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mailmissouri-my.sharepoint.com/personal/dskvnq_umsystem_edu/Documents/My things/2024/SEMO Crop Budgets/"/>
    </mc:Choice>
  </mc:AlternateContent>
  <xr:revisionPtr revIDLastSave="0" documentId="8_{D81D6E25-37C1-4A97-8FAD-9183D3B09F58}" xr6:coauthVersionLast="47" xr6:coauthVersionMax="47" xr10:uidLastSave="{00000000-0000-0000-0000-000000000000}"/>
  <bookViews>
    <workbookView xWindow="-120" yWindow="-120" windowWidth="29040" windowHeight="15720" firstSheet="5" activeTab="11" xr2:uid="{0F29AFEE-93E8-4187-AC6D-AD98208D644C}"/>
  </bookViews>
  <sheets>
    <sheet name="Introduction" sheetId="9" r:id="rId1"/>
    <sheet name="Input prices" sheetId="8" r:id="rId2"/>
    <sheet name="Input quantities" sheetId="24" r:id="rId3"/>
    <sheet name="Equipment" sheetId="22" r:id="rId4"/>
    <sheet name="Machinery Input Tables" sheetId="28" state="hidden" r:id="rId5"/>
    <sheet name="Custom hire" sheetId="23" r:id="rId6"/>
    <sheet name="Irrigation costs" sheetId="25" state="hidden" r:id="rId7"/>
    <sheet name="Corn" sheetId="30" r:id="rId8"/>
    <sheet name="Soybeans" sheetId="31" r:id="rId9"/>
    <sheet name="Double crop soybeans" sheetId="32" r:id="rId10"/>
    <sheet name="Cotton" sheetId="29" r:id="rId11"/>
    <sheet name="Peanuts" sheetId="35" r:id="rId12"/>
    <sheet name="Hybrid rice" sheetId="33" r:id="rId13"/>
    <sheet name="Conventional rice" sheetId="34" r:id="rId14"/>
    <sheet name="Wheat" sheetId="36" r:id="rId15"/>
    <sheet name="DC Milo" sheetId="37" r:id="rId16"/>
    <sheet name="Summary" sheetId="38" r:id="rId1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cres">#REF!</definedName>
    <definedName name="Boom_Sprayer">#REF!</definedName>
    <definedName name="Boom_Sprayer_SP">#REF!</definedName>
    <definedName name="byyield">#REF!</definedName>
    <definedName name="Chisel_Plow">#REF!</definedName>
    <definedName name="Chisel_Plow_FD">#REF!</definedName>
    <definedName name="Comb_Disk_VRipper">#REF!</definedName>
    <definedName name="Comb_Fld_Cult_Incorp">#REF!</definedName>
    <definedName name="Combine_Size">#REF!</definedName>
    <definedName name="Cornhead_Size">#REF!</definedName>
    <definedName name="crop">#REF!</definedName>
    <definedName name="cropnum">#REF!</definedName>
    <definedName name="Crops">#REF!</definedName>
    <definedName name="Cultivator">#REF!</definedName>
    <definedName name="Cultivator_HR">#REF!</definedName>
    <definedName name="customhire2">#REF!,#REF!</definedName>
    <definedName name="CustomImps">#REF!</definedName>
    <definedName name="Disc_Mower">#REF!</definedName>
    <definedName name="Disk">#REF!</definedName>
    <definedName name="Disk_Mower">#REF!</definedName>
    <definedName name="drying">#REF!,#REF!</definedName>
    <definedName name="Field_Cultivator">#REF!</definedName>
    <definedName name="Grain_Auger">#REF!</definedName>
    <definedName name="Graincart">#REF!</definedName>
    <definedName name="Grainhead_Size">#REF!</definedName>
    <definedName name="Harrow">#REF!</definedName>
    <definedName name="hauling">#REF!,#REF!</definedName>
    <definedName name="herbicide2">#REF!,#REF!</definedName>
    <definedName name="ImplSel">#REF!</definedName>
    <definedName name="import">#REF!</definedName>
    <definedName name="income">#REF!</definedName>
    <definedName name="insecticide2">#REF!,#REF!</definedName>
    <definedName name="Irrigation">#REF!</definedName>
    <definedName name="irrigation2">#REF!</definedName>
    <definedName name="lease_arrangement">#REF!</definedName>
    <definedName name="leasenum">#REF!</definedName>
    <definedName name="mdbvalues">#REF!,#REF!,#REF!,#REF!</definedName>
    <definedName name="Moldboard_Plow">#REF!</definedName>
    <definedName name="NoTill_Drill">#REF!</definedName>
    <definedName name="NoTill_Planter">#REF!</definedName>
    <definedName name="Passes">#REF!,#REF!,#REF!,#REF!</definedName>
    <definedName name="Planter">#REF!</definedName>
    <definedName name="postharvest">#REF!,#REF!,#REF!</definedName>
    <definedName name="power">#REF!,#REF!,#REF!,#REF!,#REF!,#REF!</definedName>
    <definedName name="Power_Size">#REF!</definedName>
    <definedName name="PowerSel">#REF!</definedName>
    <definedName name="Presswheel_Drill">#REF!</definedName>
    <definedName name="Primary_Units">#REF!</definedName>
    <definedName name="primyield">#REF!</definedName>
    <definedName name="_xlnm.Print_Area" localSheetId="13">'Conventional rice'!$B$3:$H$56</definedName>
    <definedName name="_xlnm.Print_Area" localSheetId="7">Corn!$B$3:$H$56</definedName>
    <definedName name="_xlnm.Print_Area" localSheetId="10">Cotton!$B$3:$H$69</definedName>
    <definedName name="_xlnm.Print_Area" localSheetId="15">'DC Milo'!$B$3:$H$56</definedName>
    <definedName name="_xlnm.Print_Area" localSheetId="9">'Double crop soybeans'!$B$3:$H$56</definedName>
    <definedName name="_xlnm.Print_Area" localSheetId="12">'Hybrid rice'!$B$3:$H$56</definedName>
    <definedName name="_xlnm.Print_Area" localSheetId="11">Peanuts!$B$3:$H$68</definedName>
    <definedName name="_xlnm.Print_Area" localSheetId="8">Soybeans!$B$3:$H$56</definedName>
    <definedName name="_xlnm.Print_Area" localSheetId="14">Wheat!$B$3:$H$56</definedName>
    <definedName name="PUAlloc">#REF!</definedName>
    <definedName name="PUMiles">#REF!</definedName>
    <definedName name="rental">#REF!,#REF!,#REF!,#REF!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ller_Bar_Rake">#REF!</definedName>
    <definedName name="Round_Baler_Tie">#REF!</definedName>
    <definedName name="seed2">#REF!,#REF!,#REF!</definedName>
    <definedName name="SemiAlloc">#REF!</definedName>
    <definedName name="SemiMiles">#REF!</definedName>
    <definedName name="Silage_Wrapper">#REF!</definedName>
    <definedName name="Soybeanhead_Size">#REF!</definedName>
    <definedName name="SplitRow_Planter">#REF!</definedName>
    <definedName name="storage">#REF!,#REF!</definedName>
    <definedName name="Swather_Mower_Conditioner">#REF!</definedName>
    <definedName name="Tandem_Disk">#REF!</definedName>
    <definedName name="TenWheelAlloc">#REF!</definedName>
    <definedName name="TenWheelMiles">#REF!</definedName>
    <definedName name="VRipper">#REF!</definedName>
    <definedName name="Wheel_Rake">#REF!</definedName>
    <definedName name="wrn.all." hidden="1">{"detail",#N/A,FALSE,"Trac_Table";"tractable",#N/A,FALSE,"Trac_Table";"sensitivity",#N/A,FALSE,"Trac_Table"}</definedName>
    <definedName name="ww">#REF!</definedName>
    <definedName name="yiel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3" i="36" l="1"/>
  <c r="F33" i="35"/>
  <c r="F33" i="29"/>
  <c r="F33" i="32"/>
  <c r="F33" i="31"/>
  <c r="E61" i="37"/>
  <c r="H67" i="37"/>
  <c r="H65" i="37"/>
  <c r="B57" i="37"/>
  <c r="H68" i="36"/>
  <c r="H66" i="36"/>
  <c r="B57" i="36"/>
  <c r="H68" i="34"/>
  <c r="H66" i="34"/>
  <c r="C60" i="34"/>
  <c r="B57" i="34"/>
  <c r="E61" i="35"/>
  <c r="H68" i="33"/>
  <c r="H66" i="33"/>
  <c r="B57" i="33"/>
  <c r="C31" i="35"/>
  <c r="C66" i="32"/>
  <c r="C67" i="31"/>
  <c r="H68" i="35"/>
  <c r="H66" i="35"/>
  <c r="B57" i="35"/>
  <c r="C61" i="29"/>
  <c r="C31" i="29"/>
  <c r="E61" i="29"/>
  <c r="H69" i="29"/>
  <c r="H67" i="29"/>
  <c r="B57" i="29"/>
  <c r="B73" i="29"/>
  <c r="C73" i="29"/>
  <c r="D73" i="29"/>
  <c r="E73" i="29"/>
  <c r="F73" i="29"/>
  <c r="C31" i="32"/>
  <c r="H67" i="32"/>
  <c r="H65" i="32"/>
  <c r="E61" i="32"/>
  <c r="B57" i="32"/>
  <c r="C31" i="31"/>
  <c r="H68" i="31"/>
  <c r="H66" i="31"/>
  <c r="E61" i="31"/>
  <c r="B57" i="31"/>
  <c r="B72" i="31"/>
  <c r="C72" i="31"/>
  <c r="D72" i="31"/>
  <c r="G72" i="31" s="1"/>
  <c r="E72" i="31"/>
  <c r="F72" i="31"/>
  <c r="D7" i="34"/>
  <c r="G89" i="33"/>
  <c r="F89" i="33"/>
  <c r="E89" i="33"/>
  <c r="D89" i="33"/>
  <c r="G88" i="33"/>
  <c r="F88" i="33"/>
  <c r="E88" i="33"/>
  <c r="D88" i="33"/>
  <c r="G87" i="33"/>
  <c r="F87" i="33"/>
  <c r="E87" i="33"/>
  <c r="D87" i="33"/>
  <c r="G84" i="33"/>
  <c r="F84" i="33"/>
  <c r="E84" i="33"/>
  <c r="D84" i="33"/>
  <c r="G82" i="33"/>
  <c r="F82" i="33"/>
  <c r="E82" i="33"/>
  <c r="D82" i="33"/>
  <c r="G81" i="33"/>
  <c r="F81" i="33"/>
  <c r="E81" i="33"/>
  <c r="D81" i="33"/>
  <c r="G80" i="33"/>
  <c r="F80" i="33"/>
  <c r="E80" i="33"/>
  <c r="D80" i="33"/>
  <c r="G73" i="29" l="1"/>
  <c r="E19" i="37"/>
  <c r="E19" i="34"/>
  <c r="E19" i="33"/>
  <c r="E20" i="35"/>
  <c r="E19" i="32"/>
  <c r="D19" i="30"/>
  <c r="D19" i="31"/>
  <c r="H64" i="31" s="1"/>
  <c r="G88" i="31"/>
  <c r="G89" i="31"/>
  <c r="F88" i="31"/>
  <c r="F89" i="31"/>
  <c r="E88" i="31"/>
  <c r="E89" i="31"/>
  <c r="D88" i="31"/>
  <c r="D89" i="31"/>
  <c r="C88" i="31"/>
  <c r="C89" i="31"/>
  <c r="B88" i="31"/>
  <c r="B89" i="31"/>
  <c r="E19" i="36"/>
  <c r="E19" i="30"/>
  <c r="E19" i="31"/>
  <c r="H88" i="31" l="1"/>
  <c r="H89" i="31"/>
  <c r="B89" i="30"/>
  <c r="C89" i="30"/>
  <c r="D89" i="30"/>
  <c r="E89" i="30"/>
  <c r="F89" i="30"/>
  <c r="G89" i="30"/>
  <c r="H89" i="30"/>
  <c r="AX7" i="28"/>
  <c r="AX8" i="28"/>
  <c r="AX9" i="28"/>
  <c r="AX10" i="28"/>
  <c r="AX11" i="28"/>
  <c r="AX12" i="28"/>
  <c r="AX13" i="28"/>
  <c r="AX14" i="28"/>
  <c r="AX15" i="28"/>
  <c r="AX16" i="28"/>
  <c r="AX17" i="28"/>
  <c r="AX18" i="28"/>
  <c r="AX19" i="28"/>
  <c r="AX20" i="28"/>
  <c r="AX21" i="28"/>
  <c r="AX22" i="28"/>
  <c r="AX23" i="28"/>
  <c r="AX24" i="28"/>
  <c r="AX25" i="28"/>
  <c r="AX26" i="28"/>
  <c r="AX27" i="28"/>
  <c r="AX28" i="28"/>
  <c r="AX6" i="28"/>
  <c r="D26" i="36"/>
  <c r="H67" i="36" s="1"/>
  <c r="D17" i="25"/>
  <c r="C17" i="25"/>
  <c r="B17" i="25"/>
  <c r="D33" i="25" l="1"/>
  <c r="B5" i="25"/>
  <c r="B6" i="25" s="1"/>
  <c r="E8" i="22"/>
  <c r="BP10" i="28"/>
  <c r="BP6" i="28"/>
  <c r="BP7" i="28"/>
  <c r="B90" i="36"/>
  <c r="B89" i="37"/>
  <c r="B88" i="37"/>
  <c r="B87" i="37"/>
  <c r="B86" i="37"/>
  <c r="B85" i="37"/>
  <c r="B84" i="37"/>
  <c r="B83" i="37"/>
  <c r="B82" i="37"/>
  <c r="B81" i="37"/>
  <c r="C89" i="37"/>
  <c r="C88" i="37"/>
  <c r="C87" i="37"/>
  <c r="C86" i="37"/>
  <c r="C85" i="37"/>
  <c r="C84" i="37"/>
  <c r="C83" i="37"/>
  <c r="C82" i="37"/>
  <c r="C81" i="37"/>
  <c r="C90" i="36"/>
  <c r="C89" i="36"/>
  <c r="C88" i="36"/>
  <c r="C87" i="36"/>
  <c r="C86" i="36"/>
  <c r="C85" i="36"/>
  <c r="C84" i="36"/>
  <c r="C83" i="36"/>
  <c r="C82" i="36"/>
  <c r="C89" i="34"/>
  <c r="C88" i="34"/>
  <c r="C87" i="34"/>
  <c r="C86" i="34"/>
  <c r="C85" i="34"/>
  <c r="C84" i="34"/>
  <c r="C83" i="34"/>
  <c r="C82" i="34"/>
  <c r="C81" i="34"/>
  <c r="C20" i="34"/>
  <c r="C19" i="34"/>
  <c r="C88" i="35"/>
  <c r="C87" i="35"/>
  <c r="C86" i="35"/>
  <c r="C85" i="35"/>
  <c r="C84" i="35"/>
  <c r="C83" i="35"/>
  <c r="C82" i="35"/>
  <c r="C81" i="35"/>
  <c r="C89" i="29"/>
  <c r="C88" i="29"/>
  <c r="C87" i="29"/>
  <c r="C86" i="29"/>
  <c r="C85" i="29"/>
  <c r="C84" i="29"/>
  <c r="C83" i="29"/>
  <c r="C82" i="29"/>
  <c r="F34" i="22"/>
  <c r="E34" i="22"/>
  <c r="F18" i="22"/>
  <c r="E18" i="22"/>
  <c r="F17" i="22"/>
  <c r="D90" i="30" s="1"/>
  <c r="E17" i="22"/>
  <c r="E90" i="30" s="1"/>
  <c r="F16" i="22"/>
  <c r="E16" i="22"/>
  <c r="C88" i="32"/>
  <c r="B88" i="32"/>
  <c r="C87" i="32"/>
  <c r="B87" i="32"/>
  <c r="C86" i="32"/>
  <c r="B86" i="32"/>
  <c r="C85" i="32"/>
  <c r="B85" i="32"/>
  <c r="C84" i="32"/>
  <c r="B84" i="32"/>
  <c r="C83" i="32"/>
  <c r="B83" i="32"/>
  <c r="C82" i="32"/>
  <c r="B82" i="32"/>
  <c r="C81" i="32"/>
  <c r="B81" i="32"/>
  <c r="C80" i="32"/>
  <c r="B80" i="32"/>
  <c r="C87" i="31"/>
  <c r="B87" i="31"/>
  <c r="C86" i="31"/>
  <c r="B86" i="31"/>
  <c r="C85" i="31"/>
  <c r="B85" i="31"/>
  <c r="C84" i="31"/>
  <c r="B84" i="31"/>
  <c r="C83" i="31"/>
  <c r="B83" i="31"/>
  <c r="C82" i="31"/>
  <c r="B82" i="31"/>
  <c r="C81" i="31"/>
  <c r="B81" i="31"/>
  <c r="D19" i="34" l="1"/>
  <c r="H65" i="34" s="1"/>
  <c r="C65" i="34"/>
  <c r="D18" i="25"/>
  <c r="C18" i="25"/>
  <c r="B18" i="25"/>
  <c r="D9" i="25"/>
  <c r="D8" i="25"/>
  <c r="C8" i="25"/>
  <c r="G138" i="22"/>
  <c r="F89" i="37" s="1"/>
  <c r="G137" i="22"/>
  <c r="F88" i="37" s="1"/>
  <c r="G121" i="22"/>
  <c r="F90" i="36" s="1"/>
  <c r="G120" i="22"/>
  <c r="F89" i="36" s="1"/>
  <c r="G103" i="22"/>
  <c r="F89" i="34" s="1"/>
  <c r="G86" i="22"/>
  <c r="G85" i="22"/>
  <c r="F88" i="35" s="1"/>
  <c r="G69" i="22"/>
  <c r="F89" i="29" s="1"/>
  <c r="G53" i="22"/>
  <c r="F88" i="32" s="1"/>
  <c r="G52" i="22"/>
  <c r="F87" i="32" s="1"/>
  <c r="G51" i="22"/>
  <c r="F86" i="32" s="1"/>
  <c r="G36" i="22"/>
  <c r="AC63" i="28" l="1"/>
  <c r="AC64" i="28"/>
  <c r="AC65" i="28"/>
  <c r="AC66" i="28"/>
  <c r="AC67" i="28"/>
  <c r="AC68" i="28"/>
  <c r="AC69" i="28"/>
  <c r="AC70" i="28"/>
  <c r="AC71" i="28"/>
  <c r="AC72" i="28"/>
  <c r="AC73" i="28"/>
  <c r="AC74" i="28"/>
  <c r="AC75" i="28"/>
  <c r="AC76" i="28"/>
  <c r="AC77" i="28"/>
  <c r="AC78" i="28"/>
  <c r="AC79" i="28"/>
  <c r="AC80" i="28"/>
  <c r="AC81" i="28"/>
  <c r="AC82" i="28"/>
  <c r="AC83" i="28"/>
  <c r="AC84" i="28"/>
  <c r="AC85" i="28"/>
  <c r="AC86" i="28"/>
  <c r="AC87" i="28"/>
  <c r="AC88" i="28"/>
  <c r="AC89" i="28"/>
  <c r="AC90" i="28"/>
  <c r="AC91" i="28"/>
  <c r="AC92" i="28"/>
  <c r="AC93" i="28"/>
  <c r="AC94" i="28"/>
  <c r="AC95" i="28"/>
  <c r="AC96" i="28"/>
  <c r="AC97" i="28"/>
  <c r="AC98" i="28"/>
  <c r="AC62" i="28"/>
  <c r="AC100" i="28"/>
  <c r="AC101" i="28"/>
  <c r="AC102" i="28"/>
  <c r="AC103" i="28"/>
  <c r="AC106" i="28"/>
  <c r="AC107" i="28"/>
  <c r="AC108" i="28"/>
  <c r="AC109" i="28"/>
  <c r="AC110" i="28"/>
  <c r="AC99" i="28"/>
  <c r="AC7" i="28"/>
  <c r="AC8" i="28"/>
  <c r="AC9" i="28"/>
  <c r="AC10" i="28"/>
  <c r="AC11" i="28"/>
  <c r="AC12" i="28"/>
  <c r="AC13" i="28"/>
  <c r="AC14" i="28"/>
  <c r="AC15" i="28"/>
  <c r="AC16" i="28"/>
  <c r="AC17" i="28"/>
  <c r="AC18" i="28"/>
  <c r="AC19" i="28"/>
  <c r="AC20" i="28"/>
  <c r="AC21" i="28"/>
  <c r="AC22" i="28"/>
  <c r="AC23" i="28"/>
  <c r="AC24" i="28"/>
  <c r="AC25" i="28"/>
  <c r="AC26" i="28"/>
  <c r="AC27" i="28"/>
  <c r="AC28" i="28"/>
  <c r="AC29" i="28"/>
  <c r="AC30" i="28"/>
  <c r="AC31" i="28"/>
  <c r="AC32" i="28"/>
  <c r="AC33" i="28"/>
  <c r="AC34" i="28"/>
  <c r="AC35" i="28"/>
  <c r="AC36" i="28"/>
  <c r="AC37" i="28"/>
  <c r="AC38" i="28"/>
  <c r="AC39" i="28"/>
  <c r="AC40" i="28"/>
  <c r="AC41" i="28"/>
  <c r="AC42" i="28"/>
  <c r="AC43" i="28"/>
  <c r="AC44" i="28"/>
  <c r="AC45" i="28"/>
  <c r="AC46" i="28"/>
  <c r="AC47" i="28"/>
  <c r="AC48" i="28"/>
  <c r="AC49" i="28"/>
  <c r="AC50" i="28"/>
  <c r="AC51" i="28"/>
  <c r="AC52" i="28"/>
  <c r="AC53" i="28"/>
  <c r="AC54" i="28"/>
  <c r="AC55" i="28"/>
  <c r="AC56" i="28"/>
  <c r="AC57" i="28"/>
  <c r="AC58" i="28"/>
  <c r="AC59" i="28"/>
  <c r="AC60" i="28"/>
  <c r="AC61" i="28"/>
  <c r="AC6" i="28"/>
  <c r="C91" i="30"/>
  <c r="C90" i="30"/>
  <c r="C88" i="30"/>
  <c r="C87" i="30"/>
  <c r="C86" i="30"/>
  <c r="C85" i="30"/>
  <c r="C84" i="30"/>
  <c r="C83" i="30"/>
  <c r="C82" i="30"/>
  <c r="H138" i="22"/>
  <c r="G89" i="37" s="1"/>
  <c r="H89" i="37" s="1"/>
  <c r="F138" i="22"/>
  <c r="D89" i="37" s="1"/>
  <c r="E138" i="22"/>
  <c r="E89" i="37" s="1"/>
  <c r="H137" i="22"/>
  <c r="G88" i="37" s="1"/>
  <c r="H88" i="37" s="1"/>
  <c r="F137" i="22"/>
  <c r="D88" i="37" s="1"/>
  <c r="E137" i="22"/>
  <c r="E88" i="37" s="1"/>
  <c r="F136" i="22"/>
  <c r="D87" i="37" s="1"/>
  <c r="E136" i="22"/>
  <c r="F135" i="22"/>
  <c r="D86" i="37" s="1"/>
  <c r="E135" i="22"/>
  <c r="F134" i="22"/>
  <c r="D85" i="37" s="1"/>
  <c r="E134" i="22"/>
  <c r="E85" i="37" s="1"/>
  <c r="F133" i="22"/>
  <c r="D84" i="37" s="1"/>
  <c r="E133" i="22"/>
  <c r="E84" i="37" s="1"/>
  <c r="F132" i="22"/>
  <c r="D83" i="37" s="1"/>
  <c r="E132" i="22"/>
  <c r="E83" i="37" s="1"/>
  <c r="F131" i="22"/>
  <c r="D82" i="37" s="1"/>
  <c r="E131" i="22"/>
  <c r="F130" i="22"/>
  <c r="D81" i="37" s="1"/>
  <c r="E130" i="22"/>
  <c r="E81" i="37" s="1"/>
  <c r="H121" i="22"/>
  <c r="G90" i="36" s="1"/>
  <c r="H90" i="36" s="1"/>
  <c r="F121" i="22"/>
  <c r="D90" i="36" s="1"/>
  <c r="E121" i="22"/>
  <c r="E90" i="36" s="1"/>
  <c r="H120" i="22"/>
  <c r="G89" i="36" s="1"/>
  <c r="H89" i="36" s="1"/>
  <c r="F120" i="22"/>
  <c r="D89" i="36" s="1"/>
  <c r="E120" i="22"/>
  <c r="E89" i="36" s="1"/>
  <c r="H119" i="22"/>
  <c r="G88" i="36" s="1"/>
  <c r="F119" i="22"/>
  <c r="D88" i="36" s="1"/>
  <c r="E119" i="22"/>
  <c r="F118" i="22"/>
  <c r="D87" i="36" s="1"/>
  <c r="E118" i="22"/>
  <c r="F117" i="22"/>
  <c r="D86" i="36" s="1"/>
  <c r="E117" i="22"/>
  <c r="E86" i="36" s="1"/>
  <c r="F116" i="22"/>
  <c r="D85" i="36" s="1"/>
  <c r="E116" i="22"/>
  <c r="F115" i="22"/>
  <c r="D84" i="36" s="1"/>
  <c r="E115" i="22"/>
  <c r="E84" i="36" s="1"/>
  <c r="F113" i="22"/>
  <c r="D82" i="36" s="1"/>
  <c r="E113" i="22"/>
  <c r="E82" i="36" s="1"/>
  <c r="F112" i="22"/>
  <c r="D81" i="36" s="1"/>
  <c r="E112" i="22"/>
  <c r="E81" i="36" s="1"/>
  <c r="H103" i="22"/>
  <c r="G89" i="34" s="1"/>
  <c r="H89" i="34" s="1"/>
  <c r="F103" i="22"/>
  <c r="D89" i="34" s="1"/>
  <c r="E103" i="22"/>
  <c r="E89" i="34" s="1"/>
  <c r="F102" i="22"/>
  <c r="D88" i="34" s="1"/>
  <c r="E102" i="22"/>
  <c r="F101" i="22"/>
  <c r="D87" i="34" s="1"/>
  <c r="E101" i="22"/>
  <c r="E87" i="34" s="1"/>
  <c r="F100" i="22"/>
  <c r="E100" i="22"/>
  <c r="E86" i="33" s="1"/>
  <c r="F99" i="22"/>
  <c r="E99" i="22"/>
  <c r="F98" i="22"/>
  <c r="D84" i="34" s="1"/>
  <c r="E98" i="22"/>
  <c r="E84" i="34" s="1"/>
  <c r="F96" i="22"/>
  <c r="D82" i="34" s="1"/>
  <c r="E96" i="22"/>
  <c r="F95" i="22"/>
  <c r="D81" i="34" s="1"/>
  <c r="E95" i="22"/>
  <c r="E81" i="34" s="1"/>
  <c r="F94" i="22"/>
  <c r="D80" i="34" s="1"/>
  <c r="E94" i="22"/>
  <c r="E80" i="34" s="1"/>
  <c r="H86" i="22"/>
  <c r="F86" i="22"/>
  <c r="E86" i="22"/>
  <c r="H85" i="22"/>
  <c r="G88" i="35" s="1"/>
  <c r="H88" i="35" s="1"/>
  <c r="F85" i="22"/>
  <c r="D88" i="35" s="1"/>
  <c r="E85" i="22"/>
  <c r="E88" i="35" s="1"/>
  <c r="F84" i="22"/>
  <c r="D87" i="35" s="1"/>
  <c r="E84" i="22"/>
  <c r="E87" i="35" s="1"/>
  <c r="F83" i="22"/>
  <c r="D86" i="35" s="1"/>
  <c r="E83" i="22"/>
  <c r="E86" i="35" s="1"/>
  <c r="F82" i="22"/>
  <c r="D85" i="35" s="1"/>
  <c r="E82" i="22"/>
  <c r="E85" i="35" s="1"/>
  <c r="F81" i="22"/>
  <c r="D84" i="35" s="1"/>
  <c r="E81" i="22"/>
  <c r="F79" i="22"/>
  <c r="D82" i="35" s="1"/>
  <c r="E79" i="22"/>
  <c r="E82" i="35" s="1"/>
  <c r="F78" i="22"/>
  <c r="D81" i="35" s="1"/>
  <c r="E78" i="22"/>
  <c r="E81" i="35" s="1"/>
  <c r="F77" i="22"/>
  <c r="D80" i="35" s="1"/>
  <c r="E77" i="22"/>
  <c r="E80" i="35" s="1"/>
  <c r="H69" i="22"/>
  <c r="G89" i="29" s="1"/>
  <c r="H89" i="29" s="1"/>
  <c r="F69" i="22"/>
  <c r="D89" i="29" s="1"/>
  <c r="E69" i="22"/>
  <c r="E89" i="29" s="1"/>
  <c r="F68" i="22"/>
  <c r="D88" i="29" s="1"/>
  <c r="E68" i="22"/>
  <c r="E88" i="29" s="1"/>
  <c r="F67" i="22"/>
  <c r="D87" i="29" s="1"/>
  <c r="E67" i="22"/>
  <c r="E87" i="29" s="1"/>
  <c r="H66" i="22"/>
  <c r="G86" i="29" s="1"/>
  <c r="F66" i="22"/>
  <c r="D86" i="29" s="1"/>
  <c r="E66" i="22"/>
  <c r="F64" i="22"/>
  <c r="D84" i="29" s="1"/>
  <c r="E64" i="22"/>
  <c r="E84" i="29" s="1"/>
  <c r="F63" i="22"/>
  <c r="D83" i="29" s="1"/>
  <c r="E63" i="22"/>
  <c r="E83" i="29" s="1"/>
  <c r="F62" i="22"/>
  <c r="D82" i="29" s="1"/>
  <c r="E62" i="22"/>
  <c r="F61" i="22"/>
  <c r="D81" i="29" s="1"/>
  <c r="E61" i="22"/>
  <c r="E81" i="29" s="1"/>
  <c r="H53" i="22"/>
  <c r="G88" i="32" s="1"/>
  <c r="H88" i="32" s="1"/>
  <c r="F53" i="22"/>
  <c r="D88" i="32" s="1"/>
  <c r="E53" i="22"/>
  <c r="E88" i="32" s="1"/>
  <c r="H52" i="22"/>
  <c r="G87" i="32" s="1"/>
  <c r="H87" i="32" s="1"/>
  <c r="F52" i="22"/>
  <c r="D87" i="32" s="1"/>
  <c r="E52" i="22"/>
  <c r="E87" i="32" s="1"/>
  <c r="H51" i="22"/>
  <c r="G86" i="32" s="1"/>
  <c r="H86" i="32" s="1"/>
  <c r="F51" i="22"/>
  <c r="D86" i="32" s="1"/>
  <c r="E51" i="22"/>
  <c r="E86" i="32" s="1"/>
  <c r="F50" i="22"/>
  <c r="D85" i="32" s="1"/>
  <c r="E50" i="22"/>
  <c r="F49" i="22"/>
  <c r="D84" i="32" s="1"/>
  <c r="E49" i="22"/>
  <c r="F48" i="22"/>
  <c r="D83" i="32" s="1"/>
  <c r="E48" i="22"/>
  <c r="F47" i="22"/>
  <c r="D82" i="32" s="1"/>
  <c r="E47" i="22"/>
  <c r="F46" i="22"/>
  <c r="D81" i="32" s="1"/>
  <c r="E46" i="22"/>
  <c r="F44" i="22"/>
  <c r="E44" i="22"/>
  <c r="H36" i="22"/>
  <c r="F36" i="22"/>
  <c r="E36" i="22"/>
  <c r="F35" i="22"/>
  <c r="E35" i="22"/>
  <c r="F33" i="22"/>
  <c r="D87" i="31" s="1"/>
  <c r="E33" i="22"/>
  <c r="F32" i="22"/>
  <c r="D86" i="31" s="1"/>
  <c r="E32" i="22"/>
  <c r="F31" i="22"/>
  <c r="D85" i="31" s="1"/>
  <c r="E31" i="22"/>
  <c r="F29" i="22"/>
  <c r="D83" i="31" s="1"/>
  <c r="E29" i="22"/>
  <c r="F28" i="22"/>
  <c r="D82" i="31" s="1"/>
  <c r="E28" i="22"/>
  <c r="F27" i="22"/>
  <c r="D81" i="31" s="1"/>
  <c r="E27" i="22"/>
  <c r="F26" i="22"/>
  <c r="E26" i="22"/>
  <c r="D91" i="30"/>
  <c r="F15" i="22"/>
  <c r="D88" i="30" s="1"/>
  <c r="E15" i="22"/>
  <c r="F14" i="22"/>
  <c r="D87" i="30" s="1"/>
  <c r="E14" i="22"/>
  <c r="E87" i="30" s="1"/>
  <c r="F13" i="22"/>
  <c r="D86" i="30" s="1"/>
  <c r="E13" i="22"/>
  <c r="E86" i="30" s="1"/>
  <c r="F11" i="22"/>
  <c r="D84" i="30" s="1"/>
  <c r="E11" i="22"/>
  <c r="F10" i="22"/>
  <c r="D83" i="30" s="1"/>
  <c r="E10" i="22"/>
  <c r="F9" i="22"/>
  <c r="D82" i="30" s="1"/>
  <c r="E9" i="22"/>
  <c r="F8" i="22"/>
  <c r="E85" i="34" l="1"/>
  <c r="E85" i="33"/>
  <c r="D85" i="34"/>
  <c r="D85" i="33"/>
  <c r="D86" i="34"/>
  <c r="D86" i="33"/>
  <c r="E88" i="36"/>
  <c r="G119" i="22"/>
  <c r="F88" i="36" s="1"/>
  <c r="H88" i="36" s="1"/>
  <c r="E85" i="32"/>
  <c r="G50" i="22"/>
  <c r="F85" i="32" s="1"/>
  <c r="E87" i="37"/>
  <c r="E88" i="34"/>
  <c r="E87" i="36"/>
  <c r="G66" i="22"/>
  <c r="F86" i="29" s="1"/>
  <c r="H86" i="29" s="1"/>
  <c r="E86" i="29"/>
  <c r="E84" i="35"/>
  <c r="E82" i="34"/>
  <c r="E86" i="34"/>
  <c r="E85" i="36"/>
  <c r="E82" i="37"/>
  <c r="E86" i="37"/>
  <c r="E82" i="29"/>
  <c r="E84" i="32"/>
  <c r="E86" i="31"/>
  <c r="E79" i="32"/>
  <c r="E83" i="32"/>
  <c r="E82" i="31"/>
  <c r="D79" i="32"/>
  <c r="E83" i="31"/>
  <c r="E87" i="31"/>
  <c r="E82" i="30"/>
  <c r="D80" i="31"/>
  <c r="E81" i="32"/>
  <c r="E84" i="30"/>
  <c r="E88" i="30"/>
  <c r="E81" i="31"/>
  <c r="E85" i="31"/>
  <c r="E82" i="32"/>
  <c r="E83" i="30"/>
  <c r="D81" i="30"/>
  <c r="E91" i="30"/>
  <c r="I86" i="22"/>
  <c r="I120" i="22"/>
  <c r="I121" i="22"/>
  <c r="I85" i="22"/>
  <c r="I52" i="22"/>
  <c r="I51" i="22"/>
  <c r="I69" i="22"/>
  <c r="I137" i="22"/>
  <c r="I36" i="22"/>
  <c r="I103" i="22"/>
  <c r="I53" i="22"/>
  <c r="I138" i="22"/>
  <c r="E81" i="30"/>
  <c r="E80" i="31"/>
  <c r="I100" i="34"/>
  <c r="H100" i="34"/>
  <c r="G100" i="34"/>
  <c r="F100" i="34"/>
  <c r="E100" i="34"/>
  <c r="D100" i="34"/>
  <c r="C100" i="34"/>
  <c r="I119" i="22" l="1"/>
  <c r="I66" i="22"/>
  <c r="D7" i="25"/>
  <c r="D11" i="25" s="1"/>
  <c r="C7" i="25"/>
  <c r="C11" i="25" s="1"/>
  <c r="B7" i="25"/>
  <c r="B11" i="25" s="1"/>
  <c r="C14" i="33"/>
  <c r="C61" i="33" s="1"/>
  <c r="D26" i="32" l="1"/>
  <c r="H66" i="32" s="1"/>
  <c r="D26" i="37"/>
  <c r="H66" i="37" s="1"/>
  <c r="D26" i="30"/>
  <c r="H68" i="30" s="1"/>
  <c r="D27" i="35"/>
  <c r="H67" i="35" s="1"/>
  <c r="D27" i="29"/>
  <c r="H68" i="29" s="1"/>
  <c r="D26" i="31"/>
  <c r="H67" i="31" s="1"/>
  <c r="D26" i="34"/>
  <c r="H67" i="34" s="1"/>
  <c r="D26" i="33"/>
  <c r="H67" i="33" s="1"/>
  <c r="F42" i="35"/>
  <c r="F42" i="34"/>
  <c r="F42" i="33"/>
  <c r="F42" i="37"/>
  <c r="F42" i="36"/>
  <c r="F42" i="32"/>
  <c r="Z63" i="28" l="1"/>
  <c r="Z64" i="28"/>
  <c r="Z65" i="28"/>
  <c r="Z66" i="28"/>
  <c r="Z67" i="28"/>
  <c r="Z68" i="28"/>
  <c r="Z69" i="28"/>
  <c r="Z70" i="28"/>
  <c r="Z71" i="28"/>
  <c r="Z72" i="28"/>
  <c r="Z73" i="28"/>
  <c r="Z74" i="28"/>
  <c r="Z75" i="28"/>
  <c r="Z76" i="28"/>
  <c r="Z77" i="28"/>
  <c r="Z78" i="28"/>
  <c r="Z79" i="28"/>
  <c r="Z80" i="28"/>
  <c r="Z81" i="28"/>
  <c r="Z82" i="28"/>
  <c r="Z83" i="28"/>
  <c r="Z84" i="28"/>
  <c r="Z85" i="28"/>
  <c r="Z86" i="28"/>
  <c r="Z87" i="28"/>
  <c r="Z88" i="28"/>
  <c r="Z89" i="28"/>
  <c r="Z90" i="28"/>
  <c r="Z91" i="28"/>
  <c r="Z92" i="28"/>
  <c r="Z93" i="28"/>
  <c r="Z94" i="28"/>
  <c r="Z95" i="28"/>
  <c r="Z96" i="28"/>
  <c r="Z97" i="28"/>
  <c r="Z98" i="28"/>
  <c r="Z62" i="28"/>
  <c r="AY7" i="28" l="1"/>
  <c r="AY8" i="28"/>
  <c r="AY10" i="28"/>
  <c r="AY11" i="28"/>
  <c r="AY12" i="28"/>
  <c r="AY13" i="28"/>
  <c r="AY14" i="28"/>
  <c r="AY15" i="28"/>
  <c r="AY16" i="28"/>
  <c r="AY17" i="28"/>
  <c r="AY18" i="28"/>
  <c r="AY19" i="28"/>
  <c r="AY20" i="28"/>
  <c r="G17" i="22" s="1"/>
  <c r="F90" i="30" s="1"/>
  <c r="AY21" i="28"/>
  <c r="AY22" i="28"/>
  <c r="AY23" i="28"/>
  <c r="AY24" i="28"/>
  <c r="AY25" i="28"/>
  <c r="AY26" i="28"/>
  <c r="AY27" i="28"/>
  <c r="AY28" i="28"/>
  <c r="AY6" i="28"/>
  <c r="AD61" i="28"/>
  <c r="Y61" i="28"/>
  <c r="U61" i="28"/>
  <c r="V61" i="28" s="1"/>
  <c r="N61" i="28"/>
  <c r="C61" i="28"/>
  <c r="K61" i="28"/>
  <c r="D21" i="35"/>
  <c r="H65" i="35" s="1"/>
  <c r="D18" i="35"/>
  <c r="H62" i="35" s="1"/>
  <c r="D19" i="35"/>
  <c r="H63" i="35" s="1"/>
  <c r="D17" i="35"/>
  <c r="D23" i="34"/>
  <c r="D24" i="34"/>
  <c r="D25" i="34"/>
  <c r="D22" i="34"/>
  <c r="D20" i="34"/>
  <c r="D17" i="34"/>
  <c r="D18" i="34"/>
  <c r="D16" i="34"/>
  <c r="H62" i="34" s="1"/>
  <c r="D20" i="33"/>
  <c r="D17" i="33"/>
  <c r="D18" i="33"/>
  <c r="D16" i="33"/>
  <c r="H62" i="33" s="1"/>
  <c r="D17" i="30"/>
  <c r="D18" i="30"/>
  <c r="D16" i="30"/>
  <c r="H62" i="30" s="1"/>
  <c r="D21" i="29"/>
  <c r="H66" i="29" s="1"/>
  <c r="D18" i="29"/>
  <c r="D19" i="29"/>
  <c r="D17" i="29"/>
  <c r="H62" i="29" s="1"/>
  <c r="D18" i="31"/>
  <c r="D16" i="31"/>
  <c r="D17" i="31"/>
  <c r="D20" i="31"/>
  <c r="H65" i="31" s="1"/>
  <c r="D20" i="32"/>
  <c r="D17" i="37"/>
  <c r="H63" i="37" s="1"/>
  <c r="D18" i="37"/>
  <c r="D20" i="37"/>
  <c r="C80" i="37"/>
  <c r="B80" i="37"/>
  <c r="F75" i="37"/>
  <c r="D75" i="37"/>
  <c r="B75" i="37"/>
  <c r="F74" i="37"/>
  <c r="E74" i="37"/>
  <c r="D74" i="37"/>
  <c r="C74" i="37"/>
  <c r="B74" i="37"/>
  <c r="F73" i="37"/>
  <c r="D73" i="37"/>
  <c r="B73" i="37"/>
  <c r="F72" i="37"/>
  <c r="D72" i="37"/>
  <c r="B72" i="37"/>
  <c r="D25" i="37"/>
  <c r="D24" i="37"/>
  <c r="D23" i="37"/>
  <c r="D22" i="37"/>
  <c r="D14" i="37"/>
  <c r="H61" i="37" s="1"/>
  <c r="C27" i="37"/>
  <c r="C26" i="37"/>
  <c r="C65" i="37" s="1"/>
  <c r="C25" i="37"/>
  <c r="C24" i="37"/>
  <c r="C23" i="37"/>
  <c r="C22" i="37"/>
  <c r="C20" i="37"/>
  <c r="C19" i="37"/>
  <c r="C18" i="37"/>
  <c r="C64" i="37" s="1"/>
  <c r="C17" i="37"/>
  <c r="C16" i="37"/>
  <c r="C62" i="37" s="1"/>
  <c r="C14" i="37"/>
  <c r="E7" i="37"/>
  <c r="H60" i="37" s="1"/>
  <c r="D7" i="37"/>
  <c r="D36" i="37"/>
  <c r="C67" i="37" s="1"/>
  <c r="D32" i="37"/>
  <c r="D31" i="37"/>
  <c r="D27" i="37"/>
  <c r="D16" i="37"/>
  <c r="H62" i="37" s="1"/>
  <c r="F8" i="37"/>
  <c r="B89" i="36"/>
  <c r="B88" i="36"/>
  <c r="B87" i="36"/>
  <c r="B86" i="36"/>
  <c r="B85" i="36"/>
  <c r="B84" i="36"/>
  <c r="B83" i="36"/>
  <c r="B82" i="36"/>
  <c r="C81" i="36"/>
  <c r="B81" i="36"/>
  <c r="F76" i="36"/>
  <c r="D76" i="36"/>
  <c r="B76" i="36"/>
  <c r="F75" i="36"/>
  <c r="E75" i="36"/>
  <c r="D75" i="36"/>
  <c r="C75" i="36"/>
  <c r="B75" i="36"/>
  <c r="F74" i="36"/>
  <c r="D74" i="36"/>
  <c r="B74" i="36"/>
  <c r="F73" i="36"/>
  <c r="D73" i="36"/>
  <c r="B73" i="36"/>
  <c r="D25" i="36"/>
  <c r="D24" i="36"/>
  <c r="D23" i="36"/>
  <c r="D22" i="36"/>
  <c r="C16" i="33"/>
  <c r="C62" i="33" s="1"/>
  <c r="C27" i="36"/>
  <c r="C26" i="36"/>
  <c r="C66" i="36" s="1"/>
  <c r="C25" i="36"/>
  <c r="C24" i="36"/>
  <c r="C23" i="36"/>
  <c r="C22" i="36"/>
  <c r="C20" i="36"/>
  <c r="C65" i="36" s="1"/>
  <c r="C19" i="36"/>
  <c r="D19" i="36" s="1"/>
  <c r="C18" i="36"/>
  <c r="C17" i="36"/>
  <c r="C16" i="36"/>
  <c r="C62" i="36" s="1"/>
  <c r="D14" i="36"/>
  <c r="H61" i="36" s="1"/>
  <c r="C14" i="36"/>
  <c r="E7" i="36"/>
  <c r="H60" i="36" s="1"/>
  <c r="D7" i="36"/>
  <c r="C60" i="36" s="1"/>
  <c r="E7" i="33"/>
  <c r="H60" i="33" s="1"/>
  <c r="D7" i="33"/>
  <c r="D36" i="36"/>
  <c r="C68" i="36" s="1"/>
  <c r="D32" i="36"/>
  <c r="D31" i="36"/>
  <c r="D27" i="36"/>
  <c r="D20" i="36"/>
  <c r="H65" i="36" s="1"/>
  <c r="D18" i="36"/>
  <c r="D17" i="36"/>
  <c r="H63" i="36" s="1"/>
  <c r="D16" i="36"/>
  <c r="H62" i="36" s="1"/>
  <c r="F8" i="36"/>
  <c r="B88" i="35"/>
  <c r="B87" i="35"/>
  <c r="B86" i="35"/>
  <c r="B85" i="35"/>
  <c r="B84" i="35"/>
  <c r="B83" i="35"/>
  <c r="B82" i="35"/>
  <c r="B81" i="35"/>
  <c r="C80" i="35"/>
  <c r="B80" i="35"/>
  <c r="F75" i="35"/>
  <c r="D75" i="35"/>
  <c r="B75" i="35"/>
  <c r="F74" i="35"/>
  <c r="E74" i="35"/>
  <c r="D74" i="35"/>
  <c r="C74" i="35"/>
  <c r="B74" i="35"/>
  <c r="F73" i="35"/>
  <c r="D73" i="35"/>
  <c r="B73" i="35"/>
  <c r="F72" i="35"/>
  <c r="D72" i="35"/>
  <c r="B72" i="35"/>
  <c r="D26" i="35"/>
  <c r="D25" i="35"/>
  <c r="D24" i="35"/>
  <c r="D23" i="35"/>
  <c r="D15" i="35"/>
  <c r="C27" i="35"/>
  <c r="C66" i="35" s="1"/>
  <c r="C26" i="35"/>
  <c r="C25" i="35"/>
  <c r="C24" i="35"/>
  <c r="C23" i="35"/>
  <c r="C21" i="35"/>
  <c r="C65" i="35" s="1"/>
  <c r="C20" i="35"/>
  <c r="C64" i="35" s="1"/>
  <c r="C19" i="35"/>
  <c r="C63" i="35" s="1"/>
  <c r="C18" i="35"/>
  <c r="C62" i="35" s="1"/>
  <c r="C17" i="35"/>
  <c r="C15" i="35"/>
  <c r="E7" i="35"/>
  <c r="H60" i="35" s="1"/>
  <c r="D7" i="35"/>
  <c r="C60" i="35" s="1"/>
  <c r="D36" i="35"/>
  <c r="C68" i="35" s="1"/>
  <c r="D32" i="35"/>
  <c r="D31" i="35"/>
  <c r="F8" i="35"/>
  <c r="D14" i="33"/>
  <c r="H61" i="33" s="1"/>
  <c r="C27" i="34"/>
  <c r="C23" i="34"/>
  <c r="C24" i="34"/>
  <c r="C25" i="34"/>
  <c r="C26" i="34"/>
  <c r="C66" i="34" s="1"/>
  <c r="C22" i="34"/>
  <c r="C17" i="34"/>
  <c r="C18" i="34"/>
  <c r="C16" i="34"/>
  <c r="C62" i="34" s="1"/>
  <c r="D14" i="34"/>
  <c r="H61" i="34" s="1"/>
  <c r="C14" i="34"/>
  <c r="E7" i="34"/>
  <c r="H60" i="34" s="1"/>
  <c r="B89" i="34"/>
  <c r="B88" i="34"/>
  <c r="B87" i="34"/>
  <c r="B86" i="34"/>
  <c r="B85" i="34"/>
  <c r="B84" i="34"/>
  <c r="B83" i="34"/>
  <c r="B82" i="34"/>
  <c r="B81" i="34"/>
  <c r="C80" i="34"/>
  <c r="B80" i="34"/>
  <c r="F75" i="34"/>
  <c r="D75" i="34"/>
  <c r="C75" i="34"/>
  <c r="B75" i="34"/>
  <c r="F74" i="34"/>
  <c r="D74" i="34"/>
  <c r="B74" i="34"/>
  <c r="F73" i="34"/>
  <c r="D73" i="34"/>
  <c r="B73" i="34"/>
  <c r="F72" i="34"/>
  <c r="D72" i="34"/>
  <c r="B72" i="34"/>
  <c r="D36" i="34"/>
  <c r="C68" i="34" s="1"/>
  <c r="D32" i="34"/>
  <c r="D31" i="34"/>
  <c r="D27" i="34"/>
  <c r="F8" i="34"/>
  <c r="B89" i="33"/>
  <c r="B88" i="33"/>
  <c r="B87" i="33"/>
  <c r="B86" i="33"/>
  <c r="B85" i="33"/>
  <c r="B84" i="33"/>
  <c r="B83" i="33"/>
  <c r="B82" i="33"/>
  <c r="B81" i="33"/>
  <c r="C89" i="33"/>
  <c r="C88" i="33"/>
  <c r="C87" i="33"/>
  <c r="C86" i="33"/>
  <c r="C85" i="33"/>
  <c r="C84" i="33"/>
  <c r="C83" i="33"/>
  <c r="C82" i="33"/>
  <c r="C81" i="33"/>
  <c r="C80" i="33"/>
  <c r="B80" i="33"/>
  <c r="C27" i="33"/>
  <c r="D27" i="33"/>
  <c r="C27" i="32"/>
  <c r="D27" i="32"/>
  <c r="C27" i="31"/>
  <c r="D27" i="31"/>
  <c r="D27" i="30"/>
  <c r="C27" i="30"/>
  <c r="B44" i="23"/>
  <c r="E75" i="33" s="1"/>
  <c r="B43" i="23"/>
  <c r="E74" i="33" s="1"/>
  <c r="F75" i="33"/>
  <c r="D75" i="33"/>
  <c r="C75" i="33"/>
  <c r="B75" i="33"/>
  <c r="F74" i="33"/>
  <c r="D74" i="33"/>
  <c r="B74" i="33"/>
  <c r="F73" i="33"/>
  <c r="D73" i="33"/>
  <c r="B73" i="33"/>
  <c r="C73" i="32"/>
  <c r="C74" i="31"/>
  <c r="C76" i="29"/>
  <c r="C75" i="30"/>
  <c r="F72" i="33"/>
  <c r="D72" i="33"/>
  <c r="B72" i="33"/>
  <c r="F74" i="32"/>
  <c r="D74" i="32"/>
  <c r="B74" i="32"/>
  <c r="F73" i="32"/>
  <c r="E73" i="32"/>
  <c r="D73" i="32"/>
  <c r="B73" i="32"/>
  <c r="F72" i="32"/>
  <c r="D72" i="32"/>
  <c r="B72" i="32"/>
  <c r="F76" i="30"/>
  <c r="D76" i="30"/>
  <c r="B76" i="30"/>
  <c r="F75" i="30"/>
  <c r="E75" i="30"/>
  <c r="D75" i="30"/>
  <c r="B75" i="30"/>
  <c r="F74" i="30"/>
  <c r="D74" i="30"/>
  <c r="B74" i="30"/>
  <c r="F75" i="31"/>
  <c r="D75" i="31"/>
  <c r="B75" i="31"/>
  <c r="F74" i="31"/>
  <c r="E74" i="31"/>
  <c r="D74" i="31"/>
  <c r="B74" i="31"/>
  <c r="F71" i="32"/>
  <c r="F73" i="31"/>
  <c r="F76" i="29"/>
  <c r="F75" i="29"/>
  <c r="F74" i="29"/>
  <c r="F73" i="30"/>
  <c r="C29" i="23"/>
  <c r="C75" i="29" s="1"/>
  <c r="C28" i="23"/>
  <c r="C74" i="29" s="1"/>
  <c r="C27" i="23"/>
  <c r="C43" i="23"/>
  <c r="C74" i="33" s="1"/>
  <c r="C42" i="23"/>
  <c r="C73" i="33" s="1"/>
  <c r="C41" i="23"/>
  <c r="C72" i="33" s="1"/>
  <c r="C37" i="23"/>
  <c r="C75" i="35" s="1"/>
  <c r="C35" i="23"/>
  <c r="C73" i="35" s="1"/>
  <c r="C34" i="23"/>
  <c r="C72" i="35" s="1"/>
  <c r="C51" i="23"/>
  <c r="C76" i="36" s="1"/>
  <c r="C49" i="23"/>
  <c r="C74" i="36" s="1"/>
  <c r="C48" i="23"/>
  <c r="C73" i="36" s="1"/>
  <c r="C58" i="23"/>
  <c r="C75" i="37" s="1"/>
  <c r="C56" i="23"/>
  <c r="C73" i="37" s="1"/>
  <c r="C55" i="23"/>
  <c r="C72" i="37" s="1"/>
  <c r="C23" i="23"/>
  <c r="C74" i="32" s="1"/>
  <c r="C21" i="23"/>
  <c r="C72" i="32" s="1"/>
  <c r="C20" i="23"/>
  <c r="C71" i="32" s="1"/>
  <c r="C16" i="23"/>
  <c r="C75" i="31" s="1"/>
  <c r="C14" i="23"/>
  <c r="C73" i="31" s="1"/>
  <c r="C13" i="23"/>
  <c r="C9" i="23"/>
  <c r="C76" i="30" s="1"/>
  <c r="C7" i="23"/>
  <c r="C74" i="30" s="1"/>
  <c r="C6" i="23"/>
  <c r="C73" i="30" s="1"/>
  <c r="B6" i="23"/>
  <c r="D25" i="33"/>
  <c r="D24" i="33"/>
  <c r="D23" i="33"/>
  <c r="D22" i="33"/>
  <c r="C26" i="33"/>
  <c r="C66" i="33" s="1"/>
  <c r="C25" i="33"/>
  <c r="C24" i="33"/>
  <c r="C23" i="33"/>
  <c r="C22" i="33"/>
  <c r="C20" i="33"/>
  <c r="C19" i="33"/>
  <c r="C18" i="33"/>
  <c r="C17" i="33"/>
  <c r="D36" i="33"/>
  <c r="C68" i="33" s="1"/>
  <c r="D32" i="33"/>
  <c r="D31" i="33"/>
  <c r="F8" i="33"/>
  <c r="C79" i="32"/>
  <c r="B79" i="32"/>
  <c r="D71" i="32"/>
  <c r="B71" i="32"/>
  <c r="B23" i="23"/>
  <c r="E74" i="32" s="1"/>
  <c r="B21" i="23"/>
  <c r="E72" i="32" s="1"/>
  <c r="B20" i="23"/>
  <c r="E71" i="32" s="1"/>
  <c r="D25" i="32"/>
  <c r="D24" i="32"/>
  <c r="D23" i="32"/>
  <c r="D22" i="32"/>
  <c r="D14" i="32"/>
  <c r="H61" i="32" s="1"/>
  <c r="C26" i="32"/>
  <c r="C65" i="32" s="1"/>
  <c r="C25" i="32"/>
  <c r="C24" i="32"/>
  <c r="C23" i="32"/>
  <c r="C22" i="32"/>
  <c r="C20" i="32"/>
  <c r="C19" i="32"/>
  <c r="C18" i="32"/>
  <c r="C63" i="32" s="1"/>
  <c r="C17" i="32"/>
  <c r="C16" i="32"/>
  <c r="C14" i="32"/>
  <c r="E7" i="32"/>
  <c r="H60" i="32" s="1"/>
  <c r="D7" i="32"/>
  <c r="C60" i="32" s="1"/>
  <c r="D36" i="32"/>
  <c r="C67" i="32" s="1"/>
  <c r="D32" i="32"/>
  <c r="D31" i="32"/>
  <c r="D18" i="32"/>
  <c r="D17" i="32"/>
  <c r="D16" i="32"/>
  <c r="F8" i="32"/>
  <c r="D73" i="31"/>
  <c r="B73" i="31"/>
  <c r="K29" i="28"/>
  <c r="K30" i="28"/>
  <c r="C80" i="31"/>
  <c r="B80" i="31"/>
  <c r="D14" i="31"/>
  <c r="D25" i="31"/>
  <c r="D24" i="31"/>
  <c r="D23" i="31"/>
  <c r="D22" i="31"/>
  <c r="C26" i="31"/>
  <c r="C66" i="31" s="1"/>
  <c r="C25" i="31"/>
  <c r="C24" i="31"/>
  <c r="C23" i="31"/>
  <c r="C22" i="31"/>
  <c r="C20" i="31"/>
  <c r="C65" i="31" s="1"/>
  <c r="C19" i="31"/>
  <c r="C64" i="31" s="1"/>
  <c r="C18" i="31"/>
  <c r="C17" i="31"/>
  <c r="C16" i="31"/>
  <c r="C14" i="31"/>
  <c r="E7" i="31"/>
  <c r="D7" i="31"/>
  <c r="F42" i="31"/>
  <c r="D36" i="31"/>
  <c r="C68" i="31" s="1"/>
  <c r="D32" i="31"/>
  <c r="D31" i="31"/>
  <c r="F8" i="31"/>
  <c r="E61" i="30"/>
  <c r="D73" i="30"/>
  <c r="F42" i="29"/>
  <c r="B73" i="30"/>
  <c r="D14" i="30"/>
  <c r="B90" i="30"/>
  <c r="C60" i="37" l="1"/>
  <c r="H64" i="37"/>
  <c r="C61" i="37"/>
  <c r="D19" i="37"/>
  <c r="C63" i="37"/>
  <c r="C63" i="36"/>
  <c r="C64" i="36"/>
  <c r="H64" i="36"/>
  <c r="C61" i="36"/>
  <c r="C61" i="34"/>
  <c r="C64" i="34"/>
  <c r="H64" i="34"/>
  <c r="C63" i="34"/>
  <c r="H63" i="34"/>
  <c r="C63" i="33"/>
  <c r="D19" i="33"/>
  <c r="H65" i="33" s="1"/>
  <c r="C65" i="33"/>
  <c r="C64" i="33"/>
  <c r="H64" i="33"/>
  <c r="H63" i="33"/>
  <c r="C60" i="33"/>
  <c r="H61" i="35"/>
  <c r="C61" i="35"/>
  <c r="H64" i="29"/>
  <c r="H63" i="29"/>
  <c r="C62" i="32"/>
  <c r="H63" i="32"/>
  <c r="H62" i="32"/>
  <c r="D19" i="32"/>
  <c r="H64" i="32" s="1"/>
  <c r="C64" i="32"/>
  <c r="C61" i="32"/>
  <c r="H62" i="31"/>
  <c r="H60" i="31"/>
  <c r="C62" i="31"/>
  <c r="C63" i="31"/>
  <c r="H61" i="31"/>
  <c r="H63" i="31"/>
  <c r="C60" i="31"/>
  <c r="C61" i="31"/>
  <c r="E24" i="37"/>
  <c r="D20" i="35"/>
  <c r="H64" i="35" s="1"/>
  <c r="E16" i="37"/>
  <c r="F14" i="36"/>
  <c r="E23" i="34"/>
  <c r="G136" i="22"/>
  <c r="F87" i="37" s="1"/>
  <c r="G26" i="22"/>
  <c r="F80" i="31" s="1"/>
  <c r="G8" i="22"/>
  <c r="F81" i="30" s="1"/>
  <c r="G113" i="22"/>
  <c r="F82" i="36" s="1"/>
  <c r="G28" i="22"/>
  <c r="F82" i="31" s="1"/>
  <c r="G94" i="22"/>
  <c r="F80" i="34" s="1"/>
  <c r="G61" i="22"/>
  <c r="F81" i="29" s="1"/>
  <c r="G112" i="22"/>
  <c r="F81" i="36" s="1"/>
  <c r="G95" i="22"/>
  <c r="F81" i="34" s="1"/>
  <c r="G99" i="22"/>
  <c r="G63" i="22"/>
  <c r="F83" i="29" s="1"/>
  <c r="G96" i="22"/>
  <c r="F82" i="34" s="1"/>
  <c r="G32" i="22"/>
  <c r="F86" i="31" s="1"/>
  <c r="G10" i="22"/>
  <c r="F83" i="30" s="1"/>
  <c r="G130" i="22"/>
  <c r="F81" i="37" s="1"/>
  <c r="G44" i="22"/>
  <c r="F79" i="32" s="1"/>
  <c r="G11" i="22"/>
  <c r="F84" i="30" s="1"/>
  <c r="G64" i="22"/>
  <c r="F84" i="29" s="1"/>
  <c r="G79" i="22"/>
  <c r="F82" i="35" s="1"/>
  <c r="G82" i="22"/>
  <c r="F85" i="35" s="1"/>
  <c r="G27" i="22"/>
  <c r="F81" i="31" s="1"/>
  <c r="G77" i="22"/>
  <c r="F80" i="35" s="1"/>
  <c r="G9" i="22"/>
  <c r="F82" i="30" s="1"/>
  <c r="G62" i="22"/>
  <c r="F82" i="29" s="1"/>
  <c r="G132" i="22"/>
  <c r="F83" i="37" s="1"/>
  <c r="G14" i="22"/>
  <c r="F87" i="30" s="1"/>
  <c r="G29" i="22"/>
  <c r="F83" i="31" s="1"/>
  <c r="G78" i="22"/>
  <c r="F81" i="35" s="1"/>
  <c r="G83" i="22"/>
  <c r="F86" i="35" s="1"/>
  <c r="G68" i="22"/>
  <c r="F88" i="29" s="1"/>
  <c r="G81" i="22"/>
  <c r="F84" i="35" s="1"/>
  <c r="G34" i="22"/>
  <c r="G16" i="22"/>
  <c r="G48" i="22"/>
  <c r="F83" i="32" s="1"/>
  <c r="G101" i="22"/>
  <c r="F87" i="34" s="1"/>
  <c r="G117" i="22"/>
  <c r="F86" i="36" s="1"/>
  <c r="G134" i="22"/>
  <c r="F85" i="37" s="1"/>
  <c r="G46" i="22"/>
  <c r="F81" i="32" s="1"/>
  <c r="G131" i="22"/>
  <c r="F82" i="37" s="1"/>
  <c r="G98" i="22"/>
  <c r="F84" i="34" s="1"/>
  <c r="G31" i="22"/>
  <c r="F85" i="31" s="1"/>
  <c r="G13" i="22"/>
  <c r="F86" i="30" s="1"/>
  <c r="G115" i="22"/>
  <c r="F84" i="36" s="1"/>
  <c r="G100" i="22"/>
  <c r="G33" i="22"/>
  <c r="F87" i="31" s="1"/>
  <c r="G116" i="22"/>
  <c r="F85" i="36" s="1"/>
  <c r="G133" i="22"/>
  <c r="F84" i="37" s="1"/>
  <c r="G47" i="22"/>
  <c r="F82" i="32" s="1"/>
  <c r="G15" i="22"/>
  <c r="F88" i="30" s="1"/>
  <c r="G18" i="22"/>
  <c r="F91" i="30" s="1"/>
  <c r="G67" i="22"/>
  <c r="F87" i="29" s="1"/>
  <c r="G118" i="22"/>
  <c r="F87" i="36" s="1"/>
  <c r="G102" i="22"/>
  <c r="F88" i="34" s="1"/>
  <c r="G35" i="22"/>
  <c r="G84" i="22"/>
  <c r="F87" i="35" s="1"/>
  <c r="G135" i="22"/>
  <c r="F86" i="37" s="1"/>
  <c r="G49" i="22"/>
  <c r="F84" i="32" s="1"/>
  <c r="F100" i="37"/>
  <c r="C100" i="37"/>
  <c r="I100" i="37"/>
  <c r="H100" i="37"/>
  <c r="G100" i="37"/>
  <c r="E100" i="37"/>
  <c r="D100" i="37"/>
  <c r="F7" i="37"/>
  <c r="F11" i="37" s="1"/>
  <c r="F34" i="37" s="1"/>
  <c r="B102" i="37"/>
  <c r="B101" i="37"/>
  <c r="B106" i="37"/>
  <c r="B105" i="37"/>
  <c r="B107" i="37"/>
  <c r="B104" i="37"/>
  <c r="B103" i="37"/>
  <c r="F14" i="37"/>
  <c r="G74" i="37"/>
  <c r="E25" i="37"/>
  <c r="I101" i="36"/>
  <c r="H101" i="36"/>
  <c r="G101" i="36"/>
  <c r="F101" i="36"/>
  <c r="E101" i="36"/>
  <c r="D101" i="36"/>
  <c r="C101" i="36"/>
  <c r="B105" i="36"/>
  <c r="B103" i="36"/>
  <c r="B104" i="36"/>
  <c r="B102" i="36"/>
  <c r="B106" i="36"/>
  <c r="B108" i="36"/>
  <c r="B107" i="36"/>
  <c r="B106" i="34"/>
  <c r="B107" i="34"/>
  <c r="B105" i="34"/>
  <c r="B101" i="34"/>
  <c r="B104" i="34"/>
  <c r="B103" i="34"/>
  <c r="B102" i="34"/>
  <c r="B107" i="33"/>
  <c r="B106" i="33"/>
  <c r="B105" i="33"/>
  <c r="B104" i="33"/>
  <c r="B103" i="33"/>
  <c r="B102" i="33"/>
  <c r="B101" i="33"/>
  <c r="D100" i="33"/>
  <c r="C100" i="33"/>
  <c r="I100" i="33"/>
  <c r="H100" i="33"/>
  <c r="G100" i="33"/>
  <c r="F100" i="33"/>
  <c r="E100" i="33"/>
  <c r="D11" i="35"/>
  <c r="F11" i="35" s="1"/>
  <c r="G100" i="35"/>
  <c r="F100" i="35"/>
  <c r="D100" i="35"/>
  <c r="C100" i="35"/>
  <c r="I100" i="35"/>
  <c r="H100" i="35"/>
  <c r="E100" i="35"/>
  <c r="B107" i="35"/>
  <c r="B106" i="35"/>
  <c r="B105" i="35"/>
  <c r="B104" i="35"/>
  <c r="B103" i="35"/>
  <c r="B102" i="35"/>
  <c r="B101" i="35"/>
  <c r="F99" i="32"/>
  <c r="D99" i="32"/>
  <c r="E99" i="32"/>
  <c r="C99" i="32"/>
  <c r="G99" i="32"/>
  <c r="I99" i="32"/>
  <c r="H99" i="32"/>
  <c r="B105" i="32"/>
  <c r="B104" i="32"/>
  <c r="B103" i="32"/>
  <c r="B102" i="32"/>
  <c r="B106" i="32"/>
  <c r="B101" i="32"/>
  <c r="B100" i="32"/>
  <c r="F100" i="31"/>
  <c r="E100" i="31"/>
  <c r="C100" i="31"/>
  <c r="D100" i="31"/>
  <c r="H100" i="31"/>
  <c r="G100" i="31"/>
  <c r="I100" i="31"/>
  <c r="B107" i="31"/>
  <c r="B106" i="31"/>
  <c r="B105" i="31"/>
  <c r="B104" i="31"/>
  <c r="B103" i="31"/>
  <c r="B102" i="31"/>
  <c r="B101" i="31"/>
  <c r="E74" i="34"/>
  <c r="G75" i="36"/>
  <c r="C73" i="34"/>
  <c r="E75" i="34"/>
  <c r="G75" i="34" s="1"/>
  <c r="C74" i="34"/>
  <c r="C72" i="34"/>
  <c r="F14" i="32"/>
  <c r="F14" i="31"/>
  <c r="E18" i="37"/>
  <c r="E20" i="37"/>
  <c r="W61" i="28"/>
  <c r="AA61" i="28"/>
  <c r="X61" i="28"/>
  <c r="AB61" i="28"/>
  <c r="E23" i="37"/>
  <c r="E22" i="37"/>
  <c r="F27" i="37"/>
  <c r="E17" i="37"/>
  <c r="E22" i="36"/>
  <c r="F7" i="36"/>
  <c r="F11" i="36" s="1"/>
  <c r="F7" i="33"/>
  <c r="F11" i="33" s="1"/>
  <c r="F27" i="36"/>
  <c r="E23" i="36"/>
  <c r="E17" i="36"/>
  <c r="E24" i="36"/>
  <c r="E26" i="35"/>
  <c r="E16" i="36"/>
  <c r="E25" i="34"/>
  <c r="G73" i="32"/>
  <c r="E22" i="34"/>
  <c r="F27" i="31"/>
  <c r="E17" i="35"/>
  <c r="E18" i="36"/>
  <c r="E25" i="36"/>
  <c r="E18" i="34"/>
  <c r="E20" i="36"/>
  <c r="F26" i="36"/>
  <c r="E25" i="35"/>
  <c r="F15" i="35"/>
  <c r="E18" i="35"/>
  <c r="E21" i="35"/>
  <c r="G74" i="35"/>
  <c r="E23" i="35"/>
  <c r="E24" i="35"/>
  <c r="F7" i="35"/>
  <c r="E19" i="35"/>
  <c r="F27" i="33"/>
  <c r="E17" i="34"/>
  <c r="F14" i="33"/>
  <c r="E20" i="34"/>
  <c r="E16" i="34"/>
  <c r="F14" i="34"/>
  <c r="E24" i="34"/>
  <c r="F7" i="34"/>
  <c r="F11" i="34" s="1"/>
  <c r="F27" i="34"/>
  <c r="G75" i="33"/>
  <c r="G74" i="31"/>
  <c r="G71" i="32"/>
  <c r="G74" i="32"/>
  <c r="G72" i="32"/>
  <c r="G74" i="33"/>
  <c r="F27" i="32"/>
  <c r="G75" i="30"/>
  <c r="E25" i="32"/>
  <c r="E16" i="33"/>
  <c r="E17" i="32"/>
  <c r="E23" i="32"/>
  <c r="E18" i="32"/>
  <c r="E25" i="33"/>
  <c r="E20" i="33"/>
  <c r="E24" i="33"/>
  <c r="E18" i="33"/>
  <c r="E24" i="32"/>
  <c r="E22" i="33"/>
  <c r="E20" i="32"/>
  <c r="F7" i="32"/>
  <c r="F11" i="32" s="1"/>
  <c r="E22" i="32"/>
  <c r="E17" i="33"/>
  <c r="E23" i="33"/>
  <c r="E16" i="32"/>
  <c r="E25" i="31"/>
  <c r="E16" i="31"/>
  <c r="E20" i="31"/>
  <c r="E23" i="31"/>
  <c r="E24" i="31"/>
  <c r="E22" i="31"/>
  <c r="E18" i="31"/>
  <c r="F7" i="31"/>
  <c r="F11" i="31" s="1"/>
  <c r="E17" i="31"/>
  <c r="C81" i="30"/>
  <c r="B82" i="30"/>
  <c r="B83" i="30"/>
  <c r="B84" i="30"/>
  <c r="B85" i="30"/>
  <c r="B86" i="30"/>
  <c r="B87" i="30"/>
  <c r="B88" i="30"/>
  <c r="B91" i="30"/>
  <c r="B81" i="30"/>
  <c r="C26" i="30"/>
  <c r="C67" i="30" s="1"/>
  <c r="D25" i="30"/>
  <c r="D24" i="30"/>
  <c r="D23" i="30"/>
  <c r="D22" i="30"/>
  <c r="D20" i="30"/>
  <c r="H66" i="30" s="1"/>
  <c r="C25" i="30"/>
  <c r="C24" i="30"/>
  <c r="C23" i="30"/>
  <c r="C22" i="30"/>
  <c r="C20" i="30"/>
  <c r="C66" i="30" s="1"/>
  <c r="C19" i="30"/>
  <c r="C65" i="30" s="1"/>
  <c r="C18" i="30"/>
  <c r="C64" i="30" s="1"/>
  <c r="C17" i="30"/>
  <c r="C16" i="30"/>
  <c r="C62" i="30" s="1"/>
  <c r="C14" i="30"/>
  <c r="C61" i="30" s="1"/>
  <c r="E7" i="30"/>
  <c r="D7" i="30"/>
  <c r="H69" i="30"/>
  <c r="H67" i="30"/>
  <c r="B57" i="30"/>
  <c r="F42" i="30"/>
  <c r="D36" i="30"/>
  <c r="C69" i="30" s="1"/>
  <c r="D32" i="30"/>
  <c r="D31" i="30"/>
  <c r="H65" i="30"/>
  <c r="H63" i="30"/>
  <c r="H61" i="30"/>
  <c r="F8" i="30"/>
  <c r="C27" i="29"/>
  <c r="C67" i="29" s="1"/>
  <c r="D23" i="29"/>
  <c r="F85" i="34" l="1"/>
  <c r="F85" i="33"/>
  <c r="F86" i="34"/>
  <c r="F86" i="33"/>
  <c r="F21" i="33"/>
  <c r="F21" i="34"/>
  <c r="F40" i="37"/>
  <c r="K4" i="38"/>
  <c r="F21" i="36"/>
  <c r="F34" i="34"/>
  <c r="I4" i="38"/>
  <c r="F40" i="34"/>
  <c r="G74" i="34"/>
  <c r="H4" i="38"/>
  <c r="F40" i="33"/>
  <c r="F34" i="33"/>
  <c r="F22" i="35"/>
  <c r="F27" i="30"/>
  <c r="G102" i="30"/>
  <c r="E102" i="30"/>
  <c r="D102" i="30"/>
  <c r="C102" i="30"/>
  <c r="I102" i="30"/>
  <c r="H102" i="30"/>
  <c r="F102" i="30"/>
  <c r="H60" i="30"/>
  <c r="B109" i="30"/>
  <c r="B108" i="30"/>
  <c r="B103" i="30"/>
  <c r="B107" i="30"/>
  <c r="B106" i="30"/>
  <c r="B105" i="30"/>
  <c r="B104" i="30"/>
  <c r="F14" i="30"/>
  <c r="F21" i="37"/>
  <c r="F21" i="32"/>
  <c r="F21" i="31"/>
  <c r="F15" i="37"/>
  <c r="F34" i="36"/>
  <c r="J4" i="38"/>
  <c r="F40" i="36"/>
  <c r="F34" i="32"/>
  <c r="E4" i="38"/>
  <c r="F40" i="32"/>
  <c r="D4" i="38"/>
  <c r="F40" i="31"/>
  <c r="Z61" i="28"/>
  <c r="F15" i="36"/>
  <c r="E22" i="30"/>
  <c r="F15" i="34"/>
  <c r="E16" i="30"/>
  <c r="F12" i="35"/>
  <c r="F16" i="35"/>
  <c r="F15" i="33"/>
  <c r="F15" i="32"/>
  <c r="F15" i="31"/>
  <c r="F34" i="31"/>
  <c r="E24" i="30"/>
  <c r="E17" i="30"/>
  <c r="E18" i="30"/>
  <c r="C63" i="30"/>
  <c r="E25" i="30"/>
  <c r="E20" i="30"/>
  <c r="E23" i="30"/>
  <c r="C60" i="30"/>
  <c r="H64" i="30"/>
  <c r="F7" i="30"/>
  <c r="F11" i="30" s="1"/>
  <c r="D31" i="29"/>
  <c r="D32" i="29"/>
  <c r="B30" i="23"/>
  <c r="B29" i="23"/>
  <c r="D36" i="29"/>
  <c r="C69" i="29" s="1"/>
  <c r="AE61" i="28" l="1"/>
  <c r="F34" i="35"/>
  <c r="G4" i="38"/>
  <c r="F40" i="35"/>
  <c r="F21" i="30"/>
  <c r="C4" i="38"/>
  <c r="F40" i="30"/>
  <c r="E75" i="29"/>
  <c r="F15" i="30"/>
  <c r="F34" i="30"/>
  <c r="D74" i="29"/>
  <c r="D75" i="29"/>
  <c r="D76" i="29"/>
  <c r="B74" i="29"/>
  <c r="B75" i="29"/>
  <c r="B76" i="29"/>
  <c r="G75" i="29" l="1"/>
  <c r="C81" i="29"/>
  <c r="B86" i="29"/>
  <c r="B87" i="29"/>
  <c r="B88" i="29"/>
  <c r="B89" i="29"/>
  <c r="B82" i="29"/>
  <c r="B83" i="29"/>
  <c r="B84" i="29"/>
  <c r="B85" i="29"/>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B81" i="29"/>
  <c r="D25" i="29" l="1"/>
  <c r="D26" i="29"/>
  <c r="D24" i="29"/>
  <c r="C24" i="29"/>
  <c r="C25" i="29"/>
  <c r="C26" i="29"/>
  <c r="C23" i="29"/>
  <c r="D15" i="29"/>
  <c r="C19" i="29"/>
  <c r="E20" i="29"/>
  <c r="C20" i="29"/>
  <c r="C65" i="29" s="1"/>
  <c r="C21" i="29"/>
  <c r="C66" i="29" s="1"/>
  <c r="C18" i="29"/>
  <c r="C17" i="29"/>
  <c r="C62" i="29" s="1"/>
  <c r="C15" i="29"/>
  <c r="E7" i="29"/>
  <c r="D7" i="29"/>
  <c r="F8" i="29"/>
  <c r="B19" i="25"/>
  <c r="D30" i="25"/>
  <c r="C30" i="25"/>
  <c r="C64" i="29" l="1"/>
  <c r="H61" i="29"/>
  <c r="C63" i="29"/>
  <c r="C60" i="29"/>
  <c r="H60" i="29"/>
  <c r="D20" i="29"/>
  <c r="H65" i="29" s="1"/>
  <c r="D5" i="25"/>
  <c r="D6" i="25" s="1"/>
  <c r="C5" i="25"/>
  <c r="C6" i="25" s="1"/>
  <c r="B107" i="29"/>
  <c r="B104" i="29"/>
  <c r="B108" i="29"/>
  <c r="B106" i="29"/>
  <c r="B102" i="29"/>
  <c r="B105" i="29"/>
  <c r="B103" i="29"/>
  <c r="D11" i="29"/>
  <c r="F11" i="29" s="1"/>
  <c r="I101" i="29"/>
  <c r="H101" i="29"/>
  <c r="G101" i="29"/>
  <c r="F101" i="29"/>
  <c r="C101" i="29"/>
  <c r="E101" i="29"/>
  <c r="D101" i="29"/>
  <c r="F26" i="32"/>
  <c r="F26" i="37"/>
  <c r="F26" i="33"/>
  <c r="E26" i="29"/>
  <c r="E24" i="29"/>
  <c r="E25" i="29"/>
  <c r="E23" i="29"/>
  <c r="F15" i="29"/>
  <c r="F7" i="29"/>
  <c r="E17" i="29"/>
  <c r="E21" i="29"/>
  <c r="E18" i="29"/>
  <c r="E19" i="29"/>
  <c r="AD110" i="28"/>
  <c r="Y110" i="28"/>
  <c r="N110" i="28"/>
  <c r="K110" i="28"/>
  <c r="AD109" i="28"/>
  <c r="N109" i="28"/>
  <c r="K109" i="28"/>
  <c r="C109" i="28"/>
  <c r="AD108" i="28"/>
  <c r="N108" i="28"/>
  <c r="K108" i="28"/>
  <c r="Y108" i="28" s="1"/>
  <c r="C108" i="28"/>
  <c r="AD107" i="28"/>
  <c r="N107" i="28"/>
  <c r="K107" i="28"/>
  <c r="C107" i="28"/>
  <c r="AD106" i="28"/>
  <c r="Y106" i="28"/>
  <c r="N106" i="28"/>
  <c r="K106" i="28"/>
  <c r="F106" i="28"/>
  <c r="C106" i="28" s="1"/>
  <c r="AD105" i="28"/>
  <c r="N105" i="28"/>
  <c r="AC105" i="28" s="1"/>
  <c r="K105" i="28"/>
  <c r="F105" i="28"/>
  <c r="C105" i="28" s="1"/>
  <c r="AD104" i="28"/>
  <c r="N104" i="28"/>
  <c r="AC104" i="28" s="1"/>
  <c r="K104" i="28"/>
  <c r="F104" i="28"/>
  <c r="C104" i="28" s="1"/>
  <c r="AD103" i="28"/>
  <c r="Y103" i="28"/>
  <c r="N103" i="28"/>
  <c r="K103" i="28"/>
  <c r="F103" i="28"/>
  <c r="C103" i="28"/>
  <c r="AD102" i="28"/>
  <c r="Y102" i="28"/>
  <c r="N102" i="28"/>
  <c r="K102" i="28"/>
  <c r="F102" i="28"/>
  <c r="C102" i="28" s="1"/>
  <c r="AD101" i="28"/>
  <c r="N101" i="28"/>
  <c r="K101" i="28"/>
  <c r="F101" i="28"/>
  <c r="C101" i="28" s="1"/>
  <c r="AD100" i="28"/>
  <c r="N100" i="28"/>
  <c r="K100" i="28"/>
  <c r="F100" i="28"/>
  <c r="C100" i="28" s="1"/>
  <c r="AD99" i="28"/>
  <c r="Y99" i="28"/>
  <c r="N99" i="28"/>
  <c r="K99" i="28"/>
  <c r="F99" i="28"/>
  <c r="C99" i="28" s="1"/>
  <c r="AD60" i="28"/>
  <c r="N60" i="28"/>
  <c r="K60" i="28"/>
  <c r="Y60" i="28" s="1"/>
  <c r="F60" i="28"/>
  <c r="C60" i="28" s="1"/>
  <c r="AD59" i="28"/>
  <c r="Y59" i="28"/>
  <c r="N59" i="28"/>
  <c r="K59" i="28"/>
  <c r="F59" i="28"/>
  <c r="C59" i="28" s="1"/>
  <c r="AD58" i="28"/>
  <c r="Y58" i="28"/>
  <c r="N58" i="28"/>
  <c r="K58" i="28"/>
  <c r="F58" i="28"/>
  <c r="C58" i="28" s="1"/>
  <c r="AD57" i="28"/>
  <c r="N57" i="28"/>
  <c r="K57" i="28"/>
  <c r="F57" i="28"/>
  <c r="C57" i="28" s="1"/>
  <c r="AD56" i="28"/>
  <c r="U56" i="28"/>
  <c r="V56" i="28" s="1"/>
  <c r="N56" i="28"/>
  <c r="K56" i="28"/>
  <c r="Y56" i="28" s="1"/>
  <c r="F56" i="28"/>
  <c r="C56" i="28"/>
  <c r="AD55" i="28"/>
  <c r="Y55" i="28"/>
  <c r="N55" i="28"/>
  <c r="K55" i="28"/>
  <c r="F55" i="28"/>
  <c r="C55" i="28"/>
  <c r="AD54" i="28"/>
  <c r="Y54" i="28"/>
  <c r="N54" i="28"/>
  <c r="K54" i="28"/>
  <c r="F54" i="28"/>
  <c r="C54" i="28" s="1"/>
  <c r="AD53" i="28"/>
  <c r="N53" i="28"/>
  <c r="K53" i="28"/>
  <c r="F53" i="28"/>
  <c r="C53" i="28" s="1"/>
  <c r="AD52" i="28"/>
  <c r="N52" i="28"/>
  <c r="K52" i="28"/>
  <c r="F52" i="28"/>
  <c r="C52" i="28" s="1"/>
  <c r="AD51" i="28"/>
  <c r="N51" i="28"/>
  <c r="K51" i="28"/>
  <c r="F51" i="28"/>
  <c r="C51" i="28"/>
  <c r="AD50" i="28"/>
  <c r="N50" i="28"/>
  <c r="K50" i="28"/>
  <c r="F50" i="28"/>
  <c r="C50" i="28" s="1"/>
  <c r="AD49" i="28"/>
  <c r="N49" i="28"/>
  <c r="K49" i="28"/>
  <c r="F49" i="28"/>
  <c r="C49" i="28" s="1"/>
  <c r="U12" i="28"/>
  <c r="V12" i="28" s="1"/>
  <c r="AD48" i="28"/>
  <c r="N48" i="28"/>
  <c r="K48" i="28"/>
  <c r="F48" i="28"/>
  <c r="C48" i="28"/>
  <c r="AD47" i="28"/>
  <c r="N47" i="28"/>
  <c r="K47" i="28"/>
  <c r="C47" i="28"/>
  <c r="AD46" i="28"/>
  <c r="N46" i="28"/>
  <c r="K46" i="28"/>
  <c r="Y46" i="28" s="1"/>
  <c r="C46" i="28"/>
  <c r="AD45" i="28"/>
  <c r="N45" i="28"/>
  <c r="K45" i="28"/>
  <c r="C45" i="28"/>
  <c r="AD44" i="28"/>
  <c r="N44" i="28"/>
  <c r="K44" i="28"/>
  <c r="C44" i="28"/>
  <c r="AD43" i="28"/>
  <c r="Y43" i="28"/>
  <c r="N43" i="28"/>
  <c r="K43" i="28"/>
  <c r="C43" i="28"/>
  <c r="AD42" i="28"/>
  <c r="N42" i="28"/>
  <c r="K42" i="28"/>
  <c r="Y42" i="28" s="1"/>
  <c r="C42" i="28"/>
  <c r="AD41" i="28"/>
  <c r="N41" i="28"/>
  <c r="K41" i="28"/>
  <c r="C41" i="28"/>
  <c r="AD40" i="28"/>
  <c r="N40" i="28"/>
  <c r="K40" i="28"/>
  <c r="C40" i="28"/>
  <c r="AD39" i="28"/>
  <c r="N39" i="28"/>
  <c r="K39" i="28"/>
  <c r="F39" i="28"/>
  <c r="C39" i="28" s="1"/>
  <c r="AD38" i="28"/>
  <c r="U38" i="28"/>
  <c r="V38" i="28" s="1"/>
  <c r="N38" i="28"/>
  <c r="K38" i="28"/>
  <c r="Y38" i="28" s="1"/>
  <c r="F38" i="28"/>
  <c r="C38" i="28" s="1"/>
  <c r="AD37" i="28"/>
  <c r="N37" i="28"/>
  <c r="K37" i="28"/>
  <c r="Y37" i="28" s="1"/>
  <c r="F37" i="28"/>
  <c r="C37" i="28" s="1"/>
  <c r="AD36" i="28"/>
  <c r="N36" i="28"/>
  <c r="K36" i="28"/>
  <c r="Y36" i="28" s="1"/>
  <c r="I36" i="28"/>
  <c r="F36" i="28"/>
  <c r="C36" i="28" s="1"/>
  <c r="AD35" i="28"/>
  <c r="N35" i="28"/>
  <c r="K35" i="28"/>
  <c r="Y35" i="28" s="1"/>
  <c r="I35" i="28"/>
  <c r="F35" i="28"/>
  <c r="C35" i="28" s="1"/>
  <c r="AD34" i="28"/>
  <c r="N34" i="28"/>
  <c r="K34" i="28"/>
  <c r="C34" i="28"/>
  <c r="AD33" i="28"/>
  <c r="Y33" i="28"/>
  <c r="U33" i="28"/>
  <c r="V33" i="28" s="1"/>
  <c r="W33" i="28" s="1"/>
  <c r="N33" i="28"/>
  <c r="K33" i="28"/>
  <c r="F33" i="28"/>
  <c r="C33" i="28"/>
  <c r="AD32" i="28"/>
  <c r="N32" i="28"/>
  <c r="K32" i="28"/>
  <c r="Y32" i="28" s="1"/>
  <c r="F32" i="28"/>
  <c r="C32" i="28" s="1"/>
  <c r="AD31" i="28"/>
  <c r="N31" i="28"/>
  <c r="K31" i="28"/>
  <c r="Y31" i="28" s="1"/>
  <c r="C31" i="28"/>
  <c r="AZ30" i="28"/>
  <c r="AI30" i="28"/>
  <c r="AD30" i="28"/>
  <c r="N30" i="28"/>
  <c r="C30" i="28"/>
  <c r="AZ29" i="28"/>
  <c r="AI29" i="28"/>
  <c r="AD29" i="28"/>
  <c r="N29" i="28"/>
  <c r="Y29" i="28"/>
  <c r="C29" i="28"/>
  <c r="AZ28" i="28"/>
  <c r="AO28" i="28"/>
  <c r="AN28" i="28"/>
  <c r="AI28" i="28"/>
  <c r="AD28" i="28"/>
  <c r="N28" i="28"/>
  <c r="K28" i="28"/>
  <c r="Y28" i="28" s="1"/>
  <c r="C28" i="28"/>
  <c r="AZ27" i="28"/>
  <c r="AO27" i="28"/>
  <c r="AU27" i="28" s="1"/>
  <c r="AN27" i="28"/>
  <c r="AI27" i="28"/>
  <c r="AD27" i="28"/>
  <c r="N27" i="28"/>
  <c r="K27" i="28"/>
  <c r="C27" i="28"/>
  <c r="AZ26" i="28"/>
  <c r="AO26" i="28"/>
  <c r="AU26" i="28" s="1"/>
  <c r="AN26" i="28"/>
  <c r="AI26" i="28"/>
  <c r="AD26" i="28"/>
  <c r="N26" i="28"/>
  <c r="K26" i="28"/>
  <c r="C26" i="28"/>
  <c r="AZ25" i="28"/>
  <c r="AO25" i="28"/>
  <c r="AU25" i="28" s="1"/>
  <c r="AN25" i="28"/>
  <c r="AI25" i="28"/>
  <c r="AD25" i="28"/>
  <c r="U25" i="28"/>
  <c r="N25" i="28"/>
  <c r="K25" i="28"/>
  <c r="Y25" i="28" s="1"/>
  <c r="C25" i="28"/>
  <c r="AZ24" i="28"/>
  <c r="AO24" i="28"/>
  <c r="AU24" i="28" s="1"/>
  <c r="AN24" i="28"/>
  <c r="AI24" i="28"/>
  <c r="AD24" i="28"/>
  <c r="N24" i="28"/>
  <c r="K24" i="28"/>
  <c r="Y24" i="28" s="1"/>
  <c r="C24" i="28"/>
  <c r="AZ23" i="28"/>
  <c r="AO23" i="28"/>
  <c r="AU23" i="28" s="1"/>
  <c r="AN23" i="28"/>
  <c r="AI23" i="28"/>
  <c r="AD23" i="28"/>
  <c r="N23" i="28"/>
  <c r="K23" i="28"/>
  <c r="C23" i="28"/>
  <c r="AZ22" i="28"/>
  <c r="AO22" i="28"/>
  <c r="AN22" i="28"/>
  <c r="AI22" i="28"/>
  <c r="AD22" i="28"/>
  <c r="N22" i="28"/>
  <c r="K22" i="28"/>
  <c r="C22" i="28"/>
  <c r="AZ21" i="28"/>
  <c r="AO21" i="28"/>
  <c r="AU21" i="28" s="1"/>
  <c r="AN21" i="28"/>
  <c r="AI21" i="28"/>
  <c r="AD21" i="28"/>
  <c r="Y21" i="28"/>
  <c r="N21" i="28"/>
  <c r="K21" i="28"/>
  <c r="C21" i="28"/>
  <c r="AZ20" i="28"/>
  <c r="AO20" i="28"/>
  <c r="AU20" i="28" s="1"/>
  <c r="AN20" i="28"/>
  <c r="AI20" i="28"/>
  <c r="AD20" i="28"/>
  <c r="Y20" i="28"/>
  <c r="N20" i="28"/>
  <c r="K20" i="28"/>
  <c r="C20" i="28"/>
  <c r="AZ19" i="28"/>
  <c r="AO19" i="28"/>
  <c r="AU19" i="28" s="1"/>
  <c r="AN19" i="28"/>
  <c r="AI19" i="28"/>
  <c r="AD19" i="28"/>
  <c r="N19" i="28"/>
  <c r="K19" i="28"/>
  <c r="C19" i="28"/>
  <c r="AZ18" i="28"/>
  <c r="AO18" i="28"/>
  <c r="AU18" i="28" s="1"/>
  <c r="AN18" i="28"/>
  <c r="AI18" i="28"/>
  <c r="AD18" i="28"/>
  <c r="N18" i="28"/>
  <c r="K18" i="28"/>
  <c r="C18" i="28"/>
  <c r="BP17" i="28"/>
  <c r="U15" i="28"/>
  <c r="V15" i="28" s="1"/>
  <c r="AZ17" i="28"/>
  <c r="AO17" i="28"/>
  <c r="AU17" i="28" s="1"/>
  <c r="AN17" i="28"/>
  <c r="AI17" i="28"/>
  <c r="AD17" i="28"/>
  <c r="Y17" i="28"/>
  <c r="N17" i="28"/>
  <c r="K17" i="28"/>
  <c r="C17" i="28"/>
  <c r="AZ16" i="28"/>
  <c r="AO16" i="28"/>
  <c r="AU16" i="28" s="1"/>
  <c r="AN16" i="28"/>
  <c r="AI16" i="28"/>
  <c r="AD16" i="28"/>
  <c r="U16" i="28"/>
  <c r="N16" i="28"/>
  <c r="K16" i="28"/>
  <c r="C16" i="28"/>
  <c r="AZ15" i="28"/>
  <c r="AO15" i="28"/>
  <c r="AU15" i="28" s="1"/>
  <c r="AN15" i="28"/>
  <c r="AI15" i="28"/>
  <c r="AD15" i="28"/>
  <c r="N15" i="28"/>
  <c r="K15" i="28"/>
  <c r="Y15" i="28" s="1"/>
  <c r="C15" i="28"/>
  <c r="AZ14" i="28"/>
  <c r="AO14" i="28"/>
  <c r="AU14" i="28" s="1"/>
  <c r="AN14" i="28"/>
  <c r="AI14" i="28"/>
  <c r="AD14" i="28"/>
  <c r="N14" i="28"/>
  <c r="K14" i="28"/>
  <c r="Y14" i="28" s="1"/>
  <c r="C14" i="28"/>
  <c r="AZ13" i="28"/>
  <c r="AO13" i="28"/>
  <c r="AU13" i="28" s="1"/>
  <c r="AN13" i="28"/>
  <c r="AI13" i="28"/>
  <c r="AD13" i="28"/>
  <c r="N13" i="28"/>
  <c r="K13" i="28"/>
  <c r="F13" i="28"/>
  <c r="C13" i="28" s="1"/>
  <c r="BP12" i="28"/>
  <c r="AZ12" i="28"/>
  <c r="AO12" i="28"/>
  <c r="AU12" i="28" s="1"/>
  <c r="AN12" i="28"/>
  <c r="AI12" i="28"/>
  <c r="AD12" i="28"/>
  <c r="N12" i="28"/>
  <c r="K12" i="28"/>
  <c r="Y12" i="28" s="1"/>
  <c r="F12" i="28"/>
  <c r="C12" i="28"/>
  <c r="AZ11" i="28"/>
  <c r="AO11" i="28"/>
  <c r="AN11" i="28"/>
  <c r="AI11" i="28"/>
  <c r="AD11" i="28"/>
  <c r="N11" i="28"/>
  <c r="K11" i="28"/>
  <c r="Y11" i="28" s="1"/>
  <c r="F11" i="28"/>
  <c r="C11" i="28" s="1"/>
  <c r="U13" i="28"/>
  <c r="V13" i="28" s="1"/>
  <c r="AZ10" i="28"/>
  <c r="AO10" i="28"/>
  <c r="AU10" i="28" s="1"/>
  <c r="AN10" i="28"/>
  <c r="AI10" i="28"/>
  <c r="AD10" i="28"/>
  <c r="U10" i="28"/>
  <c r="N10" i="28"/>
  <c r="K10" i="28"/>
  <c r="Y10" i="28" s="1"/>
  <c r="F10" i="28"/>
  <c r="C10" i="28" s="1"/>
  <c r="AZ9" i="28"/>
  <c r="AO9" i="28"/>
  <c r="AN9" i="28"/>
  <c r="AI9" i="28"/>
  <c r="AD9" i="28"/>
  <c r="U9" i="28"/>
  <c r="N9" i="28"/>
  <c r="K9" i="28"/>
  <c r="Y9" i="28" s="1"/>
  <c r="F9" i="28"/>
  <c r="C9" i="28" s="1"/>
  <c r="U21" i="28"/>
  <c r="V21" i="28" s="1"/>
  <c r="AZ8" i="28"/>
  <c r="AO8" i="28"/>
  <c r="AN8" i="28"/>
  <c r="AI8" i="28"/>
  <c r="AD8" i="28"/>
  <c r="U8" i="28"/>
  <c r="N8" i="28"/>
  <c r="K8" i="28"/>
  <c r="F8" i="28"/>
  <c r="C8" i="28"/>
  <c r="AZ7" i="28"/>
  <c r="AO7" i="28"/>
  <c r="AU7" i="28" s="1"/>
  <c r="AN7" i="28"/>
  <c r="AI7" i="28"/>
  <c r="AD7" i="28"/>
  <c r="U7" i="28"/>
  <c r="N7" i="28"/>
  <c r="K7" i="28"/>
  <c r="Y7" i="28" s="1"/>
  <c r="F7" i="28"/>
  <c r="C7" i="28" s="1"/>
  <c r="AZ6" i="28"/>
  <c r="AO6" i="28"/>
  <c r="AU6" i="28" s="1"/>
  <c r="AN6" i="28"/>
  <c r="AI6" i="28"/>
  <c r="AD6" i="28"/>
  <c r="N6" i="28"/>
  <c r="K6" i="28"/>
  <c r="F6" i="28"/>
  <c r="C6" i="28"/>
  <c r="F12" i="29" l="1"/>
  <c r="D19" i="25"/>
  <c r="F26" i="34" s="1"/>
  <c r="C19" i="25"/>
  <c r="F26" i="31" s="1"/>
  <c r="F27" i="35"/>
  <c r="F12" i="22"/>
  <c r="F129" i="22"/>
  <c r="F114" i="22"/>
  <c r="F45" i="22"/>
  <c r="E129" i="22"/>
  <c r="E114" i="22"/>
  <c r="E45" i="22"/>
  <c r="F97" i="22"/>
  <c r="D83" i="33" s="1"/>
  <c r="E12" i="22"/>
  <c r="E97" i="22"/>
  <c r="E83" i="33" s="1"/>
  <c r="F80" i="22"/>
  <c r="F65" i="22"/>
  <c r="F30" i="22"/>
  <c r="E30" i="22"/>
  <c r="E80" i="22"/>
  <c r="E65" i="22"/>
  <c r="F22" i="29"/>
  <c r="AU28" i="28"/>
  <c r="AV28" i="28" s="1"/>
  <c r="AU8" i="28"/>
  <c r="AV8" i="28" s="1"/>
  <c r="AU11" i="28"/>
  <c r="AV11" i="28" s="1"/>
  <c r="AU22" i="28"/>
  <c r="AV22" i="28" s="1"/>
  <c r="AV7" i="28"/>
  <c r="AV12" i="28"/>
  <c r="AV14" i="28"/>
  <c r="U58" i="28"/>
  <c r="V58" i="28" s="1"/>
  <c r="AB58" i="28" s="1"/>
  <c r="U20" i="28"/>
  <c r="V20" i="28" s="1"/>
  <c r="U110" i="28"/>
  <c r="V110" i="28" s="1"/>
  <c r="U31" i="28"/>
  <c r="V31" i="28" s="1"/>
  <c r="AV6" i="28"/>
  <c r="AV13" i="28"/>
  <c r="U6" i="28"/>
  <c r="V6" i="28" s="1"/>
  <c r="AA6" i="28" s="1"/>
  <c r="V16" i="28"/>
  <c r="U17" i="28"/>
  <c r="V17" i="28" s="1"/>
  <c r="W17" i="28" s="1"/>
  <c r="AV23" i="28"/>
  <c r="Y39" i="28"/>
  <c r="U41" i="28"/>
  <c r="U60" i="28"/>
  <c r="V60" i="28" s="1"/>
  <c r="U36" i="28"/>
  <c r="V36" i="28" s="1"/>
  <c r="AB36" i="28" s="1"/>
  <c r="Y49" i="28"/>
  <c r="U45" i="28"/>
  <c r="V8" i="28"/>
  <c r="AA8" i="28" s="1"/>
  <c r="V25" i="28"/>
  <c r="W25" i="28" s="1"/>
  <c r="AV27" i="28"/>
  <c r="U35" i="28"/>
  <c r="V35" i="28" s="1"/>
  <c r="V7" i="28"/>
  <c r="AA7" i="28" s="1"/>
  <c r="Y8" i="28"/>
  <c r="AV16" i="28"/>
  <c r="U42" i="28"/>
  <c r="V42" i="28" s="1"/>
  <c r="AA42" i="28" s="1"/>
  <c r="Y52" i="28"/>
  <c r="Y6" i="28"/>
  <c r="AV15" i="28"/>
  <c r="U24" i="28"/>
  <c r="V24" i="28" s="1"/>
  <c r="U32" i="28"/>
  <c r="V32" i="28" s="1"/>
  <c r="U37" i="28"/>
  <c r="V37" i="28" s="1"/>
  <c r="U46" i="28"/>
  <c r="V46" i="28" s="1"/>
  <c r="AV18" i="28"/>
  <c r="V9" i="28"/>
  <c r="Y13" i="28"/>
  <c r="Y23" i="28"/>
  <c r="AB42" i="28"/>
  <c r="AB9" i="28"/>
  <c r="X9" i="28"/>
  <c r="AA9" i="28"/>
  <c r="W9" i="28"/>
  <c r="AA36" i="28"/>
  <c r="AV10" i="28"/>
  <c r="AA35" i="28"/>
  <c r="X36" i="28"/>
  <c r="F4" i="38"/>
  <c r="F16" i="29"/>
  <c r="AW7" i="28"/>
  <c r="W12" i="28"/>
  <c r="AB12" i="28"/>
  <c r="AA12" i="28"/>
  <c r="X12" i="28"/>
  <c r="W8" i="28"/>
  <c r="AB8" i="28"/>
  <c r="X8" i="28"/>
  <c r="AW14" i="28"/>
  <c r="AA16" i="28"/>
  <c r="AB16" i="28"/>
  <c r="W16" i="28"/>
  <c r="AA13" i="28"/>
  <c r="W13" i="28"/>
  <c r="X13" i="28"/>
  <c r="AW16" i="28"/>
  <c r="BA16" i="28" s="1"/>
  <c r="AB15" i="28"/>
  <c r="W15" i="28"/>
  <c r="X15" i="28"/>
  <c r="AA15" i="28"/>
  <c r="AA32" i="28"/>
  <c r="W32" i="28"/>
  <c r="AB20" i="28"/>
  <c r="AA20" i="28"/>
  <c r="U14" i="28"/>
  <c r="V14" i="28" s="1"/>
  <c r="Y18" i="28"/>
  <c r="AV19" i="28"/>
  <c r="AA46" i="28"/>
  <c r="W46" i="28"/>
  <c r="AW18" i="28"/>
  <c r="BA18" i="28" s="1"/>
  <c r="Y41" i="28"/>
  <c r="AY9" i="28"/>
  <c r="AV17" i="28"/>
  <c r="AA38" i="28"/>
  <c r="W38" i="28"/>
  <c r="W7" i="28"/>
  <c r="AA17" i="28"/>
  <c r="X25" i="28"/>
  <c r="AB7" i="28"/>
  <c r="AE7" i="28" s="1"/>
  <c r="U29" i="28"/>
  <c r="V29" i="28" s="1"/>
  <c r="U28" i="28"/>
  <c r="V28" i="28" s="1"/>
  <c r="AV26" i="28"/>
  <c r="U27" i="28"/>
  <c r="V27" i="28" s="1"/>
  <c r="X27" i="28" s="1"/>
  <c r="AV25" i="28"/>
  <c r="U30" i="28"/>
  <c r="V30" i="28" s="1"/>
  <c r="Y19" i="28"/>
  <c r="AV24" i="28"/>
  <c r="AA21" i="28"/>
  <c r="W21" i="28"/>
  <c r="BA30" i="28"/>
  <c r="Y45" i="28"/>
  <c r="AW13" i="28"/>
  <c r="BA13" i="28" s="1"/>
  <c r="X21" i="28"/>
  <c r="AA37" i="28"/>
  <c r="W37" i="28"/>
  <c r="AE36" i="28"/>
  <c r="V45" i="28"/>
  <c r="Y101" i="28"/>
  <c r="Y105" i="28"/>
  <c r="AV20" i="28"/>
  <c r="AB21" i="28"/>
  <c r="Y22" i="28"/>
  <c r="Y26" i="28"/>
  <c r="Y27" i="28"/>
  <c r="W42" i="28"/>
  <c r="Y30" i="28"/>
  <c r="U22" i="28"/>
  <c r="V22" i="28" s="1"/>
  <c r="AA110" i="28"/>
  <c r="AE110" i="28" s="1"/>
  <c r="W110" i="28"/>
  <c r="W20" i="28"/>
  <c r="AA24" i="28"/>
  <c r="X24" i="28"/>
  <c r="W24" i="28"/>
  <c r="X7" i="28"/>
  <c r="AA56" i="28"/>
  <c r="W56" i="28"/>
  <c r="Y16" i="28"/>
  <c r="AB31" i="28"/>
  <c r="AA31" i="28"/>
  <c r="W31" i="28"/>
  <c r="V10" i="28"/>
  <c r="AV21" i="28"/>
  <c r="V41" i="28"/>
  <c r="AA60" i="28"/>
  <c r="W60" i="28"/>
  <c r="U11" i="28"/>
  <c r="V11" i="28" s="1"/>
  <c r="AB13" i="28"/>
  <c r="U19" i="28"/>
  <c r="V19" i="28" s="1"/>
  <c r="AB24" i="28"/>
  <c r="X28" i="28"/>
  <c r="AB32" i="28"/>
  <c r="X33" i="28"/>
  <c r="Z33" i="28" s="1"/>
  <c r="U34" i="28"/>
  <c r="V34" i="28" s="1"/>
  <c r="AB34" i="28" s="1"/>
  <c r="AB35" i="28"/>
  <c r="AE35" i="28" s="1"/>
  <c r="W36" i="28"/>
  <c r="AB38" i="28"/>
  <c r="U40" i="28"/>
  <c r="V40" i="28" s="1"/>
  <c r="AB40" i="28" s="1"/>
  <c r="U44" i="28"/>
  <c r="V44" i="28" s="1"/>
  <c r="AB44" i="28" s="1"/>
  <c r="AB46" i="28"/>
  <c r="Y47" i="28"/>
  <c r="U48" i="28"/>
  <c r="V48" i="28" s="1"/>
  <c r="AB48" i="28" s="1"/>
  <c r="Y50" i="28"/>
  <c r="U51" i="28"/>
  <c r="V51" i="28" s="1"/>
  <c r="AB51" i="28" s="1"/>
  <c r="Y53" i="28"/>
  <c r="AB56" i="28"/>
  <c r="Y57" i="28"/>
  <c r="AB60" i="28"/>
  <c r="U100" i="28"/>
  <c r="V100" i="28" s="1"/>
  <c r="U104" i="28"/>
  <c r="V104" i="28" s="1"/>
  <c r="X104" i="28" s="1"/>
  <c r="Y107" i="28"/>
  <c r="U109" i="28"/>
  <c r="V109" i="28" s="1"/>
  <c r="X109" i="28" s="1"/>
  <c r="U55" i="28"/>
  <c r="V55" i="28" s="1"/>
  <c r="AB55" i="28" s="1"/>
  <c r="U59" i="28"/>
  <c r="V59" i="28" s="1"/>
  <c r="AB59" i="28" s="1"/>
  <c r="AA33" i="28"/>
  <c r="U101" i="28"/>
  <c r="V101" i="28" s="1"/>
  <c r="AB101" i="28" s="1"/>
  <c r="U105" i="28"/>
  <c r="V105" i="28" s="1"/>
  <c r="AB105" i="28" s="1"/>
  <c r="AB17" i="28"/>
  <c r="X20" i="28"/>
  <c r="U23" i="28"/>
  <c r="V23" i="28" s="1"/>
  <c r="AB23" i="28" s="1"/>
  <c r="X31" i="28"/>
  <c r="AB33" i="28"/>
  <c r="Y34" i="28"/>
  <c r="X37" i="28"/>
  <c r="Y40" i="28"/>
  <c r="Y44" i="28"/>
  <c r="Y48" i="28"/>
  <c r="U49" i="28"/>
  <c r="V49" i="28" s="1"/>
  <c r="X49" i="28" s="1"/>
  <c r="Y51" i="28"/>
  <c r="U52" i="28"/>
  <c r="V52" i="28" s="1"/>
  <c r="X52" i="28" s="1"/>
  <c r="Y100" i="28"/>
  <c r="Y104" i="28"/>
  <c r="Y109" i="28"/>
  <c r="X110" i="28"/>
  <c r="U102" i="28"/>
  <c r="V102" i="28" s="1"/>
  <c r="X102" i="28" s="1"/>
  <c r="U106" i="28"/>
  <c r="V106" i="28" s="1"/>
  <c r="X106" i="28" s="1"/>
  <c r="U26" i="28"/>
  <c r="V26" i="28" s="1"/>
  <c r="W35" i="28"/>
  <c r="X32" i="28"/>
  <c r="X35" i="28"/>
  <c r="AB37" i="28"/>
  <c r="X38" i="28"/>
  <c r="X46" i="28"/>
  <c r="U47" i="28"/>
  <c r="V47" i="28" s="1"/>
  <c r="X47" i="28" s="1"/>
  <c r="U50" i="28"/>
  <c r="V50" i="28" s="1"/>
  <c r="X50" i="28" s="1"/>
  <c r="U53" i="28"/>
  <c r="V53" i="28" s="1"/>
  <c r="X56" i="28"/>
  <c r="U57" i="28"/>
  <c r="V57" i="28" s="1"/>
  <c r="AB57" i="28" s="1"/>
  <c r="X60" i="28"/>
  <c r="U107" i="28"/>
  <c r="V107" i="28" s="1"/>
  <c r="AB107" i="28" s="1"/>
  <c r="AB110" i="28"/>
  <c r="U39" i="28"/>
  <c r="V39" i="28" s="1"/>
  <c r="X39" i="28" s="1"/>
  <c r="X42" i="28"/>
  <c r="U43" i="28"/>
  <c r="V43" i="28" s="1"/>
  <c r="AB43" i="28" s="1"/>
  <c r="U99" i="28"/>
  <c r="V99" i="28" s="1"/>
  <c r="X99" i="28" s="1"/>
  <c r="U103" i="28"/>
  <c r="V103" i="28" s="1"/>
  <c r="X103" i="28" s="1"/>
  <c r="U108" i="28"/>
  <c r="V108" i="28" s="1"/>
  <c r="X16" i="28"/>
  <c r="U18" i="28"/>
  <c r="V18" i="28" s="1"/>
  <c r="U54" i="28"/>
  <c r="V54" i="28" s="1"/>
  <c r="X54" i="28" s="1"/>
  <c r="F26" i="30" l="1"/>
  <c r="F27" i="29"/>
  <c r="AE42" i="28"/>
  <c r="Z24" i="28"/>
  <c r="Z20" i="28"/>
  <c r="H62" i="22"/>
  <c r="H82" i="22"/>
  <c r="H77" i="22"/>
  <c r="H27" i="22"/>
  <c r="H9" i="22"/>
  <c r="E83" i="35"/>
  <c r="G80" i="22"/>
  <c r="E87" i="22"/>
  <c r="E83" i="36"/>
  <c r="G114" i="22"/>
  <c r="E122" i="22"/>
  <c r="D84" i="31"/>
  <c r="F37" i="22"/>
  <c r="E80" i="37"/>
  <c r="E90" i="37" s="1"/>
  <c r="C32" i="37" s="1"/>
  <c r="F32" i="37" s="1"/>
  <c r="G129" i="22"/>
  <c r="E139" i="22"/>
  <c r="D80" i="32"/>
  <c r="D89" i="32" s="1"/>
  <c r="F31" i="32" s="1"/>
  <c r="F54" i="22"/>
  <c r="G45" i="22"/>
  <c r="E54" i="22"/>
  <c r="E80" i="32"/>
  <c r="D85" i="29"/>
  <c r="D90" i="29" s="1"/>
  <c r="F70" i="22"/>
  <c r="D83" i="35"/>
  <c r="D89" i="35" s="1"/>
  <c r="C67" i="35" s="1"/>
  <c r="F87" i="22"/>
  <c r="D83" i="36"/>
  <c r="F122" i="22"/>
  <c r="E37" i="22"/>
  <c r="G30" i="22"/>
  <c r="E84" i="31"/>
  <c r="D80" i="37"/>
  <c r="F139" i="22"/>
  <c r="E83" i="34"/>
  <c r="G97" i="22"/>
  <c r="F83" i="33" s="1"/>
  <c r="E104" i="22"/>
  <c r="D85" i="30"/>
  <c r="F19" i="22"/>
  <c r="E85" i="29"/>
  <c r="E70" i="22"/>
  <c r="G65" i="22"/>
  <c r="E19" i="22"/>
  <c r="E85" i="30"/>
  <c r="G12" i="22"/>
  <c r="D83" i="34"/>
  <c r="F104" i="22"/>
  <c r="BA22" i="28"/>
  <c r="AW22" i="28"/>
  <c r="AW11" i="28"/>
  <c r="AW8" i="28"/>
  <c r="AW28" i="28"/>
  <c r="BA28" i="28" s="1"/>
  <c r="AA58" i="28"/>
  <c r="AE58" i="28" s="1"/>
  <c r="AW15" i="28"/>
  <c r="X58" i="28"/>
  <c r="AW12" i="28"/>
  <c r="AB49" i="28"/>
  <c r="AW27" i="28"/>
  <c r="X17" i="28"/>
  <c r="Z17" i="28" s="1"/>
  <c r="AB6" i="28"/>
  <c r="AE6" i="28" s="1"/>
  <c r="W6" i="28"/>
  <c r="X6" i="28"/>
  <c r="AE9" i="28"/>
  <c r="AU9" i="28"/>
  <c r="AW10" i="28"/>
  <c r="AW6" i="28"/>
  <c r="F34" i="29"/>
  <c r="F40" i="29"/>
  <c r="AW23" i="28"/>
  <c r="BA23" i="28" s="1"/>
  <c r="W58" i="28"/>
  <c r="BA27" i="28"/>
  <c r="AB25" i="28"/>
  <c r="AA25" i="28"/>
  <c r="AB103" i="28"/>
  <c r="BA12" i="28"/>
  <c r="Z9" i="28"/>
  <c r="AB109" i="28"/>
  <c r="Z36" i="28"/>
  <c r="AE8" i="28"/>
  <c r="BA7" i="28"/>
  <c r="Z32" i="28"/>
  <c r="Z42" i="28"/>
  <c r="Z31" i="28"/>
  <c r="Z13" i="28"/>
  <c r="AE32" i="28"/>
  <c r="Z35" i="28"/>
  <c r="Z7" i="28"/>
  <c r="BA10" i="28"/>
  <c r="X57" i="28"/>
  <c r="Z60" i="28"/>
  <c r="Z56" i="28"/>
  <c r="BA14" i="28"/>
  <c r="AB39" i="28"/>
  <c r="Z15" i="28"/>
  <c r="X101" i="28"/>
  <c r="X23" i="28"/>
  <c r="AE21" i="28"/>
  <c r="Z21" i="28"/>
  <c r="AE25" i="28"/>
  <c r="AE20" i="28"/>
  <c r="W53" i="28"/>
  <c r="AB53" i="28"/>
  <c r="AA53" i="28"/>
  <c r="W43" i="28"/>
  <c r="AA43" i="28"/>
  <c r="AE43" i="28" s="1"/>
  <c r="X26" i="28"/>
  <c r="W26" i="28"/>
  <c r="AB26" i="28"/>
  <c r="AA26" i="28"/>
  <c r="W107" i="28"/>
  <c r="AA107" i="28"/>
  <c r="AA23" i="28"/>
  <c r="AE23" i="28" s="1"/>
  <c r="W23" i="28"/>
  <c r="AB41" i="28"/>
  <c r="AA41" i="28"/>
  <c r="X41" i="28"/>
  <c r="W41" i="28"/>
  <c r="Z41" i="28" s="1"/>
  <c r="AE56" i="28"/>
  <c r="Z58" i="28"/>
  <c r="AE37" i="28"/>
  <c r="AB30" i="28"/>
  <c r="AA30" i="28"/>
  <c r="X30" i="28"/>
  <c r="W30" i="28"/>
  <c r="AB54" i="28"/>
  <c r="AA54" i="28"/>
  <c r="W54" i="28"/>
  <c r="Z54" i="28" s="1"/>
  <c r="AB104" i="28"/>
  <c r="W106" i="28"/>
  <c r="Z106" i="28" s="1"/>
  <c r="AA106" i="28"/>
  <c r="AB106" i="28"/>
  <c r="AA49" i="28"/>
  <c r="AE49" i="28" s="1"/>
  <c r="W49" i="28"/>
  <c r="Z49" i="28" s="1"/>
  <c r="AA55" i="28"/>
  <c r="AE55" i="28" s="1"/>
  <c r="W55" i="28"/>
  <c r="X55" i="28"/>
  <c r="AA51" i="28"/>
  <c r="AE51" i="28" s="1"/>
  <c r="X51" i="28"/>
  <c r="W51" i="28"/>
  <c r="X34" i="28"/>
  <c r="W34" i="28"/>
  <c r="Z34" i="28" s="1"/>
  <c r="AA34" i="28"/>
  <c r="AE34" i="28" s="1"/>
  <c r="AW25" i="28"/>
  <c r="Z38" i="28"/>
  <c r="AW19" i="28"/>
  <c r="AE16" i="28"/>
  <c r="AA105" i="28"/>
  <c r="W105" i="28"/>
  <c r="AA100" i="28"/>
  <c r="W100" i="28"/>
  <c r="W39" i="28"/>
  <c r="Z39" i="28" s="1"/>
  <c r="AA39" i="28"/>
  <c r="AE46" i="28"/>
  <c r="AE33" i="28"/>
  <c r="BA6" i="28"/>
  <c r="X53" i="28"/>
  <c r="W57" i="28"/>
  <c r="AA57" i="28"/>
  <c r="AE57" i="28" s="1"/>
  <c r="AB100" i="28"/>
  <c r="X105" i="28"/>
  <c r="AW21" i="28"/>
  <c r="BA21" i="28" s="1"/>
  <c r="AW20" i="28"/>
  <c r="W27" i="28"/>
  <c r="Z27" i="28" s="1"/>
  <c r="AB27" i="28"/>
  <c r="AA27" i="28"/>
  <c r="AE38" i="28"/>
  <c r="AE15" i="28"/>
  <c r="AB52" i="28"/>
  <c r="W103" i="28"/>
  <c r="Z103" i="28" s="1"/>
  <c r="AA103" i="28"/>
  <c r="AE103" i="28" s="1"/>
  <c r="W102" i="28"/>
  <c r="Z102" i="28" s="1"/>
  <c r="AA102" i="28"/>
  <c r="AB102" i="28"/>
  <c r="AA109" i="28"/>
  <c r="W109" i="28"/>
  <c r="Z109" i="28" s="1"/>
  <c r="AE109" i="28" s="1"/>
  <c r="AA48" i="28"/>
  <c r="AE48" i="28" s="1"/>
  <c r="X48" i="28"/>
  <c r="W48" i="28"/>
  <c r="X107" i="28"/>
  <c r="AW26" i="28"/>
  <c r="AW17" i="28"/>
  <c r="AA14" i="28"/>
  <c r="AB14" i="28"/>
  <c r="X14" i="28"/>
  <c r="W14" i="28"/>
  <c r="BA11" i="28"/>
  <c r="AA10" i="28"/>
  <c r="W10" i="28"/>
  <c r="AB10" i="28"/>
  <c r="X10" i="28"/>
  <c r="AE24" i="28"/>
  <c r="W28" i="28"/>
  <c r="Z28" i="28" s="1"/>
  <c r="AA28" i="28"/>
  <c r="AV9" i="28"/>
  <c r="AA104" i="28"/>
  <c r="AE104" i="28" s="1"/>
  <c r="W104" i="28"/>
  <c r="Z104" i="28" s="1"/>
  <c r="AA29" i="28"/>
  <c r="W29" i="28"/>
  <c r="AB29" i="28"/>
  <c r="X29" i="28"/>
  <c r="W99" i="28"/>
  <c r="Z99" i="28" s="1"/>
  <c r="AA99" i="28"/>
  <c r="AB19" i="28"/>
  <c r="W19" i="28"/>
  <c r="X19" i="28"/>
  <c r="AA19" i="28"/>
  <c r="Z6" i="28"/>
  <c r="AE12" i="28"/>
  <c r="Z8" i="28"/>
  <c r="AA101" i="28"/>
  <c r="AE101" i="28" s="1"/>
  <c r="W101" i="28"/>
  <c r="AB45" i="28"/>
  <c r="AA45" i="28"/>
  <c r="X45" i="28"/>
  <c r="W45" i="28"/>
  <c r="Z45" i="28" s="1"/>
  <c r="Z25" i="28"/>
  <c r="Z12" i="28"/>
  <c r="W50" i="28"/>
  <c r="Z50" i="28" s="1"/>
  <c r="AB50" i="28"/>
  <c r="AA50" i="28"/>
  <c r="X18" i="28"/>
  <c r="W18" i="28"/>
  <c r="AB18" i="28"/>
  <c r="AA18" i="28"/>
  <c r="Z110" i="28"/>
  <c r="W47" i="28"/>
  <c r="Z47" i="28" s="1"/>
  <c r="AB47" i="28"/>
  <c r="AA47" i="28"/>
  <c r="AE47" i="28" s="1"/>
  <c r="X43" i="28"/>
  <c r="X100" i="28"/>
  <c r="AB99" i="28"/>
  <c r="AE13" i="28"/>
  <c r="AA44" i="28"/>
  <c r="AE44" i="28" s="1"/>
  <c r="X44" i="28"/>
  <c r="W44" i="28"/>
  <c r="AA40" i="28"/>
  <c r="X40" i="28"/>
  <c r="W40" i="28"/>
  <c r="AB11" i="28"/>
  <c r="X11" i="28"/>
  <c r="W11" i="28"/>
  <c r="AA11" i="28"/>
  <c r="Z46" i="28"/>
  <c r="AB108" i="28"/>
  <c r="AA108" i="28"/>
  <c r="W108" i="28"/>
  <c r="X108" i="28"/>
  <c r="AA52" i="28"/>
  <c r="W52" i="28"/>
  <c r="Z52" i="28" s="1"/>
  <c r="AB28" i="28"/>
  <c r="AA59" i="28"/>
  <c r="AE59" i="28" s="1"/>
  <c r="W59" i="28"/>
  <c r="X59" i="28"/>
  <c r="AE60" i="28"/>
  <c r="X22" i="28"/>
  <c r="W22" i="28"/>
  <c r="AB22" i="28"/>
  <c r="AA22" i="28"/>
  <c r="Z37" i="28"/>
  <c r="AE17" i="28"/>
  <c r="Z16" i="28"/>
  <c r="BA15" i="28"/>
  <c r="AW24" i="28"/>
  <c r="D91" i="36" l="1"/>
  <c r="F31" i="35"/>
  <c r="C68" i="29"/>
  <c r="F31" i="29"/>
  <c r="H16" i="22"/>
  <c r="H117" i="22"/>
  <c r="H34" i="22"/>
  <c r="I34" i="22" s="1"/>
  <c r="H134" i="22"/>
  <c r="H101" i="22"/>
  <c r="H48" i="22"/>
  <c r="G82" i="30"/>
  <c r="H82" i="30" s="1"/>
  <c r="I9" i="22"/>
  <c r="G81" i="31"/>
  <c r="H81" i="31" s="1"/>
  <c r="I27" i="22"/>
  <c r="H132" i="22"/>
  <c r="H14" i="22"/>
  <c r="Z14" i="28"/>
  <c r="G80" i="35"/>
  <c r="I77" i="22"/>
  <c r="G85" i="35"/>
  <c r="H85" i="35" s="1"/>
  <c r="I82" i="22"/>
  <c r="G82" i="29"/>
  <c r="H82" i="29" s="1"/>
  <c r="I62" i="22"/>
  <c r="G139" i="22"/>
  <c r="F80" i="37"/>
  <c r="F83" i="34"/>
  <c r="G104" i="22"/>
  <c r="F85" i="30"/>
  <c r="G19" i="22"/>
  <c r="G70" i="22"/>
  <c r="F85" i="29"/>
  <c r="F83" i="36"/>
  <c r="G122" i="22"/>
  <c r="F84" i="31"/>
  <c r="G37" i="22"/>
  <c r="F80" i="32"/>
  <c r="G54" i="22"/>
  <c r="F83" i="35"/>
  <c r="G87" i="22"/>
  <c r="Z48" i="28"/>
  <c r="BA8" i="28"/>
  <c r="H50" i="22" s="1"/>
  <c r="AE18" i="28"/>
  <c r="AE22" i="28"/>
  <c r="Z18" i="28"/>
  <c r="AE54" i="28"/>
  <c r="E89" i="35"/>
  <c r="C32" i="35" s="1"/>
  <c r="F32" i="35" s="1"/>
  <c r="E89" i="32"/>
  <c r="C32" i="32" s="1"/>
  <c r="F32" i="32" s="1"/>
  <c r="E90" i="29"/>
  <c r="C32" i="29" s="1"/>
  <c r="F32" i="29" s="1"/>
  <c r="D90" i="33"/>
  <c r="C31" i="33" s="1"/>
  <c r="D90" i="34"/>
  <c r="E90" i="34"/>
  <c r="C32" i="34" s="1"/>
  <c r="F32" i="34" s="1"/>
  <c r="AE11" i="28"/>
  <c r="Z11" i="28"/>
  <c r="BA17" i="28"/>
  <c r="H68" i="22" s="1"/>
  <c r="AE100" i="28"/>
  <c r="Z51" i="28"/>
  <c r="AE41" i="28"/>
  <c r="AE53" i="28"/>
  <c r="D90" i="37"/>
  <c r="E91" i="36"/>
  <c r="C32" i="36" s="1"/>
  <c r="F32" i="36" s="1"/>
  <c r="E90" i="33"/>
  <c r="C32" i="33" s="1"/>
  <c r="F32" i="33" s="1"/>
  <c r="E90" i="31"/>
  <c r="C32" i="31" s="1"/>
  <c r="F32" i="31" s="1"/>
  <c r="D92" i="30"/>
  <c r="D90" i="31"/>
  <c r="Z55" i="28"/>
  <c r="AE52" i="28"/>
  <c r="Z10" i="28"/>
  <c r="Z101" i="28"/>
  <c r="AE10" i="28"/>
  <c r="AE26" i="28"/>
  <c r="Z29" i="28"/>
  <c r="H98" i="22" s="1"/>
  <c r="Z108" i="28"/>
  <c r="AE108" i="28" s="1"/>
  <c r="AE50" i="28"/>
  <c r="AE39" i="28"/>
  <c r="Z26" i="28"/>
  <c r="Z57" i="28"/>
  <c r="AE31" i="28"/>
  <c r="BA24" i="28"/>
  <c r="BA25" i="28"/>
  <c r="Z22" i="28"/>
  <c r="Z23" i="28"/>
  <c r="AE29" i="28"/>
  <c r="E92" i="30"/>
  <c r="C32" i="30" s="1"/>
  <c r="F32" i="30" s="1"/>
  <c r="AE19" i="28"/>
  <c r="AE28" i="28"/>
  <c r="AE105" i="28"/>
  <c r="AW9" i="28"/>
  <c r="Z100" i="28"/>
  <c r="Z43" i="28"/>
  <c r="AE45" i="28"/>
  <c r="Z30" i="28"/>
  <c r="AE14" i="28"/>
  <c r="Z59" i="28"/>
  <c r="Z105" i="28"/>
  <c r="AE106" i="28"/>
  <c r="Z19" i="28"/>
  <c r="Z44" i="28"/>
  <c r="AE27" i="28"/>
  <c r="BA19" i="28"/>
  <c r="H99" i="22" s="1"/>
  <c r="G85" i="33" s="1"/>
  <c r="AE30" i="28"/>
  <c r="Z107" i="28"/>
  <c r="BA20" i="28"/>
  <c r="H17" i="22" s="1"/>
  <c r="AE102" i="28"/>
  <c r="Z40" i="28"/>
  <c r="AE40" i="28" s="1"/>
  <c r="AE99" i="28"/>
  <c r="BA26" i="28"/>
  <c r="H13" i="22" s="1"/>
  <c r="Z53" i="28"/>
  <c r="C68" i="30" l="1"/>
  <c r="C31" i="30" s="1"/>
  <c r="F31" i="30" s="1"/>
  <c r="C31" i="37"/>
  <c r="F31" i="37" s="1"/>
  <c r="C66" i="37"/>
  <c r="C67" i="36"/>
  <c r="C31" i="36"/>
  <c r="F31" i="36" s="1"/>
  <c r="C67" i="34"/>
  <c r="C31" i="34"/>
  <c r="F31" i="34" s="1"/>
  <c r="F31" i="33"/>
  <c r="C67" i="33"/>
  <c r="F31" i="31"/>
  <c r="I17" i="22"/>
  <c r="G90" i="30"/>
  <c r="G85" i="32"/>
  <c r="H85" i="32" s="1"/>
  <c r="I50" i="22"/>
  <c r="G85" i="34"/>
  <c r="H85" i="34" s="1"/>
  <c r="I99" i="22"/>
  <c r="G86" i="30"/>
  <c r="H86" i="30" s="1"/>
  <c r="I13" i="22"/>
  <c r="G84" i="34"/>
  <c r="H84" i="34" s="1"/>
  <c r="I98" i="22"/>
  <c r="H18" i="22"/>
  <c r="H67" i="22"/>
  <c r="H35" i="22"/>
  <c r="H135" i="22"/>
  <c r="H102" i="22"/>
  <c r="H118" i="22"/>
  <c r="H49" i="22"/>
  <c r="H84" i="22"/>
  <c r="H113" i="22"/>
  <c r="H96" i="22"/>
  <c r="H46" i="22"/>
  <c r="H131" i="22"/>
  <c r="H115" i="22"/>
  <c r="H31" i="22"/>
  <c r="H112" i="22"/>
  <c r="H95" i="22"/>
  <c r="G87" i="30"/>
  <c r="H87" i="30" s="1"/>
  <c r="I14" i="22"/>
  <c r="G83" i="32"/>
  <c r="H83" i="32" s="1"/>
  <c r="I48" i="22"/>
  <c r="H32" i="22"/>
  <c r="G87" i="34"/>
  <c r="H87" i="34" s="1"/>
  <c r="I101" i="22"/>
  <c r="H116" i="22"/>
  <c r="H47" i="22"/>
  <c r="H33" i="22"/>
  <c r="H100" i="22"/>
  <c r="G86" i="33" s="1"/>
  <c r="H15" i="22"/>
  <c r="H133" i="22"/>
  <c r="H83" i="22"/>
  <c r="H78" i="22"/>
  <c r="H81" i="22"/>
  <c r="G85" i="37"/>
  <c r="H85" i="37" s="1"/>
  <c r="I134" i="22"/>
  <c r="H29" i="22"/>
  <c r="H11" i="22"/>
  <c r="H130" i="22"/>
  <c r="H64" i="22"/>
  <c r="H44" i="22"/>
  <c r="H79" i="22"/>
  <c r="G83" i="37"/>
  <c r="H83" i="37" s="1"/>
  <c r="I132" i="22"/>
  <c r="G88" i="29"/>
  <c r="H88" i="29" s="1"/>
  <c r="I68" i="22"/>
  <c r="G86" i="36"/>
  <c r="H86" i="36" s="1"/>
  <c r="I117" i="22"/>
  <c r="H8" i="22"/>
  <c r="H10" i="22"/>
  <c r="H28" i="22"/>
  <c r="H61" i="22"/>
  <c r="H63" i="22"/>
  <c r="H26" i="22"/>
  <c r="H94" i="22"/>
  <c r="H80" i="33" s="1"/>
  <c r="H136" i="22"/>
  <c r="I16" i="22"/>
  <c r="H90" i="30"/>
  <c r="H129" i="22"/>
  <c r="H97" i="22"/>
  <c r="G83" i="33" s="1"/>
  <c r="H114" i="22"/>
  <c r="H45" i="22"/>
  <c r="H65" i="22"/>
  <c r="H80" i="22"/>
  <c r="H30" i="22"/>
  <c r="H12" i="22"/>
  <c r="F90" i="29"/>
  <c r="F91" i="36"/>
  <c r="F90" i="33"/>
  <c r="F90" i="34"/>
  <c r="F90" i="37"/>
  <c r="F33" i="37" s="1"/>
  <c r="F89" i="35"/>
  <c r="F89" i="32"/>
  <c r="F90" i="31"/>
  <c r="AE107" i="28"/>
  <c r="F92" i="30"/>
  <c r="BA9" i="28"/>
  <c r="F33" i="34" l="1"/>
  <c r="F33" i="33"/>
  <c r="F33" i="30"/>
  <c r="G84" i="37"/>
  <c r="H84" i="37" s="1"/>
  <c r="I133" i="22"/>
  <c r="G83" i="29"/>
  <c r="H83" i="29" s="1"/>
  <c r="I63" i="22"/>
  <c r="G79" i="32"/>
  <c r="I44" i="22"/>
  <c r="G86" i="34"/>
  <c r="H86" i="34" s="1"/>
  <c r="I100" i="22"/>
  <c r="G81" i="36"/>
  <c r="H81" i="36" s="1"/>
  <c r="I112" i="22"/>
  <c r="I35" i="22"/>
  <c r="G80" i="34"/>
  <c r="H80" i="34" s="1"/>
  <c r="I94" i="22"/>
  <c r="G86" i="37"/>
  <c r="H86" i="37" s="1"/>
  <c r="I135" i="22"/>
  <c r="G81" i="29"/>
  <c r="I61" i="22"/>
  <c r="G84" i="29"/>
  <c r="H84" i="29" s="1"/>
  <c r="I64" i="22"/>
  <c r="G87" i="31"/>
  <c r="H87" i="31" s="1"/>
  <c r="I33" i="22"/>
  <c r="G85" i="31"/>
  <c r="H85" i="31" s="1"/>
  <c r="I31" i="22"/>
  <c r="G87" i="29"/>
  <c r="H87" i="29" s="1"/>
  <c r="I67" i="22"/>
  <c r="G87" i="36"/>
  <c r="H87" i="36" s="1"/>
  <c r="I118" i="22"/>
  <c r="G88" i="30"/>
  <c r="H88" i="30" s="1"/>
  <c r="I15" i="22"/>
  <c r="G82" i="31"/>
  <c r="H82" i="31" s="1"/>
  <c r="I28" i="22"/>
  <c r="G81" i="37"/>
  <c r="H81" i="37" s="1"/>
  <c r="I130" i="22"/>
  <c r="G82" i="32"/>
  <c r="H82" i="32" s="1"/>
  <c r="I47" i="22"/>
  <c r="G84" i="36"/>
  <c r="H84" i="36" s="1"/>
  <c r="I115" i="22"/>
  <c r="I18" i="22"/>
  <c r="G91" i="30"/>
  <c r="H91" i="30" s="1"/>
  <c r="G81" i="34"/>
  <c r="H81" i="34" s="1"/>
  <c r="I95" i="22"/>
  <c r="G83" i="30"/>
  <c r="H83" i="30" s="1"/>
  <c r="I10" i="22"/>
  <c r="G84" i="30"/>
  <c r="H84" i="30" s="1"/>
  <c r="I11" i="22"/>
  <c r="G85" i="36"/>
  <c r="H85" i="36" s="1"/>
  <c r="I116" i="22"/>
  <c r="G82" i="37"/>
  <c r="H82" i="37" s="1"/>
  <c r="I131" i="22"/>
  <c r="G81" i="30"/>
  <c r="I8" i="22"/>
  <c r="G83" i="31"/>
  <c r="H83" i="31" s="1"/>
  <c r="I29" i="22"/>
  <c r="G81" i="32"/>
  <c r="H81" i="32" s="1"/>
  <c r="I46" i="22"/>
  <c r="G87" i="37"/>
  <c r="H87" i="37" s="1"/>
  <c r="I136" i="22"/>
  <c r="G82" i="35"/>
  <c r="H82" i="35" s="1"/>
  <c r="I79" i="22"/>
  <c r="G82" i="34"/>
  <c r="H82" i="34" s="1"/>
  <c r="I96" i="22"/>
  <c r="G88" i="34"/>
  <c r="H88" i="34" s="1"/>
  <c r="I102" i="22"/>
  <c r="H88" i="33"/>
  <c r="G86" i="31"/>
  <c r="H86" i="31" s="1"/>
  <c r="I32" i="22"/>
  <c r="G82" i="36"/>
  <c r="H82" i="36" s="1"/>
  <c r="I113" i="22"/>
  <c r="G86" i="35"/>
  <c r="H86" i="35" s="1"/>
  <c r="I83" i="22"/>
  <c r="G84" i="35"/>
  <c r="H84" i="35" s="1"/>
  <c r="I81" i="22"/>
  <c r="G87" i="35"/>
  <c r="H87" i="35" s="1"/>
  <c r="I84" i="22"/>
  <c r="G80" i="31"/>
  <c r="H80" i="31" s="1"/>
  <c r="I26" i="22"/>
  <c r="H81" i="33"/>
  <c r="G81" i="35"/>
  <c r="H81" i="35" s="1"/>
  <c r="I78" i="22"/>
  <c r="G84" i="32"/>
  <c r="H84" i="32" s="1"/>
  <c r="I49" i="22"/>
  <c r="H54" i="22"/>
  <c r="G80" i="32"/>
  <c r="H80" i="32" s="1"/>
  <c r="I45" i="22"/>
  <c r="G80" i="37"/>
  <c r="H80" i="37" s="1"/>
  <c r="H139" i="22"/>
  <c r="I129" i="22"/>
  <c r="G83" i="34"/>
  <c r="H83" i="34" s="1"/>
  <c r="H104" i="22"/>
  <c r="I97" i="22"/>
  <c r="G85" i="29"/>
  <c r="H85" i="29" s="1"/>
  <c r="H70" i="22"/>
  <c r="I65" i="22"/>
  <c r="G83" i="36"/>
  <c r="H83" i="36" s="1"/>
  <c r="H122" i="22"/>
  <c r="I114" i="22"/>
  <c r="H19" i="22"/>
  <c r="G85" i="30"/>
  <c r="H85" i="30" s="1"/>
  <c r="I12" i="22"/>
  <c r="G84" i="31"/>
  <c r="H84" i="31" s="1"/>
  <c r="H37" i="22"/>
  <c r="I30" i="22"/>
  <c r="H87" i="22"/>
  <c r="G83" i="35"/>
  <c r="H83" i="35" s="1"/>
  <c r="I80" i="22"/>
  <c r="H79" i="32"/>
  <c r="H87" i="33"/>
  <c r="H84" i="33"/>
  <c r="H82" i="33"/>
  <c r="H83" i="33"/>
  <c r="H85" i="33"/>
  <c r="H86" i="33"/>
  <c r="H80" i="35"/>
  <c r="H81" i="30"/>
  <c r="I70" i="22" l="1"/>
  <c r="G91" i="36"/>
  <c r="F41" i="36" s="1"/>
  <c r="F43" i="36" s="1"/>
  <c r="F51" i="36" s="1"/>
  <c r="I54" i="22"/>
  <c r="I139" i="22"/>
  <c r="I122" i="22"/>
  <c r="I37" i="22"/>
  <c r="I104" i="22"/>
  <c r="I87" i="22"/>
  <c r="I19" i="22"/>
  <c r="H91" i="36"/>
  <c r="G90" i="29"/>
  <c r="F41" i="29" s="1"/>
  <c r="H89" i="35"/>
  <c r="G89" i="35"/>
  <c r="F41" i="35" s="1"/>
  <c r="F43" i="35" s="1"/>
  <c r="H81" i="29"/>
  <c r="H90" i="29" s="1"/>
  <c r="H90" i="34"/>
  <c r="G90" i="34"/>
  <c r="F41" i="34" s="1"/>
  <c r="G90" i="37"/>
  <c r="F41" i="37" s="1"/>
  <c r="F43" i="37" s="1"/>
  <c r="H90" i="37"/>
  <c r="G90" i="33"/>
  <c r="F41" i="33" s="1"/>
  <c r="F43" i="33" s="1"/>
  <c r="H89" i="33"/>
  <c r="H90" i="33" s="1"/>
  <c r="G89" i="32"/>
  <c r="F41" i="32" s="1"/>
  <c r="F43" i="32" s="1"/>
  <c r="H89" i="32"/>
  <c r="H90" i="31"/>
  <c r="G90" i="31"/>
  <c r="F41" i="31" s="1"/>
  <c r="F43" i="31" s="1"/>
  <c r="D6" i="38" s="1"/>
  <c r="H92" i="30"/>
  <c r="H95" i="30" s="1"/>
  <c r="G92" i="30"/>
  <c r="F41" i="30" s="1"/>
  <c r="F43" i="30" s="1"/>
  <c r="C6" i="38" s="1"/>
  <c r="J6" i="38" l="1"/>
  <c r="F43" i="34"/>
  <c r="I6" i="38" s="1"/>
  <c r="F51" i="35"/>
  <c r="G6" i="38"/>
  <c r="F51" i="33"/>
  <c r="H6" i="38"/>
  <c r="F51" i="37"/>
  <c r="K6" i="38"/>
  <c r="F51" i="32"/>
  <c r="E6" i="38"/>
  <c r="F51" i="31"/>
  <c r="F51" i="30"/>
  <c r="F51" i="34" l="1"/>
  <c r="E76" i="29"/>
  <c r="G76" i="29" s="1"/>
  <c r="B28" i="23"/>
  <c r="B27" i="23"/>
  <c r="B42" i="23"/>
  <c r="B41" i="23"/>
  <c r="B37" i="23"/>
  <c r="E75" i="35" s="1"/>
  <c r="G75" i="35" s="1"/>
  <c r="B35" i="23"/>
  <c r="E73" i="35" s="1"/>
  <c r="G73" i="35" s="1"/>
  <c r="B34" i="23"/>
  <c r="E72" i="35" s="1"/>
  <c r="G72" i="35" s="1"/>
  <c r="B51" i="23"/>
  <c r="E76" i="36" s="1"/>
  <c r="G76" i="36" s="1"/>
  <c r="B49" i="23"/>
  <c r="E74" i="36" s="1"/>
  <c r="G74" i="36" s="1"/>
  <c r="B48" i="23"/>
  <c r="E73" i="36" s="1"/>
  <c r="G73" i="36" s="1"/>
  <c r="B58" i="23"/>
  <c r="E75" i="37" s="1"/>
  <c r="G75" i="37" s="1"/>
  <c r="B56" i="23"/>
  <c r="E73" i="37" s="1"/>
  <c r="G73" i="37" s="1"/>
  <c r="B55" i="23"/>
  <c r="E72" i="37" s="1"/>
  <c r="G72" i="37" s="1"/>
  <c r="B16" i="23"/>
  <c r="E75" i="31" s="1"/>
  <c r="G75" i="31" s="1"/>
  <c r="B14" i="23"/>
  <c r="B13" i="23"/>
  <c r="B9" i="23"/>
  <c r="E76" i="30" s="1"/>
  <c r="G76" i="30" s="1"/>
  <c r="B7" i="23"/>
  <c r="E74" i="30" s="1"/>
  <c r="G74" i="30" s="1"/>
  <c r="G76" i="37" l="1"/>
  <c r="F30" i="37" s="1"/>
  <c r="E72" i="33"/>
  <c r="G72" i="33" s="1"/>
  <c r="E72" i="34"/>
  <c r="G72" i="34" s="1"/>
  <c r="E73" i="33"/>
  <c r="G73" i="33" s="1"/>
  <c r="E73" i="34"/>
  <c r="G73" i="34" s="1"/>
  <c r="G77" i="36"/>
  <c r="F30" i="36" s="1"/>
  <c r="C36" i="36" s="1"/>
  <c r="F36" i="36" s="1"/>
  <c r="C36" i="37"/>
  <c r="F36" i="37" s="1"/>
  <c r="G76" i="35"/>
  <c r="F30" i="35" s="1"/>
  <c r="C36" i="35" s="1"/>
  <c r="F36" i="35" s="1"/>
  <c r="E73" i="31"/>
  <c r="G73" i="31" s="1"/>
  <c r="E73" i="30"/>
  <c r="G73" i="30" s="1"/>
  <c r="E74" i="29"/>
  <c r="G74" i="29" s="1"/>
  <c r="C102" i="37" l="1"/>
  <c r="S88" i="37"/>
  <c r="CE88" i="37"/>
  <c r="EQ88" i="37"/>
  <c r="HC88" i="37"/>
  <c r="JO88" i="37"/>
  <c r="MA88" i="37"/>
  <c r="OM88" i="37"/>
  <c r="QY88" i="37"/>
  <c r="TK88" i="37"/>
  <c r="VW88" i="37"/>
  <c r="H105" i="37"/>
  <c r="AZ88" i="37"/>
  <c r="DL88" i="37"/>
  <c r="FX88" i="37"/>
  <c r="IJ88" i="37"/>
  <c r="KV88" i="37"/>
  <c r="NH88" i="37"/>
  <c r="PT88" i="37"/>
  <c r="SF88" i="37"/>
  <c r="UR88" i="37"/>
  <c r="XD88" i="37"/>
  <c r="M88" i="37"/>
  <c r="BY88" i="37"/>
  <c r="EK88" i="37"/>
  <c r="GW88" i="37"/>
  <c r="JI88" i="37"/>
  <c r="LU88" i="37"/>
  <c r="OG88" i="37"/>
  <c r="QS88" i="37"/>
  <c r="TE88" i="37"/>
  <c r="N88" i="37"/>
  <c r="BZ88" i="37"/>
  <c r="EL88" i="37"/>
  <c r="GX88" i="37"/>
  <c r="JJ88" i="37"/>
  <c r="LV88" i="37"/>
  <c r="OH88" i="37"/>
  <c r="QT88" i="37"/>
  <c r="TF88" i="37"/>
  <c r="G101" i="37"/>
  <c r="BS88" i="37"/>
  <c r="EE88" i="37"/>
  <c r="GQ88" i="37"/>
  <c r="JC88" i="37"/>
  <c r="LO88" i="37"/>
  <c r="OA88" i="37"/>
  <c r="QM88" i="37"/>
  <c r="SY88" i="37"/>
  <c r="H101" i="37"/>
  <c r="BT88" i="37"/>
  <c r="EF88" i="37"/>
  <c r="GR88" i="37"/>
  <c r="JD88" i="37"/>
  <c r="LP88" i="37"/>
  <c r="OB88" i="37"/>
  <c r="QN88" i="37"/>
  <c r="SZ88" i="37"/>
  <c r="DZ88" i="37"/>
  <c r="NV88" i="37"/>
  <c r="VB88" i="37"/>
  <c r="YC88" i="37"/>
  <c r="AAO88" i="37"/>
  <c r="ADA88" i="37"/>
  <c r="AFM88" i="37"/>
  <c r="AHY88" i="37"/>
  <c r="AKK88" i="37"/>
  <c r="AMW88" i="37"/>
  <c r="BU88" i="37"/>
  <c r="LQ88" i="37"/>
  <c r="UG88" i="37"/>
  <c r="XN88" i="37"/>
  <c r="ZZ88" i="37"/>
  <c r="ACL88" i="37"/>
  <c r="AEX88" i="37"/>
  <c r="AHJ88" i="37"/>
  <c r="AJV88" i="37"/>
  <c r="AMH88" i="37"/>
  <c r="EH88" i="37"/>
  <c r="OD88" i="37"/>
  <c r="AW88" i="37"/>
  <c r="KS88" i="37"/>
  <c r="TY88" i="37"/>
  <c r="XG88" i="37"/>
  <c r="ZT88" i="37"/>
  <c r="ACF88" i="37"/>
  <c r="AER88" i="37"/>
  <c r="AHD88" i="37"/>
  <c r="AJP88" i="37"/>
  <c r="AMB88" i="37"/>
  <c r="AON88" i="37"/>
  <c r="HB88" i="37"/>
  <c r="QX88" i="37"/>
  <c r="WB88" i="37"/>
  <c r="YW88" i="37"/>
  <c r="ABI88" i="37"/>
  <c r="ADU88" i="37"/>
  <c r="AGG88" i="37"/>
  <c r="AIS88" i="37"/>
  <c r="ALE88" i="37"/>
  <c r="ANQ88" i="37"/>
  <c r="BE88" i="37"/>
  <c r="LA88" i="37"/>
  <c r="UC88" i="37"/>
  <c r="XI88" i="37"/>
  <c r="ZV88" i="37"/>
  <c r="ACH88" i="37"/>
  <c r="AET88" i="37"/>
  <c r="AHF88" i="37"/>
  <c r="AJR88" i="37"/>
  <c r="AMD88" i="37"/>
  <c r="DR88" i="37"/>
  <c r="NN88" i="37"/>
  <c r="UX88" i="37"/>
  <c r="KC88" i="37"/>
  <c r="ABL88" i="37"/>
  <c r="AIA88" i="37"/>
  <c r="AOA88" i="37"/>
  <c r="AQT88" i="37"/>
  <c r="ATF88" i="37"/>
  <c r="AVR88" i="37"/>
  <c r="AYD88" i="37"/>
  <c r="BAP88" i="37"/>
  <c r="BDB88" i="37"/>
  <c r="BFN88" i="37"/>
  <c r="XK88" i="37"/>
  <c r="AEA88" i="37"/>
  <c r="AKQ88" i="37"/>
  <c r="APG88" i="37"/>
  <c r="ARS88" i="37"/>
  <c r="AUE88" i="37"/>
  <c r="AWQ88" i="37"/>
  <c r="AZC88" i="37"/>
  <c r="BBO88" i="37"/>
  <c r="BEA88" i="37"/>
  <c r="YJ88" i="37"/>
  <c r="AEY88" i="37"/>
  <c r="ALO88" i="37"/>
  <c r="APP88" i="37"/>
  <c r="ASB88" i="37"/>
  <c r="AUN88" i="37"/>
  <c r="AWZ88" i="37"/>
  <c r="AZL88" i="37"/>
  <c r="BBX88" i="37"/>
  <c r="BEJ88" i="37"/>
  <c r="DY88" i="37"/>
  <c r="AAY88" i="37"/>
  <c r="AHO88" i="37"/>
  <c r="ANS88" i="37"/>
  <c r="AQO88" i="37"/>
  <c r="ATA88" i="37"/>
  <c r="AVM88" i="37"/>
  <c r="GK88" i="37"/>
  <c r="ABD88" i="37"/>
  <c r="AHS88" i="37"/>
  <c r="ANV88" i="37"/>
  <c r="AQQ88" i="37"/>
  <c r="HQ88" i="37"/>
  <c r="ABG88" i="37"/>
  <c r="AHW88" i="37"/>
  <c r="ANW88" i="37"/>
  <c r="AQR88" i="37"/>
  <c r="ATD88" i="37"/>
  <c r="AVP88" i="37"/>
  <c r="AYB88" i="37"/>
  <c r="BAN88" i="37"/>
  <c r="BCZ88" i="37"/>
  <c r="ABC88" i="37"/>
  <c r="ATB88" i="37"/>
  <c r="AZE88" i="37"/>
  <c r="BEC88" i="37"/>
  <c r="BHI88" i="37"/>
  <c r="BJU88" i="37"/>
  <c r="BMG88" i="37"/>
  <c r="BOS88" i="37"/>
  <c r="BRE88" i="37"/>
  <c r="BTQ88" i="37"/>
  <c r="BWC88" i="37"/>
  <c r="BYO88" i="37"/>
  <c r="CBA88" i="37"/>
  <c r="ALG88" i="37"/>
  <c r="AVO88" i="37"/>
  <c r="BBB88" i="37"/>
  <c r="BFO88" i="37"/>
  <c r="BIH88" i="37"/>
  <c r="BKT88" i="37"/>
  <c r="BNF88" i="37"/>
  <c r="BPR88" i="37"/>
  <c r="BSD88" i="37"/>
  <c r="BUP88" i="37"/>
  <c r="BXB88" i="37"/>
  <c r="BZN88" i="37"/>
  <c r="PA88" i="37"/>
  <c r="AQX88" i="37"/>
  <c r="AYA88" i="37"/>
  <c r="APU88" i="37"/>
  <c r="AXK88" i="37"/>
  <c r="BCK88" i="37"/>
  <c r="AJO88" i="37"/>
  <c r="AVF88" i="37"/>
  <c r="BAT88" i="37"/>
  <c r="BFJ88" i="37"/>
  <c r="BID88" i="37"/>
  <c r="BKP88" i="37"/>
  <c r="BNB88" i="37"/>
  <c r="BPN88" i="37"/>
  <c r="BRZ88" i="37"/>
  <c r="BUL88" i="37"/>
  <c r="BWX88" i="37"/>
  <c r="AQH88" i="37"/>
  <c r="AXS88" i="37"/>
  <c r="BCQ88" i="37"/>
  <c r="BGQ88" i="37"/>
  <c r="BJC88" i="37"/>
  <c r="BLO88" i="37"/>
  <c r="BOA88" i="37"/>
  <c r="BQM88" i="37"/>
  <c r="BCY88" i="37"/>
  <c r="BJL88" i="37"/>
  <c r="BOJ88" i="37"/>
  <c r="BSU88" i="37"/>
  <c r="BWR88" i="37"/>
  <c r="CAA88" i="37"/>
  <c r="CCY88" i="37"/>
  <c r="CFK88" i="37"/>
  <c r="AYG88" i="37"/>
  <c r="BHS88" i="37"/>
  <c r="BMQ88" i="37"/>
  <c r="BRI88" i="37"/>
  <c r="BVH88" i="37"/>
  <c r="BYV88" i="37"/>
  <c r="CCB88" i="37"/>
  <c r="CEN88" i="37"/>
  <c r="CGZ88" i="37"/>
  <c r="CJL88" i="37"/>
  <c r="CLX88" i="37"/>
  <c r="AKJ88" i="37"/>
  <c r="BFR88" i="37"/>
  <c r="BKV88" i="37"/>
  <c r="BPT88" i="37"/>
  <c r="BTW88" i="37"/>
  <c r="BXS88" i="37"/>
  <c r="CAY88" i="37"/>
  <c r="CDQ88" i="37"/>
  <c r="CGC88" i="37"/>
  <c r="CIO88" i="37"/>
  <c r="CLA88" i="37"/>
  <c r="CNM88" i="37"/>
  <c r="CPY88" i="37"/>
  <c r="CSK88" i="37"/>
  <c r="AMN88" i="37"/>
  <c r="BAM88" i="37"/>
  <c r="BIN88" i="37"/>
  <c r="BNL88" i="37"/>
  <c r="BSA88" i="37"/>
  <c r="BVY88" i="37"/>
  <c r="BZK88" i="37"/>
  <c r="CCM88" i="37"/>
  <c r="CEY88" i="37"/>
  <c r="CHK88" i="37"/>
  <c r="CJW88" i="37"/>
  <c r="ACR88" i="37"/>
  <c r="BFE88" i="37"/>
  <c r="BKM88" i="37"/>
  <c r="BPK88" i="37"/>
  <c r="BTO88" i="37"/>
  <c r="BXL88" i="37"/>
  <c r="CAR88" i="37"/>
  <c r="CDL88" i="37"/>
  <c r="CFX88" i="37"/>
  <c r="CIJ88" i="37"/>
  <c r="CKV88" i="37"/>
  <c r="BCS88" i="37"/>
  <c r="BRL88" i="37"/>
  <c r="CBE88" i="37"/>
  <c r="CHN88" i="37"/>
  <c r="CMK88" i="37"/>
  <c r="CPL88" i="37"/>
  <c r="CSG88" i="37"/>
  <c r="CUZ88" i="37"/>
  <c r="CXL88" i="37"/>
  <c r="BDO88" i="37"/>
  <c r="BRQ88" i="37"/>
  <c r="CBF88" i="37"/>
  <c r="CHO88" i="37"/>
  <c r="CML88" i="37"/>
  <c r="CPM88" i="37"/>
  <c r="CSH88" i="37"/>
  <c r="CVA88" i="37"/>
  <c r="CXM88" i="37"/>
  <c r="CZY88" i="37"/>
  <c r="DCK88" i="37"/>
  <c r="DEW88" i="37"/>
  <c r="DHI88" i="37"/>
  <c r="DJU88" i="37"/>
  <c r="BGO88" i="37"/>
  <c r="BTD88" i="37"/>
  <c r="CCH88" i="37"/>
  <c r="CIH88" i="37"/>
  <c r="CMY88" i="37"/>
  <c r="CPW88" i="37"/>
  <c r="CSR88" i="37"/>
  <c r="CVJ88" i="37"/>
  <c r="CXV88" i="37"/>
  <c r="DAH88" i="37"/>
  <c r="DCT88" i="37"/>
  <c r="DFF88" i="37"/>
  <c r="DHR88" i="37"/>
  <c r="DKD88" i="37"/>
  <c r="DMP88" i="37"/>
  <c r="DPB88" i="37"/>
  <c r="DRN88" i="37"/>
  <c r="DTZ88" i="37"/>
  <c r="DWL88" i="37"/>
  <c r="DYX88" i="37"/>
  <c r="EBJ88" i="37"/>
  <c r="BAG88" i="37"/>
  <c r="BQR88" i="37"/>
  <c r="CAJ88" i="37"/>
  <c r="CHE88" i="37"/>
  <c r="CMC88" i="37"/>
  <c r="CPF88" i="37"/>
  <c r="CSA88" i="37"/>
  <c r="CUU88" i="37"/>
  <c r="BGW88" i="37"/>
  <c r="BTL88" i="37"/>
  <c r="CCO88" i="37"/>
  <c r="CIL88" i="37"/>
  <c r="CNA88" i="37"/>
  <c r="CPZ88" i="37"/>
  <c r="CSU88" i="37"/>
  <c r="CVL88" i="37"/>
  <c r="CXX88" i="37"/>
  <c r="BNQ88" i="37"/>
  <c r="BYN88" i="37"/>
  <c r="CFY88" i="37"/>
  <c r="CKY88" i="37"/>
  <c r="COP88" i="37"/>
  <c r="CRK88" i="37"/>
  <c r="CUF88" i="37"/>
  <c r="CWS88" i="37"/>
  <c r="CZE88" i="37"/>
  <c r="DBQ88" i="37"/>
  <c r="DEC88" i="37"/>
  <c r="DGO88" i="37"/>
  <c r="DJA88" i="37"/>
  <c r="BNY88" i="37"/>
  <c r="BYS88" i="37"/>
  <c r="CFZ88" i="37"/>
  <c r="CLB88" i="37"/>
  <c r="CNY88" i="37"/>
  <c r="CAZ88" i="37"/>
  <c r="CUY88" i="37"/>
  <c r="DAQ88" i="37"/>
  <c r="DEN88" i="37"/>
  <c r="DIM88" i="37"/>
  <c r="DLU88" i="37"/>
  <c r="DOP88" i="37"/>
  <c r="DRK88" i="37"/>
  <c r="DUF88" i="37"/>
  <c r="DXA88" i="37"/>
  <c r="DZW88" i="37"/>
  <c r="CIC88" i="37"/>
  <c r="CWI88" i="37"/>
  <c r="DBD88" i="37"/>
  <c r="DFC88" i="37"/>
  <c r="DJB88" i="37"/>
  <c r="DME88" i="37"/>
  <c r="DOZ88" i="37"/>
  <c r="DRU88" i="37"/>
  <c r="DUQ88" i="37"/>
  <c r="DXL88" i="37"/>
  <c r="EAG88" i="37"/>
  <c r="EDB88" i="37"/>
  <c r="EFO88" i="37"/>
  <c r="EIA88" i="37"/>
  <c r="EKM88" i="37"/>
  <c r="EMY88" i="37"/>
  <c r="EPK88" i="37"/>
  <c r="ERW88" i="37"/>
  <c r="EUI88" i="37"/>
  <c r="EWU88" i="37"/>
  <c r="EZG88" i="37"/>
  <c r="BHM88" i="37"/>
  <c r="CSO88" i="37"/>
  <c r="CZT88" i="37"/>
  <c r="DDS88" i="37"/>
  <c r="DHP88" i="37"/>
  <c r="DLE88" i="37"/>
  <c r="DNZ88" i="37"/>
  <c r="DQU88" i="37"/>
  <c r="DTP88" i="37"/>
  <c r="CDR88" i="37"/>
  <c r="CVN88" i="37"/>
  <c r="DAU88" i="37"/>
  <c r="DET88" i="37"/>
  <c r="DIR88" i="37"/>
  <c r="DLX88" i="37"/>
  <c r="DOS88" i="37"/>
  <c r="DRO88" i="37"/>
  <c r="DUJ88" i="37"/>
  <c r="DXE88" i="37"/>
  <c r="DZZ88" i="37"/>
  <c r="ECU88" i="37"/>
  <c r="EFI88" i="37"/>
  <c r="EHU88" i="37"/>
  <c r="EKG88" i="37"/>
  <c r="CNF88" i="37"/>
  <c r="CXK88" i="37"/>
  <c r="DBW88" i="37"/>
  <c r="DFT88" i="37"/>
  <c r="DJQ88" i="37"/>
  <c r="DMR88" i="37"/>
  <c r="DPM88" i="37"/>
  <c r="DSH88" i="37"/>
  <c r="DVC88" i="37"/>
  <c r="DXX88" i="37"/>
  <c r="EAS88" i="37"/>
  <c r="EDN88" i="37"/>
  <c r="EFZ88" i="37"/>
  <c r="EIL88" i="37"/>
  <c r="EKX88" i="37"/>
  <c r="ENJ88" i="37"/>
  <c r="EPV88" i="37"/>
  <c r="ESH88" i="37"/>
  <c r="EUT88" i="37"/>
  <c r="EXF88" i="37"/>
  <c r="EZR88" i="37"/>
  <c r="CTF88" i="37"/>
  <c r="DGV88" i="37"/>
  <c r="CYY88" i="37"/>
  <c r="DJJ88" i="37"/>
  <c r="DRH88" i="37"/>
  <c r="DXY88" i="37"/>
  <c r="EDC88" i="37"/>
  <c r="EHB88" i="37"/>
  <c r="ELA88" i="37"/>
  <c r="EOJ88" i="37"/>
  <c r="ERQ88" i="37"/>
  <c r="EUX88" i="37"/>
  <c r="EYF88" i="37"/>
  <c r="FBM88" i="37"/>
  <c r="FDY88" i="37"/>
  <c r="FGK88" i="37"/>
  <c r="FIW88" i="37"/>
  <c r="FLI88" i="37"/>
  <c r="FNU88" i="37"/>
  <c r="FQG88" i="37"/>
  <c r="FSS88" i="37"/>
  <c r="FVE88" i="37"/>
  <c r="FXQ88" i="37"/>
  <c r="CUP88" i="37"/>
  <c r="DGY88" i="37"/>
  <c r="DPN88" i="37"/>
  <c r="DWP88" i="37"/>
  <c r="ECB88" i="37"/>
  <c r="EGD88" i="37"/>
  <c r="EKC88" i="37"/>
  <c r="ENP88" i="37"/>
  <c r="EQW88" i="37"/>
  <c r="EUE88" i="37"/>
  <c r="EXL88" i="37"/>
  <c r="FAS88" i="37"/>
  <c r="FDJ88" i="37"/>
  <c r="FFV88" i="37"/>
  <c r="FIH88" i="37"/>
  <c r="FKT88" i="37"/>
  <c r="FNF88" i="37"/>
  <c r="FPR88" i="37"/>
  <c r="FSD88" i="37"/>
  <c r="FUP88" i="37"/>
  <c r="FXB88" i="37"/>
  <c r="CXR88" i="37"/>
  <c r="DIL88" i="37"/>
  <c r="DQO88" i="37"/>
  <c r="DXI88" i="37"/>
  <c r="ECR88" i="37"/>
  <c r="EGS88" i="37"/>
  <c r="EKR88" i="37"/>
  <c r="EOB88" i="37"/>
  <c r="ERI88" i="37"/>
  <c r="EUP88" i="37"/>
  <c r="EXX88" i="37"/>
  <c r="FBE88" i="37"/>
  <c r="FDS88" i="37"/>
  <c r="FGE88" i="37"/>
  <c r="FIQ88" i="37"/>
  <c r="FLC88" i="37"/>
  <c r="FNO88" i="37"/>
  <c r="FQA88" i="37"/>
  <c r="FSM88" i="37"/>
  <c r="FUY88" i="37"/>
  <c r="CVV88" i="37"/>
  <c r="DHK88" i="37"/>
  <c r="DPP88" i="37"/>
  <c r="DWU88" i="37"/>
  <c r="ECF88" i="37"/>
  <c r="EGI88" i="37"/>
  <c r="EKF88" i="37"/>
  <c r="ENS88" i="37"/>
  <c r="EQZ88" i="37"/>
  <c r="EUG88" i="37"/>
  <c r="EXO88" i="37"/>
  <c r="FAV88" i="37"/>
  <c r="FDL88" i="37"/>
  <c r="FFX88" i="37"/>
  <c r="FIJ88" i="37"/>
  <c r="FKV88" i="37"/>
  <c r="FNH88" i="37"/>
  <c r="FPT88" i="37"/>
  <c r="DCJ88" i="37"/>
  <c r="DMB88" i="37"/>
  <c r="DTM88" i="37"/>
  <c r="DZS88" i="37"/>
  <c r="EEJ88" i="37"/>
  <c r="EIH88" i="37"/>
  <c r="EMC88" i="37"/>
  <c r="EPJ88" i="37"/>
  <c r="ESR88" i="37"/>
  <c r="EVY88" i="37"/>
  <c r="EZF88" i="37"/>
  <c r="DDW88" i="37"/>
  <c r="DNC88" i="37"/>
  <c r="DUN88" i="37"/>
  <c r="EAM88" i="37"/>
  <c r="EEX88" i="37"/>
  <c r="EIW88" i="37"/>
  <c r="EMO88" i="37"/>
  <c r="EPW88" i="37"/>
  <c r="ETD88" i="37"/>
  <c r="EWK88" i="37"/>
  <c r="EZS88" i="37"/>
  <c r="FCP88" i="37"/>
  <c r="FFB88" i="37"/>
  <c r="FHN88" i="37"/>
  <c r="FJZ88" i="37"/>
  <c r="FML88" i="37"/>
  <c r="FOX88" i="37"/>
  <c r="FRJ88" i="37"/>
  <c r="DUU88" i="37"/>
  <c r="EMP88" i="37"/>
  <c r="EZQ88" i="37"/>
  <c r="FGQ88" i="37"/>
  <c r="FND88" i="37"/>
  <c r="FSR88" i="37"/>
  <c r="FWQ88" i="37"/>
  <c r="FZR88" i="37"/>
  <c r="GCD88" i="37"/>
  <c r="GEP88" i="37"/>
  <c r="GHB88" i="37"/>
  <c r="GJN88" i="37"/>
  <c r="GLZ88" i="37"/>
  <c r="GOL88" i="37"/>
  <c r="GQX88" i="37"/>
  <c r="GTJ88" i="37"/>
  <c r="GVV88" i="37"/>
  <c r="GYH88" i="37"/>
  <c r="HAT88" i="37"/>
  <c r="HDF88" i="37"/>
  <c r="HFR88" i="37"/>
  <c r="HID88" i="37"/>
  <c r="HKP88" i="37"/>
  <c r="EAQ88" i="37"/>
  <c r="EPY88" i="37"/>
  <c r="FBT88" i="37"/>
  <c r="FIK88" i="37"/>
  <c r="FOY88" i="37"/>
  <c r="FTU88" i="37"/>
  <c r="FXN88" i="37"/>
  <c r="GAI88" i="37"/>
  <c r="GCU88" i="37"/>
  <c r="GFG88" i="37"/>
  <c r="GHS88" i="37"/>
  <c r="GKE88" i="37"/>
  <c r="GMQ88" i="37"/>
  <c r="GPC88" i="37"/>
  <c r="GRO88" i="37"/>
  <c r="GUA88" i="37"/>
  <c r="GWM88" i="37"/>
  <c r="GYY88" i="37"/>
  <c r="HBK88" i="37"/>
  <c r="HDW88" i="37"/>
  <c r="HGI88" i="37"/>
  <c r="DJH88" i="37"/>
  <c r="EHL88" i="37"/>
  <c r="EVF88" i="37"/>
  <c r="FEK88" i="37"/>
  <c r="FKY88" i="37"/>
  <c r="FRD88" i="37"/>
  <c r="FVI88" i="37"/>
  <c r="FYT88" i="37"/>
  <c r="GBH88" i="37"/>
  <c r="GDT88" i="37"/>
  <c r="GGF88" i="37"/>
  <c r="GIR88" i="37"/>
  <c r="GLD88" i="37"/>
  <c r="GNP88" i="37"/>
  <c r="GQB88" i="37"/>
  <c r="GSN88" i="37"/>
  <c r="GUZ88" i="37"/>
  <c r="GXL88" i="37"/>
  <c r="GZX88" i="37"/>
  <c r="HCJ88" i="37"/>
  <c r="HEV88" i="37"/>
  <c r="HHH88" i="37"/>
  <c r="EDP88" i="37"/>
  <c r="ESA88" i="37"/>
  <c r="FCW88" i="37"/>
  <c r="FJK88" i="37"/>
  <c r="FPX88" i="37"/>
  <c r="FUK88" i="37"/>
  <c r="FYB88" i="37"/>
  <c r="GAS88" i="37"/>
  <c r="GDE88" i="37"/>
  <c r="GFQ88" i="37"/>
  <c r="GIC88" i="37"/>
  <c r="GKO88" i="37"/>
  <c r="GNA88" i="37"/>
  <c r="GPM88" i="37"/>
  <c r="GRY88" i="37"/>
  <c r="GUK88" i="37"/>
  <c r="GWW88" i="37"/>
  <c r="GZI88" i="37"/>
  <c r="HBU88" i="37"/>
  <c r="HEG88" i="37"/>
  <c r="HGS88" i="37"/>
  <c r="DZC88" i="37"/>
  <c r="EPB88" i="37"/>
  <c r="FBH88" i="37"/>
  <c r="FHW88" i="37"/>
  <c r="FOJ88" i="37"/>
  <c r="D102" i="37"/>
  <c r="AA88" i="37"/>
  <c r="CM88" i="37"/>
  <c r="EY88" i="37"/>
  <c r="HK88" i="37"/>
  <c r="JW88" i="37"/>
  <c r="MI88" i="37"/>
  <c r="OU88" i="37"/>
  <c r="RG88" i="37"/>
  <c r="TS88" i="37"/>
  <c r="WE88" i="37"/>
  <c r="I106" i="37"/>
  <c r="BH88" i="37"/>
  <c r="DT88" i="37"/>
  <c r="GF88" i="37"/>
  <c r="IR88" i="37"/>
  <c r="LD88" i="37"/>
  <c r="NP88" i="37"/>
  <c r="QB88" i="37"/>
  <c r="SN88" i="37"/>
  <c r="UZ88" i="37"/>
  <c r="XL88" i="37"/>
  <c r="U88" i="37"/>
  <c r="CG88" i="37"/>
  <c r="ES88" i="37"/>
  <c r="HE88" i="37"/>
  <c r="JQ88" i="37"/>
  <c r="MC88" i="37"/>
  <c r="OO88" i="37"/>
  <c r="RA88" i="37"/>
  <c r="TM88" i="37"/>
  <c r="V88" i="37"/>
  <c r="CH88" i="37"/>
  <c r="ET88" i="37"/>
  <c r="HF88" i="37"/>
  <c r="JR88" i="37"/>
  <c r="MD88" i="37"/>
  <c r="OP88" i="37"/>
  <c r="RB88" i="37"/>
  <c r="TN88" i="37"/>
  <c r="O88" i="37"/>
  <c r="CA88" i="37"/>
  <c r="EM88" i="37"/>
  <c r="GY88" i="37"/>
  <c r="JK88" i="37"/>
  <c r="LW88" i="37"/>
  <c r="OI88" i="37"/>
  <c r="QU88" i="37"/>
  <c r="TG88" i="37"/>
  <c r="P88" i="37"/>
  <c r="CB88" i="37"/>
  <c r="EN88" i="37"/>
  <c r="GZ88" i="37"/>
  <c r="JL88" i="37"/>
  <c r="LX88" i="37"/>
  <c r="OJ88" i="37"/>
  <c r="QV88" i="37"/>
  <c r="TH88" i="37"/>
  <c r="FF88" i="37"/>
  <c r="PB88" i="37"/>
  <c r="VL88" i="37"/>
  <c r="YK88" i="37"/>
  <c r="AAW88" i="37"/>
  <c r="ADI88" i="37"/>
  <c r="AFU88" i="37"/>
  <c r="AIG88" i="37"/>
  <c r="AKS88" i="37"/>
  <c r="ANE88" i="37"/>
  <c r="DA88" i="37"/>
  <c r="MW88" i="37"/>
  <c r="US88" i="37"/>
  <c r="XV88" i="37"/>
  <c r="AAH88" i="37"/>
  <c r="ACT88" i="37"/>
  <c r="AFF88" i="37"/>
  <c r="AHR88" i="37"/>
  <c r="AKD88" i="37"/>
  <c r="AMP88" i="37"/>
  <c r="FN88" i="37"/>
  <c r="PJ88" i="37"/>
  <c r="CC88" i="37"/>
  <c r="LY88" i="37"/>
  <c r="UK88" i="37"/>
  <c r="XP88" i="37"/>
  <c r="AAB88" i="37"/>
  <c r="ACN88" i="37"/>
  <c r="AEZ88" i="37"/>
  <c r="AHL88" i="37"/>
  <c r="AJX88" i="37"/>
  <c r="AMJ88" i="37"/>
  <c r="F105" i="37"/>
  <c r="IH88" i="37"/>
  <c r="SD88" i="37"/>
  <c r="WL88" i="37"/>
  <c r="ZE88" i="37"/>
  <c r="ABQ88" i="37"/>
  <c r="AEC88" i="37"/>
  <c r="AGO88" i="37"/>
  <c r="AJA88" i="37"/>
  <c r="ALM88" i="37"/>
  <c r="ANY88" i="37"/>
  <c r="CK88" i="37"/>
  <c r="MG88" i="37"/>
  <c r="UM88" i="37"/>
  <c r="XR88" i="37"/>
  <c r="AAD88" i="37"/>
  <c r="ACP88" i="37"/>
  <c r="AFB88" i="37"/>
  <c r="AHN88" i="37"/>
  <c r="AJZ88" i="37"/>
  <c r="AML88" i="37"/>
  <c r="EX88" i="37"/>
  <c r="OT88" i="37"/>
  <c r="VJ88" i="37"/>
  <c r="TR88" i="37"/>
  <c r="ACI88" i="37"/>
  <c r="AIV88" i="37"/>
  <c r="AOL88" i="37"/>
  <c r="ARB88" i="37"/>
  <c r="ATN88" i="37"/>
  <c r="AVZ88" i="37"/>
  <c r="AYL88" i="37"/>
  <c r="BAX88" i="37"/>
  <c r="BDJ88" i="37"/>
  <c r="BFV88" i="37"/>
  <c r="YI88" i="37"/>
  <c r="AEV88" i="37"/>
  <c r="ALK88" i="37"/>
  <c r="APO88" i="37"/>
  <c r="ASA88" i="37"/>
  <c r="AUM88" i="37"/>
  <c r="AWY88" i="37"/>
  <c r="AZK88" i="37"/>
  <c r="BBW88" i="37"/>
  <c r="BEI88" i="37"/>
  <c r="ZG88" i="37"/>
  <c r="AFT88" i="37"/>
  <c r="AMI88" i="37"/>
  <c r="APX88" i="37"/>
  <c r="ASJ88" i="37"/>
  <c r="AUV88" i="37"/>
  <c r="AXH88" i="37"/>
  <c r="AZT88" i="37"/>
  <c r="BCF88" i="37"/>
  <c r="BER88" i="37"/>
  <c r="NU88" i="37"/>
  <c r="ABT88" i="37"/>
  <c r="AII88" i="37"/>
  <c r="AOE88" i="37"/>
  <c r="AQW88" i="37"/>
  <c r="ATI88" i="37"/>
  <c r="AVU88" i="37"/>
  <c r="QG88" i="37"/>
  <c r="ACA88" i="37"/>
  <c r="AIN88" i="37"/>
  <c r="AOI88" i="37"/>
  <c r="AQY88" i="37"/>
  <c r="RM88" i="37"/>
  <c r="ACB88" i="37"/>
  <c r="AIQ88" i="37"/>
  <c r="AOJ88" i="37"/>
  <c r="AQZ88" i="37"/>
  <c r="ATL88" i="37"/>
  <c r="AVX88" i="37"/>
  <c r="AYJ88" i="37"/>
  <c r="BAV88" i="37"/>
  <c r="BDH88" i="37"/>
  <c r="AEI88" i="37"/>
  <c r="ATU88" i="37"/>
  <c r="AZU88" i="37"/>
  <c r="BES88" i="37"/>
  <c r="BHQ88" i="37"/>
  <c r="BKC88" i="37"/>
  <c r="BMO88" i="37"/>
  <c r="BPA88" i="37"/>
  <c r="BRM88" i="37"/>
  <c r="BTY88" i="37"/>
  <c r="BWK88" i="37"/>
  <c r="BYW88" i="37"/>
  <c r="CBI88" i="37"/>
  <c r="ANZ88" i="37"/>
  <c r="AWL88" i="37"/>
  <c r="BBR88" i="37"/>
  <c r="BFZ88" i="37"/>
  <c r="BIP88" i="37"/>
  <c r="BLB88" i="37"/>
  <c r="BNN88" i="37"/>
  <c r="BPZ88" i="37"/>
  <c r="BSL88" i="37"/>
  <c r="BUX88" i="37"/>
  <c r="BXJ88" i="37"/>
  <c r="BZV88" i="37"/>
  <c r="YQ88" i="37"/>
  <c r="ASD88" i="37"/>
  <c r="SS88" i="37"/>
  <c r="ARA88" i="37"/>
  <c r="AYC88" i="37"/>
  <c r="BDA88" i="37"/>
  <c r="AMV88" i="37"/>
  <c r="AVY88" i="37"/>
  <c r="BBJ88" i="37"/>
  <c r="BFT88" i="37"/>
  <c r="BIL88" i="37"/>
  <c r="BKX88" i="37"/>
  <c r="BNJ88" i="37"/>
  <c r="BPV88" i="37"/>
  <c r="BSH88" i="37"/>
  <c r="BUT88" i="37"/>
  <c r="WJ88" i="37"/>
  <c r="ARN88" i="37"/>
  <c r="AYI88" i="37"/>
  <c r="BDG88" i="37"/>
  <c r="BGY88" i="37"/>
  <c r="BJK88" i="37"/>
  <c r="BLW88" i="37"/>
  <c r="BOI88" i="37"/>
  <c r="G107" i="37"/>
  <c r="BEO88" i="37"/>
  <c r="BKB88" i="37"/>
  <c r="BOZ88" i="37"/>
  <c r="BTG88" i="37"/>
  <c r="BXE88" i="37"/>
  <c r="CAM88" i="37"/>
  <c r="CDG88" i="37"/>
  <c r="CFS88" i="37"/>
  <c r="AZW88" i="37"/>
  <c r="BII88" i="37"/>
  <c r="BNG88" i="37"/>
  <c r="BRW88" i="37"/>
  <c r="BVT88" i="37"/>
  <c r="BZH88" i="37"/>
  <c r="CCJ88" i="37"/>
  <c r="CEV88" i="37"/>
  <c r="CHH88" i="37"/>
  <c r="CJT88" i="37"/>
  <c r="CMF88" i="37"/>
  <c r="ARQ88" i="37"/>
  <c r="BGM88" i="37"/>
  <c r="BLL88" i="37"/>
  <c r="BQJ88" i="37"/>
  <c r="BUJ88" i="37"/>
  <c r="BYC88" i="37"/>
  <c r="CBK88" i="37"/>
  <c r="CDY88" i="37"/>
  <c r="CGK88" i="37"/>
  <c r="CIW88" i="37"/>
  <c r="CLI88" i="37"/>
  <c r="CNU88" i="37"/>
  <c r="CQG88" i="37"/>
  <c r="CSS88" i="37"/>
  <c r="ASL88" i="37"/>
  <c r="BCC88" i="37"/>
  <c r="BJD88" i="37"/>
  <c r="BOB88" i="37"/>
  <c r="BSN88" i="37"/>
  <c r="BWM88" i="37"/>
  <c r="BZW88" i="37"/>
  <c r="CCU88" i="37"/>
  <c r="CFG88" i="37"/>
  <c r="CHS88" i="37"/>
  <c r="CKE88" i="37"/>
  <c r="AOR88" i="37"/>
  <c r="BGA88" i="37"/>
  <c r="BLC88" i="37"/>
  <c r="BQA88" i="37"/>
  <c r="BUB88" i="37"/>
  <c r="BXV88" i="37"/>
  <c r="CBD88" i="37"/>
  <c r="CDT88" i="37"/>
  <c r="CGF88" i="37"/>
  <c r="CIR88" i="37"/>
  <c r="CLD88" i="37"/>
  <c r="BGB88" i="37"/>
  <c r="BSR88" i="37"/>
  <c r="CCD88" i="37"/>
  <c r="CID88" i="37"/>
  <c r="CMU88" i="37"/>
  <c r="CPU88" i="37"/>
  <c r="CSP88" i="37"/>
  <c r="CVH88" i="37"/>
  <c r="CXT88" i="37"/>
  <c r="BGC88" i="37"/>
  <c r="BSY88" i="37"/>
  <c r="CCG88" i="37"/>
  <c r="CIE88" i="37"/>
  <c r="CMX88" i="37"/>
  <c r="CPV88" i="37"/>
  <c r="CSQ88" i="37"/>
  <c r="CVI88" i="37"/>
  <c r="CXU88" i="37"/>
  <c r="DAG88" i="37"/>
  <c r="DCS88" i="37"/>
  <c r="DFE88" i="37"/>
  <c r="DHQ88" i="37"/>
  <c r="DKC88" i="37"/>
  <c r="BIC88" i="37"/>
  <c r="BUK88" i="37"/>
  <c r="CDE88" i="37"/>
  <c r="CIX88" i="37"/>
  <c r="CNI88" i="37"/>
  <c r="CQF88" i="37"/>
  <c r="CTB88" i="37"/>
  <c r="CVR88" i="37"/>
  <c r="CYD88" i="37"/>
  <c r="DAP88" i="37"/>
  <c r="DDB88" i="37"/>
  <c r="DFN88" i="37"/>
  <c r="DHZ88" i="37"/>
  <c r="DKL88" i="37"/>
  <c r="DMX88" i="37"/>
  <c r="DPJ88" i="37"/>
  <c r="DRV88" i="37"/>
  <c r="DUH88" i="37"/>
  <c r="DWT88" i="37"/>
  <c r="DZF88" i="37"/>
  <c r="EBR88" i="37"/>
  <c r="BEK88" i="37"/>
  <c r="BRY88" i="37"/>
  <c r="CBO88" i="37"/>
  <c r="CHU88" i="37"/>
  <c r="CMP88" i="37"/>
  <c r="CPO88" i="37"/>
  <c r="CSJ88" i="37"/>
  <c r="CVC88" i="37"/>
  <c r="BIR88" i="37"/>
  <c r="BUR88" i="37"/>
  <c r="CDJ88" i="37"/>
  <c r="CJB88" i="37"/>
  <c r="CNK88" i="37"/>
  <c r="CQI88" i="37"/>
  <c r="CTD88" i="37"/>
  <c r="CVT88" i="37"/>
  <c r="AUH88" i="37"/>
  <c r="BPL88" i="37"/>
  <c r="BZP88" i="37"/>
  <c r="CGQ88" i="37"/>
  <c r="CLO88" i="37"/>
  <c r="COY88" i="37"/>
  <c r="CRT88" i="37"/>
  <c r="CUO88" i="37"/>
  <c r="CXA88" i="37"/>
  <c r="CZM88" i="37"/>
  <c r="DBY88" i="37"/>
  <c r="DEK88" i="37"/>
  <c r="DGW88" i="37"/>
  <c r="AXB88" i="37"/>
  <c r="BPM88" i="37"/>
  <c r="BZT88" i="37"/>
  <c r="CGT88" i="37"/>
  <c r="CLR88" i="37"/>
  <c r="CPJ88" i="37"/>
  <c r="CHM88" i="37"/>
  <c r="CWE88" i="37"/>
  <c r="DBC88" i="37"/>
  <c r="DFB88" i="37"/>
  <c r="DIZ88" i="37"/>
  <c r="DMD88" i="37"/>
  <c r="DOY88" i="37"/>
  <c r="DRT88" i="37"/>
  <c r="DUO88" i="37"/>
  <c r="DXK88" i="37"/>
  <c r="EAF88" i="37"/>
  <c r="CMS88" i="37"/>
  <c r="CXC88" i="37"/>
  <c r="DBR88" i="37"/>
  <c r="DFP88" i="37"/>
  <c r="DJL88" i="37"/>
  <c r="DMN88" i="37"/>
  <c r="DPI88" i="37"/>
  <c r="DSE88" i="37"/>
  <c r="DUZ88" i="37"/>
  <c r="DXU88" i="37"/>
  <c r="EAP88" i="37"/>
  <c r="EDK88" i="37"/>
  <c r="EFW88" i="37"/>
  <c r="EII88" i="37"/>
  <c r="EKU88" i="37"/>
  <c r="ENG88" i="37"/>
  <c r="EPS88" i="37"/>
  <c r="ESE88" i="37"/>
  <c r="EUQ88" i="37"/>
  <c r="EXC88" i="37"/>
  <c r="EZO88" i="37"/>
  <c r="BTX88" i="37"/>
  <c r="CTZ88" i="37"/>
  <c r="DAF88" i="37"/>
  <c r="DEE88" i="37"/>
  <c r="DID88" i="37"/>
  <c r="DLN88" i="37"/>
  <c r="DOI88" i="37"/>
  <c r="DRD88" i="37"/>
  <c r="DTY88" i="37"/>
  <c r="CJI88" i="37"/>
  <c r="CWM88" i="37"/>
  <c r="DBH88" i="37"/>
  <c r="DFG88" i="37"/>
  <c r="DJD88" i="37"/>
  <c r="DMG88" i="37"/>
  <c r="DPC88" i="37"/>
  <c r="DRX88" i="37"/>
  <c r="DUS88" i="37"/>
  <c r="DXN88" i="37"/>
  <c r="EAI88" i="37"/>
  <c r="EDD88" i="37"/>
  <c r="EFQ88" i="37"/>
  <c r="EIC88" i="37"/>
  <c r="EKO88" i="37"/>
  <c r="COR88" i="37"/>
  <c r="CYF88" i="37"/>
  <c r="DCI88" i="37"/>
  <c r="DGH88" i="37"/>
  <c r="DKA88" i="37"/>
  <c r="DNA88" i="37"/>
  <c r="DPV88" i="37"/>
  <c r="DSQ88" i="37"/>
  <c r="DVL88" i="37"/>
  <c r="DYG88" i="37"/>
  <c r="EBC88" i="37"/>
  <c r="EDV88" i="37"/>
  <c r="EGH88" i="37"/>
  <c r="EIT88" i="37"/>
  <c r="ELF88" i="37"/>
  <c r="ENR88" i="37"/>
  <c r="EQD88" i="37"/>
  <c r="ESP88" i="37"/>
  <c r="EVB88" i="37"/>
  <c r="EXN88" i="37"/>
  <c r="EZZ88" i="37"/>
  <c r="CWU88" i="37"/>
  <c r="DHX88" i="37"/>
  <c r="DAL88" i="37"/>
  <c r="DKO88" i="37"/>
  <c r="DSB88" i="37"/>
  <c r="DYR88" i="37"/>
  <c r="EDQ88" i="37"/>
  <c r="EHP88" i="37"/>
  <c r="ELM88" i="37"/>
  <c r="EOT88" i="37"/>
  <c r="ESB88" i="37"/>
  <c r="EVI88" i="37"/>
  <c r="EYP88" i="37"/>
  <c r="FBU88" i="37"/>
  <c r="FEG88" i="37"/>
  <c r="FGS88" i="37"/>
  <c r="FJE88" i="37"/>
  <c r="FLQ88" i="37"/>
  <c r="FOC88" i="37"/>
  <c r="FQO88" i="37"/>
  <c r="FTA88" i="37"/>
  <c r="FVM88" i="37"/>
  <c r="FXY88" i="37"/>
  <c r="CXO88" i="37"/>
  <c r="DIJ88" i="37"/>
  <c r="DQI88" i="37"/>
  <c r="DXH88" i="37"/>
  <c r="ECQ88" i="37"/>
  <c r="EGR88" i="37"/>
  <c r="EKQ88" i="37"/>
  <c r="EOA88" i="37"/>
  <c r="ERH88" i="37"/>
  <c r="EUO88" i="37"/>
  <c r="EXW88" i="37"/>
  <c r="FBD88" i="37"/>
  <c r="FDR88" i="37"/>
  <c r="FGD88" i="37"/>
  <c r="FIP88" i="37"/>
  <c r="FLB88" i="37"/>
  <c r="FNN88" i="37"/>
  <c r="FPZ88" i="37"/>
  <c r="FSL88" i="37"/>
  <c r="FUX88" i="37"/>
  <c r="FXJ88" i="37"/>
  <c r="CZL88" i="37"/>
  <c r="DJS88" i="37"/>
  <c r="DRJ88" i="37"/>
  <c r="DYB88" i="37"/>
  <c r="EDH88" i="37"/>
  <c r="EHG88" i="37"/>
  <c r="ELD88" i="37"/>
  <c r="EOL88" i="37"/>
  <c r="ERT88" i="37"/>
  <c r="EVA88" i="37"/>
  <c r="EYH88" i="37"/>
  <c r="FBO88" i="37"/>
  <c r="FEA88" i="37"/>
  <c r="FGM88" i="37"/>
  <c r="FIY88" i="37"/>
  <c r="FLK88" i="37"/>
  <c r="FNW88" i="37"/>
  <c r="FQI88" i="37"/>
  <c r="FSU88" i="37"/>
  <c r="FVG88" i="37"/>
  <c r="CXS88" i="37"/>
  <c r="DIU88" i="37"/>
  <c r="DQQ88" i="37"/>
  <c r="DXM88" i="37"/>
  <c r="ECT88" i="37"/>
  <c r="EGT88" i="37"/>
  <c r="EKS88" i="37"/>
  <c r="EOC88" i="37"/>
  <c r="ERK88" i="37"/>
  <c r="EUR88" i="37"/>
  <c r="EXY88" i="37"/>
  <c r="FBG88" i="37"/>
  <c r="FDT88" i="37"/>
  <c r="FGF88" i="37"/>
  <c r="FIR88" i="37"/>
  <c r="FLD88" i="37"/>
  <c r="FNP88" i="37"/>
  <c r="FQB88" i="37"/>
  <c r="DDN88" i="37"/>
  <c r="DNB88" i="37"/>
  <c r="DUM88" i="37"/>
  <c r="EAK88" i="37"/>
  <c r="EEW88" i="37"/>
  <c r="EIV88" i="37"/>
  <c r="EMN88" i="37"/>
  <c r="EPU88" i="37"/>
  <c r="ETB88" i="37"/>
  <c r="EWJ88" i="37"/>
  <c r="CKO88" i="37"/>
  <c r="DEZ88" i="37"/>
  <c r="DOC88" i="37"/>
  <c r="DVO88" i="37"/>
  <c r="EBE88" i="37"/>
  <c r="EFL88" i="37"/>
  <c r="EJK88" i="37"/>
  <c r="EMZ88" i="37"/>
  <c r="EQG88" i="37"/>
  <c r="ETO88" i="37"/>
  <c r="EWV88" i="37"/>
  <c r="FAC88" i="37"/>
  <c r="FCX88" i="37"/>
  <c r="FFJ88" i="37"/>
  <c r="FHV88" i="37"/>
  <c r="FKH88" i="37"/>
  <c r="FMT88" i="37"/>
  <c r="FPF88" i="37"/>
  <c r="FRR88" i="37"/>
  <c r="DXS88" i="37"/>
  <c r="EOG88" i="37"/>
  <c r="FAQ88" i="37"/>
  <c r="FHM88" i="37"/>
  <c r="FOA88" i="37"/>
  <c r="FTF88" i="37"/>
  <c r="FXC88" i="37"/>
  <c r="FZZ88" i="37"/>
  <c r="GCL88" i="37"/>
  <c r="GEX88" i="37"/>
  <c r="GHJ88" i="37"/>
  <c r="GJV88" i="37"/>
  <c r="GMH88" i="37"/>
  <c r="GOT88" i="37"/>
  <c r="GRF88" i="37"/>
  <c r="GTR88" i="37"/>
  <c r="GWD88" i="37"/>
  <c r="GYP88" i="37"/>
  <c r="HBB88" i="37"/>
  <c r="HDN88" i="37"/>
  <c r="HFZ88" i="37"/>
  <c r="HIL88" i="37"/>
  <c r="HKX88" i="37"/>
  <c r="EDA88" i="37"/>
  <c r="ERP88" i="37"/>
  <c r="FCQ88" i="37"/>
  <c r="FJD88" i="37"/>
  <c r="FPU88" i="37"/>
  <c r="FUF88" i="37"/>
  <c r="FXX88" i="37"/>
  <c r="GAQ88" i="37"/>
  <c r="GDC88" i="37"/>
  <c r="GFO88" i="37"/>
  <c r="GIA88" i="37"/>
  <c r="GKM88" i="37"/>
  <c r="GMY88" i="37"/>
  <c r="GPK88" i="37"/>
  <c r="GRW88" i="37"/>
  <c r="GUI88" i="37"/>
  <c r="GWU88" i="37"/>
  <c r="GZG88" i="37"/>
  <c r="HBS88" i="37"/>
  <c r="HEE88" i="37"/>
  <c r="HGQ88" i="37"/>
  <c r="DOE88" i="37"/>
  <c r="EJL88" i="37"/>
  <c r="EWW88" i="37"/>
  <c r="FFD88" i="37"/>
  <c r="FLU88" i="37"/>
  <c r="FRT88" i="37"/>
  <c r="FVT88" i="37"/>
  <c r="FZC88" i="37"/>
  <c r="GBP88" i="37"/>
  <c r="GEB88" i="37"/>
  <c r="GGN88" i="37"/>
  <c r="GIZ88" i="37"/>
  <c r="GLL88" i="37"/>
  <c r="GNX88" i="37"/>
  <c r="GQJ88" i="37"/>
  <c r="GSV88" i="37"/>
  <c r="GVH88" i="37"/>
  <c r="GXT88" i="37"/>
  <c r="HAF88" i="37"/>
  <c r="HCR88" i="37"/>
  <c r="HFD88" i="37"/>
  <c r="DAA88" i="37"/>
  <c r="EFN88" i="37"/>
  <c r="ETQ88" i="37"/>
  <c r="FDP88" i="37"/>
  <c r="FKG88" i="37"/>
  <c r="FQR88" i="37"/>
  <c r="FUV88" i="37"/>
  <c r="FYL88" i="37"/>
  <c r="GBA88" i="37"/>
  <c r="GDM88" i="37"/>
  <c r="GFY88" i="37"/>
  <c r="GIK88" i="37"/>
  <c r="GKW88" i="37"/>
  <c r="GNI88" i="37"/>
  <c r="GPU88" i="37"/>
  <c r="GSG88" i="37"/>
  <c r="GUS88" i="37"/>
  <c r="GXE88" i="37"/>
  <c r="GZQ88" i="37"/>
  <c r="HCC88" i="37"/>
  <c r="HEO88" i="37"/>
  <c r="HHA88" i="37"/>
  <c r="EBW88" i="37"/>
  <c r="EQS88" i="37"/>
  <c r="FCB88" i="37"/>
  <c r="FIS88" i="37"/>
  <c r="FPG88" i="37"/>
  <c r="FTX88" i="37"/>
  <c r="FXS88" i="37"/>
  <c r="GAL88" i="37"/>
  <c r="GCX88" i="37"/>
  <c r="GFJ88" i="37"/>
  <c r="GHV88" i="37"/>
  <c r="GKH88" i="37"/>
  <c r="GMT88" i="37"/>
  <c r="GPF88" i="37"/>
  <c r="GRR88" i="37"/>
  <c r="GUD88" i="37"/>
  <c r="GWP88" i="37"/>
  <c r="GZB88" i="37"/>
  <c r="HBN88" i="37"/>
  <c r="HDZ88" i="37"/>
  <c r="HGL88" i="37"/>
  <c r="DTA88" i="37"/>
  <c r="ELW88" i="37"/>
  <c r="EYZ88" i="37"/>
  <c r="FGI88" i="37"/>
  <c r="FMV88" i="37"/>
  <c r="FSO88" i="37"/>
  <c r="FWN88" i="37"/>
  <c r="FZO88" i="37"/>
  <c r="GCA88" i="37"/>
  <c r="GEM88" i="37"/>
  <c r="GGY88" i="37"/>
  <c r="GJK88" i="37"/>
  <c r="GLW88" i="37"/>
  <c r="GOI88" i="37"/>
  <c r="GQU88" i="37"/>
  <c r="GTG88" i="37"/>
  <c r="GVS88" i="37"/>
  <c r="GYE88" i="37"/>
  <c r="HAQ88" i="37"/>
  <c r="HDC88" i="37"/>
  <c r="DDX88" i="37"/>
  <c r="FKO88" i="37"/>
  <c r="GBD88" i="37"/>
  <c r="GKZ88" i="37"/>
  <c r="GUV88" i="37"/>
  <c r="HER88" i="37"/>
  <c r="HJI88" i="37"/>
  <c r="HMA88" i="37"/>
  <c r="HOM88" i="37"/>
  <c r="HQY88" i="37"/>
  <c r="HTK88" i="37"/>
  <c r="ENX88" i="37"/>
  <c r="FTE88" i="37"/>
  <c r="GEW88" i="37"/>
  <c r="GOS88" i="37"/>
  <c r="E103" i="37"/>
  <c r="AI88" i="37"/>
  <c r="CU88" i="37"/>
  <c r="FG88" i="37"/>
  <c r="HS88" i="37"/>
  <c r="KE88" i="37"/>
  <c r="MQ88" i="37"/>
  <c r="PC88" i="37"/>
  <c r="RO88" i="37"/>
  <c r="UA88" i="37"/>
  <c r="WM88" i="37"/>
  <c r="D101" i="37"/>
  <c r="BP88" i="37"/>
  <c r="EB88" i="37"/>
  <c r="GN88" i="37"/>
  <c r="IZ88" i="37"/>
  <c r="LL88" i="37"/>
  <c r="NX88" i="37"/>
  <c r="QJ88" i="37"/>
  <c r="SV88" i="37"/>
  <c r="VH88" i="37"/>
  <c r="F102" i="37"/>
  <c r="AC88" i="37"/>
  <c r="CO88" i="37"/>
  <c r="FA88" i="37"/>
  <c r="HM88" i="37"/>
  <c r="JY88" i="37"/>
  <c r="MK88" i="37"/>
  <c r="OW88" i="37"/>
  <c r="RI88" i="37"/>
  <c r="G102" i="37"/>
  <c r="AD88" i="37"/>
  <c r="CP88" i="37"/>
  <c r="FB88" i="37"/>
  <c r="HN88" i="37"/>
  <c r="JZ88" i="37"/>
  <c r="ML88" i="37"/>
  <c r="OX88" i="37"/>
  <c r="RJ88" i="37"/>
  <c r="TV88" i="37"/>
  <c r="W88" i="37"/>
  <c r="CI88" i="37"/>
  <c r="EU88" i="37"/>
  <c r="HG88" i="37"/>
  <c r="JS88" i="37"/>
  <c r="ME88" i="37"/>
  <c r="OQ88" i="37"/>
  <c r="RC88" i="37"/>
  <c r="TO88" i="37"/>
  <c r="X88" i="37"/>
  <c r="CJ88" i="37"/>
  <c r="EV88" i="37"/>
  <c r="HH88" i="37"/>
  <c r="JT88" i="37"/>
  <c r="MF88" i="37"/>
  <c r="OR88" i="37"/>
  <c r="RD88" i="37"/>
  <c r="C103" i="37"/>
  <c r="GL88" i="37"/>
  <c r="QH88" i="37"/>
  <c r="VV88" i="37"/>
  <c r="YS88" i="37"/>
  <c r="ABE88" i="37"/>
  <c r="ADQ88" i="37"/>
  <c r="AGC88" i="37"/>
  <c r="AIO88" i="37"/>
  <c r="ALA88" i="37"/>
  <c r="ANM88" i="37"/>
  <c r="EG88" i="37"/>
  <c r="OC88" i="37"/>
  <c r="VC88" i="37"/>
  <c r="YD88" i="37"/>
  <c r="AAP88" i="37"/>
  <c r="ADB88" i="37"/>
  <c r="AFN88" i="37"/>
  <c r="AHZ88" i="37"/>
  <c r="AKL88" i="37"/>
  <c r="AMX88" i="37"/>
  <c r="GT88" i="37"/>
  <c r="QP88" i="37"/>
  <c r="DI88" i="37"/>
  <c r="NE88" i="37"/>
  <c r="UU88" i="37"/>
  <c r="XX88" i="37"/>
  <c r="AAJ88" i="37"/>
  <c r="ACV88" i="37"/>
  <c r="AFH88" i="37"/>
  <c r="AHT88" i="37"/>
  <c r="AKF88" i="37"/>
  <c r="AMR88" i="37"/>
  <c r="R88" i="37"/>
  <c r="JN88" i="37"/>
  <c r="TJ88" i="37"/>
  <c r="WX88" i="37"/>
  <c r="ZM88" i="37"/>
  <c r="ABY88" i="37"/>
  <c r="AEK88" i="37"/>
  <c r="AGW88" i="37"/>
  <c r="AJI88" i="37"/>
  <c r="ALU88" i="37"/>
  <c r="AOG88" i="37"/>
  <c r="DQ88" i="37"/>
  <c r="NM88" i="37"/>
  <c r="UW88" i="37"/>
  <c r="XZ88" i="37"/>
  <c r="AAL88" i="37"/>
  <c r="ACX88" i="37"/>
  <c r="AFJ88" i="37"/>
  <c r="AHV88" i="37"/>
  <c r="AKH88" i="37"/>
  <c r="AMT88" i="37"/>
  <c r="GD88" i="37"/>
  <c r="PZ88" i="37"/>
  <c r="VT88" i="37"/>
  <c r="VN88" i="37"/>
  <c r="ADC88" i="37"/>
  <c r="AJS88" i="37"/>
  <c r="AOV88" i="37"/>
  <c r="ARJ88" i="37"/>
  <c r="ATV88" i="37"/>
  <c r="AWH88" i="37"/>
  <c r="AYT88" i="37"/>
  <c r="BBF88" i="37"/>
  <c r="BDR88" i="37"/>
  <c r="BGD88" i="37"/>
  <c r="ZC88" i="37"/>
  <c r="AFS88" i="37"/>
  <c r="AMF88" i="37"/>
  <c r="APW88" i="37"/>
  <c r="ASI88" i="37"/>
  <c r="AUU88" i="37"/>
  <c r="AXG88" i="37"/>
  <c r="AZS88" i="37"/>
  <c r="BCE88" i="37"/>
  <c r="BEQ88" i="37"/>
  <c r="AAA88" i="37"/>
  <c r="AGQ88" i="37"/>
  <c r="AND88" i="37"/>
  <c r="AQF88" i="37"/>
  <c r="ASR88" i="37"/>
  <c r="AVD88" i="37"/>
  <c r="AXP88" i="37"/>
  <c r="BAB88" i="37"/>
  <c r="BCN88" i="37"/>
  <c r="BEZ88" i="37"/>
  <c r="UO88" i="37"/>
  <c r="ACQ88" i="37"/>
  <c r="AJD88" i="37"/>
  <c r="AOQ88" i="37"/>
  <c r="ARE88" i="37"/>
  <c r="ATQ88" i="37"/>
  <c r="AWC88" i="37"/>
  <c r="VA88" i="37"/>
  <c r="ACU88" i="37"/>
  <c r="AJK88" i="37"/>
  <c r="AOS88" i="37"/>
  <c r="ARG88" i="37"/>
  <c r="VD88" i="37"/>
  <c r="ACY88" i="37"/>
  <c r="AJL88" i="37"/>
  <c r="AOT88" i="37"/>
  <c r="ARH88" i="37"/>
  <c r="ATT88" i="37"/>
  <c r="AWF88" i="37"/>
  <c r="AYR88" i="37"/>
  <c r="BBD88" i="37"/>
  <c r="BDP88" i="37"/>
  <c r="AHP88" i="37"/>
  <c r="AUQ88" i="37"/>
  <c r="BAK88" i="37"/>
  <c r="BFC88" i="37"/>
  <c r="BHY88" i="37"/>
  <c r="BKK88" i="37"/>
  <c r="BMW88" i="37"/>
  <c r="BPI88" i="37"/>
  <c r="BRU88" i="37"/>
  <c r="BUG88" i="37"/>
  <c r="BWS88" i="37"/>
  <c r="BZE88" i="37"/>
  <c r="CBQ88" i="37"/>
  <c r="APM88" i="37"/>
  <c r="AXE88" i="37"/>
  <c r="BCH88" i="37"/>
  <c r="BGJ88" i="37"/>
  <c r="BIX88" i="37"/>
  <c r="BLJ88" i="37"/>
  <c r="BNV88" i="37"/>
  <c r="BQH88" i="37"/>
  <c r="BST88" i="37"/>
  <c r="BVF88" i="37"/>
  <c r="BXR88" i="37"/>
  <c r="CAD88" i="37"/>
  <c r="ABW88" i="37"/>
  <c r="ATE88" i="37"/>
  <c r="YY88" i="37"/>
  <c r="ASG88" i="37"/>
  <c r="AYS88" i="37"/>
  <c r="BDQ88" i="37"/>
  <c r="AOU88" i="37"/>
  <c r="AWU88" i="37"/>
  <c r="BBZ88" i="37"/>
  <c r="BGE88" i="37"/>
  <c r="BIT88" i="37"/>
  <c r="BLF88" i="37"/>
  <c r="BNR88" i="37"/>
  <c r="BQD88" i="37"/>
  <c r="BSP88" i="37"/>
  <c r="BVB88" i="37"/>
  <c r="AAF88" i="37"/>
  <c r="AST88" i="37"/>
  <c r="AYY88" i="37"/>
  <c r="BDW88" i="37"/>
  <c r="BHG88" i="37"/>
  <c r="BJS88" i="37"/>
  <c r="BME88" i="37"/>
  <c r="BOQ88" i="37"/>
  <c r="AHC88" i="37"/>
  <c r="BFL88" i="37"/>
  <c r="BKR88" i="37"/>
  <c r="BPP88" i="37"/>
  <c r="BTT88" i="37"/>
  <c r="BXO88" i="37"/>
  <c r="CAW88" i="37"/>
  <c r="CDO88" i="37"/>
  <c r="CGA88" i="37"/>
  <c r="BBM88" i="37"/>
  <c r="BIY88" i="37"/>
  <c r="BNW88" i="37"/>
  <c r="BSI88" i="37"/>
  <c r="BWG88" i="37"/>
  <c r="BZR88" i="37"/>
  <c r="CCR88" i="37"/>
  <c r="CFD88" i="37"/>
  <c r="CHP88" i="37"/>
  <c r="CKB88" i="37"/>
  <c r="CMN88" i="37"/>
  <c r="AVI88" i="37"/>
  <c r="BHD88" i="37"/>
  <c r="BMB88" i="37"/>
  <c r="BQY88" i="37"/>
  <c r="BUV88" i="37"/>
  <c r="BYM88" i="37"/>
  <c r="CBU88" i="37"/>
  <c r="CEG88" i="37"/>
  <c r="CGS88" i="37"/>
  <c r="CJE88" i="37"/>
  <c r="CLQ88" i="37"/>
  <c r="COC88" i="37"/>
  <c r="CQO88" i="37"/>
  <c r="CTA88" i="37"/>
  <c r="AVW88" i="37"/>
  <c r="BDU88" i="37"/>
  <c r="BJT88" i="37"/>
  <c r="BOR88" i="37"/>
  <c r="BSZ88" i="37"/>
  <c r="BWY88" i="37"/>
  <c r="CAG88" i="37"/>
  <c r="CDC88" i="37"/>
  <c r="CFO88" i="37"/>
  <c r="CIA88" i="37"/>
  <c r="CKM88" i="37"/>
  <c r="ATK88" i="37"/>
  <c r="BGU88" i="37"/>
  <c r="BLS88" i="37"/>
  <c r="BQQ88" i="37"/>
  <c r="BUN88" i="37"/>
  <c r="BYF88" i="37"/>
  <c r="CBN88" i="37"/>
  <c r="CEB88" i="37"/>
  <c r="CGN88" i="37"/>
  <c r="CIZ88" i="37"/>
  <c r="CLL88" i="37"/>
  <c r="BHU88" i="37"/>
  <c r="BUC88" i="37"/>
  <c r="CCX88" i="37"/>
  <c r="CIT88" i="37"/>
  <c r="CNG88" i="37"/>
  <c r="CQD88" i="37"/>
  <c r="CSY88" i="37"/>
  <c r="CVP88" i="37"/>
  <c r="CYB88" i="37"/>
  <c r="BIB88" i="37"/>
  <c r="BUE88" i="37"/>
  <c r="CDB88" i="37"/>
  <c r="CIU88" i="37"/>
  <c r="CNH88" i="37"/>
  <c r="CQE88" i="37"/>
  <c r="CSZ88" i="37"/>
  <c r="CVQ88" i="37"/>
  <c r="CYC88" i="37"/>
  <c r="DAO88" i="37"/>
  <c r="DDA88" i="37"/>
  <c r="DFM88" i="37"/>
  <c r="DHY88" i="37"/>
  <c r="DKK88" i="37"/>
  <c r="BJX88" i="37"/>
  <c r="BVQ88" i="37"/>
  <c r="CDZ88" i="37"/>
  <c r="CJN88" i="37"/>
  <c r="CNS88" i="37"/>
  <c r="CQP88" i="37"/>
  <c r="CTK88" i="37"/>
  <c r="CVZ88" i="37"/>
  <c r="CYL88" i="37"/>
  <c r="DAX88" i="37"/>
  <c r="DDJ88" i="37"/>
  <c r="DFV88" i="37"/>
  <c r="DIH88" i="37"/>
  <c r="DKT88" i="37"/>
  <c r="DNF88" i="37"/>
  <c r="DPR88" i="37"/>
  <c r="DSD88" i="37"/>
  <c r="DUP88" i="37"/>
  <c r="DXB88" i="37"/>
  <c r="DZN88" i="37"/>
  <c r="EBZ88" i="37"/>
  <c r="BGV88" i="37"/>
  <c r="BTE88" i="37"/>
  <c r="CCL88" i="37"/>
  <c r="CIK88" i="37"/>
  <c r="CMZ88" i="37"/>
  <c r="CPX88" i="37"/>
  <c r="CST88" i="37"/>
  <c r="CVK88" i="37"/>
  <c r="BKG88" i="37"/>
  <c r="BWB88" i="37"/>
  <c r="CED88" i="37"/>
  <c r="CJR88" i="37"/>
  <c r="CNW88" i="37"/>
  <c r="CQR88" i="37"/>
  <c r="CTM88" i="37"/>
  <c r="CWB88" i="37"/>
  <c r="BBC88" i="37"/>
  <c r="BQZ88" i="37"/>
  <c r="CAU88" i="37"/>
  <c r="CHG88" i="37"/>
  <c r="CME88" i="37"/>
  <c r="CPH88" i="37"/>
  <c r="CSD88" i="37"/>
  <c r="CUW88" i="37"/>
  <c r="CXI88" i="37"/>
  <c r="CZU88" i="37"/>
  <c r="DCG88" i="37"/>
  <c r="DES88" i="37"/>
  <c r="DHE88" i="37"/>
  <c r="BBY88" i="37"/>
  <c r="BRD88" i="37"/>
  <c r="CAV88" i="37"/>
  <c r="CHJ88" i="37"/>
  <c r="CMH88" i="37"/>
  <c r="CQT88" i="37"/>
  <c r="CMI88" i="37"/>
  <c r="CXB88" i="37"/>
  <c r="DBP88" i="37"/>
  <c r="DFO88" i="37"/>
  <c r="DJK88" i="37"/>
  <c r="DMM88" i="37"/>
  <c r="DPH88" i="37"/>
  <c r="DSC88" i="37"/>
  <c r="DUY88" i="37"/>
  <c r="DXT88" i="37"/>
  <c r="EAO88" i="37"/>
  <c r="COH88" i="37"/>
  <c r="CXZ88" i="37"/>
  <c r="DCE88" i="37"/>
  <c r="DGB88" i="37"/>
  <c r="DJX88" i="37"/>
  <c r="DMW88" i="37"/>
  <c r="DPS88" i="37"/>
  <c r="DSN88" i="37"/>
  <c r="DVI88" i="37"/>
  <c r="DYD88" i="37"/>
  <c r="EAY88" i="37"/>
  <c r="EDS88" i="37"/>
  <c r="EGE88" i="37"/>
  <c r="EIQ88" i="37"/>
  <c r="ELC88" i="37"/>
  <c r="ENO88" i="37"/>
  <c r="EQA88" i="37"/>
  <c r="ESM88" i="37"/>
  <c r="EUY88" i="37"/>
  <c r="EXK88" i="37"/>
  <c r="EZW88" i="37"/>
  <c r="CCW88" i="37"/>
  <c r="CVG88" i="37"/>
  <c r="DAT88" i="37"/>
  <c r="DER88" i="37"/>
  <c r="DIQ88" i="37"/>
  <c r="DLW88" i="37"/>
  <c r="DOR88" i="37"/>
  <c r="DRM88" i="37"/>
  <c r="DUI88" i="37"/>
  <c r="CNC88" i="37"/>
  <c r="CXJ88" i="37"/>
  <c r="DBT88" i="37"/>
  <c r="DFS88" i="37"/>
  <c r="DJP88" i="37"/>
  <c r="DMQ88" i="37"/>
  <c r="DPL88" i="37"/>
  <c r="DSG88" i="37"/>
  <c r="DVB88" i="37"/>
  <c r="DXW88" i="37"/>
  <c r="EAR88" i="37"/>
  <c r="EDM88" i="37"/>
  <c r="EFY88" i="37"/>
  <c r="EIK88" i="37"/>
  <c r="EKW88" i="37"/>
  <c r="CQC88" i="37"/>
  <c r="CYV88" i="37"/>
  <c r="DCV88" i="37"/>
  <c r="DGU88" i="37"/>
  <c r="DKM88" i="37"/>
  <c r="DNJ88" i="37"/>
  <c r="DQE88" i="37"/>
  <c r="DSZ88" i="37"/>
  <c r="DVU88" i="37"/>
  <c r="DYQ88" i="37"/>
  <c r="EBL88" i="37"/>
  <c r="EED88" i="37"/>
  <c r="EGP88" i="37"/>
  <c r="EJB88" i="37"/>
  <c r="ELN88" i="37"/>
  <c r="ENZ88" i="37"/>
  <c r="EQL88" i="37"/>
  <c r="ESX88" i="37"/>
  <c r="EVJ88" i="37"/>
  <c r="EXV88" i="37"/>
  <c r="FAH88" i="37"/>
  <c r="CYX88" i="37"/>
  <c r="DJI88" i="37"/>
  <c r="DBO88" i="37"/>
  <c r="DLQ88" i="37"/>
  <c r="DTC88" i="37"/>
  <c r="DZJ88" i="37"/>
  <c r="EEE88" i="37"/>
  <c r="EIB88" i="37"/>
  <c r="ELX88" i="37"/>
  <c r="EPE88" i="37"/>
  <c r="ESL88" i="37"/>
  <c r="EVT88" i="37"/>
  <c r="EZA88" i="37"/>
  <c r="FCC88" i="37"/>
  <c r="FEO88" i="37"/>
  <c r="FHA88" i="37"/>
  <c r="FJM88" i="37"/>
  <c r="FLY88" i="37"/>
  <c r="FOK88" i="37"/>
  <c r="FQW88" i="37"/>
  <c r="FTI88" i="37"/>
  <c r="FVU88" i="37"/>
  <c r="FYG88" i="37"/>
  <c r="CZC88" i="37"/>
  <c r="DJR88" i="37"/>
  <c r="DRI88" i="37"/>
  <c r="DYA88" i="37"/>
  <c r="EDG88" i="37"/>
  <c r="EHD88" i="37"/>
  <c r="ELB88" i="37"/>
  <c r="EOK88" i="37"/>
  <c r="ERS88" i="37"/>
  <c r="EUZ88" i="37"/>
  <c r="EYG88" i="37"/>
  <c r="FBN88" i="37"/>
  <c r="FDZ88" i="37"/>
  <c r="FGL88" i="37"/>
  <c r="FIX88" i="37"/>
  <c r="FLJ88" i="37"/>
  <c r="FNV88" i="37"/>
  <c r="FQH88" i="37"/>
  <c r="FST88" i="37"/>
  <c r="FVF88" i="37"/>
  <c r="FXR88" i="37"/>
  <c r="DAN88" i="37"/>
  <c r="DKX88" i="37"/>
  <c r="DSJ88" i="37"/>
  <c r="DYT88" i="37"/>
  <c r="EDT88" i="37"/>
  <c r="EHR88" i="37"/>
  <c r="ELP88" i="37"/>
  <c r="EOW88" i="37"/>
  <c r="ESD88" i="37"/>
  <c r="EVL88" i="37"/>
  <c r="EYS88" i="37"/>
  <c r="FBW88" i="37"/>
  <c r="FEI88" i="37"/>
  <c r="FGU88" i="37"/>
  <c r="FJG88" i="37"/>
  <c r="FLS88" i="37"/>
  <c r="FOE88" i="37"/>
  <c r="FQQ88" i="37"/>
  <c r="FTC88" i="37"/>
  <c r="FVO88" i="37"/>
  <c r="CZN88" i="37"/>
  <c r="DJT88" i="37"/>
  <c r="DRQ88" i="37"/>
  <c r="DYE88" i="37"/>
  <c r="EDI88" i="37"/>
  <c r="EHH88" i="37"/>
  <c r="ELG88" i="37"/>
  <c r="EON88" i="37"/>
  <c r="ERU88" i="37"/>
  <c r="EVC88" i="37"/>
  <c r="EYJ88" i="37"/>
  <c r="FBP88" i="37"/>
  <c r="FEB88" i="37"/>
  <c r="FGN88" i="37"/>
  <c r="FIZ88" i="37"/>
  <c r="FLL88" i="37"/>
  <c r="FNX88" i="37"/>
  <c r="CGD88" i="37"/>
  <c r="DEY88" i="37"/>
  <c r="DNW88" i="37"/>
  <c r="DVM88" i="37"/>
  <c r="EBD88" i="37"/>
  <c r="EFK88" i="37"/>
  <c r="EJH88" i="37"/>
  <c r="EMX88" i="37"/>
  <c r="EQF88" i="37"/>
  <c r="ETM88" i="37"/>
  <c r="EWT88" i="37"/>
  <c r="CRV88" i="37"/>
  <c r="DGJ88" i="37"/>
  <c r="DOX88" i="37"/>
  <c r="DWG88" i="37"/>
  <c r="EBV88" i="37"/>
  <c r="EFX88" i="37"/>
  <c r="EJV88" i="37"/>
  <c r="ENK88" i="37"/>
  <c r="EQR88" i="37"/>
  <c r="ETY88" i="37"/>
  <c r="EXG88" i="37"/>
  <c r="FAN88" i="37"/>
  <c r="FDF88" i="37"/>
  <c r="FFR88" i="37"/>
  <c r="FID88" i="37"/>
  <c r="FKP88" i="37"/>
  <c r="FNB88" i="37"/>
  <c r="FPN88" i="37"/>
  <c r="FRZ88" i="37"/>
  <c r="EAN88" i="37"/>
  <c r="EPX88" i="37"/>
  <c r="FBS88" i="37"/>
  <c r="FIF88" i="37"/>
  <c r="FOW88" i="37"/>
  <c r="FTT88" i="37"/>
  <c r="FXM88" i="37"/>
  <c r="GAH88" i="37"/>
  <c r="GCT88" i="37"/>
  <c r="GFF88" i="37"/>
  <c r="GHR88" i="37"/>
  <c r="GKD88" i="37"/>
  <c r="GMP88" i="37"/>
  <c r="GPB88" i="37"/>
  <c r="GRN88" i="37"/>
  <c r="GTZ88" i="37"/>
  <c r="GWL88" i="37"/>
  <c r="GYX88" i="37"/>
  <c r="HBJ88" i="37"/>
  <c r="HDV88" i="37"/>
  <c r="HGH88" i="37"/>
  <c r="HIT88" i="37"/>
  <c r="CWT88" i="37"/>
  <c r="EFC88" i="37"/>
  <c r="ETG88" i="37"/>
  <c r="FDM88" i="37"/>
  <c r="FKA88" i="37"/>
  <c r="FQM88" i="37"/>
  <c r="FUT88" i="37"/>
  <c r="FYJ88" i="37"/>
  <c r="GAY88" i="37"/>
  <c r="GDK88" i="37"/>
  <c r="GFW88" i="37"/>
  <c r="GII88" i="37"/>
  <c r="GKU88" i="37"/>
  <c r="GNG88" i="37"/>
  <c r="GPS88" i="37"/>
  <c r="GSE88" i="37"/>
  <c r="GUQ88" i="37"/>
  <c r="GXC88" i="37"/>
  <c r="GZO88" i="37"/>
  <c r="HCA88" i="37"/>
  <c r="HEM88" i="37"/>
  <c r="HGY88" i="37"/>
  <c r="DRZ88" i="37"/>
  <c r="ELJ88" i="37"/>
  <c r="EYN88" i="37"/>
  <c r="FGA88" i="37"/>
  <c r="FMN88" i="37"/>
  <c r="FSI88" i="37"/>
  <c r="FWH88" i="37"/>
  <c r="FZL88" i="37"/>
  <c r="GBX88" i="37"/>
  <c r="GEJ88" i="37"/>
  <c r="GGV88" i="37"/>
  <c r="GJH88" i="37"/>
  <c r="GLT88" i="37"/>
  <c r="GOF88" i="37"/>
  <c r="GQR88" i="37"/>
  <c r="GTD88" i="37"/>
  <c r="GVP88" i="37"/>
  <c r="GYB88" i="37"/>
  <c r="HAN88" i="37"/>
  <c r="HCZ88" i="37"/>
  <c r="HFL88" i="37"/>
  <c r="DKF88" i="37"/>
  <c r="EHO88" i="37"/>
  <c r="EVH88" i="37"/>
  <c r="FEM88" i="37"/>
  <c r="FKZ88" i="37"/>
  <c r="FRH88" i="37"/>
  <c r="FVJ88" i="37"/>
  <c r="FYU88" i="37"/>
  <c r="GBI88" i="37"/>
  <c r="GDU88" i="37"/>
  <c r="GGG88" i="37"/>
  <c r="GIS88" i="37"/>
  <c r="GLE88" i="37"/>
  <c r="GNQ88" i="37"/>
  <c r="GQC88" i="37"/>
  <c r="GSO88" i="37"/>
  <c r="GVA88" i="37"/>
  <c r="GXM88" i="37"/>
  <c r="GZY88" i="37"/>
  <c r="HCK88" i="37"/>
  <c r="HEW88" i="37"/>
  <c r="HHI88" i="37"/>
  <c r="EDZ88" i="37"/>
  <c r="ESJ88" i="37"/>
  <c r="FCY88" i="37"/>
  <c r="FJL88" i="37"/>
  <c r="FQC88" i="37"/>
  <c r="FUL88" i="37"/>
  <c r="FYC88" i="37"/>
  <c r="GAT88" i="37"/>
  <c r="GDF88" i="37"/>
  <c r="GFR88" i="37"/>
  <c r="GID88" i="37"/>
  <c r="GKP88" i="37"/>
  <c r="GNB88" i="37"/>
  <c r="GPN88" i="37"/>
  <c r="GRZ88" i="37"/>
  <c r="GUL88" i="37"/>
  <c r="GWX88" i="37"/>
  <c r="GZJ88" i="37"/>
  <c r="HBV88" i="37"/>
  <c r="HEH88" i="37"/>
  <c r="HGT88" i="37"/>
  <c r="DWK88" i="37"/>
  <c r="ENM88" i="37"/>
  <c r="FAF88" i="37"/>
  <c r="FHE88" i="37"/>
  <c r="FNS88" i="37"/>
  <c r="FSZ88" i="37"/>
  <c r="FWX88" i="37"/>
  <c r="FZW88" i="37"/>
  <c r="GCI88" i="37"/>
  <c r="GEU88" i="37"/>
  <c r="GHG88" i="37"/>
  <c r="GJS88" i="37"/>
  <c r="GME88" i="37"/>
  <c r="GOQ88" i="37"/>
  <c r="F104" i="37"/>
  <c r="AQ88" i="37"/>
  <c r="DC88" i="37"/>
  <c r="FO88" i="37"/>
  <c r="IA88" i="37"/>
  <c r="KM88" i="37"/>
  <c r="MY88" i="37"/>
  <c r="PK88" i="37"/>
  <c r="RW88" i="37"/>
  <c r="UI88" i="37"/>
  <c r="WU88" i="37"/>
  <c r="L88" i="37"/>
  <c r="BX88" i="37"/>
  <c r="EJ88" i="37"/>
  <c r="GV88" i="37"/>
  <c r="JH88" i="37"/>
  <c r="LT88" i="37"/>
  <c r="OF88" i="37"/>
  <c r="QR88" i="37"/>
  <c r="TD88" i="37"/>
  <c r="VP88" i="37"/>
  <c r="G103" i="37"/>
  <c r="AK88" i="37"/>
  <c r="CW88" i="37"/>
  <c r="FI88" i="37"/>
  <c r="HU88" i="37"/>
  <c r="KG88" i="37"/>
  <c r="MS88" i="37"/>
  <c r="PE88" i="37"/>
  <c r="RQ88" i="37"/>
  <c r="H103" i="37"/>
  <c r="AL88" i="37"/>
  <c r="CX88" i="37"/>
  <c r="FJ88" i="37"/>
  <c r="HV88" i="37"/>
  <c r="KH88" i="37"/>
  <c r="MT88" i="37"/>
  <c r="PF88" i="37"/>
  <c r="RR88" i="37"/>
  <c r="H102" i="37"/>
  <c r="AE88" i="37"/>
  <c r="CQ88" i="37"/>
  <c r="FC88" i="37"/>
  <c r="HO88" i="37"/>
  <c r="KA88" i="37"/>
  <c r="MM88" i="37"/>
  <c r="OY88" i="37"/>
  <c r="RK88" i="37"/>
  <c r="I102" i="37"/>
  <c r="AF88" i="37"/>
  <c r="CR88" i="37"/>
  <c r="FD88" i="37"/>
  <c r="HP88" i="37"/>
  <c r="KB88" i="37"/>
  <c r="MN88" i="37"/>
  <c r="OZ88" i="37"/>
  <c r="RL88" i="37"/>
  <c r="D103" i="37"/>
  <c r="HR88" i="37"/>
  <c r="RN88" i="37"/>
  <c r="WH88" i="37"/>
  <c r="ZA88" i="37"/>
  <c r="ABM88" i="37"/>
  <c r="ADY88" i="37"/>
  <c r="AGK88" i="37"/>
  <c r="AIW88" i="37"/>
  <c r="ALI88" i="37"/>
  <c r="ANU88" i="37"/>
  <c r="FM88" i="37"/>
  <c r="PI88" i="37"/>
  <c r="VM88" i="37"/>
  <c r="YL88" i="37"/>
  <c r="AAX88" i="37"/>
  <c r="ADJ88" i="37"/>
  <c r="AFV88" i="37"/>
  <c r="AIH88" i="37"/>
  <c r="AKT88" i="37"/>
  <c r="E104" i="37"/>
  <c r="HZ88" i="37"/>
  <c r="RV88" i="37"/>
  <c r="EO88" i="37"/>
  <c r="OK88" i="37"/>
  <c r="VE88" i="37"/>
  <c r="YF88" i="37"/>
  <c r="AAR88" i="37"/>
  <c r="ADD88" i="37"/>
  <c r="AFP88" i="37"/>
  <c r="AIB88" i="37"/>
  <c r="AKN88" i="37"/>
  <c r="AMZ88" i="37"/>
  <c r="AX88" i="37"/>
  <c r="KT88" i="37"/>
  <c r="TZ88" i="37"/>
  <c r="XH88" i="37"/>
  <c r="ZU88" i="37"/>
  <c r="ACG88" i="37"/>
  <c r="AES88" i="37"/>
  <c r="AHE88" i="37"/>
  <c r="AJQ88" i="37"/>
  <c r="AMC88" i="37"/>
  <c r="AOO88" i="37"/>
  <c r="EW88" i="37"/>
  <c r="OS88" i="37"/>
  <c r="VI88" i="37"/>
  <c r="YH88" i="37"/>
  <c r="AAT88" i="37"/>
  <c r="ADF88" i="37"/>
  <c r="AFR88" i="37"/>
  <c r="AID88" i="37"/>
  <c r="AKP88" i="37"/>
  <c r="ANB88" i="37"/>
  <c r="HJ88" i="37"/>
  <c r="RF88" i="37"/>
  <c r="WD88" i="37"/>
  <c r="XF88" i="37"/>
  <c r="ADX88" i="37"/>
  <c r="AKM88" i="37"/>
  <c r="APF88" i="37"/>
  <c r="ARR88" i="37"/>
  <c r="AUD88" i="37"/>
  <c r="AWP88" i="37"/>
  <c r="AZB88" i="37"/>
  <c r="BBN88" i="37"/>
  <c r="BDZ88" i="37"/>
  <c r="BGL88" i="37"/>
  <c r="ZX88" i="37"/>
  <c r="AGM88" i="37"/>
  <c r="ANC88" i="37"/>
  <c r="AQE88" i="37"/>
  <c r="ASQ88" i="37"/>
  <c r="AVC88" i="37"/>
  <c r="AXO88" i="37"/>
  <c r="BAA88" i="37"/>
  <c r="BCM88" i="37"/>
  <c r="CS88" i="37"/>
  <c r="AAV88" i="37"/>
  <c r="AHK88" i="37"/>
  <c r="ANR88" i="37"/>
  <c r="AQN88" i="37"/>
  <c r="ASZ88" i="37"/>
  <c r="AVL88" i="37"/>
  <c r="AXX88" i="37"/>
  <c r="BAJ88" i="37"/>
  <c r="BCV88" i="37"/>
  <c r="BFH88" i="37"/>
  <c r="WG88" i="37"/>
  <c r="ADK88" i="37"/>
  <c r="AKA88" i="37"/>
  <c r="AOZ88" i="37"/>
  <c r="ARM88" i="37"/>
  <c r="ATY88" i="37"/>
  <c r="AWK88" i="37"/>
  <c r="WQ88" i="37"/>
  <c r="ADP88" i="37"/>
  <c r="AKE88" i="37"/>
  <c r="APB88" i="37"/>
  <c r="ARO88" i="37"/>
  <c r="WT88" i="37"/>
  <c r="ADS88" i="37"/>
  <c r="AKI88" i="37"/>
  <c r="APC88" i="37"/>
  <c r="ARP88" i="37"/>
  <c r="AUB88" i="37"/>
  <c r="AWN88" i="37"/>
  <c r="AYZ88" i="37"/>
  <c r="BBL88" i="37"/>
  <c r="BDX88" i="37"/>
  <c r="AKY88" i="37"/>
  <c r="AVN88" i="37"/>
  <c r="BBA88" i="37"/>
  <c r="BFM88" i="37"/>
  <c r="BIG88" i="37"/>
  <c r="BKS88" i="37"/>
  <c r="BNE88" i="37"/>
  <c r="BPQ88" i="37"/>
  <c r="BSC88" i="37"/>
  <c r="BUO88" i="37"/>
  <c r="BXA88" i="37"/>
  <c r="BZM88" i="37"/>
  <c r="IW88" i="37"/>
  <c r="AQS88" i="37"/>
  <c r="AXZ88" i="37"/>
  <c r="BCX88" i="37"/>
  <c r="BGT88" i="37"/>
  <c r="BJF88" i="37"/>
  <c r="BLR88" i="37"/>
  <c r="BOD88" i="37"/>
  <c r="BQP88" i="37"/>
  <c r="BTB88" i="37"/>
  <c r="BVN88" i="37"/>
  <c r="BXZ88" i="37"/>
  <c r="CAL88" i="37"/>
  <c r="AFD88" i="37"/>
  <c r="AUA88" i="37"/>
  <c r="ACE88" i="37"/>
  <c r="ATJ88" i="37"/>
  <c r="AZI88" i="37"/>
  <c r="BEG88" i="37"/>
  <c r="AQC88" i="37"/>
  <c r="AXR88" i="37"/>
  <c r="BCP88" i="37"/>
  <c r="BGP88" i="37"/>
  <c r="BJB88" i="37"/>
  <c r="BLN88" i="37"/>
  <c r="BNZ88" i="37"/>
  <c r="BQL88" i="37"/>
  <c r="BSX88" i="37"/>
  <c r="BVJ88" i="37"/>
  <c r="ADO88" i="37"/>
  <c r="ATR88" i="37"/>
  <c r="AZO88" i="37"/>
  <c r="BEM88" i="37"/>
  <c r="BHO88" i="37"/>
  <c r="BKA88" i="37"/>
  <c r="BMM88" i="37"/>
  <c r="BOY88" i="37"/>
  <c r="AQK88" i="37"/>
  <c r="BGH88" i="37"/>
  <c r="BLH88" i="37"/>
  <c r="BQF88" i="37"/>
  <c r="BUF88" i="37"/>
  <c r="BYA88" i="37"/>
  <c r="CBG88" i="37"/>
  <c r="CDW88" i="37"/>
  <c r="CGI88" i="37"/>
  <c r="BDE88" i="37"/>
  <c r="BJO88" i="37"/>
  <c r="BOM88" i="37"/>
  <c r="BSV88" i="37"/>
  <c r="BWU88" i="37"/>
  <c r="CAB88" i="37"/>
  <c r="CCZ88" i="37"/>
  <c r="CFL88" i="37"/>
  <c r="CHX88" i="37"/>
  <c r="CKJ88" i="37"/>
  <c r="CMV88" i="37"/>
  <c r="AYK88" i="37"/>
  <c r="BHT88" i="37"/>
  <c r="BMR88" i="37"/>
  <c r="BRK88" i="37"/>
  <c r="BVI88" i="37"/>
  <c r="BYY88" i="37"/>
  <c r="CCC88" i="37"/>
  <c r="CEO88" i="37"/>
  <c r="CHA88" i="37"/>
  <c r="CJM88" i="37"/>
  <c r="CLY88" i="37"/>
  <c r="COK88" i="37"/>
  <c r="CQW88" i="37"/>
  <c r="CTI88" i="37"/>
  <c r="AAN88" i="37"/>
  <c r="BFB88" i="37"/>
  <c r="BKJ88" i="37"/>
  <c r="BPH88" i="37"/>
  <c r="BTM88" i="37"/>
  <c r="BXK88" i="37"/>
  <c r="CAQ88" i="37"/>
  <c r="CDK88" i="37"/>
  <c r="CFW88" i="37"/>
  <c r="CII88" i="37"/>
  <c r="CKU88" i="37"/>
  <c r="AWT88" i="37"/>
  <c r="BHK88" i="37"/>
  <c r="BMI88" i="37"/>
  <c r="BRC88" i="37"/>
  <c r="BVA88" i="37"/>
  <c r="BYR88" i="37"/>
  <c r="CBX88" i="37"/>
  <c r="CEJ88" i="37"/>
  <c r="CGV88" i="37"/>
  <c r="CJH88" i="37"/>
  <c r="CLT88" i="37"/>
  <c r="BJI88" i="37"/>
  <c r="BVK88" i="37"/>
  <c r="CDU88" i="37"/>
  <c r="CJJ88" i="37"/>
  <c r="CNQ88" i="37"/>
  <c r="CQM88" i="37"/>
  <c r="CTH88" i="37"/>
  <c r="CVX88" i="37"/>
  <c r="CYJ88" i="37"/>
  <c r="BJQ88" i="37"/>
  <c r="BVP88" i="37"/>
  <c r="CDV88" i="37"/>
  <c r="CJK88" i="37"/>
  <c r="CNR88" i="37"/>
  <c r="CQN88" i="37"/>
  <c r="CTJ88" i="37"/>
  <c r="CVY88" i="37"/>
  <c r="CYK88" i="37"/>
  <c r="DAW88" i="37"/>
  <c r="DDI88" i="37"/>
  <c r="DFU88" i="37"/>
  <c r="DIG88" i="37"/>
  <c r="DKS88" i="37"/>
  <c r="BLM88" i="37"/>
  <c r="BXC88" i="37"/>
  <c r="CET88" i="37"/>
  <c r="CKD88" i="37"/>
  <c r="COD88" i="37"/>
  <c r="CQY88" i="37"/>
  <c r="CTT88" i="37"/>
  <c r="CWH88" i="37"/>
  <c r="CYT88" i="37"/>
  <c r="DBF88" i="37"/>
  <c r="DDR88" i="37"/>
  <c r="DGD88" i="37"/>
  <c r="DIP88" i="37"/>
  <c r="DLB88" i="37"/>
  <c r="DNN88" i="37"/>
  <c r="DPZ88" i="37"/>
  <c r="DSL88" i="37"/>
  <c r="DUX88" i="37"/>
  <c r="DXJ88" i="37"/>
  <c r="DZV88" i="37"/>
  <c r="ECH88" i="37"/>
  <c r="BIK88" i="37"/>
  <c r="BUQ88" i="37"/>
  <c r="CDF88" i="37"/>
  <c r="CJA88" i="37"/>
  <c r="CNJ88" i="37"/>
  <c r="CQH88" i="37"/>
  <c r="CTC88" i="37"/>
  <c r="CVS88" i="37"/>
  <c r="BLU88" i="37"/>
  <c r="BXH88" i="37"/>
  <c r="CFA88" i="37"/>
  <c r="CKH88" i="37"/>
  <c r="COF88" i="37"/>
  <c r="CRA88" i="37"/>
  <c r="CTV88" i="37"/>
  <c r="CWJ88" i="37"/>
  <c r="BFG88" i="37"/>
  <c r="BSF88" i="37"/>
  <c r="CBV88" i="37"/>
  <c r="CHW88" i="37"/>
  <c r="CMR88" i="37"/>
  <c r="CPR88" i="37"/>
  <c r="CSM88" i="37"/>
  <c r="CVE88" i="37"/>
  <c r="CXQ88" i="37"/>
  <c r="DAC88" i="37"/>
  <c r="DCO88" i="37"/>
  <c r="DFA88" i="37"/>
  <c r="DHM88" i="37"/>
  <c r="BFI88" i="37"/>
  <c r="BSM88" i="37"/>
  <c r="CBY88" i="37"/>
  <c r="CHZ88" i="37"/>
  <c r="AXM88" i="37"/>
  <c r="CSE88" i="37"/>
  <c r="CNZ88" i="37"/>
  <c r="CXW88" i="37"/>
  <c r="DCB88" i="37"/>
  <c r="DGA88" i="37"/>
  <c r="DJW88" i="37"/>
  <c r="DMV88" i="37"/>
  <c r="DPQ88" i="37"/>
  <c r="DSM88" i="37"/>
  <c r="DVH88" i="37"/>
  <c r="DYC88" i="37"/>
  <c r="EAX88" i="37"/>
  <c r="CPS88" i="37"/>
  <c r="CYP88" i="37"/>
  <c r="DCQ88" i="37"/>
  <c r="DGP88" i="37"/>
  <c r="DKH88" i="37"/>
  <c r="DNG88" i="37"/>
  <c r="DQB88" i="37"/>
  <c r="DSW88" i="37"/>
  <c r="DVR88" i="37"/>
  <c r="DYM88" i="37"/>
  <c r="EBH88" i="37"/>
  <c r="EEA88" i="37"/>
  <c r="EGM88" i="37"/>
  <c r="EIY88" i="37"/>
  <c r="ELK88" i="37"/>
  <c r="ENW88" i="37"/>
  <c r="EQI88" i="37"/>
  <c r="ESU88" i="37"/>
  <c r="EVG88" i="37"/>
  <c r="EXS88" i="37"/>
  <c r="FAE88" i="37"/>
  <c r="CIS88" i="37"/>
  <c r="CWL88" i="37"/>
  <c r="DBG88" i="37"/>
  <c r="DFD88" i="37"/>
  <c r="DJC88" i="37"/>
  <c r="DMF88" i="37"/>
  <c r="DPA88" i="37"/>
  <c r="DRW88" i="37"/>
  <c r="DUR88" i="37"/>
  <c r="COQ88" i="37"/>
  <c r="CYE88" i="37"/>
  <c r="DCH88" i="37"/>
  <c r="DGF88" i="37"/>
  <c r="DJZ88" i="37"/>
  <c r="DMZ88" i="37"/>
  <c r="DPU88" i="37"/>
  <c r="DSP88" i="37"/>
  <c r="DVK88" i="37"/>
  <c r="DYF88" i="37"/>
  <c r="EBA88" i="37"/>
  <c r="EDU88" i="37"/>
  <c r="EGG88" i="37"/>
  <c r="EIS88" i="37"/>
  <c r="ELE88" i="37"/>
  <c r="CRN88" i="37"/>
  <c r="CZK88" i="37"/>
  <c r="DDH88" i="37"/>
  <c r="DHG88" i="37"/>
  <c r="DKW88" i="37"/>
  <c r="DNS88" i="37"/>
  <c r="DQN88" i="37"/>
  <c r="DTI88" i="37"/>
  <c r="DWE88" i="37"/>
  <c r="DYZ88" i="37"/>
  <c r="EBU88" i="37"/>
  <c r="EEL88" i="37"/>
  <c r="EGX88" i="37"/>
  <c r="EJJ88" i="37"/>
  <c r="ELV88" i="37"/>
  <c r="EOH88" i="37"/>
  <c r="EQT88" i="37"/>
  <c r="ETF88" i="37"/>
  <c r="EVR88" i="37"/>
  <c r="EYD88" i="37"/>
  <c r="FAP88" i="37"/>
  <c r="DAB88" i="37"/>
  <c r="DKN88" i="37"/>
  <c r="DCY88" i="37"/>
  <c r="DML88" i="37"/>
  <c r="DUC88" i="37"/>
  <c r="EAB88" i="37"/>
  <c r="EEP88" i="37"/>
  <c r="EIO88" i="37"/>
  <c r="EMH88" i="37"/>
  <c r="EPP88" i="37"/>
  <c r="ESW88" i="37"/>
  <c r="EWD88" i="37"/>
  <c r="EZL88" i="37"/>
  <c r="FCK88" i="37"/>
  <c r="FEW88" i="37"/>
  <c r="FHI88" i="37"/>
  <c r="FJU88" i="37"/>
  <c r="FMG88" i="37"/>
  <c r="FOS88" i="37"/>
  <c r="FRE88" i="37"/>
  <c r="FTQ88" i="37"/>
  <c r="FWC88" i="37"/>
  <c r="FYO88" i="37"/>
  <c r="DAM88" i="37"/>
  <c r="DKP88" i="37"/>
  <c r="DSI88" i="37"/>
  <c r="DYS88" i="37"/>
  <c r="EDR88" i="37"/>
  <c r="EHQ88" i="37"/>
  <c r="ELO88" i="37"/>
  <c r="EOV88" i="37"/>
  <c r="ESC88" i="37"/>
  <c r="EVK88" i="37"/>
  <c r="EYR88" i="37"/>
  <c r="FBV88" i="37"/>
  <c r="FEH88" i="37"/>
  <c r="FGT88" i="37"/>
  <c r="FJF88" i="37"/>
  <c r="FLR88" i="37"/>
  <c r="FOD88" i="37"/>
  <c r="FQP88" i="37"/>
  <c r="FTB88" i="37"/>
  <c r="FVN88" i="37"/>
  <c r="FXZ88" i="37"/>
  <c r="DBZ88" i="37"/>
  <c r="DLT88" i="37"/>
  <c r="DTK88" i="37"/>
  <c r="DZL88" i="37"/>
  <c r="EEG88" i="37"/>
  <c r="EIF88" i="37"/>
  <c r="ELZ88" i="37"/>
  <c r="EPH88" i="37"/>
  <c r="ESO88" i="37"/>
  <c r="EVV88" i="37"/>
  <c r="EZD88" i="37"/>
  <c r="FCE88" i="37"/>
  <c r="FEQ88" i="37"/>
  <c r="FHC88" i="37"/>
  <c r="FJO88" i="37"/>
  <c r="FMA88" i="37"/>
  <c r="FOM88" i="37"/>
  <c r="FQY88" i="37"/>
  <c r="FTK88" i="37"/>
  <c r="FVW88" i="37"/>
  <c r="DAY88" i="37"/>
  <c r="DKY88" i="37"/>
  <c r="DSK88" i="37"/>
  <c r="DYW88" i="37"/>
  <c r="EDW88" i="37"/>
  <c r="EHT88" i="37"/>
  <c r="ELQ88" i="37"/>
  <c r="EOY88" i="37"/>
  <c r="ESF88" i="37"/>
  <c r="EVM88" i="37"/>
  <c r="EYU88" i="37"/>
  <c r="FBX88" i="37"/>
  <c r="FEJ88" i="37"/>
  <c r="FGV88" i="37"/>
  <c r="FJH88" i="37"/>
  <c r="FLT88" i="37"/>
  <c r="FOF88" i="37"/>
  <c r="CQL88" i="37"/>
  <c r="DGI88" i="37"/>
  <c r="DOW88" i="37"/>
  <c r="DWF88" i="37"/>
  <c r="EBS88" i="37"/>
  <c r="EFV88" i="37"/>
  <c r="EJU88" i="37"/>
  <c r="ENI88" i="37"/>
  <c r="EQP88" i="37"/>
  <c r="ETX88" i="37"/>
  <c r="EXE88" i="37"/>
  <c r="CWD88" i="37"/>
  <c r="DHV88" i="37"/>
  <c r="DPX88" i="37"/>
  <c r="DWY88" i="37"/>
  <c r="ECI88" i="37"/>
  <c r="EGK88" i="37"/>
  <c r="EKJ88" i="37"/>
  <c r="ENU88" i="37"/>
  <c r="ERC88" i="37"/>
  <c r="EUJ88" i="37"/>
  <c r="EXQ88" i="37"/>
  <c r="FAY88" i="37"/>
  <c r="FDN88" i="37"/>
  <c r="FFZ88" i="37"/>
  <c r="FIL88" i="37"/>
  <c r="FKX88" i="37"/>
  <c r="FNJ88" i="37"/>
  <c r="FPV88" i="37"/>
  <c r="CLE88" i="37"/>
  <c r="ECZ88" i="37"/>
  <c r="ERN88" i="37"/>
  <c r="FCO88" i="37"/>
  <c r="FJC88" i="37"/>
  <c r="FPP88" i="37"/>
  <c r="FUE88" i="37"/>
  <c r="FXW88" i="37"/>
  <c r="GAP88" i="37"/>
  <c r="GDB88" i="37"/>
  <c r="GFN88" i="37"/>
  <c r="GHZ88" i="37"/>
  <c r="GKL88" i="37"/>
  <c r="GMX88" i="37"/>
  <c r="GPJ88" i="37"/>
  <c r="GRV88" i="37"/>
  <c r="GUH88" i="37"/>
  <c r="GWT88" i="37"/>
  <c r="GZF88" i="37"/>
  <c r="HBR88" i="37"/>
  <c r="HED88" i="37"/>
  <c r="HGP88" i="37"/>
  <c r="HJB88" i="37"/>
  <c r="DHW88" i="37"/>
  <c r="EHA88" i="37"/>
  <c r="EUW88" i="37"/>
  <c r="FEF88" i="37"/>
  <c r="FKW88" i="37"/>
  <c r="FRC88" i="37"/>
  <c r="FVH88" i="37"/>
  <c r="FYS88" i="37"/>
  <c r="GBG88" i="37"/>
  <c r="GDS88" i="37"/>
  <c r="GGE88" i="37"/>
  <c r="GIQ88" i="37"/>
  <c r="GLC88" i="37"/>
  <c r="GNO88" i="37"/>
  <c r="GQA88" i="37"/>
  <c r="GSM88" i="37"/>
  <c r="GUY88" i="37"/>
  <c r="GXK88" i="37"/>
  <c r="GZW88" i="37"/>
  <c r="HCI88" i="37"/>
  <c r="HEU88" i="37"/>
  <c r="HHG88" i="37"/>
  <c r="DVP88" i="37"/>
  <c r="ENA88" i="37"/>
  <c r="EZU88" i="37"/>
  <c r="FGW88" i="37"/>
  <c r="FNK88" i="37"/>
  <c r="FSW88" i="37"/>
  <c r="FWU88" i="37"/>
  <c r="FZT88" i="37"/>
  <c r="GCF88" i="37"/>
  <c r="GER88" i="37"/>
  <c r="GHD88" i="37"/>
  <c r="GJP88" i="37"/>
  <c r="GMB88" i="37"/>
  <c r="GON88" i="37"/>
  <c r="GQZ88" i="37"/>
  <c r="GTL88" i="37"/>
  <c r="GVX88" i="37"/>
  <c r="GYJ88" i="37"/>
  <c r="HAV88" i="37"/>
  <c r="HDH88" i="37"/>
  <c r="HFT88" i="37"/>
  <c r="DOF88" i="37"/>
  <c r="EJM88" i="37"/>
  <c r="EWY88" i="37"/>
  <c r="FFI88" i="37"/>
  <c r="FLW88" i="37"/>
  <c r="FRX88" i="37"/>
  <c r="FVX88" i="37"/>
  <c r="FZD88" i="37"/>
  <c r="GBQ88" i="37"/>
  <c r="GEC88" i="37"/>
  <c r="GGO88" i="37"/>
  <c r="GJA88" i="37"/>
  <c r="GLM88" i="37"/>
  <c r="GNY88" i="37"/>
  <c r="GQK88" i="37"/>
  <c r="GSW88" i="37"/>
  <c r="GVI88" i="37"/>
  <c r="GXU88" i="37"/>
  <c r="HAG88" i="37"/>
  <c r="HCS88" i="37"/>
  <c r="HFE88" i="37"/>
  <c r="DBK88" i="37"/>
  <c r="EGA88" i="37"/>
  <c r="ETZ88" i="37"/>
  <c r="FDU88" i="37"/>
  <c r="FKI88" i="37"/>
  <c r="FQS88" i="37"/>
  <c r="FUZ88" i="37"/>
  <c r="FYM88" i="37"/>
  <c r="GBB88" i="37"/>
  <c r="GDN88" i="37"/>
  <c r="GFZ88" i="37"/>
  <c r="GIL88" i="37"/>
  <c r="GKX88" i="37"/>
  <c r="GNJ88" i="37"/>
  <c r="GPV88" i="37"/>
  <c r="GSH88" i="37"/>
  <c r="GUT88" i="37"/>
  <c r="GXF88" i="37"/>
  <c r="GZR88" i="37"/>
  <c r="HCD88" i="37"/>
  <c r="HEP88" i="37"/>
  <c r="HHB88" i="37"/>
  <c r="G105" i="37"/>
  <c r="AY88" i="37"/>
  <c r="DK88" i="37"/>
  <c r="FW88" i="37"/>
  <c r="II88" i="37"/>
  <c r="KU88" i="37"/>
  <c r="NG88" i="37"/>
  <c r="PS88" i="37"/>
  <c r="SE88" i="37"/>
  <c r="UQ88" i="37"/>
  <c r="XC88" i="37"/>
  <c r="T88" i="37"/>
  <c r="CF88" i="37"/>
  <c r="ER88" i="37"/>
  <c r="HD88" i="37"/>
  <c r="JP88" i="37"/>
  <c r="MB88" i="37"/>
  <c r="ON88" i="37"/>
  <c r="QZ88" i="37"/>
  <c r="TL88" i="37"/>
  <c r="VX88" i="37"/>
  <c r="H104" i="37"/>
  <c r="AS88" i="37"/>
  <c r="DE88" i="37"/>
  <c r="FQ88" i="37"/>
  <c r="IC88" i="37"/>
  <c r="KO88" i="37"/>
  <c r="NA88" i="37"/>
  <c r="PM88" i="37"/>
  <c r="RY88" i="37"/>
  <c r="I104" i="37"/>
  <c r="AT88" i="37"/>
  <c r="DF88" i="37"/>
  <c r="FR88" i="37"/>
  <c r="ID88" i="37"/>
  <c r="KP88" i="37"/>
  <c r="NB88" i="37"/>
  <c r="PN88" i="37"/>
  <c r="RZ88" i="37"/>
  <c r="I103" i="37"/>
  <c r="AM88" i="37"/>
  <c r="CY88" i="37"/>
  <c r="FK88" i="37"/>
  <c r="HW88" i="37"/>
  <c r="KI88" i="37"/>
  <c r="MU88" i="37"/>
  <c r="PG88" i="37"/>
  <c r="RS88" i="37"/>
  <c r="C104" i="37"/>
  <c r="AN88" i="37"/>
  <c r="CZ88" i="37"/>
  <c r="FL88" i="37"/>
  <c r="HX88" i="37"/>
  <c r="KJ88" i="37"/>
  <c r="MV88" i="37"/>
  <c r="PH88" i="37"/>
  <c r="RT88" i="37"/>
  <c r="H107" i="37"/>
  <c r="IX88" i="37"/>
  <c r="ST88" i="37"/>
  <c r="WR88" i="37"/>
  <c r="ZI88" i="37"/>
  <c r="ABU88" i="37"/>
  <c r="AEG88" i="37"/>
  <c r="AGS88" i="37"/>
  <c r="AJE88" i="37"/>
  <c r="ALQ88" i="37"/>
  <c r="AOC88" i="37"/>
  <c r="GS88" i="37"/>
  <c r="QO88" i="37"/>
  <c r="VY88" i="37"/>
  <c r="YT88" i="37"/>
  <c r="ABF88" i="37"/>
  <c r="ADR88" i="37"/>
  <c r="AGD88" i="37"/>
  <c r="AIP88" i="37"/>
  <c r="ALB88" i="37"/>
  <c r="J88" i="37"/>
  <c r="JF88" i="37"/>
  <c r="TB88" i="37"/>
  <c r="FU88" i="37"/>
  <c r="PQ88" i="37"/>
  <c r="VQ88" i="37"/>
  <c r="YN88" i="37"/>
  <c r="AAZ88" i="37"/>
  <c r="ADL88" i="37"/>
  <c r="AFX88" i="37"/>
  <c r="AIJ88" i="37"/>
  <c r="AKV88" i="37"/>
  <c r="ANH88" i="37"/>
  <c r="CD88" i="37"/>
  <c r="LZ88" i="37"/>
  <c r="UL88" i="37"/>
  <c r="XQ88" i="37"/>
  <c r="AAC88" i="37"/>
  <c r="ACO88" i="37"/>
  <c r="AFA88" i="37"/>
  <c r="AHM88" i="37"/>
  <c r="AJY88" i="37"/>
  <c r="AMK88" i="37"/>
  <c r="AOW88" i="37"/>
  <c r="GC88" i="37"/>
  <c r="PY88" i="37"/>
  <c r="VS88" i="37"/>
  <c r="YP88" i="37"/>
  <c r="ABB88" i="37"/>
  <c r="ADN88" i="37"/>
  <c r="AFZ88" i="37"/>
  <c r="AIL88" i="37"/>
  <c r="AKX88" i="37"/>
  <c r="G106" i="37"/>
  <c r="IP88" i="37"/>
  <c r="SL88" i="37"/>
  <c r="WP88" i="37"/>
  <c r="YE88" i="37"/>
  <c r="AEU88" i="37"/>
  <c r="ALH88" i="37"/>
  <c r="APN88" i="37"/>
  <c r="ARZ88" i="37"/>
  <c r="AUL88" i="37"/>
  <c r="AWX88" i="37"/>
  <c r="AZJ88" i="37"/>
  <c r="BBV88" i="37"/>
  <c r="BEH88" i="37"/>
  <c r="BM88" i="37"/>
  <c r="AAU88" i="37"/>
  <c r="AHH88" i="37"/>
  <c r="ANO88" i="37"/>
  <c r="AQM88" i="37"/>
  <c r="ASY88" i="37"/>
  <c r="AVK88" i="37"/>
  <c r="AXW88" i="37"/>
  <c r="BAI88" i="37"/>
  <c r="BCU88" i="37"/>
  <c r="MO88" i="37"/>
  <c r="ABS88" i="37"/>
  <c r="AIF88" i="37"/>
  <c r="AOD88" i="37"/>
  <c r="AQV88" i="37"/>
  <c r="ATH88" i="37"/>
  <c r="AVT88" i="37"/>
  <c r="AYF88" i="37"/>
  <c r="BAR88" i="37"/>
  <c r="BDD88" i="37"/>
  <c r="BFP88" i="37"/>
  <c r="XS88" i="37"/>
  <c r="AEF88" i="37"/>
  <c r="AKU88" i="37"/>
  <c r="API88" i="37"/>
  <c r="ARU88" i="37"/>
  <c r="AUG88" i="37"/>
  <c r="AWS88" i="37"/>
  <c r="XW88" i="37"/>
  <c r="AEM88" i="37"/>
  <c r="AKZ88" i="37"/>
  <c r="APK88" i="37"/>
  <c r="ARW88" i="37"/>
  <c r="YA88" i="37"/>
  <c r="AEN88" i="37"/>
  <c r="ALC88" i="37"/>
  <c r="APL88" i="37"/>
  <c r="ARX88" i="37"/>
  <c r="AUJ88" i="37"/>
  <c r="AWV88" i="37"/>
  <c r="AZH88" i="37"/>
  <c r="BBT88" i="37"/>
  <c r="BEF88" i="37"/>
  <c r="ANT88" i="37"/>
  <c r="AWG88" i="37"/>
  <c r="BBQ88" i="37"/>
  <c r="BFY88" i="37"/>
  <c r="BIO88" i="37"/>
  <c r="BLA88" i="37"/>
  <c r="BNM88" i="37"/>
  <c r="BPY88" i="37"/>
  <c r="BSK88" i="37"/>
  <c r="BUW88" i="37"/>
  <c r="BXI88" i="37"/>
  <c r="BZU88" i="37"/>
  <c r="YB88" i="37"/>
  <c r="ARY88" i="37"/>
  <c r="AYP88" i="37"/>
  <c r="BDN88" i="37"/>
  <c r="BHB88" i="37"/>
  <c r="BJN88" i="37"/>
  <c r="BLZ88" i="37"/>
  <c r="BOL88" i="37"/>
  <c r="BQX88" i="37"/>
  <c r="BTJ88" i="37"/>
  <c r="BVV88" i="37"/>
  <c r="BYH88" i="37"/>
  <c r="CAT88" i="37"/>
  <c r="AIM88" i="37"/>
  <c r="AUX88" i="37"/>
  <c r="AFL88" i="37"/>
  <c r="AUC88" i="37"/>
  <c r="AZY88" i="37"/>
  <c r="VK88" i="37"/>
  <c r="ARI88" i="37"/>
  <c r="AYH88" i="37"/>
  <c r="BDF88" i="37"/>
  <c r="BGX88" i="37"/>
  <c r="BJJ88" i="37"/>
  <c r="BLV88" i="37"/>
  <c r="BOH88" i="37"/>
  <c r="BQT88" i="37"/>
  <c r="BTF88" i="37"/>
  <c r="BVR88" i="37"/>
  <c r="AGU88" i="37"/>
  <c r="AUK88" i="37"/>
  <c r="BAE88" i="37"/>
  <c r="BFA88" i="37"/>
  <c r="BHW88" i="37"/>
  <c r="BKI88" i="37"/>
  <c r="BMU88" i="37"/>
  <c r="BPG88" i="37"/>
  <c r="AUP88" i="37"/>
  <c r="BGZ88" i="37"/>
  <c r="BLX88" i="37"/>
  <c r="BQU88" i="37"/>
  <c r="BUS88" i="37"/>
  <c r="BYK88" i="37"/>
  <c r="CBS88" i="37"/>
  <c r="CEE88" i="37"/>
  <c r="UT88" i="37"/>
  <c r="BEU88" i="37"/>
  <c r="BKE88" i="37"/>
  <c r="BPC88" i="37"/>
  <c r="BTH88" i="37"/>
  <c r="BXF88" i="37"/>
  <c r="CAN88" i="37"/>
  <c r="CDH88" i="37"/>
  <c r="CFT88" i="37"/>
  <c r="CIF88" i="37"/>
  <c r="CKR88" i="37"/>
  <c r="CND88" i="37"/>
  <c r="BAC88" i="37"/>
  <c r="BIJ88" i="37"/>
  <c r="BNH88" i="37"/>
  <c r="BRX88" i="37"/>
  <c r="BVW88" i="37"/>
  <c r="BZI88" i="37"/>
  <c r="CCK88" i="37"/>
  <c r="CEW88" i="37"/>
  <c r="CHI88" i="37"/>
  <c r="CJU88" i="37"/>
  <c r="CMG88" i="37"/>
  <c r="COS88" i="37"/>
  <c r="CRE88" i="37"/>
  <c r="CTQ88" i="37"/>
  <c r="ANL88" i="37"/>
  <c r="BFW88" i="37"/>
  <c r="BKZ88" i="37"/>
  <c r="BPX88" i="37"/>
  <c r="BUA88" i="37"/>
  <c r="BXU88" i="37"/>
  <c r="CBC88" i="37"/>
  <c r="CDS88" i="37"/>
  <c r="CGE88" i="37"/>
  <c r="CIQ88" i="37"/>
  <c r="CLC88" i="37"/>
  <c r="AZA88" i="37"/>
  <c r="BIA88" i="37"/>
  <c r="BMY88" i="37"/>
  <c r="BRP88" i="37"/>
  <c r="BVO88" i="37"/>
  <c r="BZB88" i="37"/>
  <c r="CCF88" i="37"/>
  <c r="CER88" i="37"/>
  <c r="CHD88" i="37"/>
  <c r="CJP88" i="37"/>
  <c r="CMB88" i="37"/>
  <c r="BLD88" i="37"/>
  <c r="BWQ88" i="37"/>
  <c r="CEP88" i="37"/>
  <c r="CJZ88" i="37"/>
  <c r="COA88" i="37"/>
  <c r="CQV88" i="37"/>
  <c r="CTR88" i="37"/>
  <c r="CWF88" i="37"/>
  <c r="CYR88" i="37"/>
  <c r="BLE88" i="37"/>
  <c r="BWW88" i="37"/>
  <c r="CES88" i="37"/>
  <c r="CKA88" i="37"/>
  <c r="COB88" i="37"/>
  <c r="CQX88" i="37"/>
  <c r="CTS88" i="37"/>
  <c r="CWG88" i="37"/>
  <c r="CYS88" i="37"/>
  <c r="DBE88" i="37"/>
  <c r="DDQ88" i="37"/>
  <c r="DGC88" i="37"/>
  <c r="DIO88" i="37"/>
  <c r="DLA88" i="37"/>
  <c r="BNA88" i="37"/>
  <c r="BYD88" i="37"/>
  <c r="CFQ88" i="37"/>
  <c r="CKT88" i="37"/>
  <c r="COM88" i="37"/>
  <c r="CRH88" i="37"/>
  <c r="CUC88" i="37"/>
  <c r="CWP88" i="37"/>
  <c r="CZB88" i="37"/>
  <c r="DBN88" i="37"/>
  <c r="DDZ88" i="37"/>
  <c r="DGL88" i="37"/>
  <c r="DIX88" i="37"/>
  <c r="DLJ88" i="37"/>
  <c r="DNV88" i="37"/>
  <c r="DQH88" i="37"/>
  <c r="DST88" i="37"/>
  <c r="DVF88" i="37"/>
  <c r="DXR88" i="37"/>
  <c r="EAD88" i="37"/>
  <c r="ECP88" i="37"/>
  <c r="BJY88" i="37"/>
  <c r="BVX88" i="37"/>
  <c r="CEC88" i="37"/>
  <c r="CJQ88" i="37"/>
  <c r="CNV88" i="37"/>
  <c r="CQQ88" i="37"/>
  <c r="CTL88" i="37"/>
  <c r="CWA88" i="37"/>
  <c r="BNP88" i="37"/>
  <c r="BYJ88" i="37"/>
  <c r="CFV88" i="37"/>
  <c r="CKX88" i="37"/>
  <c r="COO88" i="37"/>
  <c r="CRJ88" i="37"/>
  <c r="CUE88" i="37"/>
  <c r="CWR88" i="37"/>
  <c r="BHE88" i="37"/>
  <c r="BTP88" i="37"/>
  <c r="CCP88" i="37"/>
  <c r="CIM88" i="37"/>
  <c r="CNB88" i="37"/>
  <c r="CQA88" i="37"/>
  <c r="CSV88" i="37"/>
  <c r="CVM88" i="37"/>
  <c r="CXY88" i="37"/>
  <c r="DAK88" i="37"/>
  <c r="DCW88" i="37"/>
  <c r="DFI88" i="37"/>
  <c r="DHU88" i="37"/>
  <c r="BHL88" i="37"/>
  <c r="BTS88" i="37"/>
  <c r="CCT88" i="37"/>
  <c r="CIP88" i="37"/>
  <c r="BPU88" i="37"/>
  <c r="CTO88" i="37"/>
  <c r="CPK88" i="37"/>
  <c r="CYN88" i="37"/>
  <c r="DCP88" i="37"/>
  <c r="DGN88" i="37"/>
  <c r="DKG88" i="37"/>
  <c r="DNE88" i="37"/>
  <c r="DQA88" i="37"/>
  <c r="DSV88" i="37"/>
  <c r="DVQ88" i="37"/>
  <c r="DYL88" i="37"/>
  <c r="EBG88" i="37"/>
  <c r="CRC88" i="37"/>
  <c r="CZF88" i="37"/>
  <c r="DDD88" i="37"/>
  <c r="DHC88" i="37"/>
  <c r="DKR88" i="37"/>
  <c r="DNP88" i="37"/>
  <c r="DQK88" i="37"/>
  <c r="DTF88" i="37"/>
  <c r="DWA88" i="37"/>
  <c r="DYV88" i="37"/>
  <c r="EBQ88" i="37"/>
  <c r="EEI88" i="37"/>
  <c r="EGU88" i="37"/>
  <c r="EJG88" i="37"/>
  <c r="ELS88" i="37"/>
  <c r="EOE88" i="37"/>
  <c r="EQQ88" i="37"/>
  <c r="ETC88" i="37"/>
  <c r="EVO88" i="37"/>
  <c r="EYA88" i="37"/>
  <c r="FAM88" i="37"/>
  <c r="CMT88" i="37"/>
  <c r="CXG88" i="37"/>
  <c r="DBS88" i="37"/>
  <c r="DFR88" i="37"/>
  <c r="DJO88" i="37"/>
  <c r="DMO88" i="37"/>
  <c r="DPK88" i="37"/>
  <c r="DSF88" i="37"/>
  <c r="DVA88" i="37"/>
  <c r="CQB88" i="37"/>
  <c r="CYU88" i="37"/>
  <c r="DCU88" i="37"/>
  <c r="DGR88" i="37"/>
  <c r="DKJ88" i="37"/>
  <c r="DNI88" i="37"/>
  <c r="DQD88" i="37"/>
  <c r="DSY88" i="37"/>
  <c r="DVT88" i="37"/>
  <c r="DYO88" i="37"/>
  <c r="EBK88" i="37"/>
  <c r="EEC88" i="37"/>
  <c r="EGO88" i="37"/>
  <c r="EJA88" i="37"/>
  <c r="BKW88" i="37"/>
  <c r="CSX88" i="37"/>
  <c r="CZW88" i="37"/>
  <c r="DDV88" i="37"/>
  <c r="DHT88" i="37"/>
  <c r="DLG88" i="37"/>
  <c r="DOB88" i="37"/>
  <c r="DQW88" i="37"/>
  <c r="DTS88" i="37"/>
  <c r="DWN88" i="37"/>
  <c r="DZI88" i="37"/>
  <c r="ECD88" i="37"/>
  <c r="EET88" i="37"/>
  <c r="EHF88" i="37"/>
  <c r="EJR88" i="37"/>
  <c r="EMD88" i="37"/>
  <c r="EOP88" i="37"/>
  <c r="ERB88" i="37"/>
  <c r="ETN88" i="37"/>
  <c r="EVZ88" i="37"/>
  <c r="EYL88" i="37"/>
  <c r="FAX88" i="37"/>
  <c r="DBL88" i="37"/>
  <c r="BOF88" i="37"/>
  <c r="DEJ88" i="37"/>
  <c r="DNL88" i="37"/>
  <c r="DUW88" i="37"/>
  <c r="EAU88" i="37"/>
  <c r="EFD88" i="37"/>
  <c r="EJC88" i="37"/>
  <c r="EMS88" i="37"/>
  <c r="EPZ88" i="37"/>
  <c r="ETH88" i="37"/>
  <c r="EWO88" i="37"/>
  <c r="EZV88" i="37"/>
  <c r="FCS88" i="37"/>
  <c r="FFE88" i="37"/>
  <c r="FHQ88" i="37"/>
  <c r="FKC88" i="37"/>
  <c r="FMO88" i="37"/>
  <c r="FPA88" i="37"/>
  <c r="FRM88" i="37"/>
  <c r="FTY88" i="37"/>
  <c r="FWK88" i="37"/>
  <c r="FYW88" i="37"/>
  <c r="DBX88" i="37"/>
  <c r="DLS88" i="37"/>
  <c r="DTD88" i="37"/>
  <c r="DZK88" i="37"/>
  <c r="EEF88" i="37"/>
  <c r="EIE88" i="37"/>
  <c r="ELY88" i="37"/>
  <c r="EPG88" i="37"/>
  <c r="ESN88" i="37"/>
  <c r="EVU88" i="37"/>
  <c r="EZC88" i="37"/>
  <c r="FCD88" i="37"/>
  <c r="FEP88" i="37"/>
  <c r="FHB88" i="37"/>
  <c r="FJN88" i="37"/>
  <c r="FLZ88" i="37"/>
  <c r="FOL88" i="37"/>
  <c r="FQX88" i="37"/>
  <c r="FTJ88" i="37"/>
  <c r="FVV88" i="37"/>
  <c r="FYH88" i="37"/>
  <c r="DDK88" i="37"/>
  <c r="DMT88" i="37"/>
  <c r="DUE88" i="37"/>
  <c r="EAE88" i="37"/>
  <c r="EEU88" i="37"/>
  <c r="EIR88" i="37"/>
  <c r="EMK88" i="37"/>
  <c r="EPR88" i="37"/>
  <c r="ESZ88" i="37"/>
  <c r="EWG88" i="37"/>
  <c r="EZN88" i="37"/>
  <c r="FCM88" i="37"/>
  <c r="FEY88" i="37"/>
  <c r="FHK88" i="37"/>
  <c r="FJW88" i="37"/>
  <c r="FMI88" i="37"/>
  <c r="FOU88" i="37"/>
  <c r="FRG88" i="37"/>
  <c r="FTS88" i="37"/>
  <c r="FWE88" i="37"/>
  <c r="DCA88" i="37"/>
  <c r="DMA88" i="37"/>
  <c r="DTL88" i="37"/>
  <c r="DZP88" i="37"/>
  <c r="EEH88" i="37"/>
  <c r="EIG88" i="37"/>
  <c r="EMB88" i="37"/>
  <c r="EPI88" i="37"/>
  <c r="ESQ88" i="37"/>
  <c r="EVX88" i="37"/>
  <c r="EZE88" i="37"/>
  <c r="FCF88" i="37"/>
  <c r="FER88" i="37"/>
  <c r="FHD88" i="37"/>
  <c r="FJP88" i="37"/>
  <c r="FMB88" i="37"/>
  <c r="FON88" i="37"/>
  <c r="CVW88" i="37"/>
  <c r="DHL88" i="37"/>
  <c r="DPW88" i="37"/>
  <c r="DWX88" i="37"/>
  <c r="ECG88" i="37"/>
  <c r="EGJ88" i="37"/>
  <c r="EKI88" i="37"/>
  <c r="ENT88" i="37"/>
  <c r="ERA88" i="37"/>
  <c r="EUH88" i="37"/>
  <c r="EXP88" i="37"/>
  <c r="CYI88" i="37"/>
  <c r="DIY88" i="37"/>
  <c r="DQY88" i="37"/>
  <c r="DXQ88" i="37"/>
  <c r="ECY88" i="37"/>
  <c r="EGY88" i="37"/>
  <c r="EKV88" i="37"/>
  <c r="EOF88" i="37"/>
  <c r="ERM88" i="37"/>
  <c r="EUU88" i="37"/>
  <c r="EYB88" i="37"/>
  <c r="FBI88" i="37"/>
  <c r="FDV88" i="37"/>
  <c r="FGH88" i="37"/>
  <c r="FIT88" i="37"/>
  <c r="FLF88" i="37"/>
  <c r="FNR88" i="37"/>
  <c r="FQD88" i="37"/>
  <c r="CRW88" i="37"/>
  <c r="EEZ88" i="37"/>
  <c r="ETE88" i="37"/>
  <c r="FDH88" i="37"/>
  <c r="FJY88" i="37"/>
  <c r="FQK88" i="37"/>
  <c r="FUS88" i="37"/>
  <c r="FYI88" i="37"/>
  <c r="GAX88" i="37"/>
  <c r="GDJ88" i="37"/>
  <c r="GFV88" i="37"/>
  <c r="GIH88" i="37"/>
  <c r="GKT88" i="37"/>
  <c r="GNF88" i="37"/>
  <c r="GPR88" i="37"/>
  <c r="GSD88" i="37"/>
  <c r="GUP88" i="37"/>
  <c r="GXB88" i="37"/>
  <c r="GZN88" i="37"/>
  <c r="HBZ88" i="37"/>
  <c r="HEL88" i="37"/>
  <c r="HGX88" i="37"/>
  <c r="HJJ88" i="37"/>
  <c r="DNK88" i="37"/>
  <c r="EIZ88" i="37"/>
  <c r="EWN88" i="37"/>
  <c r="FFC88" i="37"/>
  <c r="FLP88" i="37"/>
  <c r="FRS88" i="37"/>
  <c r="FVS88" i="37"/>
  <c r="FZB88" i="37"/>
  <c r="GBO88" i="37"/>
  <c r="GEA88" i="37"/>
  <c r="GGM88" i="37"/>
  <c r="GIY88" i="37"/>
  <c r="GLK88" i="37"/>
  <c r="GNW88" i="37"/>
  <c r="GQI88" i="37"/>
  <c r="GSU88" i="37"/>
  <c r="GVG88" i="37"/>
  <c r="GXS88" i="37"/>
  <c r="HAE88" i="37"/>
  <c r="HCQ88" i="37"/>
  <c r="HFC88" i="37"/>
  <c r="HHO88" i="37"/>
  <c r="DYK88" i="37"/>
  <c r="EOR88" i="37"/>
  <c r="FAZ88" i="37"/>
  <c r="FHP88" i="37"/>
  <c r="FOG88" i="37"/>
  <c r="FTH88" i="37"/>
  <c r="FXE88" i="37"/>
  <c r="GAB88" i="37"/>
  <c r="GCN88" i="37"/>
  <c r="GEZ88" i="37"/>
  <c r="GHL88" i="37"/>
  <c r="GJX88" i="37"/>
  <c r="GMJ88" i="37"/>
  <c r="GOV88" i="37"/>
  <c r="GRH88" i="37"/>
  <c r="GTT88" i="37"/>
  <c r="GWF88" i="37"/>
  <c r="GYR88" i="37"/>
  <c r="HBD88" i="37"/>
  <c r="HDP88" i="37"/>
  <c r="HGB88" i="37"/>
  <c r="DSA88" i="37"/>
  <c r="ELL88" i="37"/>
  <c r="EYO88" i="37"/>
  <c r="FGB88" i="37"/>
  <c r="FMS88" i="37"/>
  <c r="FSJ88" i="37"/>
  <c r="FWI88" i="37"/>
  <c r="FZM88" i="37"/>
  <c r="GBY88" i="37"/>
  <c r="GEK88" i="37"/>
  <c r="GGW88" i="37"/>
  <c r="GJI88" i="37"/>
  <c r="GLU88" i="37"/>
  <c r="GOG88" i="37"/>
  <c r="GQS88" i="37"/>
  <c r="GTE88" i="37"/>
  <c r="GVQ88" i="37"/>
  <c r="GYC88" i="37"/>
  <c r="HAO88" i="37"/>
  <c r="HDA88" i="37"/>
  <c r="HFM88" i="37"/>
  <c r="DLI88" i="37"/>
  <c r="EHY88" i="37"/>
  <c r="EVQ88" i="37"/>
  <c r="FEN88" i="37"/>
  <c r="FLE88" i="37"/>
  <c r="H106" i="37"/>
  <c r="BG88" i="37"/>
  <c r="DS88" i="37"/>
  <c r="GE88" i="37"/>
  <c r="IQ88" i="37"/>
  <c r="LC88" i="37"/>
  <c r="NO88" i="37"/>
  <c r="QA88" i="37"/>
  <c r="SM88" i="37"/>
  <c r="UY88" i="37"/>
  <c r="E102" i="37"/>
  <c r="AB88" i="37"/>
  <c r="CN88" i="37"/>
  <c r="EZ88" i="37"/>
  <c r="HL88" i="37"/>
  <c r="JX88" i="37"/>
  <c r="MJ88" i="37"/>
  <c r="OV88" i="37"/>
  <c r="RH88" i="37"/>
  <c r="TT88" i="37"/>
  <c r="WF88" i="37"/>
  <c r="I105" i="37"/>
  <c r="BA88" i="37"/>
  <c r="DM88" i="37"/>
  <c r="FY88" i="37"/>
  <c r="IK88" i="37"/>
  <c r="KW88" i="37"/>
  <c r="NI88" i="37"/>
  <c r="PU88" i="37"/>
  <c r="SG88" i="37"/>
  <c r="C106" i="37"/>
  <c r="BB88" i="37"/>
  <c r="DN88" i="37"/>
  <c r="FZ88" i="37"/>
  <c r="IL88" i="37"/>
  <c r="KX88" i="37"/>
  <c r="NJ88" i="37"/>
  <c r="PV88" i="37"/>
  <c r="SH88" i="37"/>
  <c r="C105" i="37"/>
  <c r="AU88" i="37"/>
  <c r="DG88" i="37"/>
  <c r="FS88" i="37"/>
  <c r="IE88" i="37"/>
  <c r="KQ88" i="37"/>
  <c r="NC88" i="37"/>
  <c r="PO88" i="37"/>
  <c r="SA88" i="37"/>
  <c r="D105" i="37"/>
  <c r="AV88" i="37"/>
  <c r="DH88" i="37"/>
  <c r="FT88" i="37"/>
  <c r="IF88" i="37"/>
  <c r="KR88" i="37"/>
  <c r="ND88" i="37"/>
  <c r="PP88" i="37"/>
  <c r="SB88" i="37"/>
  <c r="AH88" i="37"/>
  <c r="KD88" i="37"/>
  <c r="TU88" i="37"/>
  <c r="XB88" i="37"/>
  <c r="ZQ88" i="37"/>
  <c r="ACC88" i="37"/>
  <c r="AEO88" i="37"/>
  <c r="AHA88" i="37"/>
  <c r="AJM88" i="37"/>
  <c r="ALY88" i="37"/>
  <c r="D104" i="37"/>
  <c r="HY88" i="37"/>
  <c r="RU88" i="37"/>
  <c r="WI88" i="37"/>
  <c r="ZB88" i="37"/>
  <c r="ABN88" i="37"/>
  <c r="ADZ88" i="37"/>
  <c r="AGL88" i="37"/>
  <c r="AIX88" i="37"/>
  <c r="ALJ88" i="37"/>
  <c r="AP88" i="37"/>
  <c r="KL88" i="37"/>
  <c r="TX88" i="37"/>
  <c r="HA88" i="37"/>
  <c r="QW88" i="37"/>
  <c r="WA88" i="37"/>
  <c r="YV88" i="37"/>
  <c r="ABH88" i="37"/>
  <c r="ADT88" i="37"/>
  <c r="AGF88" i="37"/>
  <c r="AIR88" i="37"/>
  <c r="ALD88" i="37"/>
  <c r="ANP88" i="37"/>
  <c r="DJ88" i="37"/>
  <c r="NF88" i="37"/>
  <c r="UV88" i="37"/>
  <c r="XY88" i="37"/>
  <c r="AAK88" i="37"/>
  <c r="ACW88" i="37"/>
  <c r="AFI88" i="37"/>
  <c r="AHU88" i="37"/>
  <c r="AKG88" i="37"/>
  <c r="AMS88" i="37"/>
  <c r="APE88" i="37"/>
  <c r="HI88" i="37"/>
  <c r="RE88" i="37"/>
  <c r="WC88" i="37"/>
  <c r="YX88" i="37"/>
  <c r="ABJ88" i="37"/>
  <c r="ADV88" i="37"/>
  <c r="AGH88" i="37"/>
  <c r="AIT88" i="37"/>
  <c r="ALF88" i="37"/>
  <c r="Z88" i="37"/>
  <c r="JV88" i="37"/>
  <c r="TQ88" i="37"/>
  <c r="WZ88" i="37"/>
  <c r="YZ88" i="37"/>
  <c r="AFO88" i="37"/>
  <c r="AME88" i="37"/>
  <c r="APV88" i="37"/>
  <c r="ASH88" i="37"/>
  <c r="AUT88" i="37"/>
  <c r="AXF88" i="37"/>
  <c r="AZR88" i="37"/>
  <c r="BCD88" i="37"/>
  <c r="BEP88" i="37"/>
  <c r="LI88" i="37"/>
  <c r="ABO88" i="37"/>
  <c r="AIE88" i="37"/>
  <c r="AOB88" i="37"/>
  <c r="AQU88" i="37"/>
  <c r="ATG88" i="37"/>
  <c r="AVS88" i="37"/>
  <c r="AYE88" i="37"/>
  <c r="BAQ88" i="37"/>
  <c r="BDC88" i="37"/>
  <c r="UH88" i="37"/>
  <c r="ACM88" i="37"/>
  <c r="AJC88" i="37"/>
  <c r="AOP88" i="37"/>
  <c r="ARD88" i="37"/>
  <c r="ATP88" i="37"/>
  <c r="AWB88" i="37"/>
  <c r="AYN88" i="37"/>
  <c r="BAZ88" i="37"/>
  <c r="BDL88" i="37"/>
  <c r="BFX88" i="37"/>
  <c r="YM88" i="37"/>
  <c r="AFC88" i="37"/>
  <c r="ALP88" i="37"/>
  <c r="APQ88" i="37"/>
  <c r="ASC88" i="37"/>
  <c r="AUO88" i="37"/>
  <c r="AXA88" i="37"/>
  <c r="YR88" i="37"/>
  <c r="AFG88" i="37"/>
  <c r="ALW88" i="37"/>
  <c r="APS88" i="37"/>
  <c r="ASE88" i="37"/>
  <c r="YU88" i="37"/>
  <c r="AFK88" i="37"/>
  <c r="ALX88" i="37"/>
  <c r="APT88" i="37"/>
  <c r="ASF88" i="37"/>
  <c r="AUR88" i="37"/>
  <c r="AXD88" i="37"/>
  <c r="AZP88" i="37"/>
  <c r="BCB88" i="37"/>
  <c r="BEN88" i="37"/>
  <c r="APJ88" i="37"/>
  <c r="AXC88" i="37"/>
  <c r="BCG88" i="37"/>
  <c r="BGI88" i="37"/>
  <c r="BIW88" i="37"/>
  <c r="BLI88" i="37"/>
  <c r="BNU88" i="37"/>
  <c r="BQG88" i="37"/>
  <c r="BSS88" i="37"/>
  <c r="BVE88" i="37"/>
  <c r="BXQ88" i="37"/>
  <c r="CAC88" i="37"/>
  <c r="ABK88" i="37"/>
  <c r="ATC88" i="37"/>
  <c r="AZF88" i="37"/>
  <c r="BED88" i="37"/>
  <c r="BHJ88" i="37"/>
  <c r="BJV88" i="37"/>
  <c r="BMH88" i="37"/>
  <c r="BOT88" i="37"/>
  <c r="BRF88" i="37"/>
  <c r="BTR88" i="37"/>
  <c r="BWD88" i="37"/>
  <c r="BYP88" i="37"/>
  <c r="CBB88" i="37"/>
  <c r="ALS88" i="37"/>
  <c r="AVQ88" i="37"/>
  <c r="AIU88" i="37"/>
  <c r="AUY88" i="37"/>
  <c r="BAO88" i="37"/>
  <c r="ZS88" i="37"/>
  <c r="ASO88" i="37"/>
  <c r="AYX88" i="37"/>
  <c r="BDV88" i="37"/>
  <c r="BHF88" i="37"/>
  <c r="BJR88" i="37"/>
  <c r="BMD88" i="37"/>
  <c r="BOP88" i="37"/>
  <c r="BRB88" i="37"/>
  <c r="BTN88" i="37"/>
  <c r="BVZ88" i="37"/>
  <c r="AKB88" i="37"/>
  <c r="AVG88" i="37"/>
  <c r="BAU88" i="37"/>
  <c r="BFK88" i="37"/>
  <c r="BIE88" i="37"/>
  <c r="BKQ88" i="37"/>
  <c r="BNC88" i="37"/>
  <c r="BPO88" i="37"/>
  <c r="AXU88" i="37"/>
  <c r="BHP88" i="37"/>
  <c r="BMN88" i="37"/>
  <c r="BRH88" i="37"/>
  <c r="BVG88" i="37"/>
  <c r="BYU88" i="37"/>
  <c r="CCA88" i="37"/>
  <c r="CEM88" i="37"/>
  <c r="AJG88" i="37"/>
  <c r="BFQ88" i="37"/>
  <c r="BKU88" i="37"/>
  <c r="BPS88" i="37"/>
  <c r="BTU88" i="37"/>
  <c r="BXP88" i="37"/>
  <c r="CAX88" i="37"/>
  <c r="CDP88" i="37"/>
  <c r="CGB88" i="37"/>
  <c r="CIN88" i="37"/>
  <c r="CKZ88" i="37"/>
  <c r="CNL88" i="37"/>
  <c r="BBS88" i="37"/>
  <c r="BIZ88" i="37"/>
  <c r="BNX88" i="37"/>
  <c r="BSJ88" i="37"/>
  <c r="BWI88" i="37"/>
  <c r="BZS88" i="37"/>
  <c r="CCS88" i="37"/>
  <c r="CFE88" i="37"/>
  <c r="CHQ88" i="37"/>
  <c r="CKC88" i="37"/>
  <c r="CMO88" i="37"/>
  <c r="CPA88" i="37"/>
  <c r="CRM88" i="37"/>
  <c r="CTY88" i="37"/>
  <c r="ASW88" i="37"/>
  <c r="BGR88" i="37"/>
  <c r="BLP88" i="37"/>
  <c r="BQN88" i="37"/>
  <c r="BUM88" i="37"/>
  <c r="BYE88" i="37"/>
  <c r="CBM88" i="37"/>
  <c r="CEA88" i="37"/>
  <c r="CGM88" i="37"/>
  <c r="CIY88" i="37"/>
  <c r="CLK88" i="37"/>
  <c r="BAS88" i="37"/>
  <c r="BIQ88" i="37"/>
  <c r="BNO88" i="37"/>
  <c r="BSB88" i="37"/>
  <c r="BWA88" i="37"/>
  <c r="BZL88" i="37"/>
  <c r="CCN88" i="37"/>
  <c r="CEZ88" i="37"/>
  <c r="CHL88" i="37"/>
  <c r="CJX88" i="37"/>
  <c r="CMJ88" i="37"/>
  <c r="BMS88" i="37"/>
  <c r="BXW88" i="37"/>
  <c r="CFJ88" i="37"/>
  <c r="CKP88" i="37"/>
  <c r="COJ88" i="37"/>
  <c r="CRF88" i="37"/>
  <c r="CUA88" i="37"/>
  <c r="CWN88" i="37"/>
  <c r="CYZ88" i="37"/>
  <c r="BMZ88" i="37"/>
  <c r="BXX88" i="37"/>
  <c r="CFN88" i="37"/>
  <c r="CKQ88" i="37"/>
  <c r="COL88" i="37"/>
  <c r="CRG88" i="37"/>
  <c r="CUB88" i="37"/>
  <c r="CWO88" i="37"/>
  <c r="CZA88" i="37"/>
  <c r="DBM88" i="37"/>
  <c r="DDY88" i="37"/>
  <c r="DGK88" i="37"/>
  <c r="DIW88" i="37"/>
  <c r="APD88" i="37"/>
  <c r="BOV88" i="37"/>
  <c r="BZD88" i="37"/>
  <c r="CGL88" i="37"/>
  <c r="CLJ88" i="37"/>
  <c r="COV88" i="37"/>
  <c r="CRQ88" i="37"/>
  <c r="CUL88" i="37"/>
  <c r="CWX88" i="37"/>
  <c r="CZJ88" i="37"/>
  <c r="DBV88" i="37"/>
  <c r="DEH88" i="37"/>
  <c r="DGT88" i="37"/>
  <c r="DJF88" i="37"/>
  <c r="DLR88" i="37"/>
  <c r="DOD88" i="37"/>
  <c r="DQP88" i="37"/>
  <c r="DTB88" i="37"/>
  <c r="DVN88" i="37"/>
  <c r="DXZ88" i="37"/>
  <c r="EAL88" i="37"/>
  <c r="ECX88" i="37"/>
  <c r="BLT88" i="37"/>
  <c r="BXD88" i="37"/>
  <c r="CEX88" i="37"/>
  <c r="CKG88" i="37"/>
  <c r="COE88" i="37"/>
  <c r="CQZ88" i="37"/>
  <c r="CTU88" i="37"/>
  <c r="ATS88" i="37"/>
  <c r="BPE88" i="37"/>
  <c r="BZO88" i="37"/>
  <c r="CGP88" i="37"/>
  <c r="CLN88" i="37"/>
  <c r="COX88" i="37"/>
  <c r="CRS88" i="37"/>
  <c r="CUN88" i="37"/>
  <c r="CWZ88" i="37"/>
  <c r="BIS88" i="37"/>
  <c r="BUY88" i="37"/>
  <c r="CDM88" i="37"/>
  <c r="CJC88" i="37"/>
  <c r="CNN88" i="37"/>
  <c r="CQJ88" i="37"/>
  <c r="CTE88" i="37"/>
  <c r="CVU88" i="37"/>
  <c r="CYG88" i="37"/>
  <c r="DAS88" i="37"/>
  <c r="DDE88" i="37"/>
  <c r="DFQ88" i="37"/>
  <c r="DIC88" i="37"/>
  <c r="BJA88" i="37"/>
  <c r="BVC88" i="37"/>
  <c r="CDN88" i="37"/>
  <c r="CJF88" i="37"/>
  <c r="BZY88" i="37"/>
  <c r="CUX88" i="37"/>
  <c r="CQU88" i="37"/>
  <c r="CZD88" i="37"/>
  <c r="DDC88" i="37"/>
  <c r="DGZ88" i="37"/>
  <c r="DKQ88" i="37"/>
  <c r="DNO88" i="37"/>
  <c r="DQJ88" i="37"/>
  <c r="DTE88" i="37"/>
  <c r="DVZ88" i="37"/>
  <c r="DYU88" i="37"/>
  <c r="BFS88" i="37"/>
  <c r="CSN88" i="37"/>
  <c r="CZS88" i="37"/>
  <c r="DDP88" i="37"/>
  <c r="DHO88" i="37"/>
  <c r="DLD88" i="37"/>
  <c r="DNY88" i="37"/>
  <c r="DQT88" i="37"/>
  <c r="DTO88" i="37"/>
  <c r="DWJ88" i="37"/>
  <c r="DZE88" i="37"/>
  <c r="ECA88" i="37"/>
  <c r="EEQ88" i="37"/>
  <c r="EHC88" i="37"/>
  <c r="EJO88" i="37"/>
  <c r="EMA88" i="37"/>
  <c r="EOM88" i="37"/>
  <c r="EQY88" i="37"/>
  <c r="ETK88" i="37"/>
  <c r="EVW88" i="37"/>
  <c r="EYI88" i="37"/>
  <c r="FAU88" i="37"/>
  <c r="COI88" i="37"/>
  <c r="CYA88" i="37"/>
  <c r="DCF88" i="37"/>
  <c r="DGE88" i="37"/>
  <c r="DJY88" i="37"/>
  <c r="DMY88" i="37"/>
  <c r="DPT88" i="37"/>
  <c r="DSO88" i="37"/>
  <c r="DVJ88" i="37"/>
  <c r="CRL88" i="37"/>
  <c r="CZH88" i="37"/>
  <c r="DDG88" i="37"/>
  <c r="DHF88" i="37"/>
  <c r="DKV88" i="37"/>
  <c r="DNR88" i="37"/>
  <c r="DQM88" i="37"/>
  <c r="DTH88" i="37"/>
  <c r="DWC88" i="37"/>
  <c r="DYY88" i="37"/>
  <c r="EBT88" i="37"/>
  <c r="EEK88" i="37"/>
  <c r="EGW88" i="37"/>
  <c r="EJI88" i="37"/>
  <c r="BWO88" i="37"/>
  <c r="CUI88" i="37"/>
  <c r="DAJ88" i="37"/>
  <c r="DEI88" i="37"/>
  <c r="DIF88" i="37"/>
  <c r="DLP88" i="37"/>
  <c r="DOK88" i="37"/>
  <c r="DRG88" i="37"/>
  <c r="DUB88" i="37"/>
  <c r="DWW88" i="37"/>
  <c r="DZR88" i="37"/>
  <c r="ECM88" i="37"/>
  <c r="EFB88" i="37"/>
  <c r="EHN88" i="37"/>
  <c r="EJZ88" i="37"/>
  <c r="EML88" i="37"/>
  <c r="EOX88" i="37"/>
  <c r="ERJ88" i="37"/>
  <c r="ETV88" i="37"/>
  <c r="EWH88" i="37"/>
  <c r="EYT88" i="37"/>
  <c r="FBF88" i="37"/>
  <c r="DCX88" i="37"/>
  <c r="CNP88" i="37"/>
  <c r="DFL88" i="37"/>
  <c r="DOM88" i="37"/>
  <c r="DVW88" i="37"/>
  <c r="EBM88" i="37"/>
  <c r="EFP88" i="37"/>
  <c r="EJN88" i="37"/>
  <c r="END88" i="37"/>
  <c r="EQK88" i="37"/>
  <c r="ETR88" i="37"/>
  <c r="EWZ88" i="37"/>
  <c r="FAG88" i="37"/>
  <c r="FDA88" i="37"/>
  <c r="FFM88" i="37"/>
  <c r="FHY88" i="37"/>
  <c r="FKK88" i="37"/>
  <c r="FMW88" i="37"/>
  <c r="FPI88" i="37"/>
  <c r="FRU88" i="37"/>
  <c r="FUG88" i="37"/>
  <c r="FWS88" i="37"/>
  <c r="FZE88" i="37"/>
  <c r="DCZ88" i="37"/>
  <c r="DMS88" i="37"/>
  <c r="DUD88" i="37"/>
  <c r="EAC88" i="37"/>
  <c r="EER88" i="37"/>
  <c r="EIP88" i="37"/>
  <c r="EMJ88" i="37"/>
  <c r="EPQ88" i="37"/>
  <c r="ESY88" i="37"/>
  <c r="EWF88" i="37"/>
  <c r="EZM88" i="37"/>
  <c r="FCL88" i="37"/>
  <c r="FEX88" i="37"/>
  <c r="FHJ88" i="37"/>
  <c r="FJV88" i="37"/>
  <c r="FMH88" i="37"/>
  <c r="FOT88" i="37"/>
  <c r="FRF88" i="37"/>
  <c r="FTR88" i="37"/>
  <c r="FWD88" i="37"/>
  <c r="BYT88" i="37"/>
  <c r="DEM88" i="37"/>
  <c r="DNT88" i="37"/>
  <c r="DVE88" i="37"/>
  <c r="EAW88" i="37"/>
  <c r="EFF88" i="37"/>
  <c r="EJE88" i="37"/>
  <c r="EMV88" i="37"/>
  <c r="EQC88" i="37"/>
  <c r="ETJ88" i="37"/>
  <c r="EWR88" i="37"/>
  <c r="EZY88" i="37"/>
  <c r="FCU88" i="37"/>
  <c r="FFG88" i="37"/>
  <c r="FHS88" i="37"/>
  <c r="FKE88" i="37"/>
  <c r="FMQ88" i="37"/>
  <c r="FPC88" i="37"/>
  <c r="FRO88" i="37"/>
  <c r="FUA88" i="37"/>
  <c r="FWM88" i="37"/>
  <c r="DDL88" i="37"/>
  <c r="DMU88" i="37"/>
  <c r="DUL88" i="37"/>
  <c r="EAH88" i="37"/>
  <c r="EEV88" i="37"/>
  <c r="EIU88" i="37"/>
  <c r="EMM88" i="37"/>
  <c r="EPT88" i="37"/>
  <c r="ETA88" i="37"/>
  <c r="EWI88" i="37"/>
  <c r="EZP88" i="37"/>
  <c r="FCN88" i="37"/>
  <c r="FEZ88" i="37"/>
  <c r="FHL88" i="37"/>
  <c r="FJX88" i="37"/>
  <c r="FMJ88" i="37"/>
  <c r="FOV88" i="37"/>
  <c r="CYH88" i="37"/>
  <c r="DIV88" i="37"/>
  <c r="DQR88" i="37"/>
  <c r="DXP88" i="37"/>
  <c r="ECW88" i="37"/>
  <c r="EGV88" i="37"/>
  <c r="EKT88" i="37"/>
  <c r="EOD88" i="37"/>
  <c r="ERL88" i="37"/>
  <c r="EUS88" i="37"/>
  <c r="EXZ88" i="37"/>
  <c r="CZX88" i="37"/>
  <c r="DKE88" i="37"/>
  <c r="DRS88" i="37"/>
  <c r="DYJ88" i="37"/>
  <c r="EDL88" i="37"/>
  <c r="EHJ88" i="37"/>
  <c r="ELI88" i="37"/>
  <c r="EOQ88" i="37"/>
  <c r="ERX88" i="37"/>
  <c r="EVE88" i="37"/>
  <c r="EYM88" i="37"/>
  <c r="FBR88" i="37"/>
  <c r="FED88" i="37"/>
  <c r="FGP88" i="37"/>
  <c r="FJB88" i="37"/>
  <c r="FLN88" i="37"/>
  <c r="FNZ88" i="37"/>
  <c r="FQL88" i="37"/>
  <c r="DGM88" i="37"/>
  <c r="EGZ88" i="37"/>
  <c r="EUV88" i="37"/>
  <c r="FEE88" i="37"/>
  <c r="FKR88" i="37"/>
  <c r="FRA88" i="37"/>
  <c r="FVD88" i="37"/>
  <c r="FYR88" i="37"/>
  <c r="GBF88" i="37"/>
  <c r="GDR88" i="37"/>
  <c r="GGD88" i="37"/>
  <c r="GIP88" i="37"/>
  <c r="GLB88" i="37"/>
  <c r="GNN88" i="37"/>
  <c r="GPZ88" i="37"/>
  <c r="GSL88" i="37"/>
  <c r="GUX88" i="37"/>
  <c r="GXJ88" i="37"/>
  <c r="GZV88" i="37"/>
  <c r="HCH88" i="37"/>
  <c r="HET88" i="37"/>
  <c r="HHF88" i="37"/>
  <c r="HJR88" i="37"/>
  <c r="DRA88" i="37"/>
  <c r="EKZ88" i="37"/>
  <c r="EYE88" i="37"/>
  <c r="FFY88" i="37"/>
  <c r="FMM88" i="37"/>
  <c r="FSH88" i="37"/>
  <c r="FWG88" i="37"/>
  <c r="FZK88" i="37"/>
  <c r="GBW88" i="37"/>
  <c r="GEI88" i="37"/>
  <c r="GGU88" i="37"/>
  <c r="GJG88" i="37"/>
  <c r="GLS88" i="37"/>
  <c r="GOE88" i="37"/>
  <c r="GQQ88" i="37"/>
  <c r="GTC88" i="37"/>
  <c r="GVO88" i="37"/>
  <c r="GYA88" i="37"/>
  <c r="HAM88" i="37"/>
  <c r="HCY88" i="37"/>
  <c r="HFK88" i="37"/>
  <c r="HHW88" i="37"/>
  <c r="EBF88" i="37"/>
  <c r="EQH88" i="37"/>
  <c r="FBY88" i="37"/>
  <c r="FIM88" i="37"/>
  <c r="FOZ88" i="37"/>
  <c r="FTV88" i="37"/>
  <c r="FXO88" i="37"/>
  <c r="GAJ88" i="37"/>
  <c r="GCV88" i="37"/>
  <c r="GFH88" i="37"/>
  <c r="GHT88" i="37"/>
  <c r="GKF88" i="37"/>
  <c r="GMR88" i="37"/>
  <c r="GPD88" i="37"/>
  <c r="GRP88" i="37"/>
  <c r="GUB88" i="37"/>
  <c r="GWN88" i="37"/>
  <c r="GYZ88" i="37"/>
  <c r="HBL88" i="37"/>
  <c r="HDX88" i="37"/>
  <c r="HGJ88" i="37"/>
  <c r="DVS88" i="37"/>
  <c r="ENC88" i="37"/>
  <c r="FAB88" i="37"/>
  <c r="FGY88" i="37"/>
  <c r="FNL88" i="37"/>
  <c r="FSX88" i="37"/>
  <c r="FWV88" i="37"/>
  <c r="FZU88" i="37"/>
  <c r="GCG88" i="37"/>
  <c r="GES88" i="37"/>
  <c r="I107" i="37"/>
  <c r="IY88" i="37"/>
  <c r="SU88" i="37"/>
  <c r="CV88" i="37"/>
  <c r="MR88" i="37"/>
  <c r="WN88" i="37"/>
  <c r="GG88" i="37"/>
  <c r="QC88" i="37"/>
  <c r="DV88" i="37"/>
  <c r="NR88" i="37"/>
  <c r="BC88" i="37"/>
  <c r="K88" i="37"/>
  <c r="JG88" i="37"/>
  <c r="TC88" i="37"/>
  <c r="DD88" i="37"/>
  <c r="MZ88" i="37"/>
  <c r="WV88" i="37"/>
  <c r="GO88" i="37"/>
  <c r="QK88" i="37"/>
  <c r="ED88" i="37"/>
  <c r="NZ88" i="37"/>
  <c r="BK88" i="37"/>
  <c r="LG88" i="37"/>
  <c r="F107" i="37"/>
  <c r="IV88" i="37"/>
  <c r="SR88" i="37"/>
  <c r="XU88" i="37"/>
  <c r="AHQ88" i="37"/>
  <c r="KK88" i="37"/>
  <c r="ACD88" i="37"/>
  <c r="ALZ88" i="37"/>
  <c r="JM88" i="37"/>
  <c r="ABX88" i="37"/>
  <c r="ALT88" i="37"/>
  <c r="VR88" i="37"/>
  <c r="AFY88" i="37"/>
  <c r="Y88" i="37"/>
  <c r="ZN88" i="37"/>
  <c r="AJJ88" i="37"/>
  <c r="UN88" i="37"/>
  <c r="ANN88" i="37"/>
  <c r="AXV88" i="37"/>
  <c r="VU88" i="37"/>
  <c r="ARK88" i="37"/>
  <c r="BBG88" i="37"/>
  <c r="AKR88" i="37"/>
  <c r="AWR88" i="37"/>
  <c r="BGN88" i="37"/>
  <c r="AQG88" i="37"/>
  <c r="AAI88" i="37"/>
  <c r="ASU88" i="37"/>
  <c r="AQJ88" i="37"/>
  <c r="BAF88" i="37"/>
  <c r="AYO88" i="37"/>
  <c r="BLY88" i="37"/>
  <c r="BVU88" i="37"/>
  <c r="AUS88" i="37"/>
  <c r="BKL88" i="37"/>
  <c r="BUH88" i="37"/>
  <c r="APR88" i="37"/>
  <c r="BBU88" i="37"/>
  <c r="BEY88" i="37"/>
  <c r="BPF88" i="37"/>
  <c r="APA88" i="37"/>
  <c r="BIU88" i="37"/>
  <c r="BBI88" i="37"/>
  <c r="BWF88" i="37"/>
  <c r="AVA88" i="37"/>
  <c r="BUU88" i="37"/>
  <c r="CGR88" i="37"/>
  <c r="BEV88" i="37"/>
  <c r="BXG88" i="37"/>
  <c r="CIG88" i="37"/>
  <c r="CSC88" i="37"/>
  <c r="BMV88" i="37"/>
  <c r="CCE88" i="37"/>
  <c r="CMA88" i="37"/>
  <c r="BTC88" i="37"/>
  <c r="CFP88" i="37"/>
  <c r="BQB88" i="37"/>
  <c r="CPC88" i="37"/>
  <c r="AZG88" i="37"/>
  <c r="CLW88" i="37"/>
  <c r="CXE88" i="37"/>
  <c r="DHA88" i="37"/>
  <c r="CBL88" i="37"/>
  <c r="CSI88" i="37"/>
  <c r="DCL88" i="37"/>
  <c r="DMH88" i="37"/>
  <c r="DWD88" i="37"/>
  <c r="BOW88" i="37"/>
  <c r="COW88" i="37"/>
  <c r="BSE88" i="37"/>
  <c r="CPP88" i="37"/>
  <c r="BMC88" i="37"/>
  <c r="COG88" i="37"/>
  <c r="CYW88" i="37"/>
  <c r="DIS88" i="37"/>
  <c r="CKL88" i="37"/>
  <c r="DAD88" i="37"/>
  <c r="DOG88" i="37"/>
  <c r="DZM88" i="37"/>
  <c r="DEQ88" i="37"/>
  <c r="DRL88" i="37"/>
  <c r="ECS88" i="37"/>
  <c r="EMQ88" i="37"/>
  <c r="EWM88" i="37"/>
  <c r="CZG88" i="37"/>
  <c r="DNQ88" i="37"/>
  <c r="CUH88" i="37"/>
  <c r="DLO88" i="37"/>
  <c r="DWV88" i="37"/>
  <c r="EHM88" i="37"/>
  <c r="DBJ88" i="37"/>
  <c r="DPD88" i="37"/>
  <c r="EAJ88" i="37"/>
  <c r="EKP88" i="37"/>
  <c r="EUL88" i="37"/>
  <c r="DFK88" i="37"/>
  <c r="DXG88" i="37"/>
  <c r="ENY88" i="37"/>
  <c r="FBB88" i="37"/>
  <c r="FLA88" i="37"/>
  <c r="FUW88" i="37"/>
  <c r="DON88" i="37"/>
  <c r="EJP88" i="37"/>
  <c r="EXA88" i="37"/>
  <c r="FHZ88" i="37"/>
  <c r="FRV88" i="37"/>
  <c r="DHH88" i="37"/>
  <c r="EGF88" i="37"/>
  <c r="EUF88" i="37"/>
  <c r="FFW88" i="37"/>
  <c r="FPS88" i="37"/>
  <c r="DFZ88" i="37"/>
  <c r="EFU88" i="37"/>
  <c r="ETW88" i="37"/>
  <c r="FFP88" i="37"/>
  <c r="FPL88" i="37"/>
  <c r="DZA88" i="37"/>
  <c r="EOZ88" i="37"/>
  <c r="DCM88" i="37"/>
  <c r="EEM88" i="37"/>
  <c r="ESS88" i="37"/>
  <c r="FET88" i="37"/>
  <c r="FOP88" i="37"/>
  <c r="EYC88" i="37"/>
  <c r="FWF88" i="37"/>
  <c r="GGT88" i="37"/>
  <c r="GQP88" i="37"/>
  <c r="HAL88" i="37"/>
  <c r="HKH88" i="37"/>
  <c r="FHO88" i="37"/>
  <c r="GAA88" i="37"/>
  <c r="GJW88" i="37"/>
  <c r="GTS88" i="37"/>
  <c r="HDO88" i="37"/>
  <c r="ETP88" i="37"/>
  <c r="FUU88" i="37"/>
  <c r="GFX88" i="37"/>
  <c r="GPT88" i="37"/>
  <c r="GZP88" i="37"/>
  <c r="EBI88" i="37"/>
  <c r="FPE88" i="37"/>
  <c r="GCW88" i="37"/>
  <c r="GKG88" i="37"/>
  <c r="GRI88" i="37"/>
  <c r="GYK88" i="37"/>
  <c r="HDY88" i="37"/>
  <c r="ELU88" i="37"/>
  <c r="FLX88" i="37"/>
  <c r="FVK88" i="37"/>
  <c r="FZV88" i="37"/>
  <c r="GED88" i="37"/>
  <c r="GHN88" i="37"/>
  <c r="GLV88" i="37"/>
  <c r="GQD88" i="37"/>
  <c r="GTN88" i="37"/>
  <c r="GXV88" i="37"/>
  <c r="HBF88" i="37"/>
  <c r="HFN88" i="37"/>
  <c r="DZG88" i="37"/>
  <c r="ESK88" i="37"/>
  <c r="FES88" i="37"/>
  <c r="FOO88" i="37"/>
  <c r="FUM88" i="37"/>
  <c r="FYX88" i="37"/>
  <c r="GCQ88" i="37"/>
  <c r="GFS88" i="37"/>
  <c r="GIU88" i="37"/>
  <c r="GMM88" i="37"/>
  <c r="GPO88" i="37"/>
  <c r="GSI88" i="37"/>
  <c r="GVC88" i="37"/>
  <c r="GXW88" i="37"/>
  <c r="HAY88" i="37"/>
  <c r="HDS88" i="37"/>
  <c r="ENV88" i="37"/>
  <c r="FVB88" i="37"/>
  <c r="GHH88" i="37"/>
  <c r="GSJ88" i="37"/>
  <c r="HDL88" i="37"/>
  <c r="HJS88" i="37"/>
  <c r="HMQ88" i="37"/>
  <c r="HPK88" i="37"/>
  <c r="HSE88" i="37"/>
  <c r="DFJ88" i="37"/>
  <c r="FNY88" i="37"/>
  <c r="GDQ88" i="37"/>
  <c r="GPY88" i="37"/>
  <c r="GZU88" i="37"/>
  <c r="HHY88" i="37"/>
  <c r="HKU88" i="37"/>
  <c r="HNH88" i="37"/>
  <c r="HPT88" i="37"/>
  <c r="HSF88" i="37"/>
  <c r="HUR88" i="37"/>
  <c r="HXD88" i="37"/>
  <c r="HZP88" i="37"/>
  <c r="DMJ88" i="37"/>
  <c r="FLH88" i="37"/>
  <c r="GBL88" i="37"/>
  <c r="GLH88" i="37"/>
  <c r="GVD88" i="37"/>
  <c r="HEZ88" i="37"/>
  <c r="HJL88" i="37"/>
  <c r="HMC88" i="37"/>
  <c r="HOO88" i="37"/>
  <c r="HRA88" i="37"/>
  <c r="HTM88" i="37"/>
  <c r="HVY88" i="37"/>
  <c r="HYK88" i="37"/>
  <c r="IAW88" i="37"/>
  <c r="FEV88" i="37"/>
  <c r="FYZ88" i="37"/>
  <c r="GIW88" i="37"/>
  <c r="GSS88" i="37"/>
  <c r="HCO88" i="37"/>
  <c r="HIU88" i="37"/>
  <c r="HLN88" i="37"/>
  <c r="HNZ88" i="37"/>
  <c r="HQL88" i="37"/>
  <c r="HSX88" i="37"/>
  <c r="ECK88" i="37"/>
  <c r="FPM88" i="37"/>
  <c r="GCZ88" i="37"/>
  <c r="GMV88" i="37"/>
  <c r="GWR88" i="37"/>
  <c r="HGE88" i="37"/>
  <c r="HJW88" i="37"/>
  <c r="HMM88" i="37"/>
  <c r="HOY88" i="37"/>
  <c r="HRK88" i="37"/>
  <c r="HTW88" i="37"/>
  <c r="HWI88" i="37"/>
  <c r="HYU88" i="37"/>
  <c r="IBG88" i="37"/>
  <c r="FCJ88" i="37"/>
  <c r="FXV88" i="37"/>
  <c r="GHY88" i="37"/>
  <c r="GRU88" i="37"/>
  <c r="HBQ88" i="37"/>
  <c r="HIN88" i="37"/>
  <c r="HLH88" i="37"/>
  <c r="HNT88" i="37"/>
  <c r="HQF88" i="37"/>
  <c r="HSR88" i="37"/>
  <c r="HVD88" i="37"/>
  <c r="HXP88" i="37"/>
  <c r="IAB88" i="37"/>
  <c r="EZI88" i="37"/>
  <c r="HAR88" i="37"/>
  <c r="HPY88" i="37"/>
  <c r="HXI88" i="37"/>
  <c r="ICA88" i="37"/>
  <c r="GHA88" i="37"/>
  <c r="HLB88" i="37"/>
  <c r="HUX88" i="37"/>
  <c r="HZV88" i="37"/>
  <c r="IDH88" i="37"/>
  <c r="IFT88" i="37"/>
  <c r="IIF88" i="37"/>
  <c r="IKR88" i="37"/>
  <c r="IND88" i="37"/>
  <c r="IPP88" i="37"/>
  <c r="ISB88" i="37"/>
  <c r="IUN88" i="37"/>
  <c r="IWZ88" i="37"/>
  <c r="IZL88" i="37"/>
  <c r="JBX88" i="37"/>
  <c r="JEJ88" i="37"/>
  <c r="JGV88" i="37"/>
  <c r="JJH88" i="37"/>
  <c r="JLT88" i="37"/>
  <c r="JOF88" i="37"/>
  <c r="JQR88" i="37"/>
  <c r="JTD88" i="37"/>
  <c r="JVP88" i="37"/>
  <c r="JYB88" i="37"/>
  <c r="KAN88" i="37"/>
  <c r="KCZ88" i="37"/>
  <c r="KFL88" i="37"/>
  <c r="KHX88" i="37"/>
  <c r="KKJ88" i="37"/>
  <c r="KMV88" i="37"/>
  <c r="GSB88" i="37"/>
  <c r="HNU88" i="37"/>
  <c r="HWE88" i="37"/>
  <c r="IBC88" i="37"/>
  <c r="IDY88" i="37"/>
  <c r="IGK88" i="37"/>
  <c r="IIW88" i="37"/>
  <c r="ILI88" i="37"/>
  <c r="INU88" i="37"/>
  <c r="IQG88" i="37"/>
  <c r="ISS88" i="37"/>
  <c r="IVE88" i="37"/>
  <c r="IXQ88" i="37"/>
  <c r="JAC88" i="37"/>
  <c r="JCO88" i="37"/>
  <c r="JFA88" i="37"/>
  <c r="JHM88" i="37"/>
  <c r="JJY88" i="37"/>
  <c r="JMK88" i="37"/>
  <c r="JOW88" i="37"/>
  <c r="JRI88" i="37"/>
  <c r="JTU88" i="37"/>
  <c r="JWG88" i="37"/>
  <c r="JYS88" i="37"/>
  <c r="KBE88" i="37"/>
  <c r="KDQ88" i="37"/>
  <c r="KGC88" i="37"/>
  <c r="GSC88" i="37"/>
  <c r="HNV88" i="37"/>
  <c r="HWH88" i="37"/>
  <c r="IBF88" i="37"/>
  <c r="IDZ88" i="37"/>
  <c r="IGL88" i="37"/>
  <c r="IIX88" i="37"/>
  <c r="ILJ88" i="37"/>
  <c r="INV88" i="37"/>
  <c r="IQH88" i="37"/>
  <c r="IST88" i="37"/>
  <c r="IVF88" i="37"/>
  <c r="IXR88" i="37"/>
  <c r="JAD88" i="37"/>
  <c r="JCP88" i="37"/>
  <c r="JFB88" i="37"/>
  <c r="JHN88" i="37"/>
  <c r="JJZ88" i="37"/>
  <c r="JML88" i="37"/>
  <c r="JOX88" i="37"/>
  <c r="JRJ88" i="37"/>
  <c r="JTV88" i="37"/>
  <c r="JWH88" i="37"/>
  <c r="JYT88" i="37"/>
  <c r="KBF88" i="37"/>
  <c r="KDR88" i="37"/>
  <c r="KGD88" i="37"/>
  <c r="GEN88" i="37"/>
  <c r="HKI88" i="37"/>
  <c r="HUG88" i="37"/>
  <c r="HZM88" i="37"/>
  <c r="IDC88" i="37"/>
  <c r="IFO88" i="37"/>
  <c r="IIA88" i="37"/>
  <c r="IKM88" i="37"/>
  <c r="IMY88" i="37"/>
  <c r="IPK88" i="37"/>
  <c r="IRW88" i="37"/>
  <c r="IUI88" i="37"/>
  <c r="IWU88" i="37"/>
  <c r="IZG88" i="37"/>
  <c r="JBS88" i="37"/>
  <c r="JEE88" i="37"/>
  <c r="JGQ88" i="37"/>
  <c r="JJC88" i="37"/>
  <c r="JLO88" i="37"/>
  <c r="JOA88" i="37"/>
  <c r="JQM88" i="37"/>
  <c r="JSY88" i="37"/>
  <c r="JVK88" i="37"/>
  <c r="JXW88" i="37"/>
  <c r="KAI88" i="37"/>
  <c r="KCU88" i="37"/>
  <c r="KFG88" i="37"/>
  <c r="FSQ88" i="37"/>
  <c r="HHE88" i="37"/>
  <c r="HRV88" i="37"/>
  <c r="HYH88" i="37"/>
  <c r="ICN88" i="37"/>
  <c r="IEZ88" i="37"/>
  <c r="IHL88" i="37"/>
  <c r="IJX88" i="37"/>
  <c r="IMJ88" i="37"/>
  <c r="IOV88" i="37"/>
  <c r="IRH88" i="37"/>
  <c r="ITT88" i="37"/>
  <c r="IWF88" i="37"/>
  <c r="IYR88" i="37"/>
  <c r="JBD88" i="37"/>
  <c r="JDP88" i="37"/>
  <c r="JGB88" i="37"/>
  <c r="JIN88" i="37"/>
  <c r="JKZ88" i="37"/>
  <c r="JNL88" i="37"/>
  <c r="JPX88" i="37"/>
  <c r="JSJ88" i="37"/>
  <c r="EST88" i="37"/>
  <c r="GZL88" i="37"/>
  <c r="HPQ88" i="37"/>
  <c r="HXC88" i="37"/>
  <c r="IBY88" i="37"/>
  <c r="IEK88" i="37"/>
  <c r="IGW88" i="37"/>
  <c r="IJI88" i="37"/>
  <c r="ILU88" i="37"/>
  <c r="IOG88" i="37"/>
  <c r="IQS88" i="37"/>
  <c r="ITE88" i="37"/>
  <c r="IVQ88" i="37"/>
  <c r="IYC88" i="37"/>
  <c r="JAO88" i="37"/>
  <c r="JDA88" i="37"/>
  <c r="JFM88" i="37"/>
  <c r="JHY88" i="37"/>
  <c r="JKK88" i="37"/>
  <c r="JMW88" i="37"/>
  <c r="JPI88" i="37"/>
  <c r="JRU88" i="37"/>
  <c r="FJT88" i="37"/>
  <c r="IHN88" i="37"/>
  <c r="IRJ88" i="37"/>
  <c r="JBF88" i="37"/>
  <c r="JLB88" i="37"/>
  <c r="JTZ88" i="37"/>
  <c r="JZD88" i="37"/>
  <c r="KEB88" i="37"/>
  <c r="KIA88" i="37"/>
  <c r="KKV88" i="37"/>
  <c r="KNO88" i="37"/>
  <c r="KQA88" i="37"/>
  <c r="KSM88" i="37"/>
  <c r="KUY88" i="37"/>
  <c r="KXK88" i="37"/>
  <c r="KZW88" i="37"/>
  <c r="LCI88" i="37"/>
  <c r="LEU88" i="37"/>
  <c r="LHG88" i="37"/>
  <c r="LJS88" i="37"/>
  <c r="LME88" i="37"/>
  <c r="LOQ88" i="37"/>
  <c r="LRC88" i="37"/>
  <c r="HYL88" i="37"/>
  <c r="ILG88" i="37"/>
  <c r="IVC88" i="37"/>
  <c r="JEY88" i="37"/>
  <c r="JOU88" i="37"/>
  <c r="JWC88" i="37"/>
  <c r="KBA88" i="37"/>
  <c r="KFY88" i="37"/>
  <c r="KJC88" i="37"/>
  <c r="KLY88" i="37"/>
  <c r="KON88" i="37"/>
  <c r="KQZ88" i="37"/>
  <c r="KTL88" i="37"/>
  <c r="KVX88" i="37"/>
  <c r="KYJ88" i="37"/>
  <c r="LAV88" i="37"/>
  <c r="LDH88" i="37"/>
  <c r="LFT88" i="37"/>
  <c r="LIF88" i="37"/>
  <c r="LKR88" i="37"/>
  <c r="LND88" i="37"/>
  <c r="LPP88" i="37"/>
  <c r="LSB88" i="37"/>
  <c r="LUN88" i="37"/>
  <c r="LWZ88" i="37"/>
  <c r="LZL88" i="37"/>
  <c r="MBX88" i="37"/>
  <c r="MEJ88" i="37"/>
  <c r="MGV88" i="37"/>
  <c r="MJH88" i="37"/>
  <c r="MLT88" i="37"/>
  <c r="MOF88" i="37"/>
  <c r="MQR88" i="37"/>
  <c r="MTD88" i="37"/>
  <c r="MVP88" i="37"/>
  <c r="MYB88" i="37"/>
  <c r="NAN88" i="37"/>
  <c r="NCZ88" i="37"/>
  <c r="NFL88" i="37"/>
  <c r="NHX88" i="37"/>
  <c r="NKJ88" i="37"/>
  <c r="NMV88" i="37"/>
  <c r="NPH88" i="37"/>
  <c r="IFJ88" i="37"/>
  <c r="IPF88" i="37"/>
  <c r="IZB88" i="37"/>
  <c r="JIX88" i="37"/>
  <c r="JSM88" i="37"/>
  <c r="JXZ88" i="37"/>
  <c r="KCX88" i="37"/>
  <c r="KHK88" i="37"/>
  <c r="KKF88" i="37"/>
  <c r="KNA88" i="37"/>
  <c r="KPM88" i="37"/>
  <c r="KRY88" i="37"/>
  <c r="KUK88" i="37"/>
  <c r="KWW88" i="37"/>
  <c r="KZI88" i="37"/>
  <c r="LBU88" i="37"/>
  <c r="LEG88" i="37"/>
  <c r="LGS88" i="37"/>
  <c r="LJE88" i="37"/>
  <c r="LLQ88" i="37"/>
  <c r="LOC88" i="37"/>
  <c r="LQO88" i="37"/>
  <c r="LTA88" i="37"/>
  <c r="LVM88" i="37"/>
  <c r="LXY88" i="37"/>
  <c r="MAK88" i="37"/>
  <c r="MCW88" i="37"/>
  <c r="MFI88" i="37"/>
  <c r="MHU88" i="37"/>
  <c r="MKG88" i="37"/>
  <c r="MMS88" i="37"/>
  <c r="MPE88" i="37"/>
  <c r="MRQ88" i="37"/>
  <c r="MUC88" i="37"/>
  <c r="MWO88" i="37"/>
  <c r="MZA88" i="37"/>
  <c r="NBM88" i="37"/>
  <c r="NDY88" i="37"/>
  <c r="NGK88" i="37"/>
  <c r="NIW88" i="37"/>
  <c r="NLI88" i="37"/>
  <c r="NNU88" i="37"/>
  <c r="HKS88" i="37"/>
  <c r="IJC88" i="37"/>
  <c r="ISY88" i="37"/>
  <c r="JCU88" i="37"/>
  <c r="JMQ88" i="37"/>
  <c r="JUY88" i="37"/>
  <c r="JZW88" i="37"/>
  <c r="KEU88" i="37"/>
  <c r="KIM88" i="37"/>
  <c r="KLI88" i="37"/>
  <c r="KNZ88" i="37"/>
  <c r="KQL88" i="37"/>
  <c r="KSX88" i="37"/>
  <c r="KVJ88" i="37"/>
  <c r="KXV88" i="37"/>
  <c r="LAH88" i="37"/>
  <c r="LCT88" i="37"/>
  <c r="LFF88" i="37"/>
  <c r="LHR88" i="37"/>
  <c r="LKD88" i="37"/>
  <c r="LMP88" i="37"/>
  <c r="LPB88" i="37"/>
  <c r="LRN88" i="37"/>
  <c r="LTZ88" i="37"/>
  <c r="LWL88" i="37"/>
  <c r="LYX88" i="37"/>
  <c r="MBJ88" i="37"/>
  <c r="MDV88" i="37"/>
  <c r="MGH88" i="37"/>
  <c r="MIT88" i="37"/>
  <c r="MLF88" i="37"/>
  <c r="MNR88" i="37"/>
  <c r="MQD88" i="37"/>
  <c r="MSP88" i="37"/>
  <c r="MVB88" i="37"/>
  <c r="MXN88" i="37"/>
  <c r="MZZ88" i="37"/>
  <c r="NCL88" i="37"/>
  <c r="NEX88" i="37"/>
  <c r="NHJ88" i="37"/>
  <c r="NJV88" i="37"/>
  <c r="NMH88" i="37"/>
  <c r="NOT88" i="37"/>
  <c r="IDF88" i="37"/>
  <c r="INB88" i="37"/>
  <c r="IWX88" i="37"/>
  <c r="JGT88" i="37"/>
  <c r="JQP88" i="37"/>
  <c r="JWZ88" i="37"/>
  <c r="KBX88" i="37"/>
  <c r="KGQ88" i="37"/>
  <c r="KJP88" i="37"/>
  <c r="KMK88" i="37"/>
  <c r="KOY88" i="37"/>
  <c r="KRK88" i="37"/>
  <c r="KTW88" i="37"/>
  <c r="KWI88" i="37"/>
  <c r="KYU88" i="37"/>
  <c r="LBG88" i="37"/>
  <c r="LDS88" i="37"/>
  <c r="LGE88" i="37"/>
  <c r="LIQ88" i="37"/>
  <c r="LLC88" i="37"/>
  <c r="LNO88" i="37"/>
  <c r="LQA88" i="37"/>
  <c r="LSM88" i="37"/>
  <c r="LUY88" i="37"/>
  <c r="LXK88" i="37"/>
  <c r="LZW88" i="37"/>
  <c r="MCI88" i="37"/>
  <c r="MEU88" i="37"/>
  <c r="MHG88" i="37"/>
  <c r="MJS88" i="37"/>
  <c r="MME88" i="37"/>
  <c r="MOQ88" i="37"/>
  <c r="MRC88" i="37"/>
  <c r="MTO88" i="37"/>
  <c r="MWA88" i="37"/>
  <c r="MYM88" i="37"/>
  <c r="NAY88" i="37"/>
  <c r="IEM88" i="37"/>
  <c r="IOI88" i="37"/>
  <c r="IYE88" i="37"/>
  <c r="JIA88" i="37"/>
  <c r="JRW88" i="37"/>
  <c r="JXQ88" i="37"/>
  <c r="KCO88" i="37"/>
  <c r="KHE88" i="37"/>
  <c r="KJZ88" i="37"/>
  <c r="KMU88" i="37"/>
  <c r="KPH88" i="37"/>
  <c r="KRT88" i="37"/>
  <c r="KUF88" i="37"/>
  <c r="KWR88" i="37"/>
  <c r="KZD88" i="37"/>
  <c r="LBP88" i="37"/>
  <c r="LEB88" i="37"/>
  <c r="LGN88" i="37"/>
  <c r="LIZ88" i="37"/>
  <c r="LLL88" i="37"/>
  <c r="LNX88" i="37"/>
  <c r="LQJ88" i="37"/>
  <c r="LSV88" i="37"/>
  <c r="LVH88" i="37"/>
  <c r="LXT88" i="37"/>
  <c r="MAF88" i="37"/>
  <c r="MCR88" i="37"/>
  <c r="MFD88" i="37"/>
  <c r="MHP88" i="37"/>
  <c r="MKB88" i="37"/>
  <c r="MMN88" i="37"/>
  <c r="MOZ88" i="37"/>
  <c r="MRL88" i="37"/>
  <c r="MTX88" i="37"/>
  <c r="MWJ88" i="37"/>
  <c r="MYV88" i="37"/>
  <c r="NBH88" i="37"/>
  <c r="NDT88" i="37"/>
  <c r="NGF88" i="37"/>
  <c r="NIR88" i="37"/>
  <c r="NLD88" i="37"/>
  <c r="NNP88" i="37"/>
  <c r="HOL88" i="37"/>
  <c r="JPR88" i="37"/>
  <c r="KJI88" i="37"/>
  <c r="KTQ88" i="37"/>
  <c r="LDM88" i="37"/>
  <c r="LNI88" i="37"/>
  <c r="LVQ88" i="37"/>
  <c r="MCD88" i="37"/>
  <c r="MIQ88" i="37"/>
  <c r="MPI88" i="37"/>
  <c r="MVV88" i="37"/>
  <c r="NCG88" i="37"/>
  <c r="NHE88" i="37"/>
  <c r="NMC88" i="37"/>
  <c r="NQK88" i="37"/>
  <c r="NSW88" i="37"/>
  <c r="NVI88" i="37"/>
  <c r="NXU88" i="37"/>
  <c r="OAG88" i="37"/>
  <c r="OCS88" i="37"/>
  <c r="OFE88" i="37"/>
  <c r="OHQ88" i="37"/>
  <c r="OKC88" i="37"/>
  <c r="OMO88" i="37"/>
  <c r="OPA88" i="37"/>
  <c r="ORM88" i="37"/>
  <c r="OTY88" i="37"/>
  <c r="OWK88" i="37"/>
  <c r="OYW88" i="37"/>
  <c r="PBI88" i="37"/>
  <c r="PDU88" i="37"/>
  <c r="PGG88" i="37"/>
  <c r="PIS88" i="37"/>
  <c r="PLE88" i="37"/>
  <c r="BO88" i="37"/>
  <c r="LK88" i="37"/>
  <c r="VG88" i="37"/>
  <c r="FH88" i="37"/>
  <c r="PD88" i="37"/>
  <c r="C107" i="37"/>
  <c r="IS88" i="37"/>
  <c r="SO88" i="37"/>
  <c r="GH88" i="37"/>
  <c r="QD88" i="37"/>
  <c r="DO88" i="37"/>
  <c r="NK88" i="37"/>
  <c r="BD88" i="37"/>
  <c r="KZ88" i="37"/>
  <c r="BN88" i="37"/>
  <c r="ZY88" i="37"/>
  <c r="AJU88" i="37"/>
  <c r="TA88" i="37"/>
  <c r="AEH88" i="37"/>
  <c r="BV88" i="37"/>
  <c r="SC88" i="37"/>
  <c r="AEB88" i="37"/>
  <c r="ANX88" i="37"/>
  <c r="YG88" i="37"/>
  <c r="AIC88" i="37"/>
  <c r="IO88" i="37"/>
  <c r="ABR88" i="37"/>
  <c r="ALN88" i="37"/>
  <c r="XJ88" i="37"/>
  <c r="AQD88" i="37"/>
  <c r="AZZ88" i="37"/>
  <c r="ACJ88" i="37"/>
  <c r="ATO88" i="37"/>
  <c r="BDK88" i="37"/>
  <c r="AOY88" i="37"/>
  <c r="AYV88" i="37"/>
  <c r="ZH88" i="37"/>
  <c r="ASK88" i="37"/>
  <c r="AGB88" i="37"/>
  <c r="ZP88" i="37"/>
  <c r="ASN88" i="37"/>
  <c r="BCJ88" i="37"/>
  <c r="BCW88" i="37"/>
  <c r="BOC88" i="37"/>
  <c r="BXY88" i="37"/>
  <c r="AZV88" i="37"/>
  <c r="BMP88" i="37"/>
  <c r="BWL88" i="37"/>
  <c r="AWM88" i="37"/>
  <c r="ACZ88" i="37"/>
  <c r="BHN88" i="37"/>
  <c r="BRJ88" i="37"/>
  <c r="AWD88" i="37"/>
  <c r="BKY88" i="37"/>
  <c r="BIF88" i="37"/>
  <c r="BZG88" i="37"/>
  <c r="BGK88" i="37"/>
  <c r="BYB88" i="37"/>
  <c r="CIV88" i="37"/>
  <c r="BJP88" i="37"/>
  <c r="CAE88" i="37"/>
  <c r="CKK88" i="37"/>
  <c r="CUG88" i="37"/>
  <c r="BRA88" i="37"/>
  <c r="CEI88" i="37"/>
  <c r="BCI88" i="37"/>
  <c r="BWN88" i="37"/>
  <c r="CHT88" i="37"/>
  <c r="BYZ88" i="37"/>
  <c r="CRO88" i="37"/>
  <c r="BOO88" i="37"/>
  <c r="COU88" i="37"/>
  <c r="CZI88" i="37"/>
  <c r="DJE88" i="37"/>
  <c r="CHB88" i="37"/>
  <c r="CUT88" i="37"/>
  <c r="DEP88" i="37"/>
  <c r="DOL88" i="37"/>
  <c r="DYH88" i="37"/>
  <c r="BYI88" i="37"/>
  <c r="CRI88" i="37"/>
  <c r="CAP88" i="37"/>
  <c r="CSB88" i="37"/>
  <c r="BWE88" i="37"/>
  <c r="CQS88" i="37"/>
  <c r="DBA88" i="37"/>
  <c r="BKO88" i="37"/>
  <c r="CGW88" i="37"/>
  <c r="DDO88" i="37"/>
  <c r="DQS88" i="37"/>
  <c r="BSQ88" i="37"/>
  <c r="DIB88" i="37"/>
  <c r="DTX88" i="37"/>
  <c r="EEY88" i="37"/>
  <c r="EOU88" i="37"/>
  <c r="EYQ88" i="37"/>
  <c r="DCR88" i="37"/>
  <c r="DQC88" i="37"/>
  <c r="CZV88" i="37"/>
  <c r="DOA88" i="37"/>
  <c r="DZH88" i="37"/>
  <c r="EJQ88" i="37"/>
  <c r="DEU88" i="37"/>
  <c r="DRP88" i="37"/>
  <c r="ECV88" i="37"/>
  <c r="EMT88" i="37"/>
  <c r="EWP88" i="37"/>
  <c r="CTG88" i="37"/>
  <c r="EBY88" i="37"/>
  <c r="EQV88" i="37"/>
  <c r="FDI88" i="37"/>
  <c r="FNE88" i="37"/>
  <c r="FXA88" i="37"/>
  <c r="DVD88" i="37"/>
  <c r="EMU88" i="37"/>
  <c r="EZX88" i="37"/>
  <c r="FKD88" i="37"/>
  <c r="FTZ88" i="37"/>
  <c r="DOO88" i="37"/>
  <c r="EJS88" i="37"/>
  <c r="EXB88" i="37"/>
  <c r="FIA88" i="37"/>
  <c r="FRW88" i="37"/>
  <c r="DNU88" i="37"/>
  <c r="EJF88" i="37"/>
  <c r="EWS88" i="37"/>
  <c r="FHT88" i="37"/>
  <c r="CZO88" i="37"/>
  <c r="EDJ88" i="37"/>
  <c r="ERV88" i="37"/>
  <c r="DLH88" i="37"/>
  <c r="EHX88" i="37"/>
  <c r="EVP88" i="37"/>
  <c r="FGX88" i="37"/>
  <c r="FQT88" i="37"/>
  <c r="FFA88" i="37"/>
  <c r="FZA88" i="37"/>
  <c r="GIX88" i="37"/>
  <c r="GST88" i="37"/>
  <c r="HCP88" i="37"/>
  <c r="DUV88" i="37"/>
  <c r="FNI88" i="37"/>
  <c r="GCE88" i="37"/>
  <c r="GMA88" i="37"/>
  <c r="GVW88" i="37"/>
  <c r="HFS88" i="37"/>
  <c r="FCR88" i="37"/>
  <c r="FYA88" i="37"/>
  <c r="GIB88" i="37"/>
  <c r="GRX88" i="37"/>
  <c r="HBT88" i="37"/>
  <c r="EOS88" i="37"/>
  <c r="FTL88" i="37"/>
  <c r="GFA88" i="37"/>
  <c r="GMC88" i="37"/>
  <c r="GRQ88" i="37"/>
  <c r="GYS88" i="37"/>
  <c r="HFU88" i="37"/>
  <c r="ENL88" i="37"/>
  <c r="FMU88" i="37"/>
  <c r="FVY88" i="37"/>
  <c r="GAD88" i="37"/>
  <c r="GEL88" i="37"/>
  <c r="GIT88" i="37"/>
  <c r="GMD88" i="37"/>
  <c r="GQL88" i="37"/>
  <c r="GTV88" i="37"/>
  <c r="GYD88" i="37"/>
  <c r="HCL88" i="37"/>
  <c r="HFV88" i="37"/>
  <c r="EBX88" i="37"/>
  <c r="EUB88" i="37"/>
  <c r="FFL88" i="37"/>
  <c r="FPH88" i="37"/>
  <c r="FVA88" i="37"/>
  <c r="FZG88" i="37"/>
  <c r="GCY88" i="37"/>
  <c r="GGA88" i="37"/>
  <c r="GJC88" i="37"/>
  <c r="GMU88" i="37"/>
  <c r="GPW88" i="37"/>
  <c r="GSQ88" i="37"/>
  <c r="GVK88" i="37"/>
  <c r="GYM88" i="37"/>
  <c r="HBG88" i="37"/>
  <c r="HEA88" i="37"/>
  <c r="EUK88" i="37"/>
  <c r="FWY88" i="37"/>
  <c r="GIN88" i="37"/>
  <c r="GTP88" i="37"/>
  <c r="HFQ88" i="37"/>
  <c r="HKB88" i="37"/>
  <c r="HMY88" i="37"/>
  <c r="HPS88" i="37"/>
  <c r="HSM88" i="37"/>
  <c r="DXD88" i="37"/>
  <c r="FQZ88" i="37"/>
  <c r="GGC88" i="37"/>
  <c r="GRE88" i="37"/>
  <c r="HBA88" i="37"/>
  <c r="HII88" i="37"/>
  <c r="HLD88" i="37"/>
  <c r="HNP88" i="37"/>
  <c r="HQB88" i="37"/>
  <c r="HSN88" i="37"/>
  <c r="HUZ88" i="37"/>
  <c r="HXL88" i="37"/>
  <c r="HZX88" i="37"/>
  <c r="DZU88" i="37"/>
  <c r="FOQ88" i="37"/>
  <c r="GCR88" i="37"/>
  <c r="GMN88" i="37"/>
  <c r="GWJ88" i="37"/>
  <c r="HFX88" i="37"/>
  <c r="HJU88" i="37"/>
  <c r="HMK88" i="37"/>
  <c r="HOW88" i="37"/>
  <c r="HRI88" i="37"/>
  <c r="HTU88" i="37"/>
  <c r="HWG88" i="37"/>
  <c r="HYS88" i="37"/>
  <c r="IBE88" i="37"/>
  <c r="FIE88" i="37"/>
  <c r="GAG88" i="37"/>
  <c r="GKC88" i="37"/>
  <c r="GTY88" i="37"/>
  <c r="HDU88" i="37"/>
  <c r="HJD88" i="37"/>
  <c r="HLV88" i="37"/>
  <c r="HOH88" i="37"/>
  <c r="HQT88" i="37"/>
  <c r="HTF88" i="37"/>
  <c r="EKK88" i="37"/>
  <c r="FSB88" i="37"/>
  <c r="GEF88" i="37"/>
  <c r="GOB88" i="37"/>
  <c r="GXX88" i="37"/>
  <c r="HGW88" i="37"/>
  <c r="HKF88" i="37"/>
  <c r="HMU88" i="37"/>
  <c r="HPG88" i="37"/>
  <c r="HRS88" i="37"/>
  <c r="HUE88" i="37"/>
  <c r="HWQ88" i="37"/>
  <c r="HZC88" i="37"/>
  <c r="IBO88" i="37"/>
  <c r="FFS88" i="37"/>
  <c r="FZI88" i="37"/>
  <c r="GJE88" i="37"/>
  <c r="GTA88" i="37"/>
  <c r="HCW88" i="37"/>
  <c r="HIW88" i="37"/>
  <c r="HLP88" i="37"/>
  <c r="HOB88" i="37"/>
  <c r="HQN88" i="37"/>
  <c r="HSZ88" i="37"/>
  <c r="HVL88" i="37"/>
  <c r="HXX88" i="37"/>
  <c r="IAJ88" i="37"/>
  <c r="FNA88" i="37"/>
  <c r="HFO88" i="37"/>
  <c r="HRE88" i="37"/>
  <c r="HXY88" i="37"/>
  <c r="ICI88" i="37"/>
  <c r="GLY88" i="37"/>
  <c r="HMH88" i="37"/>
  <c r="HVN88" i="37"/>
  <c r="IAL88" i="37"/>
  <c r="IDP88" i="37"/>
  <c r="IGB88" i="37"/>
  <c r="IIN88" i="37"/>
  <c r="IKZ88" i="37"/>
  <c r="INL88" i="37"/>
  <c r="IPX88" i="37"/>
  <c r="ISJ88" i="37"/>
  <c r="IUV88" i="37"/>
  <c r="IXH88" i="37"/>
  <c r="IZT88" i="37"/>
  <c r="JCF88" i="37"/>
  <c r="JER88" i="37"/>
  <c r="JHD88" i="37"/>
  <c r="JJP88" i="37"/>
  <c r="JMB88" i="37"/>
  <c r="JON88" i="37"/>
  <c r="JQZ88" i="37"/>
  <c r="JTL88" i="37"/>
  <c r="JVX88" i="37"/>
  <c r="JYJ88" i="37"/>
  <c r="KAV88" i="37"/>
  <c r="KDH88" i="37"/>
  <c r="KFT88" i="37"/>
  <c r="KIF88" i="37"/>
  <c r="KKR88" i="37"/>
  <c r="EEN88" i="37"/>
  <c r="GWZ88" i="37"/>
  <c r="HPA88" i="37"/>
  <c r="HWU88" i="37"/>
  <c r="IBR88" i="37"/>
  <c r="IEG88" i="37"/>
  <c r="IGS88" i="37"/>
  <c r="IJE88" i="37"/>
  <c r="ILQ88" i="37"/>
  <c r="IOC88" i="37"/>
  <c r="IQO88" i="37"/>
  <c r="ITA88" i="37"/>
  <c r="IVM88" i="37"/>
  <c r="IXY88" i="37"/>
  <c r="JAK88" i="37"/>
  <c r="JCW88" i="37"/>
  <c r="JFI88" i="37"/>
  <c r="JHU88" i="37"/>
  <c r="JKG88" i="37"/>
  <c r="JMS88" i="37"/>
  <c r="JPE88" i="37"/>
  <c r="JRQ88" i="37"/>
  <c r="JUC88" i="37"/>
  <c r="JWO88" i="37"/>
  <c r="JZA88" i="37"/>
  <c r="KBM88" i="37"/>
  <c r="KDY88" i="37"/>
  <c r="EEO88" i="37"/>
  <c r="GXA88" i="37"/>
  <c r="HPB88" i="37"/>
  <c r="HWX88" i="37"/>
  <c r="IBS88" i="37"/>
  <c r="IEH88" i="37"/>
  <c r="IGT88" i="37"/>
  <c r="IJF88" i="37"/>
  <c r="ILR88" i="37"/>
  <c r="IOD88" i="37"/>
  <c r="IQP88" i="37"/>
  <c r="ITB88" i="37"/>
  <c r="IVN88" i="37"/>
  <c r="IXZ88" i="37"/>
  <c r="JAL88" i="37"/>
  <c r="JCX88" i="37"/>
  <c r="JFJ88" i="37"/>
  <c r="JHV88" i="37"/>
  <c r="JKH88" i="37"/>
  <c r="JMT88" i="37"/>
  <c r="JPF88" i="37"/>
  <c r="JRR88" i="37"/>
  <c r="JUD88" i="37"/>
  <c r="JWP88" i="37"/>
  <c r="JZB88" i="37"/>
  <c r="KBN88" i="37"/>
  <c r="KDZ88" i="37"/>
  <c r="KGL88" i="37"/>
  <c r="GJL88" i="37"/>
  <c r="HLQ88" i="37"/>
  <c r="HVE88" i="37"/>
  <c r="IAC88" i="37"/>
  <c r="IDK88" i="37"/>
  <c r="IFW88" i="37"/>
  <c r="III88" i="37"/>
  <c r="IKU88" i="37"/>
  <c r="ING88" i="37"/>
  <c r="IPS88" i="37"/>
  <c r="ISE88" i="37"/>
  <c r="IUQ88" i="37"/>
  <c r="IXC88" i="37"/>
  <c r="IZO88" i="37"/>
  <c r="JCA88" i="37"/>
  <c r="JEM88" i="37"/>
  <c r="JGY88" i="37"/>
  <c r="JJK88" i="37"/>
  <c r="JLW88" i="37"/>
  <c r="JOI88" i="37"/>
  <c r="JQU88" i="37"/>
  <c r="JTG88" i="37"/>
  <c r="JVS88" i="37"/>
  <c r="JYE88" i="37"/>
  <c r="KAQ88" i="37"/>
  <c r="KDC88" i="37"/>
  <c r="KFO88" i="37"/>
  <c r="FZQ88" i="37"/>
  <c r="HIY88" i="37"/>
  <c r="HTB88" i="37"/>
  <c r="HYX88" i="37"/>
  <c r="ICV88" i="37"/>
  <c r="IFH88" i="37"/>
  <c r="IHT88" i="37"/>
  <c r="IKF88" i="37"/>
  <c r="IMR88" i="37"/>
  <c r="IPD88" i="37"/>
  <c r="IRP88" i="37"/>
  <c r="IUB88" i="37"/>
  <c r="IWN88" i="37"/>
  <c r="IYZ88" i="37"/>
  <c r="JBL88" i="37"/>
  <c r="JDX88" i="37"/>
  <c r="JGJ88" i="37"/>
  <c r="JIV88" i="37"/>
  <c r="JLH88" i="37"/>
  <c r="JNT88" i="37"/>
  <c r="JQF88" i="37"/>
  <c r="JSR88" i="37"/>
  <c r="FJS88" i="37"/>
  <c r="HEJ88" i="37"/>
  <c r="HQW88" i="37"/>
  <c r="HXS88" i="37"/>
  <c r="ICG88" i="37"/>
  <c r="IES88" i="37"/>
  <c r="IHE88" i="37"/>
  <c r="IJQ88" i="37"/>
  <c r="IMC88" i="37"/>
  <c r="IOO88" i="37"/>
  <c r="IRA88" i="37"/>
  <c r="ITM88" i="37"/>
  <c r="IVY88" i="37"/>
  <c r="IYK88" i="37"/>
  <c r="JAW88" i="37"/>
  <c r="JDI88" i="37"/>
  <c r="JFU88" i="37"/>
  <c r="JIG88" i="37"/>
  <c r="JKS88" i="37"/>
  <c r="JNE88" i="37"/>
  <c r="JPQ88" i="37"/>
  <c r="JSC88" i="37"/>
  <c r="HEK88" i="37"/>
  <c r="IIT88" i="37"/>
  <c r="ISP88" i="37"/>
  <c r="JCL88" i="37"/>
  <c r="JMH88" i="37"/>
  <c r="JUV88" i="37"/>
  <c r="JZT88" i="37"/>
  <c r="KER88" i="37"/>
  <c r="KIJ88" i="37"/>
  <c r="KLE88" i="37"/>
  <c r="KNW88" i="37"/>
  <c r="KQI88" i="37"/>
  <c r="KSU88" i="37"/>
  <c r="KVG88" i="37"/>
  <c r="KXS88" i="37"/>
  <c r="LAE88" i="37"/>
  <c r="LCQ88" i="37"/>
  <c r="LFC88" i="37"/>
  <c r="LHO88" i="37"/>
  <c r="LKA88" i="37"/>
  <c r="LMM88" i="37"/>
  <c r="LOY88" i="37"/>
  <c r="LRK88" i="37"/>
  <c r="ICP88" i="37"/>
  <c r="IMM88" i="37"/>
  <c r="IWI88" i="37"/>
  <c r="JGE88" i="37"/>
  <c r="JQA88" i="37"/>
  <c r="JWS88" i="37"/>
  <c r="KBQ88" i="37"/>
  <c r="KGN88" i="37"/>
  <c r="KJM88" i="37"/>
  <c r="KMH88" i="37"/>
  <c r="KOV88" i="37"/>
  <c r="KRH88" i="37"/>
  <c r="KTT88" i="37"/>
  <c r="KWF88" i="37"/>
  <c r="KYR88" i="37"/>
  <c r="LBD88" i="37"/>
  <c r="LDP88" i="37"/>
  <c r="LGB88" i="37"/>
  <c r="LIN88" i="37"/>
  <c r="LKZ88" i="37"/>
  <c r="LNL88" i="37"/>
  <c r="LPX88" i="37"/>
  <c r="LSJ88" i="37"/>
  <c r="LUV88" i="37"/>
  <c r="LXH88" i="37"/>
  <c r="LZT88" i="37"/>
  <c r="MCF88" i="37"/>
  <c r="MER88" i="37"/>
  <c r="MHD88" i="37"/>
  <c r="MJP88" i="37"/>
  <c r="MMB88" i="37"/>
  <c r="MON88" i="37"/>
  <c r="MQZ88" i="37"/>
  <c r="MTL88" i="37"/>
  <c r="MVX88" i="37"/>
  <c r="MYJ88" i="37"/>
  <c r="NAV88" i="37"/>
  <c r="NDH88" i="37"/>
  <c r="NFT88" i="37"/>
  <c r="NIF88" i="37"/>
  <c r="NKR88" i="37"/>
  <c r="NND88" i="37"/>
  <c r="NPP88" i="37"/>
  <c r="IGP88" i="37"/>
  <c r="IQL88" i="37"/>
  <c r="JAH88" i="37"/>
  <c r="JKD88" i="37"/>
  <c r="JTJ88" i="37"/>
  <c r="JYP88" i="37"/>
  <c r="KDN88" i="37"/>
  <c r="KHT88" i="37"/>
  <c r="KKO88" i="37"/>
  <c r="KNI88" i="37"/>
  <c r="KPU88" i="37"/>
  <c r="KSG88" i="37"/>
  <c r="KUS88" i="37"/>
  <c r="KXE88" i="37"/>
  <c r="KZQ88" i="37"/>
  <c r="LCC88" i="37"/>
  <c r="LEO88" i="37"/>
  <c r="LHA88" i="37"/>
  <c r="LJM88" i="37"/>
  <c r="LLY88" i="37"/>
  <c r="LOK88" i="37"/>
  <c r="LQW88" i="37"/>
  <c r="LTI88" i="37"/>
  <c r="LVU88" i="37"/>
  <c r="LYG88" i="37"/>
  <c r="MAS88" i="37"/>
  <c r="MDE88" i="37"/>
  <c r="MFQ88" i="37"/>
  <c r="MIC88" i="37"/>
  <c r="MKO88" i="37"/>
  <c r="MNA88" i="37"/>
  <c r="MPM88" i="37"/>
  <c r="MRY88" i="37"/>
  <c r="MUK88" i="37"/>
  <c r="MWW88" i="37"/>
  <c r="MZI88" i="37"/>
  <c r="NBU88" i="37"/>
  <c r="NEG88" i="37"/>
  <c r="NGS88" i="37"/>
  <c r="NJE88" i="37"/>
  <c r="NLQ88" i="37"/>
  <c r="NOC88" i="37"/>
  <c r="HUP88" i="37"/>
  <c r="IKI88" i="37"/>
  <c r="IUE88" i="37"/>
  <c r="JEA88" i="37"/>
  <c r="JNW88" i="37"/>
  <c r="JVO88" i="37"/>
  <c r="KAM88" i="37"/>
  <c r="KFK88" i="37"/>
  <c r="KIW88" i="37"/>
  <c r="KLR88" i="37"/>
  <c r="KOH88" i="37"/>
  <c r="KQT88" i="37"/>
  <c r="KTF88" i="37"/>
  <c r="KVR88" i="37"/>
  <c r="KYD88" i="37"/>
  <c r="LAP88" i="37"/>
  <c r="LDB88" i="37"/>
  <c r="LFN88" i="37"/>
  <c r="LHZ88" i="37"/>
  <c r="LKL88" i="37"/>
  <c r="LMX88" i="37"/>
  <c r="LPJ88" i="37"/>
  <c r="LRV88" i="37"/>
  <c r="LUH88" i="37"/>
  <c r="LWT88" i="37"/>
  <c r="LZF88" i="37"/>
  <c r="MBR88" i="37"/>
  <c r="MED88" i="37"/>
  <c r="MGP88" i="37"/>
  <c r="MJB88" i="37"/>
  <c r="MLN88" i="37"/>
  <c r="MNZ88" i="37"/>
  <c r="MQL88" i="37"/>
  <c r="MSX88" i="37"/>
  <c r="MVJ88" i="37"/>
  <c r="MXV88" i="37"/>
  <c r="NAH88" i="37"/>
  <c r="NCT88" i="37"/>
  <c r="NFF88" i="37"/>
  <c r="NHR88" i="37"/>
  <c r="NKD88" i="37"/>
  <c r="NMP88" i="37"/>
  <c r="NPB88" i="37"/>
  <c r="IEL88" i="37"/>
  <c r="IOH88" i="37"/>
  <c r="IYD88" i="37"/>
  <c r="JHZ88" i="37"/>
  <c r="JRV88" i="37"/>
  <c r="JXP88" i="37"/>
  <c r="KCN88" i="37"/>
  <c r="KHD88" i="37"/>
  <c r="KJY88" i="37"/>
  <c r="KMT88" i="37"/>
  <c r="KPG88" i="37"/>
  <c r="KRS88" i="37"/>
  <c r="KUE88" i="37"/>
  <c r="KWQ88" i="37"/>
  <c r="KZC88" i="37"/>
  <c r="LBO88" i="37"/>
  <c r="LEA88" i="37"/>
  <c r="LGM88" i="37"/>
  <c r="LIY88" i="37"/>
  <c r="LLK88" i="37"/>
  <c r="LNW88" i="37"/>
  <c r="LQI88" i="37"/>
  <c r="LSU88" i="37"/>
  <c r="LVG88" i="37"/>
  <c r="LXS88" i="37"/>
  <c r="MAE88" i="37"/>
  <c r="MCQ88" i="37"/>
  <c r="MFC88" i="37"/>
  <c r="MHO88" i="37"/>
  <c r="MKA88" i="37"/>
  <c r="MMM88" i="37"/>
  <c r="MOY88" i="37"/>
  <c r="MRK88" i="37"/>
  <c r="MTW88" i="37"/>
  <c r="MWI88" i="37"/>
  <c r="MYU88" i="37"/>
  <c r="NBG88" i="37"/>
  <c r="IFS88" i="37"/>
  <c r="IPO88" i="37"/>
  <c r="IZK88" i="37"/>
  <c r="JJG88" i="37"/>
  <c r="JSU88" i="37"/>
  <c r="JYG88" i="37"/>
  <c r="KDE88" i="37"/>
  <c r="KHN88" i="37"/>
  <c r="KKI88" i="37"/>
  <c r="KND88" i="37"/>
  <c r="KPP88" i="37"/>
  <c r="KSB88" i="37"/>
  <c r="KUN88" i="37"/>
  <c r="KWZ88" i="37"/>
  <c r="KZL88" i="37"/>
  <c r="LBX88" i="37"/>
  <c r="LEJ88" i="37"/>
  <c r="LGV88" i="37"/>
  <c r="LJH88" i="37"/>
  <c r="LLT88" i="37"/>
  <c r="LOF88" i="37"/>
  <c r="LQR88" i="37"/>
  <c r="LTD88" i="37"/>
  <c r="LVP88" i="37"/>
  <c r="LYB88" i="37"/>
  <c r="MAN88" i="37"/>
  <c r="MCZ88" i="37"/>
  <c r="MFL88" i="37"/>
  <c r="MHX88" i="37"/>
  <c r="MKJ88" i="37"/>
  <c r="MMV88" i="37"/>
  <c r="MPH88" i="37"/>
  <c r="MRT88" i="37"/>
  <c r="MUF88" i="37"/>
  <c r="MWR88" i="37"/>
  <c r="MZD88" i="37"/>
  <c r="NBP88" i="37"/>
  <c r="NEB88" i="37"/>
  <c r="NGN88" i="37"/>
  <c r="NIZ88" i="37"/>
  <c r="NLL88" i="37"/>
  <c r="NNX88" i="37"/>
  <c r="IHF88" i="37"/>
  <c r="JTS88" i="37"/>
  <c r="KKT88" i="37"/>
  <c r="KUW88" i="37"/>
  <c r="LES88" i="37"/>
  <c r="LOO88" i="37"/>
  <c r="LWI88" i="37"/>
  <c r="MDA88" i="37"/>
  <c r="MJN88" i="37"/>
  <c r="MQA88" i="37"/>
  <c r="MWS88" i="37"/>
  <c r="NCW88" i="37"/>
  <c r="NHU88" i="37"/>
  <c r="NMS88" i="37"/>
  <c r="NQS88" i="37"/>
  <c r="NTE88" i="37"/>
  <c r="NVQ88" i="37"/>
  <c r="NYC88" i="37"/>
  <c r="OAO88" i="37"/>
  <c r="ODA88" i="37"/>
  <c r="OFM88" i="37"/>
  <c r="OHY88" i="37"/>
  <c r="OKK88" i="37"/>
  <c r="OMW88" i="37"/>
  <c r="OPI88" i="37"/>
  <c r="ORU88" i="37"/>
  <c r="OUG88" i="37"/>
  <c r="OWS88" i="37"/>
  <c r="OZE88" i="37"/>
  <c r="PBQ88" i="37"/>
  <c r="PEC88" i="37"/>
  <c r="PGO88" i="37"/>
  <c r="PJA88" i="37"/>
  <c r="BW88" i="37"/>
  <c r="LS88" i="37"/>
  <c r="VO88" i="37"/>
  <c r="FP88" i="37"/>
  <c r="PL88" i="37"/>
  <c r="E101" i="37"/>
  <c r="JA88" i="37"/>
  <c r="SW88" i="37"/>
  <c r="GP88" i="37"/>
  <c r="QL88" i="37"/>
  <c r="DW88" i="37"/>
  <c r="NS88" i="37"/>
  <c r="BL88" i="37"/>
  <c r="LH88" i="37"/>
  <c r="CT88" i="37"/>
  <c r="AAG88" i="37"/>
  <c r="AKC88" i="37"/>
  <c r="TW88" i="37"/>
  <c r="AEP88" i="37"/>
  <c r="DB88" i="37"/>
  <c r="TI88" i="37"/>
  <c r="AEJ88" i="37"/>
  <c r="AOF88" i="37"/>
  <c r="YO88" i="37"/>
  <c r="AIK88" i="37"/>
  <c r="JU88" i="37"/>
  <c r="ABZ88" i="37"/>
  <c r="ALV88" i="37"/>
  <c r="AG88" i="37"/>
  <c r="AQL88" i="37"/>
  <c r="BAH88" i="37"/>
  <c r="ADG88" i="37"/>
  <c r="ATW88" i="37"/>
  <c r="BDS88" i="37"/>
  <c r="APH88" i="37"/>
  <c r="AZD88" i="37"/>
  <c r="AAE88" i="37"/>
  <c r="ASS88" i="37"/>
  <c r="AGY88" i="37"/>
  <c r="AAM88" i="37"/>
  <c r="ASV88" i="37"/>
  <c r="BCR88" i="37"/>
  <c r="BDM88" i="37"/>
  <c r="BOK88" i="37"/>
  <c r="BYG88" i="37"/>
  <c r="BAL88" i="37"/>
  <c r="BMX88" i="37"/>
  <c r="BWT88" i="37"/>
  <c r="AXJ88" i="37"/>
  <c r="AGI88" i="37"/>
  <c r="BHV88" i="37"/>
  <c r="BRR88" i="37"/>
  <c r="AWW88" i="37"/>
  <c r="BLG88" i="37"/>
  <c r="BIV88" i="37"/>
  <c r="BZQ88" i="37"/>
  <c r="BHC88" i="37"/>
  <c r="BYL88" i="37"/>
  <c r="CJD88" i="37"/>
  <c r="BKF88" i="37"/>
  <c r="CAO88" i="37"/>
  <c r="CKS88" i="37"/>
  <c r="ZK88" i="37"/>
  <c r="BRO88" i="37"/>
  <c r="CEQ88" i="37"/>
  <c r="BDY88" i="37"/>
  <c r="BWZ88" i="37"/>
  <c r="CIB88" i="37"/>
  <c r="BZZ88" i="37"/>
  <c r="CRX88" i="37"/>
  <c r="BQC88" i="37"/>
  <c r="CPD88" i="37"/>
  <c r="CZQ88" i="37"/>
  <c r="DJM88" i="37"/>
  <c r="CHR88" i="37"/>
  <c r="CVB88" i="37"/>
  <c r="DEX88" i="37"/>
  <c r="DOT88" i="37"/>
  <c r="DYP88" i="37"/>
  <c r="BZJ88" i="37"/>
  <c r="CRR88" i="37"/>
  <c r="CBP88" i="37"/>
  <c r="CSL88" i="37"/>
  <c r="BXM88" i="37"/>
  <c r="CRB88" i="37"/>
  <c r="DBI88" i="37"/>
  <c r="BMJ88" i="37"/>
  <c r="CLU88" i="37"/>
  <c r="DEB88" i="37"/>
  <c r="DRB88" i="37"/>
  <c r="CBZ88" i="37"/>
  <c r="DIN88" i="37"/>
  <c r="DUG88" i="37"/>
  <c r="EFG88" i="37"/>
  <c r="EPC88" i="37"/>
  <c r="EYY88" i="37"/>
  <c r="DDF88" i="37"/>
  <c r="DQL88" i="37"/>
  <c r="DAI88" i="37"/>
  <c r="DOJ88" i="37"/>
  <c r="DZQ88" i="37"/>
  <c r="EJY88" i="37"/>
  <c r="DFH88" i="37"/>
  <c r="DRY88" i="37"/>
  <c r="EDE88" i="37"/>
  <c r="ENB88" i="37"/>
  <c r="EWX88" i="37"/>
  <c r="CWY88" i="37"/>
  <c r="ECO88" i="37"/>
  <c r="ERF88" i="37"/>
  <c r="FDQ88" i="37"/>
  <c r="FNM88" i="37"/>
  <c r="FXI88" i="37"/>
  <c r="DVX88" i="37"/>
  <c r="ENE88" i="37"/>
  <c r="FAI88" i="37"/>
  <c r="FKL88" i="37"/>
  <c r="FUH88" i="37"/>
  <c r="DPO88" i="37"/>
  <c r="EKD88" i="37"/>
  <c r="EXM88" i="37"/>
  <c r="FII88" i="37"/>
  <c r="FSE88" i="37"/>
  <c r="DOV88" i="37"/>
  <c r="EJT88" i="37"/>
  <c r="EXD88" i="37"/>
  <c r="FIB88" i="37"/>
  <c r="DAZ88" i="37"/>
  <c r="EDX88" i="37"/>
  <c r="ESG88" i="37"/>
  <c r="DMC88" i="37"/>
  <c r="EIJ88" i="37"/>
  <c r="EWA88" i="37"/>
  <c r="FHF88" i="37"/>
  <c r="FRB88" i="37"/>
  <c r="FFT88" i="37"/>
  <c r="FZJ88" i="37"/>
  <c r="GJF88" i="37"/>
  <c r="GTB88" i="37"/>
  <c r="HCX88" i="37"/>
  <c r="DXV88" i="37"/>
  <c r="FOB88" i="37"/>
  <c r="GCM88" i="37"/>
  <c r="GMI88" i="37"/>
  <c r="GWE88" i="37"/>
  <c r="HGA88" i="37"/>
  <c r="FDO88" i="37"/>
  <c r="FYK88" i="37"/>
  <c r="GIJ88" i="37"/>
  <c r="GSF88" i="37"/>
  <c r="HCB88" i="37"/>
  <c r="EQJ88" i="37"/>
  <c r="FTW88" i="37"/>
  <c r="GFI88" i="37"/>
  <c r="GMK88" i="37"/>
  <c r="GTM88" i="37"/>
  <c r="GZA88" i="37"/>
  <c r="HGC88" i="37"/>
  <c r="EXH88" i="37"/>
  <c r="FNQ88" i="37"/>
  <c r="FWJ88" i="37"/>
  <c r="GBJ88" i="37"/>
  <c r="GET88" i="37"/>
  <c r="GJB88" i="37"/>
  <c r="GML88" i="37"/>
  <c r="GQT88" i="37"/>
  <c r="GVB88" i="37"/>
  <c r="GYL88" i="37"/>
  <c r="HCT88" i="37"/>
  <c r="HGD88" i="37"/>
  <c r="EEB88" i="37"/>
  <c r="EVS88" i="37"/>
  <c r="FHX88" i="37"/>
  <c r="FQE88" i="37"/>
  <c r="FVL88" i="37"/>
  <c r="GAE88" i="37"/>
  <c r="GDG88" i="37"/>
  <c r="GGI88" i="37"/>
  <c r="GKA88" i="37"/>
  <c r="GNC88" i="37"/>
  <c r="GQE88" i="37"/>
  <c r="GSY88" i="37"/>
  <c r="GWA88" i="37"/>
  <c r="GYU88" i="37"/>
  <c r="HBO88" i="37"/>
  <c r="HEI88" i="37"/>
  <c r="FAL88" i="37"/>
  <c r="FYP88" i="37"/>
  <c r="GJT88" i="37"/>
  <c r="GWB88" i="37"/>
  <c r="HGN88" i="37"/>
  <c r="HKK88" i="37"/>
  <c r="HNG88" i="37"/>
  <c r="HQA88" i="37"/>
  <c r="HSU88" i="37"/>
  <c r="EGN88" i="37"/>
  <c r="FVC88" i="37"/>
  <c r="GHI88" i="37"/>
  <c r="GSK88" i="37"/>
  <c r="HCG88" i="37"/>
  <c r="HIR88" i="37"/>
  <c r="HLL88" i="37"/>
  <c r="HNX88" i="37"/>
  <c r="HQJ88" i="37"/>
  <c r="HSV88" i="37"/>
  <c r="HVH88" i="37"/>
  <c r="HXT88" i="37"/>
  <c r="IAF88" i="37"/>
  <c r="EIM88" i="37"/>
  <c r="FRL88" i="37"/>
  <c r="GDX88" i="37"/>
  <c r="GNT88" i="37"/>
  <c r="GXP88" i="37"/>
  <c r="HGU88" i="37"/>
  <c r="HKD88" i="37"/>
  <c r="HMS88" i="37"/>
  <c r="HPE88" i="37"/>
  <c r="HRQ88" i="37"/>
  <c r="HUC88" i="37"/>
  <c r="HWO88" i="37"/>
  <c r="HZA88" i="37"/>
  <c r="DMK88" i="37"/>
  <c r="FLM88" i="37"/>
  <c r="GBM88" i="37"/>
  <c r="GLI88" i="37"/>
  <c r="GVE88" i="37"/>
  <c r="HFA88" i="37"/>
  <c r="HJM88" i="37"/>
  <c r="HMD88" i="37"/>
  <c r="HOP88" i="37"/>
  <c r="HRB88" i="37"/>
  <c r="HTN88" i="37"/>
  <c r="ERD88" i="37"/>
  <c r="FUC88" i="37"/>
  <c r="GFL88" i="37"/>
  <c r="GPH88" i="37"/>
  <c r="GZD88" i="37"/>
  <c r="HHQ88" i="37"/>
  <c r="HKO88" i="37"/>
  <c r="HNC88" i="37"/>
  <c r="HPO88" i="37"/>
  <c r="HSA88" i="37"/>
  <c r="HUM88" i="37"/>
  <c r="HWY88" i="37"/>
  <c r="HZK88" i="37"/>
  <c r="IBW88" i="37"/>
  <c r="FJA88" i="37"/>
  <c r="GAO88" i="37"/>
  <c r="GKK88" i="37"/>
  <c r="GUG88" i="37"/>
  <c r="HEC88" i="37"/>
  <c r="HJF88" i="37"/>
  <c r="HLX88" i="37"/>
  <c r="HOJ88" i="37"/>
  <c r="HQV88" i="37"/>
  <c r="HTH88" i="37"/>
  <c r="HVT88" i="37"/>
  <c r="HYF88" i="37"/>
  <c r="IAR88" i="37"/>
  <c r="FWO88" i="37"/>
  <c r="HIF88" i="37"/>
  <c r="HSK88" i="37"/>
  <c r="HYO88" i="37"/>
  <c r="ICQ88" i="37"/>
  <c r="GQW88" i="37"/>
  <c r="HNN88" i="37"/>
  <c r="HWD88" i="37"/>
  <c r="IBB88" i="37"/>
  <c r="IDX88" i="37"/>
  <c r="IGJ88" i="37"/>
  <c r="IIV88" i="37"/>
  <c r="ILH88" i="37"/>
  <c r="INT88" i="37"/>
  <c r="IQF88" i="37"/>
  <c r="ISR88" i="37"/>
  <c r="IVD88" i="37"/>
  <c r="IXP88" i="37"/>
  <c r="JAB88" i="37"/>
  <c r="JCN88" i="37"/>
  <c r="JEZ88" i="37"/>
  <c r="JHL88" i="37"/>
  <c r="JJX88" i="37"/>
  <c r="JMJ88" i="37"/>
  <c r="JOV88" i="37"/>
  <c r="JRH88" i="37"/>
  <c r="JTT88" i="37"/>
  <c r="JWF88" i="37"/>
  <c r="JYR88" i="37"/>
  <c r="KBD88" i="37"/>
  <c r="KDP88" i="37"/>
  <c r="KGB88" i="37"/>
  <c r="KIN88" i="37"/>
  <c r="KKZ88" i="37"/>
  <c r="FDE88" i="37"/>
  <c r="HBX88" i="37"/>
  <c r="HQG88" i="37"/>
  <c r="HXK88" i="37"/>
  <c r="ICC88" i="37"/>
  <c r="IEO88" i="37"/>
  <c r="IHA88" i="37"/>
  <c r="IJM88" i="37"/>
  <c r="ILY88" i="37"/>
  <c r="IOK88" i="37"/>
  <c r="IQW88" i="37"/>
  <c r="ITI88" i="37"/>
  <c r="IVU88" i="37"/>
  <c r="IYG88" i="37"/>
  <c r="JAS88" i="37"/>
  <c r="JDE88" i="37"/>
  <c r="JFQ88" i="37"/>
  <c r="JIC88" i="37"/>
  <c r="JKO88" i="37"/>
  <c r="JNA88" i="37"/>
  <c r="JPM88" i="37"/>
  <c r="JRY88" i="37"/>
  <c r="JUK88" i="37"/>
  <c r="JWW88" i="37"/>
  <c r="JZI88" i="37"/>
  <c r="KBU88" i="37"/>
  <c r="KEG88" i="37"/>
  <c r="FDG88" i="37"/>
  <c r="HBY88" i="37"/>
  <c r="HQH88" i="37"/>
  <c r="HXN88" i="37"/>
  <c r="ICD88" i="37"/>
  <c r="IEP88" i="37"/>
  <c r="IHB88" i="37"/>
  <c r="IJN88" i="37"/>
  <c r="ILZ88" i="37"/>
  <c r="IOL88" i="37"/>
  <c r="IQX88" i="37"/>
  <c r="ITJ88" i="37"/>
  <c r="IVV88" i="37"/>
  <c r="IYH88" i="37"/>
  <c r="JAT88" i="37"/>
  <c r="JDF88" i="37"/>
  <c r="JFR88" i="37"/>
  <c r="JID88" i="37"/>
  <c r="JKP88" i="37"/>
  <c r="JNB88" i="37"/>
  <c r="JPN88" i="37"/>
  <c r="JRZ88" i="37"/>
  <c r="JUL88" i="37"/>
  <c r="JWX88" i="37"/>
  <c r="JZJ88" i="37"/>
  <c r="KBV88" i="37"/>
  <c r="KEH88" i="37"/>
  <c r="KGT88" i="37"/>
  <c r="GOJ88" i="37"/>
  <c r="HMW88" i="37"/>
  <c r="HVU88" i="37"/>
  <c r="IAS88" i="37"/>
  <c r="IDS88" i="37"/>
  <c r="IGE88" i="37"/>
  <c r="IIQ88" i="37"/>
  <c r="ILC88" i="37"/>
  <c r="INO88" i="37"/>
  <c r="IQA88" i="37"/>
  <c r="ISM88" i="37"/>
  <c r="IUY88" i="37"/>
  <c r="IXK88" i="37"/>
  <c r="IZW88" i="37"/>
  <c r="JCI88" i="37"/>
  <c r="JEU88" i="37"/>
  <c r="JHG88" i="37"/>
  <c r="JJS88" i="37"/>
  <c r="JME88" i="37"/>
  <c r="JOQ88" i="37"/>
  <c r="JRC88" i="37"/>
  <c r="JTO88" i="37"/>
  <c r="JWA88" i="37"/>
  <c r="JYM88" i="37"/>
  <c r="KAY88" i="37"/>
  <c r="KDK88" i="37"/>
  <c r="KFW88" i="37"/>
  <c r="GEO88" i="37"/>
  <c r="HKJ88" i="37"/>
  <c r="HUH88" i="37"/>
  <c r="HZN88" i="37"/>
  <c r="IDD88" i="37"/>
  <c r="IFP88" i="37"/>
  <c r="IIB88" i="37"/>
  <c r="IKN88" i="37"/>
  <c r="IMZ88" i="37"/>
  <c r="IPL88" i="37"/>
  <c r="IRX88" i="37"/>
  <c r="IUJ88" i="37"/>
  <c r="IWV88" i="37"/>
  <c r="IZH88" i="37"/>
  <c r="JBT88" i="37"/>
  <c r="JEF88" i="37"/>
  <c r="JGR88" i="37"/>
  <c r="JJD88" i="37"/>
  <c r="JLP88" i="37"/>
  <c r="JOB88" i="37"/>
  <c r="JQN88" i="37"/>
  <c r="JSZ88" i="37"/>
  <c r="FUN88" i="37"/>
  <c r="HHT88" i="37"/>
  <c r="HSC88" i="37"/>
  <c r="HYI88" i="37"/>
  <c r="ICO88" i="37"/>
  <c r="IFA88" i="37"/>
  <c r="IHM88" i="37"/>
  <c r="IJY88" i="37"/>
  <c r="IMK88" i="37"/>
  <c r="IOW88" i="37"/>
  <c r="IRI88" i="37"/>
  <c r="ITU88" i="37"/>
  <c r="IWG88" i="37"/>
  <c r="IYS88" i="37"/>
  <c r="JBE88" i="37"/>
  <c r="JDQ88" i="37"/>
  <c r="JGC88" i="37"/>
  <c r="JIO88" i="37"/>
  <c r="JLA88" i="37"/>
  <c r="JNM88" i="37"/>
  <c r="JPY88" i="37"/>
  <c r="ESV88" i="37"/>
  <c r="HQX88" i="37"/>
  <c r="IJZ88" i="37"/>
  <c r="ITV88" i="37"/>
  <c r="JDR88" i="37"/>
  <c r="JNN88" i="37"/>
  <c r="JVL88" i="37"/>
  <c r="KAJ88" i="37"/>
  <c r="KFH88" i="37"/>
  <c r="KIS88" i="37"/>
  <c r="KLN88" i="37"/>
  <c r="KOE88" i="37"/>
  <c r="KQQ88" i="37"/>
  <c r="KTC88" i="37"/>
  <c r="KVO88" i="37"/>
  <c r="KYA88" i="37"/>
  <c r="LAM88" i="37"/>
  <c r="LCY88" i="37"/>
  <c r="LFK88" i="37"/>
  <c r="LHW88" i="37"/>
  <c r="LKI88" i="37"/>
  <c r="LMU88" i="37"/>
  <c r="LPG88" i="37"/>
  <c r="LRS88" i="37"/>
  <c r="IDW88" i="37"/>
  <c r="INS88" i="37"/>
  <c r="IXO88" i="37"/>
  <c r="JHK88" i="37"/>
  <c r="JRG88" i="37"/>
  <c r="JXI88" i="37"/>
  <c r="KCG88" i="37"/>
  <c r="KGY88" i="37"/>
  <c r="KJV88" i="37"/>
  <c r="KMQ88" i="37"/>
  <c r="KPD88" i="37"/>
  <c r="KRP88" i="37"/>
  <c r="KUB88" i="37"/>
  <c r="KWN88" i="37"/>
  <c r="KYZ88" i="37"/>
  <c r="LBL88" i="37"/>
  <c r="LDX88" i="37"/>
  <c r="LGJ88" i="37"/>
  <c r="LIV88" i="37"/>
  <c r="LLH88" i="37"/>
  <c r="LNT88" i="37"/>
  <c r="LQF88" i="37"/>
  <c r="LSR88" i="37"/>
  <c r="LVD88" i="37"/>
  <c r="LXP88" i="37"/>
  <c r="MAB88" i="37"/>
  <c r="MCN88" i="37"/>
  <c r="MEZ88" i="37"/>
  <c r="MHL88" i="37"/>
  <c r="MJX88" i="37"/>
  <c r="MMJ88" i="37"/>
  <c r="MOV88" i="37"/>
  <c r="MRH88" i="37"/>
  <c r="MTT88" i="37"/>
  <c r="MWF88" i="37"/>
  <c r="MYR88" i="37"/>
  <c r="NBD88" i="37"/>
  <c r="NDP88" i="37"/>
  <c r="NGB88" i="37"/>
  <c r="NIN88" i="37"/>
  <c r="NKZ88" i="37"/>
  <c r="NNL88" i="37"/>
  <c r="GAW88" i="37"/>
  <c r="IHV88" i="37"/>
  <c r="IRR88" i="37"/>
  <c r="JBN88" i="37"/>
  <c r="JLJ88" i="37"/>
  <c r="JUG88" i="37"/>
  <c r="JZF88" i="37"/>
  <c r="KED88" i="37"/>
  <c r="KIC88" i="37"/>
  <c r="KKX88" i="37"/>
  <c r="KNQ88" i="37"/>
  <c r="KQC88" i="37"/>
  <c r="KSO88" i="37"/>
  <c r="KVA88" i="37"/>
  <c r="KXM88" i="37"/>
  <c r="KZY88" i="37"/>
  <c r="LCK88" i="37"/>
  <c r="LEW88" i="37"/>
  <c r="LHI88" i="37"/>
  <c r="LJU88" i="37"/>
  <c r="LMG88" i="37"/>
  <c r="LOS88" i="37"/>
  <c r="LRE88" i="37"/>
  <c r="LTQ88" i="37"/>
  <c r="LWC88" i="37"/>
  <c r="LYO88" i="37"/>
  <c r="MBA88" i="37"/>
  <c r="MDM88" i="37"/>
  <c r="MFY88" i="37"/>
  <c r="MIK88" i="37"/>
  <c r="MKW88" i="37"/>
  <c r="MNI88" i="37"/>
  <c r="MPU88" i="37"/>
  <c r="MSG88" i="37"/>
  <c r="MUS88" i="37"/>
  <c r="MXE88" i="37"/>
  <c r="MZQ88" i="37"/>
  <c r="NCC88" i="37"/>
  <c r="NEO88" i="37"/>
  <c r="NHA88" i="37"/>
  <c r="NJM88" i="37"/>
  <c r="NLY88" i="37"/>
  <c r="NOK88" i="37"/>
  <c r="HZR88" i="37"/>
  <c r="ILO88" i="37"/>
  <c r="IVK88" i="37"/>
  <c r="JFG88" i="37"/>
  <c r="JPC88" i="37"/>
  <c r="JWE88" i="37"/>
  <c r="KBC88" i="37"/>
  <c r="KGA88" i="37"/>
  <c r="KJF88" i="37"/>
  <c r="KMA88" i="37"/>
  <c r="KOP88" i="37"/>
  <c r="KRB88" i="37"/>
  <c r="KTN88" i="37"/>
  <c r="KVZ88" i="37"/>
  <c r="KYL88" i="37"/>
  <c r="LAX88" i="37"/>
  <c r="LDJ88" i="37"/>
  <c r="LFV88" i="37"/>
  <c r="LIH88" i="37"/>
  <c r="LKT88" i="37"/>
  <c r="LNF88" i="37"/>
  <c r="LPR88" i="37"/>
  <c r="LSD88" i="37"/>
  <c r="LUP88" i="37"/>
  <c r="LXB88" i="37"/>
  <c r="LZN88" i="37"/>
  <c r="MBZ88" i="37"/>
  <c r="MEL88" i="37"/>
  <c r="MGX88" i="37"/>
  <c r="MJJ88" i="37"/>
  <c r="MLV88" i="37"/>
  <c r="MOH88" i="37"/>
  <c r="MQT88" i="37"/>
  <c r="MTF88" i="37"/>
  <c r="MVR88" i="37"/>
  <c r="MYD88" i="37"/>
  <c r="NAP88" i="37"/>
  <c r="NDB88" i="37"/>
  <c r="NFN88" i="37"/>
  <c r="NHZ88" i="37"/>
  <c r="NKL88" i="37"/>
  <c r="NMX88" i="37"/>
  <c r="NPJ88" i="37"/>
  <c r="IFR88" i="37"/>
  <c r="IPN88" i="37"/>
  <c r="IZJ88" i="37"/>
  <c r="JJF88" i="37"/>
  <c r="JST88" i="37"/>
  <c r="JYF88" i="37"/>
  <c r="KDD88" i="37"/>
  <c r="KHM88" i="37"/>
  <c r="KKH88" i="37"/>
  <c r="KNC88" i="37"/>
  <c r="KPO88" i="37"/>
  <c r="KSA88" i="37"/>
  <c r="KUM88" i="37"/>
  <c r="KWY88" i="37"/>
  <c r="KZK88" i="37"/>
  <c r="LBW88" i="37"/>
  <c r="LEI88" i="37"/>
  <c r="LGU88" i="37"/>
  <c r="LJG88" i="37"/>
  <c r="LLS88" i="37"/>
  <c r="LOE88" i="37"/>
  <c r="LQQ88" i="37"/>
  <c r="LTC88" i="37"/>
  <c r="LVO88" i="37"/>
  <c r="LYA88" i="37"/>
  <c r="MAM88" i="37"/>
  <c r="MCY88" i="37"/>
  <c r="MFK88" i="37"/>
  <c r="MHW88" i="37"/>
  <c r="MKI88" i="37"/>
  <c r="MMU88" i="37"/>
  <c r="MPG88" i="37"/>
  <c r="MRS88" i="37"/>
  <c r="MUE88" i="37"/>
  <c r="MWQ88" i="37"/>
  <c r="MZC88" i="37"/>
  <c r="NBO88" i="37"/>
  <c r="IGY88" i="37"/>
  <c r="IQU88" i="37"/>
  <c r="JAQ88" i="37"/>
  <c r="JKM88" i="37"/>
  <c r="JTR88" i="37"/>
  <c r="JYW88" i="37"/>
  <c r="KDU88" i="37"/>
  <c r="KHW88" i="37"/>
  <c r="KKS88" i="37"/>
  <c r="KNL88" i="37"/>
  <c r="KPX88" i="37"/>
  <c r="KSJ88" i="37"/>
  <c r="KUV88" i="37"/>
  <c r="KXH88" i="37"/>
  <c r="KZT88" i="37"/>
  <c r="LCF88" i="37"/>
  <c r="LER88" i="37"/>
  <c r="LHD88" i="37"/>
  <c r="LJP88" i="37"/>
  <c r="LMB88" i="37"/>
  <c r="LON88" i="37"/>
  <c r="LQZ88" i="37"/>
  <c r="LTL88" i="37"/>
  <c r="LVX88" i="37"/>
  <c r="LYJ88" i="37"/>
  <c r="MAV88" i="37"/>
  <c r="MDH88" i="37"/>
  <c r="MFT88" i="37"/>
  <c r="MIF88" i="37"/>
  <c r="MKR88" i="37"/>
  <c r="MND88" i="37"/>
  <c r="MPP88" i="37"/>
  <c r="MSB88" i="37"/>
  <c r="MUN88" i="37"/>
  <c r="MWZ88" i="37"/>
  <c r="MZL88" i="37"/>
  <c r="NBX88" i="37"/>
  <c r="NEJ88" i="37"/>
  <c r="NGV88" i="37"/>
  <c r="NJH88" i="37"/>
  <c r="NLT88" i="37"/>
  <c r="NOF88" i="37"/>
  <c r="IMD88" i="37"/>
  <c r="JWL88" i="37"/>
  <c r="KMD88" i="37"/>
  <c r="KWC88" i="37"/>
  <c r="LFY88" i="37"/>
  <c r="LPU88" i="37"/>
  <c r="LXF88" i="37"/>
  <c r="MDS88" i="37"/>
  <c r="MKK88" i="37"/>
  <c r="MQX88" i="37"/>
  <c r="MXK88" i="37"/>
  <c r="NDM88" i="37"/>
  <c r="NIK88" i="37"/>
  <c r="NNI88" i="37"/>
  <c r="NRA88" i="37"/>
  <c r="NTM88" i="37"/>
  <c r="NVY88" i="37"/>
  <c r="NYK88" i="37"/>
  <c r="OAW88" i="37"/>
  <c r="ODI88" i="37"/>
  <c r="OFU88" i="37"/>
  <c r="OIG88" i="37"/>
  <c r="OKS88" i="37"/>
  <c r="ONE88" i="37"/>
  <c r="OPQ88" i="37"/>
  <c r="OSC88" i="37"/>
  <c r="OUO88" i="37"/>
  <c r="OXA88" i="37"/>
  <c r="OZM88" i="37"/>
  <c r="PBY88" i="37"/>
  <c r="PEK88" i="37"/>
  <c r="PGW88" i="37"/>
  <c r="PJI88" i="37"/>
  <c r="EA88" i="37"/>
  <c r="NW88" i="37"/>
  <c r="F103" i="37"/>
  <c r="HT88" i="37"/>
  <c r="RP88" i="37"/>
  <c r="BI88" i="37"/>
  <c r="LE88" i="37"/>
  <c r="D107" i="37"/>
  <c r="IT88" i="37"/>
  <c r="SP88" i="37"/>
  <c r="GA88" i="37"/>
  <c r="PW88" i="37"/>
  <c r="DP88" i="37"/>
  <c r="NL88" i="37"/>
  <c r="LJ88" i="37"/>
  <c r="ACK88" i="37"/>
  <c r="AMG88" i="37"/>
  <c r="WS88" i="37"/>
  <c r="AGT88" i="37"/>
  <c r="LR88" i="37"/>
  <c r="WK88" i="37"/>
  <c r="AGN88" i="37"/>
  <c r="EP88" i="37"/>
  <c r="AAS88" i="37"/>
  <c r="AKO88" i="37"/>
  <c r="SK88" i="37"/>
  <c r="AED88" i="37"/>
  <c r="BF88" i="37"/>
  <c r="ZW88" i="37"/>
  <c r="ASP88" i="37"/>
  <c r="BCL88" i="37"/>
  <c r="AIY88" i="37"/>
  <c r="AWA88" i="37"/>
  <c r="VZ88" i="37"/>
  <c r="ARL88" i="37"/>
  <c r="BBH88" i="37"/>
  <c r="AFW88" i="37"/>
  <c r="AUW88" i="37"/>
  <c r="AMQ88" i="37"/>
  <c r="AGE88" i="37"/>
  <c r="AUZ88" i="37"/>
  <c r="FE88" i="37"/>
  <c r="BGS88" i="37"/>
  <c r="BQO88" i="37"/>
  <c r="CAK88" i="37"/>
  <c r="BET88" i="37"/>
  <c r="BPB88" i="37"/>
  <c r="BYX88" i="37"/>
  <c r="AMA88" i="37"/>
  <c r="ATM88" i="37"/>
  <c r="BJZ88" i="37"/>
  <c r="BTV88" i="37"/>
  <c r="BBK88" i="37"/>
  <c r="BNK88" i="37"/>
  <c r="BND88" i="37"/>
  <c r="CCI88" i="37"/>
  <c r="BLK88" i="37"/>
  <c r="CBH88" i="37"/>
  <c r="CLH88" i="37"/>
  <c r="BON88" i="37"/>
  <c r="CDA88" i="37"/>
  <c r="CMW88" i="37"/>
  <c r="AWE88" i="37"/>
  <c r="BUZ88" i="37"/>
  <c r="CGU88" i="37"/>
  <c r="BJG88" i="37"/>
  <c r="BZX88" i="37"/>
  <c r="CKF88" i="37"/>
  <c r="CGG88" i="37"/>
  <c r="CUJ88" i="37"/>
  <c r="BZC88" i="37"/>
  <c r="CRP88" i="37"/>
  <c r="DBU88" i="37"/>
  <c r="AZM88" i="37"/>
  <c r="CLZ88" i="37"/>
  <c r="CXF88" i="37"/>
  <c r="DHB88" i="37"/>
  <c r="DQX88" i="37"/>
  <c r="EAT88" i="37"/>
  <c r="CFR88" i="37"/>
  <c r="CUD88" i="37"/>
  <c r="CHF88" i="37"/>
  <c r="CUV88" i="37"/>
  <c r="CEH88" i="37"/>
  <c r="CTN88" i="37"/>
  <c r="DDM88" i="37"/>
  <c r="BWJ88" i="37"/>
  <c r="BCO88" i="37"/>
  <c r="DHN88" i="37"/>
  <c r="DTN88" i="37"/>
  <c r="CTX88" i="37"/>
  <c r="DLM88" i="37"/>
  <c r="DWS88" i="37"/>
  <c r="EHK88" i="37"/>
  <c r="ERG88" i="37"/>
  <c r="FBC88" i="37"/>
  <c r="DGQ88" i="37"/>
  <c r="DSX88" i="37"/>
  <c r="DDT88" i="37"/>
  <c r="DQV88" i="37"/>
  <c r="ECC88" i="37"/>
  <c r="CEL88" i="37"/>
  <c r="DIT88" i="37"/>
  <c r="DUK88" i="37"/>
  <c r="EFJ88" i="37"/>
  <c r="EPF88" i="37"/>
  <c r="EZB88" i="37"/>
  <c r="DGX88" i="37"/>
  <c r="EGC88" i="37"/>
  <c r="EUC88" i="37"/>
  <c r="FFU88" i="37"/>
  <c r="FPQ88" i="37"/>
  <c r="BXT88" i="37"/>
  <c r="EAV88" i="37"/>
  <c r="EQB88" i="37"/>
  <c r="FCT88" i="37"/>
  <c r="FMP88" i="37"/>
  <c r="FWL88" i="37"/>
  <c r="DVY88" i="37"/>
  <c r="ENF88" i="37"/>
  <c r="FAJ88" i="37"/>
  <c r="FKM88" i="37"/>
  <c r="FUI88" i="37"/>
  <c r="DVG88" i="37"/>
  <c r="EMW88" i="37"/>
  <c r="FAA88" i="37"/>
  <c r="FKF88" i="37"/>
  <c r="DKB88" i="37"/>
  <c r="EHI88" i="37"/>
  <c r="EVD88" i="37"/>
  <c r="DSS88" i="37"/>
  <c r="ELT88" i="37"/>
  <c r="EYW88" i="37"/>
  <c r="FJJ88" i="37"/>
  <c r="DND88" i="37"/>
  <c r="FLO88" i="37"/>
  <c r="GBN88" i="37"/>
  <c r="GLJ88" i="37"/>
  <c r="GVF88" i="37"/>
  <c r="HFB88" i="37"/>
  <c r="EMR88" i="37"/>
  <c r="FSV88" i="37"/>
  <c r="GEQ88" i="37"/>
  <c r="GOM88" i="37"/>
  <c r="GYI88" i="37"/>
  <c r="HIE88" i="37"/>
  <c r="FJI88" i="37"/>
  <c r="GAR88" i="37"/>
  <c r="GKN88" i="37"/>
  <c r="GUJ88" i="37"/>
  <c r="HEF88" i="37"/>
  <c r="FBA88" i="37"/>
  <c r="FXF88" i="37"/>
  <c r="GHE88" i="37"/>
  <c r="GMS88" i="37"/>
  <c r="GTU88" i="37"/>
  <c r="HAW88" i="37"/>
  <c r="HGK88" i="37"/>
  <c r="EYX88" i="37"/>
  <c r="FRI88" i="37"/>
  <c r="FWW88" i="37"/>
  <c r="GBR88" i="37"/>
  <c r="GFB88" i="37"/>
  <c r="GJJ88" i="37"/>
  <c r="GNR88" i="37"/>
  <c r="GRB88" i="37"/>
  <c r="GVJ88" i="37"/>
  <c r="GYT88" i="37"/>
  <c r="HDB88" i="37"/>
  <c r="HHJ88" i="37"/>
  <c r="EGB88" i="37"/>
  <c r="EXI88" i="37"/>
  <c r="FIU88" i="37"/>
  <c r="FQU88" i="37"/>
  <c r="FVZ88" i="37"/>
  <c r="GAM88" i="37"/>
  <c r="GDO88" i="37"/>
  <c r="GGQ88" i="37"/>
  <c r="GKI88" i="37"/>
  <c r="GNK88" i="37"/>
  <c r="GQM88" i="37"/>
  <c r="GTO88" i="37"/>
  <c r="GWI88" i="37"/>
  <c r="GZC88" i="37"/>
  <c r="HBW88" i="37"/>
  <c r="HEQ88" i="37"/>
  <c r="FDX88" i="37"/>
  <c r="FZX88" i="37"/>
  <c r="GMF88" i="37"/>
  <c r="GXH88" i="37"/>
  <c r="HHK88" i="37"/>
  <c r="HKT88" i="37"/>
  <c r="HNO88" i="37"/>
  <c r="HQI88" i="37"/>
  <c r="HTC88" i="37"/>
  <c r="EUM88" i="37"/>
  <c r="FWZ88" i="37"/>
  <c r="GIO88" i="37"/>
  <c r="GTQ88" i="37"/>
  <c r="HDM88" i="37"/>
  <c r="HJA88" i="37"/>
  <c r="HLT88" i="37"/>
  <c r="HOF88" i="37"/>
  <c r="HQR88" i="37"/>
  <c r="HTD88" i="37"/>
  <c r="HVP88" i="37"/>
  <c r="HYB88" i="37"/>
  <c r="IAN88" i="37"/>
  <c r="EPM88" i="37"/>
  <c r="FTO88" i="37"/>
  <c r="GFD88" i="37"/>
  <c r="GOZ88" i="37"/>
  <c r="GYV88" i="37"/>
  <c r="HHM88" i="37"/>
  <c r="HKM88" i="37"/>
  <c r="HNA88" i="37"/>
  <c r="HPM88" i="37"/>
  <c r="HRY88" i="37"/>
  <c r="HUK88" i="37"/>
  <c r="HWW88" i="37"/>
  <c r="HZI88" i="37"/>
  <c r="DZY88" i="37"/>
  <c r="FOR88" i="37"/>
  <c r="GCS88" i="37"/>
  <c r="GMO88" i="37"/>
  <c r="GWK88" i="37"/>
  <c r="HFY88" i="37"/>
  <c r="HJV88" i="37"/>
  <c r="HML88" i="37"/>
  <c r="HOX88" i="37"/>
  <c r="HRJ88" i="37"/>
  <c r="HTV88" i="37"/>
  <c r="EXR88" i="37"/>
  <c r="FWA88" i="37"/>
  <c r="GGR88" i="37"/>
  <c r="GQN88" i="37"/>
  <c r="HAJ88" i="37"/>
  <c r="HIB88" i="37"/>
  <c r="HKY88" i="37"/>
  <c r="HNK88" i="37"/>
  <c r="HPW88" i="37"/>
  <c r="HSI88" i="37"/>
  <c r="HUU88" i="37"/>
  <c r="HXG88" i="37"/>
  <c r="HZS88" i="37"/>
  <c r="DQF88" i="37"/>
  <c r="FMF88" i="37"/>
  <c r="GBU88" i="37"/>
  <c r="GLQ88" i="37"/>
  <c r="GVM88" i="37"/>
  <c r="HFI88" i="37"/>
  <c r="HJO88" i="37"/>
  <c r="HMF88" i="37"/>
  <c r="HOR88" i="37"/>
  <c r="HRD88" i="37"/>
  <c r="HTP88" i="37"/>
  <c r="HWB88" i="37"/>
  <c r="HYN88" i="37"/>
  <c r="IAZ88" i="37"/>
  <c r="GCB88" i="37"/>
  <c r="HJP88" i="37"/>
  <c r="HTQ88" i="37"/>
  <c r="HZE88" i="37"/>
  <c r="DTV88" i="37"/>
  <c r="GVU88" i="37"/>
  <c r="HOT88" i="37"/>
  <c r="HWT88" i="37"/>
  <c r="IBQ88" i="37"/>
  <c r="IEF88" i="37"/>
  <c r="IGR88" i="37"/>
  <c r="IJD88" i="37"/>
  <c r="ILP88" i="37"/>
  <c r="IOB88" i="37"/>
  <c r="IQN88" i="37"/>
  <c r="ISZ88" i="37"/>
  <c r="IVL88" i="37"/>
  <c r="IXX88" i="37"/>
  <c r="JAJ88" i="37"/>
  <c r="JCV88" i="37"/>
  <c r="JFH88" i="37"/>
  <c r="JHT88" i="37"/>
  <c r="JKF88" i="37"/>
  <c r="JMR88" i="37"/>
  <c r="JPD88" i="37"/>
  <c r="JRP88" i="37"/>
  <c r="JUB88" i="37"/>
  <c r="JWN88" i="37"/>
  <c r="JYZ88" i="37"/>
  <c r="KBL88" i="37"/>
  <c r="KDX88" i="37"/>
  <c r="KGJ88" i="37"/>
  <c r="KIV88" i="37"/>
  <c r="KLH88" i="37"/>
  <c r="FQF88" i="37"/>
  <c r="HGG88" i="37"/>
  <c r="HRM88" i="37"/>
  <c r="HYA88" i="37"/>
  <c r="ICK88" i="37"/>
  <c r="IEW88" i="37"/>
  <c r="IHI88" i="37"/>
  <c r="IJU88" i="37"/>
  <c r="IMG88" i="37"/>
  <c r="IOS88" i="37"/>
  <c r="IRE88" i="37"/>
  <c r="ITQ88" i="37"/>
  <c r="IWC88" i="37"/>
  <c r="IYO88" i="37"/>
  <c r="JBA88" i="37"/>
  <c r="JDM88" i="37"/>
  <c r="JFY88" i="37"/>
  <c r="JIK88" i="37"/>
  <c r="JKW88" i="37"/>
  <c r="JNI88" i="37"/>
  <c r="JPU88" i="37"/>
  <c r="JSG88" i="37"/>
  <c r="JUS88" i="37"/>
  <c r="JXE88" i="37"/>
  <c r="JZQ88" i="37"/>
  <c r="KCC88" i="37"/>
  <c r="KEO88" i="37"/>
  <c r="FQJ88" i="37"/>
  <c r="HGM88" i="37"/>
  <c r="HRN88" i="37"/>
  <c r="HYD88" i="37"/>
  <c r="ICL88" i="37"/>
  <c r="IEX88" i="37"/>
  <c r="IHJ88" i="37"/>
  <c r="IJV88" i="37"/>
  <c r="IMH88" i="37"/>
  <c r="IOT88" i="37"/>
  <c r="IRF88" i="37"/>
  <c r="ITR88" i="37"/>
  <c r="IWD88" i="37"/>
  <c r="IYP88" i="37"/>
  <c r="JBB88" i="37"/>
  <c r="JDN88" i="37"/>
  <c r="JFZ88" i="37"/>
  <c r="JIL88" i="37"/>
  <c r="JKX88" i="37"/>
  <c r="JNJ88" i="37"/>
  <c r="JPV88" i="37"/>
  <c r="JSH88" i="37"/>
  <c r="JUT88" i="37"/>
  <c r="JXF88" i="37"/>
  <c r="JZR88" i="37"/>
  <c r="KCD88" i="37"/>
  <c r="KEP88" i="37"/>
  <c r="KHB88" i="37"/>
  <c r="GTH88" i="37"/>
  <c r="HOC88" i="37"/>
  <c r="HWK88" i="37"/>
  <c r="IBI88" i="37"/>
  <c r="IEA88" i="37"/>
  <c r="IGM88" i="37"/>
  <c r="IIY88" i="37"/>
  <c r="ILK88" i="37"/>
  <c r="INW88" i="37"/>
  <c r="IQI88" i="37"/>
  <c r="ISU88" i="37"/>
  <c r="IVG88" i="37"/>
  <c r="IXS88" i="37"/>
  <c r="JAE88" i="37"/>
  <c r="JCQ88" i="37"/>
  <c r="JFC88" i="37"/>
  <c r="JHO88" i="37"/>
  <c r="JKA88" i="37"/>
  <c r="JMM88" i="37"/>
  <c r="JOY88" i="37"/>
  <c r="JRK88" i="37"/>
  <c r="JTW88" i="37"/>
  <c r="JWI88" i="37"/>
  <c r="JYU88" i="37"/>
  <c r="KBG88" i="37"/>
  <c r="KDS88" i="37"/>
  <c r="KGE88" i="37"/>
  <c r="GJM88" i="37"/>
  <c r="HLR88" i="37"/>
  <c r="HVF88" i="37"/>
  <c r="IAD88" i="37"/>
  <c r="IDL88" i="37"/>
  <c r="IFX88" i="37"/>
  <c r="IIJ88" i="37"/>
  <c r="IKV88" i="37"/>
  <c r="INH88" i="37"/>
  <c r="IPT88" i="37"/>
  <c r="ISF88" i="37"/>
  <c r="IUR88" i="37"/>
  <c r="IXD88" i="37"/>
  <c r="IZP88" i="37"/>
  <c r="JCB88" i="37"/>
  <c r="JEN88" i="37"/>
  <c r="JGZ88" i="37"/>
  <c r="JJL88" i="37"/>
  <c r="JLX88" i="37"/>
  <c r="JOJ88" i="37"/>
  <c r="JQV88" i="37"/>
  <c r="JTH88" i="37"/>
  <c r="GAV88" i="37"/>
  <c r="HJG88" i="37"/>
  <c r="HTI88" i="37"/>
  <c r="HYY88" i="37"/>
  <c r="ICW88" i="37"/>
  <c r="IFI88" i="37"/>
  <c r="IHU88" i="37"/>
  <c r="IKG88" i="37"/>
  <c r="IMS88" i="37"/>
  <c r="IPE88" i="37"/>
  <c r="IRQ88" i="37"/>
  <c r="IUC88" i="37"/>
  <c r="IWO88" i="37"/>
  <c r="IZA88" i="37"/>
  <c r="JBM88" i="37"/>
  <c r="JDY88" i="37"/>
  <c r="JGK88" i="37"/>
  <c r="JIW88" i="37"/>
  <c r="JLI88" i="37"/>
  <c r="JNU88" i="37"/>
  <c r="JQG88" i="37"/>
  <c r="GZM88" i="37"/>
  <c r="HXV88" i="37"/>
  <c r="ILF88" i="37"/>
  <c r="IVB88" i="37"/>
  <c r="JEX88" i="37"/>
  <c r="JOT88" i="37"/>
  <c r="JWB88" i="37"/>
  <c r="KAZ88" i="37"/>
  <c r="KFX88" i="37"/>
  <c r="KJB88" i="37"/>
  <c r="KLW88" i="37"/>
  <c r="KOM88" i="37"/>
  <c r="KQY88" i="37"/>
  <c r="KTK88" i="37"/>
  <c r="KVW88" i="37"/>
  <c r="KYI88" i="37"/>
  <c r="LAU88" i="37"/>
  <c r="LDG88" i="37"/>
  <c r="LFS88" i="37"/>
  <c r="LIE88" i="37"/>
  <c r="LKQ88" i="37"/>
  <c r="LNC88" i="37"/>
  <c r="LPO88" i="37"/>
  <c r="LSA88" i="37"/>
  <c r="IFC88" i="37"/>
  <c r="IOY88" i="37"/>
  <c r="IYU88" i="37"/>
  <c r="JIQ88" i="37"/>
  <c r="JSL88" i="37"/>
  <c r="JXY88" i="37"/>
  <c r="KCW88" i="37"/>
  <c r="KHJ88" i="37"/>
  <c r="KKE88" i="37"/>
  <c r="KMZ88" i="37"/>
  <c r="KPL88" i="37"/>
  <c r="KRX88" i="37"/>
  <c r="KUJ88" i="37"/>
  <c r="KWV88" i="37"/>
  <c r="KZH88" i="37"/>
  <c r="LBT88" i="37"/>
  <c r="LEF88" i="37"/>
  <c r="LGR88" i="37"/>
  <c r="LJD88" i="37"/>
  <c r="LLP88" i="37"/>
  <c r="LOB88" i="37"/>
  <c r="LQN88" i="37"/>
  <c r="LSZ88" i="37"/>
  <c r="LVL88" i="37"/>
  <c r="LXX88" i="37"/>
  <c r="MAJ88" i="37"/>
  <c r="MCV88" i="37"/>
  <c r="MFH88" i="37"/>
  <c r="MHT88" i="37"/>
  <c r="MKF88" i="37"/>
  <c r="MMR88" i="37"/>
  <c r="MPD88" i="37"/>
  <c r="MRP88" i="37"/>
  <c r="MUB88" i="37"/>
  <c r="MWN88" i="37"/>
  <c r="MYZ88" i="37"/>
  <c r="NBL88" i="37"/>
  <c r="NDX88" i="37"/>
  <c r="NGJ88" i="37"/>
  <c r="NIV88" i="37"/>
  <c r="NLH88" i="37"/>
  <c r="NNT88" i="37"/>
  <c r="HJH88" i="37"/>
  <c r="IJB88" i="37"/>
  <c r="ISX88" i="37"/>
  <c r="JCT88" i="37"/>
  <c r="JMP88" i="37"/>
  <c r="JUX88" i="37"/>
  <c r="JZV88" i="37"/>
  <c r="KET88" i="37"/>
  <c r="KIL88" i="37"/>
  <c r="KLG88" i="37"/>
  <c r="KNY88" i="37"/>
  <c r="KQK88" i="37"/>
  <c r="KSW88" i="37"/>
  <c r="KVI88" i="37"/>
  <c r="KXU88" i="37"/>
  <c r="LAG88" i="37"/>
  <c r="LCS88" i="37"/>
  <c r="LFE88" i="37"/>
  <c r="LHQ88" i="37"/>
  <c r="LKC88" i="37"/>
  <c r="LMO88" i="37"/>
  <c r="LPA88" i="37"/>
  <c r="LRM88" i="37"/>
  <c r="LTY88" i="37"/>
  <c r="LWK88" i="37"/>
  <c r="LYW88" i="37"/>
  <c r="MBI88" i="37"/>
  <c r="MDU88" i="37"/>
  <c r="MGG88" i="37"/>
  <c r="MIS88" i="37"/>
  <c r="MLE88" i="37"/>
  <c r="MNQ88" i="37"/>
  <c r="MQC88" i="37"/>
  <c r="MSO88" i="37"/>
  <c r="MVA88" i="37"/>
  <c r="MXM88" i="37"/>
  <c r="MZY88" i="37"/>
  <c r="NCK88" i="37"/>
  <c r="NEW88" i="37"/>
  <c r="NHI88" i="37"/>
  <c r="NJU88" i="37"/>
  <c r="NMG88" i="37"/>
  <c r="NOS88" i="37"/>
  <c r="ICY88" i="37"/>
  <c r="IMU88" i="37"/>
  <c r="IWQ88" i="37"/>
  <c r="JGM88" i="37"/>
  <c r="JQI88" i="37"/>
  <c r="JWU88" i="37"/>
  <c r="KBS88" i="37"/>
  <c r="KGP88" i="37"/>
  <c r="KJO88" i="37"/>
  <c r="KMJ88" i="37"/>
  <c r="KOX88" i="37"/>
  <c r="KRJ88" i="37"/>
  <c r="KTV88" i="37"/>
  <c r="KWH88" i="37"/>
  <c r="KYT88" i="37"/>
  <c r="LBF88" i="37"/>
  <c r="LDR88" i="37"/>
  <c r="LGD88" i="37"/>
  <c r="LIP88" i="37"/>
  <c r="LLB88" i="37"/>
  <c r="LNN88" i="37"/>
  <c r="LPZ88" i="37"/>
  <c r="LSL88" i="37"/>
  <c r="LUX88" i="37"/>
  <c r="LXJ88" i="37"/>
  <c r="LZV88" i="37"/>
  <c r="MCH88" i="37"/>
  <c r="MET88" i="37"/>
  <c r="MHF88" i="37"/>
  <c r="MJR88" i="37"/>
  <c r="MMD88" i="37"/>
  <c r="MOP88" i="37"/>
  <c r="MRB88" i="37"/>
  <c r="MTN88" i="37"/>
  <c r="MVZ88" i="37"/>
  <c r="MYL88" i="37"/>
  <c r="NAX88" i="37"/>
  <c r="NDJ88" i="37"/>
  <c r="NFV88" i="37"/>
  <c r="NIH88" i="37"/>
  <c r="NKT88" i="37"/>
  <c r="NNF88" i="37"/>
  <c r="NPR88" i="37"/>
  <c r="IGX88" i="37"/>
  <c r="IQT88" i="37"/>
  <c r="JAP88" i="37"/>
  <c r="JKL88" i="37"/>
  <c r="JTQ88" i="37"/>
  <c r="JYV88" i="37"/>
  <c r="KDT88" i="37"/>
  <c r="KHV88" i="37"/>
  <c r="KKQ88" i="37"/>
  <c r="KNK88" i="37"/>
  <c r="KPW88" i="37"/>
  <c r="KSI88" i="37"/>
  <c r="KUU88" i="37"/>
  <c r="KXG88" i="37"/>
  <c r="KZS88" i="37"/>
  <c r="LCE88" i="37"/>
  <c r="LEQ88" i="37"/>
  <c r="LHC88" i="37"/>
  <c r="LJO88" i="37"/>
  <c r="LMA88" i="37"/>
  <c r="LOM88" i="37"/>
  <c r="LQY88" i="37"/>
  <c r="LTK88" i="37"/>
  <c r="LVW88" i="37"/>
  <c r="LYI88" i="37"/>
  <c r="MAU88" i="37"/>
  <c r="MDG88" i="37"/>
  <c r="MFS88" i="37"/>
  <c r="MIE88" i="37"/>
  <c r="MKQ88" i="37"/>
  <c r="MNC88" i="37"/>
  <c r="MPO88" i="37"/>
  <c r="MSA88" i="37"/>
  <c r="MUM88" i="37"/>
  <c r="MWY88" i="37"/>
  <c r="MZK88" i="37"/>
  <c r="GPQ88" i="37"/>
  <c r="IIE88" i="37"/>
  <c r="ISA88" i="37"/>
  <c r="JBW88" i="37"/>
  <c r="JLS88" i="37"/>
  <c r="JUO88" i="37"/>
  <c r="JZM88" i="37"/>
  <c r="KEK88" i="37"/>
  <c r="KIG88" i="37"/>
  <c r="KLB88" i="37"/>
  <c r="KNT88" i="37"/>
  <c r="KQF88" i="37"/>
  <c r="KSR88" i="37"/>
  <c r="KVD88" i="37"/>
  <c r="KXP88" i="37"/>
  <c r="LAB88" i="37"/>
  <c r="LCN88" i="37"/>
  <c r="LEZ88" i="37"/>
  <c r="LHL88" i="37"/>
  <c r="LJX88" i="37"/>
  <c r="LMJ88" i="37"/>
  <c r="LOV88" i="37"/>
  <c r="LRH88" i="37"/>
  <c r="LTT88" i="37"/>
  <c r="LWF88" i="37"/>
  <c r="LYR88" i="37"/>
  <c r="MBD88" i="37"/>
  <c r="MDP88" i="37"/>
  <c r="MGB88" i="37"/>
  <c r="MIN88" i="37"/>
  <c r="MKZ88" i="37"/>
  <c r="MNL88" i="37"/>
  <c r="MPX88" i="37"/>
  <c r="MSJ88" i="37"/>
  <c r="MUV88" i="37"/>
  <c r="MXH88" i="37"/>
  <c r="MZT88" i="37"/>
  <c r="NCF88" i="37"/>
  <c r="NER88" i="37"/>
  <c r="NHD88" i="37"/>
  <c r="NJP88" i="37"/>
  <c r="NMB88" i="37"/>
  <c r="NON88" i="37"/>
  <c r="IRB88" i="37"/>
  <c r="JYX88" i="37"/>
  <c r="KNM88" i="37"/>
  <c r="KXI88" i="37"/>
  <c r="LHE88" i="37"/>
  <c r="LRA88" i="37"/>
  <c r="LYC88" i="37"/>
  <c r="MEP88" i="37"/>
  <c r="MLC88" i="37"/>
  <c r="MRU88" i="37"/>
  <c r="MYH88" i="37"/>
  <c r="NEC88" i="37"/>
  <c r="NJA88" i="37"/>
  <c r="NNY88" i="37"/>
  <c r="NRI88" i="37"/>
  <c r="NTU88" i="37"/>
  <c r="NWG88" i="37"/>
  <c r="NYS88" i="37"/>
  <c r="OBE88" i="37"/>
  <c r="ODQ88" i="37"/>
  <c r="OGC88" i="37"/>
  <c r="OIO88" i="37"/>
  <c r="OLA88" i="37"/>
  <c r="ONM88" i="37"/>
  <c r="OPY88" i="37"/>
  <c r="OSK88" i="37"/>
  <c r="OUW88" i="37"/>
  <c r="OXI88" i="37"/>
  <c r="OZU88" i="37"/>
  <c r="PCG88" i="37"/>
  <c r="PES88" i="37"/>
  <c r="PHE88" i="37"/>
  <c r="PJQ88" i="37"/>
  <c r="EI88" i="37"/>
  <c r="OE88" i="37"/>
  <c r="G104" i="37"/>
  <c r="IB88" i="37"/>
  <c r="RX88" i="37"/>
  <c r="BQ88" i="37"/>
  <c r="LM88" i="37"/>
  <c r="F101" i="37"/>
  <c r="JB88" i="37"/>
  <c r="SX88" i="37"/>
  <c r="GI88" i="37"/>
  <c r="QE88" i="37"/>
  <c r="DX88" i="37"/>
  <c r="NT88" i="37"/>
  <c r="MP88" i="37"/>
  <c r="ACS88" i="37"/>
  <c r="AMO88" i="37"/>
  <c r="XE88" i="37"/>
  <c r="AHB88" i="37"/>
  <c r="MX88" i="37"/>
  <c r="WW88" i="37"/>
  <c r="AGV88" i="37"/>
  <c r="FV88" i="37"/>
  <c r="ABA88" i="37"/>
  <c r="AKW88" i="37"/>
  <c r="TP88" i="37"/>
  <c r="AEL88" i="37"/>
  <c r="CL88" i="37"/>
  <c r="AAQ88" i="37"/>
  <c r="ASX88" i="37"/>
  <c r="BCT88" i="37"/>
  <c r="AJT88" i="37"/>
  <c r="AWI88" i="37"/>
  <c r="XO88" i="37"/>
  <c r="ART88" i="37"/>
  <c r="BBP88" i="37"/>
  <c r="AGR88" i="37"/>
  <c r="AVE88" i="37"/>
  <c r="ANJ88" i="37"/>
  <c r="AGZ88" i="37"/>
  <c r="AVH88" i="37"/>
  <c r="XT88" i="37"/>
  <c r="BHA88" i="37"/>
  <c r="BQW88" i="37"/>
  <c r="CAS88" i="37"/>
  <c r="BFD88" i="37"/>
  <c r="BPJ88" i="37"/>
  <c r="BZF88" i="37"/>
  <c r="AOK88" i="37"/>
  <c r="AUI88" i="37"/>
  <c r="BKH88" i="37"/>
  <c r="BUD88" i="37"/>
  <c r="BCA88" i="37"/>
  <c r="BNS88" i="37"/>
  <c r="BNT88" i="37"/>
  <c r="CCQ88" i="37"/>
  <c r="BMA88" i="37"/>
  <c r="CBT88" i="37"/>
  <c r="CLP88" i="37"/>
  <c r="BPD88" i="37"/>
  <c r="CDI88" i="37"/>
  <c r="CNE88" i="37"/>
  <c r="AYW88" i="37"/>
  <c r="BVL88" i="37"/>
  <c r="CHC88" i="37"/>
  <c r="BJW88" i="37"/>
  <c r="CAH88" i="37"/>
  <c r="CKN88" i="37"/>
  <c r="CGX88" i="37"/>
  <c r="CUR88" i="37"/>
  <c r="CAF88" i="37"/>
  <c r="CRY88" i="37"/>
  <c r="DCC88" i="37"/>
  <c r="BEE88" i="37"/>
  <c r="CMM88" i="37"/>
  <c r="CXN88" i="37"/>
  <c r="DHJ88" i="37"/>
  <c r="DRF88" i="37"/>
  <c r="EBB88" i="37"/>
  <c r="CGO88" i="37"/>
  <c r="CUM88" i="37"/>
  <c r="CHV88" i="37"/>
  <c r="CVD88" i="37"/>
  <c r="CFB88" i="37"/>
  <c r="CTW88" i="37"/>
  <c r="DDU88" i="37"/>
  <c r="BXN88" i="37"/>
  <c r="BRG88" i="37"/>
  <c r="DIA88" i="37"/>
  <c r="DTW88" i="37"/>
  <c r="CVF88" i="37"/>
  <c r="DLV88" i="37"/>
  <c r="DXC88" i="37"/>
  <c r="EHS88" i="37"/>
  <c r="ERO88" i="37"/>
  <c r="FBK88" i="37"/>
  <c r="DHD88" i="37"/>
  <c r="DTG88" i="37"/>
  <c r="DEF88" i="37"/>
  <c r="DRE88" i="37"/>
  <c r="ECL88" i="37"/>
  <c r="CJY88" i="37"/>
  <c r="DJG88" i="37"/>
  <c r="DUT88" i="37"/>
  <c r="EFR88" i="37"/>
  <c r="EPN88" i="37"/>
  <c r="EZJ88" i="37"/>
  <c r="DII88" i="37"/>
  <c r="EGQ88" i="37"/>
  <c r="EUN88" i="37"/>
  <c r="FGC88" i="37"/>
  <c r="FPY88" i="37"/>
  <c r="COZ88" i="37"/>
  <c r="EBN88" i="37"/>
  <c r="EQM88" i="37"/>
  <c r="FDB88" i="37"/>
  <c r="FMX88" i="37"/>
  <c r="FWT88" i="37"/>
  <c r="DWQ88" i="37"/>
  <c r="ENQ88" i="37"/>
  <c r="FAT88" i="37"/>
  <c r="FKU88" i="37"/>
  <c r="FUQ88" i="37"/>
  <c r="DWB88" i="37"/>
  <c r="ENH88" i="37"/>
  <c r="FAK88" i="37"/>
  <c r="FKN88" i="37"/>
  <c r="DKZ88" i="37"/>
  <c r="EHW88" i="37"/>
  <c r="EVN88" i="37"/>
  <c r="DTT88" i="37"/>
  <c r="EME88" i="37"/>
  <c r="EZH88" i="37"/>
  <c r="FJR88" i="37"/>
  <c r="DQZ88" i="37"/>
  <c r="FMK88" i="37"/>
  <c r="GBV88" i="37"/>
  <c r="GLR88" i="37"/>
  <c r="GVN88" i="37"/>
  <c r="HFJ88" i="37"/>
  <c r="EOI88" i="37"/>
  <c r="FTG88" i="37"/>
  <c r="GEY88" i="37"/>
  <c r="GOU88" i="37"/>
  <c r="GYQ88" i="37"/>
  <c r="CYM88" i="37"/>
  <c r="FKB88" i="37"/>
  <c r="GAZ88" i="37"/>
  <c r="GKV88" i="37"/>
  <c r="GUR88" i="37"/>
  <c r="HEN88" i="37"/>
  <c r="FCA88" i="37"/>
  <c r="FXP88" i="37"/>
  <c r="GHM88" i="37"/>
  <c r="GOO88" i="37"/>
  <c r="GUC88" i="37"/>
  <c r="HBE88" i="37"/>
  <c r="DPE88" i="37"/>
  <c r="FAD88" i="37"/>
  <c r="FRY88" i="37"/>
  <c r="FXG88" i="37"/>
  <c r="GBZ88" i="37"/>
  <c r="GGH88" i="37"/>
  <c r="GJR88" i="37"/>
  <c r="GNZ88" i="37"/>
  <c r="GRJ88" i="37"/>
  <c r="GVR88" i="37"/>
  <c r="GZZ88" i="37"/>
  <c r="HDJ88" i="37"/>
  <c r="HHR88" i="37"/>
  <c r="EHZ88" i="37"/>
  <c r="FBJ88" i="37"/>
  <c r="FJQ88" i="37"/>
  <c r="FRK88" i="37"/>
  <c r="FXH88" i="37"/>
  <c r="GAU88" i="37"/>
  <c r="GDW88" i="37"/>
  <c r="GHO88" i="37"/>
  <c r="GKQ88" i="37"/>
  <c r="GNS88" i="37"/>
  <c r="GRC88" i="37"/>
  <c r="GTW88" i="37"/>
  <c r="GWQ88" i="37"/>
  <c r="GZK88" i="37"/>
  <c r="HCE88" i="37"/>
  <c r="HEY88" i="37"/>
  <c r="FHG88" i="37"/>
  <c r="GCJ88" i="37"/>
  <c r="GNL88" i="37"/>
  <c r="GYN88" i="37"/>
  <c r="HHX88" i="37"/>
  <c r="HLC88" i="37"/>
  <c r="HNW88" i="37"/>
  <c r="HQQ88" i="37"/>
  <c r="HTS88" i="37"/>
  <c r="FAO88" i="37"/>
  <c r="FYQ88" i="37"/>
  <c r="GJU88" i="37"/>
  <c r="GUW88" i="37"/>
  <c r="HES88" i="37"/>
  <c r="HJK88" i="37"/>
  <c r="HMB88" i="37"/>
  <c r="HON88" i="37"/>
  <c r="HQZ88" i="37"/>
  <c r="HTL88" i="37"/>
  <c r="HVX88" i="37"/>
  <c r="HYJ88" i="37"/>
  <c r="IAV88" i="37"/>
  <c r="EWB88" i="37"/>
  <c r="FVP88" i="37"/>
  <c r="GGJ88" i="37"/>
  <c r="GQF88" i="37"/>
  <c r="HAB88" i="37"/>
  <c r="HHZ88" i="37"/>
  <c r="HKV88" i="37"/>
  <c r="HNI88" i="37"/>
  <c r="HPU88" i="37"/>
  <c r="HSG88" i="37"/>
  <c r="HUS88" i="37"/>
  <c r="HXE88" i="37"/>
  <c r="HZQ88" i="37"/>
  <c r="EIN88" i="37"/>
  <c r="FRP88" i="37"/>
  <c r="GDY88" i="37"/>
  <c r="GNU88" i="37"/>
  <c r="GXQ88" i="37"/>
  <c r="HGV88" i="37"/>
  <c r="HKE88" i="37"/>
  <c r="HMT88" i="37"/>
  <c r="HPF88" i="37"/>
  <c r="HRR88" i="37"/>
  <c r="HUD88" i="37"/>
  <c r="FCI88" i="37"/>
  <c r="FXU88" i="37"/>
  <c r="GHX88" i="37"/>
  <c r="GRT88" i="37"/>
  <c r="HBP88" i="37"/>
  <c r="HIM88" i="37"/>
  <c r="HLG88" i="37"/>
  <c r="HNS88" i="37"/>
  <c r="HQE88" i="37"/>
  <c r="HSQ88" i="37"/>
  <c r="HVC88" i="37"/>
  <c r="HXO88" i="37"/>
  <c r="IAA88" i="37"/>
  <c r="ECN88" i="37"/>
  <c r="FPO88" i="37"/>
  <c r="GDA88" i="37"/>
  <c r="GMW88" i="37"/>
  <c r="GWS88" i="37"/>
  <c r="HGF88" i="37"/>
  <c r="HJX88" i="37"/>
  <c r="HMN88" i="37"/>
  <c r="HOZ88" i="37"/>
  <c r="HRL88" i="37"/>
  <c r="HTX88" i="37"/>
  <c r="HWJ88" i="37"/>
  <c r="HYV88" i="37"/>
  <c r="IBH88" i="37"/>
  <c r="GGZ88" i="37"/>
  <c r="HLA88" i="37"/>
  <c r="HUW88" i="37"/>
  <c r="HZU88" i="37"/>
  <c r="EZK88" i="37"/>
  <c r="HAS88" i="37"/>
  <c r="HPZ88" i="37"/>
  <c r="HXJ88" i="37"/>
  <c r="ICB88" i="37"/>
  <c r="IEN88" i="37"/>
  <c r="IGZ88" i="37"/>
  <c r="IJL88" i="37"/>
  <c r="ILX88" i="37"/>
  <c r="IOJ88" i="37"/>
  <c r="IQV88" i="37"/>
  <c r="ITH88" i="37"/>
  <c r="IVT88" i="37"/>
  <c r="IYF88" i="37"/>
  <c r="JAR88" i="37"/>
  <c r="JDD88" i="37"/>
  <c r="JFP88" i="37"/>
  <c r="JIB88" i="37"/>
  <c r="JKN88" i="37"/>
  <c r="JMZ88" i="37"/>
  <c r="JPL88" i="37"/>
  <c r="JRX88" i="37"/>
  <c r="JUJ88" i="37"/>
  <c r="JWV88" i="37"/>
  <c r="JZH88" i="37"/>
  <c r="KBT88" i="37"/>
  <c r="KEF88" i="37"/>
  <c r="KGR88" i="37"/>
  <c r="KJD88" i="37"/>
  <c r="KLP88" i="37"/>
  <c r="FYE88" i="37"/>
  <c r="HIO88" i="37"/>
  <c r="HSS88" i="37"/>
  <c r="HYQ88" i="37"/>
  <c r="ICS88" i="37"/>
  <c r="IFE88" i="37"/>
  <c r="IHQ88" i="37"/>
  <c r="IKC88" i="37"/>
  <c r="IMO88" i="37"/>
  <c r="IPA88" i="37"/>
  <c r="IRM88" i="37"/>
  <c r="ITY88" i="37"/>
  <c r="IWK88" i="37"/>
  <c r="IYW88" i="37"/>
  <c r="JBI88" i="37"/>
  <c r="JDU88" i="37"/>
  <c r="JGG88" i="37"/>
  <c r="JIS88" i="37"/>
  <c r="JLE88" i="37"/>
  <c r="JNQ88" i="37"/>
  <c r="JQC88" i="37"/>
  <c r="JSO88" i="37"/>
  <c r="JVA88" i="37"/>
  <c r="JXM88" i="37"/>
  <c r="JZY88" i="37"/>
  <c r="KCK88" i="37"/>
  <c r="KEW88" i="37"/>
  <c r="FYF88" i="37"/>
  <c r="HIP88" i="37"/>
  <c r="HST88" i="37"/>
  <c r="HYT88" i="37"/>
  <c r="ICT88" i="37"/>
  <c r="IFF88" i="37"/>
  <c r="IHR88" i="37"/>
  <c r="IKD88" i="37"/>
  <c r="IMP88" i="37"/>
  <c r="IPB88" i="37"/>
  <c r="IRN88" i="37"/>
  <c r="ITZ88" i="37"/>
  <c r="IWL88" i="37"/>
  <c r="IYX88" i="37"/>
  <c r="JBJ88" i="37"/>
  <c r="JDV88" i="37"/>
  <c r="JGH88" i="37"/>
  <c r="JIT88" i="37"/>
  <c r="JLF88" i="37"/>
  <c r="JNR88" i="37"/>
  <c r="JQD88" i="37"/>
  <c r="JSP88" i="37"/>
  <c r="JVB88" i="37"/>
  <c r="JXN88" i="37"/>
  <c r="JZZ88" i="37"/>
  <c r="KCL88" i="37"/>
  <c r="KEX88" i="37"/>
  <c r="EMF88" i="37"/>
  <c r="GYF88" i="37"/>
  <c r="HPI88" i="37"/>
  <c r="HXA88" i="37"/>
  <c r="IBU88" i="37"/>
  <c r="IEI88" i="37"/>
  <c r="IGU88" i="37"/>
  <c r="IJG88" i="37"/>
  <c r="ILS88" i="37"/>
  <c r="IOE88" i="37"/>
  <c r="IQQ88" i="37"/>
  <c r="ITC88" i="37"/>
  <c r="IVO88" i="37"/>
  <c r="IYA88" i="37"/>
  <c r="JAM88" i="37"/>
  <c r="JCY88" i="37"/>
  <c r="JFK88" i="37"/>
  <c r="JHW88" i="37"/>
  <c r="JKI88" i="37"/>
  <c r="JMU88" i="37"/>
  <c r="JPG88" i="37"/>
  <c r="JRS88" i="37"/>
  <c r="JUE88" i="37"/>
  <c r="JWQ88" i="37"/>
  <c r="JZC88" i="37"/>
  <c r="KBO88" i="37"/>
  <c r="KEA88" i="37"/>
  <c r="KGM88" i="37"/>
  <c r="GOK88" i="37"/>
  <c r="HMX88" i="37"/>
  <c r="HVV88" i="37"/>
  <c r="IAT88" i="37"/>
  <c r="IDT88" i="37"/>
  <c r="IGF88" i="37"/>
  <c r="IIR88" i="37"/>
  <c r="ILD88" i="37"/>
  <c r="INP88" i="37"/>
  <c r="IQB88" i="37"/>
  <c r="ISN88" i="37"/>
  <c r="IUZ88" i="37"/>
  <c r="IXL88" i="37"/>
  <c r="IZX88" i="37"/>
  <c r="JCJ88" i="37"/>
  <c r="JEV88" i="37"/>
  <c r="JHH88" i="37"/>
  <c r="JJT88" i="37"/>
  <c r="JMF88" i="37"/>
  <c r="JOR88" i="37"/>
  <c r="JRD88" i="37"/>
  <c r="JTP88" i="37"/>
  <c r="GFT88" i="37"/>
  <c r="HKR88" i="37"/>
  <c r="HUO88" i="37"/>
  <c r="HZO88" i="37"/>
  <c r="IDE88" i="37"/>
  <c r="IFQ88" i="37"/>
  <c r="IIC88" i="37"/>
  <c r="IKO88" i="37"/>
  <c r="INA88" i="37"/>
  <c r="IPM88" i="37"/>
  <c r="IRY88" i="37"/>
  <c r="IUK88" i="37"/>
  <c r="IWW88" i="37"/>
  <c r="IZI88" i="37"/>
  <c r="JBU88" i="37"/>
  <c r="JEG88" i="37"/>
  <c r="JGS88" i="37"/>
  <c r="JJE88" i="37"/>
  <c r="JLQ88" i="37"/>
  <c r="JOC88" i="37"/>
  <c r="JQO88" i="37"/>
  <c r="HPR88" i="37"/>
  <c r="ICH88" i="37"/>
  <c r="IML88" i="37"/>
  <c r="IWH88" i="37"/>
  <c r="JGD88" i="37"/>
  <c r="JPZ88" i="37"/>
  <c r="JWR88" i="37"/>
  <c r="KBP88" i="37"/>
  <c r="KGK88" i="37"/>
  <c r="KJK88" i="37"/>
  <c r="KMG88" i="37"/>
  <c r="KOU88" i="37"/>
  <c r="KRG88" i="37"/>
  <c r="KTS88" i="37"/>
  <c r="KWE88" i="37"/>
  <c r="KYQ88" i="37"/>
  <c r="LBC88" i="37"/>
  <c r="LDO88" i="37"/>
  <c r="LGA88" i="37"/>
  <c r="LIM88" i="37"/>
  <c r="LKY88" i="37"/>
  <c r="LNK88" i="37"/>
  <c r="LPW88" i="37"/>
  <c r="LSI88" i="37"/>
  <c r="IGI88" i="37"/>
  <c r="IQE88" i="37"/>
  <c r="JAA88" i="37"/>
  <c r="JJW88" i="37"/>
  <c r="JTI88" i="37"/>
  <c r="JYO88" i="37"/>
  <c r="KDM88" i="37"/>
  <c r="KHS88" i="37"/>
  <c r="KKN88" i="37"/>
  <c r="KNH88" i="37"/>
  <c r="KPT88" i="37"/>
  <c r="KSF88" i="37"/>
  <c r="KUR88" i="37"/>
  <c r="KXD88" i="37"/>
  <c r="KZP88" i="37"/>
  <c r="LCB88" i="37"/>
  <c r="LEN88" i="37"/>
  <c r="LGZ88" i="37"/>
  <c r="LJL88" i="37"/>
  <c r="LLX88" i="37"/>
  <c r="LOJ88" i="37"/>
  <c r="LQV88" i="37"/>
  <c r="LTH88" i="37"/>
  <c r="LVT88" i="37"/>
  <c r="LYF88" i="37"/>
  <c r="MAR88" i="37"/>
  <c r="MDD88" i="37"/>
  <c r="MFP88" i="37"/>
  <c r="MIB88" i="37"/>
  <c r="MKN88" i="37"/>
  <c r="MMZ88" i="37"/>
  <c r="MPL88" i="37"/>
  <c r="MRX88" i="37"/>
  <c r="MUJ88" i="37"/>
  <c r="MWV88" i="37"/>
  <c r="MZH88" i="37"/>
  <c r="NBT88" i="37"/>
  <c r="NEF88" i="37"/>
  <c r="NGR88" i="37"/>
  <c r="NJD88" i="37"/>
  <c r="NLP88" i="37"/>
  <c r="NOB88" i="37"/>
  <c r="HTJ88" i="37"/>
  <c r="IKH88" i="37"/>
  <c r="IUD88" i="37"/>
  <c r="JDZ88" i="37"/>
  <c r="JNV88" i="37"/>
  <c r="JVN88" i="37"/>
  <c r="KAL88" i="37"/>
  <c r="KFJ88" i="37"/>
  <c r="KIU88" i="37"/>
  <c r="KLQ88" i="37"/>
  <c r="KOG88" i="37"/>
  <c r="KQS88" i="37"/>
  <c r="KTE88" i="37"/>
  <c r="KVQ88" i="37"/>
  <c r="KYC88" i="37"/>
  <c r="LAO88" i="37"/>
  <c r="LDA88" i="37"/>
  <c r="LFM88" i="37"/>
  <c r="LHY88" i="37"/>
  <c r="LKK88" i="37"/>
  <c r="LMW88" i="37"/>
  <c r="LPI88" i="37"/>
  <c r="LRU88" i="37"/>
  <c r="LUG88" i="37"/>
  <c r="LWS88" i="37"/>
  <c r="LZE88" i="37"/>
  <c r="MBQ88" i="37"/>
  <c r="MEC88" i="37"/>
  <c r="MGO88" i="37"/>
  <c r="MJA88" i="37"/>
  <c r="MLM88" i="37"/>
  <c r="MNY88" i="37"/>
  <c r="MQK88" i="37"/>
  <c r="MSW88" i="37"/>
  <c r="MVI88" i="37"/>
  <c r="MXU88" i="37"/>
  <c r="NAG88" i="37"/>
  <c r="NCS88" i="37"/>
  <c r="NFE88" i="37"/>
  <c r="NHQ88" i="37"/>
  <c r="NKC88" i="37"/>
  <c r="NMO88" i="37"/>
  <c r="NPA88" i="37"/>
  <c r="IEE88" i="37"/>
  <c r="IOA88" i="37"/>
  <c r="IXW88" i="37"/>
  <c r="JHS88" i="37"/>
  <c r="JRO88" i="37"/>
  <c r="JXK88" i="37"/>
  <c r="KCI88" i="37"/>
  <c r="KHC88" i="37"/>
  <c r="KJX88" i="37"/>
  <c r="KMS88" i="37"/>
  <c r="KPF88" i="37"/>
  <c r="KRR88" i="37"/>
  <c r="KUD88" i="37"/>
  <c r="KWP88" i="37"/>
  <c r="KZB88" i="37"/>
  <c r="LBN88" i="37"/>
  <c r="LDZ88" i="37"/>
  <c r="LGL88" i="37"/>
  <c r="LIX88" i="37"/>
  <c r="LLJ88" i="37"/>
  <c r="LNV88" i="37"/>
  <c r="LQH88" i="37"/>
  <c r="LST88" i="37"/>
  <c r="LVF88" i="37"/>
  <c r="LXR88" i="37"/>
  <c r="MAD88" i="37"/>
  <c r="MCP88" i="37"/>
  <c r="MFB88" i="37"/>
  <c r="MHN88" i="37"/>
  <c r="MJZ88" i="37"/>
  <c r="MML88" i="37"/>
  <c r="MOX88" i="37"/>
  <c r="MRJ88" i="37"/>
  <c r="MTV88" i="37"/>
  <c r="MWH88" i="37"/>
  <c r="MYT88" i="37"/>
  <c r="NBF88" i="37"/>
  <c r="NDR88" i="37"/>
  <c r="NGD88" i="37"/>
  <c r="NIP88" i="37"/>
  <c r="NLB88" i="37"/>
  <c r="NNN88" i="37"/>
  <c r="GKS88" i="37"/>
  <c r="IID88" i="37"/>
  <c r="IRZ88" i="37"/>
  <c r="JBV88" i="37"/>
  <c r="JLR88" i="37"/>
  <c r="JUI88" i="37"/>
  <c r="JZL88" i="37"/>
  <c r="KEJ88" i="37"/>
  <c r="KIE88" i="37"/>
  <c r="KLA88" i="37"/>
  <c r="KNS88" i="37"/>
  <c r="KQE88" i="37"/>
  <c r="KSQ88" i="37"/>
  <c r="KVC88" i="37"/>
  <c r="KXO88" i="37"/>
  <c r="LAA88" i="37"/>
  <c r="LCM88" i="37"/>
  <c r="LEY88" i="37"/>
  <c r="LHK88" i="37"/>
  <c r="LJW88" i="37"/>
  <c r="LMI88" i="37"/>
  <c r="LOU88" i="37"/>
  <c r="LRG88" i="37"/>
  <c r="LTS88" i="37"/>
  <c r="LWE88" i="37"/>
  <c r="LYQ88" i="37"/>
  <c r="MBC88" i="37"/>
  <c r="MDO88" i="37"/>
  <c r="MGA88" i="37"/>
  <c r="MIM88" i="37"/>
  <c r="MKY88" i="37"/>
  <c r="MNK88" i="37"/>
  <c r="MPW88" i="37"/>
  <c r="MSI88" i="37"/>
  <c r="MUU88" i="37"/>
  <c r="MXG88" i="37"/>
  <c r="MZS88" i="37"/>
  <c r="HNF88" i="37"/>
  <c r="IJK88" i="37"/>
  <c r="ITG88" i="37"/>
  <c r="JDC88" i="37"/>
  <c r="JMY88" i="37"/>
  <c r="JVE88" i="37"/>
  <c r="KAC88" i="37"/>
  <c r="KFA88" i="37"/>
  <c r="KIP88" i="37"/>
  <c r="KLK88" i="37"/>
  <c r="KOB88" i="37"/>
  <c r="KQN88" i="37"/>
  <c r="KSZ88" i="37"/>
  <c r="KVL88" i="37"/>
  <c r="KXX88" i="37"/>
  <c r="LAJ88" i="37"/>
  <c r="LCV88" i="37"/>
  <c r="LFH88" i="37"/>
  <c r="LHT88" i="37"/>
  <c r="LKF88" i="37"/>
  <c r="LMR88" i="37"/>
  <c r="LPD88" i="37"/>
  <c r="LRP88" i="37"/>
  <c r="LUB88" i="37"/>
  <c r="LWN88" i="37"/>
  <c r="LYZ88" i="37"/>
  <c r="MBL88" i="37"/>
  <c r="MDX88" i="37"/>
  <c r="MGJ88" i="37"/>
  <c r="MIV88" i="37"/>
  <c r="MLH88" i="37"/>
  <c r="MNT88" i="37"/>
  <c r="MQF88" i="37"/>
  <c r="MSR88" i="37"/>
  <c r="MVD88" i="37"/>
  <c r="MXP88" i="37"/>
  <c r="NAB88" i="37"/>
  <c r="NCN88" i="37"/>
  <c r="NEZ88" i="37"/>
  <c r="NHL88" i="37"/>
  <c r="NJX88" i="37"/>
  <c r="NMJ88" i="37"/>
  <c r="NOV88" i="37"/>
  <c r="IVZ88" i="37"/>
  <c r="KBJ88" i="37"/>
  <c r="KOS88" i="37"/>
  <c r="KYO88" i="37"/>
  <c r="LIK88" i="37"/>
  <c r="LSG88" i="37"/>
  <c r="LYU88" i="37"/>
  <c r="MFM88" i="37"/>
  <c r="MLZ88" i="37"/>
  <c r="MSM88" i="37"/>
  <c r="MZE88" i="37"/>
  <c r="NES88" i="37"/>
  <c r="NJQ88" i="37"/>
  <c r="NOO88" i="37"/>
  <c r="NRQ88" i="37"/>
  <c r="NUC88" i="37"/>
  <c r="NWO88" i="37"/>
  <c r="NZA88" i="37"/>
  <c r="OBM88" i="37"/>
  <c r="ODY88" i="37"/>
  <c r="OGK88" i="37"/>
  <c r="OIW88" i="37"/>
  <c r="OLI88" i="37"/>
  <c r="ONU88" i="37"/>
  <c r="OQG88" i="37"/>
  <c r="OSS88" i="37"/>
  <c r="OVE88" i="37"/>
  <c r="OXQ88" i="37"/>
  <c r="PAC88" i="37"/>
  <c r="PCO88" i="37"/>
  <c r="PFA88" i="37"/>
  <c r="PHM88" i="37"/>
  <c r="PJY88" i="37"/>
  <c r="GM88" i="37"/>
  <c r="QI88" i="37"/>
  <c r="AJ88" i="37"/>
  <c r="KF88" i="37"/>
  <c r="UB88" i="37"/>
  <c r="DU88" i="37"/>
  <c r="NQ88" i="37"/>
  <c r="BJ88" i="37"/>
  <c r="LF88" i="37"/>
  <c r="D106" i="37"/>
  <c r="IM88" i="37"/>
  <c r="SI88" i="37"/>
  <c r="GB88" i="37"/>
  <c r="PX88" i="37"/>
  <c r="UF88" i="37"/>
  <c r="AEW88" i="37"/>
  <c r="I101" i="37"/>
  <c r="ZJ88" i="37"/>
  <c r="AJF88" i="37"/>
  <c r="E105" i="37"/>
  <c r="ZD88" i="37"/>
  <c r="AIZ88" i="37"/>
  <c r="OL88" i="37"/>
  <c r="ADE88" i="37"/>
  <c r="ANA88" i="37"/>
  <c r="WO88" i="37"/>
  <c r="AGP88" i="37"/>
  <c r="LB88" i="37"/>
  <c r="AGJ88" i="37"/>
  <c r="AVB88" i="37"/>
  <c r="BEX88" i="37"/>
  <c r="AOM88" i="37"/>
  <c r="AYM88" i="37"/>
  <c r="ADH88" i="37"/>
  <c r="ATX88" i="37"/>
  <c r="BDT88" i="37"/>
  <c r="AMM88" i="37"/>
  <c r="AXI88" i="37"/>
  <c r="AQA88" i="37"/>
  <c r="AMU88" i="37"/>
  <c r="AXL88" i="37"/>
  <c r="AQP88" i="37"/>
  <c r="BJE88" i="37"/>
  <c r="BTA88" i="37"/>
  <c r="AEQ88" i="37"/>
  <c r="BHR88" i="37"/>
  <c r="BRN88" i="37"/>
  <c r="CBJ88" i="37"/>
  <c r="AVV88" i="37"/>
  <c r="AZN88" i="37"/>
  <c r="BML88" i="37"/>
  <c r="BWH88" i="37"/>
  <c r="BFU88" i="37"/>
  <c r="BPW88" i="37"/>
  <c r="BRT88" i="37"/>
  <c r="CEU88" i="37"/>
  <c r="BQI88" i="37"/>
  <c r="CDX88" i="37"/>
  <c r="CNT88" i="37"/>
  <c r="BSW88" i="37"/>
  <c r="CFM88" i="37"/>
  <c r="CPI88" i="37"/>
  <c r="BHH88" i="37"/>
  <c r="BYQ88" i="37"/>
  <c r="CJG88" i="37"/>
  <c r="BOE88" i="37"/>
  <c r="CCV88" i="37"/>
  <c r="ADW88" i="37"/>
  <c r="CLF88" i="37"/>
  <c r="CWV88" i="37"/>
  <c r="CGH88" i="37"/>
  <c r="CUK88" i="37"/>
  <c r="DEG88" i="37"/>
  <c r="BQK88" i="37"/>
  <c r="CPE88" i="37"/>
  <c r="CZR88" i="37"/>
  <c r="DJN88" i="37"/>
  <c r="DTJ88" i="37"/>
  <c r="EDF88" i="37"/>
  <c r="CKW88" i="37"/>
  <c r="BAW88" i="37"/>
  <c r="CMD88" i="37"/>
  <c r="CXH88" i="37"/>
  <c r="CJS88" i="37"/>
  <c r="CWC88" i="37"/>
  <c r="DFY88" i="37"/>
  <c r="CEK88" i="37"/>
  <c r="CSF88" i="37"/>
  <c r="DLC88" i="37"/>
  <c r="DWI88" i="37"/>
  <c r="DAE88" i="37"/>
  <c r="DOH88" i="37"/>
  <c r="DZO88" i="37"/>
  <c r="EJW88" i="37"/>
  <c r="ETS88" i="37"/>
  <c r="CPT88" i="37"/>
  <c r="DKI88" i="37"/>
  <c r="BJH88" i="37"/>
  <c r="DHS88" i="37"/>
  <c r="DTQ88" i="37"/>
  <c r="EES88" i="37"/>
  <c r="CVO88" i="37"/>
  <c r="DLY88" i="37"/>
  <c r="DXF88" i="37"/>
  <c r="EHV88" i="37"/>
  <c r="ERR88" i="37"/>
  <c r="BMK88" i="37"/>
  <c r="DPG88" i="37"/>
  <c r="EKB88" i="37"/>
  <c r="EXJ88" i="37"/>
  <c r="FIG88" i="37"/>
  <c r="FSC88" i="37"/>
  <c r="DEL88" i="37"/>
  <c r="EFE88" i="37"/>
  <c r="ETI88" i="37"/>
  <c r="FFF88" i="37"/>
  <c r="FPB88" i="37"/>
  <c r="CPB88" i="37"/>
  <c r="EBO88" i="37"/>
  <c r="EQN88" i="37"/>
  <c r="FDC88" i="37"/>
  <c r="FMY88" i="37"/>
  <c r="CFI88" i="37"/>
  <c r="EAZ88" i="37"/>
  <c r="EQE88" i="37"/>
  <c r="FCV88" i="37"/>
  <c r="FMR88" i="37"/>
  <c r="DRR88" i="37"/>
  <c r="ELH88" i="37"/>
  <c r="EYK88" i="37"/>
  <c r="DZB88" i="37"/>
  <c r="EPA88" i="37"/>
  <c r="FBZ88" i="37"/>
  <c r="FLV88" i="37"/>
  <c r="EIX88" i="37"/>
  <c r="FRQ88" i="37"/>
  <c r="GDZ88" i="37"/>
  <c r="GNV88" i="37"/>
  <c r="GXR88" i="37"/>
  <c r="HHN88" i="37"/>
  <c r="EZT88" i="37"/>
  <c r="FWR88" i="37"/>
  <c r="GHC88" i="37"/>
  <c r="GQY88" i="37"/>
  <c r="HAU88" i="37"/>
  <c r="EDO88" i="37"/>
  <c r="FPW88" i="37"/>
  <c r="GDD88" i="37"/>
  <c r="GMZ88" i="37"/>
  <c r="GWV88" i="37"/>
  <c r="HGR88" i="37"/>
  <c r="FHU88" i="37"/>
  <c r="GAC88" i="37"/>
  <c r="GHU88" i="37"/>
  <c r="GOW88" i="37"/>
  <c r="GVY88" i="37"/>
  <c r="HBM88" i="37"/>
  <c r="DSU88" i="37"/>
  <c r="FFK88" i="37"/>
  <c r="FSN88" i="37"/>
  <c r="FYV88" i="37"/>
  <c r="GCH88" i="37"/>
  <c r="GGP88" i="37"/>
  <c r="GJZ88" i="37"/>
  <c r="GOH88" i="37"/>
  <c r="GSP88" i="37"/>
  <c r="GVZ88" i="37"/>
  <c r="HAH88" i="37"/>
  <c r="HDR88" i="37"/>
  <c r="DCN88" i="37"/>
  <c r="EKA88" i="37"/>
  <c r="FCG88" i="37"/>
  <c r="FKJ88" i="37"/>
  <c r="FSA88" i="37"/>
  <c r="FXT88" i="37"/>
  <c r="GBC88" i="37"/>
  <c r="GEE88" i="37"/>
  <c r="GHW88" i="37"/>
  <c r="GKY88" i="37"/>
  <c r="GOA88" i="37"/>
  <c r="GRK88" i="37"/>
  <c r="GUE88" i="37"/>
  <c r="GWY88" i="37"/>
  <c r="GZS88" i="37"/>
  <c r="HCM88" i="37"/>
  <c r="HFG88" i="37"/>
  <c r="FNT88" i="37"/>
  <c r="GDP88" i="37"/>
  <c r="GOR88" i="37"/>
  <c r="GZT88" i="37"/>
  <c r="HIH88" i="37"/>
  <c r="HLK88" i="37"/>
  <c r="HOE88" i="37"/>
  <c r="HRG88" i="37"/>
  <c r="HUA88" i="37"/>
  <c r="FEC88" i="37"/>
  <c r="FZY88" i="37"/>
  <c r="GLA88" i="37"/>
  <c r="GWC88" i="37"/>
  <c r="HFW88" i="37"/>
  <c r="HJT88" i="37"/>
  <c r="HMJ88" i="37"/>
  <c r="HOV88" i="37"/>
  <c r="HRH88" i="37"/>
  <c r="HTT88" i="37"/>
  <c r="HWF88" i="37"/>
  <c r="HYR88" i="37"/>
  <c r="IBD88" i="37"/>
  <c r="FBL88" i="37"/>
  <c r="FXK88" i="37"/>
  <c r="GHP88" i="37"/>
  <c r="GRL88" i="37"/>
  <c r="HBH88" i="37"/>
  <c r="HIJ88" i="37"/>
  <c r="HLE88" i="37"/>
  <c r="HNQ88" i="37"/>
  <c r="HQC88" i="37"/>
  <c r="HSO88" i="37"/>
  <c r="HVA88" i="37"/>
  <c r="HXM88" i="37"/>
  <c r="HZY88" i="37"/>
  <c r="EPO88" i="37"/>
  <c r="FTP88" i="37"/>
  <c r="GFE88" i="37"/>
  <c r="GPA88" i="37"/>
  <c r="GYW88" i="37"/>
  <c r="HHP88" i="37"/>
  <c r="HKN88" i="37"/>
  <c r="HNB88" i="37"/>
  <c r="HPN88" i="37"/>
  <c r="HRZ88" i="37"/>
  <c r="HUL88" i="37"/>
  <c r="FFQ88" i="37"/>
  <c r="FZH88" i="37"/>
  <c r="GJD88" i="37"/>
  <c r="GSZ88" i="37"/>
  <c r="HCV88" i="37"/>
  <c r="HIV88" i="37"/>
  <c r="HLO88" i="37"/>
  <c r="HOA88" i="37"/>
  <c r="HQM88" i="37"/>
  <c r="HSY88" i="37"/>
  <c r="HVK88" i="37"/>
  <c r="HXW88" i="37"/>
  <c r="IAI88" i="37"/>
  <c r="EKL88" i="37"/>
  <c r="FSF88" i="37"/>
  <c r="GEG88" i="37"/>
  <c r="GOC88" i="37"/>
  <c r="GXY88" i="37"/>
  <c r="HHC88" i="37"/>
  <c r="HKG88" i="37"/>
  <c r="HMV88" i="37"/>
  <c r="HPH88" i="37"/>
  <c r="HRT88" i="37"/>
  <c r="HUF88" i="37"/>
  <c r="HWR88" i="37"/>
  <c r="HZD88" i="37"/>
  <c r="IBP88" i="37"/>
  <c r="GLX88" i="37"/>
  <c r="HMG88" i="37"/>
  <c r="HVM88" i="37"/>
  <c r="IAK88" i="37"/>
  <c r="FNC88" i="37"/>
  <c r="HFP88" i="37"/>
  <c r="HRF88" i="37"/>
  <c r="HXZ88" i="37"/>
  <c r="ICJ88" i="37"/>
  <c r="IEV88" i="37"/>
  <c r="IHH88" i="37"/>
  <c r="IJT88" i="37"/>
  <c r="IMF88" i="37"/>
  <c r="IOR88" i="37"/>
  <c r="IRD88" i="37"/>
  <c r="ITP88" i="37"/>
  <c r="IWB88" i="37"/>
  <c r="IYN88" i="37"/>
  <c r="JAZ88" i="37"/>
  <c r="JDL88" i="37"/>
  <c r="JFX88" i="37"/>
  <c r="JIJ88" i="37"/>
  <c r="JKV88" i="37"/>
  <c r="JNH88" i="37"/>
  <c r="JPT88" i="37"/>
  <c r="JSF88" i="37"/>
  <c r="JUR88" i="37"/>
  <c r="JXD88" i="37"/>
  <c r="JZP88" i="37"/>
  <c r="KCB88" i="37"/>
  <c r="KEN88" i="37"/>
  <c r="KGZ88" i="37"/>
  <c r="KJL88" i="37"/>
  <c r="KLX88" i="37"/>
  <c r="GDH88" i="37"/>
  <c r="HJY88" i="37"/>
  <c r="HTY88" i="37"/>
  <c r="HZG88" i="37"/>
  <c r="IDA88" i="37"/>
  <c r="IFM88" i="37"/>
  <c r="IHY88" i="37"/>
  <c r="IKK88" i="37"/>
  <c r="IMW88" i="37"/>
  <c r="IPI88" i="37"/>
  <c r="IRU88" i="37"/>
  <c r="IUG88" i="37"/>
  <c r="IWS88" i="37"/>
  <c r="IZE88" i="37"/>
  <c r="JBQ88" i="37"/>
  <c r="JEC88" i="37"/>
  <c r="JGO88" i="37"/>
  <c r="JJA88" i="37"/>
  <c r="JLM88" i="37"/>
  <c r="JNY88" i="37"/>
  <c r="JQK88" i="37"/>
  <c r="JSW88" i="37"/>
  <c r="JVI88" i="37"/>
  <c r="JXU88" i="37"/>
  <c r="KAG88" i="37"/>
  <c r="KCS88" i="37"/>
  <c r="KFE88" i="37"/>
  <c r="GDI88" i="37"/>
  <c r="HKA88" i="37"/>
  <c r="HTZ88" i="37"/>
  <c r="HZJ88" i="37"/>
  <c r="IDB88" i="37"/>
  <c r="IFN88" i="37"/>
  <c r="IHZ88" i="37"/>
  <c r="IKL88" i="37"/>
  <c r="IMX88" i="37"/>
  <c r="IPJ88" i="37"/>
  <c r="IRV88" i="37"/>
  <c r="IUH88" i="37"/>
  <c r="IWT88" i="37"/>
  <c r="IZF88" i="37"/>
  <c r="JBR88" i="37"/>
  <c r="JED88" i="37"/>
  <c r="JGP88" i="37"/>
  <c r="JJB88" i="37"/>
  <c r="JLN88" i="37"/>
  <c r="JNZ88" i="37"/>
  <c r="JQL88" i="37"/>
  <c r="JSX88" i="37"/>
  <c r="JVJ88" i="37"/>
  <c r="JXV88" i="37"/>
  <c r="KAH88" i="37"/>
  <c r="KCT88" i="37"/>
  <c r="KFF88" i="37"/>
  <c r="FGJ88" i="37"/>
  <c r="HDD88" i="37"/>
  <c r="HQO88" i="37"/>
  <c r="HXQ88" i="37"/>
  <c r="ICE88" i="37"/>
  <c r="IEQ88" i="37"/>
  <c r="IHC88" i="37"/>
  <c r="IJO88" i="37"/>
  <c r="IMA88" i="37"/>
  <c r="IOM88" i="37"/>
  <c r="IQY88" i="37"/>
  <c r="ITK88" i="37"/>
  <c r="IVW88" i="37"/>
  <c r="IYI88" i="37"/>
  <c r="JAU88" i="37"/>
  <c r="JDG88" i="37"/>
  <c r="JFS88" i="37"/>
  <c r="JIE88" i="37"/>
  <c r="JKQ88" i="37"/>
  <c r="JNC88" i="37"/>
  <c r="JPO88" i="37"/>
  <c r="JSA88" i="37"/>
  <c r="JUM88" i="37"/>
  <c r="JWY88" i="37"/>
  <c r="JZK88" i="37"/>
  <c r="KBW88" i="37"/>
  <c r="KEI88" i="37"/>
  <c r="KGU88" i="37"/>
  <c r="GTI88" i="37"/>
  <c r="HOD88" i="37"/>
  <c r="HWL88" i="37"/>
  <c r="IBJ88" i="37"/>
  <c r="IEB88" i="37"/>
  <c r="IGN88" i="37"/>
  <c r="IIZ88" i="37"/>
  <c r="ILL88" i="37"/>
  <c r="INX88" i="37"/>
  <c r="IQJ88" i="37"/>
  <c r="ISV88" i="37"/>
  <c r="IVH88" i="37"/>
  <c r="IXT88" i="37"/>
  <c r="JAF88" i="37"/>
  <c r="JCR88" i="37"/>
  <c r="JFD88" i="37"/>
  <c r="JHP88" i="37"/>
  <c r="JKB88" i="37"/>
  <c r="JMN88" i="37"/>
  <c r="JOZ88" i="37"/>
  <c r="JRL88" i="37"/>
  <c r="JTX88" i="37"/>
  <c r="GKR88" i="37"/>
  <c r="HLY88" i="37"/>
  <c r="HVG88" i="37"/>
  <c r="IAE88" i="37"/>
  <c r="IDM88" i="37"/>
  <c r="IFY88" i="37"/>
  <c r="IIK88" i="37"/>
  <c r="IKW88" i="37"/>
  <c r="INI88" i="37"/>
  <c r="IPU88" i="37"/>
  <c r="ISG88" i="37"/>
  <c r="IUS88" i="37"/>
  <c r="IXE88" i="37"/>
  <c r="IZQ88" i="37"/>
  <c r="JCC88" i="37"/>
  <c r="JEO88" i="37"/>
  <c r="JHA88" i="37"/>
  <c r="JJM88" i="37"/>
  <c r="JLY88" i="37"/>
  <c r="JOK88" i="37"/>
  <c r="JQW88" i="37"/>
  <c r="HXF88" i="37"/>
  <c r="IDV88" i="37"/>
  <c r="INR88" i="37"/>
  <c r="IXN88" i="37"/>
  <c r="JHJ88" i="37"/>
  <c r="JRF88" i="37"/>
  <c r="JXH88" i="37"/>
  <c r="KCF88" i="37"/>
  <c r="KGX88" i="37"/>
  <c r="KJU88" i="37"/>
  <c r="KMP88" i="37"/>
  <c r="KPC88" i="37"/>
  <c r="KRO88" i="37"/>
  <c r="KUA88" i="37"/>
  <c r="KWM88" i="37"/>
  <c r="KYY88" i="37"/>
  <c r="LBK88" i="37"/>
  <c r="LDW88" i="37"/>
  <c r="LGI88" i="37"/>
  <c r="LIU88" i="37"/>
  <c r="LLG88" i="37"/>
  <c r="LNS88" i="37"/>
  <c r="LQE88" i="37"/>
  <c r="FUR88" i="37"/>
  <c r="IHO88" i="37"/>
  <c r="IRK88" i="37"/>
  <c r="JBG88" i="37"/>
  <c r="JLC88" i="37"/>
  <c r="JUA88" i="37"/>
  <c r="JZE88" i="37"/>
  <c r="KEC88" i="37"/>
  <c r="KIB88" i="37"/>
  <c r="KKW88" i="37"/>
  <c r="KNP88" i="37"/>
  <c r="KQB88" i="37"/>
  <c r="KSN88" i="37"/>
  <c r="KUZ88" i="37"/>
  <c r="KXL88" i="37"/>
  <c r="KZX88" i="37"/>
  <c r="LCJ88" i="37"/>
  <c r="LEV88" i="37"/>
  <c r="LHH88" i="37"/>
  <c r="LJT88" i="37"/>
  <c r="LMF88" i="37"/>
  <c r="LOR88" i="37"/>
  <c r="LRD88" i="37"/>
  <c r="LTP88" i="37"/>
  <c r="LWB88" i="37"/>
  <c r="LYN88" i="37"/>
  <c r="MAZ88" i="37"/>
  <c r="MDL88" i="37"/>
  <c r="MFX88" i="37"/>
  <c r="MIJ88" i="37"/>
  <c r="MKV88" i="37"/>
  <c r="MNH88" i="37"/>
  <c r="MPT88" i="37"/>
  <c r="MSF88" i="37"/>
  <c r="MUR88" i="37"/>
  <c r="MXD88" i="37"/>
  <c r="MZP88" i="37"/>
  <c r="NCB88" i="37"/>
  <c r="NEN88" i="37"/>
  <c r="NGZ88" i="37"/>
  <c r="NJL88" i="37"/>
  <c r="NLX88" i="37"/>
  <c r="NOJ88" i="37"/>
  <c r="HZB88" i="37"/>
  <c r="ILN88" i="37"/>
  <c r="IVJ88" i="37"/>
  <c r="JFF88" i="37"/>
  <c r="JPB88" i="37"/>
  <c r="JWD88" i="37"/>
  <c r="KBB88" i="37"/>
  <c r="KFZ88" i="37"/>
  <c r="KJE88" i="37"/>
  <c r="KLZ88" i="37"/>
  <c r="KOO88" i="37"/>
  <c r="KRA88" i="37"/>
  <c r="KTM88" i="37"/>
  <c r="KVY88" i="37"/>
  <c r="KYK88" i="37"/>
  <c r="LAW88" i="37"/>
  <c r="LDI88" i="37"/>
  <c r="LFU88" i="37"/>
  <c r="LIG88" i="37"/>
  <c r="LKS88" i="37"/>
  <c r="LNE88" i="37"/>
  <c r="LPQ88" i="37"/>
  <c r="LSC88" i="37"/>
  <c r="LUO88" i="37"/>
  <c r="LXA88" i="37"/>
  <c r="LZM88" i="37"/>
  <c r="MBY88" i="37"/>
  <c r="MEK88" i="37"/>
  <c r="MGW88" i="37"/>
  <c r="MJI88" i="37"/>
  <c r="MLU88" i="37"/>
  <c r="MOG88" i="37"/>
  <c r="MQS88" i="37"/>
  <c r="MTE88" i="37"/>
  <c r="MVQ88" i="37"/>
  <c r="MYC88" i="37"/>
  <c r="NAO88" i="37"/>
  <c r="NDA88" i="37"/>
  <c r="NFM88" i="37"/>
  <c r="NHY88" i="37"/>
  <c r="NKK88" i="37"/>
  <c r="NMW88" i="37"/>
  <c r="NPI88" i="37"/>
  <c r="IFK88" i="37"/>
  <c r="IPG88" i="37"/>
  <c r="IZC88" i="37"/>
  <c r="JIY88" i="37"/>
  <c r="JSS88" i="37"/>
  <c r="JYA88" i="37"/>
  <c r="KCY88" i="37"/>
  <c r="KHL88" i="37"/>
  <c r="KKG88" i="37"/>
  <c r="KNB88" i="37"/>
  <c r="KPN88" i="37"/>
  <c r="KRZ88" i="37"/>
  <c r="KUL88" i="37"/>
  <c r="KWX88" i="37"/>
  <c r="KZJ88" i="37"/>
  <c r="LBV88" i="37"/>
  <c r="LEH88" i="37"/>
  <c r="LGT88" i="37"/>
  <c r="LJF88" i="37"/>
  <c r="LLR88" i="37"/>
  <c r="LOD88" i="37"/>
  <c r="LQP88" i="37"/>
  <c r="LTB88" i="37"/>
  <c r="LVN88" i="37"/>
  <c r="LXZ88" i="37"/>
  <c r="MAL88" i="37"/>
  <c r="MCX88" i="37"/>
  <c r="MFJ88" i="37"/>
  <c r="MHV88" i="37"/>
  <c r="MKH88" i="37"/>
  <c r="MMT88" i="37"/>
  <c r="MPF88" i="37"/>
  <c r="MRR88" i="37"/>
  <c r="MUD88" i="37"/>
  <c r="MWP88" i="37"/>
  <c r="MZB88" i="37"/>
  <c r="NBN88" i="37"/>
  <c r="NDZ88" i="37"/>
  <c r="NGL88" i="37"/>
  <c r="NIX88" i="37"/>
  <c r="NLJ88" i="37"/>
  <c r="NNV88" i="37"/>
  <c r="HLZ88" i="37"/>
  <c r="IJJ88" i="37"/>
  <c r="ITF88" i="37"/>
  <c r="JDB88" i="37"/>
  <c r="JMX88" i="37"/>
  <c r="JVD88" i="37"/>
  <c r="KAB88" i="37"/>
  <c r="KEZ88" i="37"/>
  <c r="KIO88" i="37"/>
  <c r="KLJ88" i="37"/>
  <c r="KOA88" i="37"/>
  <c r="KQM88" i="37"/>
  <c r="KSY88" i="37"/>
  <c r="KVK88" i="37"/>
  <c r="KXW88" i="37"/>
  <c r="LAI88" i="37"/>
  <c r="LCU88" i="37"/>
  <c r="LFG88" i="37"/>
  <c r="LHS88" i="37"/>
  <c r="LKE88" i="37"/>
  <c r="LMQ88" i="37"/>
  <c r="LPC88" i="37"/>
  <c r="LRO88" i="37"/>
  <c r="LUA88" i="37"/>
  <c r="LWM88" i="37"/>
  <c r="LYY88" i="37"/>
  <c r="MBK88" i="37"/>
  <c r="MDW88" i="37"/>
  <c r="MGI88" i="37"/>
  <c r="MIU88" i="37"/>
  <c r="MLG88" i="37"/>
  <c r="MNS88" i="37"/>
  <c r="MQE88" i="37"/>
  <c r="MSQ88" i="37"/>
  <c r="MVC88" i="37"/>
  <c r="MXO88" i="37"/>
  <c r="NAA88" i="37"/>
  <c r="HVZ88" i="37"/>
  <c r="IKQ88" i="37"/>
  <c r="IUM88" i="37"/>
  <c r="JEI88" i="37"/>
  <c r="JOE88" i="37"/>
  <c r="JVU88" i="37"/>
  <c r="KAS88" i="37"/>
  <c r="KFQ88" i="37"/>
  <c r="KIY88" i="37"/>
  <c r="KLT88" i="37"/>
  <c r="KOJ88" i="37"/>
  <c r="KQV88" i="37"/>
  <c r="KTH88" i="37"/>
  <c r="KVT88" i="37"/>
  <c r="KYF88" i="37"/>
  <c r="LAR88" i="37"/>
  <c r="LDD88" i="37"/>
  <c r="LFP88" i="37"/>
  <c r="LIB88" i="37"/>
  <c r="LKN88" i="37"/>
  <c r="LMZ88" i="37"/>
  <c r="LPL88" i="37"/>
  <c r="LRX88" i="37"/>
  <c r="LUJ88" i="37"/>
  <c r="LWV88" i="37"/>
  <c r="LZH88" i="37"/>
  <c r="MBT88" i="37"/>
  <c r="MEF88" i="37"/>
  <c r="MGR88" i="37"/>
  <c r="MJD88" i="37"/>
  <c r="MLP88" i="37"/>
  <c r="MOB88" i="37"/>
  <c r="MQN88" i="37"/>
  <c r="MSZ88" i="37"/>
  <c r="MVL88" i="37"/>
  <c r="MXX88" i="37"/>
  <c r="NAJ88" i="37"/>
  <c r="NCV88" i="37"/>
  <c r="NFH88" i="37"/>
  <c r="NHT88" i="37"/>
  <c r="NKF88" i="37"/>
  <c r="NMR88" i="37"/>
  <c r="NPD88" i="37"/>
  <c r="JAX88" i="37"/>
  <c r="KDV88" i="37"/>
  <c r="KPY88" i="37"/>
  <c r="KZU88" i="37"/>
  <c r="LJQ88" i="37"/>
  <c r="LTE88" i="37"/>
  <c r="LZR88" i="37"/>
  <c r="MGE88" i="37"/>
  <c r="MMW88" i="37"/>
  <c r="MTJ88" i="37"/>
  <c r="MZW88" i="37"/>
  <c r="NFI88" i="37"/>
  <c r="NKG88" i="37"/>
  <c r="NPE88" i="37"/>
  <c r="NRY88" i="37"/>
  <c r="NUK88" i="37"/>
  <c r="NWW88" i="37"/>
  <c r="NZI88" i="37"/>
  <c r="GU88" i="37"/>
  <c r="LN88" i="37"/>
  <c r="QF88" i="37"/>
  <c r="ZR88" i="37"/>
  <c r="AJH88" i="37"/>
  <c r="WY88" i="37"/>
  <c r="AVJ88" i="37"/>
  <c r="AEE88" i="37"/>
  <c r="AXQ88" i="37"/>
  <c r="ARV88" i="37"/>
  <c r="BHZ88" i="37"/>
  <c r="BAD88" i="37"/>
  <c r="BQE88" i="37"/>
  <c r="CEF88" i="37"/>
  <c r="CPQ88" i="37"/>
  <c r="BOU88" i="37"/>
  <c r="CXD88" i="37"/>
  <c r="BRS88" i="37"/>
  <c r="DTR88" i="37"/>
  <c r="CMQ88" i="37"/>
  <c r="DGG88" i="37"/>
  <c r="DWR88" i="37"/>
  <c r="EKE88" i="37"/>
  <c r="BVD88" i="37"/>
  <c r="CWQ88" i="37"/>
  <c r="ERZ88" i="37"/>
  <c r="EXU88" i="37"/>
  <c r="EFS88" i="37"/>
  <c r="CUQ88" i="37"/>
  <c r="FNG88" i="37"/>
  <c r="FDD88" i="37"/>
  <c r="EYV88" i="37"/>
  <c r="FMD88" i="37"/>
  <c r="GOD88" i="37"/>
  <c r="FXD88" i="37"/>
  <c r="EFM88" i="37"/>
  <c r="GXD88" i="37"/>
  <c r="GJQ88" i="37"/>
  <c r="DWH88" i="37"/>
  <c r="GCP88" i="37"/>
  <c r="GSX88" i="37"/>
  <c r="DLK88" i="37"/>
  <c r="FTN88" i="37"/>
  <c r="GIE88" i="37"/>
  <c r="GUM88" i="37"/>
  <c r="DWZ88" i="37"/>
  <c r="HAZ88" i="37"/>
  <c r="HRO88" i="37"/>
  <c r="GMG88" i="37"/>
  <c r="HMR88" i="37"/>
  <c r="HWN88" i="37"/>
  <c r="FYY88" i="37"/>
  <c r="HIS88" i="37"/>
  <c r="HSW88" i="37"/>
  <c r="EWC88" i="37"/>
  <c r="HAC88" i="37"/>
  <c r="HPV88" i="37"/>
  <c r="GAN88" i="37"/>
  <c r="HJE88" i="37"/>
  <c r="HTG88" i="37"/>
  <c r="ERE88" i="37"/>
  <c r="GZE88" i="37"/>
  <c r="HPP88" i="37"/>
  <c r="HZL88" i="37"/>
  <c r="HWC88" i="37"/>
  <c r="HSL88" i="37"/>
  <c r="IHP88" i="37"/>
  <c r="IRL88" i="37"/>
  <c r="JBH88" i="37"/>
  <c r="JLD88" i="37"/>
  <c r="JUZ88" i="37"/>
  <c r="KEV88" i="37"/>
  <c r="GIF88" i="37"/>
  <c r="IDI88" i="37"/>
  <c r="INE88" i="37"/>
  <c r="IXA88" i="37"/>
  <c r="JGW88" i="37"/>
  <c r="JQS88" i="37"/>
  <c r="KAO88" i="37"/>
  <c r="HLJ88" i="37"/>
  <c r="IFV88" i="37"/>
  <c r="IPR88" i="37"/>
  <c r="IZN88" i="37"/>
  <c r="JJJ88" i="37"/>
  <c r="JTF88" i="37"/>
  <c r="KDB88" i="37"/>
  <c r="HRU88" i="37"/>
  <c r="IHK88" i="37"/>
  <c r="IRG88" i="37"/>
  <c r="JBC88" i="37"/>
  <c r="JKY88" i="37"/>
  <c r="JUU88" i="37"/>
  <c r="KEQ88" i="37"/>
  <c r="HXB88" i="37"/>
  <c r="IJH88" i="37"/>
  <c r="ITD88" i="37"/>
  <c r="JCZ88" i="37"/>
  <c r="JMV88" i="37"/>
  <c r="GPP88" i="37"/>
  <c r="IDU88" i="37"/>
  <c r="INQ88" i="37"/>
  <c r="IXM88" i="37"/>
  <c r="JHI88" i="37"/>
  <c r="JRE88" i="37"/>
  <c r="IYT88" i="37"/>
  <c r="KCV88" i="37"/>
  <c r="KPK88" i="37"/>
  <c r="KZG88" i="37"/>
  <c r="LJC88" i="37"/>
  <c r="HHU88" i="37"/>
  <c r="JMI88" i="37"/>
  <c r="KIK88" i="37"/>
  <c r="KSV88" i="37"/>
  <c r="LCR88" i="37"/>
  <c r="LMN88" i="37"/>
  <c r="LWJ88" i="37"/>
  <c r="MGF88" i="37"/>
  <c r="MQB88" i="37"/>
  <c r="MZX88" i="37"/>
  <c r="NJT88" i="37"/>
  <c r="IMT88" i="37"/>
  <c r="JWT88" i="37"/>
  <c r="KMI88" i="37"/>
  <c r="KWG88" i="37"/>
  <c r="LGC88" i="37"/>
  <c r="LPY88" i="37"/>
  <c r="LZU88" i="37"/>
  <c r="MJQ88" i="37"/>
  <c r="MTM88" i="37"/>
  <c r="NDI88" i="37"/>
  <c r="NNE88" i="37"/>
  <c r="JAI88" i="37"/>
  <c r="KDO88" i="37"/>
  <c r="KPV88" i="37"/>
  <c r="KZR88" i="37"/>
  <c r="LJN88" i="37"/>
  <c r="LTJ88" i="37"/>
  <c r="MDF88" i="37"/>
  <c r="MNB88" i="37"/>
  <c r="MWX88" i="37"/>
  <c r="NGT88" i="37"/>
  <c r="HVJ88" i="37"/>
  <c r="JOD88" i="37"/>
  <c r="KIX88" i="37"/>
  <c r="KTG88" i="37"/>
  <c r="LDC88" i="37"/>
  <c r="LMY88" i="37"/>
  <c r="LWU88" i="37"/>
  <c r="MGQ88" i="37"/>
  <c r="MQM88" i="37"/>
  <c r="NAI88" i="37"/>
  <c r="JFO88" i="37"/>
  <c r="KGG88" i="37"/>
  <c r="KRD88" i="37"/>
  <c r="LAZ88" i="37"/>
  <c r="LKV88" i="37"/>
  <c r="LUR88" i="37"/>
  <c r="MEN88" i="37"/>
  <c r="MOJ88" i="37"/>
  <c r="MYF88" i="37"/>
  <c r="NIB88" i="37"/>
  <c r="JFV88" i="37"/>
  <c r="LKW88" i="37"/>
  <c r="MNO88" i="37"/>
  <c r="NKW88" i="37"/>
  <c r="NXE88" i="37"/>
  <c r="OEO88" i="37"/>
  <c r="OLQ88" i="37"/>
  <c r="ORE88" i="37"/>
  <c r="OYG88" i="37"/>
  <c r="PFI88" i="37"/>
  <c r="PKW88" i="37"/>
  <c r="PNQ88" i="37"/>
  <c r="PQC88" i="37"/>
  <c r="PSO88" i="37"/>
  <c r="PVA88" i="37"/>
  <c r="PXM88" i="37"/>
  <c r="PZY88" i="37"/>
  <c r="QCK88" i="37"/>
  <c r="QEW88" i="37"/>
  <c r="QHI88" i="37"/>
  <c r="IRC88" i="37"/>
  <c r="JYY88" i="37"/>
  <c r="KNN88" i="37"/>
  <c r="KXJ88" i="37"/>
  <c r="LHF88" i="37"/>
  <c r="LRB88" i="37"/>
  <c r="LYD88" i="37"/>
  <c r="MEQ88" i="37"/>
  <c r="MLI88" i="37"/>
  <c r="MRV88" i="37"/>
  <c r="MYI88" i="37"/>
  <c r="NED88" i="37"/>
  <c r="NJB88" i="37"/>
  <c r="NNZ88" i="37"/>
  <c r="NRJ88" i="37"/>
  <c r="NTV88" i="37"/>
  <c r="NWH88" i="37"/>
  <c r="NYT88" i="37"/>
  <c r="OBF88" i="37"/>
  <c r="ODR88" i="37"/>
  <c r="OGD88" i="37"/>
  <c r="OIP88" i="37"/>
  <c r="OLB88" i="37"/>
  <c r="ONN88" i="37"/>
  <c r="OPZ88" i="37"/>
  <c r="OSL88" i="37"/>
  <c r="OUX88" i="37"/>
  <c r="OXJ88" i="37"/>
  <c r="OZV88" i="37"/>
  <c r="PCH88" i="37"/>
  <c r="PET88" i="37"/>
  <c r="PHF88" i="37"/>
  <c r="PJR88" i="37"/>
  <c r="PMD88" i="37"/>
  <c r="POP88" i="37"/>
  <c r="PRB88" i="37"/>
  <c r="PTN88" i="37"/>
  <c r="PVZ88" i="37"/>
  <c r="PYL88" i="37"/>
  <c r="QAX88" i="37"/>
  <c r="IIL88" i="37"/>
  <c r="JUP88" i="37"/>
  <c r="KLC88" i="37"/>
  <c r="KVE88" i="37"/>
  <c r="LFA88" i="37"/>
  <c r="LOW88" i="37"/>
  <c r="LWP88" i="37"/>
  <c r="MDC88" i="37"/>
  <c r="MJU88" i="37"/>
  <c r="MQH88" i="37"/>
  <c r="MWU88" i="37"/>
  <c r="NCY88" i="37"/>
  <c r="NHW88" i="37"/>
  <c r="NMU88" i="37"/>
  <c r="NQU88" i="37"/>
  <c r="NTG88" i="37"/>
  <c r="NVS88" i="37"/>
  <c r="NYE88" i="37"/>
  <c r="OAQ88" i="37"/>
  <c r="ODC88" i="37"/>
  <c r="OFO88" i="37"/>
  <c r="OIA88" i="37"/>
  <c r="OKM88" i="37"/>
  <c r="OMY88" i="37"/>
  <c r="OPK88" i="37"/>
  <c r="ORW88" i="37"/>
  <c r="OUI88" i="37"/>
  <c r="OWU88" i="37"/>
  <c r="OZG88" i="37"/>
  <c r="PBS88" i="37"/>
  <c r="PEE88" i="37"/>
  <c r="PGQ88" i="37"/>
  <c r="PJC88" i="37"/>
  <c r="PLO88" i="37"/>
  <c r="POA88" i="37"/>
  <c r="PQM88" i="37"/>
  <c r="PSY88" i="37"/>
  <c r="PVK88" i="37"/>
  <c r="PXW88" i="37"/>
  <c r="QAI88" i="37"/>
  <c r="QCU88" i="37"/>
  <c r="QFG88" i="37"/>
  <c r="QHS88" i="37"/>
  <c r="JCE88" i="37"/>
  <c r="KEM88" i="37"/>
  <c r="KQH88" i="37"/>
  <c r="LAD88" i="37"/>
  <c r="LJZ88" i="37"/>
  <c r="LTM88" i="37"/>
  <c r="LZZ88" i="37"/>
  <c r="MGM88" i="37"/>
  <c r="MNE88" i="37"/>
  <c r="MTR88" i="37"/>
  <c r="NAE88" i="37"/>
  <c r="NFO88" i="37"/>
  <c r="NKM88" i="37"/>
  <c r="NPK88" i="37"/>
  <c r="NSB88" i="37"/>
  <c r="NUN88" i="37"/>
  <c r="NWZ88" i="37"/>
  <c r="NZL88" i="37"/>
  <c r="OBX88" i="37"/>
  <c r="OEJ88" i="37"/>
  <c r="OGV88" i="37"/>
  <c r="OJH88" i="37"/>
  <c r="OLT88" i="37"/>
  <c r="OOF88" i="37"/>
  <c r="OQR88" i="37"/>
  <c r="OTD88" i="37"/>
  <c r="OVP88" i="37"/>
  <c r="OYB88" i="37"/>
  <c r="PAN88" i="37"/>
  <c r="PCZ88" i="37"/>
  <c r="PFL88" i="37"/>
  <c r="PHX88" i="37"/>
  <c r="PKJ88" i="37"/>
  <c r="PMV88" i="37"/>
  <c r="PPH88" i="37"/>
  <c r="PRT88" i="37"/>
  <c r="PUF88" i="37"/>
  <c r="PWR88" i="37"/>
  <c r="PZD88" i="37"/>
  <c r="QBP88" i="37"/>
  <c r="QEB88" i="37"/>
  <c r="QGN88" i="37"/>
  <c r="IJR88" i="37"/>
  <c r="JVF88" i="37"/>
  <c r="KLL88" i="37"/>
  <c r="KVM88" i="37"/>
  <c r="LFI88" i="37"/>
  <c r="LPE88" i="37"/>
  <c r="LWW88" i="37"/>
  <c r="MDJ88" i="37"/>
  <c r="MJW88" i="37"/>
  <c r="MQO88" i="37"/>
  <c r="MXB88" i="37"/>
  <c r="NDE88" i="37"/>
  <c r="NIC88" i="37"/>
  <c r="NNA88" i="37"/>
  <c r="NQW88" i="37"/>
  <c r="NTI88" i="37"/>
  <c r="NVU88" i="37"/>
  <c r="NYG88" i="37"/>
  <c r="OAS88" i="37"/>
  <c r="ODE88" i="37"/>
  <c r="OFQ88" i="37"/>
  <c r="OIC88" i="37"/>
  <c r="OKO88" i="37"/>
  <c r="ONA88" i="37"/>
  <c r="OPM88" i="37"/>
  <c r="ORY88" i="37"/>
  <c r="OUK88" i="37"/>
  <c r="OWW88" i="37"/>
  <c r="OZI88" i="37"/>
  <c r="PBU88" i="37"/>
  <c r="PEG88" i="37"/>
  <c r="PGS88" i="37"/>
  <c r="PJE88" i="37"/>
  <c r="PLQ88" i="37"/>
  <c r="POC88" i="37"/>
  <c r="PQO88" i="37"/>
  <c r="PTA88" i="37"/>
  <c r="PVM88" i="37"/>
  <c r="PXY88" i="37"/>
  <c r="QAK88" i="37"/>
  <c r="QCW88" i="37"/>
  <c r="QFI88" i="37"/>
  <c r="IYM88" i="37"/>
  <c r="KCQ88" i="37"/>
  <c r="KPJ88" i="37"/>
  <c r="KZF88" i="37"/>
  <c r="LJB88" i="37"/>
  <c r="LSW88" i="37"/>
  <c r="LZJ88" i="37"/>
  <c r="MFW88" i="37"/>
  <c r="MMO88" i="37"/>
  <c r="MTB88" i="37"/>
  <c r="MZO88" i="37"/>
  <c r="NFB88" i="37"/>
  <c r="NJZ88" i="37"/>
  <c r="NOX88" i="37"/>
  <c r="NRV88" i="37"/>
  <c r="NUH88" i="37"/>
  <c r="NWT88" i="37"/>
  <c r="NZF88" i="37"/>
  <c r="OBR88" i="37"/>
  <c r="OED88" i="37"/>
  <c r="OGP88" i="37"/>
  <c r="OJB88" i="37"/>
  <c r="OLN88" i="37"/>
  <c r="ONZ88" i="37"/>
  <c r="OQL88" i="37"/>
  <c r="OSX88" i="37"/>
  <c r="OVJ88" i="37"/>
  <c r="OXV88" i="37"/>
  <c r="PAH88" i="37"/>
  <c r="PCT88" i="37"/>
  <c r="PFF88" i="37"/>
  <c r="PHR88" i="37"/>
  <c r="PKD88" i="37"/>
  <c r="PMP88" i="37"/>
  <c r="PPB88" i="37"/>
  <c r="PRN88" i="37"/>
  <c r="PTZ88" i="37"/>
  <c r="PWL88" i="37"/>
  <c r="PYX88" i="37"/>
  <c r="QBJ88" i="37"/>
  <c r="JOM88" i="37"/>
  <c r="LNB88" i="37"/>
  <c r="MPC88" i="37"/>
  <c r="NMA88" i="37"/>
  <c r="NXT88" i="37"/>
  <c r="OHP88" i="37"/>
  <c r="ORL88" i="37"/>
  <c r="PBH88" i="37"/>
  <c r="PLD88" i="37"/>
  <c r="PUZ88" i="37"/>
  <c r="QDX88" i="37"/>
  <c r="QIK88" i="37"/>
  <c r="QKX88" i="37"/>
  <c r="QNJ88" i="37"/>
  <c r="QPV88" i="37"/>
  <c r="QSH88" i="37"/>
  <c r="QUT88" i="37"/>
  <c r="QXF88" i="37"/>
  <c r="QZR88" i="37"/>
  <c r="RCD88" i="37"/>
  <c r="REP88" i="37"/>
  <c r="IFZ88" i="37"/>
  <c r="LEK88" i="37"/>
  <c r="MJG88" i="37"/>
  <c r="NHO88" i="37"/>
  <c r="NVO88" i="37"/>
  <c r="OFK88" i="37"/>
  <c r="OPG88" i="37"/>
  <c r="OZC88" i="37"/>
  <c r="PIY88" i="37"/>
  <c r="PSU88" i="37"/>
  <c r="QCQ88" i="37"/>
  <c r="QHM88" i="37"/>
  <c r="QKI88" i="37"/>
  <c r="QMU88" i="37"/>
  <c r="QPG88" i="37"/>
  <c r="QRS88" i="37"/>
  <c r="QUE88" i="37"/>
  <c r="QWQ88" i="37"/>
  <c r="QZC88" i="37"/>
  <c r="RBO88" i="37"/>
  <c r="REA88" i="37"/>
  <c r="KZN88" i="37"/>
  <c r="MGD88" i="37"/>
  <c r="NFG88" i="37"/>
  <c r="NUJ88" i="37"/>
  <c r="OEF88" i="37"/>
  <c r="OOB88" i="37"/>
  <c r="OXX88" i="37"/>
  <c r="PHT88" i="37"/>
  <c r="PRP88" i="37"/>
  <c r="QBL88" i="37"/>
  <c r="QGZ88" i="37"/>
  <c r="QKB88" i="37"/>
  <c r="QMN88" i="37"/>
  <c r="QOZ88" i="37"/>
  <c r="QRL88" i="37"/>
  <c r="QTX88" i="37"/>
  <c r="QWJ88" i="37"/>
  <c r="QYV88" i="37"/>
  <c r="RBH88" i="37"/>
  <c r="RDT88" i="37"/>
  <c r="RGF88" i="37"/>
  <c r="LAS88" i="37"/>
  <c r="MGU88" i="37"/>
  <c r="NFS88" i="37"/>
  <c r="NUQ88" i="37"/>
  <c r="OEM88" i="37"/>
  <c r="OOI88" i="37"/>
  <c r="OYE88" i="37"/>
  <c r="PIA88" i="37"/>
  <c r="PRW88" i="37"/>
  <c r="QBS88" i="37"/>
  <c r="QHB88" i="37"/>
  <c r="QKC88" i="37"/>
  <c r="QMO88" i="37"/>
  <c r="QPA88" i="37"/>
  <c r="QRM88" i="37"/>
  <c r="QTY88" i="37"/>
  <c r="QWK88" i="37"/>
  <c r="QYW88" i="37"/>
  <c r="RBI88" i="37"/>
  <c r="RDU88" i="37"/>
  <c r="RGG88" i="37"/>
  <c r="KQX88" i="37"/>
  <c r="MAI88" i="37"/>
  <c r="NAS88" i="37"/>
  <c r="NSF88" i="37"/>
  <c r="OCB88" i="37"/>
  <c r="OLX88" i="37"/>
  <c r="OVT88" i="37"/>
  <c r="PFP88" i="37"/>
  <c r="PPL88" i="37"/>
  <c r="PZH88" i="37"/>
  <c r="QGB88" i="37"/>
  <c r="QJN88" i="37"/>
  <c r="QLZ88" i="37"/>
  <c r="QOL88" i="37"/>
  <c r="QQX88" i="37"/>
  <c r="QTJ88" i="37"/>
  <c r="QVV88" i="37"/>
  <c r="QYH88" i="37"/>
  <c r="RAT88" i="37"/>
  <c r="RDF88" i="37"/>
  <c r="RFR88" i="37"/>
  <c r="KHO88" i="37"/>
  <c r="LUM88" i="37"/>
  <c r="MUW88" i="37"/>
  <c r="NQA88" i="37"/>
  <c r="NZW88" i="37"/>
  <c r="OJS88" i="37"/>
  <c r="OTO88" i="37"/>
  <c r="PDK88" i="37"/>
  <c r="PNG88" i="37"/>
  <c r="PXC88" i="37"/>
  <c r="QEX88" i="37"/>
  <c r="QIY88" i="37"/>
  <c r="QLK88" i="37"/>
  <c r="QNW88" i="37"/>
  <c r="QQI88" i="37"/>
  <c r="QSU88" i="37"/>
  <c r="QVG88" i="37"/>
  <c r="QXS88" i="37"/>
  <c r="RAE88" i="37"/>
  <c r="RCQ88" i="37"/>
  <c r="RFC88" i="37"/>
  <c r="KNF88" i="37"/>
  <c r="OBD88" i="37"/>
  <c r="PON88" i="37"/>
  <c r="QLT88" i="37"/>
  <c r="QVP88" i="37"/>
  <c r="REY88" i="37"/>
  <c r="RIQ88" i="37"/>
  <c r="RLC88" i="37"/>
  <c r="RNO88" i="37"/>
  <c r="RQA88" i="37"/>
  <c r="RSM88" i="37"/>
  <c r="RUY88" i="37"/>
  <c r="RXK88" i="37"/>
  <c r="RZW88" i="37"/>
  <c r="SCI88" i="37"/>
  <c r="SEU88" i="37"/>
  <c r="SHG88" i="37"/>
  <c r="SJS88" i="37"/>
  <c r="SME88" i="37"/>
  <c r="SOQ88" i="37"/>
  <c r="SRC88" i="37"/>
  <c r="STO88" i="37"/>
  <c r="SWA88" i="37"/>
  <c r="SYM88" i="37"/>
  <c r="TAY88" i="37"/>
  <c r="TDK88" i="37"/>
  <c r="TFW88" i="37"/>
  <c r="TII88" i="37"/>
  <c r="TKU88" i="37"/>
  <c r="TNG88" i="37"/>
  <c r="TPS88" i="37"/>
  <c r="TSE88" i="37"/>
  <c r="TUQ88" i="37"/>
  <c r="TXC88" i="37"/>
  <c r="TZO88" i="37"/>
  <c r="UCA88" i="37"/>
  <c r="UEM88" i="37"/>
  <c r="KOK88" i="37"/>
  <c r="OBK88" i="37"/>
  <c r="POU88" i="37"/>
  <c r="QLU88" i="37"/>
  <c r="QVQ88" i="37"/>
  <c r="RFD88" i="37"/>
  <c r="RIR88" i="37"/>
  <c r="RLD88" i="37"/>
  <c r="RNP88" i="37"/>
  <c r="RQB88" i="37"/>
  <c r="RSN88" i="37"/>
  <c r="RUZ88" i="37"/>
  <c r="RXL88" i="37"/>
  <c r="RZX88" i="37"/>
  <c r="SCJ88" i="37"/>
  <c r="SEV88" i="37"/>
  <c r="SHH88" i="37"/>
  <c r="SJT88" i="37"/>
  <c r="SMF88" i="37"/>
  <c r="SOR88" i="37"/>
  <c r="SRD88" i="37"/>
  <c r="STP88" i="37"/>
  <c r="SWB88" i="37"/>
  <c r="SYN88" i="37"/>
  <c r="TAZ88" i="37"/>
  <c r="TDL88" i="37"/>
  <c r="TFX88" i="37"/>
  <c r="TIJ88" i="37"/>
  <c r="TKV88" i="37"/>
  <c r="TNH88" i="37"/>
  <c r="TPT88" i="37"/>
  <c r="TSF88" i="37"/>
  <c r="TUR88" i="37"/>
  <c r="TXD88" i="37"/>
  <c r="TZP88" i="37"/>
  <c r="UCB88" i="37"/>
  <c r="UEN88" i="37"/>
  <c r="UGZ88" i="37"/>
  <c r="UJL88" i="37"/>
  <c r="ULX88" i="37"/>
  <c r="UOJ88" i="37"/>
  <c r="UQV88" i="37"/>
  <c r="MBF88" i="37"/>
  <c r="OMF88" i="37"/>
  <c r="PZP88" i="37"/>
  <c r="QON88" i="37"/>
  <c r="QYJ88" i="37"/>
  <c r="RGS88" i="37"/>
  <c r="RJI88" i="37"/>
  <c r="RLU88" i="37"/>
  <c r="ROG88" i="37"/>
  <c r="RQS88" i="37"/>
  <c r="RTE88" i="37"/>
  <c r="RVQ88" i="37"/>
  <c r="RYC88" i="37"/>
  <c r="SAO88" i="37"/>
  <c r="SDA88" i="37"/>
  <c r="SFM88" i="37"/>
  <c r="SHY88" i="37"/>
  <c r="SKK88" i="37"/>
  <c r="SMW88" i="37"/>
  <c r="SPI88" i="37"/>
  <c r="SRU88" i="37"/>
  <c r="SUG88" i="37"/>
  <c r="SWS88" i="37"/>
  <c r="SZE88" i="37"/>
  <c r="TBQ88" i="37"/>
  <c r="TEC88" i="37"/>
  <c r="TGO88" i="37"/>
  <c r="TJA88" i="37"/>
  <c r="TLM88" i="37"/>
  <c r="TNY88" i="37"/>
  <c r="TQK88" i="37"/>
  <c r="TSW88" i="37"/>
  <c r="TVI88" i="37"/>
  <c r="TXU88" i="37"/>
  <c r="UAG88" i="37"/>
  <c r="UCS88" i="37"/>
  <c r="UFE88" i="37"/>
  <c r="UHQ88" i="37"/>
  <c r="UKC88" i="37"/>
  <c r="UMO88" i="37"/>
  <c r="UPA88" i="37"/>
  <c r="URM88" i="37"/>
  <c r="UTY88" i="37"/>
  <c r="NCA88" i="37"/>
  <c r="OWI88" i="37"/>
  <c r="QGI88" i="37"/>
  <c r="QRA88" i="37"/>
  <c r="RAW88" i="37"/>
  <c r="RHN88" i="37"/>
  <c r="RJZ88" i="37"/>
  <c r="RML88" i="37"/>
  <c r="ROX88" i="37"/>
  <c r="RRJ88" i="37"/>
  <c r="RTV88" i="37"/>
  <c r="RWH88" i="37"/>
  <c r="RYT88" i="37"/>
  <c r="SBF88" i="37"/>
  <c r="SDR88" i="37"/>
  <c r="SGD88" i="37"/>
  <c r="SIP88" i="37"/>
  <c r="SLB88" i="37"/>
  <c r="SNN88" i="37"/>
  <c r="SPZ88" i="37"/>
  <c r="SSL88" i="37"/>
  <c r="SUX88" i="37"/>
  <c r="SXJ88" i="37"/>
  <c r="SZV88" i="37"/>
  <c r="TCH88" i="37"/>
  <c r="TET88" i="37"/>
  <c r="THF88" i="37"/>
  <c r="TJR88" i="37"/>
  <c r="TMD88" i="37"/>
  <c r="TOP88" i="37"/>
  <c r="TRB88" i="37"/>
  <c r="TTN88" i="37"/>
  <c r="TVZ88" i="37"/>
  <c r="TYL88" i="37"/>
  <c r="UAX88" i="37"/>
  <c r="UDJ88" i="37"/>
  <c r="UFV88" i="37"/>
  <c r="UIH88" i="37"/>
  <c r="UKT88" i="37"/>
  <c r="UNF88" i="37"/>
  <c r="UPR88" i="37"/>
  <c r="USD88" i="37"/>
  <c r="UUP88" i="37"/>
  <c r="NTT88" i="37"/>
  <c r="PHD88" i="37"/>
  <c r="QJX88" i="37"/>
  <c r="QQ88" i="37"/>
  <c r="E107" i="37"/>
  <c r="SJ88" i="37"/>
  <c r="ABV88" i="37"/>
  <c r="ALL88" i="37"/>
  <c r="ZF88" i="37"/>
  <c r="AXN88" i="37"/>
  <c r="AJW88" i="37"/>
  <c r="ZO88" i="37"/>
  <c r="AXY88" i="37"/>
  <c r="BKD88" i="37"/>
  <c r="BEL88" i="37"/>
  <c r="AZQ88" i="37"/>
  <c r="CGJ88" i="37"/>
  <c r="CRU88" i="37"/>
  <c r="BSO88" i="37"/>
  <c r="AGA88" i="37"/>
  <c r="CAI88" i="37"/>
  <c r="DVV88" i="37"/>
  <c r="CPG88" i="37"/>
  <c r="DIK88" i="37"/>
  <c r="DZD88" i="37"/>
  <c r="EMI88" i="37"/>
  <c r="CSW88" i="37"/>
  <c r="DAV88" i="37"/>
  <c r="EUD88" i="37"/>
  <c r="FAR88" i="37"/>
  <c r="EJD88" i="37"/>
  <c r="DFX88" i="37"/>
  <c r="FPK88" i="37"/>
  <c r="FFH88" i="37"/>
  <c r="DBB88" i="37"/>
  <c r="FOH88" i="37"/>
  <c r="GQH88" i="37"/>
  <c r="FZS88" i="37"/>
  <c r="ERY88" i="37"/>
  <c r="GZH88" i="37"/>
  <c r="GJY88" i="37"/>
  <c r="EJX88" i="37"/>
  <c r="GDV88" i="37"/>
  <c r="GTF88" i="37"/>
  <c r="DPF88" i="37"/>
  <c r="FUB88" i="37"/>
  <c r="GIM88" i="37"/>
  <c r="GUU88" i="37"/>
  <c r="EGL88" i="37"/>
  <c r="HCF88" i="37"/>
  <c r="HRW88" i="37"/>
  <c r="GNM88" i="37"/>
  <c r="HMZ88" i="37"/>
  <c r="HWV88" i="37"/>
  <c r="GAF88" i="37"/>
  <c r="HJC88" i="37"/>
  <c r="HTE88" i="37"/>
  <c r="FBQ88" i="37"/>
  <c r="HBI88" i="37"/>
  <c r="HQD88" i="37"/>
  <c r="GBT88" i="37"/>
  <c r="HJN88" i="37"/>
  <c r="HTO88" i="37"/>
  <c r="EXT88" i="37"/>
  <c r="HAK88" i="37"/>
  <c r="HPX88" i="37"/>
  <c r="HZT88" i="37"/>
  <c r="HWS88" i="37"/>
  <c r="HTR88" i="37"/>
  <c r="IHX88" i="37"/>
  <c r="IRT88" i="37"/>
  <c r="JBP88" i="37"/>
  <c r="JLL88" i="37"/>
  <c r="JVH88" i="37"/>
  <c r="KFD88" i="37"/>
  <c r="GND88" i="37"/>
  <c r="IDQ88" i="37"/>
  <c r="INM88" i="37"/>
  <c r="IXI88" i="37"/>
  <c r="JHE88" i="37"/>
  <c r="JRA88" i="37"/>
  <c r="KAW88" i="37"/>
  <c r="HMP88" i="37"/>
  <c r="IGD88" i="37"/>
  <c r="IPZ88" i="37"/>
  <c r="IZV88" i="37"/>
  <c r="JJR88" i="37"/>
  <c r="JTN88" i="37"/>
  <c r="KDJ88" i="37"/>
  <c r="HTA88" i="37"/>
  <c r="IHS88" i="37"/>
  <c r="IRO88" i="37"/>
  <c r="JBK88" i="37"/>
  <c r="JLG88" i="37"/>
  <c r="JVC88" i="37"/>
  <c r="KEY88" i="37"/>
  <c r="HXR88" i="37"/>
  <c r="IJP88" i="37"/>
  <c r="ITL88" i="37"/>
  <c r="JDH88" i="37"/>
  <c r="JND88" i="37"/>
  <c r="GUN88" i="37"/>
  <c r="IEC88" i="37"/>
  <c r="INY88" i="37"/>
  <c r="IXU88" i="37"/>
  <c r="JHQ88" i="37"/>
  <c r="JRM88" i="37"/>
  <c r="IZZ88" i="37"/>
  <c r="KDL88" i="37"/>
  <c r="KPS88" i="37"/>
  <c r="KZO88" i="37"/>
  <c r="LJK88" i="37"/>
  <c r="HSD88" i="37"/>
  <c r="JNO88" i="37"/>
  <c r="KIT88" i="37"/>
  <c r="KTD88" i="37"/>
  <c r="LCZ88" i="37"/>
  <c r="LMV88" i="37"/>
  <c r="LWR88" i="37"/>
  <c r="MGN88" i="37"/>
  <c r="MQJ88" i="37"/>
  <c r="NAF88" i="37"/>
  <c r="NKB88" i="37"/>
  <c r="INZ88" i="37"/>
  <c r="JXJ88" i="37"/>
  <c r="KMR88" i="37"/>
  <c r="KWO88" i="37"/>
  <c r="LGK88" i="37"/>
  <c r="LQG88" i="37"/>
  <c r="MAC88" i="37"/>
  <c r="MJY88" i="37"/>
  <c r="MTU88" i="37"/>
  <c r="NDQ88" i="37"/>
  <c r="NNM88" i="37"/>
  <c r="JBO88" i="37"/>
  <c r="KEE88" i="37"/>
  <c r="KQD88" i="37"/>
  <c r="KZZ88" i="37"/>
  <c r="LJV88" i="37"/>
  <c r="LTR88" i="37"/>
  <c r="MDN88" i="37"/>
  <c r="MNJ88" i="37"/>
  <c r="MXF88" i="37"/>
  <c r="NHB88" i="37"/>
  <c r="IAH88" i="37"/>
  <c r="JPJ88" i="37"/>
  <c r="KJG88" i="37"/>
  <c r="KTO88" i="37"/>
  <c r="LDK88" i="37"/>
  <c r="LNG88" i="37"/>
  <c r="LXC88" i="37"/>
  <c r="MGY88" i="37"/>
  <c r="MQU88" i="37"/>
  <c r="NAQ88" i="37"/>
  <c r="JGU88" i="37"/>
  <c r="KGS88" i="37"/>
  <c r="KRL88" i="37"/>
  <c r="LBH88" i="37"/>
  <c r="LLD88" i="37"/>
  <c r="LUZ88" i="37"/>
  <c r="MEV88" i="37"/>
  <c r="MOR88" i="37"/>
  <c r="MYN88" i="37"/>
  <c r="NIJ88" i="37"/>
  <c r="JKT88" i="37"/>
  <c r="LMC88" i="37"/>
  <c r="MOL88" i="37"/>
  <c r="NLM88" i="37"/>
  <c r="NXM88" i="37"/>
  <c r="OEW88" i="37"/>
  <c r="OLY88" i="37"/>
  <c r="OTA88" i="37"/>
  <c r="OYO88" i="37"/>
  <c r="PFQ88" i="37"/>
  <c r="PLM88" i="37"/>
  <c r="PNY88" i="37"/>
  <c r="PQK88" i="37"/>
  <c r="PSW88" i="37"/>
  <c r="PVI88" i="37"/>
  <c r="PXU88" i="37"/>
  <c r="QAG88" i="37"/>
  <c r="QCS88" i="37"/>
  <c r="QFE88" i="37"/>
  <c r="QHQ88" i="37"/>
  <c r="IWA88" i="37"/>
  <c r="KBK88" i="37"/>
  <c r="KOT88" i="37"/>
  <c r="KYP88" i="37"/>
  <c r="LIL88" i="37"/>
  <c r="LSH88" i="37"/>
  <c r="LZA88" i="37"/>
  <c r="MFN88" i="37"/>
  <c r="MMA88" i="37"/>
  <c r="MSS88" i="37"/>
  <c r="MZF88" i="37"/>
  <c r="NET88" i="37"/>
  <c r="NJR88" i="37"/>
  <c r="NOP88" i="37"/>
  <c r="NRR88" i="37"/>
  <c r="NUD88" i="37"/>
  <c r="NWP88" i="37"/>
  <c r="NZB88" i="37"/>
  <c r="OBN88" i="37"/>
  <c r="ODZ88" i="37"/>
  <c r="OGL88" i="37"/>
  <c r="OIX88" i="37"/>
  <c r="OLJ88" i="37"/>
  <c r="ONV88" i="37"/>
  <c r="OQH88" i="37"/>
  <c r="OST88" i="37"/>
  <c r="OVF88" i="37"/>
  <c r="OXR88" i="37"/>
  <c r="PAD88" i="37"/>
  <c r="PCP88" i="37"/>
  <c r="PFB88" i="37"/>
  <c r="PHN88" i="37"/>
  <c r="PJZ88" i="37"/>
  <c r="PML88" i="37"/>
  <c r="POX88" i="37"/>
  <c r="PRJ88" i="37"/>
  <c r="PTV88" i="37"/>
  <c r="PWH88" i="37"/>
  <c r="PYT88" i="37"/>
  <c r="QBF88" i="37"/>
  <c r="INJ88" i="37"/>
  <c r="JXB88" i="37"/>
  <c r="KMM88" i="37"/>
  <c r="KWK88" i="37"/>
  <c r="LGG88" i="37"/>
  <c r="LQC88" i="37"/>
  <c r="LXM88" i="37"/>
  <c r="MDZ88" i="37"/>
  <c r="MKM88" i="37"/>
  <c r="MRE88" i="37"/>
  <c r="MXR88" i="37"/>
  <c r="NDO88" i="37"/>
  <c r="NIM88" i="37"/>
  <c r="NNK88" i="37"/>
  <c r="NRC88" i="37"/>
  <c r="NTO88" i="37"/>
  <c r="NWA88" i="37"/>
  <c r="NYM88" i="37"/>
  <c r="OAY88" i="37"/>
  <c r="ODK88" i="37"/>
  <c r="OFW88" i="37"/>
  <c r="OII88" i="37"/>
  <c r="OKU88" i="37"/>
  <c r="ONG88" i="37"/>
  <c r="OPS88" i="37"/>
  <c r="OSE88" i="37"/>
  <c r="OUQ88" i="37"/>
  <c r="OXC88" i="37"/>
  <c r="OZO88" i="37"/>
  <c r="PCA88" i="37"/>
  <c r="PEM88" i="37"/>
  <c r="PGY88" i="37"/>
  <c r="PJK88" i="37"/>
  <c r="PLW88" i="37"/>
  <c r="POI88" i="37"/>
  <c r="PQU88" i="37"/>
  <c r="PTG88" i="37"/>
  <c r="PVS88" i="37"/>
  <c r="PYE88" i="37"/>
  <c r="QAQ88" i="37"/>
  <c r="QDC88" i="37"/>
  <c r="QFO88" i="37"/>
  <c r="QIA88" i="37"/>
  <c r="JHC88" i="37"/>
  <c r="KGW88" i="37"/>
  <c r="KRN88" i="37"/>
  <c r="LBJ88" i="37"/>
  <c r="LLF88" i="37"/>
  <c r="LUE88" i="37"/>
  <c r="MAW88" i="37"/>
  <c r="MHJ88" i="37"/>
  <c r="MNW88" i="37"/>
  <c r="MUO88" i="37"/>
  <c r="NBB88" i="37"/>
  <c r="NGE88" i="37"/>
  <c r="NLC88" i="37"/>
  <c r="NPX88" i="37"/>
  <c r="NSJ88" i="37"/>
  <c r="NUV88" i="37"/>
  <c r="NXH88" i="37"/>
  <c r="NZT88" i="37"/>
  <c r="OCF88" i="37"/>
  <c r="OER88" i="37"/>
  <c r="OHD88" i="37"/>
  <c r="OJP88" i="37"/>
  <c r="OMB88" i="37"/>
  <c r="OON88" i="37"/>
  <c r="OQZ88" i="37"/>
  <c r="OTL88" i="37"/>
  <c r="OVX88" i="37"/>
  <c r="OYJ88" i="37"/>
  <c r="PAV88" i="37"/>
  <c r="PDH88" i="37"/>
  <c r="PFT88" i="37"/>
  <c r="PIF88" i="37"/>
  <c r="PKR88" i="37"/>
  <c r="PND88" i="37"/>
  <c r="PPP88" i="37"/>
  <c r="PSB88" i="37"/>
  <c r="PUN88" i="37"/>
  <c r="PWZ88" i="37"/>
  <c r="PZL88" i="37"/>
  <c r="QBX88" i="37"/>
  <c r="QEJ88" i="37"/>
  <c r="QGV88" i="37"/>
  <c r="IOP88" i="37"/>
  <c r="JXR88" i="37"/>
  <c r="KMW88" i="37"/>
  <c r="KWS88" i="37"/>
  <c r="LGO88" i="37"/>
  <c r="LQK88" i="37"/>
  <c r="LXO88" i="37"/>
  <c r="MEG88" i="37"/>
  <c r="MKT88" i="37"/>
  <c r="MRG88" i="37"/>
  <c r="MXY88" i="37"/>
  <c r="NDU88" i="37"/>
  <c r="NIS88" i="37"/>
  <c r="NNQ88" i="37"/>
  <c r="NRE88" i="37"/>
  <c r="NTQ88" i="37"/>
  <c r="NWC88" i="37"/>
  <c r="NYO88" i="37"/>
  <c r="OBA88" i="37"/>
  <c r="ODM88" i="37"/>
  <c r="OFY88" i="37"/>
  <c r="OIK88" i="37"/>
  <c r="OKW88" i="37"/>
  <c r="ONI88" i="37"/>
  <c r="OPU88" i="37"/>
  <c r="OSG88" i="37"/>
  <c r="OUS88" i="37"/>
  <c r="OXE88" i="37"/>
  <c r="OZQ88" i="37"/>
  <c r="PCC88" i="37"/>
  <c r="PEO88" i="37"/>
  <c r="PHA88" i="37"/>
  <c r="PJM88" i="37"/>
  <c r="PLY88" i="37"/>
  <c r="POK88" i="37"/>
  <c r="PQW88" i="37"/>
  <c r="PTI88" i="37"/>
  <c r="PVU88" i="37"/>
  <c r="PYG88" i="37"/>
  <c r="QAS88" i="37"/>
  <c r="QDE88" i="37"/>
  <c r="QFQ88" i="37"/>
  <c r="JDK88" i="37"/>
  <c r="KFC88" i="37"/>
  <c r="KQP88" i="37"/>
  <c r="LAL88" i="37"/>
  <c r="LKH88" i="37"/>
  <c r="LTO88" i="37"/>
  <c r="MAG88" i="37"/>
  <c r="MGT88" i="37"/>
  <c r="MNG88" i="37"/>
  <c r="MTY88" i="37"/>
  <c r="NAL88" i="37"/>
  <c r="NFR88" i="37"/>
  <c r="NKP88" i="37"/>
  <c r="NPN88" i="37"/>
  <c r="NSD88" i="37"/>
  <c r="NUP88" i="37"/>
  <c r="NXB88" i="37"/>
  <c r="NZN88" i="37"/>
  <c r="OBZ88" i="37"/>
  <c r="OEL88" i="37"/>
  <c r="OGX88" i="37"/>
  <c r="OJJ88" i="37"/>
  <c r="OLV88" i="37"/>
  <c r="OOH88" i="37"/>
  <c r="OQT88" i="37"/>
  <c r="OTF88" i="37"/>
  <c r="OVR88" i="37"/>
  <c r="OYD88" i="37"/>
  <c r="PAP88" i="37"/>
  <c r="PDB88" i="37"/>
  <c r="PFN88" i="37"/>
  <c r="PHZ88" i="37"/>
  <c r="PKL88" i="37"/>
  <c r="PMX88" i="37"/>
  <c r="PPJ88" i="37"/>
  <c r="PRV88" i="37"/>
  <c r="PUH88" i="37"/>
  <c r="PWT88" i="37"/>
  <c r="PZF88" i="37"/>
  <c r="QBR88" i="37"/>
  <c r="KAU88" i="37"/>
  <c r="LRZ88" i="37"/>
  <c r="MSL88" i="37"/>
  <c r="NOM88" i="37"/>
  <c r="NYZ88" i="37"/>
  <c r="OIV88" i="37"/>
  <c r="OSR88" i="37"/>
  <c r="PCN88" i="37"/>
  <c r="PMJ88" i="37"/>
  <c r="PWF88" i="37"/>
  <c r="QEN88" i="37"/>
  <c r="QIT88" i="37"/>
  <c r="QLF88" i="37"/>
  <c r="QNR88" i="37"/>
  <c r="QQD88" i="37"/>
  <c r="QSP88" i="37"/>
  <c r="QVB88" i="37"/>
  <c r="QXN88" i="37"/>
  <c r="QZZ88" i="37"/>
  <c r="RCL88" i="37"/>
  <c r="REX88" i="37"/>
  <c r="IZR88" i="37"/>
  <c r="LJI88" i="37"/>
  <c r="MMP88" i="37"/>
  <c r="NKA88" i="37"/>
  <c r="NWU88" i="37"/>
  <c r="OGQ88" i="37"/>
  <c r="OQM88" i="37"/>
  <c r="PAI88" i="37"/>
  <c r="PKE88" i="37"/>
  <c r="PUA88" i="37"/>
  <c r="QDJ88" i="37"/>
  <c r="QHX88" i="37"/>
  <c r="QKQ88" i="37"/>
  <c r="QNC88" i="37"/>
  <c r="QPO88" i="37"/>
  <c r="QSA88" i="37"/>
  <c r="QUM88" i="37"/>
  <c r="QWY88" i="37"/>
  <c r="QZK88" i="37"/>
  <c r="RBW88" i="37"/>
  <c r="IGA88" i="37"/>
  <c r="LEL88" i="37"/>
  <c r="MJM88" i="37"/>
  <c r="NHS88" i="37"/>
  <c r="NVP88" i="37"/>
  <c r="OFL88" i="37"/>
  <c r="OPH88" i="37"/>
  <c r="OZD88" i="37"/>
  <c r="PIZ88" i="37"/>
  <c r="PSV88" i="37"/>
  <c r="QCR88" i="37"/>
  <c r="QHN88" i="37"/>
  <c r="QKJ88" i="37"/>
  <c r="QMV88" i="37"/>
  <c r="QPH88" i="37"/>
  <c r="QRT88" i="37"/>
  <c r="QUF88" i="37"/>
  <c r="QWR88" i="37"/>
  <c r="QZD88" i="37"/>
  <c r="RBP88" i="37"/>
  <c r="REB88" i="37"/>
  <c r="IKX88" i="37"/>
  <c r="LFQ88" i="37"/>
  <c r="MKD88" i="37"/>
  <c r="NIE88" i="37"/>
  <c r="NVW88" i="37"/>
  <c r="OFS88" i="37"/>
  <c r="OPO88" i="37"/>
  <c r="OZK88" i="37"/>
  <c r="PJG88" i="37"/>
  <c r="PTC88" i="37"/>
  <c r="QCY88" i="37"/>
  <c r="QHO88" i="37"/>
  <c r="QKK88" i="37"/>
  <c r="QMW88" i="37"/>
  <c r="QPI88" i="37"/>
  <c r="QRU88" i="37"/>
  <c r="QUG88" i="37"/>
  <c r="QWS88" i="37"/>
  <c r="QZE88" i="37"/>
  <c r="RBQ88" i="37"/>
  <c r="REC88" i="37"/>
  <c r="RGO88" i="37"/>
  <c r="KVV88" i="37"/>
  <c r="MDR88" i="37"/>
  <c r="NDK88" i="37"/>
  <c r="NTL88" i="37"/>
  <c r="ODH88" i="37"/>
  <c r="OND88" i="37"/>
  <c r="OWZ88" i="37"/>
  <c r="PGV88" i="37"/>
  <c r="PQR88" i="37"/>
  <c r="QAN88" i="37"/>
  <c r="QGQ88" i="37"/>
  <c r="QJV88" i="37"/>
  <c r="QMH88" i="37"/>
  <c r="QOT88" i="37"/>
  <c r="QRF88" i="37"/>
  <c r="QTR88" i="37"/>
  <c r="QWD88" i="37"/>
  <c r="QYP88" i="37"/>
  <c r="RBB88" i="37"/>
  <c r="RDN88" i="37"/>
  <c r="RFZ88" i="37"/>
  <c r="KNE88" i="37"/>
  <c r="LXV88" i="37"/>
  <c r="MYA88" i="37"/>
  <c r="NRG88" i="37"/>
  <c r="OBC88" i="37"/>
  <c r="OKY88" i="37"/>
  <c r="OUU88" i="37"/>
  <c r="PEQ88" i="37"/>
  <c r="POM88" i="37"/>
  <c r="PYI88" i="37"/>
  <c r="QFN88" i="37"/>
  <c r="QJG88" i="37"/>
  <c r="QLS88" i="37"/>
  <c r="QOE88" i="37"/>
  <c r="QQQ88" i="37"/>
  <c r="QTC88" i="37"/>
  <c r="QVO88" i="37"/>
  <c r="QYA88" i="37"/>
  <c r="RAM88" i="37"/>
  <c r="RCY88" i="37"/>
  <c r="RFK88" i="37"/>
  <c r="LGX88" i="37"/>
  <c r="OGB88" i="37"/>
  <c r="PTL88" i="37"/>
  <c r="QMZ88" i="37"/>
  <c r="QWV88" i="37"/>
  <c r="RFU88" i="37"/>
  <c r="RIY88" i="37"/>
  <c r="RLK88" i="37"/>
  <c r="RNW88" i="37"/>
  <c r="RQI88" i="37"/>
  <c r="RSU88" i="37"/>
  <c r="RVG88" i="37"/>
  <c r="RXS88" i="37"/>
  <c r="SAE88" i="37"/>
  <c r="SCQ88" i="37"/>
  <c r="SFC88" i="37"/>
  <c r="SHO88" i="37"/>
  <c r="SKA88" i="37"/>
  <c r="SMM88" i="37"/>
  <c r="SOY88" i="37"/>
  <c r="SRK88" i="37"/>
  <c r="STW88" i="37"/>
  <c r="SWI88" i="37"/>
  <c r="SYU88" i="37"/>
  <c r="TBG88" i="37"/>
  <c r="TDS88" i="37"/>
  <c r="TGE88" i="37"/>
  <c r="TIQ88" i="37"/>
  <c r="TLC88" i="37"/>
  <c r="TNO88" i="37"/>
  <c r="TQA88" i="37"/>
  <c r="TSM88" i="37"/>
  <c r="TUY88" i="37"/>
  <c r="TXK88" i="37"/>
  <c r="TZW88" i="37"/>
  <c r="UCI88" i="37"/>
  <c r="UEU88" i="37"/>
  <c r="LIC88" i="37"/>
  <c r="OGI88" i="37"/>
  <c r="PTS88" i="37"/>
  <c r="QNA88" i="37"/>
  <c r="QWW88" i="37"/>
  <c r="RFW88" i="37"/>
  <c r="RIZ88" i="37"/>
  <c r="RLL88" i="37"/>
  <c r="RNX88" i="37"/>
  <c r="RQJ88" i="37"/>
  <c r="RSV88" i="37"/>
  <c r="RVH88" i="37"/>
  <c r="RXT88" i="37"/>
  <c r="SAF88" i="37"/>
  <c r="SCR88" i="37"/>
  <c r="SFD88" i="37"/>
  <c r="SHP88" i="37"/>
  <c r="SKB88" i="37"/>
  <c r="SMN88" i="37"/>
  <c r="SOZ88" i="37"/>
  <c r="SRL88" i="37"/>
  <c r="STX88" i="37"/>
  <c r="SWJ88" i="37"/>
  <c r="SYV88" i="37"/>
  <c r="TBH88" i="37"/>
  <c r="TDT88" i="37"/>
  <c r="TGF88" i="37"/>
  <c r="TIR88" i="37"/>
  <c r="TLD88" i="37"/>
  <c r="TNP88" i="37"/>
  <c r="TQB88" i="37"/>
  <c r="TSN88" i="37"/>
  <c r="TUZ88" i="37"/>
  <c r="TXL88" i="37"/>
  <c r="TZX88" i="37"/>
  <c r="UCJ88" i="37"/>
  <c r="UEV88" i="37"/>
  <c r="UHH88" i="37"/>
  <c r="UJT88" i="37"/>
  <c r="UMF88" i="37"/>
  <c r="UOR88" i="37"/>
  <c r="URD88" i="37"/>
  <c r="MOK88" i="37"/>
  <c r="ORD88" i="37"/>
  <c r="QDV88" i="37"/>
  <c r="QPT88" i="37"/>
  <c r="QZP88" i="37"/>
  <c r="RHE88" i="37"/>
  <c r="RJQ88" i="37"/>
  <c r="RMC88" i="37"/>
  <c r="ROO88" i="37"/>
  <c r="RRA88" i="37"/>
  <c r="RTM88" i="37"/>
  <c r="RVY88" i="37"/>
  <c r="RYK88" i="37"/>
  <c r="SAW88" i="37"/>
  <c r="SDI88" i="37"/>
  <c r="SFU88" i="37"/>
  <c r="SIG88" i="37"/>
  <c r="SKS88" i="37"/>
  <c r="SNE88" i="37"/>
  <c r="SPQ88" i="37"/>
  <c r="SSC88" i="37"/>
  <c r="SUO88" i="37"/>
  <c r="SXA88" i="37"/>
  <c r="SZM88" i="37"/>
  <c r="TBY88" i="37"/>
  <c r="TEK88" i="37"/>
  <c r="TGW88" i="37"/>
  <c r="TJI88" i="37"/>
  <c r="TLU88" i="37"/>
  <c r="TOG88" i="37"/>
  <c r="TQS88" i="37"/>
  <c r="TTE88" i="37"/>
  <c r="TVQ88" i="37"/>
  <c r="TYC88" i="37"/>
  <c r="UAO88" i="37"/>
  <c r="UDA88" i="37"/>
  <c r="UFM88" i="37"/>
  <c r="UHY88" i="37"/>
  <c r="UKK88" i="37"/>
  <c r="UMW88" i="37"/>
  <c r="UPI88" i="37"/>
  <c r="URU88" i="37"/>
  <c r="UUG88" i="37"/>
  <c r="NLW88" i="37"/>
  <c r="PBG88" i="37"/>
  <c r="QIH88" i="37"/>
  <c r="QSG88" i="37"/>
  <c r="RCC88" i="37"/>
  <c r="RHV88" i="37"/>
  <c r="RKH88" i="37"/>
  <c r="RMT88" i="37"/>
  <c r="RPF88" i="37"/>
  <c r="RRR88" i="37"/>
  <c r="RUD88" i="37"/>
  <c r="RWP88" i="37"/>
  <c r="RZB88" i="37"/>
  <c r="SBN88" i="37"/>
  <c r="SDZ88" i="37"/>
  <c r="SGL88" i="37"/>
  <c r="SIX88" i="37"/>
  <c r="SLJ88" i="37"/>
  <c r="SNV88" i="37"/>
  <c r="SQH88" i="37"/>
  <c r="SST88" i="37"/>
  <c r="SVF88" i="37"/>
  <c r="SXR88" i="37"/>
  <c r="TAD88" i="37"/>
  <c r="TCP88" i="37"/>
  <c r="TFB88" i="37"/>
  <c r="THN88" i="37"/>
  <c r="TJZ88" i="37"/>
  <c r="TML88" i="37"/>
  <c r="TOX88" i="37"/>
  <c r="TRJ88" i="37"/>
  <c r="TTV88" i="37"/>
  <c r="TWH88" i="37"/>
  <c r="TYT88" i="37"/>
  <c r="UBF88" i="37"/>
  <c r="UDR88" i="37"/>
  <c r="UGD88" i="37"/>
  <c r="UIP88" i="37"/>
  <c r="ULB88" i="37"/>
  <c r="UNN88" i="37"/>
  <c r="UPZ88" i="37"/>
  <c r="USL88" i="37"/>
  <c r="JYI88" i="37"/>
  <c r="NYR88" i="37"/>
  <c r="PMB88" i="37"/>
  <c r="QLD88" i="37"/>
  <c r="QUZ88" i="37"/>
  <c r="REO88" i="37"/>
  <c r="RIM88" i="37"/>
  <c r="RKY88" i="37"/>
  <c r="RNK88" i="37"/>
  <c r="RPW88" i="37"/>
  <c r="RSI88" i="37"/>
  <c r="RUU88" i="37"/>
  <c r="RXG88" i="37"/>
  <c r="RZS88" i="37"/>
  <c r="SCE88" i="37"/>
  <c r="SEQ88" i="37"/>
  <c r="SHC88" i="37"/>
  <c r="SJO88" i="37"/>
  <c r="SMA88" i="37"/>
  <c r="SOM88" i="37"/>
  <c r="SQY88" i="37"/>
  <c r="STK88" i="37"/>
  <c r="SVW88" i="37"/>
  <c r="SYI88" i="37"/>
  <c r="TAU88" i="37"/>
  <c r="TDG88" i="37"/>
  <c r="TFS88" i="37"/>
  <c r="TIE88" i="37"/>
  <c r="TKQ88" i="37"/>
  <c r="TNC88" i="37"/>
  <c r="TPO88" i="37"/>
  <c r="TSA88" i="37"/>
  <c r="TUM88" i="37"/>
  <c r="TWY88" i="37"/>
  <c r="TZK88" i="37"/>
  <c r="UBW88" i="37"/>
  <c r="UEI88" i="37"/>
  <c r="UGU88" i="37"/>
  <c r="UJG88" i="37"/>
  <c r="ULS88" i="37"/>
  <c r="UOE88" i="37"/>
  <c r="UQQ88" i="37"/>
  <c r="UTC88" i="37"/>
  <c r="KYG88" i="37"/>
  <c r="ODW88" i="37"/>
  <c r="PRG88" i="37"/>
  <c r="QMK88" i="37"/>
  <c r="QWG88" i="37"/>
  <c r="RFM88" i="37"/>
  <c r="RIV88" i="37"/>
  <c r="RLH88" i="37"/>
  <c r="RNT88" i="37"/>
  <c r="RQF88" i="37"/>
  <c r="RSR88" i="37"/>
  <c r="RVD88" i="37"/>
  <c r="RXP88" i="37"/>
  <c r="SAB88" i="37"/>
  <c r="SCN88" i="37"/>
  <c r="SEZ88" i="37"/>
  <c r="SHL88" i="37"/>
  <c r="SJX88" i="37"/>
  <c r="SMJ88" i="37"/>
  <c r="SOV88" i="37"/>
  <c r="SRH88" i="37"/>
  <c r="STT88" i="37"/>
  <c r="SWF88" i="37"/>
  <c r="SYR88" i="37"/>
  <c r="TBD88" i="37"/>
  <c r="TDP88" i="37"/>
  <c r="TGB88" i="37"/>
  <c r="TIN88" i="37"/>
  <c r="TKZ88" i="37"/>
  <c r="TNL88" i="37"/>
  <c r="TPX88" i="37"/>
  <c r="TSJ88" i="37"/>
  <c r="TUV88" i="37"/>
  <c r="TXH88" i="37"/>
  <c r="TZT88" i="37"/>
  <c r="UCF88" i="37"/>
  <c r="UER88" i="37"/>
  <c r="UHD88" i="37"/>
  <c r="UJP88" i="37"/>
  <c r="UMB88" i="37"/>
  <c r="UON88" i="37"/>
  <c r="UQZ88" i="37"/>
  <c r="UTL88" i="37"/>
  <c r="PNH88" i="37"/>
  <c r="RIO88" i="37"/>
  <c r="RSK88" i="37"/>
  <c r="SCG88" i="37"/>
  <c r="SMC88" i="37"/>
  <c r="SVY88" i="37"/>
  <c r="TFU88" i="37"/>
  <c r="TPQ88" i="37"/>
  <c r="TZM88" i="37"/>
  <c r="UIK88" i="37"/>
  <c r="UOX88" i="37"/>
  <c r="UUR88" i="37"/>
  <c r="UXE88" i="37"/>
  <c r="UZQ88" i="37"/>
  <c r="VCC88" i="37"/>
  <c r="VEO88" i="37"/>
  <c r="VHA88" i="37"/>
  <c r="VJM88" i="37"/>
  <c r="VLY88" i="37"/>
  <c r="VOK88" i="37"/>
  <c r="VQW88" i="37"/>
  <c r="VTI88" i="37"/>
  <c r="VVU88" i="37"/>
  <c r="VYG88" i="37"/>
  <c r="WAS88" i="37"/>
  <c r="WDE88" i="37"/>
  <c r="WFQ88" i="37"/>
  <c r="WIC88" i="37"/>
  <c r="WKO88" i="37"/>
  <c r="WNA88" i="37"/>
  <c r="WPM88" i="37"/>
  <c r="WRY88" i="37"/>
  <c r="WUK88" i="37"/>
  <c r="WWW88" i="37"/>
  <c r="WZI88" i="37"/>
  <c r="XBU88" i="37"/>
  <c r="XEG88" i="37"/>
  <c r="UEC88" i="37"/>
  <c r="VCI88" i="37"/>
  <c r="VRC88" i="37"/>
  <c r="WGE88" i="37"/>
  <c r="RNF88" i="37"/>
  <c r="TTB88" i="37"/>
  <c r="QQK88" i="37"/>
  <c r="RMH88" i="37"/>
  <c r="RWD88" i="37"/>
  <c r="SFZ88" i="37"/>
  <c r="SPV88" i="37"/>
  <c r="SZR88" i="37"/>
  <c r="TJN88" i="37"/>
  <c r="TTJ88" i="37"/>
  <c r="UDF88" i="37"/>
  <c r="UKX88" i="37"/>
  <c r="URK88" i="37"/>
  <c r="UVR88" i="37"/>
  <c r="UYD88" i="37"/>
  <c r="VAP88" i="37"/>
  <c r="VDB88" i="37"/>
  <c r="VFN88" i="37"/>
  <c r="VHZ88" i="37"/>
  <c r="VKL88" i="37"/>
  <c r="VMX88" i="37"/>
  <c r="VPJ88" i="37"/>
  <c r="VRV88" i="37"/>
  <c r="VUH88" i="37"/>
  <c r="VWT88" i="37"/>
  <c r="VZF88" i="37"/>
  <c r="WBR88" i="37"/>
  <c r="WED88" i="37"/>
  <c r="WGP88" i="37"/>
  <c r="WJB88" i="37"/>
  <c r="WLN88" i="37"/>
  <c r="WNZ88" i="37"/>
  <c r="WQL88" i="37"/>
  <c r="WSX88" i="37"/>
  <c r="WVJ88" i="37"/>
  <c r="WXV88" i="37"/>
  <c r="XAH88" i="37"/>
  <c r="XCT88" i="37"/>
  <c r="SIC88" i="37"/>
  <c r="VDG88" i="37"/>
  <c r="VSI88" i="37"/>
  <c r="WFW88" i="37"/>
  <c r="WSE88" i="37"/>
  <c r="XFC88" i="37"/>
  <c r="TMX88" i="37"/>
  <c r="QMR88" i="37"/>
  <c r="RLI88" i="37"/>
  <c r="RVE88" i="37"/>
  <c r="SFA88" i="37"/>
  <c r="SOW88" i="37"/>
  <c r="SYS88" i="37"/>
  <c r="TIO88" i="37"/>
  <c r="TSK88" i="37"/>
  <c r="UCG88" i="37"/>
  <c r="UKG88" i="37"/>
  <c r="UQT88" i="37"/>
  <c r="UVK88" i="37"/>
  <c r="UXW88" i="37"/>
  <c r="VAI88" i="37"/>
  <c r="VCU88" i="37"/>
  <c r="VFG88" i="37"/>
  <c r="VHS88" i="37"/>
  <c r="VKE88" i="37"/>
  <c r="VMQ88" i="37"/>
  <c r="VPC88" i="37"/>
  <c r="VRO88" i="37"/>
  <c r="VUA88" i="37"/>
  <c r="VWM88" i="37"/>
  <c r="VYY88" i="37"/>
  <c r="WBK88" i="37"/>
  <c r="WDW88" i="37"/>
  <c r="WGI88" i="37"/>
  <c r="WIU88" i="37"/>
  <c r="WLG88" i="37"/>
  <c r="WNS88" i="37"/>
  <c r="WQE88" i="37"/>
  <c r="WSQ88" i="37"/>
  <c r="WVC88" i="37"/>
  <c r="WXO88" i="37"/>
  <c r="XAA88" i="37"/>
  <c r="XCM88" i="37"/>
  <c r="XEY88" i="37"/>
  <c r="XDD88" i="37"/>
  <c r="SVQ88" i="37"/>
  <c r="UOQ88" i="37"/>
  <c r="VGQ88" i="37"/>
  <c r="VVK88" i="37"/>
  <c r="WKM88" i="37"/>
  <c r="WXC88" i="37"/>
  <c r="SDF88" i="37"/>
  <c r="OFC88" i="37"/>
  <c r="RFT88" i="37"/>
  <c r="RQH88" i="37"/>
  <c r="SAD88" i="37"/>
  <c r="SJZ88" i="37"/>
  <c r="STV88" i="37"/>
  <c r="TDR88" i="37"/>
  <c r="TNN88" i="37"/>
  <c r="TXJ88" i="37"/>
  <c r="UGY88" i="37"/>
  <c r="UNQ88" i="37"/>
  <c r="UTP88" i="37"/>
  <c r="UWR88" i="37"/>
  <c r="UZD88" i="37"/>
  <c r="VBP88" i="37"/>
  <c r="VEB88" i="37"/>
  <c r="VGN88" i="37"/>
  <c r="VIZ88" i="37"/>
  <c r="VLL88" i="37"/>
  <c r="VNX88" i="37"/>
  <c r="VQJ88" i="37"/>
  <c r="VSV88" i="37"/>
  <c r="VVH88" i="37"/>
  <c r="VXT88" i="37"/>
  <c r="WAF88" i="37"/>
  <c r="WCR88" i="37"/>
  <c r="WFD88" i="37"/>
  <c r="WHP88" i="37"/>
  <c r="WKB88" i="37"/>
  <c r="WMN88" i="37"/>
  <c r="WOZ88" i="37"/>
  <c r="WRL88" i="37"/>
  <c r="WTX88" i="37"/>
  <c r="WWJ88" i="37"/>
  <c r="WZD88" i="37"/>
  <c r="XEB88" i="37"/>
  <c r="TEG88" i="37"/>
  <c r="UVG88" i="37"/>
  <c r="VKA88" i="37"/>
  <c r="VYM88" i="37"/>
  <c r="WNG88" i="37"/>
  <c r="XAE88" i="37"/>
  <c r="SGX88" i="37"/>
  <c r="NQB88" i="37"/>
  <c r="RCR88" i="37"/>
  <c r="RPI88" i="37"/>
  <c r="AR88" i="37"/>
  <c r="IU88" i="37"/>
  <c r="UP88" i="37"/>
  <c r="AJN88" i="37"/>
  <c r="PR88" i="37"/>
  <c r="AGX88" i="37"/>
  <c r="BFF88" i="37"/>
  <c r="AUF88" i="37"/>
  <c r="AQI88" i="37"/>
  <c r="BJM88" i="37"/>
  <c r="BRV88" i="37"/>
  <c r="BMT88" i="37"/>
  <c r="BSG88" i="37"/>
  <c r="XA88" i="37"/>
  <c r="BHX88" i="37"/>
  <c r="CDD88" i="37"/>
  <c r="CGY88" i="37"/>
  <c r="CPN88" i="37"/>
  <c r="APZ88" i="37"/>
  <c r="CXP88" i="37"/>
  <c r="CFF88" i="37"/>
  <c r="DAR88" i="37"/>
  <c r="EUA88" i="37"/>
  <c r="DIE88" i="37"/>
  <c r="DMI88" i="37"/>
  <c r="CNO88" i="37"/>
  <c r="FIO88" i="37"/>
  <c r="ETT88" i="37"/>
  <c r="ECE88" i="37"/>
  <c r="CQK88" i="37"/>
  <c r="FMZ88" i="37"/>
  <c r="DZT88" i="37"/>
  <c r="EKY88" i="37"/>
  <c r="GXZ88" i="37"/>
  <c r="GHK88" i="37"/>
  <c r="FQN88" i="37"/>
  <c r="HGZ88" i="37"/>
  <c r="GPE88" i="37"/>
  <c r="FGG88" i="37"/>
  <c r="GGX88" i="37"/>
  <c r="GWH88" i="37"/>
  <c r="EPD88" i="37"/>
  <c r="FYD88" i="37"/>
  <c r="GLG88" i="37"/>
  <c r="GXG88" i="37"/>
  <c r="FQV88" i="37"/>
  <c r="HIQ88" i="37"/>
  <c r="HUI88" i="37"/>
  <c r="GXI88" i="37"/>
  <c r="HPD88" i="37"/>
  <c r="HYZ88" i="37"/>
  <c r="GIV88" i="37"/>
  <c r="HLM88" i="37"/>
  <c r="HVI88" i="37"/>
  <c r="FVQ88" i="37"/>
  <c r="HIA88" i="37"/>
  <c r="HSH88" i="37"/>
  <c r="GKJ88" i="37"/>
  <c r="HLW88" i="37"/>
  <c r="HVS88" i="37"/>
  <c r="FUD88" i="37"/>
  <c r="HHS88" i="37"/>
  <c r="HSB88" i="37"/>
  <c r="IBX88" i="37"/>
  <c r="IBA88" i="37"/>
  <c r="HYP88" i="37"/>
  <c r="IKB88" i="37"/>
  <c r="ITX88" i="37"/>
  <c r="JDT88" i="37"/>
  <c r="JNP88" i="37"/>
  <c r="JXL88" i="37"/>
  <c r="KHH88" i="37"/>
  <c r="HLI88" i="37"/>
  <c r="IFU88" i="37"/>
  <c r="IPQ88" i="37"/>
  <c r="IZM88" i="37"/>
  <c r="JJI88" i="37"/>
  <c r="JTE88" i="37"/>
  <c r="KDA88" i="37"/>
  <c r="HVB88" i="37"/>
  <c r="IIH88" i="37"/>
  <c r="ISD88" i="37"/>
  <c r="JBZ88" i="37"/>
  <c r="JLV88" i="37"/>
  <c r="JVR88" i="37"/>
  <c r="KFN88" i="37"/>
  <c r="HYG88" i="37"/>
  <c r="IJW88" i="37"/>
  <c r="ITS88" i="37"/>
  <c r="JDO88" i="37"/>
  <c r="JNK88" i="37"/>
  <c r="JXG88" i="37"/>
  <c r="EMG88" i="37"/>
  <c r="IBV88" i="37"/>
  <c r="ILT88" i="37"/>
  <c r="IVP88" i="37"/>
  <c r="JFL88" i="37"/>
  <c r="JPH88" i="37"/>
  <c r="HNE88" i="37"/>
  <c r="IGG88" i="37"/>
  <c r="IQC88" i="37"/>
  <c r="IZY88" i="37"/>
  <c r="JJU88" i="37"/>
  <c r="IBZ88" i="37"/>
  <c r="JIP88" i="37"/>
  <c r="KHI88" i="37"/>
  <c r="KRW88" i="37"/>
  <c r="LBS88" i="37"/>
  <c r="LLO88" i="37"/>
  <c r="IIU88" i="37"/>
  <c r="JUW88" i="37"/>
  <c r="KLF88" i="37"/>
  <c r="KVH88" i="37"/>
  <c r="LFD88" i="37"/>
  <c r="LOZ88" i="37"/>
  <c r="LYV88" i="37"/>
  <c r="MIR88" i="37"/>
  <c r="MSN88" i="37"/>
  <c r="NCJ88" i="37"/>
  <c r="NMF88" i="37"/>
  <c r="IWP88" i="37"/>
  <c r="KBR88" i="37"/>
  <c r="KOW88" i="37"/>
  <c r="KYS88" i="37"/>
  <c r="LIO88" i="37"/>
  <c r="LSK88" i="37"/>
  <c r="MCG88" i="37"/>
  <c r="MMC88" i="37"/>
  <c r="MVY88" i="37"/>
  <c r="NFU88" i="37"/>
  <c r="NPQ88" i="37"/>
  <c r="JKE88" i="37"/>
  <c r="KHU88" i="37"/>
  <c r="KSH88" i="37"/>
  <c r="LCD88" i="37"/>
  <c r="LLZ88" i="37"/>
  <c r="LVV88" i="37"/>
  <c r="MFR88" i="37"/>
  <c r="MPN88" i="37"/>
  <c r="MZJ88" i="37"/>
  <c r="NJF88" i="37"/>
  <c r="IKP88" i="37"/>
  <c r="JVT88" i="37"/>
  <c r="KLS88" i="37"/>
  <c r="KVS88" i="37"/>
  <c r="LFO88" i="37"/>
  <c r="LPK88" i="37"/>
  <c r="LZG88" i="37"/>
  <c r="MJC88" i="37"/>
  <c r="MSY88" i="37"/>
  <c r="IAX88" i="37"/>
  <c r="JPK88" i="37"/>
  <c r="KJH88" i="37"/>
  <c r="KTP88" i="37"/>
  <c r="LDL88" i="37"/>
  <c r="LNH88" i="37"/>
  <c r="LXD88" i="37"/>
  <c r="MGZ88" i="37"/>
  <c r="MQV88" i="37"/>
  <c r="NAR88" i="37"/>
  <c r="NKN88" i="37"/>
  <c r="KGH88" i="37"/>
  <c r="LTW88" i="37"/>
  <c r="MUG88" i="37"/>
  <c r="NPU88" i="37"/>
  <c r="NZQ88" i="37"/>
  <c r="OGS88" i="37"/>
  <c r="OMG88" i="37"/>
  <c r="OTI88" i="37"/>
  <c r="PAK88" i="37"/>
  <c r="PFY88" i="37"/>
  <c r="PLU88" i="37"/>
  <c r="POG88" i="37"/>
  <c r="PQS88" i="37"/>
  <c r="PTE88" i="37"/>
  <c r="PVQ88" i="37"/>
  <c r="PYC88" i="37"/>
  <c r="QAO88" i="37"/>
  <c r="QDA88" i="37"/>
  <c r="QFM88" i="37"/>
  <c r="QHY88" i="37"/>
  <c r="JAY88" i="37"/>
  <c r="KDW88" i="37"/>
  <c r="KPZ88" i="37"/>
  <c r="KZV88" i="37"/>
  <c r="LJR88" i="37"/>
  <c r="LTF88" i="37"/>
  <c r="LZS88" i="37"/>
  <c r="MGK88" i="37"/>
  <c r="MMX88" i="37"/>
  <c r="MTK88" i="37"/>
  <c r="NAC88" i="37"/>
  <c r="NFJ88" i="37"/>
  <c r="NKH88" i="37"/>
  <c r="NPF88" i="37"/>
  <c r="NRZ88" i="37"/>
  <c r="NUL88" i="37"/>
  <c r="NWX88" i="37"/>
  <c r="NZJ88" i="37"/>
  <c r="OBV88" i="37"/>
  <c r="OEH88" i="37"/>
  <c r="OGT88" i="37"/>
  <c r="OJF88" i="37"/>
  <c r="OLR88" i="37"/>
  <c r="OOD88" i="37"/>
  <c r="OQP88" i="37"/>
  <c r="OTB88" i="37"/>
  <c r="OVN88" i="37"/>
  <c r="OXZ88" i="37"/>
  <c r="PAL88" i="37"/>
  <c r="PCX88" i="37"/>
  <c r="PFJ88" i="37"/>
  <c r="PHV88" i="37"/>
  <c r="PKH88" i="37"/>
  <c r="PMT88" i="37"/>
  <c r="PPF88" i="37"/>
  <c r="PRR88" i="37"/>
  <c r="PUD88" i="37"/>
  <c r="PWP88" i="37"/>
  <c r="PZB88" i="37"/>
  <c r="QBN88" i="37"/>
  <c r="ISH88" i="37"/>
  <c r="JZN88" i="37"/>
  <c r="KNU88" i="37"/>
  <c r="KXQ88" i="37"/>
  <c r="LHM88" i="37"/>
  <c r="LRI88" i="37"/>
  <c r="LYE88" i="37"/>
  <c r="MEW88" i="37"/>
  <c r="MLJ88" i="37"/>
  <c r="MRW88" i="37"/>
  <c r="MYO88" i="37"/>
  <c r="NEE88" i="37"/>
  <c r="NJC88" i="37"/>
  <c r="NOA88" i="37"/>
  <c r="NRK88" i="37"/>
  <c r="NTW88" i="37"/>
  <c r="NWI88" i="37"/>
  <c r="NYU88" i="37"/>
  <c r="OBG88" i="37"/>
  <c r="ODS88" i="37"/>
  <c r="OGE88" i="37"/>
  <c r="OIQ88" i="37"/>
  <c r="OLC88" i="37"/>
  <c r="ONO88" i="37"/>
  <c r="OQA88" i="37"/>
  <c r="OSM88" i="37"/>
  <c r="OUY88" i="37"/>
  <c r="OXK88" i="37"/>
  <c r="OZW88" i="37"/>
  <c r="PCI88" i="37"/>
  <c r="PEU88" i="37"/>
  <c r="PHG88" i="37"/>
  <c r="PJS88" i="37"/>
  <c r="PME88" i="37"/>
  <c r="POQ88" i="37"/>
  <c r="PRC88" i="37"/>
  <c r="PTO88" i="37"/>
  <c r="PWA88" i="37"/>
  <c r="PYM88" i="37"/>
  <c r="QAY88" i="37"/>
  <c r="QDK88" i="37"/>
  <c r="QFW88" i="37"/>
  <c r="QII88" i="37"/>
  <c r="JMA88" i="37"/>
  <c r="KII88" i="37"/>
  <c r="KST88" i="37"/>
  <c r="LCP88" i="37"/>
  <c r="LML88" i="37"/>
  <c r="LVB88" i="37"/>
  <c r="MBO88" i="37"/>
  <c r="MIG88" i="37"/>
  <c r="MOT88" i="37"/>
  <c r="MVG88" i="37"/>
  <c r="NBW88" i="37"/>
  <c r="NGU88" i="37"/>
  <c r="NLS88" i="37"/>
  <c r="NQF88" i="37"/>
  <c r="NSR88" i="37"/>
  <c r="NVD88" i="37"/>
  <c r="NXP88" i="37"/>
  <c r="OAB88" i="37"/>
  <c r="OCN88" i="37"/>
  <c r="OEZ88" i="37"/>
  <c r="OHL88" i="37"/>
  <c r="OJX88" i="37"/>
  <c r="OMJ88" i="37"/>
  <c r="OOV88" i="37"/>
  <c r="ORH88" i="37"/>
  <c r="OTT88" i="37"/>
  <c r="OWF88" i="37"/>
  <c r="OYR88" i="37"/>
  <c r="PBD88" i="37"/>
  <c r="PDP88" i="37"/>
  <c r="PGB88" i="37"/>
  <c r="PIN88" i="37"/>
  <c r="PKZ88" i="37"/>
  <c r="PNL88" i="37"/>
  <c r="PPX88" i="37"/>
  <c r="PSJ88" i="37"/>
  <c r="PUV88" i="37"/>
  <c r="PXH88" i="37"/>
  <c r="PZT88" i="37"/>
  <c r="QCF88" i="37"/>
  <c r="QER88" i="37"/>
  <c r="QHD88" i="37"/>
  <c r="ITN88" i="37"/>
  <c r="KAD88" i="37"/>
  <c r="KOC88" i="37"/>
  <c r="KXY88" i="37"/>
  <c r="LHU88" i="37"/>
  <c r="LRQ88" i="37"/>
  <c r="LYL88" i="37"/>
  <c r="MEY88" i="37"/>
  <c r="MLQ88" i="37"/>
  <c r="MSD88" i="37"/>
  <c r="MYQ88" i="37"/>
  <c r="NEK88" i="37"/>
  <c r="NJI88" i="37"/>
  <c r="NOG88" i="37"/>
  <c r="NRM88" i="37"/>
  <c r="NTY88" i="37"/>
  <c r="NWK88" i="37"/>
  <c r="NYW88" i="37"/>
  <c r="OBI88" i="37"/>
  <c r="ODU88" i="37"/>
  <c r="OGG88" i="37"/>
  <c r="OIS88" i="37"/>
  <c r="OLE88" i="37"/>
  <c r="ONQ88" i="37"/>
  <c r="OQC88" i="37"/>
  <c r="OSO88" i="37"/>
  <c r="OVA88" i="37"/>
  <c r="OXM88" i="37"/>
  <c r="OZY88" i="37"/>
  <c r="PCK88" i="37"/>
  <c r="PEW88" i="37"/>
  <c r="PHI88" i="37"/>
  <c r="PJU88" i="37"/>
  <c r="PMG88" i="37"/>
  <c r="POS88" i="37"/>
  <c r="PRE88" i="37"/>
  <c r="PTQ88" i="37"/>
  <c r="PWC88" i="37"/>
  <c r="PYO88" i="37"/>
  <c r="QBA88" i="37"/>
  <c r="QDM88" i="37"/>
  <c r="QFY88" i="37"/>
  <c r="JII88" i="37"/>
  <c r="KHG88" i="37"/>
  <c r="KRV88" i="37"/>
  <c r="LBR88" i="37"/>
  <c r="LLN88" i="37"/>
  <c r="LUL88" i="37"/>
  <c r="MAY88" i="37"/>
  <c r="MHQ88" i="37"/>
  <c r="MOD88" i="37"/>
  <c r="MUQ88" i="37"/>
  <c r="NBI88" i="37"/>
  <c r="NGH88" i="37"/>
  <c r="NLF88" i="37"/>
  <c r="NPZ88" i="37"/>
  <c r="NSL88" i="37"/>
  <c r="NUX88" i="37"/>
  <c r="NXJ88" i="37"/>
  <c r="NZV88" i="37"/>
  <c r="OCH88" i="37"/>
  <c r="OET88" i="37"/>
  <c r="OHF88" i="37"/>
  <c r="OJR88" i="37"/>
  <c r="OMD88" i="37"/>
  <c r="OOP88" i="37"/>
  <c r="ORB88" i="37"/>
  <c r="OTN88" i="37"/>
  <c r="OVZ88" i="37"/>
  <c r="OYL88" i="37"/>
  <c r="PAX88" i="37"/>
  <c r="PDJ88" i="37"/>
  <c r="PFV88" i="37"/>
  <c r="PIH88" i="37"/>
  <c r="PKT88" i="37"/>
  <c r="PNF88" i="37"/>
  <c r="PPR88" i="37"/>
  <c r="PSD88" i="37"/>
  <c r="PUP88" i="37"/>
  <c r="PXB88" i="37"/>
  <c r="PZN88" i="37"/>
  <c r="QBZ88" i="37"/>
  <c r="KJA88" i="37"/>
  <c r="LVK88" i="37"/>
  <c r="MVU88" i="37"/>
  <c r="NQJ88" i="37"/>
  <c r="OAF88" i="37"/>
  <c r="OKB88" i="37"/>
  <c r="OTX88" i="37"/>
  <c r="PDT88" i="37"/>
  <c r="PNP88" i="37"/>
  <c r="PXL88" i="37"/>
  <c r="QFD88" i="37"/>
  <c r="QJB88" i="37"/>
  <c r="QLN88" i="37"/>
  <c r="QNZ88" i="37"/>
  <c r="QQL88" i="37"/>
  <c r="QSX88" i="37"/>
  <c r="QVJ88" i="37"/>
  <c r="QXV88" i="37"/>
  <c r="RAH88" i="37"/>
  <c r="RCT88" i="37"/>
  <c r="RFF88" i="37"/>
  <c r="JTA88" i="37"/>
  <c r="LOG88" i="37"/>
  <c r="MPY88" i="37"/>
  <c r="NMM88" i="37"/>
  <c r="NYA88" i="37"/>
  <c r="OHW88" i="37"/>
  <c r="ORS88" i="37"/>
  <c r="PBO88" i="37"/>
  <c r="PLK88" i="37"/>
  <c r="PVG88" i="37"/>
  <c r="QDZ88" i="37"/>
  <c r="QIL88" i="37"/>
  <c r="QKY88" i="37"/>
  <c r="QNK88" i="37"/>
  <c r="QPW88" i="37"/>
  <c r="QSI88" i="37"/>
  <c r="QUU88" i="37"/>
  <c r="QXG88" i="37"/>
  <c r="QZS88" i="37"/>
  <c r="RCE88" i="37"/>
  <c r="IZS88" i="37"/>
  <c r="LJJ88" i="37"/>
  <c r="MMQ88" i="37"/>
  <c r="NKE88" i="37"/>
  <c r="NWV88" i="37"/>
  <c r="OGR88" i="37"/>
  <c r="OQN88" i="37"/>
  <c r="PAJ88" i="37"/>
  <c r="PKF88" i="37"/>
  <c r="PUB88" i="37"/>
  <c r="QDN88" i="37"/>
  <c r="QHZ88" i="37"/>
  <c r="QKR88" i="37"/>
  <c r="QND88" i="37"/>
  <c r="QPP88" i="37"/>
  <c r="QSB88" i="37"/>
  <c r="QUN88" i="37"/>
  <c r="QWZ88" i="37"/>
  <c r="QZL88" i="37"/>
  <c r="RBX88" i="37"/>
  <c r="REJ88" i="37"/>
  <c r="JEP88" i="37"/>
  <c r="LKO88" i="37"/>
  <c r="MNM88" i="37"/>
  <c r="NKQ88" i="37"/>
  <c r="NXC88" i="37"/>
  <c r="OGY88" i="37"/>
  <c r="OQU88" i="37"/>
  <c r="PAQ88" i="37"/>
  <c r="PKM88" i="37"/>
  <c r="PUI88" i="37"/>
  <c r="QDO88" i="37"/>
  <c r="QIC88" i="37"/>
  <c r="QKS88" i="37"/>
  <c r="QNE88" i="37"/>
  <c r="QPQ88" i="37"/>
  <c r="QSC88" i="37"/>
  <c r="QUO88" i="37"/>
  <c r="QXA88" i="37"/>
  <c r="QZM88" i="37"/>
  <c r="RBY88" i="37"/>
  <c r="REK88" i="37"/>
  <c r="RGW88" i="37"/>
  <c r="LAT88" i="37"/>
  <c r="MHA88" i="37"/>
  <c r="NFW88" i="37"/>
  <c r="NUR88" i="37"/>
  <c r="OEN88" i="37"/>
  <c r="OOJ88" i="37"/>
  <c r="OYF88" i="37"/>
  <c r="PIB88" i="37"/>
  <c r="PRX88" i="37"/>
  <c r="QBT88" i="37"/>
  <c r="QHE88" i="37"/>
  <c r="QKD88" i="37"/>
  <c r="QMP88" i="37"/>
  <c r="QPB88" i="37"/>
  <c r="QRN88" i="37"/>
  <c r="QTZ88" i="37"/>
  <c r="QWL88" i="37"/>
  <c r="QYX88" i="37"/>
  <c r="RBJ88" i="37"/>
  <c r="RDV88" i="37"/>
  <c r="RGH88" i="37"/>
  <c r="KSC88" i="37"/>
  <c r="MBE88" i="37"/>
  <c r="NBJ88" i="37"/>
  <c r="NSM88" i="37"/>
  <c r="OCI88" i="37"/>
  <c r="OME88" i="37"/>
  <c r="OWA88" i="37"/>
  <c r="PFW88" i="37"/>
  <c r="PPS88" i="37"/>
  <c r="PZO88" i="37"/>
  <c r="QGD88" i="37"/>
  <c r="QJO88" i="37"/>
  <c r="QMA88" i="37"/>
  <c r="QOM88" i="37"/>
  <c r="QQY88" i="37"/>
  <c r="QTK88" i="37"/>
  <c r="QVW88" i="37"/>
  <c r="QYI88" i="37"/>
  <c r="RAU88" i="37"/>
  <c r="RDG88" i="37"/>
  <c r="RFS88" i="37"/>
  <c r="LXW88" i="37"/>
  <c r="OKZ88" i="37"/>
  <c r="PYJ88" i="37"/>
  <c r="QOF88" i="37"/>
  <c r="QYB88" i="37"/>
  <c r="RGN88" i="37"/>
  <c r="RJG88" i="37"/>
  <c r="RLS88" i="37"/>
  <c r="ROE88" i="37"/>
  <c r="RQQ88" i="37"/>
  <c r="RTC88" i="37"/>
  <c r="RVO88" i="37"/>
  <c r="RYA88" i="37"/>
  <c r="SAM88" i="37"/>
  <c r="SCY88" i="37"/>
  <c r="SFK88" i="37"/>
  <c r="SHW88" i="37"/>
  <c r="SKI88" i="37"/>
  <c r="SMU88" i="37"/>
  <c r="SPG88" i="37"/>
  <c r="SRS88" i="37"/>
  <c r="SUE88" i="37"/>
  <c r="SWQ88" i="37"/>
  <c r="SZC88" i="37"/>
  <c r="TBO88" i="37"/>
  <c r="TEA88" i="37"/>
  <c r="TGM88" i="37"/>
  <c r="TIY88" i="37"/>
  <c r="TLK88" i="37"/>
  <c r="TNW88" i="37"/>
  <c r="TQI88" i="37"/>
  <c r="TSU88" i="37"/>
  <c r="TVG88" i="37"/>
  <c r="TXS88" i="37"/>
  <c r="UAE88" i="37"/>
  <c r="UCQ88" i="37"/>
  <c r="UFC88" i="37"/>
  <c r="LYS88" i="37"/>
  <c r="OLG88" i="37"/>
  <c r="PYQ88" i="37"/>
  <c r="QOG88" i="37"/>
  <c r="QYC88" i="37"/>
  <c r="RGR88" i="37"/>
  <c r="RJH88" i="37"/>
  <c r="RLT88" i="37"/>
  <c r="ROF88" i="37"/>
  <c r="RQR88" i="37"/>
  <c r="RTD88" i="37"/>
  <c r="RVP88" i="37"/>
  <c r="RYB88" i="37"/>
  <c r="SAN88" i="37"/>
  <c r="SCZ88" i="37"/>
  <c r="SFL88" i="37"/>
  <c r="SHX88" i="37"/>
  <c r="SKJ88" i="37"/>
  <c r="SMV88" i="37"/>
  <c r="SPH88" i="37"/>
  <c r="SRT88" i="37"/>
  <c r="SUF88" i="37"/>
  <c r="SWR88" i="37"/>
  <c r="SZD88" i="37"/>
  <c r="TBP88" i="37"/>
  <c r="TEB88" i="37"/>
  <c r="TGN88" i="37"/>
  <c r="TIZ88" i="37"/>
  <c r="TLL88" i="37"/>
  <c r="TNX88" i="37"/>
  <c r="TQJ88" i="37"/>
  <c r="TSV88" i="37"/>
  <c r="TVH88" i="37"/>
  <c r="TXT88" i="37"/>
  <c r="UAF88" i="37"/>
  <c r="UCR88" i="37"/>
  <c r="UFD88" i="37"/>
  <c r="UHP88" i="37"/>
  <c r="UKB88" i="37"/>
  <c r="UMN88" i="37"/>
  <c r="UOZ88" i="37"/>
  <c r="URL88" i="37"/>
  <c r="NBK88" i="37"/>
  <c r="OWB88" i="37"/>
  <c r="QGH88" i="37"/>
  <c r="QQZ88" i="37"/>
  <c r="RAV88" i="37"/>
  <c r="RHM88" i="37"/>
  <c r="RJY88" i="37"/>
  <c r="RMK88" i="37"/>
  <c r="ROW88" i="37"/>
  <c r="RRI88" i="37"/>
  <c r="RTU88" i="37"/>
  <c r="RWG88" i="37"/>
  <c r="RYS88" i="37"/>
  <c r="SBE88" i="37"/>
  <c r="SDQ88" i="37"/>
  <c r="SGC88" i="37"/>
  <c r="SIO88" i="37"/>
  <c r="SLA88" i="37"/>
  <c r="SNM88" i="37"/>
  <c r="SPY88" i="37"/>
  <c r="SSK88" i="37"/>
  <c r="SUW88" i="37"/>
  <c r="SXI88" i="37"/>
  <c r="SZU88" i="37"/>
  <c r="TCG88" i="37"/>
  <c r="TES88" i="37"/>
  <c r="THE88" i="37"/>
  <c r="TJQ88" i="37"/>
  <c r="TMC88" i="37"/>
  <c r="TOO88" i="37"/>
  <c r="TRA88" i="37"/>
  <c r="TTM88" i="37"/>
  <c r="TVY88" i="37"/>
  <c r="TYK88" i="37"/>
  <c r="UAW88" i="37"/>
  <c r="UDI88" i="37"/>
  <c r="UFU88" i="37"/>
  <c r="UIG88" i="37"/>
  <c r="UKS88" i="37"/>
  <c r="UNE88" i="37"/>
  <c r="UPQ88" i="37"/>
  <c r="USC88" i="37"/>
  <c r="UUO88" i="37"/>
  <c r="NSU88" i="37"/>
  <c r="PGE88" i="37"/>
  <c r="QJQ88" i="37"/>
  <c r="QTM88" i="37"/>
  <c r="RDI88" i="37"/>
  <c r="RID88" i="37"/>
  <c r="RKP88" i="37"/>
  <c r="RNB88" i="37"/>
  <c r="RPN88" i="37"/>
  <c r="RRZ88" i="37"/>
  <c r="RUL88" i="37"/>
  <c r="RWX88" i="37"/>
  <c r="RZJ88" i="37"/>
  <c r="SBV88" i="37"/>
  <c r="SEH88" i="37"/>
  <c r="SGT88" i="37"/>
  <c r="SJF88" i="37"/>
  <c r="SLR88" i="37"/>
  <c r="SOD88" i="37"/>
  <c r="SQP88" i="37"/>
  <c r="STB88" i="37"/>
  <c r="SVN88" i="37"/>
  <c r="SXZ88" i="37"/>
  <c r="TAL88" i="37"/>
  <c r="TCX88" i="37"/>
  <c r="TFJ88" i="37"/>
  <c r="THV88" i="37"/>
  <c r="TKH88" i="37"/>
  <c r="TMT88" i="37"/>
  <c r="TPF88" i="37"/>
  <c r="TRR88" i="37"/>
  <c r="TUD88" i="37"/>
  <c r="TWP88" i="37"/>
  <c r="TZB88" i="37"/>
  <c r="UBN88" i="37"/>
  <c r="UDZ88" i="37"/>
  <c r="UGL88" i="37"/>
  <c r="UIX88" i="37"/>
  <c r="ULJ88" i="37"/>
  <c r="UNV88" i="37"/>
  <c r="UQH88" i="37"/>
  <c r="UST88" i="37"/>
  <c r="KXB88" i="37"/>
  <c r="ODP88" i="37"/>
  <c r="PQZ88" i="37"/>
  <c r="QMJ88" i="37"/>
  <c r="QWF88" i="37"/>
  <c r="RFL88" i="37"/>
  <c r="RIU88" i="37"/>
  <c r="RLG88" i="37"/>
  <c r="RNS88" i="37"/>
  <c r="RQE88" i="37"/>
  <c r="RSQ88" i="37"/>
  <c r="RVC88" i="37"/>
  <c r="RXO88" i="37"/>
  <c r="SAA88" i="37"/>
  <c r="SCM88" i="37"/>
  <c r="SEY88" i="37"/>
  <c r="SHK88" i="37"/>
  <c r="SJW88" i="37"/>
  <c r="SMI88" i="37"/>
  <c r="SOU88" i="37"/>
  <c r="SRG88" i="37"/>
  <c r="STS88" i="37"/>
  <c r="SWE88" i="37"/>
  <c r="SYQ88" i="37"/>
  <c r="TBC88" i="37"/>
  <c r="TDO88" i="37"/>
  <c r="TGA88" i="37"/>
  <c r="TIM88" i="37"/>
  <c r="TKY88" i="37"/>
  <c r="TNK88" i="37"/>
  <c r="TPW88" i="37"/>
  <c r="TSI88" i="37"/>
  <c r="TUU88" i="37"/>
  <c r="TXG88" i="37"/>
  <c r="TZS88" i="37"/>
  <c r="UCE88" i="37"/>
  <c r="UEQ88" i="37"/>
  <c r="UHC88" i="37"/>
  <c r="UJO88" i="37"/>
  <c r="UMA88" i="37"/>
  <c r="UOM88" i="37"/>
  <c r="UQY88" i="37"/>
  <c r="UTK88" i="37"/>
  <c r="LRY88" i="37"/>
  <c r="OIU88" i="37"/>
  <c r="PWE88" i="37"/>
  <c r="QNQ88" i="37"/>
  <c r="QXM88" i="37"/>
  <c r="RGJ88" i="37"/>
  <c r="RJD88" i="37"/>
  <c r="RLP88" i="37"/>
  <c r="ROB88" i="37"/>
  <c r="RQN88" i="37"/>
  <c r="RSZ88" i="37"/>
  <c r="RVL88" i="37"/>
  <c r="RXX88" i="37"/>
  <c r="SAJ88" i="37"/>
  <c r="SCV88" i="37"/>
  <c r="SFH88" i="37"/>
  <c r="SHT88" i="37"/>
  <c r="SKF88" i="37"/>
  <c r="SMR88" i="37"/>
  <c r="SPD88" i="37"/>
  <c r="SRP88" i="37"/>
  <c r="SUB88" i="37"/>
  <c r="SWN88" i="37"/>
  <c r="SYZ88" i="37"/>
  <c r="TBL88" i="37"/>
  <c r="TDX88" i="37"/>
  <c r="TGJ88" i="37"/>
  <c r="TIV88" i="37"/>
  <c r="TLH88" i="37"/>
  <c r="TNT88" i="37"/>
  <c r="TQF88" i="37"/>
  <c r="TSR88" i="37"/>
  <c r="TVD88" i="37"/>
  <c r="KN88" i="37"/>
  <c r="KY88" i="37"/>
  <c r="XM88" i="37"/>
  <c r="ALR88" i="37"/>
  <c r="VF88" i="37"/>
  <c r="AJB88" i="37"/>
  <c r="UE88" i="37"/>
  <c r="AWJ88" i="37"/>
  <c r="ASM88" i="37"/>
  <c r="BLQ88" i="37"/>
  <c r="BTZ88" i="37"/>
  <c r="BOX88" i="37"/>
  <c r="BVS88" i="37"/>
  <c r="BDI88" i="37"/>
  <c r="BMF88" i="37"/>
  <c r="CFH88" i="37"/>
  <c r="CLG88" i="37"/>
  <c r="CRZ88" i="37"/>
  <c r="BNI88" i="37"/>
  <c r="BKN88" i="37"/>
  <c r="CJV88" i="37"/>
  <c r="DED88" i="37"/>
  <c r="EWE88" i="37"/>
  <c r="DLF88" i="37"/>
  <c r="DOU88" i="37"/>
  <c r="DEA88" i="37"/>
  <c r="FKS88" i="37"/>
  <c r="EWQ88" i="37"/>
  <c r="EFT88" i="37"/>
  <c r="DEV88" i="37"/>
  <c r="FPD88" i="37"/>
  <c r="EDY88" i="37"/>
  <c r="EWL88" i="37"/>
  <c r="HAD88" i="37"/>
  <c r="GJO88" i="37"/>
  <c r="FUJ88" i="37"/>
  <c r="DYN88" i="37"/>
  <c r="GRA88" i="37"/>
  <c r="FGZ88" i="37"/>
  <c r="GHF88" i="37"/>
  <c r="GXN88" i="37"/>
  <c r="EQU88" i="37"/>
  <c r="FYN88" i="37"/>
  <c r="GLO88" i="37"/>
  <c r="GXO88" i="37"/>
  <c r="FTD88" i="37"/>
  <c r="HIZ88" i="37"/>
  <c r="HUQ88" i="37"/>
  <c r="GYO88" i="37"/>
  <c r="HPL88" i="37"/>
  <c r="HZH88" i="37"/>
  <c r="GKB88" i="37"/>
  <c r="HLU88" i="37"/>
  <c r="HVQ88" i="37"/>
  <c r="FXL88" i="37"/>
  <c r="HIK88" i="37"/>
  <c r="HSP88" i="37"/>
  <c r="GLP88" i="37"/>
  <c r="HME88" i="37"/>
  <c r="HWA88" i="37"/>
  <c r="FWB88" i="37"/>
  <c r="HIC88" i="37"/>
  <c r="HSJ88" i="37"/>
  <c r="DTU88" i="37"/>
  <c r="IBN88" i="37"/>
  <c r="HZF88" i="37"/>
  <c r="IKJ88" i="37"/>
  <c r="IUF88" i="37"/>
  <c r="JEB88" i="37"/>
  <c r="JNX88" i="37"/>
  <c r="JXT88" i="37"/>
  <c r="KHP88" i="37"/>
  <c r="HMO88" i="37"/>
  <c r="IGC88" i="37"/>
  <c r="IPY88" i="37"/>
  <c r="IZU88" i="37"/>
  <c r="JJQ88" i="37"/>
  <c r="JTM88" i="37"/>
  <c r="KDI88" i="37"/>
  <c r="HVR88" i="37"/>
  <c r="IIP88" i="37"/>
  <c r="ISL88" i="37"/>
  <c r="JCH88" i="37"/>
  <c r="JMD88" i="37"/>
  <c r="JVZ88" i="37"/>
  <c r="KFV88" i="37"/>
  <c r="HYW88" i="37"/>
  <c r="IKE88" i="37"/>
  <c r="IUA88" i="37"/>
  <c r="JDW88" i="37"/>
  <c r="JNS88" i="37"/>
  <c r="JXO88" i="37"/>
  <c r="FGO88" i="37"/>
  <c r="ICF88" i="37"/>
  <c r="IMB88" i="37"/>
  <c r="IVX88" i="37"/>
  <c r="JFT88" i="37"/>
  <c r="JPP88" i="37"/>
  <c r="HOK88" i="37"/>
  <c r="IGO88" i="37"/>
  <c r="IQK88" i="37"/>
  <c r="JAG88" i="37"/>
  <c r="JKC88" i="37"/>
  <c r="IDO88" i="37"/>
  <c r="JJV88" i="37"/>
  <c r="KHR88" i="37"/>
  <c r="KSE88" i="37"/>
  <c r="LCA88" i="37"/>
  <c r="LLW88" i="37"/>
  <c r="IKA88" i="37"/>
  <c r="JVM88" i="37"/>
  <c r="KLO88" i="37"/>
  <c r="KVP88" i="37"/>
  <c r="LFL88" i="37"/>
  <c r="LPH88" i="37"/>
  <c r="LZD88" i="37"/>
  <c r="MIZ88" i="37"/>
  <c r="MSV88" i="37"/>
  <c r="NCR88" i="37"/>
  <c r="NMN88" i="37"/>
  <c r="IXV88" i="37"/>
  <c r="KCH88" i="37"/>
  <c r="KPE88" i="37"/>
  <c r="KZA88" i="37"/>
  <c r="LIW88" i="37"/>
  <c r="LSS88" i="37"/>
  <c r="MCO88" i="37"/>
  <c r="MMK88" i="37"/>
  <c r="MWG88" i="37"/>
  <c r="NGC88" i="37"/>
  <c r="GFU88" i="37"/>
  <c r="JLK88" i="37"/>
  <c r="KID88" i="37"/>
  <c r="KSP88" i="37"/>
  <c r="LCL88" i="37"/>
  <c r="LMH88" i="37"/>
  <c r="LWD88" i="37"/>
  <c r="MFZ88" i="37"/>
  <c r="MPV88" i="37"/>
  <c r="MZR88" i="37"/>
  <c r="NJN88" i="37"/>
  <c r="ILV88" i="37"/>
  <c r="JWJ88" i="37"/>
  <c r="KMB88" i="37"/>
  <c r="KWA88" i="37"/>
  <c r="LFW88" i="37"/>
  <c r="LPS88" i="37"/>
  <c r="LZO88" i="37"/>
  <c r="MJK88" i="37"/>
  <c r="MTG88" i="37"/>
  <c r="IDG88" i="37"/>
  <c r="JQQ88" i="37"/>
  <c r="KJQ88" i="37"/>
  <c r="KTX88" i="37"/>
  <c r="LDT88" i="37"/>
  <c r="LNP88" i="37"/>
  <c r="LXL88" i="37"/>
  <c r="MHH88" i="37"/>
  <c r="MRD88" i="37"/>
  <c r="NAZ88" i="37"/>
  <c r="NKV88" i="37"/>
  <c r="KHY88" i="37"/>
  <c r="LUT88" i="37"/>
  <c r="MUY88" i="37"/>
  <c r="NQC88" i="37"/>
  <c r="NZY88" i="37"/>
  <c r="OHA88" i="37"/>
  <c r="OOC88" i="37"/>
  <c r="OTQ88" i="37"/>
  <c r="PAS88" i="37"/>
  <c r="PHU88" i="37"/>
  <c r="PMC88" i="37"/>
  <c r="POO88" i="37"/>
  <c r="PRA88" i="37"/>
  <c r="PTM88" i="37"/>
  <c r="PVY88" i="37"/>
  <c r="PYK88" i="37"/>
  <c r="QAW88" i="37"/>
  <c r="QDI88" i="37"/>
  <c r="QFU88" i="37"/>
  <c r="QIG88" i="37"/>
  <c r="JFW88" i="37"/>
  <c r="KGI88" i="37"/>
  <c r="KRF88" i="37"/>
  <c r="LBB88" i="37"/>
  <c r="LKX88" i="37"/>
  <c r="LUC88" i="37"/>
  <c r="MAP88" i="37"/>
  <c r="MHC88" i="37"/>
  <c r="MNU88" i="37"/>
  <c r="MUH88" i="37"/>
  <c r="NAU88" i="37"/>
  <c r="NFZ88" i="37"/>
  <c r="NKX88" i="37"/>
  <c r="NPV88" i="37"/>
  <c r="NSH88" i="37"/>
  <c r="NUT88" i="37"/>
  <c r="NXF88" i="37"/>
  <c r="NZR88" i="37"/>
  <c r="OCD88" i="37"/>
  <c r="OEP88" i="37"/>
  <c r="OHB88" i="37"/>
  <c r="OJN88" i="37"/>
  <c r="OLZ88" i="37"/>
  <c r="OOL88" i="37"/>
  <c r="OQX88" i="37"/>
  <c r="OTJ88" i="37"/>
  <c r="OVV88" i="37"/>
  <c r="OYH88" i="37"/>
  <c r="PAT88" i="37"/>
  <c r="PDF88" i="37"/>
  <c r="PFR88" i="37"/>
  <c r="PID88" i="37"/>
  <c r="PKP88" i="37"/>
  <c r="PNB88" i="37"/>
  <c r="PPN88" i="37"/>
  <c r="PRZ88" i="37"/>
  <c r="PUL88" i="37"/>
  <c r="PWX88" i="37"/>
  <c r="PZJ88" i="37"/>
  <c r="QBV88" i="37"/>
  <c r="IXF88" i="37"/>
  <c r="KBZ88" i="37"/>
  <c r="KPA88" i="37"/>
  <c r="KYW88" i="37"/>
  <c r="LIS88" i="37"/>
  <c r="LSO88" i="37"/>
  <c r="LZB88" i="37"/>
  <c r="MFO88" i="37"/>
  <c r="MMG88" i="37"/>
  <c r="MST88" i="37"/>
  <c r="MZG88" i="37"/>
  <c r="NEU88" i="37"/>
  <c r="NJS88" i="37"/>
  <c r="NOQ88" i="37"/>
  <c r="NRS88" i="37"/>
  <c r="NUE88" i="37"/>
  <c r="NWQ88" i="37"/>
  <c r="NZC88" i="37"/>
  <c r="OBO88" i="37"/>
  <c r="OEA88" i="37"/>
  <c r="OGM88" i="37"/>
  <c r="OIY88" i="37"/>
  <c r="OLK88" i="37"/>
  <c r="ONW88" i="37"/>
  <c r="OQI88" i="37"/>
  <c r="OSU88" i="37"/>
  <c r="OVG88" i="37"/>
  <c r="OXS88" i="37"/>
  <c r="PAE88" i="37"/>
  <c r="PCQ88" i="37"/>
  <c r="PFC88" i="37"/>
  <c r="PHO88" i="37"/>
  <c r="PKA88" i="37"/>
  <c r="PMM88" i="37"/>
  <c r="POY88" i="37"/>
  <c r="PRK88" i="37"/>
  <c r="PTW88" i="37"/>
  <c r="PWI88" i="37"/>
  <c r="PYU88" i="37"/>
  <c r="QBG88" i="37"/>
  <c r="QDS88" i="37"/>
  <c r="QGE88" i="37"/>
  <c r="IDN88" i="37"/>
  <c r="JQY88" i="37"/>
  <c r="KJS88" i="37"/>
  <c r="KTZ88" i="37"/>
  <c r="LDV88" i="37"/>
  <c r="LNR88" i="37"/>
  <c r="LVY88" i="37"/>
  <c r="MCL88" i="37"/>
  <c r="MIY88" i="37"/>
  <c r="MPQ88" i="37"/>
  <c r="MWD88" i="37"/>
  <c r="NCM88" i="37"/>
  <c r="NHK88" i="37"/>
  <c r="NMI88" i="37"/>
  <c r="NQN88" i="37"/>
  <c r="NSZ88" i="37"/>
  <c r="NVL88" i="37"/>
  <c r="NXX88" i="37"/>
  <c r="OAJ88" i="37"/>
  <c r="OCV88" i="37"/>
  <c r="OFH88" i="37"/>
  <c r="OHT88" i="37"/>
  <c r="OKF88" i="37"/>
  <c r="OMR88" i="37"/>
  <c r="OPD88" i="37"/>
  <c r="ORP88" i="37"/>
  <c r="OUB88" i="37"/>
  <c r="OWN88" i="37"/>
  <c r="OYZ88" i="37"/>
  <c r="PBL88" i="37"/>
  <c r="PDX88" i="37"/>
  <c r="PGJ88" i="37"/>
  <c r="PIV88" i="37"/>
  <c r="PLH88" i="37"/>
  <c r="PNT88" i="37"/>
  <c r="PQF88" i="37"/>
  <c r="PSR88" i="37"/>
  <c r="PVD88" i="37"/>
  <c r="PXP88" i="37"/>
  <c r="QAB88" i="37"/>
  <c r="QCN88" i="37"/>
  <c r="QEZ88" i="37"/>
  <c r="QHL88" i="37"/>
  <c r="IYL88" i="37"/>
  <c r="KCP88" i="37"/>
  <c r="KPI88" i="37"/>
  <c r="KZE88" i="37"/>
  <c r="LJA88" i="37"/>
  <c r="LSQ88" i="37"/>
  <c r="LZI88" i="37"/>
  <c r="MFV88" i="37"/>
  <c r="MMI88" i="37"/>
  <c r="MTA88" i="37"/>
  <c r="MZN88" i="37"/>
  <c r="NFA88" i="37"/>
  <c r="NJY88" i="37"/>
  <c r="NOW88" i="37"/>
  <c r="NRU88" i="37"/>
  <c r="NUG88" i="37"/>
  <c r="NWS88" i="37"/>
  <c r="NZE88" i="37"/>
  <c r="OBQ88" i="37"/>
  <c r="OEC88" i="37"/>
  <c r="OGO88" i="37"/>
  <c r="OJA88" i="37"/>
  <c r="OLM88" i="37"/>
  <c r="ONY88" i="37"/>
  <c r="OQK88" i="37"/>
  <c r="OSW88" i="37"/>
  <c r="OVI88" i="37"/>
  <c r="OXU88" i="37"/>
  <c r="PAG88" i="37"/>
  <c r="PCS88" i="37"/>
  <c r="PFE88" i="37"/>
  <c r="PHQ88" i="37"/>
  <c r="PKC88" i="37"/>
  <c r="PMO88" i="37"/>
  <c r="PPA88" i="37"/>
  <c r="PRM88" i="37"/>
  <c r="PTY88" i="37"/>
  <c r="PWK88" i="37"/>
  <c r="PYW88" i="37"/>
  <c r="QBI88" i="37"/>
  <c r="QDU88" i="37"/>
  <c r="QGG88" i="37"/>
  <c r="JNG88" i="37"/>
  <c r="KIR88" i="37"/>
  <c r="KTB88" i="37"/>
  <c r="LCX88" i="37"/>
  <c r="LMT88" i="37"/>
  <c r="LVI88" i="37"/>
  <c r="MBV88" i="37"/>
  <c r="MII88" i="37"/>
  <c r="MPA88" i="37"/>
  <c r="MVN88" i="37"/>
  <c r="NBZ88" i="37"/>
  <c r="NGX88" i="37"/>
  <c r="NLV88" i="37"/>
  <c r="NQH88" i="37"/>
  <c r="NST88" i="37"/>
  <c r="NVF88" i="37"/>
  <c r="NXR88" i="37"/>
  <c r="OAD88" i="37"/>
  <c r="OCP88" i="37"/>
  <c r="OFB88" i="37"/>
  <c r="OHN88" i="37"/>
  <c r="OJZ88" i="37"/>
  <c r="OML88" i="37"/>
  <c r="OOX88" i="37"/>
  <c r="ORJ88" i="37"/>
  <c r="OTV88" i="37"/>
  <c r="OWH88" i="37"/>
  <c r="OYT88" i="37"/>
  <c r="PBF88" i="37"/>
  <c r="PDR88" i="37"/>
  <c r="PGD88" i="37"/>
  <c r="PIP88" i="37"/>
  <c r="PLB88" i="37"/>
  <c r="PNN88" i="37"/>
  <c r="PPZ88" i="37"/>
  <c r="PSL88" i="37"/>
  <c r="PUX88" i="37"/>
  <c r="PXJ88" i="37"/>
  <c r="PZV88" i="37"/>
  <c r="QCH88" i="37"/>
  <c r="KOL88" i="37"/>
  <c r="LYT88" i="37"/>
  <c r="MYY88" i="37"/>
  <c r="NRP88" i="37"/>
  <c r="OBL88" i="37"/>
  <c r="OLH88" i="37"/>
  <c r="OVD88" i="37"/>
  <c r="PEZ88" i="37"/>
  <c r="POV88" i="37"/>
  <c r="PYR88" i="37"/>
  <c r="QFT88" i="37"/>
  <c r="QJJ88" i="37"/>
  <c r="QLV88" i="37"/>
  <c r="QOH88" i="37"/>
  <c r="QQT88" i="37"/>
  <c r="QTF88" i="37"/>
  <c r="QVR88" i="37"/>
  <c r="QYD88" i="37"/>
  <c r="RAP88" i="37"/>
  <c r="RDB88" i="37"/>
  <c r="RFN88" i="37"/>
  <c r="KDF88" i="37"/>
  <c r="LSX88" i="37"/>
  <c r="MTC88" i="37"/>
  <c r="NOY88" i="37"/>
  <c r="NZG88" i="37"/>
  <c r="OJC88" i="37"/>
  <c r="OSY88" i="37"/>
  <c r="PCU88" i="37"/>
  <c r="PMQ88" i="37"/>
  <c r="PWM88" i="37"/>
  <c r="QEP88" i="37"/>
  <c r="QIU88" i="37"/>
  <c r="QLG88" i="37"/>
  <c r="QNS88" i="37"/>
  <c r="QQE88" i="37"/>
  <c r="QSQ88" i="37"/>
  <c r="QVC88" i="37"/>
  <c r="QXO88" i="37"/>
  <c r="RAA88" i="37"/>
  <c r="RCM88" i="37"/>
  <c r="JTB88" i="37"/>
  <c r="LOH88" i="37"/>
  <c r="MPZ88" i="37"/>
  <c r="NMQ88" i="37"/>
  <c r="NYB88" i="37"/>
  <c r="OHX88" i="37"/>
  <c r="ORT88" i="37"/>
  <c r="PBP88" i="37"/>
  <c r="PLL88" i="37"/>
  <c r="PVH88" i="37"/>
  <c r="QED88" i="37"/>
  <c r="QIM88" i="37"/>
  <c r="QKZ88" i="37"/>
  <c r="QNL88" i="37"/>
  <c r="QPX88" i="37"/>
  <c r="QSJ88" i="37"/>
  <c r="QUV88" i="37"/>
  <c r="QXH88" i="37"/>
  <c r="QZT88" i="37"/>
  <c r="RCF88" i="37"/>
  <c r="RER88" i="37"/>
  <c r="JVV88" i="37"/>
  <c r="LPM88" i="37"/>
  <c r="MQQ88" i="37"/>
  <c r="NNC88" i="37"/>
  <c r="NYI88" i="37"/>
  <c r="OIE88" i="37"/>
  <c r="OSA88" i="37"/>
  <c r="PBW88" i="37"/>
  <c r="PLS88" i="37"/>
  <c r="PVO88" i="37"/>
  <c r="QEE88" i="37"/>
  <c r="QIN88" i="37"/>
  <c r="QLA88" i="37"/>
  <c r="QNM88" i="37"/>
  <c r="QPY88" i="37"/>
  <c r="QSK88" i="37"/>
  <c r="QUW88" i="37"/>
  <c r="QXI88" i="37"/>
  <c r="QZU88" i="37"/>
  <c r="RCG88" i="37"/>
  <c r="RES88" i="37"/>
  <c r="IKY88" i="37"/>
  <c r="LFR88" i="37"/>
  <c r="MKE88" i="37"/>
  <c r="NII88" i="37"/>
  <c r="NVX88" i="37"/>
  <c r="OFT88" i="37"/>
  <c r="OPP88" i="37"/>
  <c r="OZL88" i="37"/>
  <c r="PJH88" i="37"/>
  <c r="PTD88" i="37"/>
  <c r="QCZ88" i="37"/>
  <c r="QHP88" i="37"/>
  <c r="QKL88" i="37"/>
  <c r="QMX88" i="37"/>
  <c r="QPJ88" i="37"/>
  <c r="QRV88" i="37"/>
  <c r="QUH88" i="37"/>
  <c r="QWT88" i="37"/>
  <c r="QZF88" i="37"/>
  <c r="RBR88" i="37"/>
  <c r="RED88" i="37"/>
  <c r="RGP88" i="37"/>
  <c r="KXA88" i="37"/>
  <c r="MEI88" i="37"/>
  <c r="NDW88" i="37"/>
  <c r="NTS88" i="37"/>
  <c r="ODO88" i="37"/>
  <c r="ONK88" i="37"/>
  <c r="OXG88" i="37"/>
  <c r="PHC88" i="37"/>
  <c r="PQY88" i="37"/>
  <c r="QAU88" i="37"/>
  <c r="QGR88" i="37"/>
  <c r="QJW88" i="37"/>
  <c r="QMI88" i="37"/>
  <c r="QOU88" i="37"/>
  <c r="QRG88" i="37"/>
  <c r="QTS88" i="37"/>
  <c r="QWE88" i="37"/>
  <c r="QYQ88" i="37"/>
  <c r="RBC88" i="37"/>
  <c r="RDO88" i="37"/>
  <c r="RGA88" i="37"/>
  <c r="MLB88" i="37"/>
  <c r="OPX88" i="37"/>
  <c r="QDF88" i="37"/>
  <c r="QPL88" i="37"/>
  <c r="QZH88" i="37"/>
  <c r="RHC88" i="37"/>
  <c r="RJO88" i="37"/>
  <c r="RMA88" i="37"/>
  <c r="ROM88" i="37"/>
  <c r="RQY88" i="37"/>
  <c r="RTK88" i="37"/>
  <c r="RVW88" i="37"/>
  <c r="RYI88" i="37"/>
  <c r="SAU88" i="37"/>
  <c r="SDG88" i="37"/>
  <c r="SFS88" i="37"/>
  <c r="SIE88" i="37"/>
  <c r="SKQ88" i="37"/>
  <c r="SNC88" i="37"/>
  <c r="SPO88" i="37"/>
  <c r="SSA88" i="37"/>
  <c r="SUM88" i="37"/>
  <c r="SWY88" i="37"/>
  <c r="SZK88" i="37"/>
  <c r="TBW88" i="37"/>
  <c r="TEI88" i="37"/>
  <c r="TGU88" i="37"/>
  <c r="TJG88" i="37"/>
  <c r="TLS88" i="37"/>
  <c r="TOE88" i="37"/>
  <c r="TQQ88" i="37"/>
  <c r="TTC88" i="37"/>
  <c r="TVO88" i="37"/>
  <c r="TYA88" i="37"/>
  <c r="UAM88" i="37"/>
  <c r="UCY88" i="37"/>
  <c r="UFK88" i="37"/>
  <c r="MLS88" i="37"/>
  <c r="OQE88" i="37"/>
  <c r="QDG88" i="37"/>
  <c r="QPM88" i="37"/>
  <c r="QZI88" i="37"/>
  <c r="RHD88" i="37"/>
  <c r="RJP88" i="37"/>
  <c r="RMB88" i="37"/>
  <c r="RON88" i="37"/>
  <c r="RQZ88" i="37"/>
  <c r="RTL88" i="37"/>
  <c r="RVX88" i="37"/>
  <c r="RYJ88" i="37"/>
  <c r="SAV88" i="37"/>
  <c r="SDH88" i="37"/>
  <c r="SFT88" i="37"/>
  <c r="SIF88" i="37"/>
  <c r="SKR88" i="37"/>
  <c r="SND88" i="37"/>
  <c r="SPP88" i="37"/>
  <c r="SSB88" i="37"/>
  <c r="SUN88" i="37"/>
  <c r="SWZ88" i="37"/>
  <c r="SZL88" i="37"/>
  <c r="TBX88" i="37"/>
  <c r="TEJ88" i="37"/>
  <c r="TGV88" i="37"/>
  <c r="TJH88" i="37"/>
  <c r="TLT88" i="37"/>
  <c r="TOF88" i="37"/>
  <c r="TQR88" i="37"/>
  <c r="TTD88" i="37"/>
  <c r="TVP88" i="37"/>
  <c r="TYB88" i="37"/>
  <c r="UAN88" i="37"/>
  <c r="UCZ88" i="37"/>
  <c r="UFL88" i="37"/>
  <c r="UHX88" i="37"/>
  <c r="UKJ88" i="37"/>
  <c r="UMV88" i="37"/>
  <c r="UPH88" i="37"/>
  <c r="URT88" i="37"/>
  <c r="NLK88" i="37"/>
  <c r="PAZ88" i="37"/>
  <c r="QIF88" i="37"/>
  <c r="QSF88" i="37"/>
  <c r="RCB88" i="37"/>
  <c r="RHU88" i="37"/>
  <c r="RKG88" i="37"/>
  <c r="RMS88" i="37"/>
  <c r="RPE88" i="37"/>
  <c r="RRQ88" i="37"/>
  <c r="RUC88" i="37"/>
  <c r="RWO88" i="37"/>
  <c r="RZA88" i="37"/>
  <c r="SBM88" i="37"/>
  <c r="SDY88" i="37"/>
  <c r="SGK88" i="37"/>
  <c r="SIW88" i="37"/>
  <c r="SLI88" i="37"/>
  <c r="SNU88" i="37"/>
  <c r="SQG88" i="37"/>
  <c r="SSS88" i="37"/>
  <c r="SVE88" i="37"/>
  <c r="SXQ88" i="37"/>
  <c r="TAC88" i="37"/>
  <c r="TCO88" i="37"/>
  <c r="TFA88" i="37"/>
  <c r="THM88" i="37"/>
  <c r="TJY88" i="37"/>
  <c r="TMK88" i="37"/>
  <c r="TOW88" i="37"/>
  <c r="TRI88" i="37"/>
  <c r="TTU88" i="37"/>
  <c r="TWG88" i="37"/>
  <c r="TYS88" i="37"/>
  <c r="UBE88" i="37"/>
  <c r="UDQ88" i="37"/>
  <c r="UGC88" i="37"/>
  <c r="UIO88" i="37"/>
  <c r="ULA88" i="37"/>
  <c r="UNM88" i="37"/>
  <c r="UPY88" i="37"/>
  <c r="USK88" i="37"/>
  <c r="JOL88" i="37"/>
  <c r="NXS88" i="37"/>
  <c r="PLC88" i="37"/>
  <c r="QKW88" i="37"/>
  <c r="QUS88" i="37"/>
  <c r="REN88" i="37"/>
  <c r="RIL88" i="37"/>
  <c r="RKX88" i="37"/>
  <c r="RNJ88" i="37"/>
  <c r="RPV88" i="37"/>
  <c r="RSH88" i="37"/>
  <c r="RUT88" i="37"/>
  <c r="RXF88" i="37"/>
  <c r="RZR88" i="37"/>
  <c r="SCD88" i="37"/>
  <c r="SEP88" i="37"/>
  <c r="SHB88" i="37"/>
  <c r="SJN88" i="37"/>
  <c r="SLZ88" i="37"/>
  <c r="SOL88" i="37"/>
  <c r="SQX88" i="37"/>
  <c r="STJ88" i="37"/>
  <c r="SVV88" i="37"/>
  <c r="SYH88" i="37"/>
  <c r="TAT88" i="37"/>
  <c r="TDF88" i="37"/>
  <c r="TFR88" i="37"/>
  <c r="TID88" i="37"/>
  <c r="TKP88" i="37"/>
  <c r="TNB88" i="37"/>
  <c r="TPN88" i="37"/>
  <c r="TRZ88" i="37"/>
  <c r="TUL88" i="37"/>
  <c r="TWX88" i="37"/>
  <c r="TZJ88" i="37"/>
  <c r="UBV88" i="37"/>
  <c r="UEH88" i="37"/>
  <c r="UGT88" i="37"/>
  <c r="UJF88" i="37"/>
  <c r="ULR88" i="37"/>
  <c r="UOD88" i="37"/>
  <c r="UQP88" i="37"/>
  <c r="UTB88" i="37"/>
  <c r="LQT88" i="37"/>
  <c r="OIN88" i="37"/>
  <c r="PVX88" i="37"/>
  <c r="QNP88" i="37"/>
  <c r="QXL88" i="37"/>
  <c r="RGE88" i="37"/>
  <c r="RJC88" i="37"/>
  <c r="RLO88" i="37"/>
  <c r="ROA88" i="37"/>
  <c r="RQM88" i="37"/>
  <c r="RSY88" i="37"/>
  <c r="RVK88" i="37"/>
  <c r="RXW88" i="37"/>
  <c r="SAI88" i="37"/>
  <c r="SCU88" i="37"/>
  <c r="SFG88" i="37"/>
  <c r="SHS88" i="37"/>
  <c r="SKE88" i="37"/>
  <c r="SMQ88" i="37"/>
  <c r="SPC88" i="37"/>
  <c r="SRO88" i="37"/>
  <c r="SUA88" i="37"/>
  <c r="SWM88" i="37"/>
  <c r="SYY88" i="37"/>
  <c r="TBK88" i="37"/>
  <c r="TDW88" i="37"/>
  <c r="TGI88" i="37"/>
  <c r="TIU88" i="37"/>
  <c r="TLG88" i="37"/>
  <c r="TNS88" i="37"/>
  <c r="TQE88" i="37"/>
  <c r="TSQ88" i="37"/>
  <c r="TVC88" i="37"/>
  <c r="TXO88" i="37"/>
  <c r="UAA88" i="37"/>
  <c r="UCM88" i="37"/>
  <c r="UEY88" i="37"/>
  <c r="UHK88" i="37"/>
  <c r="UJW88" i="37"/>
  <c r="UMI88" i="37"/>
  <c r="UOU88" i="37"/>
  <c r="URG88" i="37"/>
  <c r="UTS88" i="37"/>
  <c r="MFF88" i="37"/>
  <c r="ONS88" i="37"/>
  <c r="QBC88" i="37"/>
  <c r="QOW88" i="37"/>
  <c r="QYS88" i="37"/>
  <c r="RGZ88" i="37"/>
  <c r="RJL88" i="37"/>
  <c r="RLX88" i="37"/>
  <c r="ROJ88" i="37"/>
  <c r="RQV88" i="37"/>
  <c r="RTH88" i="37"/>
  <c r="RVT88" i="37"/>
  <c r="RYF88" i="37"/>
  <c r="SAR88" i="37"/>
  <c r="SDD88" i="37"/>
  <c r="SFP88" i="37"/>
  <c r="SIB88" i="37"/>
  <c r="SKN88" i="37"/>
  <c r="SMZ88" i="37"/>
  <c r="SPL88" i="37"/>
  <c r="SRX88" i="37"/>
  <c r="SUJ88" i="37"/>
  <c r="SWV88" i="37"/>
  <c r="SZH88" i="37"/>
  <c r="TBT88" i="37"/>
  <c r="TEF88" i="37"/>
  <c r="TGR88" i="37"/>
  <c r="TJD88" i="37"/>
  <c r="TLP88" i="37"/>
  <c r="TOB88" i="37"/>
  <c r="TQN88" i="37"/>
  <c r="TSZ88" i="37"/>
  <c r="TVL88" i="37"/>
  <c r="UJ88" i="37"/>
  <c r="SQ88" i="37"/>
  <c r="AFE88" i="37"/>
  <c r="Q88" i="37"/>
  <c r="ADM88" i="37"/>
  <c r="MH88" i="37"/>
  <c r="AOX88" i="37"/>
  <c r="BEB88" i="37"/>
  <c r="ANK88" i="37"/>
  <c r="BTI88" i="37"/>
  <c r="CBR88" i="37"/>
  <c r="BWP88" i="37"/>
  <c r="CFC88" i="37"/>
  <c r="BTK88" i="37"/>
  <c r="BZA88" i="37"/>
  <c r="AYQ88" i="37"/>
  <c r="CUS88" i="37"/>
  <c r="CZZ88" i="37"/>
  <c r="CLM88" i="37"/>
  <c r="CKI88" i="37"/>
  <c r="CTP88" i="37"/>
  <c r="DOQ88" i="37"/>
  <c r="CRD88" i="37"/>
  <c r="DUA88" i="37"/>
  <c r="DXO88" i="37"/>
  <c r="DQG88" i="37"/>
  <c r="FSK88" i="37"/>
  <c r="FFN88" i="37"/>
  <c r="EQX88" i="37"/>
  <c r="EBP88" i="37"/>
  <c r="DSR88" i="37"/>
  <c r="EPL88" i="37"/>
  <c r="FSG88" i="37"/>
  <c r="HHV88" i="37"/>
  <c r="GRG88" i="37"/>
  <c r="GDL88" i="37"/>
  <c r="FIN88" i="37"/>
  <c r="GWG88" i="37"/>
  <c r="FSY88" i="37"/>
  <c r="GLF88" i="37"/>
  <c r="HAP88" i="37"/>
  <c r="FCZ88" i="37"/>
  <c r="GBK88" i="37"/>
  <c r="GOY88" i="37"/>
  <c r="HAA88" i="37"/>
  <c r="GEV88" i="37"/>
  <c r="HLS88" i="37"/>
  <c r="FHH88" i="37"/>
  <c r="HGO88" i="37"/>
  <c r="HRP88" i="37"/>
  <c r="IBL88" i="37"/>
  <c r="GSR88" i="37"/>
  <c r="HNY88" i="37"/>
  <c r="HXU88" i="37"/>
  <c r="GGK88" i="37"/>
  <c r="HKW88" i="37"/>
  <c r="HUT88" i="37"/>
  <c r="GUF88" i="37"/>
  <c r="HOI88" i="37"/>
  <c r="HYE88" i="37"/>
  <c r="GFM88" i="37"/>
  <c r="HKQ88" i="37"/>
  <c r="HUN88" i="37"/>
  <c r="GQV88" i="37"/>
  <c r="FWP88" i="37"/>
  <c r="ICR88" i="37"/>
  <c r="IMN88" i="37"/>
  <c r="IWJ88" i="37"/>
  <c r="JGF88" i="37"/>
  <c r="JQB88" i="37"/>
  <c r="JZX88" i="37"/>
  <c r="KJT88" i="37"/>
  <c r="HUY88" i="37"/>
  <c r="IIG88" i="37"/>
  <c r="ISC88" i="37"/>
  <c r="JBY88" i="37"/>
  <c r="JLU88" i="37"/>
  <c r="JVQ88" i="37"/>
  <c r="KFM88" i="37"/>
  <c r="HZZ88" i="37"/>
  <c r="IKT88" i="37"/>
  <c r="IUP88" i="37"/>
  <c r="JEL88" i="37"/>
  <c r="JOH88" i="37"/>
  <c r="JYD88" i="37"/>
  <c r="FSP88" i="37"/>
  <c r="ICM88" i="37"/>
  <c r="IMI88" i="37"/>
  <c r="IWE88" i="37"/>
  <c r="JGA88" i="37"/>
  <c r="JPW88" i="37"/>
  <c r="JZS88" i="37"/>
  <c r="GYG88" i="37"/>
  <c r="IEJ88" i="37"/>
  <c r="IOF88" i="37"/>
  <c r="IYB88" i="37"/>
  <c r="JHX88" i="37"/>
  <c r="JRT88" i="37"/>
  <c r="HVW88" i="37"/>
  <c r="IIS88" i="37"/>
  <c r="ISO88" i="37"/>
  <c r="JCK88" i="37"/>
  <c r="JMG88" i="37"/>
  <c r="IFB88" i="37"/>
  <c r="JSK88" i="37"/>
  <c r="KKD88" i="37"/>
  <c r="KUI88" i="37"/>
  <c r="LEE88" i="37"/>
  <c r="LOA88" i="37"/>
  <c r="ISQ88" i="37"/>
  <c r="JZU88" i="37"/>
  <c r="KNX88" i="37"/>
  <c r="KXT88" i="37"/>
  <c r="LHP88" i="37"/>
  <c r="LRL88" i="37"/>
  <c r="MBH88" i="37"/>
  <c r="MLD88" i="37"/>
  <c r="MUZ88" i="37"/>
  <c r="NEV88" i="37"/>
  <c r="NOR88" i="37"/>
  <c r="JGL88" i="37"/>
  <c r="KGO88" i="37"/>
  <c r="KRI88" i="37"/>
  <c r="LBE88" i="37"/>
  <c r="LLA88" i="37"/>
  <c r="LUW88" i="37"/>
  <c r="MES88" i="37"/>
  <c r="MOO88" i="37"/>
  <c r="MYK88" i="37"/>
  <c r="NIG88" i="37"/>
  <c r="IGQ88" i="37"/>
  <c r="JTK88" i="37"/>
  <c r="KKP88" i="37"/>
  <c r="KUT88" i="37"/>
  <c r="LEP88" i="37"/>
  <c r="LOL88" i="37"/>
  <c r="LYH88" i="37"/>
  <c r="MID88" i="37"/>
  <c r="MRZ88" i="37"/>
  <c r="NBV88" i="37"/>
  <c r="NLR88" i="37"/>
  <c r="IUL88" i="37"/>
  <c r="KAR88" i="37"/>
  <c r="KOI88" i="37"/>
  <c r="KYE88" i="37"/>
  <c r="LIA88" i="37"/>
  <c r="LRW88" i="37"/>
  <c r="MBS88" i="37"/>
  <c r="MLO88" i="37"/>
  <c r="MVK88" i="37"/>
  <c r="ILW88" i="37"/>
  <c r="JWK88" i="37"/>
  <c r="KMC88" i="37"/>
  <c r="KWB88" i="37"/>
  <c r="LFX88" i="37"/>
  <c r="LPT88" i="37"/>
  <c r="LZP88" i="37"/>
  <c r="MJL88" i="37"/>
  <c r="MTH88" i="37"/>
  <c r="NDD88" i="37"/>
  <c r="NMZ88" i="37"/>
  <c r="KRE88" i="37"/>
  <c r="MAO88" i="37"/>
  <c r="NAT88" i="37"/>
  <c r="NSG88" i="37"/>
  <c r="OBU88" i="37"/>
  <c r="OHI88" i="37"/>
  <c r="OOK88" i="37"/>
  <c r="OVM88" i="37"/>
  <c r="PBA88" i="37"/>
  <c r="PIC88" i="37"/>
  <c r="PMK88" i="37"/>
  <c r="POW88" i="37"/>
  <c r="PRI88" i="37"/>
  <c r="PTU88" i="37"/>
  <c r="PWG88" i="37"/>
  <c r="PYS88" i="37"/>
  <c r="QBE88" i="37"/>
  <c r="QDQ88" i="37"/>
  <c r="QGC88" i="37"/>
  <c r="QIO88" i="37"/>
  <c r="JKU88" i="37"/>
  <c r="KHZ88" i="37"/>
  <c r="KSL88" i="37"/>
  <c r="LCH88" i="37"/>
  <c r="LMD88" i="37"/>
  <c r="LUU88" i="37"/>
  <c r="MBM88" i="37"/>
  <c r="MHZ88" i="37"/>
  <c r="MOM88" i="37"/>
  <c r="MVE88" i="37"/>
  <c r="NBR88" i="37"/>
  <c r="NGP88" i="37"/>
  <c r="NLN88" i="37"/>
  <c r="NQD88" i="37"/>
  <c r="NSP88" i="37"/>
  <c r="NVB88" i="37"/>
  <c r="NXN88" i="37"/>
  <c r="NZZ88" i="37"/>
  <c r="OCL88" i="37"/>
  <c r="OEX88" i="37"/>
  <c r="OHJ88" i="37"/>
  <c r="OJV88" i="37"/>
  <c r="OMH88" i="37"/>
  <c r="OOT88" i="37"/>
  <c r="ORF88" i="37"/>
  <c r="OTR88" i="37"/>
  <c r="OWD88" i="37"/>
  <c r="OYP88" i="37"/>
  <c r="PBB88" i="37"/>
  <c r="PDN88" i="37"/>
  <c r="PFZ88" i="37"/>
  <c r="PIL88" i="37"/>
  <c r="PKX88" i="37"/>
  <c r="PNJ88" i="37"/>
  <c r="PPV88" i="37"/>
  <c r="PSH88" i="37"/>
  <c r="PUT88" i="37"/>
  <c r="PXF88" i="37"/>
  <c r="PZR88" i="37"/>
  <c r="QCD88" i="37"/>
  <c r="JCD88" i="37"/>
  <c r="KEL88" i="37"/>
  <c r="KQG88" i="37"/>
  <c r="LAC88" i="37"/>
  <c r="LJY88" i="37"/>
  <c r="LTG88" i="37"/>
  <c r="LZY88" i="37"/>
  <c r="MGL88" i="37"/>
  <c r="MMY88" i="37"/>
  <c r="MTQ88" i="37"/>
  <c r="NAD88" i="37"/>
  <c r="NFK88" i="37"/>
  <c r="NKI88" i="37"/>
  <c r="NPG88" i="37"/>
  <c r="NSA88" i="37"/>
  <c r="NUM88" i="37"/>
  <c r="NWY88" i="37"/>
  <c r="NZK88" i="37"/>
  <c r="OBW88" i="37"/>
  <c r="OEI88" i="37"/>
  <c r="OGU88" i="37"/>
  <c r="OJG88" i="37"/>
  <c r="OLS88" i="37"/>
  <c r="OOE88" i="37"/>
  <c r="OQQ88" i="37"/>
  <c r="OTC88" i="37"/>
  <c r="OVO88" i="37"/>
  <c r="OYA88" i="37"/>
  <c r="PAM88" i="37"/>
  <c r="PCY88" i="37"/>
  <c r="PFK88" i="37"/>
  <c r="PHW88" i="37"/>
  <c r="PKI88" i="37"/>
  <c r="PMU88" i="37"/>
  <c r="PPG88" i="37"/>
  <c r="PRS88" i="37"/>
  <c r="PUE88" i="37"/>
  <c r="PWQ88" i="37"/>
  <c r="PZC88" i="37"/>
  <c r="QBO88" i="37"/>
  <c r="QEA88" i="37"/>
  <c r="QGM88" i="37"/>
  <c r="IIM88" i="37"/>
  <c r="JUQ88" i="37"/>
  <c r="KLD88" i="37"/>
  <c r="KVF88" i="37"/>
  <c r="LFB88" i="37"/>
  <c r="LOX88" i="37"/>
  <c r="LWQ88" i="37"/>
  <c r="MDI88" i="37"/>
  <c r="MJV88" i="37"/>
  <c r="MQI88" i="37"/>
  <c r="MXA88" i="37"/>
  <c r="NDC88" i="37"/>
  <c r="NIA88" i="37"/>
  <c r="NMY88" i="37"/>
  <c r="NQV88" i="37"/>
  <c r="NTH88" i="37"/>
  <c r="NVT88" i="37"/>
  <c r="NYF88" i="37"/>
  <c r="OAR88" i="37"/>
  <c r="ODD88" i="37"/>
  <c r="OFP88" i="37"/>
  <c r="OIB88" i="37"/>
  <c r="OKN88" i="37"/>
  <c r="OMZ88" i="37"/>
  <c r="OPL88" i="37"/>
  <c r="ORX88" i="37"/>
  <c r="OUJ88" i="37"/>
  <c r="OWV88" i="37"/>
  <c r="OZH88" i="37"/>
  <c r="PBT88" i="37"/>
  <c r="PEF88" i="37"/>
  <c r="PGR88" i="37"/>
  <c r="PJD88" i="37"/>
  <c r="PLP88" i="37"/>
  <c r="POB88" i="37"/>
  <c r="PQN88" i="37"/>
  <c r="PSZ88" i="37"/>
  <c r="PVL88" i="37"/>
  <c r="PXX88" i="37"/>
  <c r="QAJ88" i="37"/>
  <c r="QCV88" i="37"/>
  <c r="QFH88" i="37"/>
  <c r="QHT88" i="37"/>
  <c r="JDJ88" i="37"/>
  <c r="KFB88" i="37"/>
  <c r="KQO88" i="37"/>
  <c r="LAK88" i="37"/>
  <c r="LKG88" i="37"/>
  <c r="LTN88" i="37"/>
  <c r="MAA88" i="37"/>
  <c r="MGS88" i="37"/>
  <c r="MNF88" i="37"/>
  <c r="MTS88" i="37"/>
  <c r="NAK88" i="37"/>
  <c r="NFQ88" i="37"/>
  <c r="NKO88" i="37"/>
  <c r="NPM88" i="37"/>
  <c r="NSC88" i="37"/>
  <c r="NUO88" i="37"/>
  <c r="NXA88" i="37"/>
  <c r="NZM88" i="37"/>
  <c r="OBY88" i="37"/>
  <c r="OEK88" i="37"/>
  <c r="OGW88" i="37"/>
  <c r="OJI88" i="37"/>
  <c r="OLU88" i="37"/>
  <c r="OOG88" i="37"/>
  <c r="OQS88" i="37"/>
  <c r="OTE88" i="37"/>
  <c r="OVQ88" i="37"/>
  <c r="OYC88" i="37"/>
  <c r="PAO88" i="37"/>
  <c r="PDA88" i="37"/>
  <c r="PFM88" i="37"/>
  <c r="PHY88" i="37"/>
  <c r="PKK88" i="37"/>
  <c r="PMW88" i="37"/>
  <c r="PPI88" i="37"/>
  <c r="PRU88" i="37"/>
  <c r="PUG88" i="37"/>
  <c r="PWS88" i="37"/>
  <c r="PZE88" i="37"/>
  <c r="QBQ88" i="37"/>
  <c r="QEC88" i="37"/>
  <c r="IEU88" i="37"/>
  <c r="JSE88" i="37"/>
  <c r="KKC88" i="37"/>
  <c r="KUH88" i="37"/>
  <c r="LED88" i="37"/>
  <c r="LNZ88" i="37"/>
  <c r="LWA88" i="37"/>
  <c r="MCS88" i="37"/>
  <c r="MJF88" i="37"/>
  <c r="MPS88" i="37"/>
  <c r="MWK88" i="37"/>
  <c r="NCP88" i="37"/>
  <c r="NHN88" i="37"/>
  <c r="NML88" i="37"/>
  <c r="NQP88" i="37"/>
  <c r="NTB88" i="37"/>
  <c r="NVN88" i="37"/>
  <c r="NXZ88" i="37"/>
  <c r="OAL88" i="37"/>
  <c r="OCX88" i="37"/>
  <c r="OFJ88" i="37"/>
  <c r="OHV88" i="37"/>
  <c r="OKH88" i="37"/>
  <c r="OMT88" i="37"/>
  <c r="OPF88" i="37"/>
  <c r="ORR88" i="37"/>
  <c r="OUD88" i="37"/>
  <c r="OWP88" i="37"/>
  <c r="OZB88" i="37"/>
  <c r="PBN88" i="37"/>
  <c r="PDZ88" i="37"/>
  <c r="PGL88" i="37"/>
  <c r="PIX88" i="37"/>
  <c r="PLJ88" i="37"/>
  <c r="PNV88" i="37"/>
  <c r="PQH88" i="37"/>
  <c r="PST88" i="37"/>
  <c r="PVF88" i="37"/>
  <c r="PXR88" i="37"/>
  <c r="QAD88" i="37"/>
  <c r="QCP88" i="37"/>
  <c r="KTJ88" i="37"/>
  <c r="MCC88" i="37"/>
  <c r="NCE88" i="37"/>
  <c r="NSV88" i="37"/>
  <c r="OCR88" i="37"/>
  <c r="OMN88" i="37"/>
  <c r="OWJ88" i="37"/>
  <c r="PGF88" i="37"/>
  <c r="PQB88" i="37"/>
  <c r="PZX88" i="37"/>
  <c r="QGJ88" i="37"/>
  <c r="QJR88" i="37"/>
  <c r="QMD88" i="37"/>
  <c r="QOP88" i="37"/>
  <c r="QRB88" i="37"/>
  <c r="QTN88" i="37"/>
  <c r="QVZ88" i="37"/>
  <c r="QYL88" i="37"/>
  <c r="RAX88" i="37"/>
  <c r="RDJ88" i="37"/>
  <c r="RFV88" i="37"/>
  <c r="KKK88" i="37"/>
  <c r="LWG88" i="37"/>
  <c r="MWL88" i="37"/>
  <c r="NQQ88" i="37"/>
  <c r="OAM88" i="37"/>
  <c r="OKI88" i="37"/>
  <c r="OUE88" i="37"/>
  <c r="PEA88" i="37"/>
  <c r="PNW88" i="37"/>
  <c r="PXS88" i="37"/>
  <c r="QFF88" i="37"/>
  <c r="QJC88" i="37"/>
  <c r="QLO88" i="37"/>
  <c r="QOA88" i="37"/>
  <c r="QQM88" i="37"/>
  <c r="QSY88" i="37"/>
  <c r="QVK88" i="37"/>
  <c r="QXW88" i="37"/>
  <c r="RAI88" i="37"/>
  <c r="RCU88" i="37"/>
  <c r="KDG88" i="37"/>
  <c r="LSY88" i="37"/>
  <c r="MTI88" i="37"/>
  <c r="NPC88" i="37"/>
  <c r="NZH88" i="37"/>
  <c r="OJD88" i="37"/>
  <c r="OSZ88" i="37"/>
  <c r="PCV88" i="37"/>
  <c r="PMR88" i="37"/>
  <c r="PWN88" i="37"/>
  <c r="QET88" i="37"/>
  <c r="QIV88" i="37"/>
  <c r="QLH88" i="37"/>
  <c r="QNT88" i="37"/>
  <c r="QQF88" i="37"/>
  <c r="QSR88" i="37"/>
  <c r="QVD88" i="37"/>
  <c r="QXP88" i="37"/>
  <c r="RAB88" i="37"/>
  <c r="RCN88" i="37"/>
  <c r="REZ88" i="37"/>
  <c r="KFR88" i="37"/>
  <c r="LTU88" i="37"/>
  <c r="MTZ88" i="37"/>
  <c r="NPO88" i="37"/>
  <c r="NZO88" i="37"/>
  <c r="OJK88" i="37"/>
  <c r="OTG88" i="37"/>
  <c r="PDC88" i="37"/>
  <c r="PMY88" i="37"/>
  <c r="PWU88" i="37"/>
  <c r="QEU88" i="37"/>
  <c r="QIW88" i="37"/>
  <c r="QLI88" i="37"/>
  <c r="QNU88" i="37"/>
  <c r="QQG88" i="37"/>
  <c r="QSS88" i="37"/>
  <c r="QVE88" i="37"/>
  <c r="QXQ88" i="37"/>
  <c r="RAC88" i="37"/>
  <c r="RCO88" i="37"/>
  <c r="RFA88" i="37"/>
  <c r="JEQ88" i="37"/>
  <c r="LKP88" i="37"/>
  <c r="MNN88" i="37"/>
  <c r="NKU88" i="37"/>
  <c r="NXD88" i="37"/>
  <c r="OGZ88" i="37"/>
  <c r="OQV88" i="37"/>
  <c r="PAR88" i="37"/>
  <c r="PKN88" i="37"/>
  <c r="PUJ88" i="37"/>
  <c r="QDP88" i="37"/>
  <c r="QID88" i="37"/>
  <c r="QKT88" i="37"/>
  <c r="QNF88" i="37"/>
  <c r="QPR88" i="37"/>
  <c r="QSD88" i="37"/>
  <c r="QUP88" i="37"/>
  <c r="QXB88" i="37"/>
  <c r="QZN88" i="37"/>
  <c r="RBZ88" i="37"/>
  <c r="REL88" i="37"/>
  <c r="RGX88" i="37"/>
  <c r="LBY88" i="37"/>
  <c r="MHR88" i="37"/>
  <c r="NGI88" i="37"/>
  <c r="NUY88" i="37"/>
  <c r="OEU88" i="37"/>
  <c r="OOQ88" i="37"/>
  <c r="OYM88" i="37"/>
  <c r="PII88" i="37"/>
  <c r="PSE88" i="37"/>
  <c r="QCA88" i="37"/>
  <c r="QHF88" i="37"/>
  <c r="QKE88" i="37"/>
  <c r="QMQ88" i="37"/>
  <c r="QPC88" i="37"/>
  <c r="QRO88" i="37"/>
  <c r="QUA88" i="37"/>
  <c r="QWM88" i="37"/>
  <c r="QYY88" i="37"/>
  <c r="RBK88" i="37"/>
  <c r="RDW88" i="37"/>
  <c r="RGI88" i="37"/>
  <c r="MYG88" i="37"/>
  <c r="OUV88" i="37"/>
  <c r="QFR88" i="37"/>
  <c r="QQR88" i="37"/>
  <c r="RAN88" i="37"/>
  <c r="RHK88" i="37"/>
  <c r="RJW88" i="37"/>
  <c r="RMI88" i="37"/>
  <c r="ROU88" i="37"/>
  <c r="RRG88" i="37"/>
  <c r="RTS88" i="37"/>
  <c r="RWE88" i="37"/>
  <c r="RYQ88" i="37"/>
  <c r="SBC88" i="37"/>
  <c r="SDO88" i="37"/>
  <c r="SGA88" i="37"/>
  <c r="SIM88" i="37"/>
  <c r="SKY88" i="37"/>
  <c r="SNK88" i="37"/>
  <c r="SPW88" i="37"/>
  <c r="SSI88" i="37"/>
  <c r="SUU88" i="37"/>
  <c r="SXG88" i="37"/>
  <c r="SZS88" i="37"/>
  <c r="TCE88" i="37"/>
  <c r="TEQ88" i="37"/>
  <c r="THC88" i="37"/>
  <c r="TJO88" i="37"/>
  <c r="TMA88" i="37"/>
  <c r="TOM88" i="37"/>
  <c r="TQY88" i="37"/>
  <c r="TTK88" i="37"/>
  <c r="TVW88" i="37"/>
  <c r="TYI88" i="37"/>
  <c r="UAU88" i="37"/>
  <c r="UDG88" i="37"/>
  <c r="UFS88" i="37"/>
  <c r="MYX88" i="37"/>
  <c r="OVC88" i="37"/>
  <c r="QFS88" i="37"/>
  <c r="QQS88" i="37"/>
  <c r="RAO88" i="37"/>
  <c r="RHL88" i="37"/>
  <c r="RJX88" i="37"/>
  <c r="RMJ88" i="37"/>
  <c r="ROV88" i="37"/>
  <c r="RRH88" i="37"/>
  <c r="RTT88" i="37"/>
  <c r="RWF88" i="37"/>
  <c r="RYR88" i="37"/>
  <c r="SBD88" i="37"/>
  <c r="SDP88" i="37"/>
  <c r="SGB88" i="37"/>
  <c r="SIN88" i="37"/>
  <c r="SKZ88" i="37"/>
  <c r="SNL88" i="37"/>
  <c r="SPX88" i="37"/>
  <c r="SSJ88" i="37"/>
  <c r="SUV88" i="37"/>
  <c r="SXH88" i="37"/>
  <c r="SZT88" i="37"/>
  <c r="TCF88" i="37"/>
  <c r="TER88" i="37"/>
  <c r="THD88" i="37"/>
  <c r="TJP88" i="37"/>
  <c r="TMB88" i="37"/>
  <c r="TON88" i="37"/>
  <c r="TQZ88" i="37"/>
  <c r="TTL88" i="37"/>
  <c r="TVX88" i="37"/>
  <c r="TYJ88" i="37"/>
  <c r="UAV88" i="37"/>
  <c r="UDH88" i="37"/>
  <c r="UFT88" i="37"/>
  <c r="UIF88" i="37"/>
  <c r="UKR88" i="37"/>
  <c r="UND88" i="37"/>
  <c r="UPP88" i="37"/>
  <c r="USB88" i="37"/>
  <c r="NSN88" i="37"/>
  <c r="PFX88" i="37"/>
  <c r="QJP88" i="37"/>
  <c r="QTL88" i="37"/>
  <c r="RDH88" i="37"/>
  <c r="RIC88" i="37"/>
  <c r="RKO88" i="37"/>
  <c r="RNA88" i="37"/>
  <c r="RPM88" i="37"/>
  <c r="RRY88" i="37"/>
  <c r="RUK88" i="37"/>
  <c r="RWW88" i="37"/>
  <c r="RZI88" i="37"/>
  <c r="SBU88" i="37"/>
  <c r="SEG88" i="37"/>
  <c r="SGS88" i="37"/>
  <c r="SJE88" i="37"/>
  <c r="SLQ88" i="37"/>
  <c r="SOC88" i="37"/>
  <c r="SQO88" i="37"/>
  <c r="STA88" i="37"/>
  <c r="SVM88" i="37"/>
  <c r="SXY88" i="37"/>
  <c r="TAK88" i="37"/>
  <c r="TCW88" i="37"/>
  <c r="TFI88" i="37"/>
  <c r="THU88" i="37"/>
  <c r="TKG88" i="37"/>
  <c r="TMS88" i="37"/>
  <c r="TPE88" i="37"/>
  <c r="TRQ88" i="37"/>
  <c r="TUC88" i="37"/>
  <c r="TWO88" i="37"/>
  <c r="TZA88" i="37"/>
  <c r="UBM88" i="37"/>
  <c r="UDY88" i="37"/>
  <c r="UGK88" i="37"/>
  <c r="UIW88" i="37"/>
  <c r="ULI88" i="37"/>
  <c r="UNU88" i="37"/>
  <c r="UQG88" i="37"/>
  <c r="USS88" i="37"/>
  <c r="KTI88" i="37"/>
  <c r="OCQ88" i="37"/>
  <c r="PQA88" i="37"/>
  <c r="QMC88" i="37"/>
  <c r="QVY88" i="37"/>
  <c r="RFG88" i="37"/>
  <c r="RIT88" i="37"/>
  <c r="RLF88" i="37"/>
  <c r="RNR88" i="37"/>
  <c r="RQD88" i="37"/>
  <c r="RSP88" i="37"/>
  <c r="RVB88" i="37"/>
  <c r="RXN88" i="37"/>
  <c r="RZZ88" i="37"/>
  <c r="SCL88" i="37"/>
  <c r="SEX88" i="37"/>
  <c r="SHJ88" i="37"/>
  <c r="SJV88" i="37"/>
  <c r="SMH88" i="37"/>
  <c r="SOT88" i="37"/>
  <c r="SRF88" i="37"/>
  <c r="STR88" i="37"/>
  <c r="SWD88" i="37"/>
  <c r="SYP88" i="37"/>
  <c r="TBB88" i="37"/>
  <c r="TDN88" i="37"/>
  <c r="TFZ88" i="37"/>
  <c r="TIL88" i="37"/>
  <c r="TKX88" i="37"/>
  <c r="TNJ88" i="37"/>
  <c r="TPV88" i="37"/>
  <c r="TSH88" i="37"/>
  <c r="TUT88" i="37"/>
  <c r="TXF88" i="37"/>
  <c r="TZR88" i="37"/>
  <c r="UCD88" i="37"/>
  <c r="UEP88" i="37"/>
  <c r="UHB88" i="37"/>
  <c r="UJN88" i="37"/>
  <c r="ULZ88" i="37"/>
  <c r="UOL88" i="37"/>
  <c r="UQX88" i="37"/>
  <c r="UTJ88" i="37"/>
  <c r="MEO88" i="37"/>
  <c r="ONL88" i="37"/>
  <c r="QAV88" i="37"/>
  <c r="QOV88" i="37"/>
  <c r="QYR88" i="37"/>
  <c r="RGV88" i="37"/>
  <c r="RJK88" i="37"/>
  <c r="RLW88" i="37"/>
  <c r="ROI88" i="37"/>
  <c r="RQU88" i="37"/>
  <c r="RTG88" i="37"/>
  <c r="RVS88" i="37"/>
  <c r="RYE88" i="37"/>
  <c r="SAQ88" i="37"/>
  <c r="SDC88" i="37"/>
  <c r="SFO88" i="37"/>
  <c r="SIA88" i="37"/>
  <c r="SKM88" i="37"/>
  <c r="SMY88" i="37"/>
  <c r="SPK88" i="37"/>
  <c r="SRW88" i="37"/>
  <c r="SUI88" i="37"/>
  <c r="SWU88" i="37"/>
  <c r="SZG88" i="37"/>
  <c r="TBS88" i="37"/>
  <c r="TEE88" i="37"/>
  <c r="TGQ88" i="37"/>
  <c r="TJC88" i="37"/>
  <c r="TLO88" i="37"/>
  <c r="TOA88" i="37"/>
  <c r="TQM88" i="37"/>
  <c r="TSY88" i="37"/>
  <c r="TVK88" i="37"/>
  <c r="TXW88" i="37"/>
  <c r="UAI88" i="37"/>
  <c r="UCU88" i="37"/>
  <c r="UFG88" i="37"/>
  <c r="UHS88" i="37"/>
  <c r="UKE88" i="37"/>
  <c r="UMQ88" i="37"/>
  <c r="UPC88" i="37"/>
  <c r="URO88" i="37"/>
  <c r="UUA88" i="37"/>
  <c r="MSK88" i="37"/>
  <c r="OSQ88" i="37"/>
  <c r="QEM88" i="37"/>
  <c r="QQC88" i="37"/>
  <c r="QZY88" i="37"/>
  <c r="RHH88" i="37"/>
  <c r="RJT88" i="37"/>
  <c r="RMF88" i="37"/>
  <c r="ROR88" i="37"/>
  <c r="RRD88" i="37"/>
  <c r="RTP88" i="37"/>
  <c r="RWB88" i="37"/>
  <c r="RYN88" i="37"/>
  <c r="SAZ88" i="37"/>
  <c r="SDL88" i="37"/>
  <c r="SFX88" i="37"/>
  <c r="SIJ88" i="37"/>
  <c r="SKV88" i="37"/>
  <c r="SNH88" i="37"/>
  <c r="SPT88" i="37"/>
  <c r="SSF88" i="37"/>
  <c r="SUR88" i="37"/>
  <c r="SXD88" i="37"/>
  <c r="SZP88" i="37"/>
  <c r="TCB88" i="37"/>
  <c r="TEN88" i="37"/>
  <c r="TGZ88" i="37"/>
  <c r="TJL88" i="37"/>
  <c r="TLX88" i="37"/>
  <c r="TOJ88" i="37"/>
  <c r="TQV88" i="37"/>
  <c r="TTH88" i="37"/>
  <c r="TVT88" i="37"/>
  <c r="TYF88" i="37"/>
  <c r="UAR88" i="37"/>
  <c r="UDD88" i="37"/>
  <c r="UFP88" i="37"/>
  <c r="UIB88" i="37"/>
  <c r="UKN88" i="37"/>
  <c r="UMZ88" i="37"/>
  <c r="UPL88" i="37"/>
  <c r="URX88" i="37"/>
  <c r="UUJ88" i="37"/>
  <c r="QQJ88" i="37"/>
  <c r="RMG88" i="37"/>
  <c r="RWC88" i="37"/>
  <c r="SFY88" i="37"/>
  <c r="SPU88" i="37"/>
  <c r="SZQ88" i="37"/>
  <c r="TJM88" i="37"/>
  <c r="TTI88" i="37"/>
  <c r="UDE88" i="37"/>
  <c r="UKW88" i="37"/>
  <c r="URJ88" i="37"/>
  <c r="UVQ88" i="37"/>
  <c r="UYC88" i="37"/>
  <c r="VAO88" i="37"/>
  <c r="VDA88" i="37"/>
  <c r="VFM88" i="37"/>
  <c r="VHY88" i="37"/>
  <c r="VKK88" i="37"/>
  <c r="VMW88" i="37"/>
  <c r="VPI88" i="37"/>
  <c r="VRU88" i="37"/>
  <c r="VUG88" i="37"/>
  <c r="VWS88" i="37"/>
  <c r="VZE88" i="37"/>
  <c r="WBQ88" i="37"/>
  <c r="WEC88" i="37"/>
  <c r="WGO88" i="37"/>
  <c r="WJA88" i="37"/>
  <c r="WLM88" i="37"/>
  <c r="WNY88" i="37"/>
  <c r="WQK88" i="37"/>
  <c r="WSW88" i="37"/>
  <c r="WVI88" i="37"/>
  <c r="WXU88" i="37"/>
  <c r="XAG88" i="37"/>
  <c r="XCS88" i="37"/>
  <c r="C101" i="37"/>
  <c r="URZ88" i="37"/>
  <c r="VHW88" i="37"/>
  <c r="VWY88" i="37"/>
  <c r="WXK88" i="37"/>
  <c r="SID88" i="37"/>
  <c r="OAE88" i="37"/>
  <c r="REW88" i="37"/>
  <c r="RPZ88" i="37"/>
  <c r="RZV88" i="37"/>
  <c r="SJR88" i="37"/>
  <c r="STN88" i="37"/>
  <c r="TDJ88" i="37"/>
  <c r="TNF88" i="37"/>
  <c r="TXB88" i="37"/>
  <c r="UGW88" i="37"/>
  <c r="UNJ88" i="37"/>
  <c r="UTN88" i="37"/>
  <c r="UWP88" i="37"/>
  <c r="UZB88" i="37"/>
  <c r="VBN88" i="37"/>
  <c r="VDZ88" i="37"/>
  <c r="VGL88" i="37"/>
  <c r="VIX88" i="37"/>
  <c r="VLJ88" i="37"/>
  <c r="VNV88" i="37"/>
  <c r="VQH88" i="37"/>
  <c r="VST88" i="37"/>
  <c r="VVF88" i="37"/>
  <c r="VXR88" i="37"/>
  <c r="WAD88" i="37"/>
  <c r="WCP88" i="37"/>
  <c r="WFB88" i="37"/>
  <c r="WHN88" i="37"/>
  <c r="WJZ88" i="37"/>
  <c r="WML88" i="37"/>
  <c r="WOX88" i="37"/>
  <c r="WRJ88" i="37"/>
  <c r="WTV88" i="37"/>
  <c r="WWH88" i="37"/>
  <c r="WYT88" i="37"/>
  <c r="XBF88" i="37"/>
  <c r="XDR88" i="37"/>
  <c r="USQ88" i="37"/>
  <c r="VIM88" i="37"/>
  <c r="VYE88" i="37"/>
  <c r="WLK88" i="37"/>
  <c r="WWU88" i="37"/>
  <c r="SBZ88" i="37"/>
  <c r="NGM88" i="37"/>
  <c r="RBL88" i="37"/>
  <c r="RPA88" i="37"/>
  <c r="RYW88" i="37"/>
  <c r="SIS88" i="37"/>
  <c r="SSO88" i="37"/>
  <c r="TCK88" i="37"/>
  <c r="TMG88" i="37"/>
  <c r="TWC88" i="37"/>
  <c r="UFY88" i="37"/>
  <c r="UMS88" i="37"/>
  <c r="USY88" i="37"/>
  <c r="UWI88" i="37"/>
  <c r="UYU88" i="37"/>
  <c r="VBG88" i="37"/>
  <c r="VDS88" i="37"/>
  <c r="VGE88" i="37"/>
  <c r="VIQ88" i="37"/>
  <c r="VLC88" i="37"/>
  <c r="VNO88" i="37"/>
  <c r="VQA88" i="37"/>
  <c r="VSM88" i="37"/>
  <c r="VUY88" i="37"/>
  <c r="VXK88" i="37"/>
  <c r="VZW88" i="37"/>
  <c r="WCI88" i="37"/>
  <c r="WEU88" i="37"/>
  <c r="WHG88" i="37"/>
  <c r="WJS88" i="37"/>
  <c r="WME88" i="37"/>
  <c r="WOQ88" i="37"/>
  <c r="WRC88" i="37"/>
  <c r="WTO88" i="37"/>
  <c r="WWA88" i="37"/>
  <c r="WYM88" i="37"/>
  <c r="XAY88" i="37"/>
  <c r="XDK88" i="37"/>
  <c r="XAJ88" i="37"/>
  <c r="XEZ88" i="37"/>
  <c r="TLQ88" i="37"/>
  <c r="UXK88" i="37"/>
  <c r="VME88" i="37"/>
  <c r="WBW88" i="37"/>
  <c r="WPS88" i="37"/>
  <c r="XCI88" i="37"/>
  <c r="TBV88" i="37"/>
  <c r="QHH88" i="37"/>
  <c r="RKD88" i="37"/>
  <c r="RTZ88" i="37"/>
  <c r="SDV88" i="37"/>
  <c r="SNR88" i="37"/>
  <c r="SXN88" i="37"/>
  <c r="THJ88" i="37"/>
  <c r="TRF88" i="37"/>
  <c r="UBB88" i="37"/>
  <c r="UJK88" i="37"/>
  <c r="UQC88" i="37"/>
  <c r="UVD88" i="37"/>
  <c r="UXP88" i="37"/>
  <c r="VAB88" i="37"/>
  <c r="VCN88" i="37"/>
  <c r="VEZ88" i="37"/>
  <c r="VHL88" i="37"/>
  <c r="VJX88" i="37"/>
  <c r="VMJ88" i="37"/>
  <c r="VOV88" i="37"/>
  <c r="VRH88" i="37"/>
  <c r="VTT88" i="37"/>
  <c r="VWF88" i="37"/>
  <c r="VYR88" i="37"/>
  <c r="WBD88" i="37"/>
  <c r="WDP88" i="37"/>
  <c r="WGB88" i="37"/>
  <c r="WIN88" i="37"/>
  <c r="WKZ88" i="37"/>
  <c r="WNL88" i="37"/>
  <c r="WPX88" i="37"/>
  <c r="WSJ88" i="37"/>
  <c r="WUV88" i="37"/>
  <c r="WXH88" i="37"/>
  <c r="EC88" i="37"/>
  <c r="E106" i="37"/>
  <c r="AHI88" i="37"/>
  <c r="IG88" i="37"/>
  <c r="AFQ88" i="37"/>
  <c r="UD88" i="37"/>
  <c r="ARC88" i="37"/>
  <c r="BGF88" i="37"/>
  <c r="AQB88" i="37"/>
  <c r="BVM88" i="37"/>
  <c r="AOH88" i="37"/>
  <c r="ANG88" i="37"/>
  <c r="ARF88" i="37"/>
  <c r="BWV88" i="37"/>
  <c r="CBW88" i="37"/>
  <c r="BOG88" i="37"/>
  <c r="CWW88" i="37"/>
  <c r="DCD88" i="37"/>
  <c r="CON88" i="37"/>
  <c r="CNX88" i="37"/>
  <c r="CZP88" i="37"/>
  <c r="DRC88" i="37"/>
  <c r="CYQ88" i="37"/>
  <c r="DWM88" i="37"/>
  <c r="EAA88" i="37"/>
  <c r="DWO88" i="37"/>
  <c r="FUO88" i="37"/>
  <c r="FHR88" i="37"/>
  <c r="ETU88" i="37"/>
  <c r="EFH88" i="37"/>
  <c r="DYI88" i="37"/>
  <c r="ESI88" i="37"/>
  <c r="FVR88" i="37"/>
  <c r="HJZ88" i="37"/>
  <c r="GTK88" i="37"/>
  <c r="GFP88" i="37"/>
  <c r="FOI88" i="37"/>
  <c r="GWO88" i="37"/>
  <c r="FTM88" i="37"/>
  <c r="GLN88" i="37"/>
  <c r="HAX88" i="37"/>
  <c r="FDW88" i="37"/>
  <c r="GBS88" i="37"/>
  <c r="GPG88" i="37"/>
  <c r="HAI88" i="37"/>
  <c r="GGB88" i="37"/>
  <c r="HMI88" i="37"/>
  <c r="FKQ88" i="37"/>
  <c r="HHL88" i="37"/>
  <c r="HRX88" i="37"/>
  <c r="IBT88" i="37"/>
  <c r="GTX88" i="37"/>
  <c r="HOG88" i="37"/>
  <c r="HYC88" i="37"/>
  <c r="GHQ88" i="37"/>
  <c r="HLF88" i="37"/>
  <c r="DPY88" i="37"/>
  <c r="GVL88" i="37"/>
  <c r="HOQ88" i="37"/>
  <c r="HYM88" i="37"/>
  <c r="GGS88" i="37"/>
  <c r="HKZ88" i="37"/>
  <c r="HUV88" i="37"/>
  <c r="GVT88" i="37"/>
  <c r="GCC88" i="37"/>
  <c r="ICZ88" i="37"/>
  <c r="IMV88" i="37"/>
  <c r="IWR88" i="37"/>
  <c r="JGN88" i="37"/>
  <c r="JQJ88" i="37"/>
  <c r="KAF88" i="37"/>
  <c r="KKB88" i="37"/>
  <c r="HVO88" i="37"/>
  <c r="IIO88" i="37"/>
  <c r="ISK88" i="37"/>
  <c r="JCG88" i="37"/>
  <c r="JMC88" i="37"/>
  <c r="JVY88" i="37"/>
  <c r="KFU88" i="37"/>
  <c r="IAP88" i="37"/>
  <c r="ILB88" i="37"/>
  <c r="IUX88" i="37"/>
  <c r="JET88" i="37"/>
  <c r="JOP88" i="37"/>
  <c r="JYL88" i="37"/>
  <c r="FZP88" i="37"/>
  <c r="ICU88" i="37"/>
  <c r="IMQ88" i="37"/>
  <c r="IWM88" i="37"/>
  <c r="JGI88" i="37"/>
  <c r="JQE88" i="37"/>
  <c r="KAA88" i="37"/>
  <c r="HDE88" i="37"/>
  <c r="IER88" i="37"/>
  <c r="ION88" i="37"/>
  <c r="IYJ88" i="37"/>
  <c r="JIF88" i="37"/>
  <c r="JSB88" i="37"/>
  <c r="HWM88" i="37"/>
  <c r="IJA88" i="37"/>
  <c r="ISW88" i="37"/>
  <c r="JCS88" i="37"/>
  <c r="JMO88" i="37"/>
  <c r="IGH88" i="37"/>
  <c r="JTC88" i="37"/>
  <c r="KKM88" i="37"/>
  <c r="KUQ88" i="37"/>
  <c r="LEM88" i="37"/>
  <c r="LOI88" i="37"/>
  <c r="ITW88" i="37"/>
  <c r="KAK88" i="37"/>
  <c r="KOF88" i="37"/>
  <c r="KYB88" i="37"/>
  <c r="LHX88" i="37"/>
  <c r="LRT88" i="37"/>
  <c r="MBP88" i="37"/>
  <c r="MLL88" i="37"/>
  <c r="MVH88" i="37"/>
  <c r="NFD88" i="37"/>
  <c r="NOZ88" i="37"/>
  <c r="JHR88" i="37"/>
  <c r="KHA88" i="37"/>
  <c r="KRQ88" i="37"/>
  <c r="LBM88" i="37"/>
  <c r="LLI88" i="37"/>
  <c r="LVE88" i="37"/>
  <c r="MFA88" i="37"/>
  <c r="MOW88" i="37"/>
  <c r="MYS88" i="37"/>
  <c r="NIO88" i="37"/>
  <c r="IHW88" i="37"/>
  <c r="JUH88" i="37"/>
  <c r="KKY88" i="37"/>
  <c r="KVB88" i="37"/>
  <c r="LEX88" i="37"/>
  <c r="LOT88" i="37"/>
  <c r="LYP88" i="37"/>
  <c r="MIL88" i="37"/>
  <c r="MSH88" i="37"/>
  <c r="NCD88" i="37"/>
  <c r="NLZ88" i="37"/>
  <c r="IVR88" i="37"/>
  <c r="KBH88" i="37"/>
  <c r="KOQ88" i="37"/>
  <c r="KYM88" i="37"/>
  <c r="LII88" i="37"/>
  <c r="LSE88" i="37"/>
  <c r="MCA88" i="37"/>
  <c r="MLW88" i="37"/>
  <c r="MVS88" i="37"/>
  <c r="INC88" i="37"/>
  <c r="JXA88" i="37"/>
  <c r="KML88" i="37"/>
  <c r="KWJ88" i="37"/>
  <c r="LGF88" i="37"/>
  <c r="LQB88" i="37"/>
  <c r="LZX88" i="37"/>
  <c r="MJT88" i="37"/>
  <c r="MTP88" i="37"/>
  <c r="NDL88" i="37"/>
  <c r="NNH88" i="37"/>
  <c r="KSK88" i="37"/>
  <c r="MBG88" i="37"/>
  <c r="NBQ88" i="37"/>
  <c r="NSO88" i="37"/>
  <c r="OCC88" i="37"/>
  <c r="OJE88" i="37"/>
  <c r="OOS88" i="37"/>
  <c r="OVU88" i="37"/>
  <c r="PCW88" i="37"/>
  <c r="PIK88" i="37"/>
  <c r="PMS88" i="37"/>
  <c r="PPE88" i="37"/>
  <c r="PRQ88" i="37"/>
  <c r="PUC88" i="37"/>
  <c r="PWO88" i="37"/>
  <c r="PZA88" i="37"/>
  <c r="QBM88" i="37"/>
  <c r="QDY88" i="37"/>
  <c r="QGK88" i="37"/>
  <c r="HWP88" i="37"/>
  <c r="JPS88" i="37"/>
  <c r="KJJ88" i="37"/>
  <c r="KTR88" i="37"/>
  <c r="LDN88" i="37"/>
  <c r="LNJ88" i="37"/>
  <c r="LVR88" i="37"/>
  <c r="MCE88" i="37"/>
  <c r="MIW88" i="37"/>
  <c r="MPJ88" i="37"/>
  <c r="MVW88" i="37"/>
  <c r="NCH88" i="37"/>
  <c r="NHF88" i="37"/>
  <c r="NMD88" i="37"/>
  <c r="NQL88" i="37"/>
  <c r="NSX88" i="37"/>
  <c r="NVJ88" i="37"/>
  <c r="NXV88" i="37"/>
  <c r="OAH88" i="37"/>
  <c r="OCT88" i="37"/>
  <c r="OFF88" i="37"/>
  <c r="OHR88" i="37"/>
  <c r="OKD88" i="37"/>
  <c r="OMP88" i="37"/>
  <c r="OPB88" i="37"/>
  <c r="ORN88" i="37"/>
  <c r="OTZ88" i="37"/>
  <c r="OWL88" i="37"/>
  <c r="OYX88" i="37"/>
  <c r="PBJ88" i="37"/>
  <c r="PDV88" i="37"/>
  <c r="PGH88" i="37"/>
  <c r="PIT88" i="37"/>
  <c r="PLF88" i="37"/>
  <c r="PNR88" i="37"/>
  <c r="PQD88" i="37"/>
  <c r="PSP88" i="37"/>
  <c r="PVB88" i="37"/>
  <c r="PXN88" i="37"/>
  <c r="PZZ88" i="37"/>
  <c r="QCL88" i="37"/>
  <c r="JHB88" i="37"/>
  <c r="KGV88" i="37"/>
  <c r="KRM88" i="37"/>
  <c r="LBI88" i="37"/>
  <c r="LLE88" i="37"/>
  <c r="LUD88" i="37"/>
  <c r="MAQ88" i="37"/>
  <c r="MHI88" i="37"/>
  <c r="MNV88" i="37"/>
  <c r="MUI88" i="37"/>
  <c r="NBA88" i="37"/>
  <c r="NGA88" i="37"/>
  <c r="NKY88" i="37"/>
  <c r="NPW88" i="37"/>
  <c r="NSI88" i="37"/>
  <c r="NUU88" i="37"/>
  <c r="NXG88" i="37"/>
  <c r="NZS88" i="37"/>
  <c r="OCE88" i="37"/>
  <c r="OEQ88" i="37"/>
  <c r="OHC88" i="37"/>
  <c r="OJO88" i="37"/>
  <c r="OMA88" i="37"/>
  <c r="OOM88" i="37"/>
  <c r="OQY88" i="37"/>
  <c r="OTK88" i="37"/>
  <c r="OVW88" i="37"/>
  <c r="OYI88" i="37"/>
  <c r="PAU88" i="37"/>
  <c r="PDG88" i="37"/>
  <c r="PFS88" i="37"/>
  <c r="PIE88" i="37"/>
  <c r="PKQ88" i="37"/>
  <c r="PNC88" i="37"/>
  <c r="PPO88" i="37"/>
  <c r="PSA88" i="37"/>
  <c r="PUM88" i="37"/>
  <c r="PWY88" i="37"/>
  <c r="PZK88" i="37"/>
  <c r="QBW88" i="37"/>
  <c r="QEI88" i="37"/>
  <c r="QGU88" i="37"/>
  <c r="INK88" i="37"/>
  <c r="JXC88" i="37"/>
  <c r="KMO88" i="37"/>
  <c r="KWL88" i="37"/>
  <c r="LGH88" i="37"/>
  <c r="LQD88" i="37"/>
  <c r="LXN88" i="37"/>
  <c r="MEA88" i="37"/>
  <c r="MKS88" i="37"/>
  <c r="MRF88" i="37"/>
  <c r="MXS88" i="37"/>
  <c r="NDS88" i="37"/>
  <c r="NIQ88" i="37"/>
  <c r="NNO88" i="37"/>
  <c r="NRD88" i="37"/>
  <c r="NTP88" i="37"/>
  <c r="NWB88" i="37"/>
  <c r="NYN88" i="37"/>
  <c r="OAZ88" i="37"/>
  <c r="ODL88" i="37"/>
  <c r="OFX88" i="37"/>
  <c r="OIJ88" i="37"/>
  <c r="OKV88" i="37"/>
  <c r="ONH88" i="37"/>
  <c r="OPT88" i="37"/>
  <c r="OSF88" i="37"/>
  <c r="OUR88" i="37"/>
  <c r="OXD88" i="37"/>
  <c r="OZP88" i="37"/>
  <c r="PCB88" i="37"/>
  <c r="PEN88" i="37"/>
  <c r="PGZ88" i="37"/>
  <c r="PJL88" i="37"/>
  <c r="PLX88" i="37"/>
  <c r="POJ88" i="37"/>
  <c r="PQV88" i="37"/>
  <c r="PTH88" i="37"/>
  <c r="PVT88" i="37"/>
  <c r="PYF88" i="37"/>
  <c r="QAR88" i="37"/>
  <c r="QDD88" i="37"/>
  <c r="QFP88" i="37"/>
  <c r="QIB88" i="37"/>
  <c r="JIH88" i="37"/>
  <c r="KHF88" i="37"/>
  <c r="KRU88" i="37"/>
  <c r="LBQ88" i="37"/>
  <c r="LLM88" i="37"/>
  <c r="LUK88" i="37"/>
  <c r="MAX88" i="37"/>
  <c r="MHK88" i="37"/>
  <c r="MOC88" i="37"/>
  <c r="MUP88" i="37"/>
  <c r="NBC88" i="37"/>
  <c r="NGG88" i="37"/>
  <c r="NLE88" i="37"/>
  <c r="NPY88" i="37"/>
  <c r="NSK88" i="37"/>
  <c r="NUW88" i="37"/>
  <c r="NXI88" i="37"/>
  <c r="NZU88" i="37"/>
  <c r="OCG88" i="37"/>
  <c r="OES88" i="37"/>
  <c r="OHE88" i="37"/>
  <c r="OJQ88" i="37"/>
  <c r="OMC88" i="37"/>
  <c r="OOO88" i="37"/>
  <c r="ORA88" i="37"/>
  <c r="OTM88" i="37"/>
  <c r="OVY88" i="37"/>
  <c r="OYK88" i="37"/>
  <c r="PAW88" i="37"/>
  <c r="PDI88" i="37"/>
  <c r="PFU88" i="37"/>
  <c r="PIG88" i="37"/>
  <c r="PKS88" i="37"/>
  <c r="PNE88" i="37"/>
  <c r="PPQ88" i="37"/>
  <c r="PSC88" i="37"/>
  <c r="PUO88" i="37"/>
  <c r="PXA88" i="37"/>
  <c r="PZM88" i="37"/>
  <c r="QBY88" i="37"/>
  <c r="QEK88" i="37"/>
  <c r="IJS88" i="37"/>
  <c r="JVG88" i="37"/>
  <c r="KLM88" i="37"/>
  <c r="KVN88" i="37"/>
  <c r="LFJ88" i="37"/>
  <c r="LPF88" i="37"/>
  <c r="LWX88" i="37"/>
  <c r="MDK88" i="37"/>
  <c r="MKC88" i="37"/>
  <c r="MQP88" i="37"/>
  <c r="MXC88" i="37"/>
  <c r="NDF88" i="37"/>
  <c r="NID88" i="37"/>
  <c r="NNB88" i="37"/>
  <c r="NQX88" i="37"/>
  <c r="NTJ88" i="37"/>
  <c r="NVV88" i="37"/>
  <c r="NYH88" i="37"/>
  <c r="OAT88" i="37"/>
  <c r="ODF88" i="37"/>
  <c r="OFR88" i="37"/>
  <c r="OID88" i="37"/>
  <c r="OKP88" i="37"/>
  <c r="ONB88" i="37"/>
  <c r="OPN88" i="37"/>
  <c r="ORZ88" i="37"/>
  <c r="OUL88" i="37"/>
  <c r="OWX88" i="37"/>
  <c r="OZJ88" i="37"/>
  <c r="PBV88" i="37"/>
  <c r="PEH88" i="37"/>
  <c r="PGT88" i="37"/>
  <c r="PJF88" i="37"/>
  <c r="PLR88" i="37"/>
  <c r="POD88" i="37"/>
  <c r="PQP88" i="37"/>
  <c r="PTB88" i="37"/>
  <c r="PVN88" i="37"/>
  <c r="PXZ88" i="37"/>
  <c r="QAL88" i="37"/>
  <c r="QCX88" i="37"/>
  <c r="KYH88" i="37"/>
  <c r="MFG88" i="37"/>
  <c r="NEQ88" i="37"/>
  <c r="NUB88" i="37"/>
  <c r="ODX88" i="37"/>
  <c r="ONT88" i="37"/>
  <c r="OXP88" i="37"/>
  <c r="PHL88" i="37"/>
  <c r="PRH88" i="37"/>
  <c r="QBD88" i="37"/>
  <c r="QGX88" i="37"/>
  <c r="QJZ88" i="37"/>
  <c r="QML88" i="37"/>
  <c r="QOX88" i="37"/>
  <c r="QRJ88" i="37"/>
  <c r="QTV88" i="37"/>
  <c r="QWH88" i="37"/>
  <c r="QYT88" i="37"/>
  <c r="RBF88" i="37"/>
  <c r="RDR88" i="37"/>
  <c r="RGD88" i="37"/>
  <c r="KPQ88" i="37"/>
  <c r="LZK88" i="37"/>
  <c r="MZU88" i="37"/>
  <c r="NRW88" i="37"/>
  <c r="OBS88" i="37"/>
  <c r="OLO88" i="37"/>
  <c r="OVK88" i="37"/>
  <c r="PFG88" i="37"/>
  <c r="PPC88" i="37"/>
  <c r="PYY88" i="37"/>
  <c r="QFV88" i="37"/>
  <c r="QJK88" i="37"/>
  <c r="QLW88" i="37"/>
  <c r="QOI88" i="37"/>
  <c r="QQU88" i="37"/>
  <c r="QTG88" i="37"/>
  <c r="QVS88" i="37"/>
  <c r="QYE88" i="37"/>
  <c r="RAQ88" i="37"/>
  <c r="RDC88" i="37"/>
  <c r="KKL88" i="37"/>
  <c r="LWH88" i="37"/>
  <c r="MWM88" i="37"/>
  <c r="NQR88" i="37"/>
  <c r="OAN88" i="37"/>
  <c r="OKJ88" i="37"/>
  <c r="OUF88" i="37"/>
  <c r="PEB88" i="37"/>
  <c r="PNX88" i="37"/>
  <c r="PXT88" i="37"/>
  <c r="QFJ88" i="37"/>
  <c r="QJD88" i="37"/>
  <c r="QLP88" i="37"/>
  <c r="QOB88" i="37"/>
  <c r="QQN88" i="37"/>
  <c r="QSZ88" i="37"/>
  <c r="QVL88" i="37"/>
  <c r="QXX88" i="37"/>
  <c r="RAJ88" i="37"/>
  <c r="RCV88" i="37"/>
  <c r="RFH88" i="37"/>
  <c r="KLU88" i="37"/>
  <c r="LWY88" i="37"/>
  <c r="MXI88" i="37"/>
  <c r="NQY88" i="37"/>
  <c r="OAU88" i="37"/>
  <c r="OKQ88" i="37"/>
  <c r="OUM88" i="37"/>
  <c r="PEI88" i="37"/>
  <c r="POE88" i="37"/>
  <c r="PYA88" i="37"/>
  <c r="QFK88" i="37"/>
  <c r="QJE88" i="37"/>
  <c r="QLQ88" i="37"/>
  <c r="QOC88" i="37"/>
  <c r="QQO88" i="37"/>
  <c r="QTA88" i="37"/>
  <c r="QVM88" i="37"/>
  <c r="QXY88" i="37"/>
  <c r="RAK88" i="37"/>
  <c r="RCW88" i="37"/>
  <c r="RFI88" i="37"/>
  <c r="JVW88" i="37"/>
  <c r="LPN88" i="37"/>
  <c r="MQW88" i="37"/>
  <c r="NNG88" i="37"/>
  <c r="NYJ88" i="37"/>
  <c r="OIF88" i="37"/>
  <c r="OSB88" i="37"/>
  <c r="PBX88" i="37"/>
  <c r="PLT88" i="37"/>
  <c r="PVP88" i="37"/>
  <c r="QEF88" i="37"/>
  <c r="QIP88" i="37"/>
  <c r="QLB88" i="37"/>
  <c r="QNN88" i="37"/>
  <c r="QPZ88" i="37"/>
  <c r="QSL88" i="37"/>
  <c r="QUX88" i="37"/>
  <c r="QXJ88" i="37"/>
  <c r="QZV88" i="37"/>
  <c r="RCH88" i="37"/>
  <c r="RET88" i="37"/>
  <c r="IPV88" i="37"/>
  <c r="LGW88" i="37"/>
  <c r="MLA88" i="37"/>
  <c r="NIU88" i="37"/>
  <c r="NWE88" i="37"/>
  <c r="OGA88" i="37"/>
  <c r="OPW88" i="37"/>
  <c r="OZS88" i="37"/>
  <c r="PJO88" i="37"/>
  <c r="PTK88" i="37"/>
  <c r="QDB88" i="37"/>
  <c r="QHR88" i="37"/>
  <c r="QKM88" i="37"/>
  <c r="QMY88" i="37"/>
  <c r="QPK88" i="37"/>
  <c r="QRW88" i="37"/>
  <c r="QUI88" i="37"/>
  <c r="QWU88" i="37"/>
  <c r="QZG88" i="37"/>
  <c r="RBS88" i="37"/>
  <c r="REE88" i="37"/>
  <c r="RGQ88" i="37"/>
  <c r="NIY88" i="37"/>
  <c r="OZT88" i="37"/>
  <c r="QHU88" i="37"/>
  <c r="QRX88" i="37"/>
  <c r="RBT88" i="37"/>
  <c r="RHS88" i="37"/>
  <c r="RKE88" i="37"/>
  <c r="RMQ88" i="37"/>
  <c r="RPC88" i="37"/>
  <c r="RRO88" i="37"/>
  <c r="RUA88" i="37"/>
  <c r="RWM88" i="37"/>
  <c r="RYY88" i="37"/>
  <c r="SBK88" i="37"/>
  <c r="SDW88" i="37"/>
  <c r="SGI88" i="37"/>
  <c r="SIU88" i="37"/>
  <c r="SLG88" i="37"/>
  <c r="SNS88" i="37"/>
  <c r="SQE88" i="37"/>
  <c r="SSQ88" i="37"/>
  <c r="SVC88" i="37"/>
  <c r="SXO88" i="37"/>
  <c r="TAA88" i="37"/>
  <c r="TCM88" i="37"/>
  <c r="TEY88" i="37"/>
  <c r="THK88" i="37"/>
  <c r="TJW88" i="37"/>
  <c r="TMI88" i="37"/>
  <c r="TOU88" i="37"/>
  <c r="TRG88" i="37"/>
  <c r="TTS88" i="37"/>
  <c r="TWE88" i="37"/>
  <c r="TYQ88" i="37"/>
  <c r="UBC88" i="37"/>
  <c r="UDO88" i="37"/>
  <c r="UGA88" i="37"/>
  <c r="NJK88" i="37"/>
  <c r="PAA88" i="37"/>
  <c r="QHV88" i="37"/>
  <c r="QRY88" i="37"/>
  <c r="RBU88" i="37"/>
  <c r="RHT88" i="37"/>
  <c r="RKF88" i="37"/>
  <c r="RMR88" i="37"/>
  <c r="RPD88" i="37"/>
  <c r="RRP88" i="37"/>
  <c r="RUB88" i="37"/>
  <c r="RWN88" i="37"/>
  <c r="RYZ88" i="37"/>
  <c r="SBL88" i="37"/>
  <c r="SDX88" i="37"/>
  <c r="SGJ88" i="37"/>
  <c r="SIV88" i="37"/>
  <c r="SLH88" i="37"/>
  <c r="SNT88" i="37"/>
  <c r="SQF88" i="37"/>
  <c r="SSR88" i="37"/>
  <c r="SVD88" i="37"/>
  <c r="SXP88" i="37"/>
  <c r="TAB88" i="37"/>
  <c r="TCN88" i="37"/>
  <c r="TEZ88" i="37"/>
  <c r="THL88" i="37"/>
  <c r="TJX88" i="37"/>
  <c r="TMJ88" i="37"/>
  <c r="TOV88" i="37"/>
  <c r="TRH88" i="37"/>
  <c r="TTT88" i="37"/>
  <c r="TWF88" i="37"/>
  <c r="TYR88" i="37"/>
  <c r="UBD88" i="37"/>
  <c r="UDP88" i="37"/>
  <c r="UGB88" i="37"/>
  <c r="UIN88" i="37"/>
  <c r="UKZ88" i="37"/>
  <c r="UNL88" i="37"/>
  <c r="UPX88" i="37"/>
  <c r="JJO88" i="37"/>
  <c r="NXL88" i="37"/>
  <c r="PKV88" i="37"/>
  <c r="QKV88" i="37"/>
  <c r="QUR88" i="37"/>
  <c r="REI88" i="37"/>
  <c r="RIK88" i="37"/>
  <c r="RKW88" i="37"/>
  <c r="RNI88" i="37"/>
  <c r="RPU88" i="37"/>
  <c r="RSG88" i="37"/>
  <c r="RUS88" i="37"/>
  <c r="RXE88" i="37"/>
  <c r="RZQ88" i="37"/>
  <c r="SCC88" i="37"/>
  <c r="SEO88" i="37"/>
  <c r="SHA88" i="37"/>
  <c r="SJM88" i="37"/>
  <c r="SLY88" i="37"/>
  <c r="SOK88" i="37"/>
  <c r="SQW88" i="37"/>
  <c r="STI88" i="37"/>
  <c r="SVU88" i="37"/>
  <c r="SYG88" i="37"/>
  <c r="TAS88" i="37"/>
  <c r="TDE88" i="37"/>
  <c r="TFQ88" i="37"/>
  <c r="TIC88" i="37"/>
  <c r="TKO88" i="37"/>
  <c r="TNA88" i="37"/>
  <c r="TPM88" i="37"/>
  <c r="TRY88" i="37"/>
  <c r="TUK88" i="37"/>
  <c r="TWW88" i="37"/>
  <c r="TZI88" i="37"/>
  <c r="UBU88" i="37"/>
  <c r="UEG88" i="37"/>
  <c r="UGS88" i="37"/>
  <c r="UJE88" i="37"/>
  <c r="ULQ88" i="37"/>
  <c r="UOC88" i="37"/>
  <c r="UQO88" i="37"/>
  <c r="UTA88" i="37"/>
  <c r="LNA88" i="37"/>
  <c r="OHO88" i="37"/>
  <c r="PUY88" i="37"/>
  <c r="QNI88" i="37"/>
  <c r="QXE88" i="37"/>
  <c r="RGC88" i="37"/>
  <c r="RJB88" i="37"/>
  <c r="RLN88" i="37"/>
  <c r="RNZ88" i="37"/>
  <c r="RQL88" i="37"/>
  <c r="RSX88" i="37"/>
  <c r="RVJ88" i="37"/>
  <c r="RXV88" i="37"/>
  <c r="SAH88" i="37"/>
  <c r="SCT88" i="37"/>
  <c r="SFF88" i="37"/>
  <c r="SHR88" i="37"/>
  <c r="SKD88" i="37"/>
  <c r="SMP88" i="37"/>
  <c r="SPB88" i="37"/>
  <c r="SRN88" i="37"/>
  <c r="STZ88" i="37"/>
  <c r="SWL88" i="37"/>
  <c r="SYX88" i="37"/>
  <c r="TBJ88" i="37"/>
  <c r="TDV88" i="37"/>
  <c r="TGH88" i="37"/>
  <c r="TIT88" i="37"/>
  <c r="TLF88" i="37"/>
  <c r="TNR88" i="37"/>
  <c r="TQD88" i="37"/>
  <c r="TSP88" i="37"/>
  <c r="TVB88" i="37"/>
  <c r="TXN88" i="37"/>
  <c r="TZZ88" i="37"/>
  <c r="UCL88" i="37"/>
  <c r="UEX88" i="37"/>
  <c r="UHJ88" i="37"/>
  <c r="UJV88" i="37"/>
  <c r="UMH88" i="37"/>
  <c r="UOT88" i="37"/>
  <c r="URF88" i="37"/>
  <c r="UTR88" i="37"/>
  <c r="MRO88" i="37"/>
  <c r="OSJ88" i="37"/>
  <c r="QEL88" i="37"/>
  <c r="QQB88" i="37"/>
  <c r="QZX88" i="37"/>
  <c r="RHG88" i="37"/>
  <c r="RJS88" i="37"/>
  <c r="RME88" i="37"/>
  <c r="ROQ88" i="37"/>
  <c r="RRC88" i="37"/>
  <c r="RTO88" i="37"/>
  <c r="RWA88" i="37"/>
  <c r="RYM88" i="37"/>
  <c r="SAY88" i="37"/>
  <c r="SDK88" i="37"/>
  <c r="SFW88" i="37"/>
  <c r="SII88" i="37"/>
  <c r="SKU88" i="37"/>
  <c r="SNG88" i="37"/>
  <c r="SPS88" i="37"/>
  <c r="SSE88" i="37"/>
  <c r="SUQ88" i="37"/>
  <c r="SXC88" i="37"/>
  <c r="SZO88" i="37"/>
  <c r="TCA88" i="37"/>
  <c r="TEM88" i="37"/>
  <c r="TGY88" i="37"/>
  <c r="TJK88" i="37"/>
  <c r="TLW88" i="37"/>
  <c r="TOI88" i="37"/>
  <c r="TQU88" i="37"/>
  <c r="TTG88" i="37"/>
  <c r="TVS88" i="37"/>
  <c r="TYE88" i="37"/>
  <c r="UAQ88" i="37"/>
  <c r="UDC88" i="37"/>
  <c r="UFO88" i="37"/>
  <c r="UIA88" i="37"/>
  <c r="UKM88" i="37"/>
  <c r="UMY88" i="37"/>
  <c r="UPK88" i="37"/>
  <c r="URW88" i="37"/>
  <c r="UUI88" i="37"/>
  <c r="NEM88" i="37"/>
  <c r="OXO88" i="37"/>
  <c r="QGW88" i="37"/>
  <c r="QRI88" i="37"/>
  <c r="RBE88" i="37"/>
  <c r="RHP88" i="37"/>
  <c r="RKB88" i="37"/>
  <c r="RMN88" i="37"/>
  <c r="ROZ88" i="37"/>
  <c r="RRL88" i="37"/>
  <c r="RTX88" i="37"/>
  <c r="RWJ88" i="37"/>
  <c r="RYV88" i="37"/>
  <c r="SBH88" i="37"/>
  <c r="SDT88" i="37"/>
  <c r="SGF88" i="37"/>
  <c r="SIR88" i="37"/>
  <c r="SLD88" i="37"/>
  <c r="SNP88" i="37"/>
  <c r="SQB88" i="37"/>
  <c r="SSN88" i="37"/>
  <c r="SUZ88" i="37"/>
  <c r="SXL88" i="37"/>
  <c r="SZX88" i="37"/>
  <c r="TCJ88" i="37"/>
  <c r="TEV88" i="37"/>
  <c r="THH88" i="37"/>
  <c r="TJT88" i="37"/>
  <c r="TMF88" i="37"/>
  <c r="TOR88" i="37"/>
  <c r="TRD88" i="37"/>
  <c r="TTP88" i="37"/>
  <c r="TWB88" i="37"/>
  <c r="TYN88" i="37"/>
  <c r="UAZ88" i="37"/>
  <c r="UDL88" i="37"/>
  <c r="UFX88" i="37"/>
  <c r="UIJ88" i="37"/>
  <c r="UKV88" i="37"/>
  <c r="UNH88" i="37"/>
  <c r="UPT88" i="37"/>
  <c r="USF88" i="37"/>
  <c r="KHQ88" i="37"/>
  <c r="QVH88" i="37"/>
  <c r="RNM88" i="37"/>
  <c r="RXI88" i="37"/>
  <c r="SHE88" i="37"/>
  <c r="SRA88" i="37"/>
  <c r="TAW88" i="37"/>
  <c r="TKS88" i="37"/>
  <c r="TUO88" i="37"/>
  <c r="UEK88" i="37"/>
  <c r="ULO88" i="37"/>
  <c r="USG88" i="37"/>
  <c r="UVY88" i="37"/>
  <c r="UYK88" i="37"/>
  <c r="VAW88" i="37"/>
  <c r="VDI88" i="37"/>
  <c r="VFU88" i="37"/>
  <c r="VIG88" i="37"/>
  <c r="VKS88" i="37"/>
  <c r="VNE88" i="37"/>
  <c r="VPQ88" i="37"/>
  <c r="VSC88" i="37"/>
  <c r="VUO88" i="37"/>
  <c r="VXA88" i="37"/>
  <c r="VZM88" i="37"/>
  <c r="WBY88" i="37"/>
  <c r="WEK88" i="37"/>
  <c r="WGW88" i="37"/>
  <c r="WJI88" i="37"/>
  <c r="WLU88" i="37"/>
  <c r="WOG88" i="37"/>
  <c r="WQS88" i="37"/>
  <c r="WTE88" i="37"/>
  <c r="WVQ88" i="37"/>
  <c r="WYC88" i="37"/>
  <c r="XAO88" i="37"/>
  <c r="XDA88" i="37"/>
  <c r="SDE88" i="37"/>
  <c r="UUX88" i="37"/>
  <c r="VJS88" i="37"/>
  <c r="VYU88" i="37"/>
  <c r="XBK88" i="37"/>
  <c r="SPN88" i="37"/>
  <c r="OTW88" i="37"/>
  <c r="RHJ88" i="37"/>
  <c r="RRF88" i="37"/>
  <c r="SBB88" i="37"/>
  <c r="SKX88" i="37"/>
  <c r="SUT88" i="37"/>
  <c r="TEP88" i="37"/>
  <c r="TOL88" i="37"/>
  <c r="TYH88" i="37"/>
  <c r="UHO88" i="37"/>
  <c r="UOG88" i="37"/>
  <c r="UUD88" i="37"/>
  <c r="UWX88" i="37"/>
  <c r="UZJ88" i="37"/>
  <c r="VBV88" i="37"/>
  <c r="VEH88" i="37"/>
  <c r="VGT88" i="37"/>
  <c r="VJF88" i="37"/>
  <c r="VLR88" i="37"/>
  <c r="VOD88" i="37"/>
  <c r="VQP88" i="37"/>
  <c r="VTB88" i="37"/>
  <c r="VVN88" i="37"/>
  <c r="VXZ88" i="37"/>
  <c r="WAL88" i="37"/>
  <c r="WCX88" i="37"/>
  <c r="WFJ88" i="37"/>
  <c r="WHV88" i="37"/>
  <c r="WKH88" i="37"/>
  <c r="WMT88" i="37"/>
  <c r="WPF88" i="37"/>
  <c r="WRR88" i="37"/>
  <c r="WUD88" i="37"/>
  <c r="WWP88" i="37"/>
  <c r="WZB88" i="37"/>
  <c r="XBN88" i="37"/>
  <c r="XDZ88" i="37"/>
  <c r="UVO88" i="37"/>
  <c r="VKI88" i="37"/>
  <c r="WAA88" i="37"/>
  <c r="WMI88" i="37"/>
  <c r="WYQ88" i="37"/>
  <c r="SJJ88" i="37"/>
  <c r="OEV88" i="37"/>
  <c r="RFO88" i="37"/>
  <c r="RQG88" i="37"/>
  <c r="SAC88" i="37"/>
  <c r="SJY88" i="37"/>
  <c r="STU88" i="37"/>
  <c r="TDQ88" i="37"/>
  <c r="TNM88" i="37"/>
  <c r="TXI88" i="37"/>
  <c r="UGX88" i="37"/>
  <c r="UNK88" i="37"/>
  <c r="UTO88" i="37"/>
  <c r="UWQ88" i="37"/>
  <c r="UZC88" i="37"/>
  <c r="VBO88" i="37"/>
  <c r="VEA88" i="37"/>
  <c r="VGM88" i="37"/>
  <c r="VIY88" i="37"/>
  <c r="VLK88" i="37"/>
  <c r="VNW88" i="37"/>
  <c r="VQI88" i="37"/>
  <c r="VSU88" i="37"/>
  <c r="VVG88" i="37"/>
  <c r="VXS88" i="37"/>
  <c r="WAE88" i="37"/>
  <c r="WCQ88" i="37"/>
  <c r="WFC88" i="37"/>
  <c r="WHO88" i="37"/>
  <c r="WKA88" i="37"/>
  <c r="WMM88" i="37"/>
  <c r="WOY88" i="37"/>
  <c r="WRK88" i="37"/>
  <c r="WTW88" i="37"/>
  <c r="WWI88" i="37"/>
  <c r="WYU88" i="37"/>
  <c r="XBG88" i="37"/>
  <c r="XDS88" i="37"/>
  <c r="XAZ88" i="37"/>
  <c r="QKF88" i="37"/>
  <c r="TRU88" i="37"/>
  <c r="UZG88" i="37"/>
  <c r="VOA88" i="37"/>
  <c r="WDK88" i="37"/>
  <c r="WRG88" i="37"/>
  <c r="XEE88" i="37"/>
  <c r="TJF88" i="37"/>
  <c r="QMS88" i="37"/>
  <c r="RLJ88" i="37"/>
  <c r="RVF88" i="37"/>
  <c r="SFB88" i="37"/>
  <c r="SOX88" i="37"/>
  <c r="SYT88" i="37"/>
  <c r="BR88" i="37"/>
  <c r="F106" i="37"/>
  <c r="AZX88" i="37"/>
  <c r="BUI88" i="37"/>
  <c r="DGS88" i="37"/>
  <c r="DNX88" i="37"/>
  <c r="EKH88" i="37"/>
  <c r="FFO88" i="37"/>
  <c r="GGL88" i="37"/>
  <c r="GCO88" i="37"/>
  <c r="HFF88" i="37"/>
  <c r="HDK88" i="37"/>
  <c r="HKL88" i="37"/>
  <c r="HQS88" i="37"/>
  <c r="FME88" i="37"/>
  <c r="GQO88" i="37"/>
  <c r="HJQ88" i="37"/>
  <c r="JIZ88" i="37"/>
  <c r="IAM88" i="37"/>
  <c r="JOO88" i="37"/>
  <c r="INN88" i="37"/>
  <c r="KAX88" i="37"/>
  <c r="IYY88" i="37"/>
  <c r="HQP88" i="37"/>
  <c r="JKR88" i="37"/>
  <c r="IVI88" i="37"/>
  <c r="JYN88" i="37"/>
  <c r="LQU88" i="37"/>
  <c r="LAN88" i="37"/>
  <c r="MNX88" i="37"/>
  <c r="JRN88" i="37"/>
  <c r="LNU88" i="37"/>
  <c r="NBE88" i="37"/>
  <c r="KNR88" i="37"/>
  <c r="MBB88" i="37"/>
  <c r="NOL88" i="37"/>
  <c r="LAY88" i="37"/>
  <c r="MOI88" i="37"/>
  <c r="KOZ88" i="37"/>
  <c r="MCJ88" i="37"/>
  <c r="NPT88" i="37"/>
  <c r="NVA88" i="37"/>
  <c r="OXY88" i="37"/>
  <c r="PPU88" i="37"/>
  <c r="PZQ88" i="37"/>
  <c r="IME88" i="37"/>
  <c r="LFZ88" i="37"/>
  <c r="MKL88" i="37"/>
  <c r="NIL88" i="37"/>
  <c r="NVZ88" i="37"/>
  <c r="OFV88" i="37"/>
  <c r="OPR88" i="37"/>
  <c r="OZN88" i="37"/>
  <c r="PJJ88" i="37"/>
  <c r="PTF88" i="37"/>
  <c r="IBM88" i="37"/>
  <c r="LDU88" i="37"/>
  <c r="MIX88" i="37"/>
  <c r="NHG88" i="37"/>
  <c r="NVK88" i="37"/>
  <c r="OFG88" i="37"/>
  <c r="OPC88" i="37"/>
  <c r="OYY88" i="37"/>
  <c r="PIU88" i="37"/>
  <c r="PSQ88" i="37"/>
  <c r="QCM88" i="37"/>
  <c r="KCA88" i="37"/>
  <c r="LSP88" i="37"/>
  <c r="MSU88" i="37"/>
  <c r="NOU88" i="37"/>
  <c r="NZD88" i="37"/>
  <c r="OIZ88" i="37"/>
  <c r="OSV88" i="37"/>
  <c r="PCR88" i="37"/>
  <c r="PMN88" i="37"/>
  <c r="PWJ88" i="37"/>
  <c r="QGF88" i="37"/>
  <c r="KUG88" i="37"/>
  <c r="MCM88" i="37"/>
  <c r="NCO88" i="37"/>
  <c r="NTA88" i="37"/>
  <c r="OCW88" i="37"/>
  <c r="OMS88" i="37"/>
  <c r="OWO88" i="37"/>
  <c r="PGK88" i="37"/>
  <c r="PQG88" i="37"/>
  <c r="QAC88" i="37"/>
  <c r="KAE88" i="37"/>
  <c r="LRR88" i="37"/>
  <c r="MSE88" i="37"/>
  <c r="NOH88" i="37"/>
  <c r="NYX88" i="37"/>
  <c r="OIT88" i="37"/>
  <c r="OSP88" i="37"/>
  <c r="PCL88" i="37"/>
  <c r="PMH88" i="37"/>
  <c r="PWD88" i="37"/>
  <c r="LID88" i="37"/>
  <c r="OGJ88" i="37"/>
  <c r="PTT88" i="37"/>
  <c r="QNB88" i="37"/>
  <c r="QWX88" i="37"/>
  <c r="RGT88" i="37"/>
  <c r="NUI88" i="37"/>
  <c r="PHS88" i="37"/>
  <c r="QKA88" i="37"/>
  <c r="QTW88" i="37"/>
  <c r="RDS88" i="37"/>
  <c r="NTD88" i="37"/>
  <c r="PGN88" i="37"/>
  <c r="QJT88" i="37"/>
  <c r="QTP88" i="37"/>
  <c r="RDL88" i="37"/>
  <c r="NDG88" i="37"/>
  <c r="OWY88" i="37"/>
  <c r="QGP88" i="37"/>
  <c r="QRE88" i="37"/>
  <c r="RBA88" i="37"/>
  <c r="LXE88" i="37"/>
  <c r="OKR88" i="37"/>
  <c r="PYB88" i="37"/>
  <c r="QOD88" i="37"/>
  <c r="QXZ88" i="37"/>
  <c r="JYH88" i="37"/>
  <c r="NYQ88" i="37"/>
  <c r="PMA88" i="37"/>
  <c r="QLC88" i="37"/>
  <c r="QUY88" i="37"/>
  <c r="REU88" i="37"/>
  <c r="QKN88" i="37"/>
  <c r="RKU88" i="37"/>
  <c r="RUQ88" i="37"/>
  <c r="SEM88" i="37"/>
  <c r="SOI88" i="37"/>
  <c r="SYE88" i="37"/>
  <c r="TIA88" i="37"/>
  <c r="TRW88" i="37"/>
  <c r="UBS88" i="37"/>
  <c r="PJW88" i="37"/>
  <c r="RIJ88" i="37"/>
  <c r="RSF88" i="37"/>
  <c r="SCB88" i="37"/>
  <c r="SLX88" i="37"/>
  <c r="SVT88" i="37"/>
  <c r="TFP88" i="37"/>
  <c r="TPL88" i="37"/>
  <c r="TZH88" i="37"/>
  <c r="UJD88" i="37"/>
  <c r="LLV88" i="37"/>
  <c r="QXD88" i="37"/>
  <c r="RNY88" i="37"/>
  <c r="RXU88" i="37"/>
  <c r="SHQ88" i="37"/>
  <c r="SRM88" i="37"/>
  <c r="TBI88" i="37"/>
  <c r="TLE88" i="37"/>
  <c r="TVA88" i="37"/>
  <c r="UEW88" i="37"/>
  <c r="UOS88" i="37"/>
  <c r="ORK88" i="37"/>
  <c r="RHF88" i="37"/>
  <c r="RRB88" i="37"/>
  <c r="SAX88" i="37"/>
  <c r="SKT88" i="37"/>
  <c r="SUP88" i="37"/>
  <c r="TEL88" i="37"/>
  <c r="TOH88" i="37"/>
  <c r="TYD88" i="37"/>
  <c r="UHZ88" i="37"/>
  <c r="URV88" i="37"/>
  <c r="QIR88" i="37"/>
  <c r="RHW88" i="37"/>
  <c r="ROY88" i="37"/>
  <c r="RUM88" i="37"/>
  <c r="SBO88" i="37"/>
  <c r="SIQ88" i="37"/>
  <c r="SOE88" i="37"/>
  <c r="SVG88" i="37"/>
  <c r="TCI88" i="37"/>
  <c r="THW88" i="37"/>
  <c r="TOY88" i="37"/>
  <c r="TWA88" i="37"/>
  <c r="UBO88" i="37"/>
  <c r="UIQ88" i="37"/>
  <c r="UPS88" i="37"/>
  <c r="KAT88" i="37"/>
  <c r="QJY88" i="37"/>
  <c r="RHX88" i="37"/>
  <c r="RNL88" i="37"/>
  <c r="RUN88" i="37"/>
  <c r="SBP88" i="37"/>
  <c r="SHD88" i="37"/>
  <c r="SOF88" i="37"/>
  <c r="SVH88" i="37"/>
  <c r="TAV88" i="37"/>
  <c r="THX88" i="37"/>
  <c r="TOZ88" i="37"/>
  <c r="TUN88" i="37"/>
  <c r="TZL88" i="37"/>
  <c r="UDT88" i="37"/>
  <c r="UHL88" i="37"/>
  <c r="ULL88" i="37"/>
  <c r="UPD88" i="37"/>
  <c r="UTD88" i="37"/>
  <c r="RAF88" i="37"/>
  <c r="RTQ88" i="37"/>
  <c r="SJQ88" i="37"/>
  <c r="SYK88" i="37"/>
  <c r="TOK88" i="37"/>
  <c r="UFQ88" i="37"/>
  <c r="UPU88" i="37"/>
  <c r="UWO88" i="37"/>
  <c r="VAG88" i="37"/>
  <c r="VEG88" i="37"/>
  <c r="VIO88" i="37"/>
  <c r="VMG88" i="37"/>
  <c r="VQG88" i="37"/>
  <c r="VTY88" i="37"/>
  <c r="VXY88" i="37"/>
  <c r="GJ88" i="37"/>
  <c r="AHG88" i="37"/>
  <c r="AHX88" i="37"/>
  <c r="CFU88" i="37"/>
  <c r="DJV88" i="37"/>
  <c r="DZX88" i="37"/>
  <c r="EKN88" i="37"/>
  <c r="EQO88" i="37"/>
  <c r="FAW88" i="37"/>
  <c r="HDI88" i="37"/>
  <c r="FLG88" i="37"/>
  <c r="GPX88" i="37"/>
  <c r="HUB88" i="37"/>
  <c r="IAG88" i="37"/>
  <c r="HEB88" i="37"/>
  <c r="HND88" i="37"/>
  <c r="IFD88" i="37"/>
  <c r="JSN88" i="37"/>
  <c r="IKS88" i="37"/>
  <c r="JYC88" i="37"/>
  <c r="IXB88" i="37"/>
  <c r="HHD88" i="37"/>
  <c r="JIM88" i="37"/>
  <c r="IGV88" i="37"/>
  <c r="JUF88" i="37"/>
  <c r="JEW88" i="37"/>
  <c r="KMY88" i="37"/>
  <c r="JCM88" i="37"/>
  <c r="LKB88" i="37"/>
  <c r="MXL88" i="37"/>
  <c r="KJN88" i="37"/>
  <c r="LXI88" i="37"/>
  <c r="NKS88" i="37"/>
  <c r="KXF88" i="37"/>
  <c r="MKP88" i="37"/>
  <c r="JEH88" i="37"/>
  <c r="LKM88" i="37"/>
  <c r="MXW88" i="37"/>
  <c r="KYN88" i="37"/>
  <c r="MLX88" i="37"/>
  <c r="LBA88" i="37"/>
  <c r="OCK88" i="37"/>
  <c r="PDE88" i="37"/>
  <c r="PRY88" i="37"/>
  <c r="QBU88" i="37"/>
  <c r="JTY88" i="37"/>
  <c r="LOP88" i="37"/>
  <c r="MQG88" i="37"/>
  <c r="NMT88" i="37"/>
  <c r="NYD88" i="37"/>
  <c r="OHZ88" i="37"/>
  <c r="ORV88" i="37"/>
  <c r="PBR88" i="37"/>
  <c r="PLN88" i="37"/>
  <c r="PVJ88" i="37"/>
  <c r="JLZ88" i="37"/>
  <c r="LMK88" i="37"/>
  <c r="MOS88" i="37"/>
  <c r="NLO88" i="37"/>
  <c r="NXO88" i="37"/>
  <c r="OHK88" i="37"/>
  <c r="ORG88" i="37"/>
  <c r="PBC88" i="37"/>
  <c r="PKY88" i="37"/>
  <c r="PUU88" i="37"/>
  <c r="QEQ88" i="37"/>
  <c r="KNV88" i="37"/>
  <c r="LYK88" i="37"/>
  <c r="MYP88" i="37"/>
  <c r="NRL88" i="37"/>
  <c r="OBH88" i="37"/>
  <c r="OLD88" i="37"/>
  <c r="OUZ88" i="37"/>
  <c r="PEV88" i="37"/>
  <c r="POR88" i="37"/>
  <c r="PYN88" i="37"/>
  <c r="QIJ88" i="37"/>
  <c r="LCW88" i="37"/>
  <c r="MIH88" i="37"/>
  <c r="NGW88" i="37"/>
  <c r="NVE88" i="37"/>
  <c r="OFA88" i="37"/>
  <c r="OOW88" i="37"/>
  <c r="OYS88" i="37"/>
  <c r="PIO88" i="37"/>
  <c r="PSK88" i="37"/>
  <c r="QCG88" i="37"/>
  <c r="KMX88" i="37"/>
  <c r="LXU88" i="37"/>
  <c r="MXZ88" i="37"/>
  <c r="NRF88" i="37"/>
  <c r="OBB88" i="37"/>
  <c r="OKX88" i="37"/>
  <c r="OUT88" i="37"/>
  <c r="PEP88" i="37"/>
  <c r="POL88" i="37"/>
  <c r="PYH88" i="37"/>
  <c r="MIP88" i="37"/>
  <c r="OOZ88" i="37"/>
  <c r="QCJ88" i="37"/>
  <c r="QPF88" i="37"/>
  <c r="QZB88" i="37"/>
  <c r="KUO88" i="37"/>
  <c r="OCY88" i="37"/>
  <c r="PQI88" i="37"/>
  <c r="QME88" i="37"/>
  <c r="QWA88" i="37"/>
  <c r="KPR88" i="37"/>
  <c r="OBT88" i="37"/>
  <c r="PPD88" i="37"/>
  <c r="QLX88" i="37"/>
  <c r="QVT88" i="37"/>
  <c r="RFP88" i="37"/>
  <c r="NSE88" i="37"/>
  <c r="PFO88" i="37"/>
  <c r="QJM88" i="37"/>
  <c r="QTI88" i="37"/>
  <c r="RDE88" i="37"/>
  <c r="MUA88" i="37"/>
  <c r="OTH88" i="37"/>
  <c r="QEV88" i="37"/>
  <c r="QQH88" i="37"/>
  <c r="RAD88" i="37"/>
  <c r="LLU88" i="37"/>
  <c r="OHG88" i="37"/>
  <c r="PUQ88" i="37"/>
  <c r="QNG88" i="37"/>
  <c r="QXC88" i="37"/>
  <c r="RGY88" i="37"/>
  <c r="QTD88" i="37"/>
  <c r="RMY88" i="37"/>
  <c r="RWU88" i="37"/>
  <c r="SGQ88" i="37"/>
  <c r="SQM88" i="37"/>
  <c r="TAI88" i="37"/>
  <c r="TKE88" i="37"/>
  <c r="TUA88" i="37"/>
  <c r="UDW88" i="37"/>
  <c r="QJI88" i="37"/>
  <c r="RKN88" i="37"/>
  <c r="RUJ88" i="37"/>
  <c r="SEF88" i="37"/>
  <c r="SOB88" i="37"/>
  <c r="SXX88" i="37"/>
  <c r="THT88" i="37"/>
  <c r="TRP88" i="37"/>
  <c r="UBL88" i="37"/>
  <c r="ULH88" i="37"/>
  <c r="OCJ88" i="37"/>
  <c r="RFE88" i="37"/>
  <c r="RQC88" i="37"/>
  <c r="RZY88" i="37"/>
  <c r="SJU88" i="37"/>
  <c r="STQ88" i="37"/>
  <c r="TDM88" i="37"/>
  <c r="TNI88" i="37"/>
  <c r="TXE88" i="37"/>
  <c r="UHA88" i="37"/>
  <c r="UQW88" i="37"/>
  <c r="PZW88" i="37"/>
  <c r="RJJ88" i="37"/>
  <c r="RTF88" i="37"/>
  <c r="SDB88" i="37"/>
  <c r="SMX88" i="37"/>
  <c r="SWT88" i="37"/>
  <c r="TGP88" i="37"/>
  <c r="TQL88" i="37"/>
  <c r="UAH88" i="37"/>
  <c r="UKD88" i="37"/>
  <c r="UTZ88" i="37"/>
  <c r="QRH88" i="37"/>
  <c r="RIE88" i="37"/>
  <c r="RPG88" i="37"/>
  <c r="RWI88" i="37"/>
  <c r="SBW88" i="37"/>
  <c r="SIY88" i="37"/>
  <c r="SQA88" i="37"/>
  <c r="SVO88" i="37"/>
  <c r="TCQ88" i="37"/>
  <c r="TJS88" i="37"/>
  <c r="TPG88" i="37"/>
  <c r="TWI88" i="37"/>
  <c r="UDK88" i="37"/>
  <c r="UIY88" i="37"/>
  <c r="UQA88" i="37"/>
  <c r="NOI88" i="37"/>
  <c r="QLE88" i="37"/>
  <c r="RIF88" i="37"/>
  <c r="RPH88" i="37"/>
  <c r="RUV88" i="37"/>
  <c r="SBX88" i="37"/>
  <c r="SIZ88" i="37"/>
  <c r="SON88" i="37"/>
  <c r="SVP88" i="37"/>
  <c r="TCR88" i="37"/>
  <c r="TIF88" i="37"/>
  <c r="TPH88" i="37"/>
  <c r="TWJ88" i="37"/>
  <c r="UAB88" i="37"/>
  <c r="UEB88" i="37"/>
  <c r="UHT88" i="37"/>
  <c r="ULT88" i="37"/>
  <c r="UQB88" i="37"/>
  <c r="UTT88" i="37"/>
  <c r="REV88" i="37"/>
  <c r="RUW88" i="37"/>
  <c r="SKW88" i="37"/>
  <c r="TCC88" i="37"/>
  <c r="TQW88" i="37"/>
  <c r="UGQ88" i="37"/>
  <c r="UQM88" i="37"/>
  <c r="UWW88" i="37"/>
  <c r="VBE88" i="37"/>
  <c r="VEW88" i="37"/>
  <c r="VIW88" i="37"/>
  <c r="VMO88" i="37"/>
  <c r="VQO88" i="37"/>
  <c r="VUW88" i="37"/>
  <c r="VYO88" i="37"/>
  <c r="IN88" i="37"/>
  <c r="AMY88" i="37"/>
  <c r="ATZ88" i="37"/>
  <c r="CHY88" i="37"/>
  <c r="DLZ88" i="37"/>
  <c r="ECJ88" i="37"/>
  <c r="ENN88" i="37"/>
  <c r="ETL88" i="37"/>
  <c r="FGR88" i="37"/>
  <c r="HDQ88" i="37"/>
  <c r="FMC88" i="37"/>
  <c r="GRD88" i="37"/>
  <c r="HUJ88" i="37"/>
  <c r="IAO88" i="37"/>
  <c r="HFH88" i="37"/>
  <c r="HNL88" i="37"/>
  <c r="IFL88" i="37"/>
  <c r="JSV88" i="37"/>
  <c r="ILA88" i="37"/>
  <c r="JYK88" i="37"/>
  <c r="IXJ88" i="37"/>
  <c r="HIX88" i="37"/>
  <c r="JIU88" i="37"/>
  <c r="IHD88" i="37"/>
  <c r="JUN88" i="37"/>
  <c r="JFE88" i="37"/>
  <c r="KNG88" i="37"/>
  <c r="JDS88" i="37"/>
  <c r="LKJ88" i="37"/>
  <c r="MXT88" i="37"/>
  <c r="KJW88" i="37"/>
  <c r="LXQ88" i="37"/>
  <c r="NLA88" i="37"/>
  <c r="KXN88" i="37"/>
  <c r="MKX88" i="37"/>
  <c r="JFN88" i="37"/>
  <c r="LKU88" i="37"/>
  <c r="MYE88" i="37"/>
  <c r="KYV88" i="37"/>
  <c r="MMF88" i="37"/>
  <c r="LCG88" i="37"/>
  <c r="OEG88" i="37"/>
  <c r="PDM88" i="37"/>
  <c r="PSG88" i="37"/>
  <c r="QCC88" i="37"/>
  <c r="JWM88" i="37"/>
  <c r="LPV88" i="37"/>
  <c r="MQY88" i="37"/>
  <c r="NNJ88" i="37"/>
  <c r="NYL88" i="37"/>
  <c r="OIH88" i="37"/>
  <c r="OSD88" i="37"/>
  <c r="PBZ88" i="37"/>
  <c r="PLV88" i="37"/>
  <c r="PVR88" i="37"/>
  <c r="JQX88" i="37"/>
  <c r="LNQ88" i="37"/>
  <c r="MPK88" i="37"/>
  <c r="NME88" i="37"/>
  <c r="NXW88" i="37"/>
  <c r="OHS88" i="37"/>
  <c r="ORO88" i="37"/>
  <c r="PBK88" i="37"/>
  <c r="PLG88" i="37"/>
  <c r="PVC88" i="37"/>
  <c r="QEY88" i="37"/>
  <c r="KPB88" i="37"/>
  <c r="LZC88" i="37"/>
  <c r="MZM88" i="37"/>
  <c r="NRT88" i="37"/>
  <c r="OBP88" i="37"/>
  <c r="OLL88" i="37"/>
  <c r="OVH88" i="37"/>
  <c r="PFD88" i="37"/>
  <c r="POZ88" i="37"/>
  <c r="PYV88" i="37"/>
  <c r="IET88" i="37"/>
  <c r="LEC88" i="37"/>
  <c r="MJE88" i="37"/>
  <c r="NHM88" i="37"/>
  <c r="NVM88" i="37"/>
  <c r="OFI88" i="37"/>
  <c r="OPE88" i="37"/>
  <c r="OZA88" i="37"/>
  <c r="PIW88" i="37"/>
  <c r="PSS88" i="37"/>
  <c r="QCO88" i="37"/>
  <c r="KOD88" i="37"/>
  <c r="LYM88" i="37"/>
  <c r="MYW88" i="37"/>
  <c r="NRN88" i="37"/>
  <c r="OBJ88" i="37"/>
  <c r="OLF88" i="37"/>
  <c r="OVB88" i="37"/>
  <c r="PEX88" i="37"/>
  <c r="POT88" i="37"/>
  <c r="PYP88" i="37"/>
  <c r="MLY88" i="37"/>
  <c r="OQF88" i="37"/>
  <c r="QDH88" i="37"/>
  <c r="QPN88" i="37"/>
  <c r="QZJ88" i="37"/>
  <c r="KZM88" i="37"/>
  <c r="OEE88" i="37"/>
  <c r="PRO88" i="37"/>
  <c r="QMM88" i="37"/>
  <c r="QWI88" i="37"/>
  <c r="KUP88" i="37"/>
  <c r="OCZ88" i="37"/>
  <c r="PQJ88" i="37"/>
  <c r="QMF88" i="37"/>
  <c r="QWB88" i="37"/>
  <c r="RFX88" i="37"/>
  <c r="NTK88" i="37"/>
  <c r="PGU88" i="37"/>
  <c r="QJU88" i="37"/>
  <c r="QTQ88" i="37"/>
  <c r="RDM88" i="37"/>
  <c r="MXJ88" i="37"/>
  <c r="OUN88" i="37"/>
  <c r="QFL88" i="37"/>
  <c r="QQP88" i="37"/>
  <c r="RAL88" i="37"/>
  <c r="LQS88" i="37"/>
  <c r="OIM88" i="37"/>
  <c r="PVW88" i="37"/>
  <c r="QNO88" i="37"/>
  <c r="QXK88" i="37"/>
  <c r="IPW88" i="37"/>
  <c r="QUJ88" i="37"/>
  <c r="RNG88" i="37"/>
  <c r="RXC88" i="37"/>
  <c r="SGY88" i="37"/>
  <c r="SQU88" i="37"/>
  <c r="TAQ88" i="37"/>
  <c r="TKM88" i="37"/>
  <c r="TUI88" i="37"/>
  <c r="UEE88" i="37"/>
  <c r="QKO88" i="37"/>
  <c r="RKV88" i="37"/>
  <c r="RUR88" i="37"/>
  <c r="SEN88" i="37"/>
  <c r="SOJ88" i="37"/>
  <c r="SYF88" i="37"/>
  <c r="TIB88" i="37"/>
  <c r="TRX88" i="37"/>
  <c r="UBT88" i="37"/>
  <c r="ULP88" i="37"/>
  <c r="OHH88" i="37"/>
  <c r="RGB88" i="37"/>
  <c r="RQK88" i="37"/>
  <c r="SAG88" i="37"/>
  <c r="SKC88" i="37"/>
  <c r="STY88" i="37"/>
  <c r="TDU88" i="37"/>
  <c r="TNQ88" i="37"/>
  <c r="TXM88" i="37"/>
  <c r="UHI88" i="37"/>
  <c r="URE88" i="37"/>
  <c r="QDW88" i="37"/>
  <c r="RJR88" i="37"/>
  <c r="RTN88" i="37"/>
  <c r="SDJ88" i="37"/>
  <c r="SNF88" i="37"/>
  <c r="SXB88" i="37"/>
  <c r="TGX88" i="37"/>
  <c r="TQT88" i="37"/>
  <c r="UAP88" i="37"/>
  <c r="UKL88" i="37"/>
  <c r="UUH88" i="37"/>
  <c r="QSN88" i="37"/>
  <c r="RKA88" i="37"/>
  <c r="RPO88" i="37"/>
  <c r="RWQ88" i="37"/>
  <c r="SDS88" i="37"/>
  <c r="SJG88" i="37"/>
  <c r="SQI88" i="37"/>
  <c r="SXK88" i="37"/>
  <c r="TCY88" i="37"/>
  <c r="TKA88" i="37"/>
  <c r="TRC88" i="37"/>
  <c r="TWQ88" i="37"/>
  <c r="UDS88" i="37"/>
  <c r="UKU88" i="37"/>
  <c r="UQI88" i="37"/>
  <c r="NUA88" i="37"/>
  <c r="QSO88" i="37"/>
  <c r="RIN88" i="37"/>
  <c r="RPP88" i="37"/>
  <c r="RWR88" i="37"/>
  <c r="SCF88" i="37"/>
  <c r="SJH88" i="37"/>
  <c r="SQJ88" i="37"/>
  <c r="SVX88" i="37"/>
  <c r="TCZ88" i="37"/>
  <c r="TKB88" i="37"/>
  <c r="TPP88" i="37"/>
  <c r="TWR88" i="37"/>
  <c r="UAJ88" i="37"/>
  <c r="UEJ88" i="37"/>
  <c r="UIR88" i="37"/>
  <c r="UMJ88" i="37"/>
  <c r="UQJ88" i="37"/>
  <c r="UUB88" i="37"/>
  <c r="RHI88" i="37"/>
  <c r="AO88" i="37"/>
  <c r="AYU88" i="37"/>
  <c r="AWO88" i="37"/>
  <c r="CJO88" i="37"/>
  <c r="BEW88" i="37"/>
  <c r="DKU88" i="37"/>
  <c r="DFW88" i="37"/>
  <c r="ELR88" i="37"/>
  <c r="HBC88" i="37"/>
  <c r="FZF88" i="37"/>
  <c r="GFC88" i="37"/>
  <c r="HOU88" i="37"/>
  <c r="FEU88" i="37"/>
  <c r="GQG88" i="37"/>
  <c r="HQU88" i="37"/>
  <c r="HWZ88" i="37"/>
  <c r="IOZ88" i="37"/>
  <c r="KCJ88" i="37"/>
  <c r="IUO88" i="37"/>
  <c r="GIG88" i="37"/>
  <c r="JGX88" i="37"/>
  <c r="IEY88" i="37"/>
  <c r="JSI88" i="37"/>
  <c r="IQR88" i="37"/>
  <c r="IAU88" i="37"/>
  <c r="JOS88" i="37"/>
  <c r="KWU88" i="37"/>
  <c r="KES88" i="37"/>
  <c r="LTX88" i="37"/>
  <c r="NHH88" i="37"/>
  <c r="KTU88" i="37"/>
  <c r="MHE88" i="37"/>
  <c r="IQM88" i="37"/>
  <c r="LHB88" i="37"/>
  <c r="MUL88" i="37"/>
  <c r="KFP88" i="37"/>
  <c r="LUI88" i="37"/>
  <c r="IVS88" i="37"/>
  <c r="LIJ88" i="37"/>
  <c r="MVT88" i="37"/>
  <c r="MHB88" i="37"/>
  <c r="OJM88" i="37"/>
  <c r="PKG88" i="37"/>
  <c r="PUK88" i="37"/>
  <c r="QEG88" i="37"/>
  <c r="KKU88" i="37"/>
  <c r="LWO88" i="37"/>
  <c r="MWT88" i="37"/>
  <c r="NQT88" i="37"/>
  <c r="OAP88" i="37"/>
  <c r="OKL88" i="37"/>
  <c r="OUH88" i="37"/>
  <c r="PED88" i="37"/>
  <c r="PNZ88" i="37"/>
  <c r="PXV88" i="37"/>
  <c r="KIH88" i="37"/>
  <c r="LVA88" i="37"/>
  <c r="MVF88" i="37"/>
  <c r="NQE88" i="37"/>
  <c r="OAA88" i="37"/>
  <c r="OJW88" i="37"/>
  <c r="OTS88" i="37"/>
  <c r="PDO88" i="37"/>
  <c r="PNK88" i="37"/>
  <c r="PXG88" i="37"/>
  <c r="QHC88" i="37"/>
  <c r="KXR88" i="37"/>
  <c r="MEX88" i="37"/>
  <c r="NEI88" i="37"/>
  <c r="NTX88" i="37"/>
  <c r="ODT88" i="37"/>
  <c r="ONP88" i="37"/>
  <c r="OXL88" i="37"/>
  <c r="PHH88" i="37"/>
  <c r="PRD88" i="37"/>
  <c r="QAZ88" i="37"/>
  <c r="JNF88" i="37"/>
  <c r="LMS88" i="37"/>
  <c r="MOU88" i="37"/>
  <c r="NLU88" i="37"/>
  <c r="NXQ88" i="37"/>
  <c r="OHM88" i="37"/>
  <c r="ORI88" i="37"/>
  <c r="PBE88" i="37"/>
  <c r="PLA88" i="37"/>
  <c r="PUW88" i="37"/>
  <c r="QES88" i="37"/>
  <c r="KWT88" i="37"/>
  <c r="MEH88" i="37"/>
  <c r="NDV88" i="37"/>
  <c r="NTR88" i="37"/>
  <c r="ODN88" i="37"/>
  <c r="ONJ88" i="37"/>
  <c r="OXF88" i="37"/>
  <c r="PHB88" i="37"/>
  <c r="PQX88" i="37"/>
  <c r="QAT88" i="37"/>
  <c r="NHC88" i="37"/>
  <c r="OYV88" i="37"/>
  <c r="QHJ88" i="37"/>
  <c r="QRR88" i="37"/>
  <c r="RBN88" i="37"/>
  <c r="MCT88" i="37"/>
  <c r="OMU88" i="37"/>
  <c r="QAE88" i="37"/>
  <c r="QOQ88" i="37"/>
  <c r="QYM88" i="37"/>
  <c r="LZQ88" i="37"/>
  <c r="OLP88" i="37"/>
  <c r="PYZ88" i="37"/>
  <c r="QOJ88" i="37"/>
  <c r="QYF88" i="37"/>
  <c r="KQW88" i="37"/>
  <c r="OCA88" i="37"/>
  <c r="PPK88" i="37"/>
  <c r="QLY88" i="37"/>
  <c r="QVU88" i="37"/>
  <c r="RFQ88" i="37"/>
  <c r="NPS88" i="37"/>
  <c r="PDD88" i="37"/>
  <c r="QIX88" i="37"/>
  <c r="QST88" i="37"/>
  <c r="RCP88" i="37"/>
  <c r="MOE88" i="37"/>
  <c r="ORC88" i="37"/>
  <c r="QDR88" i="37"/>
  <c r="QPS88" i="37"/>
  <c r="QZO88" i="37"/>
  <c r="NRH88" i="37"/>
  <c r="RCZ88" i="37"/>
  <c r="RPK88" i="37"/>
  <c r="RZG88" i="37"/>
  <c r="SJC88" i="37"/>
  <c r="SSY88" i="37"/>
  <c r="TCU88" i="37"/>
  <c r="TMQ88" i="37"/>
  <c r="TWM88" i="37"/>
  <c r="UGI88" i="37"/>
  <c r="QTE88" i="37"/>
  <c r="RMZ88" i="37"/>
  <c r="RWV88" i="37"/>
  <c r="SGR88" i="37"/>
  <c r="SQN88" i="37"/>
  <c r="TAJ88" i="37"/>
  <c r="TKF88" i="37"/>
  <c r="TUB88" i="37"/>
  <c r="UDX88" i="37"/>
  <c r="UNT88" i="37"/>
  <c r="PPT88" i="37"/>
  <c r="RIS88" i="37"/>
  <c r="RSO88" i="37"/>
  <c r="SCK88" i="37"/>
  <c r="SMG88" i="37"/>
  <c r="SWC88" i="37"/>
  <c r="TFY88" i="37"/>
  <c r="TPU88" i="37"/>
  <c r="TZQ88" i="37"/>
  <c r="UJM88" i="37"/>
  <c r="UTI88" i="37"/>
  <c r="QOO88" i="37"/>
  <c r="RLV88" i="37"/>
  <c r="RVR88" i="37"/>
  <c r="SFN88" i="37"/>
  <c r="SPJ88" i="37"/>
  <c r="SZF88" i="37"/>
  <c r="TJB88" i="37"/>
  <c r="TSX88" i="37"/>
  <c r="UCT88" i="37"/>
  <c r="UMP88" i="37"/>
  <c r="NEA88" i="37"/>
  <c r="QTT88" i="37"/>
  <c r="RKI88" i="37"/>
  <c r="RRK88" i="37"/>
  <c r="RWY88" i="37"/>
  <c r="SEA88" i="37"/>
  <c r="SLC88" i="37"/>
  <c r="SQQ88" i="37"/>
  <c r="SXS88" i="37"/>
  <c r="TEU88" i="37"/>
  <c r="TKI88" i="37"/>
  <c r="TRK88" i="37"/>
  <c r="TYM88" i="37"/>
  <c r="UEA88" i="37"/>
  <c r="ULC88" i="37"/>
  <c r="USE88" i="37"/>
  <c r="NYY88" i="37"/>
  <c r="QTU88" i="37"/>
  <c r="RKJ88" i="37"/>
  <c r="RPX88" i="37"/>
  <c r="RWZ88" i="37"/>
  <c r="SEB88" i="37"/>
  <c r="SJP88" i="37"/>
  <c r="SQR88" i="37"/>
  <c r="SXT88" i="37"/>
  <c r="TDH88" i="37"/>
  <c r="TKJ88" i="37"/>
  <c r="TRL88" i="37"/>
  <c r="TWZ88" i="37"/>
  <c r="UBH88" i="37"/>
  <c r="UEZ88" i="37"/>
  <c r="UIZ88" i="37"/>
  <c r="UMR88" i="37"/>
  <c r="UQR88" i="37"/>
  <c r="MUX88" i="37"/>
  <c r="RJU88" i="37"/>
  <c r="RZU88" i="37"/>
  <c r="SOO88" i="37"/>
  <c r="TEO88" i="37"/>
  <c r="TVU88" i="37"/>
  <c r="UJC88" i="37"/>
  <c r="UTM88" i="37"/>
  <c r="UXU88" i="37"/>
  <c r="VBU88" i="37"/>
  <c r="VGC88" i="37"/>
  <c r="VJU88" i="37"/>
  <c r="VNU88" i="37"/>
  <c r="VRM88" i="37"/>
  <c r="VVM88" i="37"/>
  <c r="JE88" i="37"/>
  <c r="BAY88" i="37"/>
  <c r="BBE88" i="37"/>
  <c r="CLS88" i="37"/>
  <c r="BQS88" i="37"/>
  <c r="DNH88" i="37"/>
  <c r="DNM88" i="37"/>
  <c r="EOO88" i="37"/>
  <c r="HDG88" i="37"/>
  <c r="FZN88" i="37"/>
  <c r="GFK88" i="37"/>
  <c r="HPC88" i="37"/>
  <c r="FIC88" i="37"/>
  <c r="GRM88" i="37"/>
  <c r="HRC88" i="37"/>
  <c r="HXH88" i="37"/>
  <c r="IPH88" i="37"/>
  <c r="KCR88" i="37"/>
  <c r="IUW88" i="37"/>
  <c r="GNE88" i="37"/>
  <c r="JHF88" i="37"/>
  <c r="IFG88" i="37"/>
  <c r="JSQ88" i="37"/>
  <c r="IQZ88" i="37"/>
  <c r="IBK88" i="37"/>
  <c r="JPA88" i="37"/>
  <c r="KXC88" i="37"/>
  <c r="KFI88" i="37"/>
  <c r="LUF88" i="37"/>
  <c r="NHP88" i="37"/>
  <c r="KUC88" i="37"/>
  <c r="MHM88" i="37"/>
  <c r="IRS88" i="37"/>
  <c r="LHJ88" i="37"/>
  <c r="MUT88" i="37"/>
  <c r="KGF88" i="37"/>
  <c r="LUQ88" i="37"/>
  <c r="IWY88" i="37"/>
  <c r="LIR88" i="37"/>
  <c r="MWB88" i="37"/>
  <c r="MHY88" i="37"/>
  <c r="OJU88" i="37"/>
  <c r="PKO88" i="37"/>
  <c r="PUS88" i="37"/>
  <c r="QEO88" i="37"/>
  <c r="KME88" i="37"/>
  <c r="LXG88" i="37"/>
  <c r="MXQ88" i="37"/>
  <c r="NRB88" i="37"/>
  <c r="OAX88" i="37"/>
  <c r="OKT88" i="37"/>
  <c r="OUP88" i="37"/>
  <c r="PEL88" i="37"/>
  <c r="POH88" i="37"/>
  <c r="PYD88" i="37"/>
  <c r="KJR88" i="37"/>
  <c r="LVS88" i="37"/>
  <c r="MWC88" i="37"/>
  <c r="NQM88" i="37"/>
  <c r="OAI88" i="37"/>
  <c r="OKE88" i="37"/>
  <c r="OUA88" i="37"/>
  <c r="PDW88" i="37"/>
  <c r="PNS88" i="37"/>
  <c r="PXO88" i="37"/>
  <c r="QHK88" i="37"/>
  <c r="KYX88" i="37"/>
  <c r="MFU88" i="37"/>
  <c r="NEY88" i="37"/>
  <c r="NUF88" i="37"/>
  <c r="OEB88" i="37"/>
  <c r="ONX88" i="37"/>
  <c r="OXT88" i="37"/>
  <c r="PHP88" i="37"/>
  <c r="PRL88" i="37"/>
  <c r="QBH88" i="37"/>
  <c r="JSD88" i="37"/>
  <c r="LNY88" i="37"/>
  <c r="MPR88" i="37"/>
  <c r="NMK88" i="37"/>
  <c r="NXY88" i="37"/>
  <c r="OHU88" i="37"/>
  <c r="ORQ88" i="37"/>
  <c r="PBM88" i="37"/>
  <c r="PLI88" i="37"/>
  <c r="PVE88" i="37"/>
  <c r="QFA88" i="37"/>
  <c r="KXZ88" i="37"/>
  <c r="MFE88" i="37"/>
  <c r="NEL88" i="37"/>
  <c r="NTZ88" i="37"/>
  <c r="ODV88" i="37"/>
  <c r="ONR88" i="37"/>
  <c r="OXN88" i="37"/>
  <c r="PHJ88" i="37"/>
  <c r="PRF88" i="37"/>
  <c r="QBB88" i="37"/>
  <c r="NJO88" i="37"/>
  <c r="PAB88" i="37"/>
  <c r="QHW88" i="37"/>
  <c r="QRZ88" i="37"/>
  <c r="RBV88" i="37"/>
  <c r="MGC88" i="37"/>
  <c r="OOA88" i="37"/>
  <c r="QBK88" i="37"/>
  <c r="QOY88" i="37"/>
  <c r="QYU88" i="37"/>
  <c r="MCU88" i="37"/>
  <c r="OMV88" i="37"/>
  <c r="QAF88" i="37"/>
  <c r="QOR88" i="37"/>
  <c r="QYN88" i="37"/>
  <c r="KVU88" i="37"/>
  <c r="ODG88" i="37"/>
  <c r="PQQ88" i="37"/>
  <c r="QMG88" i="37"/>
  <c r="QWC88" i="37"/>
  <c r="RFY88" i="37"/>
  <c r="NQZ88" i="37"/>
  <c r="PEJ88" i="37"/>
  <c r="QJF88" i="37"/>
  <c r="QTB88" i="37"/>
  <c r="RCX88" i="37"/>
  <c r="MRN88" i="37"/>
  <c r="OSI88" i="37"/>
  <c r="QEH88" i="37"/>
  <c r="QQA88" i="37"/>
  <c r="QZW88" i="37"/>
  <c r="NWF88" i="37"/>
  <c r="REF88" i="37"/>
  <c r="RPS88" i="37"/>
  <c r="RZO88" i="37"/>
  <c r="SJK88" i="37"/>
  <c r="STG88" i="37"/>
  <c r="TDC88" i="37"/>
  <c r="TMY88" i="37"/>
  <c r="TWU88" i="37"/>
  <c r="IUT88" i="37"/>
  <c r="QUK88" i="37"/>
  <c r="RNH88" i="37"/>
  <c r="RXD88" i="37"/>
  <c r="SGZ88" i="37"/>
  <c r="SQV88" i="37"/>
  <c r="TAR88" i="37"/>
  <c r="TKN88" i="37"/>
  <c r="TUJ88" i="37"/>
  <c r="UEF88" i="37"/>
  <c r="UOB88" i="37"/>
  <c r="PUR88" i="37"/>
  <c r="RJA88" i="37"/>
  <c r="RSW88" i="37"/>
  <c r="SCS88" i="37"/>
  <c r="SMO88" i="37"/>
  <c r="SWK88" i="37"/>
  <c r="TGG88" i="37"/>
  <c r="TQC88" i="37"/>
  <c r="TZY88" i="37"/>
  <c r="UJU88" i="37"/>
  <c r="UTQ88" i="37"/>
  <c r="QPU88" i="37"/>
  <c r="RMD88" i="37"/>
  <c r="RVZ88" i="37"/>
  <c r="SFV88" i="37"/>
  <c r="SPR88" i="37"/>
  <c r="SZN88" i="37"/>
  <c r="TJJ88" i="37"/>
  <c r="TTF88" i="37"/>
  <c r="UDB88" i="37"/>
  <c r="UMX88" i="37"/>
  <c r="NNW88" i="37"/>
  <c r="RBD88" i="37"/>
  <c r="RKQ88" i="37"/>
  <c r="RRS88" i="37"/>
  <c r="RYU88" i="37"/>
  <c r="SEI88" i="37"/>
  <c r="SLK88" i="37"/>
  <c r="SSM88" i="37"/>
  <c r="SYA88" i="37"/>
  <c r="TFC88" i="37"/>
  <c r="TME88" i="37"/>
  <c r="TRS88" i="37"/>
  <c r="TYU88" i="37"/>
  <c r="UFW88" i="37"/>
  <c r="ULK88" i="37"/>
  <c r="USM88" i="37"/>
  <c r="PCM88" i="37"/>
  <c r="QVA88" i="37"/>
  <c r="RKR88" i="37"/>
  <c r="RRT88" i="37"/>
  <c r="RXH88" i="37"/>
  <c r="SEJ88" i="37"/>
  <c r="SLL88" i="37"/>
  <c r="SQZ88" i="37"/>
  <c r="SYB88" i="37"/>
  <c r="TFD88" i="37"/>
  <c r="TKR88" i="37"/>
  <c r="TRT88" i="37"/>
  <c r="TXP88" i="37"/>
  <c r="UBP88" i="37"/>
  <c r="UFH88" i="37"/>
  <c r="UJH88" i="37"/>
  <c r="UNP88" i="37"/>
  <c r="URH88" i="37"/>
  <c r="NZX88" i="37"/>
  <c r="RLA88" i="37"/>
  <c r="SBA88" i="37"/>
  <c r="SSG88" i="37"/>
  <c r="THA88" i="37"/>
  <c r="TXA88" i="37"/>
  <c r="UJZ88" i="37"/>
  <c r="UUC88" i="37"/>
  <c r="UYS88" i="37"/>
  <c r="VCK88" i="37"/>
  <c r="VGK88" i="37"/>
  <c r="VKC88" i="37"/>
  <c r="VOC88" i="37"/>
  <c r="VSK88" i="37"/>
  <c r="VWC88" i="37"/>
  <c r="ZL88" i="37"/>
  <c r="ANF88" i="37"/>
  <c r="BGG88" i="37"/>
  <c r="CLV88" i="37"/>
  <c r="CWK88" i="37"/>
  <c r="EFA88" i="37"/>
  <c r="FPJ88" i="37"/>
  <c r="FCH88" i="37"/>
  <c r="GNH88" i="37"/>
  <c r="GOP88" i="37"/>
  <c r="GRS88" i="37"/>
  <c r="GBE88" i="37"/>
  <c r="HCN88" i="37"/>
  <c r="HNJ88" i="37"/>
  <c r="IAQ88" i="37"/>
  <c r="HNM88" i="37"/>
  <c r="IYV88" i="37"/>
  <c r="KMF88" i="37"/>
  <c r="JEK88" i="37"/>
  <c r="IDJ88" i="37"/>
  <c r="JQT88" i="37"/>
  <c r="IOU88" i="37"/>
  <c r="KCE88" i="37"/>
  <c r="JAN88" i="37"/>
  <c r="ILE88" i="37"/>
  <c r="IOX88" i="37"/>
  <c r="LGQ88" i="37"/>
  <c r="KQJ88" i="37"/>
  <c r="MDT88" i="37"/>
  <c r="ICX88" i="37"/>
  <c r="LDQ88" i="37"/>
  <c r="MRA88" i="37"/>
  <c r="JYQ88" i="37"/>
  <c r="LQX88" i="37"/>
  <c r="NEH88" i="37"/>
  <c r="KQU88" i="37"/>
  <c r="MEE88" i="37"/>
  <c r="KBI88" i="37"/>
  <c r="LSF88" i="37"/>
  <c r="NFP88" i="37"/>
  <c r="NFY88" i="37"/>
  <c r="OQO88" i="37"/>
  <c r="PNA88" i="37"/>
  <c r="PWW88" i="37"/>
  <c r="QGS88" i="37"/>
  <c r="KUX88" i="37"/>
  <c r="MDB88" i="37"/>
  <c r="NCX88" i="37"/>
  <c r="NTF88" i="37"/>
  <c r="ODB88" i="37"/>
  <c r="OMX88" i="37"/>
  <c r="OWT88" i="37"/>
  <c r="PGP88" i="37"/>
  <c r="PQL88" i="37"/>
  <c r="QAH88" i="37"/>
  <c r="KSS88" i="37"/>
  <c r="ABP88" i="37"/>
  <c r="APY88" i="37"/>
  <c r="BIM88" i="37"/>
  <c r="COT88" i="37"/>
  <c r="CYO88" i="37"/>
  <c r="EHE88" i="37"/>
  <c r="FRN88" i="37"/>
  <c r="FEL88" i="37"/>
  <c r="GPL88" i="37"/>
  <c r="GOX88" i="37"/>
  <c r="GSA88" i="37"/>
  <c r="GCK88" i="37"/>
  <c r="HDT88" i="37"/>
  <c r="HNR88" i="37"/>
  <c r="IAY88" i="37"/>
  <c r="HOS88" i="37"/>
  <c r="IZD88" i="37"/>
  <c r="KMN88" i="37"/>
  <c r="JES88" i="37"/>
  <c r="IDR88" i="37"/>
  <c r="JRB88" i="37"/>
  <c r="IPC88" i="37"/>
  <c r="KCM88" i="37"/>
  <c r="JAV88" i="37"/>
  <c r="ILM88" i="37"/>
  <c r="IQD88" i="37"/>
  <c r="LGY88" i="37"/>
  <c r="KQR88" i="37"/>
  <c r="MEB88" i="37"/>
  <c r="IED88" i="37"/>
  <c r="LDY88" i="37"/>
  <c r="MRI88" i="37"/>
  <c r="JZG88" i="37"/>
  <c r="LRF88" i="37"/>
  <c r="NEP88" i="37"/>
  <c r="KRC88" i="37"/>
  <c r="MEM88" i="37"/>
  <c r="KBY88" i="37"/>
  <c r="LSN88" i="37"/>
  <c r="NFX88" i="37"/>
  <c r="NGO88" i="37"/>
  <c r="OQW88" i="37"/>
  <c r="PNI88" i="37"/>
  <c r="PXE88" i="37"/>
  <c r="QHA88" i="37"/>
  <c r="KWD88" i="37"/>
  <c r="MDY88" i="37"/>
  <c r="NDN88" i="37"/>
  <c r="NTN88" i="37"/>
  <c r="ODJ88" i="37"/>
  <c r="ONF88" i="37"/>
  <c r="OXB88" i="37"/>
  <c r="PGX88" i="37"/>
  <c r="PQT88" i="37"/>
  <c r="QAP88" i="37"/>
  <c r="KTY88" i="37"/>
  <c r="MCK88" i="37"/>
  <c r="NCI88" i="37"/>
  <c r="NSY88" i="37"/>
  <c r="OCU88" i="37"/>
  <c r="OMQ88" i="37"/>
  <c r="OWM88" i="37"/>
  <c r="PGI88" i="37"/>
  <c r="PQE88" i="37"/>
  <c r="QAA88" i="37"/>
  <c r="IXG88" i="37"/>
  <c r="LIT88" i="37"/>
  <c r="MMH88" i="37"/>
  <c r="NJW88" i="37"/>
  <c r="NWR88" i="37"/>
  <c r="OGN88" i="37"/>
  <c r="OQJ88" i="37"/>
  <c r="PAF88" i="37"/>
  <c r="PKB88" i="37"/>
  <c r="PTX88" i="37"/>
  <c r="QDT88" i="37"/>
  <c r="KKA88" i="37"/>
  <c r="LVZ88" i="37"/>
  <c r="MWE88" i="37"/>
  <c r="NQO88" i="37"/>
  <c r="OAK88" i="37"/>
  <c r="OKG88" i="37"/>
  <c r="OUC88" i="37"/>
  <c r="PDY88" i="37"/>
  <c r="PNU88" i="37"/>
  <c r="ANI88" i="37"/>
  <c r="GAK88" i="37"/>
  <c r="JIR88" i="37"/>
  <c r="IVA88" i="37"/>
  <c r="KNJ88" i="37"/>
  <c r="NUS88" i="37"/>
  <c r="NVR88" i="37"/>
  <c r="MBN88" i="37"/>
  <c r="OMI88" i="37"/>
  <c r="PZS88" i="37"/>
  <c r="NJG88" i="37"/>
  <c r="OZX88" i="37"/>
  <c r="KIQ88" i="37"/>
  <c r="OAC88" i="37"/>
  <c r="PNM88" i="37"/>
  <c r="LGP88" i="37"/>
  <c r="NNR88" i="37"/>
  <c r="OQD88" i="37"/>
  <c r="PTJ88" i="37"/>
  <c r="OFD88" i="37"/>
  <c r="QUL88" i="37"/>
  <c r="OWQ88" i="37"/>
  <c r="QTO88" i="37"/>
  <c r="OWR88" i="37"/>
  <c r="RAR88" i="37"/>
  <c r="OVS88" i="37"/>
  <c r="QYO88" i="37"/>
  <c r="PMZ88" i="37"/>
  <c r="QXR88" i="37"/>
  <c r="PCE88" i="37"/>
  <c r="RCA88" i="37"/>
  <c r="RKM88" i="37"/>
  <c r="SLW88" i="37"/>
  <c r="TPC88" i="37"/>
  <c r="PEY88" i="37"/>
  <c r="RZP88" i="37"/>
  <c r="TCV88" i="37"/>
  <c r="TYZ88" i="37"/>
  <c r="QNH88" i="37"/>
  <c r="SEW88" i="37"/>
  <c r="TBA88" i="37"/>
  <c r="UCK88" i="37"/>
  <c r="QYK88" i="37"/>
  <c r="SAP88" i="37"/>
  <c r="TBZ88" i="37"/>
  <c r="UFF88" i="37"/>
  <c r="QGT88" i="37"/>
  <c r="RTW88" i="37"/>
  <c r="SLS88" i="37"/>
  <c r="TAM88" i="37"/>
  <c r="TTW88" i="37"/>
  <c r="UNG88" i="37"/>
  <c r="QIS88" i="37"/>
  <c r="RSJ88" i="37"/>
  <c r="SLT88" i="37"/>
  <c r="TAN88" i="37"/>
  <c r="TTX88" i="37"/>
  <c r="UGF88" i="37"/>
  <c r="UOV88" i="37"/>
  <c r="RPY88" i="37"/>
  <c r="SUS88" i="37"/>
  <c r="UAS88" i="37"/>
  <c r="UVI88" i="37"/>
  <c r="VDQ88" i="37"/>
  <c r="VLI88" i="37"/>
  <c r="VTA88" i="37"/>
  <c r="WAC88" i="37"/>
  <c r="WDU88" i="37"/>
  <c r="WHU88" i="37"/>
  <c r="WMC88" i="37"/>
  <c r="WPU88" i="37"/>
  <c r="WTU88" i="37"/>
  <c r="WXM88" i="37"/>
  <c r="XBM88" i="37"/>
  <c r="TJE88" i="37"/>
  <c r="VEE88" i="37"/>
  <c r="WCM88" i="37"/>
  <c r="SAT88" i="37"/>
  <c r="QLM88" i="37"/>
  <c r="RSL88" i="37"/>
  <c r="SHF88" i="37"/>
  <c r="SXF88" i="37"/>
  <c r="TLZ88" i="37"/>
  <c r="UBZ88" i="37"/>
  <c r="UOY88" i="37"/>
  <c r="UVZ88" i="37"/>
  <c r="UZZ88" i="37"/>
  <c r="VDR88" i="37"/>
  <c r="VHR88" i="37"/>
  <c r="VLZ88" i="37"/>
  <c r="VPR88" i="37"/>
  <c r="VTR88" i="37"/>
  <c r="VXJ88" i="37"/>
  <c r="WBJ88" i="37"/>
  <c r="WFR88" i="37"/>
  <c r="WJJ88" i="37"/>
  <c r="WNJ88" i="37"/>
  <c r="WRB88" i="37"/>
  <c r="WVB88" i="37"/>
  <c r="WZJ88" i="37"/>
  <c r="XDB88" i="37"/>
  <c r="UZO88" i="37"/>
  <c r="VWI88" i="37"/>
  <c r="WQQ88" i="37"/>
  <c r="SQT88" i="37"/>
  <c r="QRP88" i="37"/>
  <c r="RSS88" i="37"/>
  <c r="SHM88" i="37"/>
  <c r="SXM88" i="37"/>
  <c r="TOS88" i="37"/>
  <c r="UDM88" i="37"/>
  <c r="UPE88" i="37"/>
  <c r="UWA88" i="37"/>
  <c r="VAA88" i="37"/>
  <c r="VEI88" i="37"/>
  <c r="VIA88" i="37"/>
  <c r="VMA88" i="37"/>
  <c r="VPS88" i="37"/>
  <c r="VTS88" i="37"/>
  <c r="VYA88" i="37"/>
  <c r="WBS88" i="37"/>
  <c r="WFS88" i="37"/>
  <c r="WJK88" i="37"/>
  <c r="WNK88" i="37"/>
  <c r="WRS88" i="37"/>
  <c r="WVK88" i="37"/>
  <c r="WZK88" i="37"/>
  <c r="XDC88" i="37"/>
  <c r="XCN88" i="37"/>
  <c r="TXY88" i="37"/>
  <c r="VIU88" i="37"/>
  <c r="WGU88" i="37"/>
  <c r="XAM88" i="37"/>
  <c r="NGY88" i="37"/>
  <c r="RMP88" i="37"/>
  <c r="SBJ88" i="37"/>
  <c r="SRJ88" i="37"/>
  <c r="TGD88" i="37"/>
  <c r="TTR88" i="37"/>
  <c r="UFZ88" i="37"/>
  <c r="UPF88" i="37"/>
  <c r="UVT88" i="37"/>
  <c r="UYV88" i="37"/>
  <c r="VCF88" i="37"/>
  <c r="VFP88" i="37"/>
  <c r="VIR88" i="37"/>
  <c r="VMB88" i="37"/>
  <c r="VPL88" i="37"/>
  <c r="VSN88" i="37"/>
  <c r="VVX88" i="37"/>
  <c r="VZH88" i="37"/>
  <c r="WCJ88" i="37"/>
  <c r="WFT88" i="37"/>
  <c r="WJD88" i="37"/>
  <c r="WMF88" i="37"/>
  <c r="WPP88" i="37"/>
  <c r="WSZ88" i="37"/>
  <c r="WWB88" i="37"/>
  <c r="XAB88" i="37"/>
  <c r="SAS88" i="37"/>
  <c r="UCW88" i="37"/>
  <c r="VEM88" i="37"/>
  <c r="VVC88" i="37"/>
  <c r="WLS88" i="37"/>
  <c r="XCA88" i="37"/>
  <c r="SVR88" i="37"/>
  <c r="PXD88" i="37"/>
  <c r="RKK88" i="37"/>
  <c r="RVM88" i="37"/>
  <c r="SFI88" i="37"/>
  <c r="SPE88" i="37"/>
  <c r="SZA88" i="37"/>
  <c r="TIW88" i="37"/>
  <c r="TSS88" i="37"/>
  <c r="UCO88" i="37"/>
  <c r="UKI88" i="37"/>
  <c r="URA88" i="37"/>
  <c r="UVM88" i="37"/>
  <c r="UXY88" i="37"/>
  <c r="VAK88" i="37"/>
  <c r="VCW88" i="37"/>
  <c r="VFI88" i="37"/>
  <c r="VHU88" i="37"/>
  <c r="VKG88" i="37"/>
  <c r="VMS88" i="37"/>
  <c r="VPE88" i="37"/>
  <c r="VRQ88" i="37"/>
  <c r="VUC88" i="37"/>
  <c r="VWO88" i="37"/>
  <c r="VZA88" i="37"/>
  <c r="WBM88" i="37"/>
  <c r="WDY88" i="37"/>
  <c r="WGK88" i="37"/>
  <c r="WIW88" i="37"/>
  <c r="WLI88" i="37"/>
  <c r="WNU88" i="37"/>
  <c r="WQG88" i="37"/>
  <c r="WSS88" i="37"/>
  <c r="WVE88" i="37"/>
  <c r="WXQ88" i="37"/>
  <c r="XAC88" i="37"/>
  <c r="XCO88" i="37"/>
  <c r="XFA88" i="37"/>
  <c r="RPQ88" i="37"/>
  <c r="STE88" i="37"/>
  <c r="ULM88" i="37"/>
  <c r="VFK88" i="37"/>
  <c r="VTW88" i="37"/>
  <c r="WIY88" i="37"/>
  <c r="WVO88" i="37"/>
  <c r="RHB88" i="37"/>
  <c r="THZ88" i="37"/>
  <c r="QJA88" i="37"/>
  <c r="RKL88" i="37"/>
  <c r="RUH88" i="37"/>
  <c r="SED88" i="37"/>
  <c r="SNZ88" i="37"/>
  <c r="SXV88" i="37"/>
  <c r="THR88" i="37"/>
  <c r="TRN88" i="37"/>
  <c r="UBJ88" i="37"/>
  <c r="UJR88" i="37"/>
  <c r="UQE88" i="37"/>
  <c r="UVF88" i="37"/>
  <c r="UXR88" i="37"/>
  <c r="VAD88" i="37"/>
  <c r="VCP88" i="37"/>
  <c r="VFB88" i="37"/>
  <c r="VHN88" i="37"/>
  <c r="VJZ88" i="37"/>
  <c r="VML88" i="37"/>
  <c r="VOX88" i="37"/>
  <c r="VRJ88" i="37"/>
  <c r="VTV88" i="37"/>
  <c r="VWH88" i="37"/>
  <c r="VYT88" i="37"/>
  <c r="WBF88" i="37"/>
  <c r="WDR88" i="37"/>
  <c r="WGD88" i="37"/>
  <c r="WIP88" i="37"/>
  <c r="WLB88" i="37"/>
  <c r="WNN88" i="37"/>
  <c r="WPZ88" i="37"/>
  <c r="WSL88" i="37"/>
  <c r="WUX88" i="37"/>
  <c r="WXJ88" i="37"/>
  <c r="WZV88" i="37"/>
  <c r="XCH88" i="37"/>
  <c r="XET88" i="37"/>
  <c r="RLY88" i="37"/>
  <c r="SOG88" i="37"/>
  <c r="UGO88" i="37"/>
  <c r="VDW88" i="37"/>
  <c r="VSQ88" i="37"/>
  <c r="WHK88" i="37"/>
  <c r="WUI88" i="37"/>
  <c r="QUC88" i="37"/>
  <c r="SZJ88" i="37"/>
  <c r="UXD88" i="37"/>
  <c r="VQV88" i="37"/>
  <c r="WKN88" i="37"/>
  <c r="XEF88" i="37"/>
  <c r="UZX88" i="37"/>
  <c r="VTP88" i="37"/>
  <c r="WNH88" i="37"/>
  <c r="WHT88" i="37"/>
  <c r="VCR88" i="37"/>
  <c r="VWJ88" i="37"/>
  <c r="WQB88" i="37"/>
  <c r="WOF88" i="37"/>
  <c r="UNZ88" i="37"/>
  <c r="URI88" i="37"/>
  <c r="VMV88" i="37"/>
  <c r="WGN88" i="37"/>
  <c r="XAF88" i="37"/>
  <c r="WOV88" i="37"/>
  <c r="WUB88" i="37"/>
  <c r="VFT88" i="37"/>
  <c r="VZL88" i="37"/>
  <c r="WAB88" i="37"/>
  <c r="UMK88" i="37"/>
  <c r="VKZ88" i="37"/>
  <c r="WER88" i="37"/>
  <c r="WYJ88" i="37"/>
  <c r="VBL88" i="37"/>
  <c r="XBD88" i="37"/>
  <c r="MCB88" i="37"/>
  <c r="OCM88" i="37"/>
  <c r="QDL88" i="37"/>
  <c r="OIL88" i="37"/>
  <c r="QRD88" i="37"/>
  <c r="SEE88" i="37"/>
  <c r="KSD88" i="37"/>
  <c r="SUH88" i="37"/>
  <c r="TOQ88" i="37"/>
  <c r="UCN88" i="37"/>
  <c r="VJE88" i="37"/>
  <c r="WOW88" i="37"/>
  <c r="VUU88" i="37"/>
  <c r="TIH88" i="37"/>
  <c r="VCT88" i="37"/>
  <c r="WAT88" i="37"/>
  <c r="QKG88" i="37"/>
  <c r="TZU88" i="37"/>
  <c r="VKU88" i="37"/>
  <c r="WIM88" i="37"/>
  <c r="XBP88" i="37"/>
  <c r="TAO88" i="37"/>
  <c r="RXR88" i="37"/>
  <c r="UUU88" i="37"/>
  <c r="VUZ88" i="37"/>
  <c r="WOR88" i="37"/>
  <c r="XER88" i="37"/>
  <c r="OJT88" i="37"/>
  <c r="TGK88" i="37"/>
  <c r="UZU88" i="37"/>
  <c r="VOO88" i="37"/>
  <c r="WDI88" i="37"/>
  <c r="WSC88" i="37"/>
  <c r="XEK88" i="37"/>
  <c r="WFG88" i="37"/>
  <c r="SBR88" i="37"/>
  <c r="UOP88" i="37"/>
  <c r="VEL88" i="37"/>
  <c r="VOH88" i="37"/>
  <c r="WDB88" i="37"/>
  <c r="WWT88" i="37"/>
  <c r="XED88" i="37"/>
  <c r="WDS88" i="37"/>
  <c r="VOR88" i="37"/>
  <c r="XEV88" i="37"/>
  <c r="VSR88" i="37"/>
  <c r="VGB88" i="37"/>
  <c r="NAW88" i="37"/>
  <c r="NHV88" i="37"/>
  <c r="QFX88" i="37"/>
  <c r="NWN88" i="37"/>
  <c r="QTH88" i="37"/>
  <c r="QUQ88" i="37"/>
  <c r="RZH88" i="37"/>
  <c r="OMM88" i="37"/>
  <c r="SGU88" i="37"/>
  <c r="XDX88" i="37"/>
  <c r="AXT88" i="37"/>
  <c r="HEX88" i="37"/>
  <c r="HZW88" i="37"/>
  <c r="JXX88" i="37"/>
  <c r="MAT88" i="37"/>
  <c r="OWC88" i="37"/>
  <c r="OFN88" i="37"/>
  <c r="MIA88" i="37"/>
  <c r="OOU88" i="37"/>
  <c r="QCE88" i="37"/>
  <c r="NOE88" i="37"/>
  <c r="PCJ88" i="37"/>
  <c r="KTA88" i="37"/>
  <c r="OCO88" i="37"/>
  <c r="PPY88" i="37"/>
  <c r="LHV88" i="37"/>
  <c r="NWD88" i="37"/>
  <c r="OSH88" i="37"/>
  <c r="PTR88" i="37"/>
  <c r="PIR88" i="37"/>
  <c r="QWP88" i="37"/>
  <c r="OXW88" i="37"/>
  <c r="RAY88" i="37"/>
  <c r="PFH88" i="37"/>
  <c r="RAZ88" i="37"/>
  <c r="PZG88" i="37"/>
  <c r="RAS88" i="37"/>
  <c r="POF88" i="37"/>
  <c r="RFB88" i="37"/>
  <c r="PKU88" i="37"/>
  <c r="RCI88" i="37"/>
  <c r="RRW88" i="37"/>
  <c r="SOA88" i="37"/>
  <c r="TPK88" i="37"/>
  <c r="RDA88" i="37"/>
  <c r="SBT88" i="37"/>
  <c r="TDD88" i="37"/>
  <c r="UGJ88" i="37"/>
  <c r="QVX88" i="37"/>
  <c r="SFE88" i="37"/>
  <c r="TIK88" i="37"/>
  <c r="UEO88" i="37"/>
  <c r="QZQ88" i="37"/>
  <c r="SHZ88" i="37"/>
  <c r="TED88" i="37"/>
  <c r="UFN88" i="37"/>
  <c r="RCJ88" i="37"/>
  <c r="RUE88" i="37"/>
  <c r="SNO88" i="37"/>
  <c r="TFK88" i="37"/>
  <c r="TUE88" i="37"/>
  <c r="UNO88" i="37"/>
  <c r="RCK88" i="37"/>
  <c r="RUF88" i="37"/>
  <c r="SMB88" i="37"/>
  <c r="TFL88" i="37"/>
  <c r="TUF88" i="37"/>
  <c r="UGN88" i="37"/>
  <c r="URP88" i="37"/>
  <c r="RRE88" i="37"/>
  <c r="SXE88" i="37"/>
  <c r="UBY88" i="37"/>
  <c r="UWG88" i="37"/>
  <c r="VDY88" i="37"/>
  <c r="VLQ88" i="37"/>
  <c r="VTQ88" i="37"/>
  <c r="WAK88" i="37"/>
  <c r="WES88" i="37"/>
  <c r="WIK88" i="37"/>
  <c r="WMK88" i="37"/>
  <c r="WQC88" i="37"/>
  <c r="WUC88" i="37"/>
  <c r="WYK88" i="37"/>
  <c r="XCC88" i="37"/>
  <c r="TQO88" i="37"/>
  <c r="VGA88" i="37"/>
  <c r="WEI88" i="37"/>
  <c r="SWX88" i="37"/>
  <c r="QVI88" i="37"/>
  <c r="RTR88" i="37"/>
  <c r="SIL88" i="37"/>
  <c r="SYL88" i="37"/>
  <c r="TPR88" i="37"/>
  <c r="UEL88" i="37"/>
  <c r="UPV88" i="37"/>
  <c r="UWH88" i="37"/>
  <c r="VAH88" i="37"/>
  <c r="VEP88" i="37"/>
  <c r="VIH88" i="37"/>
  <c r="VMH88" i="37"/>
  <c r="VPZ88" i="37"/>
  <c r="VTZ88" i="37"/>
  <c r="VYH88" i="37"/>
  <c r="WBZ88" i="37"/>
  <c r="WFZ88" i="37"/>
  <c r="WJR88" i="37"/>
  <c r="WNR88" i="37"/>
  <c r="WRZ88" i="37"/>
  <c r="WVR88" i="37"/>
  <c r="WZR88" i="37"/>
  <c r="XDJ88" i="37"/>
  <c r="VBK88" i="37"/>
  <c r="WBG88" i="37"/>
  <c r="WTS88" i="37"/>
  <c r="SYD88" i="37"/>
  <c r="QWN88" i="37"/>
  <c r="RTY88" i="37"/>
  <c r="SLE88" i="37"/>
  <c r="SZY88" i="37"/>
  <c r="TPY88" i="37"/>
  <c r="UES88" i="37"/>
  <c r="UPW88" i="37"/>
  <c r="UWY88" i="37"/>
  <c r="VAQ88" i="37"/>
  <c r="VEQ88" i="37"/>
  <c r="VII88" i="37"/>
  <c r="VMI88" i="37"/>
  <c r="VQQ88" i="37"/>
  <c r="VUI88" i="37"/>
  <c r="VYI88" i="37"/>
  <c r="WCA88" i="37"/>
  <c r="WGA88" i="37"/>
  <c r="WKI88" i="37"/>
  <c r="WOA88" i="37"/>
  <c r="WSA88" i="37"/>
  <c r="WVS88" i="37"/>
  <c r="WZS88" i="37"/>
  <c r="XEA88" i="37"/>
  <c r="XDT88" i="37"/>
  <c r="UFI88" i="37"/>
  <c r="VKQ88" i="37"/>
  <c r="WIQ88" i="37"/>
  <c r="OOY88" i="37"/>
  <c r="OYU88" i="37"/>
  <c r="RNV88" i="37"/>
  <c r="SCP88" i="37"/>
  <c r="SSP88" i="37"/>
  <c r="TIP88" i="37"/>
  <c r="TUX88" i="37"/>
  <c r="UHV88" i="37"/>
  <c r="UQU88" i="37"/>
  <c r="UWB88" i="37"/>
  <c r="UZL88" i="37"/>
  <c r="VCV88" i="37"/>
  <c r="VFX88" i="37"/>
  <c r="VJH88" i="37"/>
  <c r="VMR88" i="37"/>
  <c r="VPT88" i="37"/>
  <c r="VTD88" i="37"/>
  <c r="VWN88" i="37"/>
  <c r="VZP88" i="37"/>
  <c r="WCZ88" i="37"/>
  <c r="WGJ88" i="37"/>
  <c r="WJL88" i="37"/>
  <c r="WMV88" i="37"/>
  <c r="WQF88" i="37"/>
  <c r="WTH88" i="37"/>
  <c r="WWR88" i="37"/>
  <c r="XAR88" i="37"/>
  <c r="SGW88" i="37"/>
  <c r="UID88" i="37"/>
  <c r="VGI88" i="37"/>
  <c r="VWQ88" i="37"/>
  <c r="WOU88" i="37"/>
  <c r="XDW88" i="37"/>
  <c r="TDB88" i="37"/>
  <c r="QIZ88" i="37"/>
  <c r="RLQ88" i="37"/>
  <c r="RWS88" i="37"/>
  <c r="SGO88" i="37"/>
  <c r="SQK88" i="37"/>
  <c r="TAG88" i="37"/>
  <c r="TKC88" i="37"/>
  <c r="TTY88" i="37"/>
  <c r="UDU88" i="37"/>
  <c r="ULF88" i="37"/>
  <c r="URS88" i="37"/>
  <c r="UVU88" i="37"/>
  <c r="UYG88" i="37"/>
  <c r="VAS88" i="37"/>
  <c r="VDE88" i="37"/>
  <c r="VFQ88" i="37"/>
  <c r="VIC88" i="37"/>
  <c r="VKO88" i="37"/>
  <c r="VNA88" i="37"/>
  <c r="VPM88" i="37"/>
  <c r="VRY88" i="37"/>
  <c r="VUK88" i="37"/>
  <c r="VWW88" i="37"/>
  <c r="VZI88" i="37"/>
  <c r="WBU88" i="37"/>
  <c r="WEG88" i="37"/>
  <c r="WGS88" i="37"/>
  <c r="WJE88" i="37"/>
  <c r="WLQ88" i="37"/>
  <c r="WOC88" i="37"/>
  <c r="WQO88" i="37"/>
  <c r="WTA88" i="37"/>
  <c r="WVM88" i="37"/>
  <c r="WXY88" i="37"/>
  <c r="XAK88" i="37"/>
  <c r="XCW88" i="37"/>
  <c r="NUZ88" i="37"/>
  <c r="RSC88" i="37"/>
  <c r="SYC88" i="37"/>
  <c r="UPN88" i="37"/>
  <c r="VHG88" i="37"/>
  <c r="VVS88" i="37"/>
  <c r="WKU88" i="37"/>
  <c r="WXS88" i="37"/>
  <c r="RKT88" i="37"/>
  <c r="TPJ88" i="37"/>
  <c r="QNY88" i="37"/>
  <c r="RLR88" i="37"/>
  <c r="RVN88" i="37"/>
  <c r="SFJ88" i="37"/>
  <c r="SPF88" i="37"/>
  <c r="SZB88" i="37"/>
  <c r="TIX88" i="37"/>
  <c r="TST88" i="37"/>
  <c r="UCP88" i="37"/>
  <c r="UKO88" i="37"/>
  <c r="URB88" i="37"/>
  <c r="UVN88" i="37"/>
  <c r="UXZ88" i="37"/>
  <c r="VAL88" i="37"/>
  <c r="VCX88" i="37"/>
  <c r="VFJ88" i="37"/>
  <c r="VHV88" i="37"/>
  <c r="VKH88" i="37"/>
  <c r="VMT88" i="37"/>
  <c r="VPF88" i="37"/>
  <c r="VRR88" i="37"/>
  <c r="VUD88" i="37"/>
  <c r="VWP88" i="37"/>
  <c r="VZB88" i="37"/>
  <c r="WBN88" i="37"/>
  <c r="WDZ88" i="37"/>
  <c r="WGL88" i="37"/>
  <c r="WIX88" i="37"/>
  <c r="WLJ88" i="37"/>
  <c r="WNV88" i="37"/>
  <c r="WQH88" i="37"/>
  <c r="WST88" i="37"/>
  <c r="WVF88" i="37"/>
  <c r="WXR88" i="37"/>
  <c r="XAD88" i="37"/>
  <c r="XCP88" i="37"/>
  <c r="XFB88" i="37"/>
  <c r="ROK88" i="37"/>
  <c r="SRY88" i="37"/>
  <c r="UKP88" i="37"/>
  <c r="VFS88" i="37"/>
  <c r="VUE88" i="37"/>
  <c r="WJG88" i="37"/>
  <c r="WWE88" i="37"/>
  <c r="RIH88" i="37"/>
  <c r="TGT88" i="37"/>
  <c r="UZP88" i="37"/>
  <c r="VTH88" i="37"/>
  <c r="WMZ88" i="37"/>
  <c r="WKF88" i="37"/>
  <c r="VCJ88" i="37"/>
  <c r="VWB88" i="37"/>
  <c r="WPT88" i="37"/>
  <c r="WYZ88" i="37"/>
  <c r="VFD88" i="37"/>
  <c r="VYV88" i="37"/>
  <c r="WSN88" i="37"/>
  <c r="WVP88" i="37"/>
  <c r="VEF88" i="37"/>
  <c r="UVP88" i="37"/>
  <c r="VPH88" i="37"/>
  <c r="WIZ88" i="37"/>
  <c r="XCR88" i="37"/>
  <c r="WWF88" i="37"/>
  <c r="UED88" i="37"/>
  <c r="VIF88" i="37"/>
  <c r="WBX88" i="37"/>
  <c r="WJX88" i="37"/>
  <c r="USR88" i="37"/>
  <c r="VNL88" i="37"/>
  <c r="WHD88" i="37"/>
  <c r="XAV88" i="37"/>
  <c r="VDX88" i="37"/>
  <c r="UTX88" i="37"/>
  <c r="MJO88" i="37"/>
  <c r="QCT88" i="37"/>
  <c r="NQG88" i="37"/>
  <c r="NVH88" i="37"/>
  <c r="QQW88" i="37"/>
  <c r="OAV88" i="37"/>
  <c r="TFO88" i="37"/>
  <c r="RVI88" i="37"/>
  <c r="TVR88" i="37"/>
  <c r="UGM88" i="37"/>
  <c r="TND88" i="37"/>
  <c r="USW88" i="37"/>
  <c r="WHE88" i="37"/>
  <c r="XEO88" i="37"/>
  <c r="SDN88" i="37"/>
  <c r="VKT88" i="37"/>
  <c r="WIL88" i="37"/>
  <c r="PSF88" i="37"/>
  <c r="ULV88" i="37"/>
  <c r="VWU88" i="37"/>
  <c r="WUM88" i="37"/>
  <c r="VCY88" i="37"/>
  <c r="SML88" i="37"/>
  <c r="UYF88" i="37"/>
  <c r="VON88" i="37"/>
  <c r="WLP88" i="37"/>
  <c r="VAU88" i="37"/>
  <c r="RHY88" i="37"/>
  <c r="TQG88" i="37"/>
  <c r="UXI88" i="37"/>
  <c r="VMC88" i="37"/>
  <c r="WAW88" i="37"/>
  <c r="WPQ88" i="37"/>
  <c r="RKS88" i="37"/>
  <c r="WSM88" i="37"/>
  <c r="RRV88" i="37"/>
  <c r="TPB88" i="37"/>
  <c r="UZN88" i="37"/>
  <c r="VQT88" i="37"/>
  <c r="WFN88" i="37"/>
  <c r="WZF88" i="37"/>
  <c r="RIG88" i="37"/>
  <c r="XEU88" i="37"/>
  <c r="WZH88" i="37"/>
  <c r="VRL88" i="37"/>
  <c r="WBP88" i="37"/>
  <c r="WCV88" i="37"/>
  <c r="NPL88" i="37"/>
  <c r="LCO88" i="37"/>
  <c r="OSN88" i="37"/>
  <c r="JXS88" i="37"/>
  <c r="QRK88" i="37"/>
  <c r="PAY88" i="37"/>
  <c r="SVL88" i="37"/>
  <c r="RYL88" i="37"/>
  <c r="TAE88" i="37"/>
  <c r="SGV88" i="37"/>
  <c r="ROS88" i="37"/>
  <c r="VLA88" i="37"/>
  <c r="WPE88" i="37"/>
  <c r="VAM88" i="37"/>
  <c r="SET88" i="37"/>
  <c r="UVJ88" i="37"/>
  <c r="VPB88" i="37"/>
  <c r="WIT88" i="37"/>
  <c r="XCL88" i="37"/>
  <c r="QHG88" i="37"/>
  <c r="TLA88" i="37"/>
  <c r="VHK88" i="37"/>
  <c r="WBC88" i="37"/>
  <c r="WUU88" i="37"/>
  <c r="XCF88" i="37"/>
  <c r="LDE88" i="37"/>
  <c r="SQD88" i="37"/>
  <c r="UVL88" i="37"/>
  <c r="VFH88" i="37"/>
  <c r="VPD88" i="37"/>
  <c r="WFL88" i="37"/>
  <c r="WVT88" i="37"/>
  <c r="TVM88" i="37"/>
  <c r="RJE88" i="37"/>
  <c r="THQ88" i="37"/>
  <c r="UQD88" i="37"/>
  <c r="VCO88" i="37"/>
  <c r="VTU88" i="37"/>
  <c r="WGC88" i="37"/>
  <c r="WSK88" i="37"/>
  <c r="XES88" i="37"/>
  <c r="VSA88" i="37"/>
  <c r="QPE88" i="37"/>
  <c r="RJF88" i="37"/>
  <c r="UAD88" i="37"/>
  <c r="VMD88" i="37"/>
  <c r="WIH88" i="37"/>
  <c r="WZN88" i="37"/>
  <c r="VQU88" i="37"/>
  <c r="XBT88" i="37"/>
  <c r="VAF88" i="37"/>
  <c r="UKQ88" i="37"/>
  <c r="VDH88" i="37"/>
  <c r="WCF88" i="37"/>
  <c r="BQV88" i="37"/>
  <c r="HCU88" i="37"/>
  <c r="JOG88" i="37"/>
  <c r="LQM88" i="37"/>
  <c r="NOD88" i="37"/>
  <c r="PPM88" i="37"/>
  <c r="OPJ88" i="37"/>
  <c r="NBS88" i="37"/>
  <c r="OWE88" i="37"/>
  <c r="ISI88" i="37"/>
  <c r="NWJ88" i="37"/>
  <c r="PJT88" i="37"/>
  <c r="LVC88" i="37"/>
  <c r="OJY88" i="37"/>
  <c r="PXI88" i="37"/>
  <c r="LQL88" i="37"/>
  <c r="NWL88" i="37"/>
  <c r="OZR88" i="37"/>
  <c r="PVV88" i="37"/>
  <c r="PJX88" i="37"/>
  <c r="RDZ88" i="37"/>
  <c r="PGM88" i="37"/>
  <c r="RBG88" i="37"/>
  <c r="QFZ88" i="37"/>
  <c r="RDD88" i="37"/>
  <c r="QAM88" i="37"/>
  <c r="KFS88" i="37"/>
  <c r="PWV88" i="37"/>
  <c r="RFJ88" i="37"/>
  <c r="QIE88" i="37"/>
  <c r="REM88" i="37"/>
  <c r="RSE88" i="37"/>
  <c r="SVK88" i="37"/>
  <c r="TRO88" i="37"/>
  <c r="REG88" i="37"/>
  <c r="SJD88" i="37"/>
  <c r="TFH88" i="37"/>
  <c r="UGR88" i="37"/>
  <c r="RLE88" i="37"/>
  <c r="SHI88" i="37"/>
  <c r="TIS88" i="37"/>
  <c r="ULY88" i="37"/>
  <c r="RGU88" i="37"/>
  <c r="SIH88" i="37"/>
  <c r="TLN88" i="37"/>
  <c r="UHR88" i="37"/>
  <c r="RDP88" i="37"/>
  <c r="RZC88" i="37"/>
  <c r="SNW88" i="37"/>
  <c r="THG88" i="37"/>
  <c r="TZC88" i="37"/>
  <c r="UNW88" i="37"/>
  <c r="RDQ88" i="37"/>
  <c r="RZD88" i="37"/>
  <c r="SNX88" i="37"/>
  <c r="TFT88" i="37"/>
  <c r="TXX88" i="37"/>
  <c r="UGV88" i="37"/>
  <c r="USN88" i="37"/>
  <c r="RYO88" i="37"/>
  <c r="TDI88" i="37"/>
  <c r="UHN88" i="37"/>
  <c r="UXM88" i="37"/>
  <c r="VFE88" i="37"/>
  <c r="VNM88" i="37"/>
  <c r="VVE88" i="37"/>
  <c r="WBA88" i="37"/>
  <c r="WFA88" i="37"/>
  <c r="WIS88" i="37"/>
  <c r="WMS88" i="37"/>
  <c r="WRA88" i="37"/>
  <c r="WUS88" i="37"/>
  <c r="WYS88" i="37"/>
  <c r="XCK88" i="37"/>
  <c r="TWS88" i="37"/>
  <c r="VLO88" i="37"/>
  <c r="WII88" i="37"/>
  <c r="TEH88" i="37"/>
  <c r="RAG88" i="37"/>
  <c r="RUX88" i="37"/>
  <c r="SMD88" i="37"/>
  <c r="TAX88" i="37"/>
  <c r="TQX88" i="37"/>
  <c r="UFR88" i="37"/>
  <c r="UQS88" i="37"/>
  <c r="UXF88" i="37"/>
  <c r="VAX88" i="37"/>
  <c r="VEX88" i="37"/>
  <c r="VIP88" i="37"/>
  <c r="VMP88" i="37"/>
  <c r="VQX88" i="37"/>
  <c r="VUP88" i="37"/>
  <c r="VYP88" i="37"/>
  <c r="WCH88" i="37"/>
  <c r="WGH88" i="37"/>
  <c r="WKP88" i="37"/>
  <c r="WOH88" i="37"/>
  <c r="WSH88" i="37"/>
  <c r="WVZ88" i="37"/>
  <c r="WZZ88" i="37"/>
  <c r="XEH88" i="37"/>
  <c r="VFC88" i="37"/>
  <c r="WCU88" i="37"/>
  <c r="WVG88" i="37"/>
  <c r="TFN88" i="37"/>
  <c r="RHQ88" i="37"/>
  <c r="RWK88" i="37"/>
  <c r="SMK88" i="37"/>
  <c r="TBE88" i="37"/>
  <c r="TRE88" i="37"/>
  <c r="UHU88" i="37"/>
  <c r="URQ88" i="37"/>
  <c r="UXG88" i="37"/>
  <c r="VAY88" i="37"/>
  <c r="VEY88" i="37"/>
  <c r="VJG88" i="37"/>
  <c r="VMY88" i="37"/>
  <c r="VQY88" i="37"/>
  <c r="VUQ88" i="37"/>
  <c r="VYQ88" i="37"/>
  <c r="WCY88" i="37"/>
  <c r="WGQ88" i="37"/>
  <c r="WKQ88" i="37"/>
  <c r="WOI88" i="37"/>
  <c r="WSI88" i="37"/>
  <c r="WWQ88" i="37"/>
  <c r="XAI88" i="37"/>
  <c r="XEI88" i="37"/>
  <c r="XEJ88" i="37"/>
  <c r="UJS88" i="37"/>
  <c r="VPW88" i="37"/>
  <c r="WMA88" i="37"/>
  <c r="ROL88" i="37"/>
  <c r="PSM88" i="37"/>
  <c r="RPB88" i="37"/>
  <c r="SGH88" i="37"/>
  <c r="SVB88" i="37"/>
  <c r="TJV88" i="37"/>
  <c r="TWD88" i="37"/>
  <c r="UIS88" i="37"/>
  <c r="URR88" i="37"/>
  <c r="UWJ88" i="37"/>
  <c r="UZT88" i="37"/>
  <c r="VDD88" i="37"/>
  <c r="VGF88" i="37"/>
  <c r="VJP88" i="37"/>
  <c r="VMZ88" i="37"/>
  <c r="VQB88" i="37"/>
  <c r="VTL88" i="37"/>
  <c r="VWV88" i="37"/>
  <c r="VZX88" i="37"/>
  <c r="WDH88" i="37"/>
  <c r="WGR88" i="37"/>
  <c r="WJT88" i="37"/>
  <c r="WND88" i="37"/>
  <c r="WQN88" i="37"/>
  <c r="WTP88" i="37"/>
  <c r="WWZ88" i="37"/>
  <c r="XBH88" i="37"/>
  <c r="SNA88" i="37"/>
  <c r="UNB88" i="37"/>
  <c r="VIE88" i="37"/>
  <c r="WAI88" i="37"/>
  <c r="WQI88" i="37"/>
  <c r="MIO88" i="37"/>
  <c r="TKL88" i="37"/>
  <c r="QNX88" i="37"/>
  <c r="RMW88" i="37"/>
  <c r="RXY88" i="37"/>
  <c r="SHU88" i="37"/>
  <c r="SRQ88" i="37"/>
  <c r="TBM88" i="37"/>
  <c r="TLI88" i="37"/>
  <c r="TVE88" i="37"/>
  <c r="UFA88" i="37"/>
  <c r="UMC88" i="37"/>
  <c r="USO88" i="37"/>
  <c r="UWC88" i="37"/>
  <c r="UYO88" i="37"/>
  <c r="VBA88" i="37"/>
  <c r="VDM88" i="37"/>
  <c r="VFY88" i="37"/>
  <c r="VIK88" i="37"/>
  <c r="VKW88" i="37"/>
  <c r="VNI88" i="37"/>
  <c r="VPU88" i="37"/>
  <c r="VSG88" i="37"/>
  <c r="VUS88" i="37"/>
  <c r="VXE88" i="37"/>
  <c r="VZQ88" i="37"/>
  <c r="WCC88" i="37"/>
  <c r="WEO88" i="37"/>
  <c r="WHA88" i="37"/>
  <c r="WJM88" i="37"/>
  <c r="WLY88" i="37"/>
  <c r="WOK88" i="37"/>
  <c r="WQW88" i="37"/>
  <c r="WTI88" i="37"/>
  <c r="WVU88" i="37"/>
  <c r="WYG88" i="37"/>
  <c r="XAS88" i="37"/>
  <c r="XDE88" i="37"/>
  <c r="OOR88" i="37"/>
  <c r="RUO88" i="37"/>
  <c r="TDA88" i="37"/>
  <c r="UTW88" i="37"/>
  <c r="VJC88" i="37"/>
  <c r="VXO88" i="37"/>
  <c r="WMQ88" i="37"/>
  <c r="WZG88" i="37"/>
  <c r="RSD88" i="37"/>
  <c r="TVN88" i="37"/>
  <c r="QSW88" i="37"/>
  <c r="RMX88" i="37"/>
  <c r="RWT88" i="37"/>
  <c r="SGP88" i="37"/>
  <c r="SQL88" i="37"/>
  <c r="TAH88" i="37"/>
  <c r="TKD88" i="37"/>
  <c r="TTZ88" i="37"/>
  <c r="UDV88" i="37"/>
  <c r="ULG88" i="37"/>
  <c r="URY88" i="37"/>
  <c r="UVV88" i="37"/>
  <c r="UYH88" i="37"/>
  <c r="VAT88" i="37"/>
  <c r="VDF88" i="37"/>
  <c r="VFR88" i="37"/>
  <c r="VID88" i="37"/>
  <c r="VKP88" i="37"/>
  <c r="VNB88" i="37"/>
  <c r="VPN88" i="37"/>
  <c r="VRZ88" i="37"/>
  <c r="VUL88" i="37"/>
  <c r="VWX88" i="37"/>
  <c r="VZJ88" i="37"/>
  <c r="WBV88" i="37"/>
  <c r="WEH88" i="37"/>
  <c r="WGT88" i="37"/>
  <c r="WJF88" i="37"/>
  <c r="WLR88" i="37"/>
  <c r="WOD88" i="37"/>
  <c r="WQP88" i="37"/>
  <c r="WTB88" i="37"/>
  <c r="WVN88" i="37"/>
  <c r="WXZ88" i="37"/>
  <c r="XAL88" i="37"/>
  <c r="XCX88" i="37"/>
  <c r="MHS88" i="37"/>
  <c r="RQW88" i="37"/>
  <c r="SWW88" i="37"/>
  <c r="UQK88" i="37"/>
  <c r="VHO88" i="37"/>
  <c r="VWA88" i="37"/>
  <c r="WLC88" i="37"/>
  <c r="WYA88" i="37"/>
  <c r="RLZ88" i="37"/>
  <c r="TOD88" i="37"/>
  <c r="VCB88" i="37"/>
  <c r="VVT88" i="37"/>
  <c r="WPL88" i="37"/>
  <c r="WWN88" i="37"/>
  <c r="VEV88" i="37"/>
  <c r="VYN88" i="37"/>
  <c r="WSF88" i="37"/>
  <c r="UBR88" i="37"/>
  <c r="VHP88" i="37"/>
  <c r="WBH88" i="37"/>
  <c r="WUZ88" i="37"/>
  <c r="XCZ88" i="37"/>
  <c r="VOB88" i="37"/>
  <c r="UYB88" i="37"/>
  <c r="VRT88" i="37"/>
  <c r="WLL88" i="37"/>
  <c r="WLT88" i="37"/>
  <c r="UHM88" i="37"/>
  <c r="ULN88" i="37"/>
  <c r="VKR88" i="37"/>
  <c r="WEJ88" i="37"/>
  <c r="XDP88" i="37"/>
  <c r="UWF88" i="37"/>
  <c r="VPX88" i="37"/>
  <c r="WJP88" i="37"/>
  <c r="XDH88" i="37"/>
  <c r="VGJ88" i="37"/>
  <c r="VBT88" i="37"/>
  <c r="LNM88" i="37"/>
  <c r="OQB88" i="37"/>
  <c r="NIT88" i="37"/>
  <c r="NFC88" i="37"/>
  <c r="NXK88" i="37"/>
  <c r="STH88" i="37"/>
  <c r="RYD88" i="37"/>
  <c r="SZW88" i="37"/>
  <c r="SGN88" i="37"/>
  <c r="SNI88" i="37"/>
  <c r="VYW88" i="37"/>
  <c r="XAW88" i="37"/>
  <c r="RNN88" i="37"/>
  <c r="ULU88" i="37"/>
  <c r="VSL88" i="37"/>
  <c r="WEL88" i="37"/>
  <c r="XCD88" i="37"/>
  <c r="RNU88" i="37"/>
  <c r="UVC88" i="37"/>
  <c r="VOU88" i="37"/>
  <c r="WMU88" i="37"/>
  <c r="VZC88" i="37"/>
  <c r="UMT88" i="37"/>
  <c r="VLD88" i="37"/>
  <c r="WEV88" i="37"/>
  <c r="TPI88" i="37"/>
  <c r="RXB88" i="37"/>
  <c r="SWO88" i="37"/>
  <c r="UUV88" i="37"/>
  <c r="VJQ88" i="37"/>
  <c r="VYK88" i="37"/>
  <c r="WNE88" i="37"/>
  <c r="XBY88" i="37"/>
  <c r="VQM88" i="37"/>
  <c r="RHZ88" i="37"/>
  <c r="UIC88" i="37"/>
  <c r="VGX88" i="37"/>
  <c r="VYD88" i="37"/>
  <c r="WMX88" i="37"/>
  <c r="XBR88" i="37"/>
  <c r="SEK88" i="37"/>
  <c r="WRO88" i="37"/>
  <c r="UUZ88" i="37"/>
  <c r="WLD88" i="37"/>
  <c r="WVH88" i="37"/>
  <c r="WYB88" i="37"/>
  <c r="WRP88" i="37"/>
  <c r="NY88" i="37"/>
  <c r="NSS88" i="37"/>
  <c r="OPV88" i="37"/>
  <c r="OVL88" i="37"/>
  <c r="QVN88" i="37"/>
  <c r="THS88" i="37"/>
  <c r="RXM88" i="37"/>
  <c r="TXV88" i="37"/>
  <c r="UII88" i="37"/>
  <c r="UOF88" i="37"/>
  <c r="TYG88" i="37"/>
  <c r="VSS88" i="37"/>
  <c r="WXE88" i="37"/>
  <c r="QFC88" i="37"/>
  <c r="UAT88" i="37"/>
  <c r="VHJ88" i="37"/>
  <c r="WBB88" i="37"/>
  <c r="WUT88" i="37"/>
  <c r="VUM88" i="37"/>
  <c r="SGG88" i="37"/>
  <c r="UVS88" i="37"/>
  <c r="VDK88" i="37"/>
  <c r="VXC88" i="37"/>
  <c r="WQU88" i="37"/>
  <c r="VEU88" i="37"/>
  <c r="RYX88" i="37"/>
  <c r="UET88" i="37"/>
  <c r="VIJ88" i="37"/>
  <c r="VYZ88" i="37"/>
  <c r="WPH88" i="37"/>
  <c r="VCQ88" i="37"/>
  <c r="SOH88" i="37"/>
  <c r="SXU88" i="37"/>
  <c r="UVE88" i="37"/>
  <c r="VHM88" i="37"/>
  <c r="VOW88" i="37"/>
  <c r="WDQ88" i="37"/>
  <c r="WPY88" i="37"/>
  <c r="XCG88" i="37"/>
  <c r="VDO88" i="37"/>
  <c r="PXK88" i="37"/>
  <c r="SMT88" i="37"/>
  <c r="TGL88" i="37"/>
  <c r="UXJ88" i="37"/>
  <c r="VJR88" i="37"/>
  <c r="VYL88" i="37"/>
  <c r="WKT88" i="37"/>
  <c r="WPR88" i="37"/>
  <c r="XBZ88" i="37"/>
  <c r="RJM88" i="37"/>
  <c r="WFO88" i="37"/>
  <c r="UUN88" i="37"/>
  <c r="WKV88" i="37"/>
  <c r="XFD88" i="37"/>
  <c r="WXT88" i="37"/>
  <c r="VNT88" i="37"/>
  <c r="UYZ88" i="37"/>
  <c r="DEO88" i="37"/>
  <c r="HKC88" i="37"/>
  <c r="INF88" i="37"/>
  <c r="LAF88" i="37"/>
  <c r="LAQ88" i="37"/>
  <c r="PZI88" i="37"/>
  <c r="OZF88" i="37"/>
  <c r="NGQ88" i="37"/>
  <c r="OYQ88" i="37"/>
  <c r="JZO88" i="37"/>
  <c r="NYV88" i="37"/>
  <c r="PMF88" i="37"/>
  <c r="MBU88" i="37"/>
  <c r="OMK88" i="37"/>
  <c r="PXQ88" i="37"/>
  <c r="MKU88" i="37"/>
  <c r="NYP88" i="37"/>
  <c r="OZZ88" i="37"/>
  <c r="GUO88" i="37"/>
  <c r="PSN88" i="37"/>
  <c r="REH88" i="37"/>
  <c r="QGL88" i="37"/>
  <c r="RDK88" i="37"/>
  <c r="QGO88" i="37"/>
  <c r="MAH88" i="37"/>
  <c r="QGA88" i="37"/>
  <c r="KLV88" i="37"/>
  <c r="QLJ88" i="37"/>
  <c r="JJN88" i="37"/>
  <c r="QIQ88" i="37"/>
  <c r="PER88" i="37"/>
  <c r="RUI88" i="37"/>
  <c r="SVS88" i="37"/>
  <c r="TYY88" i="37"/>
  <c r="RIB88" i="37"/>
  <c r="SJL88" i="37"/>
  <c r="TMR88" i="37"/>
  <c r="UIV88" i="37"/>
  <c r="RLM88" i="37"/>
  <c r="SOS88" i="37"/>
  <c r="TKW88" i="37"/>
  <c r="UMG88" i="37"/>
  <c r="ROH88" i="37"/>
  <c r="SKL88" i="37"/>
  <c r="TLV88" i="37"/>
  <c r="UPB88" i="37"/>
  <c r="RHO88" i="37"/>
  <c r="RZK88" i="37"/>
  <c r="SSU88" i="37"/>
  <c r="THO88" i="37"/>
  <c r="UAY88" i="37"/>
  <c r="USU88" i="37"/>
  <c r="REQ88" i="37"/>
  <c r="RZL88" i="37"/>
  <c r="SSV88" i="37"/>
  <c r="THP88" i="37"/>
  <c r="TYV88" i="37"/>
  <c r="UJX88" i="37"/>
  <c r="USV88" i="37"/>
  <c r="SDM88" i="37"/>
  <c r="TIG88" i="37"/>
  <c r="UML88" i="37"/>
  <c r="UZA88" i="37"/>
  <c r="VGS88" i="37"/>
  <c r="VOS88" i="37"/>
  <c r="VWK88" i="37"/>
  <c r="WBI88" i="37"/>
  <c r="WFI88" i="37"/>
  <c r="WJQ88" i="37"/>
  <c r="WNI88" i="37"/>
  <c r="WRI88" i="37"/>
  <c r="WVA88" i="37"/>
  <c r="WZA88" i="37"/>
  <c r="XDI88" i="37"/>
  <c r="UJA88" i="37"/>
  <c r="VNK88" i="37"/>
  <c r="WKE88" i="37"/>
  <c r="TLR88" i="37"/>
  <c r="RIP88" i="37"/>
  <c r="RXJ88" i="37"/>
  <c r="SNJ88" i="37"/>
  <c r="TCD88" i="37"/>
  <c r="TSD88" i="37"/>
  <c r="UIL88" i="37"/>
  <c r="USH88" i="37"/>
  <c r="UXN88" i="37"/>
  <c r="VBF88" i="37"/>
  <c r="VFF88" i="37"/>
  <c r="VJN88" i="37"/>
  <c r="VNF88" i="37"/>
  <c r="VRF88" i="37"/>
  <c r="VUX88" i="37"/>
  <c r="VYX88" i="37"/>
  <c r="WDF88" i="37"/>
  <c r="WGX88" i="37"/>
  <c r="WKX88" i="37"/>
  <c r="WOP88" i="37"/>
  <c r="WSP88" i="37"/>
  <c r="WWX88" i="37"/>
  <c r="XAP88" i="37"/>
  <c r="XEP88" i="37"/>
  <c r="VGY88" i="37"/>
  <c r="WEA88" i="37"/>
  <c r="WZW88" i="37"/>
  <c r="TUH88" i="37"/>
  <c r="RIW88" i="37"/>
  <c r="RXQ88" i="37"/>
  <c r="SNQ88" i="37"/>
  <c r="TEW88" i="37"/>
  <c r="TTQ88" i="37"/>
  <c r="UIM88" i="37"/>
  <c r="USI88" i="37"/>
  <c r="UXO88" i="37"/>
  <c r="VBW88" i="37"/>
  <c r="VFO88" i="37"/>
  <c r="VJO88" i="37"/>
  <c r="VNG88" i="37"/>
  <c r="VRG88" i="37"/>
  <c r="VVO88" i="37"/>
  <c r="VZG88" i="37"/>
  <c r="WDG88" i="37"/>
  <c r="WGY88" i="37"/>
  <c r="WKY88" i="37"/>
  <c r="WPG88" i="37"/>
  <c r="WSY88" i="37"/>
  <c r="WWY88" i="37"/>
  <c r="XAQ88" i="37"/>
  <c r="XEQ88" i="37"/>
  <c r="SBY88" i="37"/>
  <c r="UTG88" i="37"/>
  <c r="VRS88" i="37"/>
  <c r="WNW88" i="37"/>
  <c r="RVV88" i="37"/>
  <c r="QRQ88" i="37"/>
  <c r="RRN88" i="37"/>
  <c r="SHN88" i="37"/>
  <c r="SWH88" i="37"/>
  <c r="TLB88" i="37"/>
  <c r="TYP88" i="37"/>
  <c r="UKH88" i="37"/>
  <c r="USJ88" i="37"/>
  <c r="UWZ88" i="37"/>
  <c r="VAJ88" i="37"/>
  <c r="VDL88" i="37"/>
  <c r="VGV88" i="37"/>
  <c r="VKF88" i="37"/>
  <c r="VNH88" i="37"/>
  <c r="VQR88" i="37"/>
  <c r="VUB88" i="37"/>
  <c r="VXD88" i="37"/>
  <c r="WAN88" i="37"/>
  <c r="WDX88" i="37"/>
  <c r="WGZ88" i="37"/>
  <c r="WKJ88" i="37"/>
  <c r="WNT88" i="37"/>
  <c r="WQV88" i="37"/>
  <c r="WUF88" i="37"/>
  <c r="WXP88" i="37"/>
  <c r="XBX88" i="37"/>
  <c r="SUK88" i="37"/>
  <c r="URC88" i="37"/>
  <c r="VLW88" i="37"/>
  <c r="WCE88" i="37"/>
  <c r="WRW88" i="37"/>
  <c r="QZA88" i="37"/>
  <c r="TQP88" i="37"/>
  <c r="QSV88" i="37"/>
  <c r="ROC88" i="37"/>
  <c r="RZE88" i="37"/>
  <c r="SJA88" i="37"/>
  <c r="SSW88" i="37"/>
  <c r="TCS88" i="37"/>
  <c r="TMO88" i="37"/>
  <c r="TWK88" i="37"/>
  <c r="UGG88" i="37"/>
  <c r="UMU88" i="37"/>
  <c r="UTE88" i="37"/>
  <c r="UWK88" i="37"/>
  <c r="UYW88" i="37"/>
  <c r="VBI88" i="37"/>
  <c r="VDU88" i="37"/>
  <c r="VGG88" i="37"/>
  <c r="VIS88" i="37"/>
  <c r="VLE88" i="37"/>
  <c r="VNQ88" i="37"/>
  <c r="VQC88" i="37"/>
  <c r="VSO88" i="37"/>
  <c r="VVA88" i="37"/>
  <c r="VXM88" i="37"/>
  <c r="VZY88" i="37"/>
  <c r="WCK88" i="37"/>
  <c r="WEW88" i="37"/>
  <c r="WHI88" i="37"/>
  <c r="WJU88" i="37"/>
  <c r="WMG88" i="37"/>
  <c r="WOS88" i="37"/>
  <c r="WRE88" i="37"/>
  <c r="WTQ88" i="37"/>
  <c r="WWC88" i="37"/>
  <c r="WYO88" i="37"/>
  <c r="XBA88" i="37"/>
  <c r="XDM88" i="37"/>
  <c r="QPD88" i="37"/>
  <c r="RXA88" i="37"/>
  <c r="THY88" i="37"/>
  <c r="UWM88" i="37"/>
  <c r="VKY88" i="37"/>
  <c r="VZK88" i="37"/>
  <c r="WOE88" i="37"/>
  <c r="XAU88" i="37"/>
  <c r="RZN88" i="37"/>
  <c r="LVJ88" i="37"/>
  <c r="QXU88" i="37"/>
  <c r="ROD88" i="37"/>
  <c r="RXZ88" i="37"/>
  <c r="SHV88" i="37"/>
  <c r="SRR88" i="37"/>
  <c r="TBN88" i="37"/>
  <c r="TLJ88" i="37"/>
  <c r="TVF88" i="37"/>
  <c r="UFB88" i="37"/>
  <c r="UMD88" i="37"/>
  <c r="USP88" i="37"/>
  <c r="UWD88" i="37"/>
  <c r="UYP88" i="37"/>
  <c r="VBB88" i="37"/>
  <c r="VDN88" i="37"/>
  <c r="VFZ88" i="37"/>
  <c r="VIL88" i="37"/>
  <c r="VKX88" i="37"/>
  <c r="VNJ88" i="37"/>
  <c r="VPV88" i="37"/>
  <c r="VSH88" i="37"/>
  <c r="VUT88" i="37"/>
  <c r="VXF88" i="37"/>
  <c r="VZR88" i="37"/>
  <c r="WCD88" i="37"/>
  <c r="WEP88" i="37"/>
  <c r="WHB88" i="37"/>
  <c r="WJN88" i="37"/>
  <c r="WLZ88" i="37"/>
  <c r="WOL88" i="37"/>
  <c r="WQX88" i="37"/>
  <c r="WTJ88" i="37"/>
  <c r="WVV88" i="37"/>
  <c r="WYH88" i="37"/>
  <c r="XAT88" i="37"/>
  <c r="XDF88" i="37"/>
  <c r="PIJ88" i="37"/>
  <c r="RTI88" i="37"/>
  <c r="TBU88" i="37"/>
  <c r="UUM88" i="37"/>
  <c r="VJK88" i="37"/>
  <c r="VXW88" i="37"/>
  <c r="WMY88" i="37"/>
  <c r="WZO88" i="37"/>
  <c r="RTJ88" i="37"/>
  <c r="TWT88" i="37"/>
  <c r="VEN88" i="37"/>
  <c r="VYF88" i="37"/>
  <c r="WRX88" i="37"/>
  <c r="UAL88" i="37"/>
  <c r="VHH88" i="37"/>
  <c r="WAZ88" i="37"/>
  <c r="WUR88" i="37"/>
  <c r="UJY88" i="37"/>
  <c r="VKB88" i="37"/>
  <c r="WDT88" i="37"/>
  <c r="WXL88" i="37"/>
  <c r="VLH88" i="37"/>
  <c r="VXX88" i="37"/>
  <c r="VAN88" i="37"/>
  <c r="VUF88" i="37"/>
  <c r="WNX88" i="37"/>
  <c r="WTD88" i="37"/>
  <c r="UZH88" i="37"/>
  <c r="USA88" i="37"/>
  <c r="VND88" i="37"/>
  <c r="WGV88" i="37"/>
  <c r="UWV88" i="37"/>
  <c r="UYR88" i="37"/>
  <c r="VSJ88" i="37"/>
  <c r="WMB88" i="37"/>
  <c r="UGP88" i="37"/>
  <c r="VQF88" i="37"/>
  <c r="VLP88" i="37"/>
  <c r="HPJ88" i="37"/>
  <c r="MLK88" i="37"/>
  <c r="ITO88" i="37"/>
  <c r="NRX88" i="37"/>
  <c r="QVF88" i="37"/>
  <c r="NRO88" i="37"/>
  <c r="SYO88" i="37"/>
  <c r="OXH88" i="37"/>
  <c r="PHK88" i="37"/>
  <c r="UNX88" i="37"/>
  <c r="VBM88" i="37"/>
  <c r="WKW88" i="37"/>
  <c r="UYQ88" i="37"/>
  <c r="SSH88" i="37"/>
  <c r="UYT88" i="37"/>
  <c r="VWL88" i="37"/>
  <c r="WQD88" i="37"/>
  <c r="VQE88" i="37"/>
  <c r="SVA88" i="37"/>
  <c r="VDC88" i="37"/>
  <c r="WAU88" i="37"/>
  <c r="XCE88" i="37"/>
  <c r="WVW88" i="37"/>
  <c r="TPZ88" i="37"/>
  <c r="VER88" i="37"/>
  <c r="VYJ88" i="37"/>
  <c r="WSB88" i="37"/>
  <c r="VRK88" i="37"/>
  <c r="SCW88" i="37"/>
  <c r="UIT88" i="37"/>
  <c r="VCG88" i="37"/>
  <c r="VRA88" i="37"/>
  <c r="WFU88" i="37"/>
  <c r="WUO88" i="37"/>
  <c r="UAK88" i="37"/>
  <c r="SRZ88" i="37"/>
  <c r="SLN88" i="37"/>
  <c r="TFF88" i="37"/>
  <c r="UXB88" i="37"/>
  <c r="VTF88" i="37"/>
  <c r="WHZ88" i="37"/>
  <c r="WRV88" i="37"/>
  <c r="VOY88" i="37"/>
  <c r="UOW88" i="37"/>
  <c r="WIJ88" i="37"/>
  <c r="WRH88" i="37"/>
  <c r="WAJ88" i="37"/>
  <c r="VZT88" i="37"/>
  <c r="WMJ88" i="37"/>
  <c r="GEH88" i="37"/>
  <c r="PGC88" i="37"/>
  <c r="QUD88" i="37"/>
  <c r="QYG88" i="37"/>
  <c r="SLO88" i="37"/>
  <c r="TWV88" i="37"/>
  <c r="UCC88" i="37"/>
  <c r="RSA88" i="37"/>
  <c r="RSB88" i="37"/>
  <c r="UCV88" i="37"/>
  <c r="STM88" i="37"/>
  <c r="WHM88" i="37"/>
  <c r="XBE88" i="37"/>
  <c r="WAQ88" i="37"/>
  <c r="SVZ88" i="37"/>
  <c r="UZR88" i="37"/>
  <c r="VTJ88" i="37"/>
  <c r="WQT88" i="37"/>
  <c r="UXS88" i="37"/>
  <c r="RRM88" i="37"/>
  <c r="UOH88" i="37"/>
  <c r="VPK88" i="37"/>
  <c r="WFK88" i="37"/>
  <c r="XCU88" i="37"/>
  <c r="WYY88" i="37"/>
  <c r="TSL88" i="37"/>
  <c r="VBX88" i="37"/>
  <c r="VVP88" i="37"/>
  <c r="WLX88" i="37"/>
  <c r="WZL88" i="37"/>
  <c r="WYI88" i="37"/>
  <c r="SNY88" i="37"/>
  <c r="UBI88" i="37"/>
  <c r="VAC88" i="37"/>
  <c r="VMK88" i="37"/>
  <c r="VYS88" i="37"/>
  <c r="WIO88" i="37"/>
  <c r="WUW88" i="37"/>
  <c r="SPM88" i="37"/>
  <c r="WUA88" i="37"/>
  <c r="SCX88" i="37"/>
  <c r="UPM88" i="37"/>
  <c r="VHF88" i="37"/>
  <c r="VOP88" i="37"/>
  <c r="VVZ88" i="37"/>
  <c r="WFV88" i="37"/>
  <c r="WUP88" i="37"/>
  <c r="TZE88" i="37"/>
  <c r="QCI88" i="37"/>
  <c r="STF88" i="37"/>
  <c r="UXL88" i="37"/>
  <c r="WNP88" i="37"/>
  <c r="WEB88" i="37"/>
  <c r="WPD88" i="37"/>
  <c r="VIN88" i="37"/>
  <c r="DLL88" i="37"/>
  <c r="HQK88" i="37"/>
  <c r="KAP88" i="37"/>
  <c r="MNP88" i="37"/>
  <c r="MOA88" i="37"/>
  <c r="IHG88" i="37"/>
  <c r="PJB88" i="37"/>
  <c r="NSQ88" i="37"/>
  <c r="PGA88" i="37"/>
  <c r="LHN88" i="37"/>
  <c r="OGF88" i="37"/>
  <c r="PTP88" i="37"/>
  <c r="MVM88" i="37"/>
  <c r="OTU88" i="37"/>
  <c r="PZU88" i="37"/>
  <c r="MLR88" i="37"/>
  <c r="OFZ88" i="37"/>
  <c r="PCD88" i="37"/>
  <c r="IUU88" i="37"/>
  <c r="QKH88" i="37"/>
  <c r="RGL88" i="37"/>
  <c r="QGY88" i="37"/>
  <c r="MZV88" i="37"/>
  <c r="QJL88" i="37"/>
  <c r="MDQ88" i="37"/>
  <c r="QOK88" i="37"/>
  <c r="LTV88" i="37"/>
  <c r="QLR88" i="37"/>
  <c r="NLG88" i="37"/>
  <c r="QKU88" i="37"/>
  <c r="PJP88" i="37"/>
  <c r="SBS88" i="37"/>
  <c r="SXW88" i="37"/>
  <c r="TZG88" i="37"/>
  <c r="RPL88" i="37"/>
  <c r="SLP88" i="37"/>
  <c r="TMZ88" i="37"/>
  <c r="UQF88" i="37"/>
  <c r="RNQ88" i="37"/>
  <c r="SPA88" i="37"/>
  <c r="TSG88" i="37"/>
  <c r="UOK88" i="37"/>
  <c r="ROP88" i="37"/>
  <c r="SRV88" i="37"/>
  <c r="TNZ88" i="37"/>
  <c r="UPJ88" i="37"/>
  <c r="RMM88" i="37"/>
  <c r="SBG88" i="37"/>
  <c r="STC88" i="37"/>
  <c r="TMM88" i="37"/>
  <c r="UBG88" i="37"/>
  <c r="UUQ88" i="37"/>
  <c r="RKZ88" i="37"/>
  <c r="RZT88" i="37"/>
  <c r="STD88" i="37"/>
  <c r="TMN88" i="37"/>
  <c r="TZD88" i="37"/>
  <c r="UKF88" i="37"/>
  <c r="OTP88" i="37"/>
  <c r="SES88" i="37"/>
  <c r="TLY88" i="37"/>
  <c r="UNI88" i="37"/>
  <c r="UZI88" i="37"/>
  <c r="VHI88" i="37"/>
  <c r="VPA88" i="37"/>
  <c r="VXI88" i="37"/>
  <c r="WCG88" i="37"/>
  <c r="WFY88" i="37"/>
  <c r="WJY88" i="37"/>
  <c r="WNQ88" i="37"/>
  <c r="WRQ88" i="37"/>
  <c r="WVY88" i="37"/>
  <c r="WZQ88" i="37"/>
  <c r="XDQ88" i="37"/>
  <c r="UNY88" i="37"/>
  <c r="VPG88" i="37"/>
  <c r="XDG88" i="37"/>
  <c r="KIZ88" i="37"/>
  <c r="RJV88" i="37"/>
  <c r="RYP88" i="37"/>
  <c r="SOP88" i="37"/>
  <c r="TFV88" i="37"/>
  <c r="TUP88" i="37"/>
  <c r="UJI88" i="37"/>
  <c r="USX88" i="37"/>
  <c r="UXV88" i="37"/>
  <c r="VCD88" i="37"/>
  <c r="VFV88" i="37"/>
  <c r="VJV88" i="37"/>
  <c r="VNN88" i="37"/>
  <c r="VRN88" i="37"/>
  <c r="VVV88" i="37"/>
  <c r="VZN88" i="37"/>
  <c r="WDN88" i="37"/>
  <c r="WHF88" i="37"/>
  <c r="WLF88" i="37"/>
  <c r="WPN88" i="37"/>
  <c r="WTF88" i="37"/>
  <c r="WXF88" i="37"/>
  <c r="XAX88" i="37"/>
  <c r="XEX88" i="37"/>
  <c r="VMM88" i="37"/>
  <c r="WHS88" i="37"/>
  <c r="XBS88" i="37"/>
  <c r="LBZ88" i="37"/>
  <c r="RKC88" i="37"/>
  <c r="SBI88" i="37"/>
  <c r="SQC88" i="37"/>
  <c r="TGC88" i="37"/>
  <c r="TUW88" i="37"/>
  <c r="UJJ88" i="37"/>
  <c r="UUE88" i="37"/>
  <c r="UYE88" i="37"/>
  <c r="VCE88" i="37"/>
  <c r="VFW88" i="37"/>
  <c r="VJW88" i="37"/>
  <c r="VOE88" i="37"/>
  <c r="VRW88" i="37"/>
  <c r="VVW88" i="37"/>
  <c r="VZO88" i="37"/>
  <c r="WDO88" i="37"/>
  <c r="WHW88" i="37"/>
  <c r="WLO88" i="37"/>
  <c r="WPO88" i="37"/>
  <c r="WTG88" i="37"/>
  <c r="WXG88" i="37"/>
  <c r="XBO88" i="37"/>
  <c r="WYV88" i="37"/>
  <c r="SLU88" i="37"/>
  <c r="UVW88" i="37"/>
  <c r="VTO88" i="37"/>
  <c r="WTC88" i="37"/>
  <c r="SNB88" i="37"/>
  <c r="QWO88" i="37"/>
  <c r="RST88" i="37"/>
  <c r="SIT88" i="37"/>
  <c r="SZZ88" i="37"/>
  <c r="TMH88" i="37"/>
  <c r="TZV88" i="37"/>
  <c r="ULE88" i="37"/>
  <c r="USZ88" i="37"/>
  <c r="UXH88" i="37"/>
  <c r="VAR88" i="37"/>
  <c r="VDT88" i="37"/>
  <c r="VHD88" i="37"/>
  <c r="VKN88" i="37"/>
  <c r="VNP88" i="37"/>
  <c r="VQZ88" i="37"/>
  <c r="VUJ88" i="37"/>
  <c r="VXL88" i="37"/>
  <c r="WAV88" i="37"/>
  <c r="WEF88" i="37"/>
  <c r="WHH88" i="37"/>
  <c r="WKR88" i="37"/>
  <c r="WOB88" i="37"/>
  <c r="WRD88" i="37"/>
  <c r="WUN88" i="37"/>
  <c r="WXX88" i="37"/>
  <c r="XCV88" i="37"/>
  <c r="SZI88" i="37"/>
  <c r="UXC88" i="37"/>
  <c r="VNS88" i="37"/>
  <c r="WEQ88" i="37"/>
  <c r="WTK88" i="37"/>
  <c r="RJN88" i="37"/>
  <c r="TXZ88" i="37"/>
  <c r="QXT88" i="37"/>
  <c r="RQO88" i="37"/>
  <c r="SAK88" i="37"/>
  <c r="SKG88" i="37"/>
  <c r="SUC88" i="37"/>
  <c r="TDY88" i="37"/>
  <c r="TNU88" i="37"/>
  <c r="TXQ88" i="37"/>
  <c r="UHE88" i="37"/>
  <c r="UNR88" i="37"/>
  <c r="UTU88" i="37"/>
  <c r="UWS88" i="37"/>
  <c r="UZE88" i="37"/>
  <c r="VBQ88" i="37"/>
  <c r="VEC88" i="37"/>
  <c r="VGO88" i="37"/>
  <c r="VJA88" i="37"/>
  <c r="VLM88" i="37"/>
  <c r="VNY88" i="37"/>
  <c r="VQK88" i="37"/>
  <c r="VSW88" i="37"/>
  <c r="VVI88" i="37"/>
  <c r="VXU88" i="37"/>
  <c r="WAG88" i="37"/>
  <c r="WCS88" i="37"/>
  <c r="WFE88" i="37"/>
  <c r="WHQ88" i="37"/>
  <c r="WKC88" i="37"/>
  <c r="WMO88" i="37"/>
  <c r="WPA88" i="37"/>
  <c r="WRM88" i="37"/>
  <c r="WTY88" i="37"/>
  <c r="WWK88" i="37"/>
  <c r="WYW88" i="37"/>
  <c r="XBI88" i="37"/>
  <c r="XDU88" i="37"/>
  <c r="QYZ88" i="37"/>
  <c r="RZM88" i="37"/>
  <c r="TOC88" i="37"/>
  <c r="UYA88" i="37"/>
  <c r="VMU88" i="37"/>
  <c r="WAY88" i="37"/>
  <c r="WPK88" i="37"/>
  <c r="XCQ88" i="37"/>
  <c r="SFR88" i="37"/>
  <c r="NQI88" i="37"/>
  <c r="RCS88" i="37"/>
  <c r="RPJ88" i="37"/>
  <c r="RZF88" i="37"/>
  <c r="SJB88" i="37"/>
  <c r="SSX88" i="37"/>
  <c r="TCT88" i="37"/>
  <c r="TMP88" i="37"/>
  <c r="TWL88" i="37"/>
  <c r="UGH88" i="37"/>
  <c r="UNA88" i="37"/>
  <c r="UTF88" i="37"/>
  <c r="UWL88" i="37"/>
  <c r="UYX88" i="37"/>
  <c r="VBJ88" i="37"/>
  <c r="VDV88" i="37"/>
  <c r="VGH88" i="37"/>
  <c r="VIT88" i="37"/>
  <c r="VLF88" i="37"/>
  <c r="VNR88" i="37"/>
  <c r="VQD88" i="37"/>
  <c r="VSP88" i="37"/>
  <c r="VVB88" i="37"/>
  <c r="VXN88" i="37"/>
  <c r="VZZ88" i="37"/>
  <c r="WCL88" i="37"/>
  <c r="WEX88" i="37"/>
  <c r="WHJ88" i="37"/>
  <c r="WJV88" i="37"/>
  <c r="WMH88" i="37"/>
  <c r="WOT88" i="37"/>
  <c r="WRF88" i="37"/>
  <c r="WTR88" i="37"/>
  <c r="WWD88" i="37"/>
  <c r="WYP88" i="37"/>
  <c r="XBB88" i="37"/>
  <c r="XDN88" i="37"/>
  <c r="QUB88" i="37"/>
  <c r="RVU88" i="37"/>
  <c r="TGS88" i="37"/>
  <c r="UWE88" i="37"/>
  <c r="VLG88" i="37"/>
  <c r="VZS88" i="37"/>
  <c r="WOM88" i="37"/>
  <c r="XBC88" i="37"/>
  <c r="RYH88" i="37"/>
  <c r="TZF88" i="37"/>
  <c r="VGZ88" i="37"/>
  <c r="WAR88" i="37"/>
  <c r="WUJ88" i="37"/>
  <c r="UJB88" i="37"/>
  <c r="VJT88" i="37"/>
  <c r="WDL88" i="37"/>
  <c r="WXD88" i="37"/>
  <c r="UQL88" i="37"/>
  <c r="VMN88" i="37"/>
  <c r="WGF88" i="37"/>
  <c r="WZX88" i="37"/>
  <c r="VVD88" i="37"/>
  <c r="WMR88" i="37"/>
  <c r="VCZ88" i="37"/>
  <c r="VWR88" i="37"/>
  <c r="WQJ88" i="37"/>
  <c r="XAN88" i="37"/>
  <c r="VGR88" i="37"/>
  <c r="UVX88" i="37"/>
  <c r="VPP88" i="37"/>
  <c r="WJH88" i="37"/>
  <c r="VJD88" i="37"/>
  <c r="VBD88" i="37"/>
  <c r="VUV88" i="37"/>
  <c r="WON88" i="37"/>
  <c r="UNC88" i="37"/>
  <c r="VXP88" i="37"/>
  <c r="VVL88" i="37"/>
  <c r="GPI88" i="37"/>
  <c r="PPW88" i="37"/>
  <c r="PJV88" i="37"/>
  <c r="OLW88" i="37"/>
  <c r="QSM88" i="37"/>
  <c r="RRX88" i="37"/>
  <c r="TUS88" i="37"/>
  <c r="RNC88" i="37"/>
  <c r="RND88" i="37"/>
  <c r="QLL88" i="37"/>
  <c r="VRE88" i="37"/>
  <c r="WSO88" i="37"/>
  <c r="RDY88" i="37"/>
  <c r="TZN88" i="37"/>
  <c r="VOT88" i="37"/>
  <c r="WUL88" i="37"/>
  <c r="WYD88" i="37"/>
  <c r="WNO88" i="37"/>
  <c r="TJU88" i="37"/>
  <c r="VHC88" i="37"/>
  <c r="WEM88" i="37"/>
  <c r="WYE88" i="37"/>
  <c r="RHR88" i="37"/>
  <c r="UDN88" i="37"/>
  <c r="VIB88" i="37"/>
  <c r="WBT88" i="37"/>
  <c r="WVL88" i="37"/>
  <c r="WWM88" i="37"/>
  <c r="SMS88" i="37"/>
  <c r="UPG88" i="37"/>
  <c r="VHE88" i="37"/>
  <c r="VVY88" i="37"/>
  <c r="WKS88" i="37"/>
  <c r="WXA88" i="37"/>
  <c r="SKO88" i="37"/>
  <c r="PIQ88" i="37"/>
  <c r="SVJ88" i="37"/>
  <c r="UUL88" i="37"/>
  <c r="VJJ88" i="37"/>
  <c r="VLV88" i="37"/>
  <c r="WAP88" i="37"/>
  <c r="WPJ88" i="37"/>
  <c r="VAE88" i="37"/>
  <c r="VLX88" i="37"/>
  <c r="XCB88" i="37"/>
  <c r="UCX88" i="37"/>
  <c r="VAV88" i="37"/>
  <c r="WTL88" i="37"/>
  <c r="HIG88" i="37"/>
  <c r="OEY88" i="37"/>
  <c r="MSC88" i="37"/>
  <c r="NJJ88" i="37"/>
  <c r="NTC88" i="37"/>
  <c r="OJL88" i="37"/>
  <c r="NWM88" i="37"/>
  <c r="SYW88" i="37"/>
  <c r="PCF88" i="37"/>
  <c r="PMI88" i="37"/>
  <c r="TSB88" i="37"/>
  <c r="VCS88" i="37"/>
  <c r="WDM88" i="37"/>
  <c r="WTM88" i="37"/>
  <c r="RUP88" i="37"/>
  <c r="TKT88" i="37"/>
  <c r="VDJ88" i="37"/>
  <c r="VXB88" i="37"/>
  <c r="WNB88" i="37"/>
  <c r="WPC88" i="37"/>
  <c r="UBA88" i="37"/>
  <c r="VLS88" i="37"/>
  <c r="WJC88" i="37"/>
  <c r="WZC88" i="37"/>
  <c r="WEY88" i="37"/>
  <c r="TEX88" i="37"/>
  <c r="UYN88" i="37"/>
  <c r="VSF88" i="37"/>
  <c r="WIV88" i="37"/>
  <c r="QCB88" i="37"/>
  <c r="PDL88" i="37"/>
  <c r="RUG88" i="37"/>
  <c r="TRM88" i="37"/>
  <c r="UXQ88" i="37"/>
  <c r="VJY88" i="37"/>
  <c r="VWG88" i="37"/>
  <c r="WLA88" i="37"/>
  <c r="WXI88" i="37"/>
  <c r="RNE88" i="37"/>
  <c r="WHC88" i="37"/>
  <c r="RTB88" i="37"/>
  <c r="UIU88" i="37"/>
  <c r="VET88" i="37"/>
  <c r="VTN88" i="37"/>
  <c r="WDJ88" i="37"/>
  <c r="WSD88" i="37"/>
  <c r="VCA88" i="37"/>
  <c r="WSU88" i="37"/>
  <c r="VOJ88" i="37"/>
  <c r="VRD88" i="37"/>
  <c r="VTX88" i="37"/>
  <c r="VKJ88" i="37"/>
  <c r="VWZ88" i="37"/>
  <c r="WVX88" i="37"/>
  <c r="EID88" i="37"/>
  <c r="FIV88" i="37"/>
  <c r="IYQ88" i="37"/>
  <c r="JQH88" i="37"/>
  <c r="KOR88" i="37"/>
  <c r="LET88" i="37"/>
  <c r="PSX88" i="37"/>
  <c r="NVC88" i="37"/>
  <c r="PIM88" i="37"/>
  <c r="LRJ88" i="37"/>
  <c r="OIR88" i="37"/>
  <c r="PWB88" i="37"/>
  <c r="NBY88" i="37"/>
  <c r="OWG88" i="37"/>
  <c r="IOQ88" i="37"/>
  <c r="MRM88" i="37"/>
  <c r="OGH88" i="37"/>
  <c r="PJN88" i="37"/>
  <c r="LDF88" i="37"/>
  <c r="QKP88" i="37"/>
  <c r="NCQ88" i="37"/>
  <c r="QJS88" i="37"/>
  <c r="NCU88" i="37"/>
  <c r="QQV88" i="37"/>
  <c r="NAM88" i="37"/>
  <c r="QOS88" i="37"/>
  <c r="NZP88" i="37"/>
  <c r="QNV88" i="37"/>
  <c r="NNS88" i="37"/>
  <c r="QSE88" i="37"/>
  <c r="QJH88" i="37"/>
  <c r="SCA88" i="37"/>
  <c r="TFG88" i="37"/>
  <c r="UBK88" i="37"/>
  <c r="RPT88" i="37"/>
  <c r="SSZ88" i="37"/>
  <c r="TPD88" i="37"/>
  <c r="UQN88" i="37"/>
  <c r="RVA88" i="37"/>
  <c r="SRE88" i="37"/>
  <c r="TSO88" i="37"/>
  <c r="MBW88" i="37"/>
  <c r="RQT88" i="37"/>
  <c r="SSD88" i="37"/>
  <c r="TVJ88" i="37"/>
  <c r="URN88" i="37"/>
  <c r="RMU88" i="37"/>
  <c r="SGE88" i="37"/>
  <c r="SUY88" i="37"/>
  <c r="TMU88" i="37"/>
  <c r="UGE88" i="37"/>
  <c r="UUY88" i="37"/>
  <c r="RMV88" i="37"/>
  <c r="SER88" i="37"/>
  <c r="STL88" i="37"/>
  <c r="TMV88" i="37"/>
  <c r="UBX88" i="37"/>
  <c r="ULD88" i="37"/>
  <c r="QFB88" i="37"/>
  <c r="SIK88" i="37"/>
  <c r="TNE88" i="37"/>
  <c r="UOA88" i="37"/>
  <c r="UZY88" i="37"/>
  <c r="VHQ88" i="37"/>
  <c r="VPY88" i="37"/>
  <c r="VXQ88" i="37"/>
  <c r="WCO88" i="37"/>
  <c r="WGG88" i="37"/>
  <c r="WKG88" i="37"/>
  <c r="WOO88" i="37"/>
  <c r="WSG88" i="37"/>
  <c r="WWG88" i="37"/>
  <c r="WZY88" i="37"/>
  <c r="XDY88" i="37"/>
  <c r="UWU88" i="37"/>
  <c r="VSY88" i="37"/>
  <c r="NVG88" i="37"/>
  <c r="MVO88" i="37"/>
  <c r="RLB88" i="37"/>
  <c r="SCH88" i="37"/>
  <c r="SRB88" i="37"/>
  <c r="THB88" i="37"/>
  <c r="TVV88" i="37"/>
  <c r="UKA88" i="37"/>
  <c r="UUS88" i="37"/>
  <c r="UYL88" i="37"/>
  <c r="VCL88" i="37"/>
  <c r="VGD88" i="37"/>
  <c r="VKD88" i="37"/>
  <c r="VOL88" i="37"/>
  <c r="VSD88" i="37"/>
  <c r="VWD88" i="37"/>
  <c r="VZV88" i="37"/>
  <c r="WDV88" i="37"/>
  <c r="WID88" i="37"/>
  <c r="WLV88" i="37"/>
  <c r="WPV88" i="37"/>
  <c r="WTN88" i="37"/>
  <c r="WXN88" i="37"/>
  <c r="XBV88" i="37"/>
  <c r="UBQ88" i="37"/>
  <c r="VOI88" i="37"/>
  <c r="WJO88" i="37"/>
  <c r="XDO88" i="37"/>
  <c r="OYN88" i="37"/>
  <c r="RMO88" i="37"/>
  <c r="SCO88" i="37"/>
  <c r="SRI88" i="37"/>
  <c r="THI88" i="37"/>
  <c r="TYO88" i="37"/>
  <c r="UKY88" i="37"/>
  <c r="UUT88" i="37"/>
  <c r="UYM88" i="37"/>
  <c r="VCM88" i="37"/>
  <c r="VGU88" i="37"/>
  <c r="VKM88" i="37"/>
  <c r="VOM88" i="37"/>
  <c r="VSE88" i="37"/>
  <c r="VWE88" i="37"/>
  <c r="WAM88" i="37"/>
  <c r="WEE88" i="37"/>
  <c r="WIE88" i="37"/>
  <c r="WLW88" i="37"/>
  <c r="WPW88" i="37"/>
  <c r="WUE88" i="37"/>
  <c r="WXW88" i="37"/>
  <c r="XBW88" i="37"/>
  <c r="WZT88" i="37"/>
  <c r="SQS88" i="37"/>
  <c r="VBC88" i="37"/>
  <c r="VXG88" i="37"/>
  <c r="WUQ88" i="37"/>
  <c r="SUL88" i="37"/>
  <c r="RBM88" i="37"/>
  <c r="RWL88" i="37"/>
  <c r="SLF88" i="37"/>
  <c r="TBF88" i="37"/>
  <c r="TOT88" i="37"/>
  <c r="UCH88" i="37"/>
  <c r="ULW88" i="37"/>
  <c r="UUF88" i="37"/>
  <c r="UXX88" i="37"/>
  <c r="VAZ88" i="37"/>
  <c r="VEJ88" i="37"/>
  <c r="VHT88" i="37"/>
  <c r="VKV88" i="37"/>
  <c r="VOF88" i="37"/>
  <c r="VRP88" i="37"/>
  <c r="VUR88" i="37"/>
  <c r="VYB88" i="37"/>
  <c r="WBL88" i="37"/>
  <c r="WEN88" i="37"/>
  <c r="WHX88" i="37"/>
  <c r="WLH88" i="37"/>
  <c r="WOJ88" i="37"/>
  <c r="WRT88" i="37"/>
  <c r="WVD88" i="37"/>
  <c r="WYF88" i="37"/>
  <c r="XDL88" i="37"/>
  <c r="TKK88" i="37"/>
  <c r="UYY88" i="37"/>
  <c r="VPO88" i="37"/>
  <c r="WGM88" i="37"/>
  <c r="WUY88" i="37"/>
  <c r="RQX88" i="37"/>
  <c r="LUS88" i="37"/>
  <c r="RGK88" i="37"/>
  <c r="RRU88" i="37"/>
  <c r="SBQ88" i="37"/>
  <c r="SLM88" i="37"/>
  <c r="SVI88" i="37"/>
  <c r="TFE88" i="37"/>
  <c r="TPA88" i="37"/>
  <c r="TYW88" i="37"/>
  <c r="UHW88" i="37"/>
  <c r="UOO88" i="37"/>
  <c r="UUK88" i="37"/>
  <c r="UXA88" i="37"/>
  <c r="UZM88" i="37"/>
  <c r="VBY88" i="37"/>
  <c r="VEK88" i="37"/>
  <c r="VGW88" i="37"/>
  <c r="VJI88" i="37"/>
  <c r="VLU88" i="37"/>
  <c r="VOG88" i="37"/>
  <c r="VQS88" i="37"/>
  <c r="VTE88" i="37"/>
  <c r="VVQ88" i="37"/>
  <c r="VYC88" i="37"/>
  <c r="WAO88" i="37"/>
  <c r="WDA88" i="37"/>
  <c r="WFM88" i="37"/>
  <c r="WHY88" i="37"/>
  <c r="WKK88" i="37"/>
  <c r="WMW88" i="37"/>
  <c r="WPI88" i="37"/>
  <c r="WRU88" i="37"/>
  <c r="WUG88" i="37"/>
  <c r="WWS88" i="37"/>
  <c r="WZE88" i="37"/>
  <c r="XBQ88" i="37"/>
  <c r="XEC88" i="37"/>
  <c r="RHA88" i="37"/>
  <c r="SFQ88" i="37"/>
  <c r="TUG88" i="37"/>
  <c r="UZW88" i="37"/>
  <c r="VOQ88" i="37"/>
  <c r="WDC88" i="37"/>
  <c r="WQY88" i="37"/>
  <c r="XEM88" i="37"/>
  <c r="SLV88" i="37"/>
  <c r="OKA88" i="37"/>
  <c r="RGM88" i="37"/>
  <c r="RQP88" i="37"/>
  <c r="SAL88" i="37"/>
  <c r="SKH88" i="37"/>
  <c r="SUD88" i="37"/>
  <c r="TDZ88" i="37"/>
  <c r="TNV88" i="37"/>
  <c r="TXR88" i="37"/>
  <c r="UHF88" i="37"/>
  <c r="UNS88" i="37"/>
  <c r="UTV88" i="37"/>
  <c r="UWT88" i="37"/>
  <c r="UZF88" i="37"/>
  <c r="VBR88" i="37"/>
  <c r="VED88" i="37"/>
  <c r="VGP88" i="37"/>
  <c r="VJB88" i="37"/>
  <c r="VLN88" i="37"/>
  <c r="VNZ88" i="37"/>
  <c r="VQL88" i="37"/>
  <c r="VSX88" i="37"/>
  <c r="VVJ88" i="37"/>
  <c r="VXV88" i="37"/>
  <c r="WAH88" i="37"/>
  <c r="WCT88" i="37"/>
  <c r="WFF88" i="37"/>
  <c r="WHR88" i="37"/>
  <c r="WKD88" i="37"/>
  <c r="WMP88" i="37"/>
  <c r="WPB88" i="37"/>
  <c r="WRN88" i="37"/>
  <c r="WTZ88" i="37"/>
  <c r="WWL88" i="37"/>
  <c r="WYX88" i="37"/>
  <c r="XBJ88" i="37"/>
  <c r="XDV88" i="37"/>
  <c r="RDX88" i="37"/>
  <c r="RYG88" i="37"/>
  <c r="TMW88" i="37"/>
  <c r="UYI88" i="37"/>
  <c r="VNC88" i="37"/>
  <c r="WBO88" i="37"/>
  <c r="WQA88" i="37"/>
  <c r="XCY88" i="37"/>
  <c r="SEL88" i="37"/>
  <c r="UIE88" i="37"/>
  <c r="VJL88" i="37"/>
  <c r="WDD88" i="37"/>
  <c r="WWV88" i="37"/>
  <c r="UPO88" i="37"/>
  <c r="VMF88" i="37"/>
  <c r="WFX88" i="37"/>
  <c r="WZP88" i="37"/>
  <c r="UVH88" i="37"/>
  <c r="VOZ88" i="37"/>
  <c r="WIR88" i="37"/>
  <c r="XCJ88" i="37"/>
  <c r="WEZ88" i="37"/>
  <c r="XBL88" i="37"/>
  <c r="VFL88" i="37"/>
  <c r="VZD88" i="37"/>
  <c r="WSV88" i="37"/>
  <c r="VIV88" i="37"/>
  <c r="VQN88" i="37"/>
  <c r="UYJ88" i="37"/>
  <c r="VSB88" i="37"/>
  <c r="WQR88" i="37"/>
  <c r="VSZ88" i="37"/>
  <c r="VDP88" i="37"/>
  <c r="VXH88" i="37"/>
  <c r="WQZ88" i="37"/>
  <c r="UTH88" i="37"/>
  <c r="WHL88" i="37"/>
  <c r="WFH88" i="37"/>
  <c r="FDK88" i="37"/>
  <c r="PDQ88" i="37"/>
  <c r="QMT88" i="37"/>
  <c r="QRC88" i="37"/>
  <c r="RIA88" i="37"/>
  <c r="TWN88" i="37"/>
  <c r="MPB88" i="37"/>
  <c r="SGM88" i="37"/>
  <c r="SYJ88" i="37"/>
  <c r="TSC88" i="37"/>
  <c r="WCW88" i="37"/>
  <c r="WWO88" i="37"/>
  <c r="PNO88" i="37"/>
  <c r="UVB88" i="37"/>
  <c r="VHB88" i="37"/>
  <c r="WMD88" i="37"/>
  <c r="UME88" i="37"/>
  <c r="SDU88" i="37"/>
  <c r="UZK88" i="37"/>
  <c r="VTC88" i="37"/>
  <c r="WQM88" i="37"/>
  <c r="TRV88" i="37"/>
  <c r="TCL88" i="37"/>
  <c r="VBH88" i="37"/>
  <c r="VRX88" i="37"/>
  <c r="WIF88" i="37"/>
  <c r="WYN88" i="37"/>
  <c r="WIA88" i="37"/>
  <c r="RTA88" i="37"/>
  <c r="UAC88" i="37"/>
  <c r="VES88" i="37"/>
  <c r="VTM88" i="37"/>
  <c r="WIG88" i="37"/>
  <c r="WZM88" i="37"/>
  <c r="VBS88" i="37"/>
  <c r="PDS88" i="37"/>
  <c r="TYX88" i="37"/>
  <c r="VBZ88" i="37"/>
  <c r="VVR88" i="37"/>
  <c r="WKL88" i="37"/>
  <c r="WUH88" i="37"/>
  <c r="TTA88" i="37"/>
  <c r="SKP88" i="37"/>
  <c r="WFP88" i="37"/>
  <c r="UXT88" i="37"/>
  <c r="VHX88" i="37"/>
  <c r="VUN88" i="37"/>
  <c r="UWN88" i="37"/>
  <c r="JKJ88" i="37"/>
  <c r="PSI88" i="37"/>
  <c r="PLZ88" i="37"/>
  <c r="ONC88" i="37"/>
  <c r="RII88" i="37"/>
  <c r="QMB88" i="37"/>
  <c r="TBR88" i="37"/>
  <c r="TTO88" i="37"/>
  <c r="TAF88" i="37"/>
  <c r="UVA88" i="37"/>
  <c r="VZU88" i="37"/>
  <c r="WLE88" i="37"/>
  <c r="XEW88" i="37"/>
  <c r="ROT88" i="37"/>
  <c r="UMM88" i="37"/>
  <c r="VLB88" i="37"/>
  <c r="WET88" i="37"/>
  <c r="WYL88" i="37"/>
  <c r="RPR88" i="37"/>
  <c r="SWG88" i="37"/>
  <c r="UZS88" i="37"/>
  <c r="VTK88" i="37"/>
  <c r="WNC88" i="37"/>
  <c r="TFM88" i="37"/>
  <c r="RIX88" i="37"/>
  <c r="UOI88" i="37"/>
  <c r="VLT88" i="37"/>
  <c r="WCB88" i="37"/>
  <c r="WSR88" i="37"/>
  <c r="VTG88" i="37"/>
  <c r="WJW88" i="37"/>
  <c r="SEC88" i="37"/>
  <c r="UJQ88" i="37"/>
  <c r="VFA88" i="37"/>
  <c r="VRI88" i="37"/>
  <c r="WBE88" i="37"/>
  <c r="WNM88" i="37"/>
  <c r="WZU88" i="37"/>
  <c r="UHG88" i="37"/>
  <c r="TAP88" i="37"/>
  <c r="SWP88" i="37"/>
  <c r="TQH88" i="37"/>
  <c r="UUW88" i="37"/>
  <c r="UZV88" i="37"/>
  <c r="VCH88" i="37"/>
  <c r="VRB88" i="37"/>
  <c r="WAX88" i="37"/>
  <c r="WNF88" i="37"/>
  <c r="WXB88" i="37"/>
  <c r="XEL88" i="37"/>
  <c r="SJI88" i="37"/>
  <c r="WIB88" i="37"/>
  <c r="XEN88" i="37"/>
  <c r="WYR88" i="37"/>
  <c r="WCN88" i="37"/>
  <c r="UFJ88" i="37"/>
  <c r="WTT88" i="37"/>
  <c r="G103" i="36"/>
  <c r="E105" i="36"/>
  <c r="C107" i="36"/>
  <c r="F107" i="36"/>
  <c r="D106" i="36"/>
  <c r="D103" i="36"/>
  <c r="H103" i="36"/>
  <c r="H102" i="36"/>
  <c r="F105" i="36"/>
  <c r="D104" i="36"/>
  <c r="E108" i="36"/>
  <c r="I105" i="36"/>
  <c r="E106" i="36"/>
  <c r="C104" i="36"/>
  <c r="F104" i="36"/>
  <c r="H108" i="36"/>
  <c r="E102" i="36"/>
  <c r="I107" i="36"/>
  <c r="I104" i="36"/>
  <c r="D105" i="36"/>
  <c r="G106" i="36"/>
  <c r="G104" i="36"/>
  <c r="D107" i="36"/>
  <c r="D102" i="36"/>
  <c r="C102" i="36"/>
  <c r="D108" i="36"/>
  <c r="E103" i="36"/>
  <c r="G102" i="36"/>
  <c r="I108" i="36"/>
  <c r="G107" i="36"/>
  <c r="C108" i="36"/>
  <c r="C105" i="36"/>
  <c r="C103" i="36"/>
  <c r="E107" i="36"/>
  <c r="H104" i="36"/>
  <c r="H107" i="36"/>
  <c r="G108" i="36"/>
  <c r="I103" i="36"/>
  <c r="F102" i="36"/>
  <c r="I102" i="36"/>
  <c r="H106" i="36"/>
  <c r="G105" i="36"/>
  <c r="E104" i="36"/>
  <c r="F108" i="36"/>
  <c r="C106" i="36"/>
  <c r="F103" i="36"/>
  <c r="F106" i="36"/>
  <c r="H105" i="36"/>
  <c r="I106" i="36"/>
  <c r="G76" i="33"/>
  <c r="F30" i="33" s="1"/>
  <c r="C36" i="33" s="1"/>
  <c r="F36" i="33" s="1"/>
  <c r="F37" i="36"/>
  <c r="G76" i="34"/>
  <c r="F30" i="34" s="1"/>
  <c r="F37" i="35"/>
  <c r="F50" i="35" s="1"/>
  <c r="D103" i="35"/>
  <c r="D106" i="35"/>
  <c r="F105" i="35"/>
  <c r="H107" i="35"/>
  <c r="F102" i="35"/>
  <c r="D101" i="35"/>
  <c r="I103" i="35"/>
  <c r="E102" i="35"/>
  <c r="C104" i="35"/>
  <c r="I104" i="35"/>
  <c r="C103" i="35"/>
  <c r="H105" i="35"/>
  <c r="F107" i="35"/>
  <c r="E101" i="35"/>
  <c r="I101" i="35"/>
  <c r="I102" i="35"/>
  <c r="H106" i="35"/>
  <c r="G106" i="35"/>
  <c r="F103" i="35"/>
  <c r="G105" i="35"/>
  <c r="C106" i="35"/>
  <c r="F101" i="35"/>
  <c r="C101" i="35"/>
  <c r="G104" i="35"/>
  <c r="H102" i="35"/>
  <c r="C105" i="35"/>
  <c r="D107" i="35"/>
  <c r="E104" i="35"/>
  <c r="G103" i="35"/>
  <c r="I107" i="35"/>
  <c r="I106" i="35"/>
  <c r="H104" i="35"/>
  <c r="G102" i="35"/>
  <c r="E107" i="35"/>
  <c r="I105" i="35"/>
  <c r="H101" i="35"/>
  <c r="C107" i="35"/>
  <c r="C102" i="35"/>
  <c r="F104" i="35"/>
  <c r="G107" i="35"/>
  <c r="E103" i="35"/>
  <c r="F106" i="35"/>
  <c r="D105" i="35"/>
  <c r="D102" i="35"/>
  <c r="H103" i="35"/>
  <c r="E105" i="35"/>
  <c r="G101" i="35"/>
  <c r="E106" i="35"/>
  <c r="D104" i="35"/>
  <c r="F37" i="37"/>
  <c r="K5" i="38" s="1"/>
  <c r="K8" i="38" s="1"/>
  <c r="G75" i="32"/>
  <c r="F30" i="32" s="1"/>
  <c r="C36" i="32" s="1"/>
  <c r="F36" i="32" s="1"/>
  <c r="G76" i="31"/>
  <c r="F30" i="31" s="1"/>
  <c r="C36" i="31" s="1"/>
  <c r="F36" i="31" s="1"/>
  <c r="G77" i="29"/>
  <c r="G77" i="30"/>
  <c r="F30" i="30" s="1"/>
  <c r="C36" i="30" s="1"/>
  <c r="F36" i="30" s="1"/>
  <c r="F30" i="29" l="1"/>
  <c r="C36" i="29" s="1"/>
  <c r="F36" i="29" s="1"/>
  <c r="C102" i="29" s="1"/>
  <c r="H93" i="29"/>
  <c r="D102" i="33"/>
  <c r="AA97" i="33"/>
  <c r="CM97" i="33"/>
  <c r="EY97" i="33"/>
  <c r="HK97" i="33"/>
  <c r="JW97" i="33"/>
  <c r="D101" i="33"/>
  <c r="BP97" i="33"/>
  <c r="EB97" i="33"/>
  <c r="GN97" i="33"/>
  <c r="IZ97" i="33"/>
  <c r="LL97" i="33"/>
  <c r="NX97" i="33"/>
  <c r="QJ97" i="33"/>
  <c r="SV97" i="33"/>
  <c r="VH97" i="33"/>
  <c r="F102" i="33"/>
  <c r="AC97" i="33"/>
  <c r="CO97" i="33"/>
  <c r="FA97" i="33"/>
  <c r="HM97" i="33"/>
  <c r="JY97" i="33"/>
  <c r="MK97" i="33"/>
  <c r="OW97" i="33"/>
  <c r="RI97" i="33"/>
  <c r="G102" i="33"/>
  <c r="AD97" i="33"/>
  <c r="CP97" i="33"/>
  <c r="FB97" i="33"/>
  <c r="HN97" i="33"/>
  <c r="JZ97" i="33"/>
  <c r="ML97" i="33"/>
  <c r="OX97" i="33"/>
  <c r="RJ97" i="33"/>
  <c r="O97" i="33"/>
  <c r="CA97" i="33"/>
  <c r="EM97" i="33"/>
  <c r="GY97" i="33"/>
  <c r="JK97" i="33"/>
  <c r="LW97" i="33"/>
  <c r="OI97" i="33"/>
  <c r="QU97" i="33"/>
  <c r="TG97" i="33"/>
  <c r="VS97" i="33"/>
  <c r="H101" i="33"/>
  <c r="BT97" i="33"/>
  <c r="EF97" i="33"/>
  <c r="GR97" i="33"/>
  <c r="JD97" i="33"/>
  <c r="LP97" i="33"/>
  <c r="OB97" i="33"/>
  <c r="QN97" i="33"/>
  <c r="SZ97" i="33"/>
  <c r="GL97" i="33"/>
  <c r="OL97" i="33"/>
  <c r="TY97" i="33"/>
  <c r="XC97" i="33"/>
  <c r="ZQ97" i="33"/>
  <c r="ACC97" i="33"/>
  <c r="AEO97" i="33"/>
  <c r="AHA97" i="33"/>
  <c r="AJM97" i="33"/>
  <c r="ALY97" i="33"/>
  <c r="AO97" i="33"/>
  <c r="KK97" i="33"/>
  <c r="QY97" i="33"/>
  <c r="VF97" i="33"/>
  <c r="YD97" i="33"/>
  <c r="AAP97" i="33"/>
  <c r="ADB97" i="33"/>
  <c r="AFN97" i="33"/>
  <c r="AHZ97" i="33"/>
  <c r="J97" i="33"/>
  <c r="JF97" i="33"/>
  <c r="QH97" i="33"/>
  <c r="UW97" i="33"/>
  <c r="XW97" i="33"/>
  <c r="AAI97" i="33"/>
  <c r="ACU97" i="33"/>
  <c r="AFG97" i="33"/>
  <c r="AHS97" i="33"/>
  <c r="E105" i="33"/>
  <c r="IG97" i="33"/>
  <c r="PQ97" i="33"/>
  <c r="UN97" i="33"/>
  <c r="IH97" i="33"/>
  <c r="UO97" i="33"/>
  <c r="E103" i="33"/>
  <c r="AI97" i="33"/>
  <c r="CU97" i="33"/>
  <c r="FG97" i="33"/>
  <c r="HS97" i="33"/>
  <c r="KE97" i="33"/>
  <c r="L97" i="33"/>
  <c r="BX97" i="33"/>
  <c r="EJ97" i="33"/>
  <c r="GV97" i="33"/>
  <c r="JH97" i="33"/>
  <c r="LT97" i="33"/>
  <c r="OF97" i="33"/>
  <c r="QR97" i="33"/>
  <c r="TD97" i="33"/>
  <c r="VP97" i="33"/>
  <c r="G103" i="33"/>
  <c r="AK97" i="33"/>
  <c r="CW97" i="33"/>
  <c r="FI97" i="33"/>
  <c r="HU97" i="33"/>
  <c r="KG97" i="33"/>
  <c r="MS97" i="33"/>
  <c r="PE97" i="33"/>
  <c r="RQ97" i="33"/>
  <c r="H103" i="33"/>
  <c r="AL97" i="33"/>
  <c r="CX97" i="33"/>
  <c r="FJ97" i="33"/>
  <c r="HV97" i="33"/>
  <c r="KH97" i="33"/>
  <c r="MT97" i="33"/>
  <c r="PF97" i="33"/>
  <c r="RR97" i="33"/>
  <c r="W97" i="33"/>
  <c r="CI97" i="33"/>
  <c r="EU97" i="33"/>
  <c r="HG97" i="33"/>
  <c r="JS97" i="33"/>
  <c r="ME97" i="33"/>
  <c r="OQ97" i="33"/>
  <c r="RC97" i="33"/>
  <c r="TO97" i="33"/>
  <c r="WA97" i="33"/>
  <c r="P97" i="33"/>
  <c r="CB97" i="33"/>
  <c r="EN97" i="33"/>
  <c r="GZ97" i="33"/>
  <c r="JL97" i="33"/>
  <c r="LX97" i="33"/>
  <c r="OJ97" i="33"/>
  <c r="QV97" i="33"/>
  <c r="D103" i="33"/>
  <c r="HR97" i="33"/>
  <c r="PI97" i="33"/>
  <c r="UI97" i="33"/>
  <c r="XM97" i="33"/>
  <c r="ZY97" i="33"/>
  <c r="ACK97" i="33"/>
  <c r="AEW97" i="33"/>
  <c r="AHI97" i="33"/>
  <c r="AJU97" i="33"/>
  <c r="AMG97" i="33"/>
  <c r="BU97" i="33"/>
  <c r="LI97" i="33"/>
  <c r="RV97" i="33"/>
  <c r="VQ97" i="33"/>
  <c r="YL97" i="33"/>
  <c r="AAX97" i="33"/>
  <c r="ADJ97" i="33"/>
  <c r="AFV97" i="33"/>
  <c r="AIH97" i="33"/>
  <c r="AP97" i="33"/>
  <c r="KL97" i="33"/>
  <c r="RE97" i="33"/>
  <c r="VG97" i="33"/>
  <c r="YE97" i="33"/>
  <c r="AAQ97" i="33"/>
  <c r="ADC97" i="33"/>
  <c r="AFO97" i="33"/>
  <c r="AIA97" i="33"/>
  <c r="Q97" i="33"/>
  <c r="JM97" i="33"/>
  <c r="QI97" i="33"/>
  <c r="UX97" i="33"/>
  <c r="KT97" i="33"/>
  <c r="F104" i="33"/>
  <c r="AQ97" i="33"/>
  <c r="DC97" i="33"/>
  <c r="FO97" i="33"/>
  <c r="IA97" i="33"/>
  <c r="KM97" i="33"/>
  <c r="T97" i="33"/>
  <c r="CF97" i="33"/>
  <c r="ER97" i="33"/>
  <c r="HD97" i="33"/>
  <c r="JP97" i="33"/>
  <c r="MB97" i="33"/>
  <c r="ON97" i="33"/>
  <c r="QZ97" i="33"/>
  <c r="TL97" i="33"/>
  <c r="VX97" i="33"/>
  <c r="H104" i="33"/>
  <c r="AS97" i="33"/>
  <c r="DE97" i="33"/>
  <c r="FQ97" i="33"/>
  <c r="IC97" i="33"/>
  <c r="KO97" i="33"/>
  <c r="NA97" i="33"/>
  <c r="PM97" i="33"/>
  <c r="RY97" i="33"/>
  <c r="I104" i="33"/>
  <c r="AT97" i="33"/>
  <c r="DF97" i="33"/>
  <c r="FR97" i="33"/>
  <c r="ID97" i="33"/>
  <c r="KP97" i="33"/>
  <c r="NB97" i="33"/>
  <c r="PN97" i="33"/>
  <c r="H102" i="33"/>
  <c r="AE97" i="33"/>
  <c r="CQ97" i="33"/>
  <c r="FC97" i="33"/>
  <c r="HO97" i="33"/>
  <c r="KA97" i="33"/>
  <c r="MM97" i="33"/>
  <c r="OY97" i="33"/>
  <c r="RK97" i="33"/>
  <c r="TW97" i="33"/>
  <c r="WI97" i="33"/>
  <c r="X97" i="33"/>
  <c r="CJ97" i="33"/>
  <c r="EV97" i="33"/>
  <c r="HH97" i="33"/>
  <c r="JT97" i="33"/>
  <c r="MF97" i="33"/>
  <c r="OR97" i="33"/>
  <c r="RD97" i="33"/>
  <c r="H107" i="33"/>
  <c r="IX97" i="33"/>
  <c r="QA97" i="33"/>
  <c r="UT97" i="33"/>
  <c r="XU97" i="33"/>
  <c r="AAG97" i="33"/>
  <c r="ACS97" i="33"/>
  <c r="AFE97" i="33"/>
  <c r="AHQ97" i="33"/>
  <c r="AKC97" i="33"/>
  <c r="AMO97" i="33"/>
  <c r="DA97" i="33"/>
  <c r="MA97" i="33"/>
  <c r="SL97" i="33"/>
  <c r="WB97" i="33"/>
  <c r="YT97" i="33"/>
  <c r="ABF97" i="33"/>
  <c r="ADR97" i="33"/>
  <c r="AGD97" i="33"/>
  <c r="AIP97" i="33"/>
  <c r="BV97" i="33"/>
  <c r="LJ97" i="33"/>
  <c r="RW97" i="33"/>
  <c r="VR97" i="33"/>
  <c r="YM97" i="33"/>
  <c r="AAY97" i="33"/>
  <c r="ADK97" i="33"/>
  <c r="AFW97" i="33"/>
  <c r="AII97" i="33"/>
  <c r="AW97" i="33"/>
  <c r="KS97" i="33"/>
  <c r="RF97" i="33"/>
  <c r="VI97" i="33"/>
  <c r="MI97" i="33"/>
  <c r="WD97" i="33"/>
  <c r="G105" i="33"/>
  <c r="AY97" i="33"/>
  <c r="DK97" i="33"/>
  <c r="FW97" i="33"/>
  <c r="II97" i="33"/>
  <c r="E102" i="33"/>
  <c r="AB97" i="33"/>
  <c r="CN97" i="33"/>
  <c r="EZ97" i="33"/>
  <c r="HL97" i="33"/>
  <c r="JX97" i="33"/>
  <c r="MJ97" i="33"/>
  <c r="OV97" i="33"/>
  <c r="RH97" i="33"/>
  <c r="TT97" i="33"/>
  <c r="WF97" i="33"/>
  <c r="I105" i="33"/>
  <c r="BA97" i="33"/>
  <c r="DM97" i="33"/>
  <c r="FY97" i="33"/>
  <c r="IK97" i="33"/>
  <c r="KW97" i="33"/>
  <c r="NI97" i="33"/>
  <c r="PU97" i="33"/>
  <c r="SG97" i="33"/>
  <c r="C106" i="33"/>
  <c r="BB97" i="33"/>
  <c r="DN97" i="33"/>
  <c r="FZ97" i="33"/>
  <c r="IL97" i="33"/>
  <c r="KX97" i="33"/>
  <c r="NJ97" i="33"/>
  <c r="PV97" i="33"/>
  <c r="I103" i="33"/>
  <c r="AM97" i="33"/>
  <c r="CY97" i="33"/>
  <c r="FK97" i="33"/>
  <c r="HW97" i="33"/>
  <c r="KI97" i="33"/>
  <c r="MU97" i="33"/>
  <c r="PG97" i="33"/>
  <c r="RS97" i="33"/>
  <c r="UE97" i="33"/>
  <c r="I102" i="33"/>
  <c r="AF97" i="33"/>
  <c r="CR97" i="33"/>
  <c r="FD97" i="33"/>
  <c r="HP97" i="33"/>
  <c r="KB97" i="33"/>
  <c r="MN97" i="33"/>
  <c r="OZ97" i="33"/>
  <c r="RL97" i="33"/>
  <c r="AH97" i="33"/>
  <c r="KD97" i="33"/>
  <c r="QX97" i="33"/>
  <c r="VE97" i="33"/>
  <c r="YC97" i="33"/>
  <c r="AAO97" i="33"/>
  <c r="ADA97" i="33"/>
  <c r="AFM97" i="33"/>
  <c r="AHY97" i="33"/>
  <c r="AKK97" i="33"/>
  <c r="AMW97" i="33"/>
  <c r="EG97" i="33"/>
  <c r="MX97" i="33"/>
  <c r="TB97" i="33"/>
  <c r="WL97" i="33"/>
  <c r="ZB97" i="33"/>
  <c r="ABN97" i="33"/>
  <c r="ADZ97" i="33"/>
  <c r="AGL97" i="33"/>
  <c r="AIX97" i="33"/>
  <c r="DB97" i="33"/>
  <c r="MG97" i="33"/>
  <c r="SM97" i="33"/>
  <c r="WC97" i="33"/>
  <c r="YU97" i="33"/>
  <c r="ABG97" i="33"/>
  <c r="ADS97" i="33"/>
  <c r="AGE97" i="33"/>
  <c r="AIQ97" i="33"/>
  <c r="CC97" i="33"/>
  <c r="LK97" i="33"/>
  <c r="RZ97" i="33"/>
  <c r="VT97" i="33"/>
  <c r="OC97" i="33"/>
  <c r="WR97" i="33"/>
  <c r="AAT97" i="33"/>
  <c r="AES97" i="33"/>
  <c r="H106" i="33"/>
  <c r="BG97" i="33"/>
  <c r="DS97" i="33"/>
  <c r="GE97" i="33"/>
  <c r="IQ97" i="33"/>
  <c r="F103" i="33"/>
  <c r="AJ97" i="33"/>
  <c r="CV97" i="33"/>
  <c r="FH97" i="33"/>
  <c r="HT97" i="33"/>
  <c r="KF97" i="33"/>
  <c r="MR97" i="33"/>
  <c r="PD97" i="33"/>
  <c r="RP97" i="33"/>
  <c r="UB97" i="33"/>
  <c r="WN97" i="33"/>
  <c r="C107" i="33"/>
  <c r="BI97" i="33"/>
  <c r="DU97" i="33"/>
  <c r="GG97" i="33"/>
  <c r="IS97" i="33"/>
  <c r="LE97" i="33"/>
  <c r="NQ97" i="33"/>
  <c r="QC97" i="33"/>
  <c r="SO97" i="33"/>
  <c r="D107" i="33"/>
  <c r="BJ97" i="33"/>
  <c r="DV97" i="33"/>
  <c r="GH97" i="33"/>
  <c r="IT97" i="33"/>
  <c r="LF97" i="33"/>
  <c r="NR97" i="33"/>
  <c r="QD97" i="33"/>
  <c r="C105" i="33"/>
  <c r="AU97" i="33"/>
  <c r="DG97" i="33"/>
  <c r="FS97" i="33"/>
  <c r="IE97" i="33"/>
  <c r="KQ97" i="33"/>
  <c r="NC97" i="33"/>
  <c r="PO97" i="33"/>
  <c r="SA97" i="33"/>
  <c r="UM97" i="33"/>
  <c r="C104" i="33"/>
  <c r="AN97" i="33"/>
  <c r="CZ97" i="33"/>
  <c r="FL97" i="33"/>
  <c r="HX97" i="33"/>
  <c r="KJ97" i="33"/>
  <c r="MV97" i="33"/>
  <c r="PH97" i="33"/>
  <c r="RT97" i="33"/>
  <c r="BN97" i="33"/>
  <c r="LC97" i="33"/>
  <c r="RU97" i="33"/>
  <c r="VO97" i="33"/>
  <c r="YK97" i="33"/>
  <c r="AAW97" i="33"/>
  <c r="ADI97" i="33"/>
  <c r="AFU97" i="33"/>
  <c r="AIG97" i="33"/>
  <c r="AKS97" i="33"/>
  <c r="ANE97" i="33"/>
  <c r="FM97" i="33"/>
  <c r="NU97" i="33"/>
  <c r="TP97" i="33"/>
  <c r="WU97" i="33"/>
  <c r="ZJ97" i="33"/>
  <c r="ABV97" i="33"/>
  <c r="AEH97" i="33"/>
  <c r="AGT97" i="33"/>
  <c r="AJF97" i="33"/>
  <c r="EH97" i="33"/>
  <c r="MY97" i="33"/>
  <c r="TC97" i="33"/>
  <c r="WM97" i="33"/>
  <c r="ZC97" i="33"/>
  <c r="ABO97" i="33"/>
  <c r="AEA97" i="33"/>
  <c r="AGM97" i="33"/>
  <c r="AIY97" i="33"/>
  <c r="DI97" i="33"/>
  <c r="MH97" i="33"/>
  <c r="SP97" i="33"/>
  <c r="F105" i="33"/>
  <c r="PR97" i="33"/>
  <c r="I107" i="33"/>
  <c r="BO97" i="33"/>
  <c r="EA97" i="33"/>
  <c r="GM97" i="33"/>
  <c r="IY97" i="33"/>
  <c r="G104" i="33"/>
  <c r="AR97" i="33"/>
  <c r="DD97" i="33"/>
  <c r="FP97" i="33"/>
  <c r="IB97" i="33"/>
  <c r="KN97" i="33"/>
  <c r="MZ97" i="33"/>
  <c r="PL97" i="33"/>
  <c r="RX97" i="33"/>
  <c r="UJ97" i="33"/>
  <c r="WV97" i="33"/>
  <c r="E101" i="33"/>
  <c r="BQ97" i="33"/>
  <c r="EC97" i="33"/>
  <c r="GO97" i="33"/>
  <c r="JA97" i="33"/>
  <c r="LM97" i="33"/>
  <c r="NY97" i="33"/>
  <c r="QK97" i="33"/>
  <c r="SW97" i="33"/>
  <c r="F101" i="33"/>
  <c r="BR97" i="33"/>
  <c r="ED97" i="33"/>
  <c r="GP97" i="33"/>
  <c r="JB97" i="33"/>
  <c r="LN97" i="33"/>
  <c r="NZ97" i="33"/>
  <c r="QL97" i="33"/>
  <c r="D106" i="33"/>
  <c r="BC97" i="33"/>
  <c r="DO97" i="33"/>
  <c r="GA97" i="33"/>
  <c r="IM97" i="33"/>
  <c r="KY97" i="33"/>
  <c r="NK97" i="33"/>
  <c r="PW97" i="33"/>
  <c r="SI97" i="33"/>
  <c r="UU97" i="33"/>
  <c r="D105" i="33"/>
  <c r="AV97" i="33"/>
  <c r="DH97" i="33"/>
  <c r="FT97" i="33"/>
  <c r="IF97" i="33"/>
  <c r="KR97" i="33"/>
  <c r="ND97" i="33"/>
  <c r="PP97" i="33"/>
  <c r="SB97" i="33"/>
  <c r="CT97" i="33"/>
  <c r="LZ97" i="33"/>
  <c r="SK97" i="33"/>
  <c r="VZ97" i="33"/>
  <c r="YS97" i="33"/>
  <c r="ABE97" i="33"/>
  <c r="ADQ97" i="33"/>
  <c r="AGC97" i="33"/>
  <c r="AIO97" i="33"/>
  <c r="ALA97" i="33"/>
  <c r="ANM97" i="33"/>
  <c r="GS97" i="33"/>
  <c r="OM97" i="33"/>
  <c r="TZ97" i="33"/>
  <c r="XE97" i="33"/>
  <c r="ZR97" i="33"/>
  <c r="ACD97" i="33"/>
  <c r="AEP97" i="33"/>
  <c r="AHB97" i="33"/>
  <c r="AJN97" i="33"/>
  <c r="FN97" i="33"/>
  <c r="NV97" i="33"/>
  <c r="TQ97" i="33"/>
  <c r="WW97" i="33"/>
  <c r="ZK97" i="33"/>
  <c r="ABW97" i="33"/>
  <c r="AEI97" i="33"/>
  <c r="AGU97" i="33"/>
  <c r="AJG97" i="33"/>
  <c r="EO97" i="33"/>
  <c r="NE97" i="33"/>
  <c r="TF97" i="33"/>
  <c r="AX97" i="33"/>
  <c r="RG97" i="33"/>
  <c r="K97" i="33"/>
  <c r="BW97" i="33"/>
  <c r="EI97" i="33"/>
  <c r="GU97" i="33"/>
  <c r="JG97" i="33"/>
  <c r="H105" i="33"/>
  <c r="AZ97" i="33"/>
  <c r="DL97" i="33"/>
  <c r="FX97" i="33"/>
  <c r="IJ97" i="33"/>
  <c r="KV97" i="33"/>
  <c r="NH97" i="33"/>
  <c r="PT97" i="33"/>
  <c r="SF97" i="33"/>
  <c r="UR97" i="33"/>
  <c r="XD97" i="33"/>
  <c r="M97" i="33"/>
  <c r="BY97" i="33"/>
  <c r="EK97" i="33"/>
  <c r="GW97" i="33"/>
  <c r="JI97" i="33"/>
  <c r="LU97" i="33"/>
  <c r="OG97" i="33"/>
  <c r="QS97" i="33"/>
  <c r="TE97" i="33"/>
  <c r="N97" i="33"/>
  <c r="BZ97" i="33"/>
  <c r="EL97" i="33"/>
  <c r="GX97" i="33"/>
  <c r="JJ97" i="33"/>
  <c r="LV97" i="33"/>
  <c r="OH97" i="33"/>
  <c r="QT97" i="33"/>
  <c r="E107" i="33"/>
  <c r="BK97" i="33"/>
  <c r="DW97" i="33"/>
  <c r="GI97" i="33"/>
  <c r="IU97" i="33"/>
  <c r="LG97" i="33"/>
  <c r="NS97" i="33"/>
  <c r="QE97" i="33"/>
  <c r="SQ97" i="33"/>
  <c r="VC97" i="33"/>
  <c r="E106" i="33"/>
  <c r="BD97" i="33"/>
  <c r="DP97" i="33"/>
  <c r="GB97" i="33"/>
  <c r="IN97" i="33"/>
  <c r="KZ97" i="33"/>
  <c r="NL97" i="33"/>
  <c r="PX97" i="33"/>
  <c r="SJ97" i="33"/>
  <c r="DZ97" i="33"/>
  <c r="MW97" i="33"/>
  <c r="TA97" i="33"/>
  <c r="WK97" i="33"/>
  <c r="ZA97" i="33"/>
  <c r="ABM97" i="33"/>
  <c r="ADY97" i="33"/>
  <c r="AGK97" i="33"/>
  <c r="AIW97" i="33"/>
  <c r="ALI97" i="33"/>
  <c r="D104" i="33"/>
  <c r="HY97" i="33"/>
  <c r="PJ97" i="33"/>
  <c r="UK97" i="33"/>
  <c r="XN97" i="33"/>
  <c r="ZZ97" i="33"/>
  <c r="ACL97" i="33"/>
  <c r="AEX97" i="33"/>
  <c r="AHJ97" i="33"/>
  <c r="AJV97" i="33"/>
  <c r="GT97" i="33"/>
  <c r="OS97" i="33"/>
  <c r="UA97" i="33"/>
  <c r="XF97" i="33"/>
  <c r="ZS97" i="33"/>
  <c r="ACE97" i="33"/>
  <c r="AEQ97" i="33"/>
  <c r="AHC97" i="33"/>
  <c r="AJO97" i="33"/>
  <c r="FU97" i="33"/>
  <c r="NW97" i="33"/>
  <c r="TR97" i="33"/>
  <c r="DJ97" i="33"/>
  <c r="C102" i="33"/>
  <c r="DT97" i="33"/>
  <c r="XL97" i="33"/>
  <c r="RA97" i="33"/>
  <c r="OP97" i="33"/>
  <c r="OA97" i="33"/>
  <c r="IV97" i="33"/>
  <c r="WT97" i="33"/>
  <c r="JE97" i="33"/>
  <c r="E104" i="33"/>
  <c r="AHK97" i="33"/>
  <c r="VJ97" i="33"/>
  <c r="ABH97" i="33"/>
  <c r="AFR97" i="33"/>
  <c r="AJQ97" i="33"/>
  <c r="AMN97" i="33"/>
  <c r="APD97" i="33"/>
  <c r="ARP97" i="33"/>
  <c r="AUB97" i="33"/>
  <c r="AWN97" i="33"/>
  <c r="AYZ97" i="33"/>
  <c r="BBL97" i="33"/>
  <c r="BDX97" i="33"/>
  <c r="BGJ97" i="33"/>
  <c r="BIV97" i="33"/>
  <c r="BLH97" i="33"/>
  <c r="BNT97" i="33"/>
  <c r="BQF97" i="33"/>
  <c r="BSR97" i="33"/>
  <c r="BVD97" i="33"/>
  <c r="BE97" i="33"/>
  <c r="RM97" i="33"/>
  <c r="XX97" i="33"/>
  <c r="ABT97" i="33"/>
  <c r="AFS97" i="33"/>
  <c r="AJR97" i="33"/>
  <c r="AMP97" i="33"/>
  <c r="APE97" i="33"/>
  <c r="ARQ97" i="33"/>
  <c r="AUC97" i="33"/>
  <c r="AWO97" i="33"/>
  <c r="AZA97" i="33"/>
  <c r="BBM97" i="33"/>
  <c r="BDY97" i="33"/>
  <c r="BGK97" i="33"/>
  <c r="BIW97" i="33"/>
  <c r="BLI97" i="33"/>
  <c r="BNU97" i="33"/>
  <c r="BQG97" i="33"/>
  <c r="BSS97" i="33"/>
  <c r="BVE97" i="33"/>
  <c r="BXQ97" i="33"/>
  <c r="OU97" i="33"/>
  <c r="WZ97" i="33"/>
  <c r="PC97" i="33"/>
  <c r="ZM97" i="33"/>
  <c r="AER97" i="33"/>
  <c r="AJY97" i="33"/>
  <c r="ANS97" i="33"/>
  <c r="AQY97" i="33"/>
  <c r="AUG97" i="33"/>
  <c r="AXO97" i="33"/>
  <c r="BAU97" i="33"/>
  <c r="BEC97" i="33"/>
  <c r="TX97" i="33"/>
  <c r="AAV97" i="33"/>
  <c r="AGA97" i="33"/>
  <c r="AKY97" i="33"/>
  <c r="AOP97" i="33"/>
  <c r="ARV97" i="33"/>
  <c r="AVD97" i="33"/>
  <c r="AYL97" i="33"/>
  <c r="UF97" i="33"/>
  <c r="AAZ97" i="33"/>
  <c r="AGB97" i="33"/>
  <c r="AKZ97" i="33"/>
  <c r="AOQ97" i="33"/>
  <c r="ARW97" i="33"/>
  <c r="AVE97" i="33"/>
  <c r="LB97" i="33"/>
  <c r="YJ97" i="33"/>
  <c r="ADO97" i="33"/>
  <c r="AIV97" i="33"/>
  <c r="LR97" i="33"/>
  <c r="YN97" i="33"/>
  <c r="S97" i="33"/>
  <c r="GF97" i="33"/>
  <c r="U97" i="33"/>
  <c r="TM97" i="33"/>
  <c r="RB97" i="33"/>
  <c r="QM97" i="33"/>
  <c r="LH97" i="33"/>
  <c r="ZI97" i="33"/>
  <c r="QG97" i="33"/>
  <c r="HZ97" i="33"/>
  <c r="AJW97" i="33"/>
  <c r="XH97" i="33"/>
  <c r="ABS97" i="33"/>
  <c r="AGF97" i="33"/>
  <c r="AKB97" i="33"/>
  <c r="AMX97" i="33"/>
  <c r="APL97" i="33"/>
  <c r="ARX97" i="33"/>
  <c r="AUJ97" i="33"/>
  <c r="AWV97" i="33"/>
  <c r="AZH97" i="33"/>
  <c r="BBT97" i="33"/>
  <c r="BEF97" i="33"/>
  <c r="BGR97" i="33"/>
  <c r="BJD97" i="33"/>
  <c r="BLP97" i="33"/>
  <c r="BOB97" i="33"/>
  <c r="BQN97" i="33"/>
  <c r="BSZ97" i="33"/>
  <c r="BVL97" i="33"/>
  <c r="DQ97" i="33"/>
  <c r="ST97" i="33"/>
  <c r="YI97" i="33"/>
  <c r="ACH97" i="33"/>
  <c r="AGG97" i="33"/>
  <c r="AKD97" i="33"/>
  <c r="AMY97" i="33"/>
  <c r="APM97" i="33"/>
  <c r="ARY97" i="33"/>
  <c r="AUK97" i="33"/>
  <c r="AWW97" i="33"/>
  <c r="AZI97" i="33"/>
  <c r="BBU97" i="33"/>
  <c r="BEG97" i="33"/>
  <c r="BGS97" i="33"/>
  <c r="BJE97" i="33"/>
  <c r="BLQ97" i="33"/>
  <c r="BOC97" i="33"/>
  <c r="BQO97" i="33"/>
  <c r="BTA97" i="33"/>
  <c r="BVM97" i="33"/>
  <c r="R97" i="33"/>
  <c r="QO97" i="33"/>
  <c r="XP97" i="33"/>
  <c r="SD97" i="33"/>
  <c r="AAC97" i="33"/>
  <c r="AFJ97" i="33"/>
  <c r="CE97" i="33"/>
  <c r="IR97" i="33"/>
  <c r="CG97" i="33"/>
  <c r="V97" i="33"/>
  <c r="G101" i="33"/>
  <c r="SY97" i="33"/>
  <c r="NT97" i="33"/>
  <c r="ABU97" i="33"/>
  <c r="UV97" i="33"/>
  <c r="PK97" i="33"/>
  <c r="HA97" i="33"/>
  <c r="XT97" i="33"/>
  <c r="ACG97" i="33"/>
  <c r="AGQ97" i="33"/>
  <c r="AKL97" i="33"/>
  <c r="ANG97" i="33"/>
  <c r="APT97" i="33"/>
  <c r="ASF97" i="33"/>
  <c r="AUR97" i="33"/>
  <c r="AXD97" i="33"/>
  <c r="AZP97" i="33"/>
  <c r="BCB97" i="33"/>
  <c r="BEN97" i="33"/>
  <c r="BGZ97" i="33"/>
  <c r="BJL97" i="33"/>
  <c r="BLX97" i="33"/>
  <c r="BOJ97" i="33"/>
  <c r="BQV97" i="33"/>
  <c r="BTH97" i="33"/>
  <c r="BVT97" i="33"/>
  <c r="GC97" i="33"/>
  <c r="TU97" i="33"/>
  <c r="YW97" i="33"/>
  <c r="ACV97" i="33"/>
  <c r="AGR97" i="33"/>
  <c r="AKM97" i="33"/>
  <c r="ANH97" i="33"/>
  <c r="APU97" i="33"/>
  <c r="ASG97" i="33"/>
  <c r="AUS97" i="33"/>
  <c r="AXE97" i="33"/>
  <c r="AZQ97" i="33"/>
  <c r="BCC97" i="33"/>
  <c r="BEO97" i="33"/>
  <c r="BHA97" i="33"/>
  <c r="BJM97" i="33"/>
  <c r="BLY97" i="33"/>
  <c r="BOK97" i="33"/>
  <c r="BQW97" i="33"/>
  <c r="BTI97" i="33"/>
  <c r="BVU97" i="33"/>
  <c r="CD97" i="33"/>
  <c r="SC97" i="33"/>
  <c r="YA97" i="33"/>
  <c r="TV97" i="33"/>
  <c r="AAS97" i="33"/>
  <c r="AFZ97" i="33"/>
  <c r="AKX97" i="33"/>
  <c r="AOM97" i="33"/>
  <c r="ARU97" i="33"/>
  <c r="AVC97" i="33"/>
  <c r="AYI97" i="33"/>
  <c r="BBQ97" i="33"/>
  <c r="CL97" i="33"/>
  <c r="WO97" i="33"/>
  <c r="ACB97" i="33"/>
  <c r="AHL97" i="33"/>
  <c r="ALX97" i="33"/>
  <c r="EQ97" i="33"/>
  <c r="LD97" i="33"/>
  <c r="ES97" i="33"/>
  <c r="CH97" i="33"/>
  <c r="BS97" i="33"/>
  <c r="VK97" i="33"/>
  <c r="QF97" i="33"/>
  <c r="AEG97" i="33"/>
  <c r="XV97" i="33"/>
  <c r="UL97" i="33"/>
  <c r="OT97" i="33"/>
  <c r="YH97" i="33"/>
  <c r="ACR97" i="33"/>
  <c r="AHE97" i="33"/>
  <c r="AKU97" i="33"/>
  <c r="ANP97" i="33"/>
  <c r="AQB97" i="33"/>
  <c r="ASN97" i="33"/>
  <c r="AUZ97" i="33"/>
  <c r="AXL97" i="33"/>
  <c r="AZX97" i="33"/>
  <c r="BCJ97" i="33"/>
  <c r="BEV97" i="33"/>
  <c r="BHH97" i="33"/>
  <c r="BJT97" i="33"/>
  <c r="BMF97" i="33"/>
  <c r="BOR97" i="33"/>
  <c r="BRD97" i="33"/>
  <c r="BTP97" i="33"/>
  <c r="BWB97" i="33"/>
  <c r="IO97" i="33"/>
  <c r="UP97" i="33"/>
  <c r="ZH97" i="33"/>
  <c r="ADG97" i="33"/>
  <c r="AHF97" i="33"/>
  <c r="AKV97" i="33"/>
  <c r="ANQ97" i="33"/>
  <c r="AQC97" i="33"/>
  <c r="ASO97" i="33"/>
  <c r="AVA97" i="33"/>
  <c r="AXM97" i="33"/>
  <c r="AZY97" i="33"/>
  <c r="BCK97" i="33"/>
  <c r="BEW97" i="33"/>
  <c r="BHI97" i="33"/>
  <c r="BJU97" i="33"/>
  <c r="BMG97" i="33"/>
  <c r="BOS97" i="33"/>
  <c r="BRE97" i="33"/>
  <c r="BTQ97" i="33"/>
  <c r="BWC97" i="33"/>
  <c r="EP97" i="33"/>
  <c r="TH97" i="33"/>
  <c r="C103" i="33"/>
  <c r="VB97" i="33"/>
  <c r="ABK97" i="33"/>
  <c r="AGP97" i="33"/>
  <c r="HC97" i="33"/>
  <c r="NP97" i="33"/>
  <c r="HE97" i="33"/>
  <c r="ET97" i="33"/>
  <c r="EE97" i="33"/>
  <c r="F107" i="33"/>
  <c r="SR97" i="33"/>
  <c r="AGS97" i="33"/>
  <c r="AAH97" i="33"/>
  <c r="XO97" i="33"/>
  <c r="UC97" i="33"/>
  <c r="YV97" i="33"/>
  <c r="ADF97" i="33"/>
  <c r="AHP97" i="33"/>
  <c r="ALD97" i="33"/>
  <c r="ANX97" i="33"/>
  <c r="AQJ97" i="33"/>
  <c r="ASV97" i="33"/>
  <c r="AVH97" i="33"/>
  <c r="AXT97" i="33"/>
  <c r="BAF97" i="33"/>
  <c r="BCR97" i="33"/>
  <c r="BFD97" i="33"/>
  <c r="BHP97" i="33"/>
  <c r="BKB97" i="33"/>
  <c r="BMN97" i="33"/>
  <c r="BOZ97" i="33"/>
  <c r="BRL97" i="33"/>
  <c r="BTX97" i="33"/>
  <c r="BWJ97" i="33"/>
  <c r="KU97" i="33"/>
  <c r="VL97" i="33"/>
  <c r="ZV97" i="33"/>
  <c r="ADU97" i="33"/>
  <c r="AHT97" i="33"/>
  <c r="ALE97" i="33"/>
  <c r="ANY97" i="33"/>
  <c r="AQK97" i="33"/>
  <c r="ASW97" i="33"/>
  <c r="AVI97" i="33"/>
  <c r="AXU97" i="33"/>
  <c r="BAG97" i="33"/>
  <c r="BCS97" i="33"/>
  <c r="BFE97" i="33"/>
  <c r="BHQ97" i="33"/>
  <c r="BKC97" i="33"/>
  <c r="BMO97" i="33"/>
  <c r="BPA97" i="33"/>
  <c r="BRM97" i="33"/>
  <c r="BTY97" i="33"/>
  <c r="BWK97" i="33"/>
  <c r="HB97" i="33"/>
  <c r="UD97" i="33"/>
  <c r="CK97" i="33"/>
  <c r="WH97" i="33"/>
  <c r="ACA97" i="33"/>
  <c r="AHH97" i="33"/>
  <c r="ALU97" i="33"/>
  <c r="API97" i="33"/>
  <c r="ASQ97" i="33"/>
  <c r="AVW97" i="33"/>
  <c r="AZE97" i="33"/>
  <c r="BCM97" i="33"/>
  <c r="KC97" i="33"/>
  <c r="YF97" i="33"/>
  <c r="ADM97" i="33"/>
  <c r="AIT97" i="33"/>
  <c r="AMU97" i="33"/>
  <c r="AQF97" i="33"/>
  <c r="ATN97" i="33"/>
  <c r="AWT97" i="33"/>
  <c r="LA97" i="33"/>
  <c r="YG97" i="33"/>
  <c r="ADN97" i="33"/>
  <c r="AIU97" i="33"/>
  <c r="JO97" i="33"/>
  <c r="QB97" i="33"/>
  <c r="JQ97" i="33"/>
  <c r="HF97" i="33"/>
  <c r="GQ97" i="33"/>
  <c r="BL97" i="33"/>
  <c r="FF97" i="33"/>
  <c r="AJE97" i="33"/>
  <c r="ACT97" i="33"/>
  <c r="AAA97" i="33"/>
  <c r="FV97" i="33"/>
  <c r="ZG97" i="33"/>
  <c r="ADT97" i="33"/>
  <c r="AID97" i="33"/>
  <c r="ALM97" i="33"/>
  <c r="AOF97" i="33"/>
  <c r="AQR97" i="33"/>
  <c r="ATD97" i="33"/>
  <c r="AVP97" i="33"/>
  <c r="AYB97" i="33"/>
  <c r="BAN97" i="33"/>
  <c r="BCZ97" i="33"/>
  <c r="BFL97" i="33"/>
  <c r="BHX97" i="33"/>
  <c r="BKJ97" i="33"/>
  <c r="BMV97" i="33"/>
  <c r="BPH97" i="33"/>
  <c r="BRT97" i="33"/>
  <c r="BUF97" i="33"/>
  <c r="BWR97" i="33"/>
  <c r="MO97" i="33"/>
  <c r="WE97" i="33"/>
  <c r="AAJ97" i="33"/>
  <c r="AEF97" i="33"/>
  <c r="AIE97" i="33"/>
  <c r="ALN97" i="33"/>
  <c r="AOG97" i="33"/>
  <c r="AQS97" i="33"/>
  <c r="ATE97" i="33"/>
  <c r="AVQ97" i="33"/>
  <c r="AYC97" i="33"/>
  <c r="BAO97" i="33"/>
  <c r="BDA97" i="33"/>
  <c r="BFM97" i="33"/>
  <c r="BHY97" i="33"/>
  <c r="BKK97" i="33"/>
  <c r="BMW97" i="33"/>
  <c r="BPI97" i="33"/>
  <c r="BRU97" i="33"/>
  <c r="BUG97" i="33"/>
  <c r="BWS97" i="33"/>
  <c r="JN97" i="33"/>
  <c r="UY97" i="33"/>
  <c r="GD97" i="33"/>
  <c r="XG97" i="33"/>
  <c r="ACQ97" i="33"/>
  <c r="AHX97" i="33"/>
  <c r="AMI97" i="33"/>
  <c r="APS97" i="33"/>
  <c r="ATA97" i="33"/>
  <c r="AWI97" i="33"/>
  <c r="AZO97" i="33"/>
  <c r="BCW97" i="33"/>
  <c r="NG97" i="33"/>
  <c r="YX97" i="33"/>
  <c r="AEC97" i="33"/>
  <c r="AJJ97" i="33"/>
  <c r="ANI97" i="33"/>
  <c r="AQP97" i="33"/>
  <c r="ATX97" i="33"/>
  <c r="AXF97" i="33"/>
  <c r="NM97" i="33"/>
  <c r="YY97" i="33"/>
  <c r="AED97" i="33"/>
  <c r="AJK97" i="33"/>
  <c r="ANJ97" i="33"/>
  <c r="AQQ97" i="33"/>
  <c r="ATY97" i="33"/>
  <c r="Y97" i="33"/>
  <c r="VN97" i="33"/>
  <c r="ABQ97" i="33"/>
  <c r="AGX97" i="33"/>
  <c r="Z97" i="33"/>
  <c r="VV97" i="33"/>
  <c r="ABR97" i="33"/>
  <c r="I106" i="33"/>
  <c r="SN97" i="33"/>
  <c r="MC97" i="33"/>
  <c r="JR97" i="33"/>
  <c r="JC97" i="33"/>
  <c r="DX97" i="33"/>
  <c r="NO97" i="33"/>
  <c r="ALQ97" i="33"/>
  <c r="AFF97" i="33"/>
  <c r="ACM97" i="33"/>
  <c r="SS97" i="33"/>
  <c r="ZU97" i="33"/>
  <c r="AEE97" i="33"/>
  <c r="AIR97" i="33"/>
  <c r="ALV97" i="33"/>
  <c r="AON97" i="33"/>
  <c r="AQZ97" i="33"/>
  <c r="ATL97" i="33"/>
  <c r="AVX97" i="33"/>
  <c r="AYJ97" i="33"/>
  <c r="BAV97" i="33"/>
  <c r="BDH97" i="33"/>
  <c r="BFT97" i="33"/>
  <c r="BIF97" i="33"/>
  <c r="BKR97" i="33"/>
  <c r="BND97" i="33"/>
  <c r="BPP97" i="33"/>
  <c r="BSB97" i="33"/>
  <c r="BUN97" i="33"/>
  <c r="BWZ97" i="33"/>
  <c r="OD97" i="33"/>
  <c r="WS97" i="33"/>
  <c r="AAU97" i="33"/>
  <c r="AET97" i="33"/>
  <c r="AIS97" i="33"/>
  <c r="ALW97" i="33"/>
  <c r="AOO97" i="33"/>
  <c r="ARA97" i="33"/>
  <c r="ATM97" i="33"/>
  <c r="AVY97" i="33"/>
  <c r="AYK97" i="33"/>
  <c r="BAW97" i="33"/>
  <c r="BDI97" i="33"/>
  <c r="BFU97" i="33"/>
  <c r="BIG97" i="33"/>
  <c r="BKS97" i="33"/>
  <c r="BNE97" i="33"/>
  <c r="BPQ97" i="33"/>
  <c r="BSC97" i="33"/>
  <c r="BUO97" i="33"/>
  <c r="BXA97" i="33"/>
  <c r="LQ97" i="33"/>
  <c r="VU97" i="33"/>
  <c r="JV97" i="33"/>
  <c r="YB97" i="33"/>
  <c r="ADL97" i="33"/>
  <c r="AIN97" i="33"/>
  <c r="AMT97" i="33"/>
  <c r="AQE97" i="33"/>
  <c r="ATK97" i="33"/>
  <c r="AWS97" i="33"/>
  <c r="BAA97" i="33"/>
  <c r="BDG97" i="33"/>
  <c r="PY97" i="33"/>
  <c r="ZN97" i="33"/>
  <c r="AEU97" i="33"/>
  <c r="AJZ97" i="33"/>
  <c r="BH97" i="33"/>
  <c r="AHR97" i="33"/>
  <c r="ARH97" i="33"/>
  <c r="BKZ97" i="33"/>
  <c r="ABI97" i="33"/>
  <c r="AYS97" i="33"/>
  <c r="BSK97" i="33"/>
  <c r="AJI97" i="33"/>
  <c r="ASE97" i="33"/>
  <c r="BBG97" i="33"/>
  <c r="AAD97" i="33"/>
  <c r="AMJ97" i="33"/>
  <c r="ASH97" i="33"/>
  <c r="AXP97" i="33"/>
  <c r="WP97" i="33"/>
  <c r="AFL97" i="33"/>
  <c r="AMK97" i="33"/>
  <c r="ARC97" i="33"/>
  <c r="AVO97" i="33"/>
  <c r="SU97" i="33"/>
  <c r="ACI97" i="33"/>
  <c r="AJL97" i="33"/>
  <c r="SX97" i="33"/>
  <c r="ACJ97" i="33"/>
  <c r="AHO97" i="33"/>
  <c r="AMB97" i="33"/>
  <c r="APO97" i="33"/>
  <c r="ASU97" i="33"/>
  <c r="AWC97" i="33"/>
  <c r="AZK97" i="33"/>
  <c r="BCQ97" i="33"/>
  <c r="BFY97" i="33"/>
  <c r="YO97" i="33"/>
  <c r="ALR97" i="33"/>
  <c r="ASL97" i="33"/>
  <c r="AYP97" i="33"/>
  <c r="BCY97" i="33"/>
  <c r="BGX97" i="33"/>
  <c r="BKG97" i="33"/>
  <c r="BNO97" i="33"/>
  <c r="BQU97" i="33"/>
  <c r="BUC97" i="33"/>
  <c r="ADW97" i="33"/>
  <c r="AOK97" i="33"/>
  <c r="AUY97" i="33"/>
  <c r="BAI97" i="33"/>
  <c r="BEQ97" i="33"/>
  <c r="BIH97" i="33"/>
  <c r="BLN97" i="33"/>
  <c r="BOV97" i="33"/>
  <c r="BSD97" i="33"/>
  <c r="EW97" i="33"/>
  <c r="AFX97" i="33"/>
  <c r="APH97" i="33"/>
  <c r="AVV97" i="33"/>
  <c r="BAY97" i="33"/>
  <c r="BFF97" i="33"/>
  <c r="BIS97" i="33"/>
  <c r="BMA97" i="33"/>
  <c r="BPG97" i="33"/>
  <c r="BSO97" i="33"/>
  <c r="BVW97" i="33"/>
  <c r="ACO97" i="33"/>
  <c r="ANV97" i="33"/>
  <c r="AUL97" i="33"/>
  <c r="AZW97" i="33"/>
  <c r="BEH97" i="33"/>
  <c r="BHZ97" i="33"/>
  <c r="BLF97" i="33"/>
  <c r="BON97" i="33"/>
  <c r="BRV97" i="33"/>
  <c r="BVB97" i="33"/>
  <c r="AEM97" i="33"/>
  <c r="AOT97" i="33"/>
  <c r="AVJ97" i="33"/>
  <c r="BAM97" i="33"/>
  <c r="BEU97" i="33"/>
  <c r="BIK97" i="33"/>
  <c r="BLS97" i="33"/>
  <c r="BOY97" i="33"/>
  <c r="BSG97" i="33"/>
  <c r="BVO97" i="33"/>
  <c r="US97" i="33"/>
  <c r="AJX97" i="33"/>
  <c r="ARG97" i="33"/>
  <c r="AXR97" i="33"/>
  <c r="BCF97" i="33"/>
  <c r="BGG97" i="33"/>
  <c r="BJR97" i="33"/>
  <c r="BMZ97" i="33"/>
  <c r="BQH97" i="33"/>
  <c r="BTN97" i="33"/>
  <c r="APR97" i="33"/>
  <c r="BIY97" i="33"/>
  <c r="BVH97" i="33"/>
  <c r="BYQ97" i="33"/>
  <c r="CBC97" i="33"/>
  <c r="CDO97" i="33"/>
  <c r="CGA97" i="33"/>
  <c r="CIM97" i="33"/>
  <c r="CKY97" i="33"/>
  <c r="CNK97" i="33"/>
  <c r="CPW97" i="33"/>
  <c r="AML97" i="33"/>
  <c r="BHJ97" i="33"/>
  <c r="BUL97" i="33"/>
  <c r="BYJ97" i="33"/>
  <c r="CAV97" i="33"/>
  <c r="CDH97" i="33"/>
  <c r="CFT97" i="33"/>
  <c r="CIF97" i="33"/>
  <c r="CKR97" i="33"/>
  <c r="CND97" i="33"/>
  <c r="CPP97" i="33"/>
  <c r="AXB97" i="33"/>
  <c r="BMQ97" i="33"/>
  <c r="BWN97" i="33"/>
  <c r="BZI97" i="33"/>
  <c r="CBU97" i="33"/>
  <c r="CEG97" i="33"/>
  <c r="CGS97" i="33"/>
  <c r="CJE97" i="33"/>
  <c r="CLQ97" i="33"/>
  <c r="COC97" i="33"/>
  <c r="ABX97" i="33"/>
  <c r="BEA97" i="33"/>
  <c r="BRP97" i="33"/>
  <c r="BXV97" i="33"/>
  <c r="CAH97" i="33"/>
  <c r="CCT97" i="33"/>
  <c r="CFF97" i="33"/>
  <c r="CHR97" i="33"/>
  <c r="CKD97" i="33"/>
  <c r="CMP97" i="33"/>
  <c r="ADE97" i="33"/>
  <c r="BEL97" i="33"/>
  <c r="BRY97" i="33"/>
  <c r="BXW97" i="33"/>
  <c r="CAI97" i="33"/>
  <c r="CCU97" i="33"/>
  <c r="CFG97" i="33"/>
  <c r="CHS97" i="33"/>
  <c r="CKE97" i="33"/>
  <c r="CMQ97" i="33"/>
  <c r="CPC97" i="33"/>
  <c r="AXW97" i="33"/>
  <c r="BNB97" i="33"/>
  <c r="BWQ97" i="33"/>
  <c r="BZL97" i="33"/>
  <c r="CBX97" i="33"/>
  <c r="CEJ97" i="33"/>
  <c r="CGV97" i="33"/>
  <c r="CJH97" i="33"/>
  <c r="CLT97" i="33"/>
  <c r="COF97" i="33"/>
  <c r="BCV97" i="33"/>
  <c r="CCO97" i="33"/>
  <c r="CMK97" i="33"/>
  <c r="CRM97" i="33"/>
  <c r="CTY97" i="33"/>
  <c r="CWK97" i="33"/>
  <c r="CYW97" i="33"/>
  <c r="DBI97" i="33"/>
  <c r="DDU97" i="33"/>
  <c r="DGG97" i="33"/>
  <c r="DIS97" i="33"/>
  <c r="ASJ97" i="33"/>
  <c r="CBJ97" i="33"/>
  <c r="CLF97" i="33"/>
  <c r="CRF97" i="33"/>
  <c r="UZ97" i="33"/>
  <c r="AEY97" i="33"/>
  <c r="ATT97" i="33"/>
  <c r="BNL97" i="33"/>
  <c r="AFH97" i="33"/>
  <c r="BBE97" i="33"/>
  <c r="BUW97" i="33"/>
  <c r="AKJ97" i="33"/>
  <c r="ATW97" i="33"/>
  <c r="BCA97" i="33"/>
  <c r="ABL97" i="33"/>
  <c r="ANT97" i="33"/>
  <c r="ASR97" i="33"/>
  <c r="AXZ97" i="33"/>
  <c r="XK97" i="33"/>
  <c r="AGW97" i="33"/>
  <c r="AMV97" i="33"/>
  <c r="ARM97" i="33"/>
  <c r="AWA97" i="33"/>
  <c r="UG97" i="33"/>
  <c r="ACY97" i="33"/>
  <c r="AKE97" i="33"/>
  <c r="UH97" i="33"/>
  <c r="ACZ97" i="33"/>
  <c r="AIJ97" i="33"/>
  <c r="AMM97" i="33"/>
  <c r="APY97" i="33"/>
  <c r="ATG97" i="33"/>
  <c r="AWM97" i="33"/>
  <c r="AZU97" i="33"/>
  <c r="BDC97" i="33"/>
  <c r="BGI97" i="33"/>
  <c r="AAB97" i="33"/>
  <c r="AMQ97" i="33"/>
  <c r="ATH97" i="33"/>
  <c r="AZD97" i="33"/>
  <c r="BDN97" i="33"/>
  <c r="BHK97" i="33"/>
  <c r="BKQ97" i="33"/>
  <c r="BNY97" i="33"/>
  <c r="BRG97" i="33"/>
  <c r="BM97" i="33"/>
  <c r="AFT97" i="33"/>
  <c r="APG97" i="33"/>
  <c r="AVU97" i="33"/>
  <c r="BAX97" i="33"/>
  <c r="BFB97" i="33"/>
  <c r="BIR97" i="33"/>
  <c r="BLZ97" i="33"/>
  <c r="BPF97" i="33"/>
  <c r="BSN97" i="33"/>
  <c r="MP97" i="33"/>
  <c r="AHU97" i="33"/>
  <c r="AQD97" i="33"/>
  <c r="AWR97" i="33"/>
  <c r="BBN97" i="33"/>
  <c r="BFQ97" i="33"/>
  <c r="BJC97" i="33"/>
  <c r="BMK97" i="33"/>
  <c r="BPS97" i="33"/>
  <c r="BSY97" i="33"/>
  <c r="BWG97" i="33"/>
  <c r="AEL97" i="33"/>
  <c r="AOR97" i="33"/>
  <c r="AVF97" i="33"/>
  <c r="BAL97" i="33"/>
  <c r="BET97" i="33"/>
  <c r="BIJ97" i="33"/>
  <c r="BLR97" i="33"/>
  <c r="BOX97" i="33"/>
  <c r="BSF97" i="33"/>
  <c r="FE97" i="33"/>
  <c r="AGJ97" i="33"/>
  <c r="APP97" i="33"/>
  <c r="AWD97" i="33"/>
  <c r="BBB97" i="33"/>
  <c r="BFH97" i="33"/>
  <c r="BIU97" i="33"/>
  <c r="BMC97" i="33"/>
  <c r="BPK97" i="33"/>
  <c r="BSQ97" i="33"/>
  <c r="BVY97" i="33"/>
  <c r="XS97" i="33"/>
  <c r="ALG97" i="33"/>
  <c r="ASC97" i="33"/>
  <c r="AYH97" i="33"/>
  <c r="BCU97" i="33"/>
  <c r="BGT97" i="33"/>
  <c r="BKD97" i="33"/>
  <c r="BNJ97" i="33"/>
  <c r="BQR97" i="33"/>
  <c r="BTZ97" i="33"/>
  <c r="ASZ97" i="33"/>
  <c r="BKO97" i="33"/>
  <c r="BVV97" i="33"/>
  <c r="BYY97" i="33"/>
  <c r="CBK97" i="33"/>
  <c r="CDW97" i="33"/>
  <c r="CGI97" i="33"/>
  <c r="CIU97" i="33"/>
  <c r="CLG97" i="33"/>
  <c r="CNS97" i="33"/>
  <c r="CQE97" i="33"/>
  <c r="APX97" i="33"/>
  <c r="BIZ97" i="33"/>
  <c r="BVI97" i="33"/>
  <c r="BYR97" i="33"/>
  <c r="CBD97" i="33"/>
  <c r="CDP97" i="33"/>
  <c r="CGB97" i="33"/>
  <c r="CIN97" i="33"/>
  <c r="CKZ97" i="33"/>
  <c r="CNL97" i="33"/>
  <c r="CPX97" i="33"/>
  <c r="AZN97" i="33"/>
  <c r="BOG97" i="33"/>
  <c r="BWY97" i="33"/>
  <c r="BZQ97" i="33"/>
  <c r="CCC97" i="33"/>
  <c r="CEO97" i="33"/>
  <c r="CHA97" i="33"/>
  <c r="CJM97" i="33"/>
  <c r="CLY97" i="33"/>
  <c r="COK97" i="33"/>
  <c r="AIM97" i="33"/>
  <c r="BFX97" i="33"/>
  <c r="BTF97" i="33"/>
  <c r="BYD97" i="33"/>
  <c r="CAP97" i="33"/>
  <c r="CDB97" i="33"/>
  <c r="CFN97" i="33"/>
  <c r="CHZ97" i="33"/>
  <c r="CKL97" i="33"/>
  <c r="CMX97" i="33"/>
  <c r="AKG97" i="33"/>
  <c r="BGH97" i="33"/>
  <c r="BTO97" i="33"/>
  <c r="BYE97" i="33"/>
  <c r="CAQ97" i="33"/>
  <c r="CDC97" i="33"/>
  <c r="CFO97" i="33"/>
  <c r="CIA97" i="33"/>
  <c r="CKM97" i="33"/>
  <c r="CMY97" i="33"/>
  <c r="CPK97" i="33"/>
  <c r="BAD97" i="33"/>
  <c r="BOT97" i="33"/>
  <c r="BXD97" i="33"/>
  <c r="BZT97" i="33"/>
  <c r="CCF97" i="33"/>
  <c r="CER97" i="33"/>
  <c r="CHD97" i="33"/>
  <c r="CJP97" i="33"/>
  <c r="CMB97" i="33"/>
  <c r="CON97" i="33"/>
  <c r="BKE97" i="33"/>
  <c r="CDU97" i="33"/>
  <c r="CNQ97" i="33"/>
  <c r="CRU97" i="33"/>
  <c r="CUG97" i="33"/>
  <c r="OO97" i="33"/>
  <c r="TS97" i="33"/>
  <c r="AWF97" i="33"/>
  <c r="BPX97" i="33"/>
  <c r="AJD97" i="33"/>
  <c r="BDQ97" i="33"/>
  <c r="BXI97" i="33"/>
  <c r="ALJ97" i="33"/>
  <c r="AUQ97" i="33"/>
  <c r="BDS97" i="33"/>
  <c r="ACW97" i="33"/>
  <c r="AOD97" i="33"/>
  <c r="ATB97" i="33"/>
  <c r="G107" i="33"/>
  <c r="ZO97" i="33"/>
  <c r="AHM97" i="33"/>
  <c r="ANU97" i="33"/>
  <c r="ASI97" i="33"/>
  <c r="AWK97" i="33"/>
  <c r="WQ97" i="33"/>
  <c r="AEJ97" i="33"/>
  <c r="AKP97" i="33"/>
  <c r="WX97" i="33"/>
  <c r="ADP97" i="33"/>
  <c r="AIZ97" i="33"/>
  <c r="ANA97" i="33"/>
  <c r="AQI97" i="33"/>
  <c r="ATQ97" i="33"/>
  <c r="AWY97" i="33"/>
  <c r="BAE97" i="33"/>
  <c r="BDM97" i="33"/>
  <c r="BGU97" i="33"/>
  <c r="ABY97" i="33"/>
  <c r="ANN97" i="33"/>
  <c r="AUD97" i="33"/>
  <c r="AZS97" i="33"/>
  <c r="BEB97" i="33"/>
  <c r="BHU97" i="33"/>
  <c r="BLC97" i="33"/>
  <c r="BOI97" i="33"/>
  <c r="BRQ97" i="33"/>
  <c r="LY97" i="33"/>
  <c r="AHG97" i="33"/>
  <c r="AQA97" i="33"/>
  <c r="AWQ97" i="33"/>
  <c r="BBJ97" i="33"/>
  <c r="BFP97" i="33"/>
  <c r="BJB97" i="33"/>
  <c r="BMJ97" i="33"/>
  <c r="BPR97" i="33"/>
  <c r="BSX97" i="33"/>
  <c r="TJ97" i="33"/>
  <c r="AJH97" i="33"/>
  <c r="AQX97" i="33"/>
  <c r="AXK97" i="33"/>
  <c r="BBZ97" i="33"/>
  <c r="BGD97" i="33"/>
  <c r="BJO97" i="33"/>
  <c r="BMU97" i="33"/>
  <c r="BQC97" i="33"/>
  <c r="BTK97" i="33"/>
  <c r="EX97" i="33"/>
  <c r="AFY97" i="33"/>
  <c r="APN97" i="33"/>
  <c r="AWB97" i="33"/>
  <c r="BAZ97" i="33"/>
  <c r="BFG97" i="33"/>
  <c r="BIT97" i="33"/>
  <c r="BMB97" i="33"/>
  <c r="BPJ97" i="33"/>
  <c r="BSP97" i="33"/>
  <c r="PA97" i="33"/>
  <c r="AHW97" i="33"/>
  <c r="AQL97" i="33"/>
  <c r="AWZ97" i="33"/>
  <c r="BBP97" i="33"/>
  <c r="BFS97" i="33"/>
  <c r="BJG97" i="33"/>
  <c r="BMM97" i="33"/>
  <c r="BPU97" i="33"/>
  <c r="BTC97" i="33"/>
  <c r="BWI97" i="33"/>
  <c r="ZL97" i="33"/>
  <c r="AMD97" i="33"/>
  <c r="ASY97" i="33"/>
  <c r="AYX97" i="33"/>
  <c r="BDJ97" i="33"/>
  <c r="BHF97" i="33"/>
  <c r="BKN97" i="33"/>
  <c r="BNV97" i="33"/>
  <c r="BRB97" i="33"/>
  <c r="BUJ97" i="33"/>
  <c r="AWH97" i="33"/>
  <c r="BME97" i="33"/>
  <c r="BWL97" i="33"/>
  <c r="BZG97" i="33"/>
  <c r="CBS97" i="33"/>
  <c r="CEE97" i="33"/>
  <c r="CGQ97" i="33"/>
  <c r="CJC97" i="33"/>
  <c r="CLO97" i="33"/>
  <c r="COA97" i="33"/>
  <c r="CQM97" i="33"/>
  <c r="ATF97" i="33"/>
  <c r="BKP97" i="33"/>
  <c r="BVX97" i="33"/>
  <c r="BYZ97" i="33"/>
  <c r="CBL97" i="33"/>
  <c r="CDX97" i="33"/>
  <c r="CGJ97" i="33"/>
  <c r="CIV97" i="33"/>
  <c r="CLH97" i="33"/>
  <c r="CNT97" i="33"/>
  <c r="QW97" i="33"/>
  <c r="BBS97" i="33"/>
  <c r="BPW97" i="33"/>
  <c r="BXK97" i="33"/>
  <c r="BZY97" i="33"/>
  <c r="CCK97" i="33"/>
  <c r="CEW97" i="33"/>
  <c r="CHI97" i="33"/>
  <c r="CJU97" i="33"/>
  <c r="CMG97" i="33"/>
  <c r="COS97" i="33"/>
  <c r="ANK97" i="33"/>
  <c r="BHT97" i="33"/>
  <c r="BUU97" i="33"/>
  <c r="BYL97" i="33"/>
  <c r="CAX97" i="33"/>
  <c r="CDJ97" i="33"/>
  <c r="CFV97" i="33"/>
  <c r="CIH97" i="33"/>
  <c r="CKT97" i="33"/>
  <c r="CNF97" i="33"/>
  <c r="AOB97" i="33"/>
  <c r="BIC97" i="33"/>
  <c r="BUX97" i="33"/>
  <c r="BYM97" i="33"/>
  <c r="CAY97" i="33"/>
  <c r="CDK97" i="33"/>
  <c r="CFW97" i="33"/>
  <c r="CII97" i="33"/>
  <c r="CKU97" i="33"/>
  <c r="CNG97" i="33"/>
  <c r="VW97" i="33"/>
  <c r="BCI97" i="33"/>
  <c r="BQJ97" i="33"/>
  <c r="BXO97" i="33"/>
  <c r="CAB97" i="33"/>
  <c r="CCN97" i="33"/>
  <c r="CEZ97" i="33"/>
  <c r="CHL97" i="33"/>
  <c r="CJX97" i="33"/>
  <c r="MD97" i="33"/>
  <c r="AAF97" i="33"/>
  <c r="AYR97" i="33"/>
  <c r="BSJ97" i="33"/>
  <c r="AMF97" i="33"/>
  <c r="BGC97" i="33"/>
  <c r="NF97" i="33"/>
  <c r="ANF97" i="33"/>
  <c r="AVM97" i="33"/>
  <c r="G106" i="33"/>
  <c r="AFK97" i="33"/>
  <c r="AOZ97" i="33"/>
  <c r="AUH97" i="33"/>
  <c r="CS97" i="33"/>
  <c r="AAE97" i="33"/>
  <c r="AIC97" i="33"/>
  <c r="AOE97" i="33"/>
  <c r="ASS97" i="33"/>
  <c r="AWU97" i="33"/>
  <c r="XQ97" i="33"/>
  <c r="AEZ97" i="33"/>
  <c r="ALB97" i="33"/>
  <c r="XR97" i="33"/>
  <c r="AEK97" i="33"/>
  <c r="AJP97" i="33"/>
  <c r="ANL97" i="33"/>
  <c r="AQU97" i="33"/>
  <c r="AUA97" i="33"/>
  <c r="AXI97" i="33"/>
  <c r="BAQ97" i="33"/>
  <c r="BDW97" i="33"/>
  <c r="BHE97" i="33"/>
  <c r="ADV97" i="33"/>
  <c r="AOJ97" i="33"/>
  <c r="AUX97" i="33"/>
  <c r="BAH97" i="33"/>
  <c r="BEP97" i="33"/>
  <c r="BIE97" i="33"/>
  <c r="BLM97" i="33"/>
  <c r="BOU97" i="33"/>
  <c r="BSA97" i="33"/>
  <c r="TI97" i="33"/>
  <c r="AJB97" i="33"/>
  <c r="AQW97" i="33"/>
  <c r="AXJ97" i="33"/>
  <c r="BBY97" i="33"/>
  <c r="BGA97" i="33"/>
  <c r="BJN97" i="33"/>
  <c r="BMT97" i="33"/>
  <c r="BQB97" i="33"/>
  <c r="BTJ97" i="33"/>
  <c r="WY97" i="33"/>
  <c r="AKT97" i="33"/>
  <c r="ART97" i="33"/>
  <c r="AYD97" i="33"/>
  <c r="BCO97" i="33"/>
  <c r="BGO97" i="33"/>
  <c r="BJY97" i="33"/>
  <c r="BNG97" i="33"/>
  <c r="BQM97" i="33"/>
  <c r="BTU97" i="33"/>
  <c r="OK97" i="33"/>
  <c r="AHV97" i="33"/>
  <c r="AQH97" i="33"/>
  <c r="AWX97" i="33"/>
  <c r="BBO97" i="33"/>
  <c r="BFR97" i="33"/>
  <c r="BJF97" i="33"/>
  <c r="BML97" i="33"/>
  <c r="BPT97" i="33"/>
  <c r="BTB97" i="33"/>
  <c r="UQ97" i="33"/>
  <c r="AJT97" i="33"/>
  <c r="ARF97" i="33"/>
  <c r="AXQ97" i="33"/>
  <c r="BCE97" i="33"/>
  <c r="BGF97" i="33"/>
  <c r="BJQ97" i="33"/>
  <c r="BMY97" i="33"/>
  <c r="BQE97" i="33"/>
  <c r="BTM97" i="33"/>
  <c r="BWU97" i="33"/>
  <c r="ABD97" i="33"/>
  <c r="ANC97" i="33"/>
  <c r="ATS97" i="33"/>
  <c r="AZM97" i="33"/>
  <c r="BDV97" i="33"/>
  <c r="BHR97" i="33"/>
  <c r="BKX97" i="33"/>
  <c r="BOF97" i="33"/>
  <c r="BRN97" i="33"/>
  <c r="BUT97" i="33"/>
  <c r="AZB97" i="33"/>
  <c r="BNW97" i="33"/>
  <c r="BWW97" i="33"/>
  <c r="BZO97" i="33"/>
  <c r="CCA97" i="33"/>
  <c r="CEM97" i="33"/>
  <c r="CGY97" i="33"/>
  <c r="CJK97" i="33"/>
  <c r="CLW97" i="33"/>
  <c r="COI97" i="33"/>
  <c r="CQU97" i="33"/>
  <c r="AWL97" i="33"/>
  <c r="BMH97" i="33"/>
  <c r="BWM97" i="33"/>
  <c r="BZH97" i="33"/>
  <c r="CBT97" i="33"/>
  <c r="CEF97" i="33"/>
  <c r="CGR97" i="33"/>
  <c r="CJD97" i="33"/>
  <c r="CLP97" i="33"/>
  <c r="COB97" i="33"/>
  <c r="ABJ97" i="33"/>
  <c r="BDZ97" i="33"/>
  <c r="BRO97" i="33"/>
  <c r="BXU97" i="33"/>
  <c r="CAG97" i="33"/>
  <c r="CCS97" i="33"/>
  <c r="CFE97" i="33"/>
  <c r="CHQ97" i="33"/>
  <c r="CKC97" i="33"/>
  <c r="CMO97" i="33"/>
  <c r="CPA97" i="33"/>
  <c r="AQT97" i="33"/>
  <c r="BJJ97" i="33"/>
  <c r="BVN97" i="33"/>
  <c r="BYT97" i="33"/>
  <c r="CBF97" i="33"/>
  <c r="CDR97" i="33"/>
  <c r="CGD97" i="33"/>
  <c r="CIP97" i="33"/>
  <c r="CLB97" i="33"/>
  <c r="CNN97" i="33"/>
  <c r="ARJ97" i="33"/>
  <c r="BJS97" i="33"/>
  <c r="BVP97" i="33"/>
  <c r="BYU97" i="33"/>
  <c r="CBG97" i="33"/>
  <c r="CDS97" i="33"/>
  <c r="CGE97" i="33"/>
  <c r="CIQ97" i="33"/>
  <c r="CLC97" i="33"/>
  <c r="CNO97" i="33"/>
  <c r="ADH97" i="33"/>
  <c r="BEM97" i="33"/>
  <c r="BRZ97" i="33"/>
  <c r="BXX97" i="33"/>
  <c r="CAJ97" i="33"/>
  <c r="CCV97" i="33"/>
  <c r="CFH97" i="33"/>
  <c r="CHT97" i="33"/>
  <c r="CKF97" i="33"/>
  <c r="CMR97" i="33"/>
  <c r="CPD97" i="33"/>
  <c r="BVR97" i="33"/>
  <c r="CGG97" i="33"/>
  <c r="CPN97" i="33"/>
  <c r="CSK97" i="33"/>
  <c r="CUW97" i="33"/>
  <c r="CXI97" i="33"/>
  <c r="CZU97" i="33"/>
  <c r="DCG97" i="33"/>
  <c r="DES97" i="33"/>
  <c r="DHE97" i="33"/>
  <c r="DJQ97" i="33"/>
  <c r="BQT97" i="33"/>
  <c r="CFB97" i="33"/>
  <c r="COW97" i="33"/>
  <c r="CSD97" i="33"/>
  <c r="CUP97" i="33"/>
  <c r="CXB97" i="33"/>
  <c r="CZN97" i="33"/>
  <c r="DBZ97" i="33"/>
  <c r="DEL97" i="33"/>
  <c r="DGX97" i="33"/>
  <c r="DJJ97" i="33"/>
  <c r="BXY97" i="33"/>
  <c r="CHU97" i="33"/>
  <c r="CQF97" i="33"/>
  <c r="CSU97" i="33"/>
  <c r="CVG97" i="33"/>
  <c r="CXS97" i="33"/>
  <c r="DAE97" i="33"/>
  <c r="DCQ97" i="33"/>
  <c r="DFC97" i="33"/>
  <c r="DHO97" i="33"/>
  <c r="DKA97" i="33"/>
  <c r="BZF97" i="33"/>
  <c r="CJB97" i="33"/>
  <c r="CQP97" i="33"/>
  <c r="CTD97" i="33"/>
  <c r="CVP97" i="33"/>
  <c r="CYB97" i="33"/>
  <c r="DAN97" i="33"/>
  <c r="LO97" i="33"/>
  <c r="AFD97" i="33"/>
  <c r="BBD97" i="33"/>
  <c r="BUV97" i="33"/>
  <c r="AOW97" i="33"/>
  <c r="BIO97" i="33"/>
  <c r="WJ97" i="33"/>
  <c r="AOC97" i="33"/>
  <c r="AXC97" i="33"/>
  <c r="GK97" i="33"/>
  <c r="AGV97" i="33"/>
  <c r="APJ97" i="33"/>
  <c r="AUT97" i="33"/>
  <c r="HI97" i="33"/>
  <c r="ABP97" i="33"/>
  <c r="AKA97" i="33"/>
  <c r="APA97" i="33"/>
  <c r="ATC97" i="33"/>
  <c r="DR97" i="33"/>
  <c r="YZ97" i="33"/>
  <c r="AFP97" i="33"/>
  <c r="DY97" i="33"/>
  <c r="ZD97" i="33"/>
  <c r="AFA97" i="33"/>
  <c r="AKF97" i="33"/>
  <c r="ANW97" i="33"/>
  <c r="ARE97" i="33"/>
  <c r="AUM97" i="33"/>
  <c r="AXS97" i="33"/>
  <c r="BBA97" i="33"/>
  <c r="BEI97" i="33"/>
  <c r="BF97" i="33"/>
  <c r="AFI97" i="33"/>
  <c r="APF97" i="33"/>
  <c r="AVT97" i="33"/>
  <c r="BAT97" i="33"/>
  <c r="BFA97" i="33"/>
  <c r="BIQ97" i="33"/>
  <c r="BLW97" i="33"/>
  <c r="BPE97" i="33"/>
  <c r="BSM97" i="33"/>
  <c r="WG97" i="33"/>
  <c r="AKR97" i="33"/>
  <c r="ARS97" i="33"/>
  <c r="AYA97" i="33"/>
  <c r="BCN97" i="33"/>
  <c r="BGN97" i="33"/>
  <c r="BJX97" i="33"/>
  <c r="BNF97" i="33"/>
  <c r="BQL97" i="33"/>
  <c r="BTT97" i="33"/>
  <c r="YQ97" i="33"/>
  <c r="ALT97" i="33"/>
  <c r="ASP97" i="33"/>
  <c r="AYT97" i="33"/>
  <c r="BDD97" i="33"/>
  <c r="BHB97" i="33"/>
  <c r="BKI97" i="33"/>
  <c r="BNQ97" i="33"/>
  <c r="BQY97" i="33"/>
  <c r="BUE97" i="33"/>
  <c r="TK97" i="33"/>
  <c r="AJS97" i="33"/>
  <c r="ARD97" i="33"/>
  <c r="AXN97" i="33"/>
  <c r="BCD97" i="33"/>
  <c r="BGE97" i="33"/>
  <c r="BJP97" i="33"/>
  <c r="BMX97" i="33"/>
  <c r="BQD97" i="33"/>
  <c r="BTL97" i="33"/>
  <c r="XB97" i="33"/>
  <c r="ALF97" i="33"/>
  <c r="ASB97" i="33"/>
  <c r="AYG97" i="33"/>
  <c r="BCT97" i="33"/>
  <c r="BGQ97" i="33"/>
  <c r="BKA97" i="33"/>
  <c r="BNI97" i="33"/>
  <c r="BQQ97" i="33"/>
  <c r="BTW97" i="33"/>
  <c r="BXE97" i="33"/>
  <c r="ADD97" i="33"/>
  <c r="AOA97" i="33"/>
  <c r="AUO97" i="33"/>
  <c r="BAB97" i="33"/>
  <c r="BEK97" i="33"/>
  <c r="BIB97" i="33"/>
  <c r="BLJ97" i="33"/>
  <c r="BOP97" i="33"/>
  <c r="BRX97" i="33"/>
  <c r="IW97" i="33"/>
  <c r="BBF97" i="33"/>
  <c r="BPM97" i="33"/>
  <c r="BXH97" i="33"/>
  <c r="BZW97" i="33"/>
  <c r="CCI97" i="33"/>
  <c r="CEU97" i="33"/>
  <c r="CHG97" i="33"/>
  <c r="CJS97" i="33"/>
  <c r="CME97" i="33"/>
  <c r="COQ97" i="33"/>
  <c r="CRC97" i="33"/>
  <c r="AZC97" i="33"/>
  <c r="BNX97" i="33"/>
  <c r="BWX97" i="33"/>
  <c r="BZP97" i="33"/>
  <c r="CCB97" i="33"/>
  <c r="CEN97" i="33"/>
  <c r="CGZ97" i="33"/>
  <c r="CJL97" i="33"/>
  <c r="CLX97" i="33"/>
  <c r="COJ97" i="33"/>
  <c r="AIL97" i="33"/>
  <c r="BFW97" i="33"/>
  <c r="BTE97" i="33"/>
  <c r="BYC97" i="33"/>
  <c r="CAO97" i="33"/>
  <c r="CDA97" i="33"/>
  <c r="CFM97" i="33"/>
  <c r="CHY97" i="33"/>
  <c r="CKK97" i="33"/>
  <c r="CMW97" i="33"/>
  <c r="CPI97" i="33"/>
  <c r="ATZ97" i="33"/>
  <c r="BLB97" i="33"/>
  <c r="BWA97" i="33"/>
  <c r="BZB97" i="33"/>
  <c r="CBN97" i="33"/>
  <c r="CDZ97" i="33"/>
  <c r="CGL97" i="33"/>
  <c r="CIX97" i="33"/>
  <c r="CLJ97" i="33"/>
  <c r="CNV97" i="33"/>
  <c r="AUP97" i="33"/>
  <c r="BLK97" i="33"/>
  <c r="BWD97" i="33"/>
  <c r="BZC97" i="33"/>
  <c r="CBO97" i="33"/>
  <c r="CEA97" i="33"/>
  <c r="CGM97" i="33"/>
  <c r="CIY97" i="33"/>
  <c r="CLK97" i="33"/>
  <c r="CNW97" i="33"/>
  <c r="AKH97" i="33"/>
  <c r="BGL97" i="33"/>
  <c r="BTR97" i="33"/>
  <c r="BYF97" i="33"/>
  <c r="CAR97" i="33"/>
  <c r="CDD97" i="33"/>
  <c r="CFP97" i="33"/>
  <c r="CIB97" i="33"/>
  <c r="CKN97" i="33"/>
  <c r="CMZ97" i="33"/>
  <c r="CPL97" i="33"/>
  <c r="BXP97" i="33"/>
  <c r="CHM97" i="33"/>
  <c r="CQC97" i="33"/>
  <c r="CSS97" i="33"/>
  <c r="CVE97" i="33"/>
  <c r="CXQ97" i="33"/>
  <c r="DAC97" i="33"/>
  <c r="DCO97" i="33"/>
  <c r="DFA97" i="33"/>
  <c r="DHM97" i="33"/>
  <c r="DJY97" i="33"/>
  <c r="BVS97" i="33"/>
  <c r="CGH97" i="33"/>
  <c r="CPR97" i="33"/>
  <c r="CSL97" i="33"/>
  <c r="CUX97" i="33"/>
  <c r="CXJ97" i="33"/>
  <c r="GJ97" i="33"/>
  <c r="AJC97" i="33"/>
  <c r="BDP97" i="33"/>
  <c r="F106" i="33"/>
  <c r="ARI97" i="33"/>
  <c r="BLA97" i="33"/>
  <c r="MQ97" i="33"/>
  <c r="AOY97" i="33"/>
  <c r="AXY97" i="33"/>
  <c r="SE97" i="33"/>
  <c r="AIB97" i="33"/>
  <c r="APV97" i="33"/>
  <c r="AVN97" i="33"/>
  <c r="PZ97" i="33"/>
  <c r="ACF97" i="33"/>
  <c r="AKO97" i="33"/>
  <c r="APK97" i="33"/>
  <c r="ATO97" i="33"/>
  <c r="HJ97" i="33"/>
  <c r="ZP97" i="33"/>
  <c r="AGH97" i="33"/>
  <c r="HQ97" i="33"/>
  <c r="ZT97" i="33"/>
  <c r="AFQ97" i="33"/>
  <c r="AKQ97" i="33"/>
  <c r="AOI97" i="33"/>
  <c r="ARO97" i="33"/>
  <c r="AUW97" i="33"/>
  <c r="AYE97" i="33"/>
  <c r="BBK97" i="33"/>
  <c r="BES97" i="33"/>
  <c r="LS97" i="33"/>
  <c r="AHD97" i="33"/>
  <c r="APZ97" i="33"/>
  <c r="AWP97" i="33"/>
  <c r="BBI97" i="33"/>
  <c r="BFN97" i="33"/>
  <c r="BJA97" i="33"/>
  <c r="BMI97" i="33"/>
  <c r="BPO97" i="33"/>
  <c r="BSW97" i="33"/>
  <c r="YP97" i="33"/>
  <c r="ALS97" i="33"/>
  <c r="ASM97" i="33"/>
  <c r="AYQ97" i="33"/>
  <c r="BDB97" i="33"/>
  <c r="BGY97" i="33"/>
  <c r="BKH97" i="33"/>
  <c r="BNP97" i="33"/>
  <c r="BQX97" i="33"/>
  <c r="BUD97" i="33"/>
  <c r="AAN97" i="33"/>
  <c r="AMS97" i="33"/>
  <c r="ATJ97" i="33"/>
  <c r="AZG97" i="33"/>
  <c r="BDR97" i="33"/>
  <c r="BHM97" i="33"/>
  <c r="BKU97" i="33"/>
  <c r="BOA97" i="33"/>
  <c r="BRI97" i="33"/>
  <c r="BUQ97" i="33"/>
  <c r="XA97" i="33"/>
  <c r="AKW97" i="33"/>
  <c r="ARZ97" i="33"/>
  <c r="AYF97" i="33"/>
  <c r="BCP97" i="33"/>
  <c r="BGP97" i="33"/>
  <c r="BJZ97" i="33"/>
  <c r="BNH97" i="33"/>
  <c r="BQP97" i="33"/>
  <c r="BTV97" i="33"/>
  <c r="ZF97" i="33"/>
  <c r="AMC97" i="33"/>
  <c r="ASX97" i="33"/>
  <c r="AYW97" i="33"/>
  <c r="BDF97" i="33"/>
  <c r="BHD97" i="33"/>
  <c r="BKM97" i="33"/>
  <c r="BNS97" i="33"/>
  <c r="BRA97" i="33"/>
  <c r="BUI97" i="33"/>
  <c r="BXN97" i="33"/>
  <c r="AEN97" i="33"/>
  <c r="AOU97" i="33"/>
  <c r="AVK97" i="33"/>
  <c r="BAP97" i="33"/>
  <c r="BEX97" i="33"/>
  <c r="BIL97" i="33"/>
  <c r="BLT97" i="33"/>
  <c r="BPB97" i="33"/>
  <c r="BSH97" i="33"/>
  <c r="ZW97" i="33"/>
  <c r="BDK97" i="33"/>
  <c r="BRC97" i="33"/>
  <c r="BXS97" i="33"/>
  <c r="CAE97" i="33"/>
  <c r="CCQ97" i="33"/>
  <c r="CFC97" i="33"/>
  <c r="CHO97" i="33"/>
  <c r="CKA97" i="33"/>
  <c r="CMM97" i="33"/>
  <c r="COY97" i="33"/>
  <c r="JU97" i="33"/>
  <c r="BBH97" i="33"/>
  <c r="BPN97" i="33"/>
  <c r="BXJ97" i="33"/>
  <c r="BZX97" i="33"/>
  <c r="CCJ97" i="33"/>
  <c r="CEV97" i="33"/>
  <c r="CHH97" i="33"/>
  <c r="CJT97" i="33"/>
  <c r="CMF97" i="33"/>
  <c r="COR97" i="33"/>
  <c r="AND97" i="33"/>
  <c r="BHS97" i="33"/>
  <c r="BUM97" i="33"/>
  <c r="BYK97" i="33"/>
  <c r="CAW97" i="33"/>
  <c r="CDI97" i="33"/>
  <c r="CFU97" i="33"/>
  <c r="CIG97" i="33"/>
  <c r="CKS97" i="33"/>
  <c r="CNE97" i="33"/>
  <c r="CPQ97" i="33"/>
  <c r="AXG97" i="33"/>
  <c r="BMR97" i="33"/>
  <c r="BWO97" i="33"/>
  <c r="BZJ97" i="33"/>
  <c r="CBV97" i="33"/>
  <c r="CEH97" i="33"/>
  <c r="CGT97" i="33"/>
  <c r="CJF97" i="33"/>
  <c r="CLR97" i="33"/>
  <c r="COD97" i="33"/>
  <c r="AXV97" i="33"/>
  <c r="BNA97" i="33"/>
  <c r="BWP97" i="33"/>
  <c r="BZK97" i="33"/>
  <c r="CBW97" i="33"/>
  <c r="CEI97" i="33"/>
  <c r="CGU97" i="33"/>
  <c r="CJG97" i="33"/>
  <c r="CLS97" i="33"/>
  <c r="COE97" i="33"/>
  <c r="AOH97" i="33"/>
  <c r="BID97" i="33"/>
  <c r="BUY97" i="33"/>
  <c r="BYN97" i="33"/>
  <c r="CAZ97" i="33"/>
  <c r="CDL97" i="33"/>
  <c r="CFX97" i="33"/>
  <c r="CIJ97" i="33"/>
  <c r="CKV97" i="33"/>
  <c r="CNH97" i="33"/>
  <c r="CPT97" i="33"/>
  <c r="BYW97" i="33"/>
  <c r="CIS97" i="33"/>
  <c r="CQL97" i="33"/>
  <c r="CTA97" i="33"/>
  <c r="CVM97" i="33"/>
  <c r="CXY97" i="33"/>
  <c r="DAK97" i="33"/>
  <c r="DCW97" i="33"/>
  <c r="DFI97" i="33"/>
  <c r="DHU97" i="33"/>
  <c r="DKG97" i="33"/>
  <c r="BXR97" i="33"/>
  <c r="CHN97" i="33"/>
  <c r="CQD97" i="33"/>
  <c r="CST97" i="33"/>
  <c r="TN97" i="33"/>
  <c r="AME97" i="33"/>
  <c r="BGB97" i="33"/>
  <c r="PS97" i="33"/>
  <c r="ATU97" i="33"/>
  <c r="BNM97" i="33"/>
  <c r="YR97" i="33"/>
  <c r="AQO97" i="33"/>
  <c r="AYU97" i="33"/>
  <c r="VD97" i="33"/>
  <c r="AKN97" i="33"/>
  <c r="ARB97" i="33"/>
  <c r="AVZ97" i="33"/>
  <c r="SH97" i="33"/>
  <c r="ACX97" i="33"/>
  <c r="ALL97" i="33"/>
  <c r="APW97" i="33"/>
  <c r="AUI97" i="33"/>
  <c r="NN97" i="33"/>
  <c r="AAK97" i="33"/>
  <c r="AHN97" i="33"/>
  <c r="OE97" i="33"/>
  <c r="AAL97" i="33"/>
  <c r="AGI97" i="33"/>
  <c r="ALC97" i="33"/>
  <c r="AOS97" i="33"/>
  <c r="ASA97" i="33"/>
  <c r="AVG97" i="33"/>
  <c r="AYO97" i="33"/>
  <c r="BBW97" i="33"/>
  <c r="BFC97" i="33"/>
  <c r="RO97" i="33"/>
  <c r="AJA97" i="33"/>
  <c r="AQV97" i="33"/>
  <c r="AXH97" i="33"/>
  <c r="BBX97" i="33"/>
  <c r="BFZ97" i="33"/>
  <c r="BJK97" i="33"/>
  <c r="BMS97" i="33"/>
  <c r="BQA97" i="33"/>
  <c r="BTG97" i="33"/>
  <c r="AAM97" i="33"/>
  <c r="AMR97" i="33"/>
  <c r="ATI97" i="33"/>
  <c r="AZF97" i="33"/>
  <c r="BDO97" i="33"/>
  <c r="BHL97" i="33"/>
  <c r="BKT97" i="33"/>
  <c r="BNZ97" i="33"/>
  <c r="BRH97" i="33"/>
  <c r="BUP97" i="33"/>
  <c r="ACN97" i="33"/>
  <c r="ANR97" i="33"/>
  <c r="AUF97" i="33"/>
  <c r="AZV97" i="33"/>
  <c r="BEE97" i="33"/>
  <c r="BHW97" i="33"/>
  <c r="BLE97" i="33"/>
  <c r="BOM97" i="33"/>
  <c r="BRS97" i="33"/>
  <c r="BVA97" i="33"/>
  <c r="ZE97" i="33"/>
  <c r="AMA97" i="33"/>
  <c r="AST97" i="33"/>
  <c r="AYV97" i="33"/>
  <c r="BDE97" i="33"/>
  <c r="BHC97" i="33"/>
  <c r="BKL97" i="33"/>
  <c r="BNR97" i="33"/>
  <c r="BQZ97" i="33"/>
  <c r="BUH97" i="33"/>
  <c r="ABC97" i="33"/>
  <c r="ANB97" i="33"/>
  <c r="ATR97" i="33"/>
  <c r="AZL97" i="33"/>
  <c r="BDU97" i="33"/>
  <c r="BHO97" i="33"/>
  <c r="BKW97" i="33"/>
  <c r="BOE97" i="33"/>
  <c r="BRK97" i="33"/>
  <c r="BUS97" i="33"/>
  <c r="IP97" i="33"/>
  <c r="AGN97" i="33"/>
  <c r="APQ97" i="33"/>
  <c r="AWE97" i="33"/>
  <c r="BBC97" i="33"/>
  <c r="BFI97" i="33"/>
  <c r="BIX97" i="33"/>
  <c r="BMD97" i="33"/>
  <c r="BPL97" i="33"/>
  <c r="BST97" i="33"/>
  <c r="AGO97" i="33"/>
  <c r="BFJ97" i="33"/>
  <c r="BSU97" i="33"/>
  <c r="BYA97" i="33"/>
  <c r="CAM97" i="33"/>
  <c r="CCY97" i="33"/>
  <c r="CFK97" i="33"/>
  <c r="CHW97" i="33"/>
  <c r="CKI97" i="33"/>
  <c r="CMU97" i="33"/>
  <c r="CPG97" i="33"/>
  <c r="ZX97" i="33"/>
  <c r="BDL97" i="33"/>
  <c r="BRF97" i="33"/>
  <c r="BXT97" i="33"/>
  <c r="CAF97" i="33"/>
  <c r="CCR97" i="33"/>
  <c r="CFD97" i="33"/>
  <c r="CHP97" i="33"/>
  <c r="CKB97" i="33"/>
  <c r="CMN97" i="33"/>
  <c r="COZ97" i="33"/>
  <c r="AQN97" i="33"/>
  <c r="BJI97" i="33"/>
  <c r="BVJ97" i="33"/>
  <c r="BYS97" i="33"/>
  <c r="CBE97" i="33"/>
  <c r="CDQ97" i="33"/>
  <c r="CGC97" i="33"/>
  <c r="CIO97" i="33"/>
  <c r="CLA97" i="33"/>
  <c r="CNM97" i="33"/>
  <c r="CPY97" i="33"/>
  <c r="AZR97" i="33"/>
  <c r="BOH97" i="33"/>
  <c r="BXB97" i="33"/>
  <c r="BZR97" i="33"/>
  <c r="CCD97" i="33"/>
  <c r="CEP97" i="33"/>
  <c r="CHB97" i="33"/>
  <c r="CJN97" i="33"/>
  <c r="CLZ97" i="33"/>
  <c r="COL97" i="33"/>
  <c r="BAC97" i="33"/>
  <c r="BOQ97" i="33"/>
  <c r="BXC97" i="33"/>
  <c r="BZS97" i="33"/>
  <c r="CCE97" i="33"/>
  <c r="CEQ97" i="33"/>
  <c r="CHC97" i="33"/>
  <c r="CJO97" i="33"/>
  <c r="CMA97" i="33"/>
  <c r="COM97" i="33"/>
  <c r="ARN97" i="33"/>
  <c r="BJV97" i="33"/>
  <c r="BVQ97" i="33"/>
  <c r="BYV97" i="33"/>
  <c r="CBH97" i="33"/>
  <c r="CDT97" i="33"/>
  <c r="CGF97" i="33"/>
  <c r="CIR97" i="33"/>
  <c r="CLD97" i="33"/>
  <c r="CNP97" i="33"/>
  <c r="XY97" i="33"/>
  <c r="CAC97" i="33"/>
  <c r="CJY97" i="33"/>
  <c r="CQV97" i="33"/>
  <c r="CTI97" i="33"/>
  <c r="CVU97" i="33"/>
  <c r="CYG97" i="33"/>
  <c r="DAS97" i="33"/>
  <c r="DDE97" i="33"/>
  <c r="DFQ97" i="33"/>
  <c r="DIC97" i="33"/>
  <c r="DKO97" i="33"/>
  <c r="BYX97" i="33"/>
  <c r="CIT97" i="33"/>
  <c r="CQN97" i="33"/>
  <c r="CTB97" i="33"/>
  <c r="CVN97" i="33"/>
  <c r="CXZ97" i="33"/>
  <c r="DAL97" i="33"/>
  <c r="DCX97" i="33"/>
  <c r="DFJ97" i="33"/>
  <c r="DHV97" i="33"/>
  <c r="AVL97" i="33"/>
  <c r="CBQ97" i="33"/>
  <c r="CLM97" i="33"/>
  <c r="CRG97" i="33"/>
  <c r="CTS97" i="33"/>
  <c r="CWE97" i="33"/>
  <c r="CYQ97" i="33"/>
  <c r="DBC97" i="33"/>
  <c r="DDO97" i="33"/>
  <c r="DGA97" i="33"/>
  <c r="DIM97" i="33"/>
  <c r="BEZ97" i="33"/>
  <c r="CCX97" i="33"/>
  <c r="CMT97" i="33"/>
  <c r="CRP97" i="33"/>
  <c r="CUB97" i="33"/>
  <c r="CWN97" i="33"/>
  <c r="CYZ97" i="33"/>
  <c r="DBL97" i="33"/>
  <c r="I101" i="33"/>
  <c r="BAK97" i="33"/>
  <c r="AQG97" i="33"/>
  <c r="ALP97" i="33"/>
  <c r="AKI97" i="33"/>
  <c r="BTS97" i="33"/>
  <c r="BOL97" i="33"/>
  <c r="BII97" i="33"/>
  <c r="AZJ97" i="33"/>
  <c r="ANZ97" i="33"/>
  <c r="BVC97" i="33"/>
  <c r="BMP97" i="33"/>
  <c r="CDG97" i="33"/>
  <c r="BSV97" i="33"/>
  <c r="CPH97" i="33"/>
  <c r="CIW97" i="33"/>
  <c r="CCL97" i="33"/>
  <c r="BXM97" i="33"/>
  <c r="AUV97" i="33"/>
  <c r="CLL97" i="33"/>
  <c r="CLE97" i="33"/>
  <c r="CXA97" i="33"/>
  <c r="DEC97" i="33"/>
  <c r="XZ97" i="33"/>
  <c r="CNR97" i="33"/>
  <c r="CVF97" i="33"/>
  <c r="CYX97" i="33"/>
  <c r="DCH97" i="33"/>
  <c r="DFR97" i="33"/>
  <c r="DIT97" i="33"/>
  <c r="BZE97" i="33"/>
  <c r="CMS97" i="33"/>
  <c r="CSE97" i="33"/>
  <c r="CVO97" i="33"/>
  <c r="CYY97" i="33"/>
  <c r="DCA97" i="33"/>
  <c r="DFK97" i="33"/>
  <c r="DIU97" i="33"/>
  <c r="BWH97" i="33"/>
  <c r="CKH97" i="33"/>
  <c r="CRX97" i="33"/>
  <c r="CUZ97" i="33"/>
  <c r="CYJ97" i="33"/>
  <c r="DBT97" i="33"/>
  <c r="DEF97" i="33"/>
  <c r="DGR97" i="33"/>
  <c r="DJD97" i="33"/>
  <c r="BYG97" i="33"/>
  <c r="CIC97" i="33"/>
  <c r="CQH97" i="33"/>
  <c r="CSW97" i="33"/>
  <c r="CVI97" i="33"/>
  <c r="CXU97" i="33"/>
  <c r="DAG97" i="33"/>
  <c r="DCS97" i="33"/>
  <c r="DFE97" i="33"/>
  <c r="DHQ97" i="33"/>
  <c r="AYN97" i="33"/>
  <c r="CBZ97" i="33"/>
  <c r="CLV97" i="33"/>
  <c r="CRJ97" i="33"/>
  <c r="CTV97" i="33"/>
  <c r="CWH97" i="33"/>
  <c r="CYT97" i="33"/>
  <c r="DBF97" i="33"/>
  <c r="DDR97" i="33"/>
  <c r="DGD97" i="33"/>
  <c r="DIP97" i="33"/>
  <c r="CKW97" i="33"/>
  <c r="CYM97" i="33"/>
  <c r="DII97" i="33"/>
  <c r="DLZ97" i="33"/>
  <c r="DOL97" i="33"/>
  <c r="DQX97" i="33"/>
  <c r="DTJ97" i="33"/>
  <c r="DVV97" i="33"/>
  <c r="DYH97" i="33"/>
  <c r="EAT97" i="33"/>
  <c r="EDF97" i="33"/>
  <c r="EFR97" i="33"/>
  <c r="EID97" i="33"/>
  <c r="EKP97" i="33"/>
  <c r="ENB97" i="33"/>
  <c r="EPN97" i="33"/>
  <c r="ERZ97" i="33"/>
  <c r="EUL97" i="33"/>
  <c r="EWX97" i="33"/>
  <c r="EZJ97" i="33"/>
  <c r="FBV97" i="33"/>
  <c r="CBB97" i="33"/>
  <c r="CWB97" i="33"/>
  <c r="DFX97" i="33"/>
  <c r="DLK97" i="33"/>
  <c r="DNW97" i="33"/>
  <c r="DQI97" i="33"/>
  <c r="DSU97" i="33"/>
  <c r="DVG97" i="33"/>
  <c r="DXS97" i="33"/>
  <c r="EAE97" i="33"/>
  <c r="ECQ97" i="33"/>
  <c r="EFC97" i="33"/>
  <c r="EHO97" i="33"/>
  <c r="EKA97" i="33"/>
  <c r="EMM97" i="33"/>
  <c r="EOY97" i="33"/>
  <c r="ERK97" i="33"/>
  <c r="ETW97" i="33"/>
  <c r="EWI97" i="33"/>
  <c r="EYU97" i="33"/>
  <c r="FBG97" i="33"/>
  <c r="BXF97" i="33"/>
  <c r="CVC97" i="33"/>
  <c r="DEY97" i="33"/>
  <c r="DLD97" i="33"/>
  <c r="DNP97" i="33"/>
  <c r="DQB97" i="33"/>
  <c r="DSN97" i="33"/>
  <c r="DUZ97" i="33"/>
  <c r="DXL97" i="33"/>
  <c r="DZX97" i="33"/>
  <c r="ECJ97" i="33"/>
  <c r="EEV97" i="33"/>
  <c r="EHH97" i="33"/>
  <c r="EJT97" i="33"/>
  <c r="EMF97" i="33"/>
  <c r="EOR97" i="33"/>
  <c r="ERD97" i="33"/>
  <c r="ETP97" i="33"/>
  <c r="EWB97" i="33"/>
  <c r="EYN97" i="33"/>
  <c r="FAZ97" i="33"/>
  <c r="FDL97" i="33"/>
  <c r="CSR97" i="33"/>
  <c r="DCN97" i="33"/>
  <c r="DKN97" i="33"/>
  <c r="DNA97" i="33"/>
  <c r="DPM97" i="33"/>
  <c r="DRY97" i="33"/>
  <c r="DUK97" i="33"/>
  <c r="DWW97" i="33"/>
  <c r="DZI97" i="33"/>
  <c r="EBU97" i="33"/>
  <c r="EEG97" i="33"/>
  <c r="EGS97" i="33"/>
  <c r="EJE97" i="33"/>
  <c r="ELQ97" i="33"/>
  <c r="EOC97" i="33"/>
  <c r="EQO97" i="33"/>
  <c r="ETA97" i="33"/>
  <c r="EVM97" i="33"/>
  <c r="EXY97" i="33"/>
  <c r="FAK97" i="33"/>
  <c r="CIK97" i="33"/>
  <c r="CXW97" i="33"/>
  <c r="DHS97" i="33"/>
  <c r="DLV97" i="33"/>
  <c r="DOH97" i="33"/>
  <c r="DQT97" i="33"/>
  <c r="DTF97" i="33"/>
  <c r="DVR97" i="33"/>
  <c r="DYD97" i="33"/>
  <c r="EAP97" i="33"/>
  <c r="EDB97" i="33"/>
  <c r="EFN97" i="33"/>
  <c r="EHZ97" i="33"/>
  <c r="EKL97" i="33"/>
  <c r="EMX97" i="33"/>
  <c r="EPJ97" i="33"/>
  <c r="ERV97" i="33"/>
  <c r="EUH97" i="33"/>
  <c r="EWT97" i="33"/>
  <c r="EZF97" i="33"/>
  <c r="FBR97" i="33"/>
  <c r="CSZ97" i="33"/>
  <c r="DCV97" i="33"/>
  <c r="DKQ97" i="33"/>
  <c r="DNC97" i="33"/>
  <c r="DPO97" i="33"/>
  <c r="DSA97" i="33"/>
  <c r="DUM97" i="33"/>
  <c r="DWY97" i="33"/>
  <c r="DZK97" i="33"/>
  <c r="EBW97" i="33"/>
  <c r="EEI97" i="33"/>
  <c r="EGU97" i="33"/>
  <c r="EJG97" i="33"/>
  <c r="ELS97" i="33"/>
  <c r="EOE97" i="33"/>
  <c r="EQQ97" i="33"/>
  <c r="ETC97" i="33"/>
  <c r="EVO97" i="33"/>
  <c r="EYA97" i="33"/>
  <c r="FAM97" i="33"/>
  <c r="FCY97" i="33"/>
  <c r="DMF97" i="33"/>
  <c r="DWB97" i="33"/>
  <c r="EFX97" i="33"/>
  <c r="EPT97" i="33"/>
  <c r="EZP97" i="33"/>
  <c r="FEM97" i="33"/>
  <c r="FGY97" i="33"/>
  <c r="FJK97" i="33"/>
  <c r="FLW97" i="33"/>
  <c r="FOI97" i="33"/>
  <c r="FQU97" i="33"/>
  <c r="FTG97" i="33"/>
  <c r="FVS97" i="33"/>
  <c r="FYE97" i="33"/>
  <c r="GAQ97" i="33"/>
  <c r="GDC97" i="33"/>
  <c r="GFO97" i="33"/>
  <c r="GIA97" i="33"/>
  <c r="GKM97" i="33"/>
  <c r="CZL97" i="33"/>
  <c r="DRE97" i="33"/>
  <c r="EBA97" i="33"/>
  <c r="EKW97" i="33"/>
  <c r="EUS97" i="33"/>
  <c r="FDF97" i="33"/>
  <c r="FFT97" i="33"/>
  <c r="FIF97" i="33"/>
  <c r="FKR97" i="33"/>
  <c r="FND97" i="33"/>
  <c r="FPP97" i="33"/>
  <c r="FSB97" i="33"/>
  <c r="FUN97" i="33"/>
  <c r="FWZ97" i="33"/>
  <c r="FZL97" i="33"/>
  <c r="GBX97" i="33"/>
  <c r="GEJ97" i="33"/>
  <c r="GGV97" i="33"/>
  <c r="GJH97" i="33"/>
  <c r="GLT97" i="33"/>
  <c r="GOF97" i="33"/>
  <c r="DMN97" i="33"/>
  <c r="DWJ97" i="33"/>
  <c r="EGF97" i="33"/>
  <c r="EQB97" i="33"/>
  <c r="EZX97" i="33"/>
  <c r="FEO97" i="33"/>
  <c r="FHA97" i="33"/>
  <c r="FJM97" i="33"/>
  <c r="FLY97" i="33"/>
  <c r="FOK97" i="33"/>
  <c r="FQW97" i="33"/>
  <c r="FTI97" i="33"/>
  <c r="FVU97" i="33"/>
  <c r="FYG97" i="33"/>
  <c r="GAS97" i="33"/>
  <c r="GDE97" i="33"/>
  <c r="GFQ97" i="33"/>
  <c r="GIC97" i="33"/>
  <c r="GKO97" i="33"/>
  <c r="DLI97" i="33"/>
  <c r="DVE97" i="33"/>
  <c r="EFA97" i="33"/>
  <c r="EOW97" i="33"/>
  <c r="EYS97" i="33"/>
  <c r="FEH97" i="33"/>
  <c r="FGT97" i="33"/>
  <c r="FJF97" i="33"/>
  <c r="FLR97" i="33"/>
  <c r="FOD97" i="33"/>
  <c r="FQP97" i="33"/>
  <c r="FTB97" i="33"/>
  <c r="FVN97" i="33"/>
  <c r="FXZ97" i="33"/>
  <c r="GAL97" i="33"/>
  <c r="GCX97" i="33"/>
  <c r="GFJ97" i="33"/>
  <c r="GHV97" i="33"/>
  <c r="GKH97" i="33"/>
  <c r="GMT97" i="33"/>
  <c r="GPF97" i="33"/>
  <c r="DGU97" i="33"/>
  <c r="DSZ97" i="33"/>
  <c r="ECV97" i="33"/>
  <c r="EMR97" i="33"/>
  <c r="EWN97" i="33"/>
  <c r="FDS97" i="33"/>
  <c r="FGE97" i="33"/>
  <c r="FIQ97" i="33"/>
  <c r="FLC97" i="33"/>
  <c r="FNO97" i="33"/>
  <c r="FQA97" i="33"/>
  <c r="FSM97" i="33"/>
  <c r="FUY97" i="33"/>
  <c r="FXK97" i="33"/>
  <c r="FZW97" i="33"/>
  <c r="GCI97" i="33"/>
  <c r="GEU97" i="33"/>
  <c r="GHG97" i="33"/>
  <c r="GJS97" i="33"/>
  <c r="DGV97" i="33"/>
  <c r="DTA97" i="33"/>
  <c r="ECW97" i="33"/>
  <c r="EMS97" i="33"/>
  <c r="EWO97" i="33"/>
  <c r="FDT97" i="33"/>
  <c r="FGF97" i="33"/>
  <c r="FIR97" i="33"/>
  <c r="FLD97" i="33"/>
  <c r="FNP97" i="33"/>
  <c r="FQB97" i="33"/>
  <c r="FSN97" i="33"/>
  <c r="FUZ97" i="33"/>
  <c r="FXL97" i="33"/>
  <c r="FZX97" i="33"/>
  <c r="GCJ97" i="33"/>
  <c r="GEV97" i="33"/>
  <c r="GHH97" i="33"/>
  <c r="GJT97" i="33"/>
  <c r="DYF97" i="33"/>
  <c r="FFA97" i="33"/>
  <c r="FOW97" i="33"/>
  <c r="FYS97" i="33"/>
  <c r="GIO97" i="33"/>
  <c r="GNN97" i="33"/>
  <c r="GQL97" i="33"/>
  <c r="GSX97" i="33"/>
  <c r="GVJ97" i="33"/>
  <c r="GXV97" i="33"/>
  <c r="HAH97" i="33"/>
  <c r="HCT97" i="33"/>
  <c r="HFF97" i="33"/>
  <c r="HHR97" i="33"/>
  <c r="HKD97" i="33"/>
  <c r="HMP97" i="33"/>
  <c r="HPB97" i="33"/>
  <c r="HRN97" i="33"/>
  <c r="CJR97" i="33"/>
  <c r="ERY97" i="33"/>
  <c r="FJZ97" i="33"/>
  <c r="FTV97" i="33"/>
  <c r="GDR97" i="33"/>
  <c r="GLY97" i="33"/>
  <c r="GPC97" i="33"/>
  <c r="GRS97" i="33"/>
  <c r="GUE97" i="33"/>
  <c r="GWQ97" i="33"/>
  <c r="GZC97" i="33"/>
  <c r="AOV97" i="33"/>
  <c r="XJ97" i="33"/>
  <c r="AUU97" i="33"/>
  <c r="APC97" i="33"/>
  <c r="ARR97" i="33"/>
  <c r="ABZ97" i="33"/>
  <c r="BRR97" i="33"/>
  <c r="BLO97" i="33"/>
  <c r="BDT97" i="33"/>
  <c r="AUN97" i="33"/>
  <c r="PB97" i="33"/>
  <c r="BPV97" i="33"/>
  <c r="CFS97" i="33"/>
  <c r="BYB97" i="33"/>
  <c r="ATV97" i="33"/>
  <c r="CLI97" i="33"/>
  <c r="CEX97" i="33"/>
  <c r="CAA97" i="33"/>
  <c r="BLL97" i="33"/>
  <c r="CMJ97" i="33"/>
  <c r="COT97" i="33"/>
  <c r="CYO97" i="33"/>
  <c r="DEK97" i="33"/>
  <c r="BCX97" i="33"/>
  <c r="CQW97" i="33"/>
  <c r="CVV97" i="33"/>
  <c r="CZF97" i="33"/>
  <c r="DCP97" i="33"/>
  <c r="DFZ97" i="33"/>
  <c r="DJB97" i="33"/>
  <c r="CAK97" i="33"/>
  <c r="CNY97" i="33"/>
  <c r="CSM97" i="33"/>
  <c r="CVW97" i="33"/>
  <c r="CZG97" i="33"/>
  <c r="DCI97" i="33"/>
  <c r="DFS97" i="33"/>
  <c r="DJC97" i="33"/>
  <c r="BXZ97" i="33"/>
  <c r="CLN97" i="33"/>
  <c r="CSF97" i="33"/>
  <c r="CVH97" i="33"/>
  <c r="CYR97" i="33"/>
  <c r="DCB97" i="33"/>
  <c r="DEN97" i="33"/>
  <c r="DGZ97" i="33"/>
  <c r="DJL97" i="33"/>
  <c r="BZM97" i="33"/>
  <c r="CJI97" i="33"/>
  <c r="CQQ97" i="33"/>
  <c r="CTE97" i="33"/>
  <c r="CVQ97" i="33"/>
  <c r="CYC97" i="33"/>
  <c r="DAO97" i="33"/>
  <c r="DDA97" i="33"/>
  <c r="DFM97" i="33"/>
  <c r="DHY97" i="33"/>
  <c r="BGW97" i="33"/>
  <c r="CDF97" i="33"/>
  <c r="CNB97" i="33"/>
  <c r="CRR97" i="33"/>
  <c r="CUD97" i="33"/>
  <c r="CWP97" i="33"/>
  <c r="CZB97" i="33"/>
  <c r="DBN97" i="33"/>
  <c r="DDZ97" i="33"/>
  <c r="DGL97" i="33"/>
  <c r="DIX97" i="33"/>
  <c r="CPJ97" i="33"/>
  <c r="CZS97" i="33"/>
  <c r="DJO97" i="33"/>
  <c r="DMH97" i="33"/>
  <c r="DOT97" i="33"/>
  <c r="DRF97" i="33"/>
  <c r="DTR97" i="33"/>
  <c r="DWD97" i="33"/>
  <c r="DYP97" i="33"/>
  <c r="EBB97" i="33"/>
  <c r="EDN97" i="33"/>
  <c r="EFZ97" i="33"/>
  <c r="EIL97" i="33"/>
  <c r="EKX97" i="33"/>
  <c r="ENJ97" i="33"/>
  <c r="EPV97" i="33"/>
  <c r="ESH97" i="33"/>
  <c r="EUT97" i="33"/>
  <c r="EXF97" i="33"/>
  <c r="EZR97" i="33"/>
  <c r="FCD97" i="33"/>
  <c r="CFZ97" i="33"/>
  <c r="CXH97" i="33"/>
  <c r="DHD97" i="33"/>
  <c r="DLS97" i="33"/>
  <c r="DOE97" i="33"/>
  <c r="DQQ97" i="33"/>
  <c r="DTC97" i="33"/>
  <c r="DVO97" i="33"/>
  <c r="DYA97" i="33"/>
  <c r="EAM97" i="33"/>
  <c r="ECY97" i="33"/>
  <c r="EFK97" i="33"/>
  <c r="EHW97" i="33"/>
  <c r="EKI97" i="33"/>
  <c r="EMU97" i="33"/>
  <c r="EPG97" i="33"/>
  <c r="ERS97" i="33"/>
  <c r="EUE97" i="33"/>
  <c r="EWQ97" i="33"/>
  <c r="EZC97" i="33"/>
  <c r="FBO97" i="33"/>
  <c r="CCG97" i="33"/>
  <c r="CWI97" i="33"/>
  <c r="DGE97" i="33"/>
  <c r="DLL97" i="33"/>
  <c r="DNX97" i="33"/>
  <c r="DQJ97" i="33"/>
  <c r="DSV97" i="33"/>
  <c r="DVH97" i="33"/>
  <c r="DXT97" i="33"/>
  <c r="EAF97" i="33"/>
  <c r="ECR97" i="33"/>
  <c r="EFD97" i="33"/>
  <c r="EHP97" i="33"/>
  <c r="EKB97" i="33"/>
  <c r="EMN97" i="33"/>
  <c r="EOZ97" i="33"/>
  <c r="ERL97" i="33"/>
  <c r="ETX97" i="33"/>
  <c r="EWJ97" i="33"/>
  <c r="EYV97" i="33"/>
  <c r="FBH97" i="33"/>
  <c r="BAS97" i="33"/>
  <c r="CTX97" i="33"/>
  <c r="DDT97" i="33"/>
  <c r="DKW97" i="33"/>
  <c r="DNI97" i="33"/>
  <c r="DPU97" i="33"/>
  <c r="DSG97" i="33"/>
  <c r="DUS97" i="33"/>
  <c r="DXE97" i="33"/>
  <c r="DZQ97" i="33"/>
  <c r="ECC97" i="33"/>
  <c r="EEO97" i="33"/>
  <c r="EHA97" i="33"/>
  <c r="EJM97" i="33"/>
  <c r="ELY97" i="33"/>
  <c r="EOK97" i="33"/>
  <c r="EQW97" i="33"/>
  <c r="ETI97" i="33"/>
  <c r="EVU97" i="33"/>
  <c r="EYG97" i="33"/>
  <c r="FAS97" i="33"/>
  <c r="CNI97" i="33"/>
  <c r="CZC97" i="33"/>
  <c r="DIY97" i="33"/>
  <c r="DMD97" i="33"/>
  <c r="DOP97" i="33"/>
  <c r="DRB97" i="33"/>
  <c r="DTN97" i="33"/>
  <c r="DVZ97" i="33"/>
  <c r="DYL97" i="33"/>
  <c r="EAX97" i="33"/>
  <c r="EDJ97" i="33"/>
  <c r="EFV97" i="33"/>
  <c r="EIH97" i="33"/>
  <c r="EKT97" i="33"/>
  <c r="ENF97" i="33"/>
  <c r="EPR97" i="33"/>
  <c r="ESD97" i="33"/>
  <c r="EUP97" i="33"/>
  <c r="EXB97" i="33"/>
  <c r="EZN97" i="33"/>
  <c r="BIP97" i="33"/>
  <c r="CUF97" i="33"/>
  <c r="DEB97" i="33"/>
  <c r="DKY97" i="33"/>
  <c r="DNK97" i="33"/>
  <c r="DPW97" i="33"/>
  <c r="DSI97" i="33"/>
  <c r="DUU97" i="33"/>
  <c r="DXG97" i="33"/>
  <c r="DZS97" i="33"/>
  <c r="ECE97" i="33"/>
  <c r="EEQ97" i="33"/>
  <c r="EHC97" i="33"/>
  <c r="EJO97" i="33"/>
  <c r="EMA97" i="33"/>
  <c r="EOM97" i="33"/>
  <c r="EQY97" i="33"/>
  <c r="ETK97" i="33"/>
  <c r="EVW97" i="33"/>
  <c r="EYI97" i="33"/>
  <c r="FAU97" i="33"/>
  <c r="BPC97" i="33"/>
  <c r="DNL97" i="33"/>
  <c r="DXH97" i="33"/>
  <c r="EHD97" i="33"/>
  <c r="EQZ97" i="33"/>
  <c r="FAV97" i="33"/>
  <c r="FEU97" i="33"/>
  <c r="FHG97" i="33"/>
  <c r="FJS97" i="33"/>
  <c r="FME97" i="33"/>
  <c r="FOQ97" i="33"/>
  <c r="FRC97" i="33"/>
  <c r="FTO97" i="33"/>
  <c r="FWA97" i="33"/>
  <c r="FYM97" i="33"/>
  <c r="GAY97" i="33"/>
  <c r="GDK97" i="33"/>
  <c r="GFW97" i="33"/>
  <c r="GII97" i="33"/>
  <c r="GKU97" i="33"/>
  <c r="DEJ97" i="33"/>
  <c r="DSK97" i="33"/>
  <c r="ECG97" i="33"/>
  <c r="EMC97" i="33"/>
  <c r="EVY97" i="33"/>
  <c r="FDP97" i="33"/>
  <c r="FGB97" i="33"/>
  <c r="FIN97" i="33"/>
  <c r="FKZ97" i="33"/>
  <c r="FNL97" i="33"/>
  <c r="FPX97" i="33"/>
  <c r="FSJ97" i="33"/>
  <c r="FUV97" i="33"/>
  <c r="FXH97" i="33"/>
  <c r="FZT97" i="33"/>
  <c r="GCF97" i="33"/>
  <c r="GER97" i="33"/>
  <c r="GHD97" i="33"/>
  <c r="GJP97" i="33"/>
  <c r="GMB97" i="33"/>
  <c r="BZU97" i="33"/>
  <c r="DNT97" i="33"/>
  <c r="DXP97" i="33"/>
  <c r="EHL97" i="33"/>
  <c r="ERH97" i="33"/>
  <c r="FBD97" i="33"/>
  <c r="FEW97" i="33"/>
  <c r="FHI97" i="33"/>
  <c r="FJU97" i="33"/>
  <c r="FMG97" i="33"/>
  <c r="FOS97" i="33"/>
  <c r="FRE97" i="33"/>
  <c r="FTQ97" i="33"/>
  <c r="FWC97" i="33"/>
  <c r="FYO97" i="33"/>
  <c r="GBA97" i="33"/>
  <c r="GDM97" i="33"/>
  <c r="GFY97" i="33"/>
  <c r="GIK97" i="33"/>
  <c r="GKW97" i="33"/>
  <c r="DMO97" i="33"/>
  <c r="DWK97" i="33"/>
  <c r="EGG97" i="33"/>
  <c r="EQC97" i="33"/>
  <c r="EZY97" i="33"/>
  <c r="FEP97" i="33"/>
  <c r="FHB97" i="33"/>
  <c r="FJN97" i="33"/>
  <c r="FLZ97" i="33"/>
  <c r="FOL97" i="33"/>
  <c r="FQX97" i="33"/>
  <c r="FTJ97" i="33"/>
  <c r="FVV97" i="33"/>
  <c r="FYH97" i="33"/>
  <c r="GAT97" i="33"/>
  <c r="GDF97" i="33"/>
  <c r="GFR97" i="33"/>
  <c r="GID97" i="33"/>
  <c r="GKP97" i="33"/>
  <c r="GNB97" i="33"/>
  <c r="GPN97" i="33"/>
  <c r="DKI97" i="33"/>
  <c r="DUF97" i="33"/>
  <c r="EEB97" i="33"/>
  <c r="ENX97" i="33"/>
  <c r="EXT97" i="33"/>
  <c r="FEA97" i="33"/>
  <c r="FGM97" i="33"/>
  <c r="FIY97" i="33"/>
  <c r="FLK97" i="33"/>
  <c r="FNW97" i="33"/>
  <c r="FQI97" i="33"/>
  <c r="FSU97" i="33"/>
  <c r="FVG97" i="33"/>
  <c r="FXS97" i="33"/>
  <c r="GAE97" i="33"/>
  <c r="GCQ97" i="33"/>
  <c r="GFC97" i="33"/>
  <c r="GHO97" i="33"/>
  <c r="GKA97" i="33"/>
  <c r="DKJ97" i="33"/>
  <c r="DUG97" i="33"/>
  <c r="EEC97" i="33"/>
  <c r="ENY97" i="33"/>
  <c r="EXU97" i="33"/>
  <c r="FEB97" i="33"/>
  <c r="FGN97" i="33"/>
  <c r="FIZ97" i="33"/>
  <c r="FLL97" i="33"/>
  <c r="FNX97" i="33"/>
  <c r="FQJ97" i="33"/>
  <c r="FSV97" i="33"/>
  <c r="FVH97" i="33"/>
  <c r="FXT97" i="33"/>
  <c r="GAF97" i="33"/>
  <c r="BIN97" i="33"/>
  <c r="ALK97" i="33"/>
  <c r="QP97" i="33"/>
  <c r="ASK97" i="33"/>
  <c r="AXX97" i="33"/>
  <c r="ANO97" i="33"/>
  <c r="BUZ97" i="33"/>
  <c r="BOW97" i="33"/>
  <c r="BHN97" i="33"/>
  <c r="AZZ97" i="33"/>
  <c r="AIK97" i="33"/>
  <c r="BTD97" i="33"/>
  <c r="CIE97" i="33"/>
  <c r="CAN97" i="33"/>
  <c r="BKY97" i="33"/>
  <c r="CNU97" i="33"/>
  <c r="CHJ97" i="33"/>
  <c r="CCM97" i="33"/>
  <c r="BWE97" i="33"/>
  <c r="CNX97" i="33"/>
  <c r="CRE97" i="33"/>
  <c r="CZE97" i="33"/>
  <c r="DFY97" i="33"/>
  <c r="BKF97" i="33"/>
  <c r="CRN97" i="33"/>
  <c r="CWD97" i="33"/>
  <c r="CZV97" i="33"/>
  <c r="DDF97" i="33"/>
  <c r="DGH97" i="33"/>
  <c r="DJR97" i="33"/>
  <c r="CCW97" i="33"/>
  <c r="COX97" i="33"/>
  <c r="CTC97" i="33"/>
  <c r="CWM97" i="33"/>
  <c r="CZO97" i="33"/>
  <c r="DCY97" i="33"/>
  <c r="DGI97" i="33"/>
  <c r="DJK97" i="33"/>
  <c r="CAL97" i="33"/>
  <c r="CNZ97" i="33"/>
  <c r="CSN97" i="33"/>
  <c r="CVX97" i="33"/>
  <c r="CZH97" i="33"/>
  <c r="DCJ97" i="33"/>
  <c r="DEV97" i="33"/>
  <c r="DHH97" i="33"/>
  <c r="ALH97" i="33"/>
  <c r="CAS97" i="33"/>
  <c r="CKO97" i="33"/>
  <c r="CQZ97" i="33"/>
  <c r="CTM97" i="33"/>
  <c r="CVY97" i="33"/>
  <c r="CYK97" i="33"/>
  <c r="DAW97" i="33"/>
  <c r="DDI97" i="33"/>
  <c r="DFU97" i="33"/>
  <c r="DIG97" i="33"/>
  <c r="BNN97" i="33"/>
  <c r="CEL97" i="33"/>
  <c r="COH97" i="33"/>
  <c r="CRZ97" i="33"/>
  <c r="CUL97" i="33"/>
  <c r="CWX97" i="33"/>
  <c r="CZJ97" i="33"/>
  <c r="DBV97" i="33"/>
  <c r="DEH97" i="33"/>
  <c r="DGT97" i="33"/>
  <c r="DJF97" i="33"/>
  <c r="CRB97" i="33"/>
  <c r="DAY97" i="33"/>
  <c r="DKB97" i="33"/>
  <c r="DMP97" i="33"/>
  <c r="DPB97" i="33"/>
  <c r="DRN97" i="33"/>
  <c r="DTZ97" i="33"/>
  <c r="DWL97" i="33"/>
  <c r="DYX97" i="33"/>
  <c r="EBJ97" i="33"/>
  <c r="EDV97" i="33"/>
  <c r="EGH97" i="33"/>
  <c r="EIT97" i="33"/>
  <c r="ELF97" i="33"/>
  <c r="ENR97" i="33"/>
  <c r="EQD97" i="33"/>
  <c r="ESP97" i="33"/>
  <c r="EVB97" i="33"/>
  <c r="EXN97" i="33"/>
  <c r="EZZ97" i="33"/>
  <c r="FCL97" i="33"/>
  <c r="CKX97" i="33"/>
  <c r="CYN97" i="33"/>
  <c r="DIJ97" i="33"/>
  <c r="DMA97" i="33"/>
  <c r="DOM97" i="33"/>
  <c r="DQY97" i="33"/>
  <c r="DTK97" i="33"/>
  <c r="DVW97" i="33"/>
  <c r="DYI97" i="33"/>
  <c r="EAU97" i="33"/>
  <c r="EDG97" i="33"/>
  <c r="EFS97" i="33"/>
  <c r="EIE97" i="33"/>
  <c r="EKQ97" i="33"/>
  <c r="ENC97" i="33"/>
  <c r="EPO97" i="33"/>
  <c r="ESA97" i="33"/>
  <c r="EUM97" i="33"/>
  <c r="EWY97" i="33"/>
  <c r="EZK97" i="33"/>
  <c r="FBW97" i="33"/>
  <c r="CHE97" i="33"/>
  <c r="CXO97" i="33"/>
  <c r="DHK97" i="33"/>
  <c r="DLT97" i="33"/>
  <c r="DOF97" i="33"/>
  <c r="DQR97" i="33"/>
  <c r="DTD97" i="33"/>
  <c r="DVP97" i="33"/>
  <c r="DYB97" i="33"/>
  <c r="EAN97" i="33"/>
  <c r="ECZ97" i="33"/>
  <c r="EFL97" i="33"/>
  <c r="EHX97" i="33"/>
  <c r="EKJ97" i="33"/>
  <c r="EMV97" i="33"/>
  <c r="EPH97" i="33"/>
  <c r="ERT97" i="33"/>
  <c r="EUF97" i="33"/>
  <c r="EWR97" i="33"/>
  <c r="EZD97" i="33"/>
  <c r="FBP97" i="33"/>
  <c r="BXG97" i="33"/>
  <c r="CVD97" i="33"/>
  <c r="DEZ97" i="33"/>
  <c r="DLE97" i="33"/>
  <c r="DNQ97" i="33"/>
  <c r="DQC97" i="33"/>
  <c r="DSO97" i="33"/>
  <c r="DVA97" i="33"/>
  <c r="DXM97" i="33"/>
  <c r="DZY97" i="33"/>
  <c r="ECK97" i="33"/>
  <c r="EEW97" i="33"/>
  <c r="EHI97" i="33"/>
  <c r="EJU97" i="33"/>
  <c r="EMG97" i="33"/>
  <c r="EOS97" i="33"/>
  <c r="ERE97" i="33"/>
  <c r="ETQ97" i="33"/>
  <c r="EWC97" i="33"/>
  <c r="EYO97" i="33"/>
  <c r="FBA97" i="33"/>
  <c r="CQJ97" i="33"/>
  <c r="DAI97" i="33"/>
  <c r="DJV97" i="33"/>
  <c r="DML97" i="33"/>
  <c r="DOX97" i="33"/>
  <c r="DRJ97" i="33"/>
  <c r="DTV97" i="33"/>
  <c r="DWH97" i="33"/>
  <c r="DYT97" i="33"/>
  <c r="EBF97" i="33"/>
  <c r="EDR97" i="33"/>
  <c r="EGD97" i="33"/>
  <c r="EIP97" i="33"/>
  <c r="ELB97" i="33"/>
  <c r="ENN97" i="33"/>
  <c r="EPZ97" i="33"/>
  <c r="ESL97" i="33"/>
  <c r="EUX97" i="33"/>
  <c r="EXJ97" i="33"/>
  <c r="EZV97" i="33"/>
  <c r="BYP97" i="33"/>
  <c r="CVL97" i="33"/>
  <c r="DFH97" i="33"/>
  <c r="DLG97" i="33"/>
  <c r="DNS97" i="33"/>
  <c r="DQE97" i="33"/>
  <c r="DSQ97" i="33"/>
  <c r="DVC97" i="33"/>
  <c r="DXO97" i="33"/>
  <c r="EAA97" i="33"/>
  <c r="ECM97" i="33"/>
  <c r="EEY97" i="33"/>
  <c r="EHK97" i="33"/>
  <c r="EJW97" i="33"/>
  <c r="EMI97" i="33"/>
  <c r="EOU97" i="33"/>
  <c r="ERG97" i="33"/>
  <c r="ETS97" i="33"/>
  <c r="EWE97" i="33"/>
  <c r="EYQ97" i="33"/>
  <c r="FBC97" i="33"/>
  <c r="COO97" i="33"/>
  <c r="DOR97" i="33"/>
  <c r="DYN97" i="33"/>
  <c r="EIJ97" i="33"/>
  <c r="ESF97" i="33"/>
  <c r="FBY97" i="33"/>
  <c r="FFC97" i="33"/>
  <c r="FHO97" i="33"/>
  <c r="FKA97" i="33"/>
  <c r="FMM97" i="33"/>
  <c r="FOY97" i="33"/>
  <c r="FRK97" i="33"/>
  <c r="FTW97" i="33"/>
  <c r="FWI97" i="33"/>
  <c r="FYU97" i="33"/>
  <c r="GBG97" i="33"/>
  <c r="GDS97" i="33"/>
  <c r="GGE97" i="33"/>
  <c r="GIQ97" i="33"/>
  <c r="GLC97" i="33"/>
  <c r="DJH97" i="33"/>
  <c r="DTQ97" i="33"/>
  <c r="EDM97" i="33"/>
  <c r="ENI97" i="33"/>
  <c r="EXE97" i="33"/>
  <c r="FDX97" i="33"/>
  <c r="FGJ97" i="33"/>
  <c r="FIV97" i="33"/>
  <c r="FLH97" i="33"/>
  <c r="FNT97" i="33"/>
  <c r="FQF97" i="33"/>
  <c r="FSR97" i="33"/>
  <c r="FVD97" i="33"/>
  <c r="FXP97" i="33"/>
  <c r="GAB97" i="33"/>
  <c r="GCN97" i="33"/>
  <c r="GEZ97" i="33"/>
  <c r="GHL97" i="33"/>
  <c r="GJX97" i="33"/>
  <c r="GMJ97" i="33"/>
  <c r="CQS97" i="33"/>
  <c r="DOZ97" i="33"/>
  <c r="DYV97" i="33"/>
  <c r="EIR97" i="33"/>
  <c r="ESN97" i="33"/>
  <c r="FCB97" i="33"/>
  <c r="FFE97" i="33"/>
  <c r="FHQ97" i="33"/>
  <c r="FKC97" i="33"/>
  <c r="FMO97" i="33"/>
  <c r="FPA97" i="33"/>
  <c r="FRM97" i="33"/>
  <c r="FTY97" i="33"/>
  <c r="FWK97" i="33"/>
  <c r="FYW97" i="33"/>
  <c r="GBI97" i="33"/>
  <c r="GDU97" i="33"/>
  <c r="GGG97" i="33"/>
  <c r="GIS97" i="33"/>
  <c r="BZV97" i="33"/>
  <c r="DNU97" i="33"/>
  <c r="DXQ97" i="33"/>
  <c r="EHM97" i="33"/>
  <c r="ERI97" i="33"/>
  <c r="FBE97" i="33"/>
  <c r="FEX97" i="33"/>
  <c r="FHJ97" i="33"/>
  <c r="FJV97" i="33"/>
  <c r="FMH97" i="33"/>
  <c r="FOT97" i="33"/>
  <c r="FRF97" i="33"/>
  <c r="FTR97" i="33"/>
  <c r="FWD97" i="33"/>
  <c r="FYP97" i="33"/>
  <c r="GBB97" i="33"/>
  <c r="GDN97" i="33"/>
  <c r="GFZ97" i="33"/>
  <c r="GIL97" i="33"/>
  <c r="GKX97" i="33"/>
  <c r="GNJ97" i="33"/>
  <c r="GPV97" i="33"/>
  <c r="DLP97" i="33"/>
  <c r="DVL97" i="33"/>
  <c r="EFH97" i="33"/>
  <c r="EPD97" i="33"/>
  <c r="EYZ97" i="33"/>
  <c r="FEI97" i="33"/>
  <c r="FGU97" i="33"/>
  <c r="FJG97" i="33"/>
  <c r="FLS97" i="33"/>
  <c r="FOE97" i="33"/>
  <c r="FQQ97" i="33"/>
  <c r="FTC97" i="33"/>
  <c r="FVO97" i="33"/>
  <c r="FYA97" i="33"/>
  <c r="GAM97" i="33"/>
  <c r="GCY97" i="33"/>
  <c r="GFK97" i="33"/>
  <c r="GHW97" i="33"/>
  <c r="GKI97" i="33"/>
  <c r="DLQ97" i="33"/>
  <c r="DVM97" i="33"/>
  <c r="EFI97" i="33"/>
  <c r="EPE97" i="33"/>
  <c r="EZA97" i="33"/>
  <c r="FEJ97" i="33"/>
  <c r="FGV97" i="33"/>
  <c r="FJH97" i="33"/>
  <c r="FLT97" i="33"/>
  <c r="FOF97" i="33"/>
  <c r="FQR97" i="33"/>
  <c r="FTD97" i="33"/>
  <c r="FVP97" i="33"/>
  <c r="FYB97" i="33"/>
  <c r="GAN97" i="33"/>
  <c r="XI97" i="33"/>
  <c r="ARL97" i="33"/>
  <c r="ABA97" i="33"/>
  <c r="AVS97" i="33"/>
  <c r="BCL97" i="33"/>
  <c r="AUE97" i="33"/>
  <c r="ADX97" i="33"/>
  <c r="BSE97" i="33"/>
  <c r="BKV97" i="33"/>
  <c r="BEJ97" i="33"/>
  <c r="AQM97" i="33"/>
  <c r="AMH97" i="33"/>
  <c r="CKQ97" i="33"/>
  <c r="CCZ97" i="33"/>
  <c r="BVZ97" i="33"/>
  <c r="RN97" i="33"/>
  <c r="CJV97" i="33"/>
  <c r="CEY97" i="33"/>
  <c r="BZD97" i="33"/>
  <c r="COV97" i="33"/>
  <c r="CSC97" i="33"/>
  <c r="CZM97" i="33"/>
  <c r="DGO97" i="33"/>
  <c r="CAD97" i="33"/>
  <c r="CRV97" i="33"/>
  <c r="CWL97" i="33"/>
  <c r="DAD97" i="33"/>
  <c r="DDN97" i="33"/>
  <c r="DGP97" i="33"/>
  <c r="AFB97" i="33"/>
  <c r="CEC97" i="33"/>
  <c r="CPS97" i="33"/>
  <c r="CTK97" i="33"/>
  <c r="CWU97" i="33"/>
  <c r="CZW97" i="33"/>
  <c r="DDG97" i="33"/>
  <c r="DGQ97" i="33"/>
  <c r="DJS97" i="33"/>
  <c r="CBR97" i="33"/>
  <c r="CPB97" i="33"/>
  <c r="CSV97" i="33"/>
  <c r="CWF97" i="33"/>
  <c r="CZP97" i="33"/>
  <c r="DCR97" i="33"/>
  <c r="DFD97" i="33"/>
  <c r="DHP97" i="33"/>
  <c r="AYM97" i="33"/>
  <c r="CBY97" i="33"/>
  <c r="CLU97" i="33"/>
  <c r="CRI97" i="33"/>
  <c r="CTU97" i="33"/>
  <c r="CWG97" i="33"/>
  <c r="CYS97" i="33"/>
  <c r="DBE97" i="33"/>
  <c r="DDQ97" i="33"/>
  <c r="DGC97" i="33"/>
  <c r="DIO97" i="33"/>
  <c r="BUB97" i="33"/>
  <c r="CFR97" i="33"/>
  <c r="CPF97" i="33"/>
  <c r="CSH97" i="33"/>
  <c r="CUT97" i="33"/>
  <c r="CXF97" i="33"/>
  <c r="CZR97" i="33"/>
  <c r="DCD97" i="33"/>
  <c r="DEP97" i="33"/>
  <c r="DHB97" i="33"/>
  <c r="DJN97" i="33"/>
  <c r="CSI97" i="33"/>
  <c r="DCE97" i="33"/>
  <c r="DKK97" i="33"/>
  <c r="DMX97" i="33"/>
  <c r="DPJ97" i="33"/>
  <c r="DRV97" i="33"/>
  <c r="DUH97" i="33"/>
  <c r="DWT97" i="33"/>
  <c r="DZF97" i="33"/>
  <c r="EBR97" i="33"/>
  <c r="EED97" i="33"/>
  <c r="EGP97" i="33"/>
  <c r="EJB97" i="33"/>
  <c r="ELN97" i="33"/>
  <c r="ENZ97" i="33"/>
  <c r="EQL97" i="33"/>
  <c r="ESX97" i="33"/>
  <c r="EVJ97" i="33"/>
  <c r="EXV97" i="33"/>
  <c r="FAH97" i="33"/>
  <c r="FCT97" i="33"/>
  <c r="CPM97" i="33"/>
  <c r="CZT97" i="33"/>
  <c r="DJP97" i="33"/>
  <c r="DMI97" i="33"/>
  <c r="DOU97" i="33"/>
  <c r="DRG97" i="33"/>
  <c r="DTS97" i="33"/>
  <c r="DWE97" i="33"/>
  <c r="DYQ97" i="33"/>
  <c r="EBC97" i="33"/>
  <c r="EDO97" i="33"/>
  <c r="EGA97" i="33"/>
  <c r="EIM97" i="33"/>
  <c r="EKY97" i="33"/>
  <c r="ENK97" i="33"/>
  <c r="EPW97" i="33"/>
  <c r="ESI97" i="33"/>
  <c r="EUU97" i="33"/>
  <c r="EXG97" i="33"/>
  <c r="EZS97" i="33"/>
  <c r="FCE97" i="33"/>
  <c r="CMC97" i="33"/>
  <c r="CYU97" i="33"/>
  <c r="DIQ97" i="33"/>
  <c r="DMB97" i="33"/>
  <c r="DON97" i="33"/>
  <c r="DQZ97" i="33"/>
  <c r="DTL97" i="33"/>
  <c r="DVX97" i="33"/>
  <c r="DYJ97" i="33"/>
  <c r="EAV97" i="33"/>
  <c r="EDH97" i="33"/>
  <c r="EFT97" i="33"/>
  <c r="EIF97" i="33"/>
  <c r="EKR97" i="33"/>
  <c r="END97" i="33"/>
  <c r="EPP97" i="33"/>
  <c r="ESB97" i="33"/>
  <c r="EUN97" i="33"/>
  <c r="EWZ97" i="33"/>
  <c r="EZL97" i="33"/>
  <c r="FBX97" i="33"/>
  <c r="CCH97" i="33"/>
  <c r="CWJ97" i="33"/>
  <c r="DGF97" i="33"/>
  <c r="DLM97" i="33"/>
  <c r="DNY97" i="33"/>
  <c r="DQK97" i="33"/>
  <c r="DSW97" i="33"/>
  <c r="DVI97" i="33"/>
  <c r="DXU97" i="33"/>
  <c r="EAG97" i="33"/>
  <c r="ECS97" i="33"/>
  <c r="EFE97" i="33"/>
  <c r="EHQ97" i="33"/>
  <c r="EKC97" i="33"/>
  <c r="EMO97" i="33"/>
  <c r="EPA97" i="33"/>
  <c r="ERM97" i="33"/>
  <c r="ETY97" i="33"/>
  <c r="EWK97" i="33"/>
  <c r="EYW97" i="33"/>
  <c r="FBI97" i="33"/>
  <c r="CRS97" i="33"/>
  <c r="DBO97" i="33"/>
  <c r="DKF97" i="33"/>
  <c r="DMT97" i="33"/>
  <c r="DPF97" i="33"/>
  <c r="DRR97" i="33"/>
  <c r="DUD97" i="33"/>
  <c r="DWP97" i="33"/>
  <c r="DZB97" i="33"/>
  <c r="EBN97" i="33"/>
  <c r="EDZ97" i="33"/>
  <c r="EGL97" i="33"/>
  <c r="EIX97" i="33"/>
  <c r="ELJ97" i="33"/>
  <c r="ENV97" i="33"/>
  <c r="EQH97" i="33"/>
  <c r="EST97" i="33"/>
  <c r="EVF97" i="33"/>
  <c r="EXR97" i="33"/>
  <c r="FAD97" i="33"/>
  <c r="CDN97" i="33"/>
  <c r="CWR97" i="33"/>
  <c r="DGN97" i="33"/>
  <c r="DLO97" i="33"/>
  <c r="DOA97" i="33"/>
  <c r="DQM97" i="33"/>
  <c r="DSY97" i="33"/>
  <c r="DVK97" i="33"/>
  <c r="DXW97" i="33"/>
  <c r="EAI97" i="33"/>
  <c r="ECU97" i="33"/>
  <c r="EFG97" i="33"/>
  <c r="EHS97" i="33"/>
  <c r="EKE97" i="33"/>
  <c r="EMQ97" i="33"/>
  <c r="EPC97" i="33"/>
  <c r="ERO97" i="33"/>
  <c r="EUA97" i="33"/>
  <c r="EWM97" i="33"/>
  <c r="EYY97" i="33"/>
  <c r="FBK97" i="33"/>
  <c r="CUM97" i="33"/>
  <c r="DPX97" i="33"/>
  <c r="DZT97" i="33"/>
  <c r="EJP97" i="33"/>
  <c r="ETL97" i="33"/>
  <c r="FCO97" i="33"/>
  <c r="FFK97" i="33"/>
  <c r="FHW97" i="33"/>
  <c r="FKI97" i="33"/>
  <c r="FMU97" i="33"/>
  <c r="FPG97" i="33"/>
  <c r="FRS97" i="33"/>
  <c r="FUE97" i="33"/>
  <c r="FWQ97" i="33"/>
  <c r="FZC97" i="33"/>
  <c r="GBO97" i="33"/>
  <c r="GEA97" i="33"/>
  <c r="GGM97" i="33"/>
  <c r="GIY97" i="33"/>
  <c r="GLK97" i="33"/>
  <c r="DLA97" i="33"/>
  <c r="DUW97" i="33"/>
  <c r="EES97" i="33"/>
  <c r="EOO97" i="33"/>
  <c r="EYK97" i="33"/>
  <c r="FEF97" i="33"/>
  <c r="FGR97" i="33"/>
  <c r="FJD97" i="33"/>
  <c r="FLP97" i="33"/>
  <c r="FOB97" i="33"/>
  <c r="FQN97" i="33"/>
  <c r="FSZ97" i="33"/>
  <c r="FVL97" i="33"/>
  <c r="FXX97" i="33"/>
  <c r="GAJ97" i="33"/>
  <c r="GCV97" i="33"/>
  <c r="GFH97" i="33"/>
  <c r="GHT97" i="33"/>
  <c r="GKF97" i="33"/>
  <c r="GMR97" i="33"/>
  <c r="CVS97" i="33"/>
  <c r="DQF97" i="33"/>
  <c r="EAB97" i="33"/>
  <c r="EJX97" i="33"/>
  <c r="ETT97" i="33"/>
  <c r="FCR97" i="33"/>
  <c r="FFM97" i="33"/>
  <c r="FHY97" i="33"/>
  <c r="FKK97" i="33"/>
  <c r="FMW97" i="33"/>
  <c r="FPI97" i="33"/>
  <c r="FRU97" i="33"/>
  <c r="FUG97" i="33"/>
  <c r="FWS97" i="33"/>
  <c r="FZE97" i="33"/>
  <c r="GBQ97" i="33"/>
  <c r="GEC97" i="33"/>
  <c r="GGO97" i="33"/>
  <c r="GJA97" i="33"/>
  <c r="CQT97" i="33"/>
  <c r="DPA97" i="33"/>
  <c r="DYW97" i="33"/>
  <c r="EIS97" i="33"/>
  <c r="ESO97" i="33"/>
  <c r="FCC97" i="33"/>
  <c r="FFF97" i="33"/>
  <c r="FHR97" i="33"/>
  <c r="FKD97" i="33"/>
  <c r="FMP97" i="33"/>
  <c r="FPB97" i="33"/>
  <c r="FRN97" i="33"/>
  <c r="FTZ97" i="33"/>
  <c r="FWL97" i="33"/>
  <c r="FYX97" i="33"/>
  <c r="GBJ97" i="33"/>
  <c r="GDV97" i="33"/>
  <c r="GGH97" i="33"/>
  <c r="GIT97" i="33"/>
  <c r="GLF97" i="33"/>
  <c r="GNR97" i="33"/>
  <c r="GQD97" i="33"/>
  <c r="DMV97" i="33"/>
  <c r="DWR97" i="33"/>
  <c r="EGN97" i="33"/>
  <c r="EQJ97" i="33"/>
  <c r="FAF97" i="33"/>
  <c r="FEQ97" i="33"/>
  <c r="FHC97" i="33"/>
  <c r="FJO97" i="33"/>
  <c r="FMA97" i="33"/>
  <c r="FOM97" i="33"/>
  <c r="FQY97" i="33"/>
  <c r="FTK97" i="33"/>
  <c r="FVW97" i="33"/>
  <c r="FYI97" i="33"/>
  <c r="GAU97" i="33"/>
  <c r="GDG97" i="33"/>
  <c r="GFS97" i="33"/>
  <c r="GIE97" i="33"/>
  <c r="GKQ97" i="33"/>
  <c r="DMW97" i="33"/>
  <c r="DWS97" i="33"/>
  <c r="EGO97" i="33"/>
  <c r="EQK97" i="33"/>
  <c r="FAG97" i="33"/>
  <c r="FER97" i="33"/>
  <c r="FHD97" i="33"/>
  <c r="FJP97" i="33"/>
  <c r="FMB97" i="33"/>
  <c r="FON97" i="33"/>
  <c r="FQZ97" i="33"/>
  <c r="FTL97" i="33"/>
  <c r="FVX97" i="33"/>
  <c r="FYJ97" i="33"/>
  <c r="GAV97" i="33"/>
  <c r="GDH97" i="33"/>
  <c r="GFT97" i="33"/>
  <c r="GIF97" i="33"/>
  <c r="GKR97" i="33"/>
  <c r="EMZ97" i="33"/>
  <c r="FIS97" i="33"/>
  <c r="FSO97" i="33"/>
  <c r="GCK97" i="33"/>
  <c r="GLJ97" i="33"/>
  <c r="GOS97" i="33"/>
  <c r="GRJ97" i="33"/>
  <c r="GTV97" i="33"/>
  <c r="GWH97" i="33"/>
  <c r="GYT97" i="33"/>
  <c r="HBF97" i="33"/>
  <c r="HDR97" i="33"/>
  <c r="HGD97" i="33"/>
  <c r="HIP97" i="33"/>
  <c r="HLB97" i="33"/>
  <c r="HNN97" i="33"/>
  <c r="HPZ97" i="33"/>
  <c r="HSL97" i="33"/>
  <c r="DTI97" i="33"/>
  <c r="FDV97" i="33"/>
  <c r="FNR97" i="33"/>
  <c r="FXN97" i="33"/>
  <c r="AWG97" i="33"/>
  <c r="AWJ97" i="33"/>
  <c r="AIF97" i="33"/>
  <c r="AYY97" i="33"/>
  <c r="BGM97" i="33"/>
  <c r="AZT97" i="33"/>
  <c r="AOL97" i="33"/>
  <c r="BVK97" i="33"/>
  <c r="BOD97" i="33"/>
  <c r="BIA97" i="33"/>
  <c r="AXA97" i="33"/>
  <c r="BHG97" i="33"/>
  <c r="CNC97" i="33"/>
  <c r="CFL97" i="33"/>
  <c r="BZA97" i="33"/>
  <c r="BBV97" i="33"/>
  <c r="CMH97" i="33"/>
  <c r="CHK97" i="33"/>
  <c r="CBP97" i="33"/>
  <c r="ASD97" i="33"/>
  <c r="CTQ97" i="33"/>
  <c r="DBA97" i="33"/>
  <c r="DGW97" i="33"/>
  <c r="CCP97" i="33"/>
  <c r="CTJ97" i="33"/>
  <c r="CWT97" i="33"/>
  <c r="DAT97" i="33"/>
  <c r="DDV97" i="33"/>
  <c r="DHF97" i="33"/>
  <c r="BEY97" i="33"/>
  <c r="CFI97" i="33"/>
  <c r="CQO97" i="33"/>
  <c r="CUA97" i="33"/>
  <c r="CXC97" i="33"/>
  <c r="DAM97" i="33"/>
  <c r="DDW97" i="33"/>
  <c r="DGY97" i="33"/>
  <c r="AFC97" i="33"/>
  <c r="CED97" i="33"/>
  <c r="CPU97" i="33"/>
  <c r="CTL97" i="33"/>
  <c r="CWV97" i="33"/>
  <c r="CZX97" i="33"/>
  <c r="DCZ97" i="33"/>
  <c r="DFL97" i="33"/>
  <c r="DHX97" i="33"/>
  <c r="BGV97" i="33"/>
  <c r="CDE97" i="33"/>
  <c r="CNA97" i="33"/>
  <c r="CRQ97" i="33"/>
  <c r="CUC97" i="33"/>
  <c r="CWO97" i="33"/>
  <c r="CZA97" i="33"/>
  <c r="DBM97" i="33"/>
  <c r="DDY97" i="33"/>
  <c r="DGK97" i="33"/>
  <c r="DIW97" i="33"/>
  <c r="BWV97" i="33"/>
  <c r="CGX97" i="33"/>
  <c r="CPZ97" i="33"/>
  <c r="CSP97" i="33"/>
  <c r="CVB97" i="33"/>
  <c r="CXN97" i="33"/>
  <c r="CZZ97" i="33"/>
  <c r="DCL97" i="33"/>
  <c r="DEX97" i="33"/>
  <c r="DHJ97" i="33"/>
  <c r="AOX97" i="33"/>
  <c r="CTO97" i="33"/>
  <c r="DDK97" i="33"/>
  <c r="DKT97" i="33"/>
  <c r="DNF97" i="33"/>
  <c r="DPR97" i="33"/>
  <c r="DSD97" i="33"/>
  <c r="DUP97" i="33"/>
  <c r="DXB97" i="33"/>
  <c r="DZN97" i="33"/>
  <c r="EBZ97" i="33"/>
  <c r="EEL97" i="33"/>
  <c r="EGX97" i="33"/>
  <c r="EJJ97" i="33"/>
  <c r="ELV97" i="33"/>
  <c r="EOH97" i="33"/>
  <c r="EQT97" i="33"/>
  <c r="ETF97" i="33"/>
  <c r="EVR97" i="33"/>
  <c r="EYD97" i="33"/>
  <c r="FAP97" i="33"/>
  <c r="FDB97" i="33"/>
  <c r="CRD97" i="33"/>
  <c r="DAZ97" i="33"/>
  <c r="DKC97" i="33"/>
  <c r="DMQ97" i="33"/>
  <c r="DPC97" i="33"/>
  <c r="DRO97" i="33"/>
  <c r="DUA97" i="33"/>
  <c r="DWM97" i="33"/>
  <c r="DYY97" i="33"/>
  <c r="EBK97" i="33"/>
  <c r="EDW97" i="33"/>
  <c r="EGI97" i="33"/>
  <c r="EIU97" i="33"/>
  <c r="ELG97" i="33"/>
  <c r="ENS97" i="33"/>
  <c r="EQE97" i="33"/>
  <c r="ESQ97" i="33"/>
  <c r="EVC97" i="33"/>
  <c r="EXO97" i="33"/>
  <c r="FAA97" i="33"/>
  <c r="FCM97" i="33"/>
  <c r="CQA97" i="33"/>
  <c r="DAA97" i="33"/>
  <c r="DJT97" i="33"/>
  <c r="DMJ97" i="33"/>
  <c r="DOV97" i="33"/>
  <c r="DRH97" i="33"/>
  <c r="DTT97" i="33"/>
  <c r="DWF97" i="33"/>
  <c r="DYR97" i="33"/>
  <c r="EBD97" i="33"/>
  <c r="EDP97" i="33"/>
  <c r="EGB97" i="33"/>
  <c r="EIN97" i="33"/>
  <c r="EKZ97" i="33"/>
  <c r="ENL97" i="33"/>
  <c r="EPX97" i="33"/>
  <c r="ESJ97" i="33"/>
  <c r="EUV97" i="33"/>
  <c r="EXH97" i="33"/>
  <c r="EZT97" i="33"/>
  <c r="FCF97" i="33"/>
  <c r="CHF97" i="33"/>
  <c r="CXP97" i="33"/>
  <c r="DHL97" i="33"/>
  <c r="DLU97" i="33"/>
  <c r="DOG97" i="33"/>
  <c r="DQS97" i="33"/>
  <c r="DTE97" i="33"/>
  <c r="DVQ97" i="33"/>
  <c r="DYC97" i="33"/>
  <c r="EAO97" i="33"/>
  <c r="EDA97" i="33"/>
  <c r="EFM97" i="33"/>
  <c r="EHY97" i="33"/>
  <c r="EKK97" i="33"/>
  <c r="EMW97" i="33"/>
  <c r="EPI97" i="33"/>
  <c r="ERU97" i="33"/>
  <c r="EUG97" i="33"/>
  <c r="EWS97" i="33"/>
  <c r="EZE97" i="33"/>
  <c r="FBQ97" i="33"/>
  <c r="CSY97" i="33"/>
  <c r="DCU97" i="33"/>
  <c r="DKP97" i="33"/>
  <c r="DNB97" i="33"/>
  <c r="DPN97" i="33"/>
  <c r="DRZ97" i="33"/>
  <c r="DUL97" i="33"/>
  <c r="DWX97" i="33"/>
  <c r="DZJ97" i="33"/>
  <c r="EBV97" i="33"/>
  <c r="EEH97" i="33"/>
  <c r="EGT97" i="33"/>
  <c r="EJF97" i="33"/>
  <c r="ELR97" i="33"/>
  <c r="EOD97" i="33"/>
  <c r="EQP97" i="33"/>
  <c r="ETB97" i="33"/>
  <c r="EVN97" i="33"/>
  <c r="EXZ97" i="33"/>
  <c r="FAL97" i="33"/>
  <c r="CIL97" i="33"/>
  <c r="CXX97" i="33"/>
  <c r="DHT97" i="33"/>
  <c r="DLW97" i="33"/>
  <c r="DOI97" i="33"/>
  <c r="DQU97" i="33"/>
  <c r="DTG97" i="33"/>
  <c r="DVS97" i="33"/>
  <c r="DYE97" i="33"/>
  <c r="EAQ97" i="33"/>
  <c r="EDC97" i="33"/>
  <c r="EFO97" i="33"/>
  <c r="EIA97" i="33"/>
  <c r="EKM97" i="33"/>
  <c r="EMY97" i="33"/>
  <c r="EPK97" i="33"/>
  <c r="ERW97" i="33"/>
  <c r="EUI97" i="33"/>
  <c r="EWU97" i="33"/>
  <c r="EZG97" i="33"/>
  <c r="FBS97" i="33"/>
  <c r="CZK97" i="33"/>
  <c r="DRD97" i="33"/>
  <c r="EAZ97" i="33"/>
  <c r="EKV97" i="33"/>
  <c r="EUR97" i="33"/>
  <c r="FDE97" i="33"/>
  <c r="FFS97" i="33"/>
  <c r="FIE97" i="33"/>
  <c r="FKQ97" i="33"/>
  <c r="FNC97" i="33"/>
  <c r="FPO97" i="33"/>
  <c r="FSA97" i="33"/>
  <c r="FUM97" i="33"/>
  <c r="FWY97" i="33"/>
  <c r="FZK97" i="33"/>
  <c r="GBW97" i="33"/>
  <c r="GEI97" i="33"/>
  <c r="GGU97" i="33"/>
  <c r="GJG97" i="33"/>
  <c r="GLS97" i="33"/>
  <c r="DMG97" i="33"/>
  <c r="DWC97" i="33"/>
  <c r="EFY97" i="33"/>
  <c r="EPU97" i="33"/>
  <c r="EZQ97" i="33"/>
  <c r="FEN97" i="33"/>
  <c r="FGZ97" i="33"/>
  <c r="FJL97" i="33"/>
  <c r="FLX97" i="33"/>
  <c r="FOJ97" i="33"/>
  <c r="FQV97" i="33"/>
  <c r="FTH97" i="33"/>
  <c r="FVT97" i="33"/>
  <c r="FYF97" i="33"/>
  <c r="GAR97" i="33"/>
  <c r="GDD97" i="33"/>
  <c r="GFP97" i="33"/>
  <c r="GIB97" i="33"/>
  <c r="GKN97" i="33"/>
  <c r="GMZ97" i="33"/>
  <c r="DAQ97" i="33"/>
  <c r="DRL97" i="33"/>
  <c r="EBH97" i="33"/>
  <c r="ELD97" i="33"/>
  <c r="EUZ97" i="33"/>
  <c r="FDG97" i="33"/>
  <c r="FFU97" i="33"/>
  <c r="FIG97" i="33"/>
  <c r="FKS97" i="33"/>
  <c r="FNE97" i="33"/>
  <c r="FPQ97" i="33"/>
  <c r="FSC97" i="33"/>
  <c r="FUO97" i="33"/>
  <c r="FXA97" i="33"/>
  <c r="FZM97" i="33"/>
  <c r="GBY97" i="33"/>
  <c r="GEK97" i="33"/>
  <c r="GGW97" i="33"/>
  <c r="GJI97" i="33"/>
  <c r="CVT97" i="33"/>
  <c r="DQG97" i="33"/>
  <c r="EAC97" i="33"/>
  <c r="EJY97" i="33"/>
  <c r="ETU97" i="33"/>
  <c r="FCS97" i="33"/>
  <c r="FFN97" i="33"/>
  <c r="FHZ97" i="33"/>
  <c r="FKL97" i="33"/>
  <c r="FMX97" i="33"/>
  <c r="FPJ97" i="33"/>
  <c r="FRV97" i="33"/>
  <c r="FUH97" i="33"/>
  <c r="FWT97" i="33"/>
  <c r="FZF97" i="33"/>
  <c r="GBR97" i="33"/>
  <c r="GED97" i="33"/>
  <c r="GGP97" i="33"/>
  <c r="GJB97" i="33"/>
  <c r="GLN97" i="33"/>
  <c r="GNZ97" i="33"/>
  <c r="CES97" i="33"/>
  <c r="DOB97" i="33"/>
  <c r="DXX97" i="33"/>
  <c r="EHT97" i="33"/>
  <c r="ERP97" i="33"/>
  <c r="FBL97" i="33"/>
  <c r="FEY97" i="33"/>
  <c r="FHK97" i="33"/>
  <c r="FJW97" i="33"/>
  <c r="FMI97" i="33"/>
  <c r="FOU97" i="33"/>
  <c r="FRG97" i="33"/>
  <c r="FTS97" i="33"/>
  <c r="FWE97" i="33"/>
  <c r="FYQ97" i="33"/>
  <c r="GBC97" i="33"/>
  <c r="GDO97" i="33"/>
  <c r="GGA97" i="33"/>
  <c r="GIM97" i="33"/>
  <c r="CET97" i="33"/>
  <c r="DOC97" i="33"/>
  <c r="DXY97" i="33"/>
  <c r="EHU97" i="33"/>
  <c r="ERQ97" i="33"/>
  <c r="FBM97" i="33"/>
  <c r="FEZ97" i="33"/>
  <c r="FHL97" i="33"/>
  <c r="FJX97" i="33"/>
  <c r="FMJ97" i="33"/>
  <c r="FOV97" i="33"/>
  <c r="FRH97" i="33"/>
  <c r="FTT97" i="33"/>
  <c r="FWF97" i="33"/>
  <c r="FYR97" i="33"/>
  <c r="GBD97" i="33"/>
  <c r="GDP97" i="33"/>
  <c r="GGB97" i="33"/>
  <c r="GIN97" i="33"/>
  <c r="CJQ97" i="33"/>
  <c r="ERX97" i="33"/>
  <c r="FJY97" i="33"/>
  <c r="FTU97" i="33"/>
  <c r="GDQ97" i="33"/>
  <c r="GLX97" i="33"/>
  <c r="GPB97" i="33"/>
  <c r="GRR97" i="33"/>
  <c r="GUD97" i="33"/>
  <c r="GWP97" i="33"/>
  <c r="GZB97" i="33"/>
  <c r="HBN97" i="33"/>
  <c r="HDZ97" i="33"/>
  <c r="HGL97" i="33"/>
  <c r="HIX97" i="33"/>
  <c r="HLJ97" i="33"/>
  <c r="HNV97" i="33"/>
  <c r="HQH97" i="33"/>
  <c r="HST97" i="33"/>
  <c r="DYG97" i="33"/>
  <c r="FFB97" i="33"/>
  <c r="FOX97" i="33"/>
  <c r="FYT97" i="33"/>
  <c r="GIP97" i="33"/>
  <c r="GNO97" i="33"/>
  <c r="GQM97" i="33"/>
  <c r="GSY97" i="33"/>
  <c r="GVK97" i="33"/>
  <c r="GXW97" i="33"/>
  <c r="HAI97" i="33"/>
  <c r="BPY97" i="33"/>
  <c r="VM97" i="33"/>
  <c r="QQ97" i="33"/>
  <c r="BCG97" i="33"/>
  <c r="BJW97" i="33"/>
  <c r="BED97" i="33"/>
  <c r="AVB97" i="33"/>
  <c r="AAR97" i="33"/>
  <c r="BRJ97" i="33"/>
  <c r="BLG97" i="33"/>
  <c r="BBR97" i="33"/>
  <c r="BUK97" i="33"/>
  <c r="CPO97" i="33"/>
  <c r="CHX97" i="33"/>
  <c r="CBM97" i="33"/>
  <c r="BPZ97" i="33"/>
  <c r="VA97" i="33"/>
  <c r="CJW97" i="33"/>
  <c r="CEB97" i="33"/>
  <c r="BQS97" i="33"/>
  <c r="CUO97" i="33"/>
  <c r="DBQ97" i="33"/>
  <c r="DIK97" i="33"/>
  <c r="CDV97" i="33"/>
  <c r="CTR97" i="33"/>
  <c r="CXR97" i="33"/>
  <c r="DBB97" i="33"/>
  <c r="DED97" i="33"/>
  <c r="DHN97" i="33"/>
  <c r="BLU97" i="33"/>
  <c r="CGO97" i="33"/>
  <c r="CQX97" i="33"/>
  <c r="CUI97" i="33"/>
  <c r="CXK97" i="33"/>
  <c r="DAU97" i="33"/>
  <c r="DEE97" i="33"/>
  <c r="DHG97" i="33"/>
  <c r="AVR97" i="33"/>
  <c r="CFJ97" i="33"/>
  <c r="CQG97" i="33"/>
  <c r="CTT97" i="33"/>
  <c r="CXD97" i="33"/>
  <c r="DAF97" i="33"/>
  <c r="DDH97" i="33"/>
  <c r="DFT97" i="33"/>
  <c r="DIF97" i="33"/>
  <c r="BNK97" i="33"/>
  <c r="CEK97" i="33"/>
  <c r="COG97" i="33"/>
  <c r="CRY97" i="33"/>
  <c r="CUK97" i="33"/>
  <c r="CWW97" i="33"/>
  <c r="CZI97" i="33"/>
  <c r="DBU97" i="33"/>
  <c r="DEG97" i="33"/>
  <c r="DGS97" i="33"/>
  <c r="DJE97" i="33"/>
  <c r="BYH97" i="33"/>
  <c r="CID97" i="33"/>
  <c r="CQI97" i="33"/>
  <c r="CSX97" i="33"/>
  <c r="CVJ97" i="33"/>
  <c r="CXV97" i="33"/>
  <c r="DAH97" i="33"/>
  <c r="DCT97" i="33"/>
  <c r="DFF97" i="33"/>
  <c r="DHR97" i="33"/>
  <c r="BVF97" i="33"/>
  <c r="CUU97" i="33"/>
  <c r="DEQ97" i="33"/>
  <c r="DLB97" i="33"/>
  <c r="DNN97" i="33"/>
  <c r="DPZ97" i="33"/>
  <c r="DSL97" i="33"/>
  <c r="DUX97" i="33"/>
  <c r="DXJ97" i="33"/>
  <c r="DZV97" i="33"/>
  <c r="ECH97" i="33"/>
  <c r="EET97" i="33"/>
  <c r="EHF97" i="33"/>
  <c r="EJR97" i="33"/>
  <c r="EMD97" i="33"/>
  <c r="EOP97" i="33"/>
  <c r="ERB97" i="33"/>
  <c r="ETN97" i="33"/>
  <c r="EVZ97" i="33"/>
  <c r="EYL97" i="33"/>
  <c r="FAX97" i="33"/>
  <c r="FDJ97" i="33"/>
  <c r="CSJ97" i="33"/>
  <c r="DCF97" i="33"/>
  <c r="DKL97" i="33"/>
  <c r="DMY97" i="33"/>
  <c r="DPK97" i="33"/>
  <c r="DRW97" i="33"/>
  <c r="DUI97" i="33"/>
  <c r="DWU97" i="33"/>
  <c r="DZG97" i="33"/>
  <c r="EBS97" i="33"/>
  <c r="EEE97" i="33"/>
  <c r="EGQ97" i="33"/>
  <c r="EJC97" i="33"/>
  <c r="ELO97" i="33"/>
  <c r="EOA97" i="33"/>
  <c r="EQM97" i="33"/>
  <c r="ESY97" i="33"/>
  <c r="EVK97" i="33"/>
  <c r="EXW97" i="33"/>
  <c r="FAI97" i="33"/>
  <c r="FCU97" i="33"/>
  <c r="CRK97" i="33"/>
  <c r="DBG97" i="33"/>
  <c r="DKD97" i="33"/>
  <c r="DMR97" i="33"/>
  <c r="DPD97" i="33"/>
  <c r="DRP97" i="33"/>
  <c r="DUB97" i="33"/>
  <c r="DWN97" i="33"/>
  <c r="DYZ97" i="33"/>
  <c r="EBL97" i="33"/>
  <c r="EDX97" i="33"/>
  <c r="EGJ97" i="33"/>
  <c r="EIV97" i="33"/>
  <c r="ELH97" i="33"/>
  <c r="ENT97" i="33"/>
  <c r="EQF97" i="33"/>
  <c r="ESR97" i="33"/>
  <c r="EVD97" i="33"/>
  <c r="EXP97" i="33"/>
  <c r="FAB97" i="33"/>
  <c r="FCN97" i="33"/>
  <c r="CMD97" i="33"/>
  <c r="CYV97" i="33"/>
  <c r="DIR97" i="33"/>
  <c r="DMC97" i="33"/>
  <c r="DOO97" i="33"/>
  <c r="DRA97" i="33"/>
  <c r="DTM97" i="33"/>
  <c r="DVY97" i="33"/>
  <c r="DYK97" i="33"/>
  <c r="EAW97" i="33"/>
  <c r="EDI97" i="33"/>
  <c r="EFU97" i="33"/>
  <c r="EIG97" i="33"/>
  <c r="EKS97" i="33"/>
  <c r="ENE97" i="33"/>
  <c r="EPQ97" i="33"/>
  <c r="ESC97" i="33"/>
  <c r="EUO97" i="33"/>
  <c r="EXA97" i="33"/>
  <c r="EZM97" i="33"/>
  <c r="BIM97" i="33"/>
  <c r="CUE97" i="33"/>
  <c r="DEA97" i="33"/>
  <c r="DKX97" i="33"/>
  <c r="DNJ97" i="33"/>
  <c r="DPV97" i="33"/>
  <c r="DSH97" i="33"/>
  <c r="DUT97" i="33"/>
  <c r="DXF97" i="33"/>
  <c r="DZR97" i="33"/>
  <c r="ECD97" i="33"/>
  <c r="EEP97" i="33"/>
  <c r="EHB97" i="33"/>
  <c r="EJN97" i="33"/>
  <c r="ELZ97" i="33"/>
  <c r="EOL97" i="33"/>
  <c r="EQX97" i="33"/>
  <c r="ETJ97" i="33"/>
  <c r="EVV97" i="33"/>
  <c r="EYH97" i="33"/>
  <c r="FAT97" i="33"/>
  <c r="CNJ97" i="33"/>
  <c r="CZD97" i="33"/>
  <c r="DIZ97" i="33"/>
  <c r="DME97" i="33"/>
  <c r="DOQ97" i="33"/>
  <c r="DRC97" i="33"/>
  <c r="DTO97" i="33"/>
  <c r="DWA97" i="33"/>
  <c r="DYM97" i="33"/>
  <c r="EAY97" i="33"/>
  <c r="EDK97" i="33"/>
  <c r="EFW97" i="33"/>
  <c r="EII97" i="33"/>
  <c r="EKU97" i="33"/>
  <c r="ENG97" i="33"/>
  <c r="EPS97" i="33"/>
  <c r="ESE97" i="33"/>
  <c r="EUQ97" i="33"/>
  <c r="EXC97" i="33"/>
  <c r="EZO97" i="33"/>
  <c r="FCA97" i="33"/>
  <c r="DEI97" i="33"/>
  <c r="DSJ97" i="33"/>
  <c r="ECF97" i="33"/>
  <c r="EMB97" i="33"/>
  <c r="EVX97" i="33"/>
  <c r="FDO97" i="33"/>
  <c r="FGA97" i="33"/>
  <c r="FIM97" i="33"/>
  <c r="FKY97" i="33"/>
  <c r="FNK97" i="33"/>
  <c r="FPW97" i="33"/>
  <c r="FSI97" i="33"/>
  <c r="FUU97" i="33"/>
  <c r="FXG97" i="33"/>
  <c r="FZS97" i="33"/>
  <c r="GCE97" i="33"/>
  <c r="GEQ97" i="33"/>
  <c r="GHC97" i="33"/>
  <c r="GJO97" i="33"/>
  <c r="BPD97" i="33"/>
  <c r="DNM97" i="33"/>
  <c r="DXI97" i="33"/>
  <c r="EHE97" i="33"/>
  <c r="ERA97" i="33"/>
  <c r="FAW97" i="33"/>
  <c r="FEV97" i="33"/>
  <c r="FHH97" i="33"/>
  <c r="FJT97" i="33"/>
  <c r="FMF97" i="33"/>
  <c r="FOR97" i="33"/>
  <c r="FRD97" i="33"/>
  <c r="FTP97" i="33"/>
  <c r="FWB97" i="33"/>
  <c r="FYN97" i="33"/>
  <c r="GAZ97" i="33"/>
  <c r="GDL97" i="33"/>
  <c r="GFX97" i="33"/>
  <c r="GIJ97" i="33"/>
  <c r="GKV97" i="33"/>
  <c r="GNH97" i="33"/>
  <c r="DFO97" i="33"/>
  <c r="DSR97" i="33"/>
  <c r="ECN97" i="33"/>
  <c r="EMJ97" i="33"/>
  <c r="EWF97" i="33"/>
  <c r="FDQ97" i="33"/>
  <c r="FGC97" i="33"/>
  <c r="FIO97" i="33"/>
  <c r="FLA97" i="33"/>
  <c r="FNM97" i="33"/>
  <c r="FPY97" i="33"/>
  <c r="FSK97" i="33"/>
  <c r="FUW97" i="33"/>
  <c r="FXI97" i="33"/>
  <c r="FZU97" i="33"/>
  <c r="GCG97" i="33"/>
  <c r="GES97" i="33"/>
  <c r="GHE97" i="33"/>
  <c r="GJQ97" i="33"/>
  <c r="DAR97" i="33"/>
  <c r="DRM97" i="33"/>
  <c r="EBI97" i="33"/>
  <c r="ELE97" i="33"/>
  <c r="EVA97" i="33"/>
  <c r="FDH97" i="33"/>
  <c r="FFV97" i="33"/>
  <c r="FIH97" i="33"/>
  <c r="FKT97" i="33"/>
  <c r="FNF97" i="33"/>
  <c r="FPR97" i="33"/>
  <c r="FSD97" i="33"/>
  <c r="FUP97" i="33"/>
  <c r="FXB97" i="33"/>
  <c r="FZN97" i="33"/>
  <c r="GBZ97" i="33"/>
  <c r="GEL97" i="33"/>
  <c r="GGX97" i="33"/>
  <c r="GJJ97" i="33"/>
  <c r="GLV97" i="33"/>
  <c r="GOH97" i="33"/>
  <c r="CSA97" i="33"/>
  <c r="DPH97" i="33"/>
  <c r="DZD97" i="33"/>
  <c r="EIZ97" i="33"/>
  <c r="ESV97" i="33"/>
  <c r="FCG97" i="33"/>
  <c r="FFG97" i="33"/>
  <c r="FHS97" i="33"/>
  <c r="FKE97" i="33"/>
  <c r="FMQ97" i="33"/>
  <c r="FPC97" i="33"/>
  <c r="FRO97" i="33"/>
  <c r="FUA97" i="33"/>
  <c r="FWM97" i="33"/>
  <c r="FYY97" i="33"/>
  <c r="GBK97" i="33"/>
  <c r="GDW97" i="33"/>
  <c r="GGI97" i="33"/>
  <c r="GIU97" i="33"/>
  <c r="CSB97" i="33"/>
  <c r="DPI97" i="33"/>
  <c r="DZE97" i="33"/>
  <c r="EJA97" i="33"/>
  <c r="ESW97" i="33"/>
  <c r="FCH97" i="33"/>
  <c r="FFH97" i="33"/>
  <c r="FHT97" i="33"/>
  <c r="FKF97" i="33"/>
  <c r="FMR97" i="33"/>
  <c r="FPD97" i="33"/>
  <c r="FRP97" i="33"/>
  <c r="FUB97" i="33"/>
  <c r="FWN97" i="33"/>
  <c r="FYZ97" i="33"/>
  <c r="GBL97" i="33"/>
  <c r="GDX97" i="33"/>
  <c r="GGJ97" i="33"/>
  <c r="GIV97" i="33"/>
  <c r="DIA97" i="33"/>
  <c r="EWV97" i="33"/>
  <c r="FLE97" i="33"/>
  <c r="FVA97" i="33"/>
  <c r="GEW97" i="33"/>
  <c r="GMH97" i="33"/>
  <c r="AEB97" i="33"/>
  <c r="AEV97" i="33"/>
  <c r="ABB97" i="33"/>
  <c r="BFO97" i="33"/>
  <c r="BNC97" i="33"/>
  <c r="BHV97" i="33"/>
  <c r="BAJ97" i="33"/>
  <c r="AMZ97" i="33"/>
  <c r="BUR97" i="33"/>
  <c r="BOO97" i="33"/>
  <c r="BFV97" i="33"/>
  <c r="BYI97" i="33"/>
  <c r="AGZ97" i="33"/>
  <c r="CKJ97" i="33"/>
  <c r="CDY97" i="33"/>
  <c r="BXL97" i="33"/>
  <c r="BCH97" i="33"/>
  <c r="CMI97" i="33"/>
  <c r="CGN97" i="33"/>
  <c r="CBI97" i="33"/>
  <c r="CWC97" i="33"/>
  <c r="DBY97" i="33"/>
  <c r="DJA97" i="33"/>
  <c r="CJZ97" i="33"/>
  <c r="CTZ97" i="33"/>
  <c r="CYH97" i="33"/>
  <c r="DBJ97" i="33"/>
  <c r="DET97" i="33"/>
  <c r="DID97" i="33"/>
  <c r="BSI97" i="33"/>
  <c r="CJA97" i="33"/>
  <c r="CRO97" i="33"/>
  <c r="CUQ97" i="33"/>
  <c r="CYA97" i="33"/>
  <c r="DBK97" i="33"/>
  <c r="DEM97" i="33"/>
  <c r="DHW97" i="33"/>
  <c r="BLV97" i="33"/>
  <c r="CGP97" i="33"/>
  <c r="CQY97" i="33"/>
  <c r="CUJ97" i="33"/>
  <c r="CXL97" i="33"/>
  <c r="DAV97" i="33"/>
  <c r="DDP97" i="33"/>
  <c r="DGB97" i="33"/>
  <c r="DIN97" i="33"/>
  <c r="BUA97" i="33"/>
  <c r="CFQ97" i="33"/>
  <c r="CPE97" i="33"/>
  <c r="CSG97" i="33"/>
  <c r="CUS97" i="33"/>
  <c r="CXE97" i="33"/>
  <c r="CZQ97" i="33"/>
  <c r="DCC97" i="33"/>
  <c r="DEO97" i="33"/>
  <c r="DHA97" i="33"/>
  <c r="DJM97" i="33"/>
  <c r="BZN97" i="33"/>
  <c r="CJJ97" i="33"/>
  <c r="CQR97" i="33"/>
  <c r="CTF97" i="33"/>
  <c r="CVR97" i="33"/>
  <c r="CYD97" i="33"/>
  <c r="DAP97" i="33"/>
  <c r="DDB97" i="33"/>
  <c r="DFN97" i="33"/>
  <c r="DHZ97" i="33"/>
  <c r="CBA97" i="33"/>
  <c r="CWA97" i="33"/>
  <c r="DFW97" i="33"/>
  <c r="DLJ97" i="33"/>
  <c r="DNV97" i="33"/>
  <c r="DQH97" i="33"/>
  <c r="DST97" i="33"/>
  <c r="DVF97" i="33"/>
  <c r="DXR97" i="33"/>
  <c r="EAD97" i="33"/>
  <c r="ECP97" i="33"/>
  <c r="EFB97" i="33"/>
  <c r="EHN97" i="33"/>
  <c r="EJZ97" i="33"/>
  <c r="EML97" i="33"/>
  <c r="EOX97" i="33"/>
  <c r="ERJ97" i="33"/>
  <c r="ETV97" i="33"/>
  <c r="EWH97" i="33"/>
  <c r="EYT97" i="33"/>
  <c r="FBF97" i="33"/>
  <c r="APB97" i="33"/>
  <c r="CTP97" i="33"/>
  <c r="DDL97" i="33"/>
  <c r="DKU97" i="33"/>
  <c r="DNG97" i="33"/>
  <c r="DPS97" i="33"/>
  <c r="DSE97" i="33"/>
  <c r="DUQ97" i="33"/>
  <c r="DXC97" i="33"/>
  <c r="DZO97" i="33"/>
  <c r="ECA97" i="33"/>
  <c r="EEM97" i="33"/>
  <c r="EGY97" i="33"/>
  <c r="EJK97" i="33"/>
  <c r="ELW97" i="33"/>
  <c r="EOI97" i="33"/>
  <c r="EQU97" i="33"/>
  <c r="ETG97" i="33"/>
  <c r="EVS97" i="33"/>
  <c r="EYE97" i="33"/>
  <c r="FAQ97" i="33"/>
  <c r="FDC97" i="33"/>
  <c r="CSQ97" i="33"/>
  <c r="DCM97" i="33"/>
  <c r="DKM97" i="33"/>
  <c r="DMZ97" i="33"/>
  <c r="DPL97" i="33"/>
  <c r="DRX97" i="33"/>
  <c r="DUJ97" i="33"/>
  <c r="DWV97" i="33"/>
  <c r="DZH97" i="33"/>
  <c r="EBT97" i="33"/>
  <c r="EEF97" i="33"/>
  <c r="EGR97" i="33"/>
  <c r="EJD97" i="33"/>
  <c r="ELP97" i="33"/>
  <c r="EOB97" i="33"/>
  <c r="EQN97" i="33"/>
  <c r="ESZ97" i="33"/>
  <c r="EVL97" i="33"/>
  <c r="EXX97" i="33"/>
  <c r="FAJ97" i="33"/>
  <c r="FCV97" i="33"/>
  <c r="CQB97" i="33"/>
  <c r="DAB97" i="33"/>
  <c r="DJU97" i="33"/>
  <c r="DMK97" i="33"/>
  <c r="DOW97" i="33"/>
  <c r="DRI97" i="33"/>
  <c r="DTU97" i="33"/>
  <c r="DWG97" i="33"/>
  <c r="DYS97" i="33"/>
  <c r="EBE97" i="33"/>
  <c r="EDQ97" i="33"/>
  <c r="EGC97" i="33"/>
  <c r="EIO97" i="33"/>
  <c r="ELA97" i="33"/>
  <c r="ENM97" i="33"/>
  <c r="EPY97" i="33"/>
  <c r="ESK97" i="33"/>
  <c r="EUW97" i="33"/>
  <c r="EXI97" i="33"/>
  <c r="EZU97" i="33"/>
  <c r="BYO97" i="33"/>
  <c r="CVK97" i="33"/>
  <c r="DFG97" i="33"/>
  <c r="DLF97" i="33"/>
  <c r="DNR97" i="33"/>
  <c r="DQD97" i="33"/>
  <c r="DSP97" i="33"/>
  <c r="DVB97" i="33"/>
  <c r="DXN97" i="33"/>
  <c r="DZZ97" i="33"/>
  <c r="ECL97" i="33"/>
  <c r="EEX97" i="33"/>
  <c r="EHJ97" i="33"/>
  <c r="EJV97" i="33"/>
  <c r="EMH97" i="33"/>
  <c r="EOT97" i="33"/>
  <c r="ERF97" i="33"/>
  <c r="ETR97" i="33"/>
  <c r="EWD97" i="33"/>
  <c r="EYP97" i="33"/>
  <c r="FBB97" i="33"/>
  <c r="CQK97" i="33"/>
  <c r="DAJ97" i="33"/>
  <c r="DJW97" i="33"/>
  <c r="DMM97" i="33"/>
  <c r="DOY97" i="33"/>
  <c r="DRK97" i="33"/>
  <c r="DTW97" i="33"/>
  <c r="DWI97" i="33"/>
  <c r="DYU97" i="33"/>
  <c r="EBG97" i="33"/>
  <c r="EDS97" i="33"/>
  <c r="EGE97" i="33"/>
  <c r="EIQ97" i="33"/>
  <c r="ELC97" i="33"/>
  <c r="ENO97" i="33"/>
  <c r="EQA97" i="33"/>
  <c r="ESM97" i="33"/>
  <c r="EUY97" i="33"/>
  <c r="EXK97" i="33"/>
  <c r="EZW97" i="33"/>
  <c r="FCI97" i="33"/>
  <c r="DJG97" i="33"/>
  <c r="DTP97" i="33"/>
  <c r="EDL97" i="33"/>
  <c r="ENH97" i="33"/>
  <c r="EXD97" i="33"/>
  <c r="FDW97" i="33"/>
  <c r="FGI97" i="33"/>
  <c r="FIU97" i="33"/>
  <c r="FLG97" i="33"/>
  <c r="FNS97" i="33"/>
  <c r="FQE97" i="33"/>
  <c r="FSQ97" i="33"/>
  <c r="FVC97" i="33"/>
  <c r="FXO97" i="33"/>
  <c r="GAA97" i="33"/>
  <c r="GCM97" i="33"/>
  <c r="GEY97" i="33"/>
  <c r="GHK97" i="33"/>
  <c r="GJW97" i="33"/>
  <c r="COP97" i="33"/>
  <c r="DOS97" i="33"/>
  <c r="DYO97" i="33"/>
  <c r="EIK97" i="33"/>
  <c r="ESG97" i="33"/>
  <c r="FBZ97" i="33"/>
  <c r="FFD97" i="33"/>
  <c r="FHP97" i="33"/>
  <c r="FKB97" i="33"/>
  <c r="FMN97" i="33"/>
  <c r="FOZ97" i="33"/>
  <c r="FRL97" i="33"/>
  <c r="FTX97" i="33"/>
  <c r="FWJ97" i="33"/>
  <c r="FYV97" i="33"/>
  <c r="GBH97" i="33"/>
  <c r="GDT97" i="33"/>
  <c r="GGF97" i="33"/>
  <c r="GIR97" i="33"/>
  <c r="GLD97" i="33"/>
  <c r="GNP97" i="33"/>
  <c r="DJX97" i="33"/>
  <c r="DTX97" i="33"/>
  <c r="EDT97" i="33"/>
  <c r="ENP97" i="33"/>
  <c r="EXL97" i="33"/>
  <c r="FDY97" i="33"/>
  <c r="FGK97" i="33"/>
  <c r="FIW97" i="33"/>
  <c r="FLI97" i="33"/>
  <c r="FNU97" i="33"/>
  <c r="FQG97" i="33"/>
  <c r="FSS97" i="33"/>
  <c r="FVE97" i="33"/>
  <c r="FXQ97" i="33"/>
  <c r="GAC97" i="33"/>
  <c r="GCO97" i="33"/>
  <c r="GFA97" i="33"/>
  <c r="GHM97" i="33"/>
  <c r="GJY97" i="33"/>
  <c r="DFP97" i="33"/>
  <c r="DSS97" i="33"/>
  <c r="ECO97" i="33"/>
  <c r="EMK97" i="33"/>
  <c r="EWG97" i="33"/>
  <c r="FDR97" i="33"/>
  <c r="FGD97" i="33"/>
  <c r="FIP97" i="33"/>
  <c r="FLB97" i="33"/>
  <c r="FNN97" i="33"/>
  <c r="FPZ97" i="33"/>
  <c r="FSL97" i="33"/>
  <c r="FUX97" i="33"/>
  <c r="FXJ97" i="33"/>
  <c r="FZV97" i="33"/>
  <c r="GCH97" i="33"/>
  <c r="GET97" i="33"/>
  <c r="GHF97" i="33"/>
  <c r="GJR97" i="33"/>
  <c r="GMD97" i="33"/>
  <c r="GOP97" i="33"/>
  <c r="CWY97" i="33"/>
  <c r="DQN97" i="33"/>
  <c r="EAJ97" i="33"/>
  <c r="EKF97" i="33"/>
  <c r="EUB97" i="33"/>
  <c r="FCW97" i="33"/>
  <c r="FFO97" i="33"/>
  <c r="FIA97" i="33"/>
  <c r="FKM97" i="33"/>
  <c r="FMY97" i="33"/>
  <c r="FPK97" i="33"/>
  <c r="FRW97" i="33"/>
  <c r="FUI97" i="33"/>
  <c r="FWU97" i="33"/>
  <c r="FZG97" i="33"/>
  <c r="GBS97" i="33"/>
  <c r="GEE97" i="33"/>
  <c r="GGQ97" i="33"/>
  <c r="GJC97" i="33"/>
  <c r="CWZ97" i="33"/>
  <c r="DQO97" i="33"/>
  <c r="EAK97" i="33"/>
  <c r="EKG97" i="33"/>
  <c r="EUC97" i="33"/>
  <c r="FCX97" i="33"/>
  <c r="FFP97" i="33"/>
  <c r="FIB97" i="33"/>
  <c r="FKN97" i="33"/>
  <c r="FMZ97" i="33"/>
  <c r="FPL97" i="33"/>
  <c r="FRX97" i="33"/>
  <c r="FUJ97" i="33"/>
  <c r="FWV97" i="33"/>
  <c r="FZH97" i="33"/>
  <c r="ALZ97" i="33"/>
  <c r="BRW97" i="33"/>
  <c r="COU97" i="33"/>
  <c r="CYP97" i="33"/>
  <c r="CYI97" i="33"/>
  <c r="CXT97" i="33"/>
  <c r="CSO97" i="33"/>
  <c r="CAT97" i="33"/>
  <c r="DFV97" i="33"/>
  <c r="DTB97" i="33"/>
  <c r="EMT97" i="33"/>
  <c r="CUV97" i="33"/>
  <c r="DZW97" i="33"/>
  <c r="ETO97" i="33"/>
  <c r="DNH97" i="33"/>
  <c r="EGZ97" i="33"/>
  <c r="FAR97" i="33"/>
  <c r="DUC97" i="33"/>
  <c r="ENU97" i="33"/>
  <c r="DGM97" i="33"/>
  <c r="ECT97" i="33"/>
  <c r="EWL97" i="33"/>
  <c r="DRS97" i="33"/>
  <c r="ELK97" i="33"/>
  <c r="DKZ97" i="33"/>
  <c r="FLO97" i="33"/>
  <c r="GFG97" i="33"/>
  <c r="FCP97" i="33"/>
  <c r="FWR97" i="33"/>
  <c r="DLH97" i="33"/>
  <c r="FLQ97" i="33"/>
  <c r="GFI97" i="33"/>
  <c r="FDZ97" i="33"/>
  <c r="FXR97" i="33"/>
  <c r="DBW97" i="33"/>
  <c r="FKU97" i="33"/>
  <c r="GEM97" i="33"/>
  <c r="FDK97" i="33"/>
  <c r="FXD97" i="33"/>
  <c r="GFD97" i="33"/>
  <c r="GKB97" i="33"/>
  <c r="FGG97" i="33"/>
  <c r="FZY97" i="33"/>
  <c r="GNY97" i="33"/>
  <c r="GSH97" i="33"/>
  <c r="GVZ97" i="33"/>
  <c r="GZZ97" i="33"/>
  <c r="HEH97" i="33"/>
  <c r="HHZ97" i="33"/>
  <c r="HLZ97" i="33"/>
  <c r="HPR97" i="33"/>
  <c r="HTR97" i="33"/>
  <c r="FGH97" i="33"/>
  <c r="FVB97" i="33"/>
  <c r="GJV97" i="33"/>
  <c r="GOT97" i="33"/>
  <c r="GSI97" i="33"/>
  <c r="GVS97" i="33"/>
  <c r="GYU97" i="33"/>
  <c r="HBW97" i="33"/>
  <c r="HEI97" i="33"/>
  <c r="HGU97" i="33"/>
  <c r="HJG97" i="33"/>
  <c r="HLS97" i="33"/>
  <c r="HOE97" i="33"/>
  <c r="HQQ97" i="33"/>
  <c r="HTC97" i="33"/>
  <c r="HVO97" i="33"/>
  <c r="HYA97" i="33"/>
  <c r="IAM97" i="33"/>
  <c r="DZL97" i="33"/>
  <c r="FFI97" i="33"/>
  <c r="FPE97" i="33"/>
  <c r="FZA97" i="33"/>
  <c r="GIW97" i="33"/>
  <c r="GNQ97" i="33"/>
  <c r="GQN97" i="33"/>
  <c r="GSZ97" i="33"/>
  <c r="GVL97" i="33"/>
  <c r="GXX97" i="33"/>
  <c r="HAJ97" i="33"/>
  <c r="HCV97" i="33"/>
  <c r="HFH97" i="33"/>
  <c r="HHT97" i="33"/>
  <c r="HKF97" i="33"/>
  <c r="HMR97" i="33"/>
  <c r="HPD97" i="33"/>
  <c r="HRP97" i="33"/>
  <c r="HUB97" i="33"/>
  <c r="EEK97" i="33"/>
  <c r="FGP97" i="33"/>
  <c r="FQL97" i="33"/>
  <c r="GAH97" i="33"/>
  <c r="GKD97" i="33"/>
  <c r="GOC97" i="33"/>
  <c r="GQW97" i="33"/>
  <c r="GTI97" i="33"/>
  <c r="GVU97" i="33"/>
  <c r="GYG97" i="33"/>
  <c r="HAS97" i="33"/>
  <c r="HDE97" i="33"/>
  <c r="HFQ97" i="33"/>
  <c r="HIC97" i="33"/>
  <c r="HKO97" i="33"/>
  <c r="HNA97" i="33"/>
  <c r="HPM97" i="33"/>
  <c r="HRY97" i="33"/>
  <c r="HUK97" i="33"/>
  <c r="HWW97" i="33"/>
  <c r="HZI97" i="33"/>
  <c r="DQV97" i="33"/>
  <c r="FCZ97" i="33"/>
  <c r="FNA97" i="33"/>
  <c r="FWW97" i="33"/>
  <c r="GGS97" i="33"/>
  <c r="GMX97" i="33"/>
  <c r="GPY97" i="33"/>
  <c r="GSL97" i="33"/>
  <c r="GUX97" i="33"/>
  <c r="GXJ97" i="33"/>
  <c r="GZV97" i="33"/>
  <c r="HCH97" i="33"/>
  <c r="HET97" i="33"/>
  <c r="HHF97" i="33"/>
  <c r="HJR97" i="33"/>
  <c r="HMD97" i="33"/>
  <c r="HOP97" i="33"/>
  <c r="HRB97" i="33"/>
  <c r="HTN97" i="33"/>
  <c r="HVZ97" i="33"/>
  <c r="HYL97" i="33"/>
  <c r="CYF97" i="33"/>
  <c r="EUK97" i="33"/>
  <c r="FKP97" i="33"/>
  <c r="FUL97" i="33"/>
  <c r="GEH97" i="33"/>
  <c r="GME97" i="33"/>
  <c r="GPH97" i="33"/>
  <c r="GRW97" i="33"/>
  <c r="GUI97" i="33"/>
  <c r="GWU97" i="33"/>
  <c r="GZG97" i="33"/>
  <c r="HBS97" i="33"/>
  <c r="HEE97" i="33"/>
  <c r="HGQ97" i="33"/>
  <c r="HJC97" i="33"/>
  <c r="AGY97" i="33"/>
  <c r="BJH97" i="33"/>
  <c r="CIZ97" i="33"/>
  <c r="DBR97" i="33"/>
  <c r="DBS97" i="33"/>
  <c r="DBD97" i="33"/>
  <c r="CVA97" i="33"/>
  <c r="CKP97" i="33"/>
  <c r="DIH97" i="33"/>
  <c r="DVN97" i="33"/>
  <c r="EPF97" i="33"/>
  <c r="DER97" i="33"/>
  <c r="ECI97" i="33"/>
  <c r="EWA97" i="33"/>
  <c r="DPT97" i="33"/>
  <c r="EJL97" i="33"/>
  <c r="FDD97" i="33"/>
  <c r="DWO97" i="33"/>
  <c r="EQG97" i="33"/>
  <c r="DLN97" i="33"/>
  <c r="EFF97" i="33"/>
  <c r="EYX97" i="33"/>
  <c r="DUE97" i="33"/>
  <c r="ENW97" i="33"/>
  <c r="DUV97" i="33"/>
  <c r="FOA97" i="33"/>
  <c r="GHS97" i="33"/>
  <c r="FFL97" i="33"/>
  <c r="FZD97" i="33"/>
  <c r="DVD97" i="33"/>
  <c r="FOC97" i="33"/>
  <c r="GHU97" i="33"/>
  <c r="FGL97" i="33"/>
  <c r="GAD97" i="33"/>
  <c r="DRT97" i="33"/>
  <c r="FNG97" i="33"/>
  <c r="GGY97" i="33"/>
  <c r="FFX97" i="33"/>
  <c r="FZP97" i="33"/>
  <c r="GFL97" i="33"/>
  <c r="GKJ97" i="33"/>
  <c r="FHM97" i="33"/>
  <c r="GBE97" i="33"/>
  <c r="GOJ97" i="33"/>
  <c r="GSP97" i="33"/>
  <c r="GWX97" i="33"/>
  <c r="HAP97" i="33"/>
  <c r="HEP97" i="33"/>
  <c r="HIH97" i="33"/>
  <c r="HMH97" i="33"/>
  <c r="HQP97" i="33"/>
  <c r="DIB97" i="33"/>
  <c r="FHN97" i="33"/>
  <c r="FWH97" i="33"/>
  <c r="GKZ97" i="33"/>
  <c r="GPL97" i="33"/>
  <c r="GSQ97" i="33"/>
  <c r="GWA97" i="33"/>
  <c r="GZK97" i="33"/>
  <c r="HCE97" i="33"/>
  <c r="HEQ97" i="33"/>
  <c r="HHC97" i="33"/>
  <c r="HJO97" i="33"/>
  <c r="HMA97" i="33"/>
  <c r="HOM97" i="33"/>
  <c r="HQY97" i="33"/>
  <c r="HTK97" i="33"/>
  <c r="HVW97" i="33"/>
  <c r="HYI97" i="33"/>
  <c r="IAU97" i="33"/>
  <c r="EEJ97" i="33"/>
  <c r="FGO97" i="33"/>
  <c r="FQK97" i="33"/>
  <c r="GAG97" i="33"/>
  <c r="GKC97" i="33"/>
  <c r="GOB97" i="33"/>
  <c r="GQV97" i="33"/>
  <c r="GTH97" i="33"/>
  <c r="GVT97" i="33"/>
  <c r="GYF97" i="33"/>
  <c r="HAR97" i="33"/>
  <c r="HDD97" i="33"/>
  <c r="HFP97" i="33"/>
  <c r="HIB97" i="33"/>
  <c r="HKN97" i="33"/>
  <c r="HMZ97" i="33"/>
  <c r="HPL97" i="33"/>
  <c r="HRX97" i="33"/>
  <c r="HUJ97" i="33"/>
  <c r="EJI97" i="33"/>
  <c r="FHV97" i="33"/>
  <c r="FRR97" i="33"/>
  <c r="GBN97" i="33"/>
  <c r="GLB97" i="33"/>
  <c r="GOM97" i="33"/>
  <c r="GRE97" i="33"/>
  <c r="GTQ97" i="33"/>
  <c r="GWC97" i="33"/>
  <c r="GYO97" i="33"/>
  <c r="HBA97" i="33"/>
  <c r="HDM97" i="33"/>
  <c r="HFY97" i="33"/>
  <c r="HIK97" i="33"/>
  <c r="HKW97" i="33"/>
  <c r="HNI97" i="33"/>
  <c r="HPU97" i="33"/>
  <c r="HSG97" i="33"/>
  <c r="HUS97" i="33"/>
  <c r="HXE97" i="33"/>
  <c r="HZQ97" i="33"/>
  <c r="DVT97" i="33"/>
  <c r="FEK97" i="33"/>
  <c r="FOG97" i="33"/>
  <c r="FYC97" i="33"/>
  <c r="GHY97" i="33"/>
  <c r="GNI97" i="33"/>
  <c r="GQH97" i="33"/>
  <c r="GST97" i="33"/>
  <c r="GVF97" i="33"/>
  <c r="GXR97" i="33"/>
  <c r="HAD97" i="33"/>
  <c r="HCP97" i="33"/>
  <c r="HFB97" i="33"/>
  <c r="HHN97" i="33"/>
  <c r="HJZ97" i="33"/>
  <c r="HML97" i="33"/>
  <c r="HOX97" i="33"/>
  <c r="HRJ97" i="33"/>
  <c r="VY97" i="33"/>
  <c r="CAU97" i="33"/>
  <c r="CFA97" i="33"/>
  <c r="DFB97" i="33"/>
  <c r="DEU97" i="33"/>
  <c r="DDX97" i="33"/>
  <c r="CXM97" i="33"/>
  <c r="CRA97" i="33"/>
  <c r="CFY97" i="33"/>
  <c r="DXZ97" i="33"/>
  <c r="ERR97" i="33"/>
  <c r="DLC97" i="33"/>
  <c r="EEU97" i="33"/>
  <c r="EYM97" i="33"/>
  <c r="DSF97" i="33"/>
  <c r="ELX97" i="33"/>
  <c r="CRL97" i="33"/>
  <c r="DZA97" i="33"/>
  <c r="ESS97" i="33"/>
  <c r="DNZ97" i="33"/>
  <c r="EHR97" i="33"/>
  <c r="FBJ97" i="33"/>
  <c r="DWQ97" i="33"/>
  <c r="EQI97" i="33"/>
  <c r="EER97" i="33"/>
  <c r="FQM97" i="33"/>
  <c r="GKE97" i="33"/>
  <c r="FHX97" i="33"/>
  <c r="GBP97" i="33"/>
  <c r="EEZ97" i="33"/>
  <c r="FQO97" i="33"/>
  <c r="GKG97" i="33"/>
  <c r="FIX97" i="33"/>
  <c r="GCP97" i="33"/>
  <c r="EBP97" i="33"/>
  <c r="FPS97" i="33"/>
  <c r="GJK97" i="33"/>
  <c r="FIJ97" i="33"/>
  <c r="GBT97" i="33"/>
  <c r="GGR97" i="33"/>
  <c r="DOJ97" i="33"/>
  <c r="FMK97" i="33"/>
  <c r="GGC97" i="33"/>
  <c r="GPK97" i="33"/>
  <c r="GTF97" i="33"/>
  <c r="GXF97" i="33"/>
  <c r="HAX97" i="33"/>
  <c r="HEX97" i="33"/>
  <c r="HJF97" i="33"/>
  <c r="HMX97" i="33"/>
  <c r="HQX97" i="33"/>
  <c r="DOK97" i="33"/>
  <c r="FIT97" i="33"/>
  <c r="FZZ97" i="33"/>
  <c r="GLM97" i="33"/>
  <c r="GPU97" i="33"/>
  <c r="GTG97" i="33"/>
  <c r="GWI97" i="33"/>
  <c r="GZS97" i="33"/>
  <c r="HCM97" i="33"/>
  <c r="HEY97" i="33"/>
  <c r="HHK97" i="33"/>
  <c r="HJW97" i="33"/>
  <c r="HMI97" i="33"/>
  <c r="HOU97" i="33"/>
  <c r="HRG97" i="33"/>
  <c r="HTS97" i="33"/>
  <c r="HWE97" i="33"/>
  <c r="HYQ97" i="33"/>
  <c r="IBC97" i="33"/>
  <c r="EJH97" i="33"/>
  <c r="FHU97" i="33"/>
  <c r="FRQ97" i="33"/>
  <c r="GBM97" i="33"/>
  <c r="GLA97" i="33"/>
  <c r="GOL97" i="33"/>
  <c r="GRD97" i="33"/>
  <c r="GTP97" i="33"/>
  <c r="GWB97" i="33"/>
  <c r="GYN97" i="33"/>
  <c r="HAZ97" i="33"/>
  <c r="HDL97" i="33"/>
  <c r="HFX97" i="33"/>
  <c r="HIJ97" i="33"/>
  <c r="HKV97" i="33"/>
  <c r="HNH97" i="33"/>
  <c r="HPT97" i="33"/>
  <c r="HSF97" i="33"/>
  <c r="HUR97" i="33"/>
  <c r="EOG97" i="33"/>
  <c r="FJB97" i="33"/>
  <c r="FSX97" i="33"/>
  <c r="GCT97" i="33"/>
  <c r="GLP97" i="33"/>
  <c r="GOV97" i="33"/>
  <c r="GRM97" i="33"/>
  <c r="GTY97" i="33"/>
  <c r="GWK97" i="33"/>
  <c r="GYW97" i="33"/>
  <c r="HBI97" i="33"/>
  <c r="HDU97" i="33"/>
  <c r="HGG97" i="33"/>
  <c r="HIS97" i="33"/>
  <c r="HLE97" i="33"/>
  <c r="HNQ97" i="33"/>
  <c r="HQC97" i="33"/>
  <c r="HSO97" i="33"/>
  <c r="HVA97" i="33"/>
  <c r="HXM97" i="33"/>
  <c r="HZY97" i="33"/>
  <c r="EAR97" i="33"/>
  <c r="FFQ97" i="33"/>
  <c r="FPM97" i="33"/>
  <c r="FZI97" i="33"/>
  <c r="GJE97" i="33"/>
  <c r="GNT97" i="33"/>
  <c r="GQP97" i="33"/>
  <c r="GTB97" i="33"/>
  <c r="GVN97" i="33"/>
  <c r="GXZ97" i="33"/>
  <c r="HAL97" i="33"/>
  <c r="HCX97" i="33"/>
  <c r="HFJ97" i="33"/>
  <c r="HHV97" i="33"/>
  <c r="HKH97" i="33"/>
  <c r="HMT97" i="33"/>
  <c r="HPF97" i="33"/>
  <c r="HRR97" i="33"/>
  <c r="HUD97" i="33"/>
  <c r="HWP97" i="33"/>
  <c r="HZB97" i="33"/>
  <c r="DQW97" i="33"/>
  <c r="FDA97" i="33"/>
  <c r="FNB97" i="33"/>
  <c r="FWX97" i="33"/>
  <c r="GGT97" i="33"/>
  <c r="GMY97" i="33"/>
  <c r="GPZ97" i="33"/>
  <c r="GSM97" i="33"/>
  <c r="GUY97" i="33"/>
  <c r="GXK97" i="33"/>
  <c r="GZW97" i="33"/>
  <c r="HCI97" i="33"/>
  <c r="HEU97" i="33"/>
  <c r="HHG97" i="33"/>
  <c r="HJS97" i="33"/>
  <c r="HME97" i="33"/>
  <c r="HOQ97" i="33"/>
  <c r="HRC97" i="33"/>
  <c r="HTO97" i="33"/>
  <c r="EVP97" i="33"/>
  <c r="GMF97" i="33"/>
  <c r="GWV97" i="33"/>
  <c r="HGR97" i="33"/>
  <c r="BQK97" i="33"/>
  <c r="BFK97" i="33"/>
  <c r="CWS97" i="33"/>
  <c r="DIL97" i="33"/>
  <c r="DIE97" i="33"/>
  <c r="DGJ97" i="33"/>
  <c r="CZY97" i="33"/>
  <c r="CTN97" i="33"/>
  <c r="CXG97" i="33"/>
  <c r="EAL97" i="33"/>
  <c r="EUD97" i="33"/>
  <c r="DNO97" i="33"/>
  <c r="EHG97" i="33"/>
  <c r="FAY97" i="33"/>
  <c r="DUR97" i="33"/>
  <c r="EOJ97" i="33"/>
  <c r="DBH97" i="33"/>
  <c r="EBM97" i="33"/>
  <c r="EVE97" i="33"/>
  <c r="DQL97" i="33"/>
  <c r="EKD97" i="33"/>
  <c r="CRT97" i="33"/>
  <c r="DZC97" i="33"/>
  <c r="ESU97" i="33"/>
  <c r="EON97" i="33"/>
  <c r="FSY97" i="33"/>
  <c r="CUN97" i="33"/>
  <c r="FKJ97" i="33"/>
  <c r="GEB97" i="33"/>
  <c r="EOV97" i="33"/>
  <c r="FTA97" i="33"/>
  <c r="DJZ97" i="33"/>
  <c r="FLJ97" i="33"/>
  <c r="GFB97" i="33"/>
  <c r="ELL97" i="33"/>
  <c r="FSE97" i="33"/>
  <c r="DBX97" i="33"/>
  <c r="FKV97" i="33"/>
  <c r="GCB97" i="33"/>
  <c r="GGZ97" i="33"/>
  <c r="DTH97" i="33"/>
  <c r="FNQ97" i="33"/>
  <c r="GHI97" i="33"/>
  <c r="GPT97" i="33"/>
  <c r="GTN97" i="33"/>
  <c r="GXN97" i="33"/>
  <c r="HBV97" i="33"/>
  <c r="HFN97" i="33"/>
  <c r="HJN97" i="33"/>
  <c r="HNF97" i="33"/>
  <c r="HRF97" i="33"/>
  <c r="EDE97" i="33"/>
  <c r="FLF97" i="33"/>
  <c r="GBF97" i="33"/>
  <c r="GMI97" i="33"/>
  <c r="GQE97" i="33"/>
  <c r="GTO97" i="33"/>
  <c r="GWY97" i="33"/>
  <c r="HAA97" i="33"/>
  <c r="HCU97" i="33"/>
  <c r="HFG97" i="33"/>
  <c r="HHS97" i="33"/>
  <c r="HKE97" i="33"/>
  <c r="HMQ97" i="33"/>
  <c r="HPC97" i="33"/>
  <c r="HRO97" i="33"/>
  <c r="HUA97" i="33"/>
  <c r="HWM97" i="33"/>
  <c r="HYY97" i="33"/>
  <c r="IBK97" i="33"/>
  <c r="EOF97" i="33"/>
  <c r="FJA97" i="33"/>
  <c r="FSW97" i="33"/>
  <c r="GCS97" i="33"/>
  <c r="GLO97" i="33"/>
  <c r="GOU97" i="33"/>
  <c r="GRL97" i="33"/>
  <c r="GTX97" i="33"/>
  <c r="GWJ97" i="33"/>
  <c r="GYV97" i="33"/>
  <c r="HBH97" i="33"/>
  <c r="HDT97" i="33"/>
  <c r="HGF97" i="33"/>
  <c r="HIR97" i="33"/>
  <c r="HLD97" i="33"/>
  <c r="HNP97" i="33"/>
  <c r="HQB97" i="33"/>
  <c r="HSN97" i="33"/>
  <c r="CTH97" i="33"/>
  <c r="ETE97" i="33"/>
  <c r="FKH97" i="33"/>
  <c r="FUD97" i="33"/>
  <c r="GDZ97" i="33"/>
  <c r="GMA97" i="33"/>
  <c r="GPE97" i="33"/>
  <c r="GRU97" i="33"/>
  <c r="GUG97" i="33"/>
  <c r="GWS97" i="33"/>
  <c r="GZE97" i="33"/>
  <c r="HBQ97" i="33"/>
  <c r="HEC97" i="33"/>
  <c r="HGO97" i="33"/>
  <c r="HJA97" i="33"/>
  <c r="HLM97" i="33"/>
  <c r="HNY97" i="33"/>
  <c r="HQK97" i="33"/>
  <c r="HSW97" i="33"/>
  <c r="HVI97" i="33"/>
  <c r="HXU97" i="33"/>
  <c r="IAG97" i="33"/>
  <c r="EFP97" i="33"/>
  <c r="FGW97" i="33"/>
  <c r="FQS97" i="33"/>
  <c r="GAO97" i="33"/>
  <c r="GKK97" i="33"/>
  <c r="GOD97" i="33"/>
  <c r="GQX97" i="33"/>
  <c r="GTJ97" i="33"/>
  <c r="GVV97" i="33"/>
  <c r="GYH97" i="33"/>
  <c r="HAT97" i="33"/>
  <c r="HDF97" i="33"/>
  <c r="HFR97" i="33"/>
  <c r="HID97" i="33"/>
  <c r="HKP97" i="33"/>
  <c r="HNB97" i="33"/>
  <c r="HPN97" i="33"/>
  <c r="HRZ97" i="33"/>
  <c r="HUL97" i="33"/>
  <c r="HWX97" i="33"/>
  <c r="HZJ97" i="33"/>
  <c r="DVU97" i="33"/>
  <c r="FEL97" i="33"/>
  <c r="FOH97" i="33"/>
  <c r="FYD97" i="33"/>
  <c r="GHZ97" i="33"/>
  <c r="GNK97" i="33"/>
  <c r="GQI97" i="33"/>
  <c r="GSU97" i="33"/>
  <c r="GVG97" i="33"/>
  <c r="GXS97" i="33"/>
  <c r="HAE97" i="33"/>
  <c r="HCQ97" i="33"/>
  <c r="HFC97" i="33"/>
  <c r="HHO97" i="33"/>
  <c r="HKA97" i="33"/>
  <c r="HMM97" i="33"/>
  <c r="HOY97" i="33"/>
  <c r="HRK97" i="33"/>
  <c r="HTW97" i="33"/>
  <c r="FFY97" i="33"/>
  <c r="GNV97" i="33"/>
  <c r="GYB97" i="33"/>
  <c r="HHX97" i="33"/>
  <c r="HRT97" i="33"/>
  <c r="HXJ97" i="33"/>
  <c r="IBF97" i="33"/>
  <c r="IDS97" i="33"/>
  <c r="IGE97" i="33"/>
  <c r="IIQ97" i="33"/>
  <c r="ILC97" i="33"/>
  <c r="INO97" i="33"/>
  <c r="IQA97" i="33"/>
  <c r="ISM97" i="33"/>
  <c r="IUY97" i="33"/>
  <c r="IXK97" i="33"/>
  <c r="IZW97" i="33"/>
  <c r="JCI97" i="33"/>
  <c r="JEU97" i="33"/>
  <c r="JHG97" i="33"/>
  <c r="JJS97" i="33"/>
  <c r="BLD97" i="33"/>
  <c r="CMV97" i="33"/>
  <c r="DDM97" i="33"/>
  <c r="BWF97" i="33"/>
  <c r="BSL97" i="33"/>
  <c r="DIV97" i="33"/>
  <c r="DCK97" i="33"/>
  <c r="CVZ97" i="33"/>
  <c r="DHC97" i="33"/>
  <c r="ECX97" i="33"/>
  <c r="EWP97" i="33"/>
  <c r="DQA97" i="33"/>
  <c r="EJS97" i="33"/>
  <c r="BAR97" i="33"/>
  <c r="DXD97" i="33"/>
  <c r="EQV97" i="33"/>
  <c r="DKE97" i="33"/>
  <c r="EDY97" i="33"/>
  <c r="EXQ97" i="33"/>
  <c r="DSX97" i="33"/>
  <c r="EMP97" i="33"/>
  <c r="DBP97" i="33"/>
  <c r="EBO97" i="33"/>
  <c r="EVG97" i="33"/>
  <c r="EYJ97" i="33"/>
  <c r="FVK97" i="33"/>
  <c r="DPY97" i="33"/>
  <c r="FMV97" i="33"/>
  <c r="GGN97" i="33"/>
  <c r="EYR97" i="33"/>
  <c r="FVM97" i="33"/>
  <c r="DTY97" i="33"/>
  <c r="FNV97" i="33"/>
  <c r="GHN97" i="33"/>
  <c r="EVH97" i="33"/>
  <c r="FUQ97" i="33"/>
  <c r="DRU97" i="33"/>
  <c r="FNH97" i="33"/>
  <c r="GCR97" i="33"/>
  <c r="GHP97" i="33"/>
  <c r="EDD97" i="33"/>
  <c r="FQC97" i="33"/>
  <c r="GJU97" i="33"/>
  <c r="GQC97" i="33"/>
  <c r="GUL97" i="33"/>
  <c r="GYD97" i="33"/>
  <c r="HCD97" i="33"/>
  <c r="HFV97" i="33"/>
  <c r="HJV97" i="33"/>
  <c r="HOD97" i="33"/>
  <c r="HRV97" i="33"/>
  <c r="EIC97" i="33"/>
  <c r="FML97" i="33"/>
  <c r="GCL97" i="33"/>
  <c r="GMU97" i="33"/>
  <c r="GQU97" i="33"/>
  <c r="GTW97" i="33"/>
  <c r="GXG97" i="33"/>
  <c r="HAQ97" i="33"/>
  <c r="HDC97" i="33"/>
  <c r="HFO97" i="33"/>
  <c r="HIA97" i="33"/>
  <c r="HKM97" i="33"/>
  <c r="HMY97" i="33"/>
  <c r="HPK97" i="33"/>
  <c r="HRW97" i="33"/>
  <c r="HUI97" i="33"/>
  <c r="HWU97" i="33"/>
  <c r="HZG97" i="33"/>
  <c r="CTG97" i="33"/>
  <c r="ETD97" i="33"/>
  <c r="FKG97" i="33"/>
  <c r="FUC97" i="33"/>
  <c r="GDY97" i="33"/>
  <c r="GLZ97" i="33"/>
  <c r="GPD97" i="33"/>
  <c r="GRT97" i="33"/>
  <c r="GUF97" i="33"/>
  <c r="GWR97" i="33"/>
  <c r="GZD97" i="33"/>
  <c r="HBP97" i="33"/>
  <c r="HEB97" i="33"/>
  <c r="HGN97" i="33"/>
  <c r="HIZ97" i="33"/>
  <c r="HLL97" i="33"/>
  <c r="HNX97" i="33"/>
  <c r="HQJ97" i="33"/>
  <c r="HSV97" i="33"/>
  <c r="DKS97" i="33"/>
  <c r="EYC97" i="33"/>
  <c r="FLN97" i="33"/>
  <c r="FVJ97" i="33"/>
  <c r="GFF97" i="33"/>
  <c r="GMM97" i="33"/>
  <c r="GPO97" i="33"/>
  <c r="GSC97" i="33"/>
  <c r="GUO97" i="33"/>
  <c r="GXA97" i="33"/>
  <c r="GZM97" i="33"/>
  <c r="HBY97" i="33"/>
  <c r="HEK97" i="33"/>
  <c r="HGW97" i="33"/>
  <c r="HJI97" i="33"/>
  <c r="HLU97" i="33"/>
  <c r="HOG97" i="33"/>
  <c r="HQS97" i="33"/>
  <c r="HTE97" i="33"/>
  <c r="HVQ97" i="33"/>
  <c r="HYC97" i="33"/>
  <c r="IAO97" i="33"/>
  <c r="EKN97" i="33"/>
  <c r="FIC97" i="33"/>
  <c r="FRY97" i="33"/>
  <c r="GBU97" i="33"/>
  <c r="GLE97" i="33"/>
  <c r="GON97" i="33"/>
  <c r="GRF97" i="33"/>
  <c r="GTR97" i="33"/>
  <c r="GWD97" i="33"/>
  <c r="GYP97" i="33"/>
  <c r="HBB97" i="33"/>
  <c r="HDN97" i="33"/>
  <c r="HFZ97" i="33"/>
  <c r="HIL97" i="33"/>
  <c r="HKX97" i="33"/>
  <c r="HNJ97" i="33"/>
  <c r="HPV97" i="33"/>
  <c r="HSH97" i="33"/>
  <c r="HUT97" i="33"/>
  <c r="HXF97" i="33"/>
  <c r="HZR97" i="33"/>
  <c r="EAS97" i="33"/>
  <c r="FFR97" i="33"/>
  <c r="FPN97" i="33"/>
  <c r="FZJ97" i="33"/>
  <c r="GJF97" i="33"/>
  <c r="GNU97" i="33"/>
  <c r="GQQ97" i="33"/>
  <c r="GTC97" i="33"/>
  <c r="GVO97" i="33"/>
  <c r="GYA97" i="33"/>
  <c r="HAM97" i="33"/>
  <c r="HCY97" i="33"/>
  <c r="HFK97" i="33"/>
  <c r="HHW97" i="33"/>
  <c r="BER97" i="33"/>
  <c r="CGK97" i="33"/>
  <c r="DJI97" i="33"/>
  <c r="CKG97" i="33"/>
  <c r="CHV97" i="33"/>
  <c r="BWT97" i="33"/>
  <c r="DEW97" i="33"/>
  <c r="CYL97" i="33"/>
  <c r="DLR97" i="33"/>
  <c r="EFJ97" i="33"/>
  <c r="EZB97" i="33"/>
  <c r="DSM97" i="33"/>
  <c r="EME97" i="33"/>
  <c r="CTW97" i="33"/>
  <c r="DZP97" i="33"/>
  <c r="ETH97" i="33"/>
  <c r="DMS97" i="33"/>
  <c r="EGK97" i="33"/>
  <c r="FAC97" i="33"/>
  <c r="DVJ97" i="33"/>
  <c r="EPB97" i="33"/>
  <c r="DKH97" i="33"/>
  <c r="EEA97" i="33"/>
  <c r="EXS97" i="33"/>
  <c r="FEE97" i="33"/>
  <c r="FXW97" i="33"/>
  <c r="DZU97" i="33"/>
  <c r="FPH97" i="33"/>
  <c r="GIZ97" i="33"/>
  <c r="FEG97" i="33"/>
  <c r="FXY97" i="33"/>
  <c r="EDU97" i="33"/>
  <c r="FQH97" i="33"/>
  <c r="GJZ97" i="33"/>
  <c r="FDI97" i="33"/>
  <c r="FXC97" i="33"/>
  <c r="EBQ97" i="33"/>
  <c r="FPT97" i="33"/>
  <c r="GCZ97" i="33"/>
  <c r="GHX97" i="33"/>
  <c r="EIB97" i="33"/>
  <c r="FRI97" i="33"/>
  <c r="GKY97" i="33"/>
  <c r="GQT97" i="33"/>
  <c r="GUT97" i="33"/>
  <c r="GYL97" i="33"/>
  <c r="HCL97" i="33"/>
  <c r="HGT97" i="33"/>
  <c r="HKL97" i="33"/>
  <c r="HOL97" i="33"/>
  <c r="HSD97" i="33"/>
  <c r="ENA97" i="33"/>
  <c r="FQD97" i="33"/>
  <c r="GEX97" i="33"/>
  <c r="GNE97" i="33"/>
  <c r="GRC97" i="33"/>
  <c r="GUM97" i="33"/>
  <c r="GXO97" i="33"/>
  <c r="HAY97" i="33"/>
  <c r="HDK97" i="33"/>
  <c r="HFW97" i="33"/>
  <c r="HII97" i="33"/>
  <c r="HKU97" i="33"/>
  <c r="HNG97" i="33"/>
  <c r="HPS97" i="33"/>
  <c r="HSE97" i="33"/>
  <c r="HUQ97" i="33"/>
  <c r="HXC97" i="33"/>
  <c r="HZO97" i="33"/>
  <c r="DKR97" i="33"/>
  <c r="EYB97" i="33"/>
  <c r="FLM97" i="33"/>
  <c r="FVI97" i="33"/>
  <c r="GFE97" i="33"/>
  <c r="GMK97" i="33"/>
  <c r="GPM97" i="33"/>
  <c r="GSB97" i="33"/>
  <c r="GUN97" i="33"/>
  <c r="GWZ97" i="33"/>
  <c r="GZL97" i="33"/>
  <c r="HBX97" i="33"/>
  <c r="HEJ97" i="33"/>
  <c r="HGV97" i="33"/>
  <c r="HJH97" i="33"/>
  <c r="HLT97" i="33"/>
  <c r="HOF97" i="33"/>
  <c r="HQR97" i="33"/>
  <c r="HTD97" i="33"/>
  <c r="DPQ97" i="33"/>
  <c r="FCK97" i="33"/>
  <c r="FMT97" i="33"/>
  <c r="FWP97" i="33"/>
  <c r="GGL97" i="33"/>
  <c r="GMW97" i="33"/>
  <c r="GPX97" i="33"/>
  <c r="GSK97" i="33"/>
  <c r="GUW97" i="33"/>
  <c r="GXI97" i="33"/>
  <c r="GZU97" i="33"/>
  <c r="HCG97" i="33"/>
  <c r="HES97" i="33"/>
  <c r="HHE97" i="33"/>
  <c r="HJQ97" i="33"/>
  <c r="HMC97" i="33"/>
  <c r="HOO97" i="33"/>
  <c r="HRA97" i="33"/>
  <c r="HTM97" i="33"/>
  <c r="HVY97" i="33"/>
  <c r="HYK97" i="33"/>
  <c r="IAW97" i="33"/>
  <c r="EPL97" i="33"/>
  <c r="FJI97" i="33"/>
  <c r="FTE97" i="33"/>
  <c r="GDA97" i="33"/>
  <c r="GLQ97" i="33"/>
  <c r="GOW97" i="33"/>
  <c r="GRN97" i="33"/>
  <c r="GTZ97" i="33"/>
  <c r="GWL97" i="33"/>
  <c r="GYX97" i="33"/>
  <c r="HBJ97" i="33"/>
  <c r="HDV97" i="33"/>
  <c r="HGH97" i="33"/>
  <c r="HIT97" i="33"/>
  <c r="HLF97" i="33"/>
  <c r="HNR97" i="33"/>
  <c r="HQD97" i="33"/>
  <c r="HSP97" i="33"/>
  <c r="HVB97" i="33"/>
  <c r="HXN97" i="33"/>
  <c r="HZZ97" i="33"/>
  <c r="EFQ97" i="33"/>
  <c r="FGX97" i="33"/>
  <c r="FQT97" i="33"/>
  <c r="GAP97" i="33"/>
  <c r="GKL97" i="33"/>
  <c r="GOE97" i="33"/>
  <c r="GQY97" i="33"/>
  <c r="GTK97" i="33"/>
  <c r="GVW97" i="33"/>
  <c r="GYI97" i="33"/>
  <c r="HAU97" i="33"/>
  <c r="HDG97" i="33"/>
  <c r="HFS97" i="33"/>
  <c r="HIE97" i="33"/>
  <c r="ATP97" i="33"/>
  <c r="BZZ97" i="33"/>
  <c r="CML97" i="33"/>
  <c r="CRW97" i="33"/>
  <c r="CRH97" i="33"/>
  <c r="CGW97" i="33"/>
  <c r="DHI97" i="33"/>
  <c r="DAX97" i="33"/>
  <c r="DOD97" i="33"/>
  <c r="EHV97" i="33"/>
  <c r="FBN97" i="33"/>
  <c r="DUY97" i="33"/>
  <c r="EOQ97" i="33"/>
  <c r="DDS97" i="33"/>
  <c r="ECB97" i="33"/>
  <c r="EVT97" i="33"/>
  <c r="DPE97" i="33"/>
  <c r="EIW97" i="33"/>
  <c r="CDM97" i="33"/>
  <c r="DXV97" i="33"/>
  <c r="ERN97" i="33"/>
  <c r="DMU97" i="33"/>
  <c r="EGM97" i="33"/>
  <c r="FAE97" i="33"/>
  <c r="FGQ97" i="33"/>
  <c r="GAI97" i="33"/>
  <c r="EJQ97" i="33"/>
  <c r="FRT97" i="33"/>
  <c r="GLL97" i="33"/>
  <c r="FGS97" i="33"/>
  <c r="GAK97" i="33"/>
  <c r="ENQ97" i="33"/>
  <c r="FST97" i="33"/>
  <c r="GML97" i="33"/>
  <c r="FFW97" i="33"/>
  <c r="FZO97" i="33"/>
  <c r="ELM97" i="33"/>
  <c r="FSF97" i="33"/>
  <c r="GEF97" i="33"/>
  <c r="GJD97" i="33"/>
  <c r="FBT97" i="33"/>
  <c r="FWG97" i="33"/>
  <c r="GMS97" i="33"/>
  <c r="GRB97" i="33"/>
  <c r="GVB97" i="33"/>
  <c r="GZJ97" i="33"/>
  <c r="HDB97" i="33"/>
  <c r="HHB97" i="33"/>
  <c r="HKT97" i="33"/>
  <c r="HOT97" i="33"/>
  <c r="HTB97" i="33"/>
  <c r="EWW97" i="33"/>
  <c r="FRJ97" i="33"/>
  <c r="GGD97" i="33"/>
  <c r="GOA97" i="33"/>
  <c r="GRK97" i="33"/>
  <c r="GUU97" i="33"/>
  <c r="GYE97" i="33"/>
  <c r="HBG97" i="33"/>
  <c r="HDS97" i="33"/>
  <c r="HGE97" i="33"/>
  <c r="HIQ97" i="33"/>
  <c r="HLC97" i="33"/>
  <c r="HNO97" i="33"/>
  <c r="HQA97" i="33"/>
  <c r="HSM97" i="33"/>
  <c r="HUY97" i="33"/>
  <c r="HXK97" i="33"/>
  <c r="HZW97" i="33"/>
  <c r="DPP97" i="33"/>
  <c r="FCJ97" i="33"/>
  <c r="FMS97" i="33"/>
  <c r="FWO97" i="33"/>
  <c r="GGK97" i="33"/>
  <c r="GMV97" i="33"/>
  <c r="GPW97" i="33"/>
  <c r="GSJ97" i="33"/>
  <c r="GUV97" i="33"/>
  <c r="GXH97" i="33"/>
  <c r="GZT97" i="33"/>
  <c r="HCF97" i="33"/>
  <c r="HER97" i="33"/>
  <c r="HHD97" i="33"/>
  <c r="HJP97" i="33"/>
  <c r="HMB97" i="33"/>
  <c r="HON97" i="33"/>
  <c r="HQZ97" i="33"/>
  <c r="HTL97" i="33"/>
  <c r="DUO97" i="33"/>
  <c r="FED97" i="33"/>
  <c r="FNZ97" i="33"/>
  <c r="FXV97" i="33"/>
  <c r="GHR97" i="33"/>
  <c r="GNG97" i="33"/>
  <c r="GQG97" i="33"/>
  <c r="GSS97" i="33"/>
  <c r="GVE97" i="33"/>
  <c r="GXQ97" i="33"/>
  <c r="HAC97" i="33"/>
  <c r="HCO97" i="33"/>
  <c r="HFA97" i="33"/>
  <c r="HHM97" i="33"/>
  <c r="HJY97" i="33"/>
  <c r="HMK97" i="33"/>
  <c r="HOW97" i="33"/>
  <c r="HRI97" i="33"/>
  <c r="HTU97" i="33"/>
  <c r="HWG97" i="33"/>
  <c r="HYS97" i="33"/>
  <c r="CYE97" i="33"/>
  <c r="EUJ97" i="33"/>
  <c r="FKO97" i="33"/>
  <c r="FUK97" i="33"/>
  <c r="GEG97" i="33"/>
  <c r="GMC97" i="33"/>
  <c r="GPG97" i="33"/>
  <c r="GRV97" i="33"/>
  <c r="GUH97" i="33"/>
  <c r="GWT97" i="33"/>
  <c r="GZF97" i="33"/>
  <c r="HBR97" i="33"/>
  <c r="HED97" i="33"/>
  <c r="HGP97" i="33"/>
  <c r="HJB97" i="33"/>
  <c r="HLN97" i="33"/>
  <c r="HNZ97" i="33"/>
  <c r="HQL97" i="33"/>
  <c r="HSX97" i="33"/>
  <c r="HVJ97" i="33"/>
  <c r="HXV97" i="33"/>
  <c r="IAH97" i="33"/>
  <c r="EKO97" i="33"/>
  <c r="FID97" i="33"/>
  <c r="FRZ97" i="33"/>
  <c r="GBV97" i="33"/>
  <c r="GLG97" i="33"/>
  <c r="GOO97" i="33"/>
  <c r="GRG97" i="33"/>
  <c r="GTS97" i="33"/>
  <c r="GWE97" i="33"/>
  <c r="GYQ97" i="33"/>
  <c r="HBC97" i="33"/>
  <c r="HDO97" i="33"/>
  <c r="HGA97" i="33"/>
  <c r="HIM97" i="33"/>
  <c r="HKY97" i="33"/>
  <c r="HNK97" i="33"/>
  <c r="HPW97" i="33"/>
  <c r="HSI97" i="33"/>
  <c r="HUU97" i="33"/>
  <c r="FUS97" i="33"/>
  <c r="GRX97" i="33"/>
  <c r="HBT97" i="33"/>
  <c r="HLP97" i="33"/>
  <c r="HUW97" i="33"/>
  <c r="HYW97" i="33"/>
  <c r="ICE97" i="33"/>
  <c r="IEQ97" i="33"/>
  <c r="IHC97" i="33"/>
  <c r="IJO97" i="33"/>
  <c r="IMA97" i="33"/>
  <c r="IOM97" i="33"/>
  <c r="IQY97" i="33"/>
  <c r="ITK97" i="33"/>
  <c r="IVW97" i="33"/>
  <c r="IYI97" i="33"/>
  <c r="JAU97" i="33"/>
  <c r="JDG97" i="33"/>
  <c r="JFS97" i="33"/>
  <c r="JIE97" i="33"/>
  <c r="ARK97" i="33"/>
  <c r="DDJ97" i="33"/>
  <c r="EYF97" i="33"/>
  <c r="FCQ97" i="33"/>
  <c r="EXM97" i="33"/>
  <c r="GJL97" i="33"/>
  <c r="HHJ97" i="33"/>
  <c r="GSA97" i="33"/>
  <c r="HNW97" i="33"/>
  <c r="FNY97" i="33"/>
  <c r="HAB97" i="33"/>
  <c r="HTT97" i="33"/>
  <c r="GTA97" i="33"/>
  <c r="HMS97" i="33"/>
  <c r="FLU97" i="33"/>
  <c r="GZN97" i="33"/>
  <c r="HTF97" i="33"/>
  <c r="EPM97" i="33"/>
  <c r="GLR97" i="33"/>
  <c r="GWM97" i="33"/>
  <c r="HGI97" i="33"/>
  <c r="HLW97" i="33"/>
  <c r="HQE97" i="33"/>
  <c r="HUE97" i="33"/>
  <c r="GEO97" i="33"/>
  <c r="HAN97" i="33"/>
  <c r="HPH97" i="33"/>
  <c r="HXX97" i="33"/>
  <c r="ICM97" i="33"/>
  <c r="IFO97" i="33"/>
  <c r="IIY97" i="33"/>
  <c r="IMI97" i="33"/>
  <c r="IPK97" i="33"/>
  <c r="ISU97" i="33"/>
  <c r="IWE97" i="33"/>
  <c r="IZG97" i="33"/>
  <c r="JCQ97" i="33"/>
  <c r="JGA97" i="33"/>
  <c r="JJC97" i="33"/>
  <c r="JLW97" i="33"/>
  <c r="ACP97" i="33"/>
  <c r="DQP97" i="33"/>
  <c r="DRQ97" i="33"/>
  <c r="FJC97" i="33"/>
  <c r="FVF97" i="33"/>
  <c r="FDU97" i="33"/>
  <c r="HLR97" i="33"/>
  <c r="GVC97" i="33"/>
  <c r="HQI97" i="33"/>
  <c r="FXU97" i="33"/>
  <c r="HCN97" i="33"/>
  <c r="DZM97" i="33"/>
  <c r="GVM97" i="33"/>
  <c r="HPE97" i="33"/>
  <c r="FVQ97" i="33"/>
  <c r="HBZ97" i="33"/>
  <c r="HTV97" i="33"/>
  <c r="EZI97" i="33"/>
  <c r="GMO97" i="33"/>
  <c r="GXC97" i="33"/>
  <c r="HGY97" i="33"/>
  <c r="HMU97" i="33"/>
  <c r="HQM97" i="33"/>
  <c r="HUM97" i="33"/>
  <c r="GJM97" i="33"/>
  <c r="HCZ97" i="33"/>
  <c r="HQN97" i="33"/>
  <c r="HYJ97" i="33"/>
  <c r="ICU97" i="33"/>
  <c r="IFW97" i="33"/>
  <c r="IJG97" i="33"/>
  <c r="IMQ97" i="33"/>
  <c r="IPS97" i="33"/>
  <c r="ITC97" i="33"/>
  <c r="IWM97" i="33"/>
  <c r="IZO97" i="33"/>
  <c r="JCY97" i="33"/>
  <c r="JGI97" i="33"/>
  <c r="JJK97" i="33"/>
  <c r="JME97" i="33"/>
  <c r="FUT97" i="33"/>
  <c r="GRY97" i="33"/>
  <c r="HBU97" i="33"/>
  <c r="HLQ97" i="33"/>
  <c r="HUX97" i="33"/>
  <c r="HYX97" i="33"/>
  <c r="ICF97" i="33"/>
  <c r="IER97" i="33"/>
  <c r="IHD97" i="33"/>
  <c r="IJP97" i="33"/>
  <c r="IMB97" i="33"/>
  <c r="ION97" i="33"/>
  <c r="IQZ97" i="33"/>
  <c r="ITL97" i="33"/>
  <c r="IVX97" i="33"/>
  <c r="IYJ97" i="33"/>
  <c r="JAV97" i="33"/>
  <c r="JDH97" i="33"/>
  <c r="JFT97" i="33"/>
  <c r="JIF97" i="33"/>
  <c r="JKR97" i="33"/>
  <c r="EGV97" i="33"/>
  <c r="GKS97" i="33"/>
  <c r="GVX97" i="33"/>
  <c r="HFT97" i="33"/>
  <c r="HPP97" i="33"/>
  <c r="HWN97" i="33"/>
  <c r="IAL97" i="33"/>
  <c r="IDE97" i="33"/>
  <c r="IFQ97" i="33"/>
  <c r="IIC97" i="33"/>
  <c r="IKO97" i="33"/>
  <c r="INA97" i="33"/>
  <c r="IPM97" i="33"/>
  <c r="IRY97" i="33"/>
  <c r="IUK97" i="33"/>
  <c r="IWW97" i="33"/>
  <c r="IZI97" i="33"/>
  <c r="JBU97" i="33"/>
  <c r="JEG97" i="33"/>
  <c r="JGS97" i="33"/>
  <c r="JJE97" i="33"/>
  <c r="JLQ97" i="33"/>
  <c r="FMD97" i="33"/>
  <c r="GPS97" i="33"/>
  <c r="GZQ97" i="33"/>
  <c r="HJM97" i="33"/>
  <c r="HTI97" i="33"/>
  <c r="HYB97" i="33"/>
  <c r="IBR97" i="33"/>
  <c r="IED97" i="33"/>
  <c r="IGP97" i="33"/>
  <c r="IJB97" i="33"/>
  <c r="ILN97" i="33"/>
  <c r="INZ97" i="33"/>
  <c r="IQL97" i="33"/>
  <c r="ISX97" i="33"/>
  <c r="IVJ97" i="33"/>
  <c r="IXV97" i="33"/>
  <c r="JAH97" i="33"/>
  <c r="JCT97" i="33"/>
  <c r="JFF97" i="33"/>
  <c r="JHR97" i="33"/>
  <c r="JKD97" i="33"/>
  <c r="JMP97" i="33"/>
  <c r="FDM97" i="33"/>
  <c r="GNA97" i="33"/>
  <c r="GXL97" i="33"/>
  <c r="HHH97" i="33"/>
  <c r="HRD97" i="33"/>
  <c r="HXD97" i="33"/>
  <c r="IBA97" i="33"/>
  <c r="IDO97" i="33"/>
  <c r="IGA97" i="33"/>
  <c r="IIM97" i="33"/>
  <c r="IKY97" i="33"/>
  <c r="INK97" i="33"/>
  <c r="IPW97" i="33"/>
  <c r="ISI97" i="33"/>
  <c r="IUU97" i="33"/>
  <c r="IXG97" i="33"/>
  <c r="IZS97" i="33"/>
  <c r="JCE97" i="33"/>
  <c r="JEQ97" i="33"/>
  <c r="JHC97" i="33"/>
  <c r="JJO97" i="33"/>
  <c r="JMA97" i="33"/>
  <c r="GCD97" i="33"/>
  <c r="GTU97" i="33"/>
  <c r="HDQ97" i="33"/>
  <c r="HNM97" i="33"/>
  <c r="HVT97" i="33"/>
  <c r="HZS97" i="33"/>
  <c r="ICR97" i="33"/>
  <c r="IFD97" i="33"/>
  <c r="IHP97" i="33"/>
  <c r="IKB97" i="33"/>
  <c r="IMN97" i="33"/>
  <c r="IOZ97" i="33"/>
  <c r="IRL97" i="33"/>
  <c r="ITX97" i="33"/>
  <c r="IWJ97" i="33"/>
  <c r="IYV97" i="33"/>
  <c r="JBH97" i="33"/>
  <c r="JDT97" i="33"/>
  <c r="JGF97" i="33"/>
  <c r="JIR97" i="33"/>
  <c r="JLD97" i="33"/>
  <c r="HAF97" i="33"/>
  <c r="IBU97" i="33"/>
  <c r="ILQ97" i="33"/>
  <c r="IVM97" i="33"/>
  <c r="JFI97" i="33"/>
  <c r="JNE97" i="33"/>
  <c r="JPU97" i="33"/>
  <c r="JSG97" i="33"/>
  <c r="JUS97" i="33"/>
  <c r="JXE97" i="33"/>
  <c r="JZQ97" i="33"/>
  <c r="KCC97" i="33"/>
  <c r="KEO97" i="33"/>
  <c r="KHA97" i="33"/>
  <c r="KJM97" i="33"/>
  <c r="KLY97" i="33"/>
  <c r="KOK97" i="33"/>
  <c r="KQW97" i="33"/>
  <c r="KTI97" i="33"/>
  <c r="KVU97" i="33"/>
  <c r="KYG97" i="33"/>
  <c r="LAS97" i="33"/>
  <c r="LDE97" i="33"/>
  <c r="LFQ97" i="33"/>
  <c r="LIC97" i="33"/>
  <c r="LKO97" i="33"/>
  <c r="LNA97" i="33"/>
  <c r="LPM97" i="33"/>
  <c r="LRY97" i="33"/>
  <c r="LUK97" i="33"/>
  <c r="LWW97" i="33"/>
  <c r="LZI97" i="33"/>
  <c r="MBU97" i="33"/>
  <c r="MEG97" i="33"/>
  <c r="MGS97" i="33"/>
  <c r="MJE97" i="33"/>
  <c r="MLQ97" i="33"/>
  <c r="GIH97" i="33"/>
  <c r="HWJ97" i="33"/>
  <c r="IHZ97" i="33"/>
  <c r="IRV97" i="33"/>
  <c r="JBR97" i="33"/>
  <c r="JLN97" i="33"/>
  <c r="JOX97" i="33"/>
  <c r="JRJ97" i="33"/>
  <c r="JTV97" i="33"/>
  <c r="JWH97" i="33"/>
  <c r="JYT97" i="33"/>
  <c r="KBF97" i="33"/>
  <c r="KDR97" i="33"/>
  <c r="KGD97" i="33"/>
  <c r="KIP97" i="33"/>
  <c r="KLB97" i="33"/>
  <c r="KNN97" i="33"/>
  <c r="KPZ97" i="33"/>
  <c r="KSL97" i="33"/>
  <c r="KUX97" i="33"/>
  <c r="KXJ97" i="33"/>
  <c r="KZV97" i="33"/>
  <c r="LCH97" i="33"/>
  <c r="LET97" i="33"/>
  <c r="LHF97" i="33"/>
  <c r="LJR97" i="33"/>
  <c r="LMD97" i="33"/>
  <c r="LOP97" i="33"/>
  <c r="LRB97" i="33"/>
  <c r="LTN97" i="33"/>
  <c r="LVZ97" i="33"/>
  <c r="LYL97" i="33"/>
  <c r="MAX97" i="33"/>
  <c r="MDJ97" i="33"/>
  <c r="MFV97" i="33"/>
  <c r="MIH97" i="33"/>
  <c r="MKT97" i="33"/>
  <c r="MNF97" i="33"/>
  <c r="GWN97" i="33"/>
  <c r="IAS97" i="33"/>
  <c r="IKS97" i="33"/>
  <c r="IUO97" i="33"/>
  <c r="JEK97" i="33"/>
  <c r="JMY97" i="33"/>
  <c r="JPO97" i="33"/>
  <c r="JSA97" i="33"/>
  <c r="JUM97" i="33"/>
  <c r="JWY97" i="33"/>
  <c r="JZK97" i="33"/>
  <c r="KBW97" i="33"/>
  <c r="KEI97" i="33"/>
  <c r="KGU97" i="33"/>
  <c r="KJG97" i="33"/>
  <c r="KLS97" i="33"/>
  <c r="KOE97" i="33"/>
  <c r="KQQ97" i="33"/>
  <c r="KTC97" i="33"/>
  <c r="KVO97" i="33"/>
  <c r="KYA97" i="33"/>
  <c r="LAM97" i="33"/>
  <c r="LCY97" i="33"/>
  <c r="LFK97" i="33"/>
  <c r="LHW97" i="33"/>
  <c r="LKI97" i="33"/>
  <c r="LMU97" i="33"/>
  <c r="LPG97" i="33"/>
  <c r="LRS97" i="33"/>
  <c r="LUE97" i="33"/>
  <c r="LWQ97" i="33"/>
  <c r="LZC97" i="33"/>
  <c r="MBO97" i="33"/>
  <c r="MEA97" i="33"/>
  <c r="MGM97" i="33"/>
  <c r="MIY97" i="33"/>
  <c r="MLK97" i="33"/>
  <c r="MNW97" i="33"/>
  <c r="MQI97" i="33"/>
  <c r="MSU97" i="33"/>
  <c r="GWO97" i="33"/>
  <c r="IAT97" i="33"/>
  <c r="IKT97" i="33"/>
  <c r="IUP97" i="33"/>
  <c r="JEL97" i="33"/>
  <c r="JMZ97" i="33"/>
  <c r="JPP97" i="33"/>
  <c r="JSB97" i="33"/>
  <c r="JUN97" i="33"/>
  <c r="JWZ97" i="33"/>
  <c r="JZL97" i="33"/>
  <c r="KBX97" i="33"/>
  <c r="KEJ97" i="33"/>
  <c r="KGV97" i="33"/>
  <c r="KJH97" i="33"/>
  <c r="KLT97" i="33"/>
  <c r="KOF97" i="33"/>
  <c r="KQR97" i="33"/>
  <c r="KTD97" i="33"/>
  <c r="KVP97" i="33"/>
  <c r="KYB97" i="33"/>
  <c r="LAN97" i="33"/>
  <c r="LCZ97" i="33"/>
  <c r="LFL97" i="33"/>
  <c r="LHX97" i="33"/>
  <c r="LKJ97" i="33"/>
  <c r="LMV97" i="33"/>
  <c r="LPH97" i="33"/>
  <c r="LRT97" i="33"/>
  <c r="LUF97" i="33"/>
  <c r="LWR97" i="33"/>
  <c r="LZD97" i="33"/>
  <c r="MBP97" i="33"/>
  <c r="MEB97" i="33"/>
  <c r="MGN97" i="33"/>
  <c r="MIZ97" i="33"/>
  <c r="MLL97" i="33"/>
  <c r="MNX97" i="33"/>
  <c r="MQJ97" i="33"/>
  <c r="MSV97" i="33"/>
  <c r="MVH97" i="33"/>
  <c r="MXT97" i="33"/>
  <c r="NAF97" i="33"/>
  <c r="HMN97" i="33"/>
  <c r="IEW97" i="33"/>
  <c r="IOS97" i="33"/>
  <c r="IYO97" i="33"/>
  <c r="JIK97" i="33"/>
  <c r="JOB97" i="33"/>
  <c r="JQO97" i="33"/>
  <c r="JTA97" i="33"/>
  <c r="JVM97" i="33"/>
  <c r="JXY97" i="33"/>
  <c r="KAK97" i="33"/>
  <c r="KCW97" i="33"/>
  <c r="KFI97" i="33"/>
  <c r="KHU97" i="33"/>
  <c r="KKG97" i="33"/>
  <c r="KMS97" i="33"/>
  <c r="KPE97" i="33"/>
  <c r="KRQ97" i="33"/>
  <c r="KUC97" i="33"/>
  <c r="KWO97" i="33"/>
  <c r="KZA97" i="33"/>
  <c r="LBM97" i="33"/>
  <c r="LDY97" i="33"/>
  <c r="LGK97" i="33"/>
  <c r="LIW97" i="33"/>
  <c r="LLI97" i="33"/>
  <c r="LNU97" i="33"/>
  <c r="LQG97" i="33"/>
  <c r="LSS97" i="33"/>
  <c r="LVE97" i="33"/>
  <c r="LXQ97" i="33"/>
  <c r="MAC97" i="33"/>
  <c r="BQI97" i="33"/>
  <c r="EKH97" i="33"/>
  <c r="ELI97" i="33"/>
  <c r="GCU97" i="33"/>
  <c r="GOX97" i="33"/>
  <c r="FXM97" i="33"/>
  <c r="HPJ97" i="33"/>
  <c r="GYM97" i="33"/>
  <c r="HSU97" i="33"/>
  <c r="GHQ97" i="33"/>
  <c r="HEZ97" i="33"/>
  <c r="FFJ97" i="33"/>
  <c r="GXY97" i="33"/>
  <c r="HRQ97" i="33"/>
  <c r="GFM97" i="33"/>
  <c r="HEL97" i="33"/>
  <c r="HVR97" i="33"/>
  <c r="FJJ97" i="33"/>
  <c r="GOY97" i="33"/>
  <c r="GYY97" i="33"/>
  <c r="HIU97" i="33"/>
  <c r="HNC97" i="33"/>
  <c r="HQU97" i="33"/>
  <c r="HVC97" i="33"/>
  <c r="GPI97" i="33"/>
  <c r="HEF97" i="33"/>
  <c r="HSZ97" i="33"/>
  <c r="HZK97" i="33"/>
  <c r="IDC97" i="33"/>
  <c r="IGM97" i="33"/>
  <c r="IJW97" i="33"/>
  <c r="IMY97" i="33"/>
  <c r="IQI97" i="33"/>
  <c r="ITS97" i="33"/>
  <c r="IWU97" i="33"/>
  <c r="JAE97" i="33"/>
  <c r="JDO97" i="33"/>
  <c r="JGQ97" i="33"/>
  <c r="JKA97" i="33"/>
  <c r="JMM97" i="33"/>
  <c r="FZR97" i="33"/>
  <c r="GTE97" i="33"/>
  <c r="HDA97" i="33"/>
  <c r="HMW97" i="33"/>
  <c r="HVM97" i="33"/>
  <c r="HZL97" i="33"/>
  <c r="ICN97" i="33"/>
  <c r="IEZ97" i="33"/>
  <c r="IHL97" i="33"/>
  <c r="IJX97" i="33"/>
  <c r="IMJ97" i="33"/>
  <c r="IOV97" i="33"/>
  <c r="IRH97" i="33"/>
  <c r="ITT97" i="33"/>
  <c r="IWF97" i="33"/>
  <c r="IYR97" i="33"/>
  <c r="JBD97" i="33"/>
  <c r="JDP97" i="33"/>
  <c r="JGB97" i="33"/>
  <c r="JIN97" i="33"/>
  <c r="JKZ97" i="33"/>
  <c r="FAN97" i="33"/>
  <c r="GMP97" i="33"/>
  <c r="GXD97" i="33"/>
  <c r="HGZ97" i="33"/>
  <c r="HQV97" i="33"/>
  <c r="HXA97" i="33"/>
  <c r="IAY97" i="33"/>
  <c r="IDM97" i="33"/>
  <c r="IFY97" i="33"/>
  <c r="IIK97" i="33"/>
  <c r="IKW97" i="33"/>
  <c r="INI97" i="33"/>
  <c r="IPU97" i="33"/>
  <c r="ISG97" i="33"/>
  <c r="IUS97" i="33"/>
  <c r="IXE97" i="33"/>
  <c r="IZQ97" i="33"/>
  <c r="JCC97" i="33"/>
  <c r="JEO97" i="33"/>
  <c r="JHA97" i="33"/>
  <c r="JJM97" i="33"/>
  <c r="JLY97" i="33"/>
  <c r="FRB97" i="33"/>
  <c r="GRA97" i="33"/>
  <c r="HAW97" i="33"/>
  <c r="HKS97" i="33"/>
  <c r="HUH97" i="33"/>
  <c r="HYO97" i="33"/>
  <c r="IBZ97" i="33"/>
  <c r="IEL97" i="33"/>
  <c r="IGX97" i="33"/>
  <c r="IJJ97" i="33"/>
  <c r="ILV97" i="33"/>
  <c r="IOH97" i="33"/>
  <c r="IQT97" i="33"/>
  <c r="ITF97" i="33"/>
  <c r="IVR97" i="33"/>
  <c r="IYD97" i="33"/>
  <c r="JAP97" i="33"/>
  <c r="JDB97" i="33"/>
  <c r="JFN97" i="33"/>
  <c r="JHZ97" i="33"/>
  <c r="JKL97" i="33"/>
  <c r="JMX97" i="33"/>
  <c r="FIK97" i="33"/>
  <c r="GOQ97" i="33"/>
  <c r="GYR97" i="33"/>
  <c r="HIN97" i="33"/>
  <c r="HSJ97" i="33"/>
  <c r="HXQ97" i="33"/>
  <c r="IBJ97" i="33"/>
  <c r="IDW97" i="33"/>
  <c r="IGI97" i="33"/>
  <c r="IIU97" i="33"/>
  <c r="ILG97" i="33"/>
  <c r="INS97" i="33"/>
  <c r="IQE97" i="33"/>
  <c r="ISQ97" i="33"/>
  <c r="IVC97" i="33"/>
  <c r="IXO97" i="33"/>
  <c r="JAA97" i="33"/>
  <c r="JCM97" i="33"/>
  <c r="JEY97" i="33"/>
  <c r="JHK97" i="33"/>
  <c r="JJW97" i="33"/>
  <c r="DSC97" i="33"/>
  <c r="GHB97" i="33"/>
  <c r="GVA97" i="33"/>
  <c r="HEW97" i="33"/>
  <c r="HOS97" i="33"/>
  <c r="HWF97" i="33"/>
  <c r="IAD97" i="33"/>
  <c r="ICZ97" i="33"/>
  <c r="IFL97" i="33"/>
  <c r="IHX97" i="33"/>
  <c r="IKJ97" i="33"/>
  <c r="IMV97" i="33"/>
  <c r="IPH97" i="33"/>
  <c r="IRT97" i="33"/>
  <c r="IUF97" i="33"/>
  <c r="IWR97" i="33"/>
  <c r="IZD97" i="33"/>
  <c r="JBP97" i="33"/>
  <c r="JEB97" i="33"/>
  <c r="JGN97" i="33"/>
  <c r="JIZ97" i="33"/>
  <c r="JLL97" i="33"/>
  <c r="HFD97" i="33"/>
  <c r="IDA97" i="33"/>
  <c r="IMW97" i="33"/>
  <c r="IWS97" i="33"/>
  <c r="JGO97" i="33"/>
  <c r="JNO97" i="33"/>
  <c r="JQC97" i="33"/>
  <c r="JSO97" i="33"/>
  <c r="JVA97" i="33"/>
  <c r="JXM97" i="33"/>
  <c r="JZY97" i="33"/>
  <c r="KCK97" i="33"/>
  <c r="KEW97" i="33"/>
  <c r="KHI97" i="33"/>
  <c r="KJU97" i="33"/>
  <c r="KMG97" i="33"/>
  <c r="KOS97" i="33"/>
  <c r="KRE97" i="33"/>
  <c r="KTQ97" i="33"/>
  <c r="KWC97" i="33"/>
  <c r="KYO97" i="33"/>
  <c r="LBA97" i="33"/>
  <c r="LDM97" i="33"/>
  <c r="LFY97" i="33"/>
  <c r="LIK97" i="33"/>
  <c r="LKW97" i="33"/>
  <c r="LNI97" i="33"/>
  <c r="LPU97" i="33"/>
  <c r="LSG97" i="33"/>
  <c r="LUS97" i="33"/>
  <c r="LXE97" i="33"/>
  <c r="LZQ97" i="33"/>
  <c r="MCC97" i="33"/>
  <c r="MEO97" i="33"/>
  <c r="MHA97" i="33"/>
  <c r="MJM97" i="33"/>
  <c r="MLY97" i="33"/>
  <c r="GQK97" i="33"/>
  <c r="HYH97" i="33"/>
  <c r="IJF97" i="33"/>
  <c r="ITB97" i="33"/>
  <c r="JCX97" i="33"/>
  <c r="JMK97" i="33"/>
  <c r="JPF97" i="33"/>
  <c r="JRR97" i="33"/>
  <c r="JUD97" i="33"/>
  <c r="JWP97" i="33"/>
  <c r="JZB97" i="33"/>
  <c r="KBN97" i="33"/>
  <c r="KDZ97" i="33"/>
  <c r="KGL97" i="33"/>
  <c r="KIX97" i="33"/>
  <c r="KLJ97" i="33"/>
  <c r="KNV97" i="33"/>
  <c r="KQH97" i="33"/>
  <c r="KST97" i="33"/>
  <c r="KVF97" i="33"/>
  <c r="KXR97" i="33"/>
  <c r="LAD97" i="33"/>
  <c r="LCP97" i="33"/>
  <c r="LFB97" i="33"/>
  <c r="LHN97" i="33"/>
  <c r="LJZ97" i="33"/>
  <c r="LML97" i="33"/>
  <c r="LOX97" i="33"/>
  <c r="LRJ97" i="33"/>
  <c r="LTV97" i="33"/>
  <c r="LWH97" i="33"/>
  <c r="LYT97" i="33"/>
  <c r="MBF97" i="33"/>
  <c r="MDR97" i="33"/>
  <c r="MGD97" i="33"/>
  <c r="MIP97" i="33"/>
  <c r="MLB97" i="33"/>
  <c r="MNN97" i="33"/>
  <c r="HBL97" i="33"/>
  <c r="ICC97" i="33"/>
  <c r="ILY97" i="33"/>
  <c r="IVU97" i="33"/>
  <c r="JFQ97" i="33"/>
  <c r="JNH97" i="33"/>
  <c r="JPW97" i="33"/>
  <c r="JSI97" i="33"/>
  <c r="JUU97" i="33"/>
  <c r="JXG97" i="33"/>
  <c r="JZS97" i="33"/>
  <c r="KCE97" i="33"/>
  <c r="KEQ97" i="33"/>
  <c r="KHC97" i="33"/>
  <c r="KJO97" i="33"/>
  <c r="KMA97" i="33"/>
  <c r="KOM97" i="33"/>
  <c r="KQY97" i="33"/>
  <c r="KTK97" i="33"/>
  <c r="KVW97" i="33"/>
  <c r="KYI97" i="33"/>
  <c r="LAU97" i="33"/>
  <c r="LDG97" i="33"/>
  <c r="LFS97" i="33"/>
  <c r="LIE97" i="33"/>
  <c r="LKQ97" i="33"/>
  <c r="LNC97" i="33"/>
  <c r="LPO97" i="33"/>
  <c r="LSA97" i="33"/>
  <c r="LUM97" i="33"/>
  <c r="LWY97" i="33"/>
  <c r="LZK97" i="33"/>
  <c r="MBW97" i="33"/>
  <c r="MEI97" i="33"/>
  <c r="MGU97" i="33"/>
  <c r="MJG97" i="33"/>
  <c r="MLS97" i="33"/>
  <c r="MOE97" i="33"/>
  <c r="MQQ97" i="33"/>
  <c r="MTC97" i="33"/>
  <c r="HBM97" i="33"/>
  <c r="ICD97" i="33"/>
  <c r="ILZ97" i="33"/>
  <c r="IVV97" i="33"/>
  <c r="JFR97" i="33"/>
  <c r="JNI97" i="33"/>
  <c r="JPX97" i="33"/>
  <c r="JSJ97" i="33"/>
  <c r="JUV97" i="33"/>
  <c r="JXH97" i="33"/>
  <c r="JZT97" i="33"/>
  <c r="KCF97" i="33"/>
  <c r="KER97" i="33"/>
  <c r="KHD97" i="33"/>
  <c r="KJP97" i="33"/>
  <c r="KMB97" i="33"/>
  <c r="KON97" i="33"/>
  <c r="KQZ97" i="33"/>
  <c r="KTL97" i="33"/>
  <c r="KVX97" i="33"/>
  <c r="KYJ97" i="33"/>
  <c r="LAV97" i="33"/>
  <c r="LDH97" i="33"/>
  <c r="LFT97" i="33"/>
  <c r="LIF97" i="33"/>
  <c r="LKR97" i="33"/>
  <c r="LND97" i="33"/>
  <c r="LPP97" i="33"/>
  <c r="LSB97" i="33"/>
  <c r="LUN97" i="33"/>
  <c r="LWZ97" i="33"/>
  <c r="LZL97" i="33"/>
  <c r="MBX97" i="33"/>
  <c r="MEJ97" i="33"/>
  <c r="MGV97" i="33"/>
  <c r="MJH97" i="33"/>
  <c r="MLT97" i="33"/>
  <c r="MOF97" i="33"/>
  <c r="MQR97" i="33"/>
  <c r="MTD97" i="33"/>
  <c r="MVP97" i="33"/>
  <c r="MYB97" i="33"/>
  <c r="FES97" i="33"/>
  <c r="HRL97" i="33"/>
  <c r="IGC97" i="33"/>
  <c r="IPY97" i="33"/>
  <c r="IZU97" i="33"/>
  <c r="JJQ97" i="33"/>
  <c r="JOK97" i="33"/>
  <c r="JQW97" i="33"/>
  <c r="JTI97" i="33"/>
  <c r="JVU97" i="33"/>
  <c r="JYG97" i="33"/>
  <c r="KAS97" i="33"/>
  <c r="KDE97" i="33"/>
  <c r="KFQ97" i="33"/>
  <c r="KIC97" i="33"/>
  <c r="KKO97" i="33"/>
  <c r="KNA97" i="33"/>
  <c r="KPM97" i="33"/>
  <c r="KRY97" i="33"/>
  <c r="KUK97" i="33"/>
  <c r="KWW97" i="33"/>
  <c r="KZI97" i="33"/>
  <c r="LBU97" i="33"/>
  <c r="LEG97" i="33"/>
  <c r="LGS97" i="33"/>
  <c r="LJE97" i="33"/>
  <c r="LLQ97" i="33"/>
  <c r="LOC97" i="33"/>
  <c r="LQO97" i="33"/>
  <c r="LTA97" i="33"/>
  <c r="LVM97" i="33"/>
  <c r="LXY97" i="33"/>
  <c r="MAK97" i="33"/>
  <c r="MCW97" i="33"/>
  <c r="MFI97" i="33"/>
  <c r="MHU97" i="33"/>
  <c r="MKG97" i="33"/>
  <c r="MMS97" i="33"/>
  <c r="MPE97" i="33"/>
  <c r="MRQ97" i="33"/>
  <c r="CUH97" i="33"/>
  <c r="BVG97" i="33"/>
  <c r="CWQ97" i="33"/>
  <c r="ETM97" i="33"/>
  <c r="FII97" i="33"/>
  <c r="GND97" i="33"/>
  <c r="HTJ97" i="33"/>
  <c r="HBO97" i="33"/>
  <c r="HVG97" i="33"/>
  <c r="GNF97" i="33"/>
  <c r="HHL97" i="33"/>
  <c r="FPF97" i="33"/>
  <c r="HAK97" i="33"/>
  <c r="HUC97" i="33"/>
  <c r="GMN97" i="33"/>
  <c r="HGX97" i="33"/>
  <c r="HWH97" i="33"/>
  <c r="FLV97" i="33"/>
  <c r="GPQ97" i="33"/>
  <c r="GZO97" i="33"/>
  <c r="HJK97" i="33"/>
  <c r="HNS97" i="33"/>
  <c r="HRS97" i="33"/>
  <c r="DDC97" i="33"/>
  <c r="GQR97" i="33"/>
  <c r="HFL97" i="33"/>
  <c r="HTZ97" i="33"/>
  <c r="HZV97" i="33"/>
  <c r="IDK97" i="33"/>
  <c r="IGU97" i="33"/>
  <c r="IKE97" i="33"/>
  <c r="ING97" i="33"/>
  <c r="IQQ97" i="33"/>
  <c r="IUA97" i="33"/>
  <c r="IXC97" i="33"/>
  <c r="JAM97" i="33"/>
  <c r="JDW97" i="33"/>
  <c r="JGY97" i="33"/>
  <c r="JKI97" i="33"/>
  <c r="DDD97" i="33"/>
  <c r="GEP97" i="33"/>
  <c r="GUK97" i="33"/>
  <c r="HEG97" i="33"/>
  <c r="HOC97" i="33"/>
  <c r="HWA97" i="33"/>
  <c r="HZX97" i="33"/>
  <c r="ICV97" i="33"/>
  <c r="IFH97" i="33"/>
  <c r="IHT97" i="33"/>
  <c r="IKF97" i="33"/>
  <c r="IMR97" i="33"/>
  <c r="IPD97" i="33"/>
  <c r="IRP97" i="33"/>
  <c r="IUB97" i="33"/>
  <c r="IWN97" i="33"/>
  <c r="IYZ97" i="33"/>
  <c r="JBL97" i="33"/>
  <c r="JDX97" i="33"/>
  <c r="JGJ97" i="33"/>
  <c r="JIV97" i="33"/>
  <c r="JLH97" i="33"/>
  <c r="FHE97" i="33"/>
  <c r="GOG97" i="33"/>
  <c r="GYJ97" i="33"/>
  <c r="HIF97" i="33"/>
  <c r="HSB97" i="33"/>
  <c r="HXO97" i="33"/>
  <c r="IBH97" i="33"/>
  <c r="IDU97" i="33"/>
  <c r="IGG97" i="33"/>
  <c r="IIS97" i="33"/>
  <c r="ILE97" i="33"/>
  <c r="INQ97" i="33"/>
  <c r="IQC97" i="33"/>
  <c r="ISO97" i="33"/>
  <c r="IVA97" i="33"/>
  <c r="IXM97" i="33"/>
  <c r="IZY97" i="33"/>
  <c r="JCK97" i="33"/>
  <c r="JEW97" i="33"/>
  <c r="JHI97" i="33"/>
  <c r="JJU97" i="33"/>
  <c r="JMG97" i="33"/>
  <c r="FVZ97" i="33"/>
  <c r="GSG97" i="33"/>
  <c r="HCC97" i="33"/>
  <c r="HLY97" i="33"/>
  <c r="HVD97" i="33"/>
  <c r="HZC97" i="33"/>
  <c r="ICH97" i="33"/>
  <c r="IET97" i="33"/>
  <c r="IHF97" i="33"/>
  <c r="IJR97" i="33"/>
  <c r="IMD97" i="33"/>
  <c r="IOP97" i="33"/>
  <c r="IRB97" i="33"/>
  <c r="ITN97" i="33"/>
  <c r="IVZ97" i="33"/>
  <c r="IYL97" i="33"/>
  <c r="JAX97" i="33"/>
  <c r="JDJ97" i="33"/>
  <c r="JFV97" i="33"/>
  <c r="JIH97" i="33"/>
  <c r="JKT97" i="33"/>
  <c r="JNF97" i="33"/>
  <c r="FNI97" i="33"/>
  <c r="GQA97" i="33"/>
  <c r="GZX97" i="33"/>
  <c r="HJT97" i="33"/>
  <c r="HTP97" i="33"/>
  <c r="HYE97" i="33"/>
  <c r="IBS97" i="33"/>
  <c r="IEE97" i="33"/>
  <c r="IGQ97" i="33"/>
  <c r="IJC97" i="33"/>
  <c r="ILO97" i="33"/>
  <c r="IOA97" i="33"/>
  <c r="IQM97" i="33"/>
  <c r="ISY97" i="33"/>
  <c r="IVK97" i="33"/>
  <c r="IXW97" i="33"/>
  <c r="JAI97" i="33"/>
  <c r="JCU97" i="33"/>
  <c r="JFG97" i="33"/>
  <c r="JHS97" i="33"/>
  <c r="JKE97" i="33"/>
  <c r="ELU97" i="33"/>
  <c r="GLI97" i="33"/>
  <c r="GWG97" i="33"/>
  <c r="HGC97" i="33"/>
  <c r="HPY97" i="33"/>
  <c r="HWS97" i="33"/>
  <c r="IAR97" i="33"/>
  <c r="IDH97" i="33"/>
  <c r="IFT97" i="33"/>
  <c r="IIF97" i="33"/>
  <c r="IKR97" i="33"/>
  <c r="IND97" i="33"/>
  <c r="IPP97" i="33"/>
  <c r="ISB97" i="33"/>
  <c r="IUN97" i="33"/>
  <c r="IWZ97" i="33"/>
  <c r="IZL97" i="33"/>
  <c r="JBX97" i="33"/>
  <c r="JEJ97" i="33"/>
  <c r="JGV97" i="33"/>
  <c r="JJH97" i="33"/>
  <c r="JLT97" i="33"/>
  <c r="HKB97" i="33"/>
  <c r="IEG97" i="33"/>
  <c r="IOC97" i="33"/>
  <c r="IXY97" i="33"/>
  <c r="JHU97" i="33"/>
  <c r="JNX97" i="33"/>
  <c r="JQK97" i="33"/>
  <c r="JSW97" i="33"/>
  <c r="JVI97" i="33"/>
  <c r="JXU97" i="33"/>
  <c r="KAG97" i="33"/>
  <c r="KCS97" i="33"/>
  <c r="KFE97" i="33"/>
  <c r="KHQ97" i="33"/>
  <c r="KKC97" i="33"/>
  <c r="KMO97" i="33"/>
  <c r="KPA97" i="33"/>
  <c r="KRM97" i="33"/>
  <c r="KTY97" i="33"/>
  <c r="KWK97" i="33"/>
  <c r="KYW97" i="33"/>
  <c r="LBI97" i="33"/>
  <c r="LDU97" i="33"/>
  <c r="LGG97" i="33"/>
  <c r="LIS97" i="33"/>
  <c r="LLE97" i="33"/>
  <c r="LNQ97" i="33"/>
  <c r="LQC97" i="33"/>
  <c r="LSO97" i="33"/>
  <c r="LVA97" i="33"/>
  <c r="LXM97" i="33"/>
  <c r="LZY97" i="33"/>
  <c r="MCK97" i="33"/>
  <c r="MEW97" i="33"/>
  <c r="MHI97" i="33"/>
  <c r="MJU97" i="33"/>
  <c r="MMG97" i="33"/>
  <c r="GVI97" i="33"/>
  <c r="IAI97" i="33"/>
  <c r="IKL97" i="33"/>
  <c r="IUH97" i="33"/>
  <c r="JED97" i="33"/>
  <c r="JMW97" i="33"/>
  <c r="JPN97" i="33"/>
  <c r="JRZ97" i="33"/>
  <c r="JUL97" i="33"/>
  <c r="JWX97" i="33"/>
  <c r="JZJ97" i="33"/>
  <c r="KBV97" i="33"/>
  <c r="KEH97" i="33"/>
  <c r="KGT97" i="33"/>
  <c r="KJF97" i="33"/>
  <c r="KLR97" i="33"/>
  <c r="KOD97" i="33"/>
  <c r="KQP97" i="33"/>
  <c r="KTB97" i="33"/>
  <c r="KVN97" i="33"/>
  <c r="KXZ97" i="33"/>
  <c r="LAL97" i="33"/>
  <c r="LCX97" i="33"/>
  <c r="LFJ97" i="33"/>
  <c r="LHV97" i="33"/>
  <c r="LKH97" i="33"/>
  <c r="LMT97" i="33"/>
  <c r="LPF97" i="33"/>
  <c r="LRR97" i="33"/>
  <c r="LUD97" i="33"/>
  <c r="LWP97" i="33"/>
  <c r="LZB97" i="33"/>
  <c r="MBN97" i="33"/>
  <c r="MDZ97" i="33"/>
  <c r="MGL97" i="33"/>
  <c r="MIX97" i="33"/>
  <c r="MLJ97" i="33"/>
  <c r="MNV97" i="33"/>
  <c r="HGJ97" i="33"/>
  <c r="IDI97" i="33"/>
  <c r="INE97" i="33"/>
  <c r="IXA97" i="33"/>
  <c r="JGW97" i="33"/>
  <c r="JNQ97" i="33"/>
  <c r="JQE97" i="33"/>
  <c r="JSQ97" i="33"/>
  <c r="JVC97" i="33"/>
  <c r="JXO97" i="33"/>
  <c r="KAA97" i="33"/>
  <c r="KCM97" i="33"/>
  <c r="KEY97" i="33"/>
  <c r="KHK97" i="33"/>
  <c r="KJW97" i="33"/>
  <c r="KMI97" i="33"/>
  <c r="KOU97" i="33"/>
  <c r="KRG97" i="33"/>
  <c r="KTS97" i="33"/>
  <c r="KWE97" i="33"/>
  <c r="KYQ97" i="33"/>
  <c r="LBC97" i="33"/>
  <c r="LDO97" i="33"/>
  <c r="LGA97" i="33"/>
  <c r="LIM97" i="33"/>
  <c r="LKY97" i="33"/>
  <c r="LNK97" i="33"/>
  <c r="LPW97" i="33"/>
  <c r="LSI97" i="33"/>
  <c r="LUU97" i="33"/>
  <c r="LXG97" i="33"/>
  <c r="LZS97" i="33"/>
  <c r="MCE97" i="33"/>
  <c r="MEQ97" i="33"/>
  <c r="MHC97" i="33"/>
  <c r="MJO97" i="33"/>
  <c r="MMA97" i="33"/>
  <c r="MOM97" i="33"/>
  <c r="MQY97" i="33"/>
  <c r="MTK97" i="33"/>
  <c r="HGK97" i="33"/>
  <c r="IDJ97" i="33"/>
  <c r="INF97" i="33"/>
  <c r="IXB97" i="33"/>
  <c r="JGX97" i="33"/>
  <c r="JNR97" i="33"/>
  <c r="JQF97" i="33"/>
  <c r="JSR97" i="33"/>
  <c r="JVD97" i="33"/>
  <c r="JXP97" i="33"/>
  <c r="KAB97" i="33"/>
  <c r="KCN97" i="33"/>
  <c r="KEZ97" i="33"/>
  <c r="KHL97" i="33"/>
  <c r="KJX97" i="33"/>
  <c r="KMJ97" i="33"/>
  <c r="KOV97" i="33"/>
  <c r="KRH97" i="33"/>
  <c r="KTT97" i="33"/>
  <c r="KWF97" i="33"/>
  <c r="KYR97" i="33"/>
  <c r="LBD97" i="33"/>
  <c r="LDP97" i="33"/>
  <c r="LGB97" i="33"/>
  <c r="LIN97" i="33"/>
  <c r="LKZ97" i="33"/>
  <c r="LNL97" i="33"/>
  <c r="LPX97" i="33"/>
  <c r="LSJ97" i="33"/>
  <c r="LUV97" i="33"/>
  <c r="LXH97" i="33"/>
  <c r="LZT97" i="33"/>
  <c r="MCF97" i="33"/>
  <c r="MER97" i="33"/>
  <c r="MHD97" i="33"/>
  <c r="MJP97" i="33"/>
  <c r="MMB97" i="33"/>
  <c r="MON97" i="33"/>
  <c r="MQZ97" i="33"/>
  <c r="MTL97" i="33"/>
  <c r="MVX97" i="33"/>
  <c r="MYJ97" i="33"/>
  <c r="FYK97" i="33"/>
  <c r="HVH97" i="33"/>
  <c r="IHI97" i="33"/>
  <c r="IRE97" i="33"/>
  <c r="JBA97" i="33"/>
  <c r="JKW97" i="33"/>
  <c r="JOS97" i="33"/>
  <c r="JRE97" i="33"/>
  <c r="JTQ97" i="33"/>
  <c r="JWC97" i="33"/>
  <c r="JYO97" i="33"/>
  <c r="KBA97" i="33"/>
  <c r="KDM97" i="33"/>
  <c r="KFY97" i="33"/>
  <c r="KIK97" i="33"/>
  <c r="KKW97" i="33"/>
  <c r="KNI97" i="33"/>
  <c r="KPU97" i="33"/>
  <c r="KSG97" i="33"/>
  <c r="KUS97" i="33"/>
  <c r="KXE97" i="33"/>
  <c r="KZQ97" i="33"/>
  <c r="LCC97" i="33"/>
  <c r="LEO97" i="33"/>
  <c r="LHA97" i="33"/>
  <c r="LJM97" i="33"/>
  <c r="LLY97" i="33"/>
  <c r="LOK97" i="33"/>
  <c r="LQW97" i="33"/>
  <c r="LTI97" i="33"/>
  <c r="LVU97" i="33"/>
  <c r="LYG97" i="33"/>
  <c r="MAS97" i="33"/>
  <c r="MDE97" i="33"/>
  <c r="MFQ97" i="33"/>
  <c r="MIC97" i="33"/>
  <c r="MKO97" i="33"/>
  <c r="CUY97" i="33"/>
  <c r="DXK97" i="33"/>
  <c r="EAH97" i="33"/>
  <c r="FUF97" i="33"/>
  <c r="GCA97" i="33"/>
  <c r="GRZ97" i="33"/>
  <c r="FBU97" i="33"/>
  <c r="HEA97" i="33"/>
  <c r="HXS97" i="33"/>
  <c r="GQF97" i="33"/>
  <c r="HJX97" i="33"/>
  <c r="FZB97" i="33"/>
  <c r="HCW97" i="33"/>
  <c r="HWO97" i="33"/>
  <c r="GPP97" i="33"/>
  <c r="HJJ97" i="33"/>
  <c r="HYD97" i="33"/>
  <c r="FTF97" i="33"/>
  <c r="GRO97" i="33"/>
  <c r="HBK97" i="33"/>
  <c r="HKI97" i="33"/>
  <c r="HOA97" i="33"/>
  <c r="HSA97" i="33"/>
  <c r="EBX97" i="33"/>
  <c r="GTD97" i="33"/>
  <c r="HJD97" i="33"/>
  <c r="HVL97" i="33"/>
  <c r="IAJ97" i="33"/>
  <c r="IEA97" i="33"/>
  <c r="IHK97" i="33"/>
  <c r="IKM97" i="33"/>
  <c r="INW97" i="33"/>
  <c r="IRG97" i="33"/>
  <c r="IUI97" i="33"/>
  <c r="IXS97" i="33"/>
  <c r="JBC97" i="33"/>
  <c r="JEE97" i="33"/>
  <c r="JHO97" i="33"/>
  <c r="JKQ97" i="33"/>
  <c r="EBY97" i="33"/>
  <c r="GJN97" i="33"/>
  <c r="GVQ97" i="33"/>
  <c r="HFM97" i="33"/>
  <c r="HPI97" i="33"/>
  <c r="HWL97" i="33"/>
  <c r="IAK97" i="33"/>
  <c r="IDD97" i="33"/>
  <c r="IFP97" i="33"/>
  <c r="IIB97" i="33"/>
  <c r="IKN97" i="33"/>
  <c r="IMZ97" i="33"/>
  <c r="IPL97" i="33"/>
  <c r="IRX97" i="33"/>
  <c r="IUJ97" i="33"/>
  <c r="IWV97" i="33"/>
  <c r="IZH97" i="33"/>
  <c r="JBT97" i="33"/>
  <c r="JEF97" i="33"/>
  <c r="JGR97" i="33"/>
  <c r="JJD97" i="33"/>
  <c r="JLP97" i="33"/>
  <c r="FMC97" i="33"/>
  <c r="GPR97" i="33"/>
  <c r="GZP97" i="33"/>
  <c r="HJL97" i="33"/>
  <c r="HTH97" i="33"/>
  <c r="HXZ97" i="33"/>
  <c r="IBQ97" i="33"/>
  <c r="IEC97" i="33"/>
  <c r="IGO97" i="33"/>
  <c r="IJA97" i="33"/>
  <c r="ILM97" i="33"/>
  <c r="INY97" i="33"/>
  <c r="IQK97" i="33"/>
  <c r="ISW97" i="33"/>
  <c r="IVI97" i="33"/>
  <c r="IXU97" i="33"/>
  <c r="JAG97" i="33"/>
  <c r="JCS97" i="33"/>
  <c r="JFE97" i="33"/>
  <c r="JHQ97" i="33"/>
  <c r="JKC97" i="33"/>
  <c r="JMO97" i="33"/>
  <c r="GAX97" i="33"/>
  <c r="GTM97" i="33"/>
  <c r="HDI97" i="33"/>
  <c r="HNE97" i="33"/>
  <c r="HVP97" i="33"/>
  <c r="HZN97" i="33"/>
  <c r="ICP97" i="33"/>
  <c r="IFB97" i="33"/>
  <c r="IHN97" i="33"/>
  <c r="IJZ97" i="33"/>
  <c r="IML97" i="33"/>
  <c r="IOX97" i="33"/>
  <c r="IRJ97" i="33"/>
  <c r="ITV97" i="33"/>
  <c r="IWH97" i="33"/>
  <c r="IYT97" i="33"/>
  <c r="JBF97" i="33"/>
  <c r="JDR97" i="33"/>
  <c r="JGD97" i="33"/>
  <c r="JIP97" i="33"/>
  <c r="JLB97" i="33"/>
  <c r="JNN97" i="33"/>
  <c r="FSG97" i="33"/>
  <c r="GRH97" i="33"/>
  <c r="HBD97" i="33"/>
  <c r="HKZ97" i="33"/>
  <c r="HUN97" i="33"/>
  <c r="HYP97" i="33"/>
  <c r="ICA97" i="33"/>
  <c r="IEM97" i="33"/>
  <c r="IGY97" i="33"/>
  <c r="IJK97" i="33"/>
  <c r="ILW97" i="33"/>
  <c r="IOI97" i="33"/>
  <c r="IQU97" i="33"/>
  <c r="ITG97" i="33"/>
  <c r="IVS97" i="33"/>
  <c r="IYE97" i="33"/>
  <c r="JAQ97" i="33"/>
  <c r="JDC97" i="33"/>
  <c r="JFO97" i="33"/>
  <c r="JIA97" i="33"/>
  <c r="JKM97" i="33"/>
  <c r="FDN97" i="33"/>
  <c r="GNC97" i="33"/>
  <c r="GXM97" i="33"/>
  <c r="HHI97" i="33"/>
  <c r="HRE97" i="33"/>
  <c r="HXG97" i="33"/>
  <c r="IBB97" i="33"/>
  <c r="IDP97" i="33"/>
  <c r="IGB97" i="33"/>
  <c r="IIN97" i="33"/>
  <c r="IKZ97" i="33"/>
  <c r="INL97" i="33"/>
  <c r="IPX97" i="33"/>
  <c r="ISJ97" i="33"/>
  <c r="IUV97" i="33"/>
  <c r="IXH97" i="33"/>
  <c r="IZT97" i="33"/>
  <c r="JCF97" i="33"/>
  <c r="JER97" i="33"/>
  <c r="JHD97" i="33"/>
  <c r="JJP97" i="33"/>
  <c r="DWZ97" i="33"/>
  <c r="HOZ97" i="33"/>
  <c r="IFM97" i="33"/>
  <c r="IPI97" i="33"/>
  <c r="IZE97" i="33"/>
  <c r="JJA97" i="33"/>
  <c r="JOG97" i="33"/>
  <c r="JQS97" i="33"/>
  <c r="JTE97" i="33"/>
  <c r="JVQ97" i="33"/>
  <c r="JYC97" i="33"/>
  <c r="KAO97" i="33"/>
  <c r="KDA97" i="33"/>
  <c r="KFM97" i="33"/>
  <c r="KHY97" i="33"/>
  <c r="KKK97" i="33"/>
  <c r="KMW97" i="33"/>
  <c r="KPI97" i="33"/>
  <c r="KRU97" i="33"/>
  <c r="KUG97" i="33"/>
  <c r="KWS97" i="33"/>
  <c r="KZE97" i="33"/>
  <c r="LBQ97" i="33"/>
  <c r="LEC97" i="33"/>
  <c r="LGO97" i="33"/>
  <c r="LJA97" i="33"/>
  <c r="LLM97" i="33"/>
  <c r="LNY97" i="33"/>
  <c r="LQK97" i="33"/>
  <c r="LSW97" i="33"/>
  <c r="LVI97" i="33"/>
  <c r="LXU97" i="33"/>
  <c r="MAG97" i="33"/>
  <c r="MCS97" i="33"/>
  <c r="MFE97" i="33"/>
  <c r="MHQ97" i="33"/>
  <c r="MKC97" i="33"/>
  <c r="MMO97" i="33"/>
  <c r="HAG97" i="33"/>
  <c r="IBV97" i="33"/>
  <c r="ILR97" i="33"/>
  <c r="IVN97" i="33"/>
  <c r="JFJ97" i="33"/>
  <c r="JNG97" i="33"/>
  <c r="JPV97" i="33"/>
  <c r="JSH97" i="33"/>
  <c r="JUT97" i="33"/>
  <c r="JXF97" i="33"/>
  <c r="JZR97" i="33"/>
  <c r="KCD97" i="33"/>
  <c r="KEP97" i="33"/>
  <c r="KHB97" i="33"/>
  <c r="KJN97" i="33"/>
  <c r="KLZ97" i="33"/>
  <c r="KOL97" i="33"/>
  <c r="KQX97" i="33"/>
  <c r="KTJ97" i="33"/>
  <c r="KVV97" i="33"/>
  <c r="KYH97" i="33"/>
  <c r="LAT97" i="33"/>
  <c r="LDF97" i="33"/>
  <c r="LFR97" i="33"/>
  <c r="LID97" i="33"/>
  <c r="LKP97" i="33"/>
  <c r="LNB97" i="33"/>
  <c r="LPN97" i="33"/>
  <c r="LRZ97" i="33"/>
  <c r="LUL97" i="33"/>
  <c r="LWX97" i="33"/>
  <c r="LZJ97" i="33"/>
  <c r="MBV97" i="33"/>
  <c r="MEH97" i="33"/>
  <c r="MGT97" i="33"/>
  <c r="MJF97" i="33"/>
  <c r="MLR97" i="33"/>
  <c r="MOD97" i="33"/>
  <c r="HLH97" i="33"/>
  <c r="IEO97" i="33"/>
  <c r="IOK97" i="33"/>
  <c r="IYG97" i="33"/>
  <c r="JIC97" i="33"/>
  <c r="JNZ97" i="33"/>
  <c r="JQM97" i="33"/>
  <c r="JSY97" i="33"/>
  <c r="JVK97" i="33"/>
  <c r="JXW97" i="33"/>
  <c r="KAI97" i="33"/>
  <c r="KCU97" i="33"/>
  <c r="KFG97" i="33"/>
  <c r="KHS97" i="33"/>
  <c r="KKE97" i="33"/>
  <c r="KMQ97" i="33"/>
  <c r="KPC97" i="33"/>
  <c r="KRO97" i="33"/>
  <c r="KUA97" i="33"/>
  <c r="KWM97" i="33"/>
  <c r="KYY97" i="33"/>
  <c r="LBK97" i="33"/>
  <c r="LDW97" i="33"/>
  <c r="LGI97" i="33"/>
  <c r="LIU97" i="33"/>
  <c r="LLG97" i="33"/>
  <c r="LNS97" i="33"/>
  <c r="LQE97" i="33"/>
  <c r="LSQ97" i="33"/>
  <c r="LVC97" i="33"/>
  <c r="LXO97" i="33"/>
  <c r="MAA97" i="33"/>
  <c r="MCM97" i="33"/>
  <c r="MEY97" i="33"/>
  <c r="MHK97" i="33"/>
  <c r="MJW97" i="33"/>
  <c r="MMI97" i="33"/>
  <c r="MOU97" i="33"/>
  <c r="MRG97" i="33"/>
  <c r="MTS97" i="33"/>
  <c r="HLI97" i="33"/>
  <c r="IEP97" i="33"/>
  <c r="IOL97" i="33"/>
  <c r="IYH97" i="33"/>
  <c r="JID97" i="33"/>
  <c r="JOA97" i="33"/>
  <c r="JQN97" i="33"/>
  <c r="JSZ97" i="33"/>
  <c r="JVL97" i="33"/>
  <c r="JXX97" i="33"/>
  <c r="KAJ97" i="33"/>
  <c r="KCV97" i="33"/>
  <c r="KFH97" i="33"/>
  <c r="KHT97" i="33"/>
  <c r="KKF97" i="33"/>
  <c r="KMR97" i="33"/>
  <c r="KPD97" i="33"/>
  <c r="KRP97" i="33"/>
  <c r="KUB97" i="33"/>
  <c r="KWN97" i="33"/>
  <c r="KYZ97" i="33"/>
  <c r="LBL97" i="33"/>
  <c r="LDX97" i="33"/>
  <c r="LGJ97" i="33"/>
  <c r="LIV97" i="33"/>
  <c r="LLH97" i="33"/>
  <c r="LNT97" i="33"/>
  <c r="LQF97" i="33"/>
  <c r="LSR97" i="33"/>
  <c r="LVD97" i="33"/>
  <c r="LXP97" i="33"/>
  <c r="MAB97" i="33"/>
  <c r="MCN97" i="33"/>
  <c r="MEZ97" i="33"/>
  <c r="MHL97" i="33"/>
  <c r="MJX97" i="33"/>
  <c r="MMJ97" i="33"/>
  <c r="MOV97" i="33"/>
  <c r="MRH97" i="33"/>
  <c r="MTT97" i="33"/>
  <c r="MWF97" i="33"/>
  <c r="MYR97" i="33"/>
  <c r="GNL97" i="33"/>
  <c r="HXH97" i="33"/>
  <c r="IIO97" i="33"/>
  <c r="ISK97" i="33"/>
  <c r="JCG97" i="33"/>
  <c r="JMB97" i="33"/>
  <c r="JPA97" i="33"/>
  <c r="JRM97" i="33"/>
  <c r="JTY97" i="33"/>
  <c r="JWK97" i="33"/>
  <c r="JYW97" i="33"/>
  <c r="KBI97" i="33"/>
  <c r="KDU97" i="33"/>
  <c r="KGG97" i="33"/>
  <c r="KIS97" i="33"/>
  <c r="KLE97" i="33"/>
  <c r="KNQ97" i="33"/>
  <c r="KQC97" i="33"/>
  <c r="KSO97" i="33"/>
  <c r="KVA97" i="33"/>
  <c r="KXM97" i="33"/>
  <c r="KZY97" i="33"/>
  <c r="LCK97" i="33"/>
  <c r="LEW97" i="33"/>
  <c r="LHI97" i="33"/>
  <c r="LJU97" i="33"/>
  <c r="LMG97" i="33"/>
  <c r="LOS97" i="33"/>
  <c r="LRE97" i="33"/>
  <c r="LTQ97" i="33"/>
  <c r="LWC97" i="33"/>
  <c r="LYO97" i="33"/>
  <c r="CUR97" i="33"/>
  <c r="ERC97" i="33"/>
  <c r="ETZ97" i="33"/>
  <c r="GNX97" i="33"/>
  <c r="EVI97" i="33"/>
  <c r="GVR97" i="33"/>
  <c r="FSP97" i="33"/>
  <c r="HGM97" i="33"/>
  <c r="IAE97" i="33"/>
  <c r="GSR97" i="33"/>
  <c r="HMJ97" i="33"/>
  <c r="GIX97" i="33"/>
  <c r="HFI97" i="33"/>
  <c r="HZA97" i="33"/>
  <c r="GSD97" i="33"/>
  <c r="HLV97" i="33"/>
  <c r="HYT97" i="33"/>
  <c r="FVR97" i="33"/>
  <c r="GSE97" i="33"/>
  <c r="HCA97" i="33"/>
  <c r="HKQ97" i="33"/>
  <c r="HOI97" i="33"/>
  <c r="HSQ97" i="33"/>
  <c r="FKW97" i="33"/>
  <c r="GUJ97" i="33"/>
  <c r="HKJ97" i="33"/>
  <c r="HVX97" i="33"/>
  <c r="IAV97" i="33"/>
  <c r="IEI97" i="33"/>
  <c r="IHS97" i="33"/>
  <c r="IKU97" i="33"/>
  <c r="IOE97" i="33"/>
  <c r="IRO97" i="33"/>
  <c r="IUQ97" i="33"/>
  <c r="IYA97" i="33"/>
  <c r="JBK97" i="33"/>
  <c r="JEM97" i="33"/>
  <c r="JHW97" i="33"/>
  <c r="JKY97" i="33"/>
  <c r="EVQ97" i="33"/>
  <c r="GMG97" i="33"/>
  <c r="GWW97" i="33"/>
  <c r="HGS97" i="33"/>
  <c r="HQO97" i="33"/>
  <c r="HWZ97" i="33"/>
  <c r="IAX97" i="33"/>
  <c r="IDL97" i="33"/>
  <c r="IFX97" i="33"/>
  <c r="IIJ97" i="33"/>
  <c r="IKV97" i="33"/>
  <c r="INH97" i="33"/>
  <c r="IPT97" i="33"/>
  <c r="ISF97" i="33"/>
  <c r="IUR97" i="33"/>
  <c r="IXD97" i="33"/>
  <c r="IZP97" i="33"/>
  <c r="JCB97" i="33"/>
  <c r="JEN97" i="33"/>
  <c r="JGZ97" i="33"/>
  <c r="JJL97" i="33"/>
  <c r="JLX97" i="33"/>
  <c r="FRA97" i="33"/>
  <c r="GQZ97" i="33"/>
  <c r="HAV97" i="33"/>
  <c r="HKR97" i="33"/>
  <c r="HUG97" i="33"/>
  <c r="HYN97" i="33"/>
  <c r="IBY97" i="33"/>
  <c r="IEK97" i="33"/>
  <c r="IGW97" i="33"/>
  <c r="IJI97" i="33"/>
  <c r="ILU97" i="33"/>
  <c r="IOG97" i="33"/>
  <c r="IQS97" i="33"/>
  <c r="ITE97" i="33"/>
  <c r="IVQ97" i="33"/>
  <c r="IYC97" i="33"/>
  <c r="JAO97" i="33"/>
  <c r="JDA97" i="33"/>
  <c r="JFM97" i="33"/>
  <c r="JHY97" i="33"/>
  <c r="JKK97" i="33"/>
  <c r="DNE97" i="33"/>
  <c r="GFV97" i="33"/>
  <c r="GUS97" i="33"/>
  <c r="HEO97" i="33"/>
  <c r="HOK97" i="33"/>
  <c r="HWC97" i="33"/>
  <c r="IAB97" i="33"/>
  <c r="ICX97" i="33"/>
  <c r="IFJ97" i="33"/>
  <c r="IHV97" i="33"/>
  <c r="IKH97" i="33"/>
  <c r="IMT97" i="33"/>
  <c r="IPF97" i="33"/>
  <c r="IRR97" i="33"/>
  <c r="IUD97" i="33"/>
  <c r="IWP97" i="33"/>
  <c r="IZB97" i="33"/>
  <c r="JBN97" i="33"/>
  <c r="JDZ97" i="33"/>
  <c r="JGL97" i="33"/>
  <c r="JIX97" i="33"/>
  <c r="JLJ97" i="33"/>
  <c r="JNV97" i="33"/>
  <c r="FXE97" i="33"/>
  <c r="GSN97" i="33"/>
  <c r="HCJ97" i="33"/>
  <c r="HMF97" i="33"/>
  <c r="HVE97" i="33"/>
  <c r="HZD97" i="33"/>
  <c r="ICI97" i="33"/>
  <c r="IEU97" i="33"/>
  <c r="IHG97" i="33"/>
  <c r="IJS97" i="33"/>
  <c r="IME97" i="33"/>
  <c r="IOQ97" i="33"/>
  <c r="IRC97" i="33"/>
  <c r="ITO97" i="33"/>
  <c r="IWA97" i="33"/>
  <c r="IYM97" i="33"/>
  <c r="JAY97" i="33"/>
  <c r="JDK97" i="33"/>
  <c r="JFW97" i="33"/>
  <c r="JII97" i="33"/>
  <c r="JKU97" i="33"/>
  <c r="FIL97" i="33"/>
  <c r="GOR97" i="33"/>
  <c r="GYS97" i="33"/>
  <c r="HIO97" i="33"/>
  <c r="HSK97" i="33"/>
  <c r="HXR97" i="33"/>
  <c r="IBL97" i="33"/>
  <c r="IDX97" i="33"/>
  <c r="IGJ97" i="33"/>
  <c r="IIV97" i="33"/>
  <c r="ILH97" i="33"/>
  <c r="INT97" i="33"/>
  <c r="IQF97" i="33"/>
  <c r="ISR97" i="33"/>
  <c r="IVD97" i="33"/>
  <c r="IXP97" i="33"/>
  <c r="JAB97" i="33"/>
  <c r="JCN97" i="33"/>
  <c r="JEZ97" i="33"/>
  <c r="JHL97" i="33"/>
  <c r="JJX97" i="33"/>
  <c r="FOO97" i="33"/>
  <c r="HTX97" i="33"/>
  <c r="IGS97" i="33"/>
  <c r="IQO97" i="33"/>
  <c r="JAK97" i="33"/>
  <c r="JKG97" i="33"/>
  <c r="JOO97" i="33"/>
  <c r="JRA97" i="33"/>
  <c r="JTM97" i="33"/>
  <c r="JVY97" i="33"/>
  <c r="JYK97" i="33"/>
  <c r="KAW97" i="33"/>
  <c r="KDI97" i="33"/>
  <c r="KFU97" i="33"/>
  <c r="KIG97" i="33"/>
  <c r="KKS97" i="33"/>
  <c r="KNE97" i="33"/>
  <c r="KPQ97" i="33"/>
  <c r="KSC97" i="33"/>
  <c r="KUO97" i="33"/>
  <c r="KXA97" i="33"/>
  <c r="KZM97" i="33"/>
  <c r="LBY97" i="33"/>
  <c r="LEK97" i="33"/>
  <c r="LGW97" i="33"/>
  <c r="LJI97" i="33"/>
  <c r="LLU97" i="33"/>
  <c r="LOG97" i="33"/>
  <c r="LQS97" i="33"/>
  <c r="LTE97" i="33"/>
  <c r="LVQ97" i="33"/>
  <c r="LYC97" i="33"/>
  <c r="MAO97" i="33"/>
  <c r="MDA97" i="33"/>
  <c r="MFM97" i="33"/>
  <c r="MHY97" i="33"/>
  <c r="MKK97" i="33"/>
  <c r="MMW97" i="33"/>
  <c r="HFE97" i="33"/>
  <c r="IDB97" i="33"/>
  <c r="IMX97" i="33"/>
  <c r="IWT97" i="33"/>
  <c r="JGP97" i="33"/>
  <c r="JNP97" i="33"/>
  <c r="JQD97" i="33"/>
  <c r="JSP97" i="33"/>
  <c r="JVB97" i="33"/>
  <c r="JXN97" i="33"/>
  <c r="JZZ97" i="33"/>
  <c r="KCL97" i="33"/>
  <c r="KEX97" i="33"/>
  <c r="KHJ97" i="33"/>
  <c r="KJV97" i="33"/>
  <c r="KMH97" i="33"/>
  <c r="KOT97" i="33"/>
  <c r="KRF97" i="33"/>
  <c r="KTR97" i="33"/>
  <c r="KWD97" i="33"/>
  <c r="KYP97" i="33"/>
  <c r="LBB97" i="33"/>
  <c r="LDN97" i="33"/>
  <c r="LFZ97" i="33"/>
  <c r="LIL97" i="33"/>
  <c r="LKX97" i="33"/>
  <c r="LNJ97" i="33"/>
  <c r="LPV97" i="33"/>
  <c r="LSH97" i="33"/>
  <c r="LUT97" i="33"/>
  <c r="LXF97" i="33"/>
  <c r="LZR97" i="33"/>
  <c r="MCD97" i="33"/>
  <c r="MEP97" i="33"/>
  <c r="MHB97" i="33"/>
  <c r="MJN97" i="33"/>
  <c r="MLZ97" i="33"/>
  <c r="EQR97" i="33"/>
  <c r="HQF97" i="33"/>
  <c r="IFU97" i="33"/>
  <c r="IPQ97" i="33"/>
  <c r="IZM97" i="33"/>
  <c r="JJI97" i="33"/>
  <c r="JOI97" i="33"/>
  <c r="JQU97" i="33"/>
  <c r="JTG97" i="33"/>
  <c r="JVS97" i="33"/>
  <c r="JYE97" i="33"/>
  <c r="KAQ97" i="33"/>
  <c r="KDC97" i="33"/>
  <c r="KFO97" i="33"/>
  <c r="KIA97" i="33"/>
  <c r="KKM97" i="33"/>
  <c r="KMY97" i="33"/>
  <c r="KPK97" i="33"/>
  <c r="KRW97" i="33"/>
  <c r="KUI97" i="33"/>
  <c r="KWU97" i="33"/>
  <c r="KZG97" i="33"/>
  <c r="LBS97" i="33"/>
  <c r="LEE97" i="33"/>
  <c r="LGQ97" i="33"/>
  <c r="LJC97" i="33"/>
  <c r="LLO97" i="33"/>
  <c r="LOA97" i="33"/>
  <c r="LQM97" i="33"/>
  <c r="LSY97" i="33"/>
  <c r="LVK97" i="33"/>
  <c r="LXW97" i="33"/>
  <c r="MAI97" i="33"/>
  <c r="MCU97" i="33"/>
  <c r="MFG97" i="33"/>
  <c r="MHS97" i="33"/>
  <c r="MKE97" i="33"/>
  <c r="MMQ97" i="33"/>
  <c r="MPC97" i="33"/>
  <c r="MRO97" i="33"/>
  <c r="EQS97" i="33"/>
  <c r="HQG97" i="33"/>
  <c r="IFV97" i="33"/>
  <c r="IPR97" i="33"/>
  <c r="IZN97" i="33"/>
  <c r="JJJ97" i="33"/>
  <c r="JOJ97" i="33"/>
  <c r="JQV97" i="33"/>
  <c r="JTH97" i="33"/>
  <c r="JVT97" i="33"/>
  <c r="JYF97" i="33"/>
  <c r="KAR97" i="33"/>
  <c r="KDD97" i="33"/>
  <c r="KFP97" i="33"/>
  <c r="KIB97" i="33"/>
  <c r="KKN97" i="33"/>
  <c r="KMZ97" i="33"/>
  <c r="KPL97" i="33"/>
  <c r="KRX97" i="33"/>
  <c r="KUJ97" i="33"/>
  <c r="KWV97" i="33"/>
  <c r="KZH97" i="33"/>
  <c r="LBT97" i="33"/>
  <c r="LEF97" i="33"/>
  <c r="LGR97" i="33"/>
  <c r="LJD97" i="33"/>
  <c r="LLP97" i="33"/>
  <c r="LOB97" i="33"/>
  <c r="LQN97" i="33"/>
  <c r="LSZ97" i="33"/>
  <c r="LVL97" i="33"/>
  <c r="LXX97" i="33"/>
  <c r="MAJ97" i="33"/>
  <c r="MCV97" i="33"/>
  <c r="MFH97" i="33"/>
  <c r="MHT97" i="33"/>
  <c r="MKF97" i="33"/>
  <c r="MMR97" i="33"/>
  <c r="MPD97" i="33"/>
  <c r="MRP97" i="33"/>
  <c r="MUB97" i="33"/>
  <c r="MWN97" i="33"/>
  <c r="MYZ97" i="33"/>
  <c r="GSV97" i="33"/>
  <c r="HZF97" i="33"/>
  <c r="IJU97" i="33"/>
  <c r="ITQ97" i="33"/>
  <c r="JDM97" i="33"/>
  <c r="JMR97" i="33"/>
  <c r="JPI97" i="33"/>
  <c r="JRU97" i="33"/>
  <c r="JUG97" i="33"/>
  <c r="JWS97" i="33"/>
  <c r="JZE97" i="33"/>
  <c r="KBQ97" i="33"/>
  <c r="KEC97" i="33"/>
  <c r="KGO97" i="33"/>
  <c r="KJA97" i="33"/>
  <c r="KLM97" i="33"/>
  <c r="KNY97" i="33"/>
  <c r="KQK97" i="33"/>
  <c r="KSW97" i="33"/>
  <c r="KVI97" i="33"/>
  <c r="KXU97" i="33"/>
  <c r="LAG97" i="33"/>
  <c r="LCS97" i="33"/>
  <c r="LFE97" i="33"/>
  <c r="LHQ97" i="33"/>
  <c r="LKC97" i="33"/>
  <c r="LMO97" i="33"/>
  <c r="LPA97" i="33"/>
  <c r="LRM97" i="33"/>
  <c r="LTY97" i="33"/>
  <c r="LWK97" i="33"/>
  <c r="LYW97" i="33"/>
  <c r="MBI97" i="33"/>
  <c r="MDU97" i="33"/>
  <c r="MGG97" i="33"/>
  <c r="MIS97" i="33"/>
  <c r="MLE97" i="33"/>
  <c r="MNQ97" i="33"/>
  <c r="MQC97" i="33"/>
  <c r="MSO97" i="33"/>
  <c r="MVA97" i="33"/>
  <c r="MXM97" i="33"/>
  <c r="MZY97" i="33"/>
  <c r="HHQ97" i="33"/>
  <c r="IDR97" i="33"/>
  <c r="INN97" i="33"/>
  <c r="IXJ97" i="33"/>
  <c r="JHF97" i="33"/>
  <c r="JNT97" i="33"/>
  <c r="JQH97" i="33"/>
  <c r="JST97" i="33"/>
  <c r="JVF97" i="33"/>
  <c r="JXR97" i="33"/>
  <c r="KAD97" i="33"/>
  <c r="KCP97" i="33"/>
  <c r="KFB97" i="33"/>
  <c r="KHN97" i="33"/>
  <c r="KJZ97" i="33"/>
  <c r="KML97" i="33"/>
  <c r="KOX97" i="33"/>
  <c r="KRJ97" i="33"/>
  <c r="KTV97" i="33"/>
  <c r="KWH97" i="33"/>
  <c r="KYT97" i="33"/>
  <c r="LBF97" i="33"/>
  <c r="LDR97" i="33"/>
  <c r="LGD97" i="33"/>
  <c r="LIP97" i="33"/>
  <c r="LLB97" i="33"/>
  <c r="LNN97" i="33"/>
  <c r="LPZ97" i="33"/>
  <c r="LSL97" i="33"/>
  <c r="LUX97" i="33"/>
  <c r="LXJ97" i="33"/>
  <c r="LZV97" i="33"/>
  <c r="MCH97" i="33"/>
  <c r="MET97" i="33"/>
  <c r="MHF97" i="33"/>
  <c r="MJR97" i="33"/>
  <c r="MMD97" i="33"/>
  <c r="CPV97" i="33"/>
  <c r="DKV97" i="33"/>
  <c r="DPG97" i="33"/>
  <c r="FJE97" i="33"/>
  <c r="FUR97" i="33"/>
  <c r="GZR97" i="33"/>
  <c r="GHJ97" i="33"/>
  <c r="HIY97" i="33"/>
  <c r="DUN97" i="33"/>
  <c r="GVD97" i="33"/>
  <c r="HOV97" i="33"/>
  <c r="GNS97" i="33"/>
  <c r="HHU97" i="33"/>
  <c r="DLX97" i="33"/>
  <c r="GUP97" i="33"/>
  <c r="HOH97" i="33"/>
  <c r="IAP97" i="33"/>
  <c r="GDB97" i="33"/>
  <c r="GUA97" i="33"/>
  <c r="HDW97" i="33"/>
  <c r="HLG97" i="33"/>
  <c r="HPG97" i="33"/>
  <c r="HSY97" i="33"/>
  <c r="FPU97" i="33"/>
  <c r="GVP97" i="33"/>
  <c r="HMV97" i="33"/>
  <c r="HWK97" i="33"/>
  <c r="IBO97" i="33"/>
  <c r="IEY97" i="33"/>
  <c r="IIA97" i="33"/>
  <c r="ILK97" i="33"/>
  <c r="IOU97" i="33"/>
  <c r="IRW97" i="33"/>
  <c r="IVG97" i="33"/>
  <c r="IYQ97" i="33"/>
  <c r="JBS97" i="33"/>
  <c r="JFC97" i="33"/>
  <c r="JIM97" i="33"/>
  <c r="JLG97" i="33"/>
  <c r="FFZ97" i="33"/>
  <c r="GNW97" i="33"/>
  <c r="GYC97" i="33"/>
  <c r="HHY97" i="33"/>
  <c r="HRU97" i="33"/>
  <c r="HXL97" i="33"/>
  <c r="IBG97" i="33"/>
  <c r="IDT97" i="33"/>
  <c r="IGF97" i="33"/>
  <c r="IIR97" i="33"/>
  <c r="ILD97" i="33"/>
  <c r="INP97" i="33"/>
  <c r="IQB97" i="33"/>
  <c r="ISN97" i="33"/>
  <c r="IUZ97" i="33"/>
  <c r="IXL97" i="33"/>
  <c r="IZX97" i="33"/>
  <c r="JCJ97" i="33"/>
  <c r="JEV97" i="33"/>
  <c r="JHH97" i="33"/>
  <c r="JJT97" i="33"/>
  <c r="JMF97" i="33"/>
  <c r="FVY97" i="33"/>
  <c r="GSF97" i="33"/>
  <c r="HCB97" i="33"/>
  <c r="HLX97" i="33"/>
  <c r="HUZ97" i="33"/>
  <c r="HYZ97" i="33"/>
  <c r="ICG97" i="33"/>
  <c r="IES97" i="33"/>
  <c r="IHE97" i="33"/>
  <c r="IJQ97" i="33"/>
  <c r="IMC97" i="33"/>
  <c r="IOO97" i="33"/>
  <c r="IRA97" i="33"/>
  <c r="ITM97" i="33"/>
  <c r="IVY97" i="33"/>
  <c r="IYK97" i="33"/>
  <c r="JAW97" i="33"/>
  <c r="JDI97" i="33"/>
  <c r="JFU97" i="33"/>
  <c r="JIG97" i="33"/>
  <c r="JKS97" i="33"/>
  <c r="EGW97" i="33"/>
  <c r="GKT97" i="33"/>
  <c r="GVY97" i="33"/>
  <c r="HFU97" i="33"/>
  <c r="HPQ97" i="33"/>
  <c r="HWQ97" i="33"/>
  <c r="IAN97" i="33"/>
  <c r="IDF97" i="33"/>
  <c r="IFR97" i="33"/>
  <c r="IID97" i="33"/>
  <c r="IKP97" i="33"/>
  <c r="INB97" i="33"/>
  <c r="IPN97" i="33"/>
  <c r="IRZ97" i="33"/>
  <c r="IUL97" i="33"/>
  <c r="IWX97" i="33"/>
  <c r="IZJ97" i="33"/>
  <c r="JBV97" i="33"/>
  <c r="JEH97" i="33"/>
  <c r="JGT97" i="33"/>
  <c r="JJF97" i="33"/>
  <c r="JLR97" i="33"/>
  <c r="JOD97" i="33"/>
  <c r="GCC97" i="33"/>
  <c r="GTT97" i="33"/>
  <c r="HDP97" i="33"/>
  <c r="HNL97" i="33"/>
  <c r="HVS97" i="33"/>
  <c r="HZP97" i="33"/>
  <c r="ICQ97" i="33"/>
  <c r="IFC97" i="33"/>
  <c r="IHO97" i="33"/>
  <c r="IKA97" i="33"/>
  <c r="IMM97" i="33"/>
  <c r="IOY97" i="33"/>
  <c r="IRK97" i="33"/>
  <c r="ITW97" i="33"/>
  <c r="IWI97" i="33"/>
  <c r="IYU97" i="33"/>
  <c r="JBG97" i="33"/>
  <c r="JDS97" i="33"/>
  <c r="JGE97" i="33"/>
  <c r="JIQ97" i="33"/>
  <c r="JLC97" i="33"/>
  <c r="FNJ97" i="33"/>
  <c r="GQB97" i="33"/>
  <c r="GZY97" i="33"/>
  <c r="HJU97" i="33"/>
  <c r="HTQ97" i="33"/>
  <c r="HYF97" i="33"/>
  <c r="IBT97" i="33"/>
  <c r="IEF97" i="33"/>
  <c r="IGR97" i="33"/>
  <c r="IJD97" i="33"/>
  <c r="ILP97" i="33"/>
  <c r="IOB97" i="33"/>
  <c r="IQN97" i="33"/>
  <c r="ISZ97" i="33"/>
  <c r="IVL97" i="33"/>
  <c r="IXX97" i="33"/>
  <c r="JAJ97" i="33"/>
  <c r="JCV97" i="33"/>
  <c r="JFH97" i="33"/>
  <c r="JHT97" i="33"/>
  <c r="JKF97" i="33"/>
  <c r="GIG97" i="33"/>
  <c r="HWI97" i="33"/>
  <c r="IHY97" i="33"/>
  <c r="IRU97" i="33"/>
  <c r="JBQ97" i="33"/>
  <c r="JLM97" i="33"/>
  <c r="JOW97" i="33"/>
  <c r="JRI97" i="33"/>
  <c r="JTU97" i="33"/>
  <c r="JWG97" i="33"/>
  <c r="JYS97" i="33"/>
  <c r="KBE97" i="33"/>
  <c r="KDQ97" i="33"/>
  <c r="KGC97" i="33"/>
  <c r="KIO97" i="33"/>
  <c r="KLA97" i="33"/>
  <c r="KNM97" i="33"/>
  <c r="KPY97" i="33"/>
  <c r="KSK97" i="33"/>
  <c r="KUW97" i="33"/>
  <c r="KXI97" i="33"/>
  <c r="KZU97" i="33"/>
  <c r="LCG97" i="33"/>
  <c r="LES97" i="33"/>
  <c r="LHE97" i="33"/>
  <c r="LJQ97" i="33"/>
  <c r="LMC97" i="33"/>
  <c r="LOO97" i="33"/>
  <c r="LRA97" i="33"/>
  <c r="LTM97" i="33"/>
  <c r="LVY97" i="33"/>
  <c r="LYK97" i="33"/>
  <c r="MAW97" i="33"/>
  <c r="MDI97" i="33"/>
  <c r="MFU97" i="33"/>
  <c r="MIG97" i="33"/>
  <c r="MKS97" i="33"/>
  <c r="MNE97" i="33"/>
  <c r="HKC97" i="33"/>
  <c r="IEH97" i="33"/>
  <c r="IOD97" i="33"/>
  <c r="IXZ97" i="33"/>
  <c r="JHV97" i="33"/>
  <c r="JNY97" i="33"/>
  <c r="JQL97" i="33"/>
  <c r="JSX97" i="33"/>
  <c r="JVJ97" i="33"/>
  <c r="JXV97" i="33"/>
  <c r="KAH97" i="33"/>
  <c r="KCT97" i="33"/>
  <c r="KFF97" i="33"/>
  <c r="KHR97" i="33"/>
  <c r="KKD97" i="33"/>
  <c r="KMP97" i="33"/>
  <c r="KPB97" i="33"/>
  <c r="KRN97" i="33"/>
  <c r="KTZ97" i="33"/>
  <c r="KWL97" i="33"/>
  <c r="KYX97" i="33"/>
  <c r="LBJ97" i="33"/>
  <c r="LDV97" i="33"/>
  <c r="LGH97" i="33"/>
  <c r="LIT97" i="33"/>
  <c r="LLF97" i="33"/>
  <c r="LNR97" i="33"/>
  <c r="LQD97" i="33"/>
  <c r="LSP97" i="33"/>
  <c r="LVB97" i="33"/>
  <c r="LXN97" i="33"/>
  <c r="LZZ97" i="33"/>
  <c r="MCL97" i="33"/>
  <c r="MEX97" i="33"/>
  <c r="MHJ97" i="33"/>
  <c r="MJV97" i="33"/>
  <c r="MMH97" i="33"/>
  <c r="FTM97" i="33"/>
  <c r="HUP97" i="33"/>
  <c r="IHA97" i="33"/>
  <c r="IQW97" i="33"/>
  <c r="JAS97" i="33"/>
  <c r="JKO97" i="33"/>
  <c r="JOQ97" i="33"/>
  <c r="JRC97" i="33"/>
  <c r="JTO97" i="33"/>
  <c r="JWA97" i="33"/>
  <c r="JYM97" i="33"/>
  <c r="KAY97" i="33"/>
  <c r="KDK97" i="33"/>
  <c r="KFW97" i="33"/>
  <c r="KII97" i="33"/>
  <c r="KKU97" i="33"/>
  <c r="KNG97" i="33"/>
  <c r="KPS97" i="33"/>
  <c r="KSE97" i="33"/>
  <c r="KUQ97" i="33"/>
  <c r="KXC97" i="33"/>
  <c r="KZO97" i="33"/>
  <c r="LCA97" i="33"/>
  <c r="LEM97" i="33"/>
  <c r="LGY97" i="33"/>
  <c r="LJK97" i="33"/>
  <c r="LLW97" i="33"/>
  <c r="LOI97" i="33"/>
  <c r="LQU97" i="33"/>
  <c r="LTG97" i="33"/>
  <c r="LVS97" i="33"/>
  <c r="LYE97" i="33"/>
  <c r="MAQ97" i="33"/>
  <c r="MDC97" i="33"/>
  <c r="MFO97" i="33"/>
  <c r="MIA97" i="33"/>
  <c r="MKM97" i="33"/>
  <c r="MMY97" i="33"/>
  <c r="MPK97" i="33"/>
  <c r="MRW97" i="33"/>
  <c r="FTN97" i="33"/>
  <c r="HUV97" i="33"/>
  <c r="IHB97" i="33"/>
  <c r="IQX97" i="33"/>
  <c r="JAT97" i="33"/>
  <c r="JKP97" i="33"/>
  <c r="JOR97" i="33"/>
  <c r="JRD97" i="33"/>
  <c r="JTP97" i="33"/>
  <c r="JWB97" i="33"/>
  <c r="JYN97" i="33"/>
  <c r="KAZ97" i="33"/>
  <c r="KDL97" i="33"/>
  <c r="KFX97" i="33"/>
  <c r="KIJ97" i="33"/>
  <c r="KKV97" i="33"/>
  <c r="KNH97" i="33"/>
  <c r="KPT97" i="33"/>
  <c r="KSF97" i="33"/>
  <c r="KUR97" i="33"/>
  <c r="KXD97" i="33"/>
  <c r="KZP97" i="33"/>
  <c r="LCB97" i="33"/>
  <c r="LEN97" i="33"/>
  <c r="LGZ97" i="33"/>
  <c r="LJL97" i="33"/>
  <c r="LLX97" i="33"/>
  <c r="LOJ97" i="33"/>
  <c r="LQV97" i="33"/>
  <c r="LTH97" i="33"/>
  <c r="LVT97" i="33"/>
  <c r="LYF97" i="33"/>
  <c r="MAR97" i="33"/>
  <c r="MDD97" i="33"/>
  <c r="MFP97" i="33"/>
  <c r="MIB97" i="33"/>
  <c r="MKN97" i="33"/>
  <c r="MMZ97" i="33"/>
  <c r="MPL97" i="33"/>
  <c r="MRX97" i="33"/>
  <c r="MUJ97" i="33"/>
  <c r="MWV97" i="33"/>
  <c r="MZH97" i="33"/>
  <c r="GXT97" i="33"/>
  <c r="IBD97" i="33"/>
  <c r="ILA97" i="33"/>
  <c r="IUW97" i="33"/>
  <c r="JES97" i="33"/>
  <c r="JNA97" i="33"/>
  <c r="JPQ97" i="33"/>
  <c r="JSC97" i="33"/>
  <c r="JUO97" i="33"/>
  <c r="JXA97" i="33"/>
  <c r="JZM97" i="33"/>
  <c r="KBY97" i="33"/>
  <c r="KEK97" i="33"/>
  <c r="KGW97" i="33"/>
  <c r="KJI97" i="33"/>
  <c r="KLU97" i="33"/>
  <c r="KOG97" i="33"/>
  <c r="KQS97" i="33"/>
  <c r="KTE97" i="33"/>
  <c r="KVQ97" i="33"/>
  <c r="KYC97" i="33"/>
  <c r="LAO97" i="33"/>
  <c r="LDA97" i="33"/>
  <c r="LFM97" i="33"/>
  <c r="LHY97" i="33"/>
  <c r="LKK97" i="33"/>
  <c r="LMW97" i="33"/>
  <c r="LPI97" i="33"/>
  <c r="LRU97" i="33"/>
  <c r="LUG97" i="33"/>
  <c r="LWS97" i="33"/>
  <c r="LZE97" i="33"/>
  <c r="MBQ97" i="33"/>
  <c r="MEC97" i="33"/>
  <c r="MGO97" i="33"/>
  <c r="MJA97" i="33"/>
  <c r="MLM97" i="33"/>
  <c r="MNY97" i="33"/>
  <c r="MQK97" i="33"/>
  <c r="MSW97" i="33"/>
  <c r="ALO97" i="33"/>
  <c r="EEN97" i="33"/>
  <c r="EIY97" i="33"/>
  <c r="GCW97" i="33"/>
  <c r="GEN97" i="33"/>
  <c r="HDJ97" i="33"/>
  <c r="GOK97" i="33"/>
  <c r="HLK97" i="33"/>
  <c r="FEC97" i="33"/>
  <c r="GXP97" i="33"/>
  <c r="HRH97" i="33"/>
  <c r="GQO97" i="33"/>
  <c r="HKG97" i="33"/>
  <c r="EZH97" i="33"/>
  <c r="GXB97" i="33"/>
  <c r="HQT97" i="33"/>
  <c r="DLY97" i="33"/>
  <c r="GFN97" i="33"/>
  <c r="GUQ97" i="33"/>
  <c r="HEM97" i="33"/>
  <c r="HLO97" i="33"/>
  <c r="HPO97" i="33"/>
  <c r="HTG97" i="33"/>
  <c r="FZQ97" i="33"/>
  <c r="GZH97" i="33"/>
  <c r="HOB97" i="33"/>
  <c r="HWY97" i="33"/>
  <c r="IBW97" i="33"/>
  <c r="IFG97" i="33"/>
  <c r="III97" i="33"/>
  <c r="ILS97" i="33"/>
  <c r="IPC97" i="33"/>
  <c r="ISE97" i="33"/>
  <c r="IVO97" i="33"/>
  <c r="IYY97" i="33"/>
  <c r="JCA97" i="33"/>
  <c r="JFK97" i="33"/>
  <c r="JIU97" i="33"/>
  <c r="JLO97" i="33"/>
  <c r="FKX97" i="33"/>
  <c r="GPJ97" i="33"/>
  <c r="GZI97" i="33"/>
  <c r="HJE97" i="33"/>
  <c r="HTA97" i="33"/>
  <c r="HXY97" i="33"/>
  <c r="IBP97" i="33"/>
  <c r="IEB97" i="33"/>
  <c r="IGN97" i="33"/>
  <c r="IIZ97" i="33"/>
  <c r="ILL97" i="33"/>
  <c r="INX97" i="33"/>
  <c r="IQJ97" i="33"/>
  <c r="ISV97" i="33"/>
  <c r="IVH97" i="33"/>
  <c r="IXT97" i="33"/>
  <c r="JAF97" i="33"/>
  <c r="JCR97" i="33"/>
  <c r="JFD97" i="33"/>
  <c r="JHP97" i="33"/>
  <c r="JKB97" i="33"/>
  <c r="JMN97" i="33"/>
  <c r="GAW97" i="33"/>
  <c r="GTL97" i="33"/>
  <c r="HDH97" i="33"/>
  <c r="HND97" i="33"/>
  <c r="HVN97" i="33"/>
  <c r="HZM97" i="33"/>
  <c r="ICO97" i="33"/>
  <c r="IFA97" i="33"/>
  <c r="IHM97" i="33"/>
  <c r="IJY97" i="33"/>
  <c r="IMK97" i="33"/>
  <c r="IOW97" i="33"/>
  <c r="IRI97" i="33"/>
  <c r="ITU97" i="33"/>
  <c r="IWG97" i="33"/>
  <c r="IYS97" i="33"/>
  <c r="JBE97" i="33"/>
  <c r="JDQ97" i="33"/>
  <c r="JGC97" i="33"/>
  <c r="JIO97" i="33"/>
  <c r="JLA97" i="33"/>
  <c r="FAO97" i="33"/>
  <c r="GMQ97" i="33"/>
  <c r="GXE97" i="33"/>
  <c r="HHA97" i="33"/>
  <c r="HQW97" i="33"/>
  <c r="HXB97" i="33"/>
  <c r="IAZ97" i="33"/>
  <c r="IDN97" i="33"/>
  <c r="IFZ97" i="33"/>
  <c r="IIL97" i="33"/>
  <c r="IKX97" i="33"/>
  <c r="INJ97" i="33"/>
  <c r="IPV97" i="33"/>
  <c r="ISH97" i="33"/>
  <c r="IUT97" i="33"/>
  <c r="IXF97" i="33"/>
  <c r="IZR97" i="33"/>
  <c r="JCD97" i="33"/>
  <c r="JEP97" i="33"/>
  <c r="JHB97" i="33"/>
  <c r="JJN97" i="33"/>
  <c r="JLZ97" i="33"/>
  <c r="DSB97" i="33"/>
  <c r="GHA97" i="33"/>
  <c r="GUZ97" i="33"/>
  <c r="HEV97" i="33"/>
  <c r="HOR97" i="33"/>
  <c r="HWD97" i="33"/>
  <c r="IAC97" i="33"/>
  <c r="ICY97" i="33"/>
  <c r="IFK97" i="33"/>
  <c r="IHW97" i="33"/>
  <c r="IKI97" i="33"/>
  <c r="IMU97" i="33"/>
  <c r="IPG97" i="33"/>
  <c r="IRS97" i="33"/>
  <c r="IUE97" i="33"/>
  <c r="IWQ97" i="33"/>
  <c r="IZC97" i="33"/>
  <c r="JBO97" i="33"/>
  <c r="JEA97" i="33"/>
  <c r="JGM97" i="33"/>
  <c r="JIY97" i="33"/>
  <c r="JLK97" i="33"/>
  <c r="FSH97" i="33"/>
  <c r="GRI97" i="33"/>
  <c r="HBE97" i="33"/>
  <c r="HLA97" i="33"/>
  <c r="HUO97" i="33"/>
  <c r="HYR97" i="33"/>
  <c r="ICB97" i="33"/>
  <c r="IEN97" i="33"/>
  <c r="IGZ97" i="33"/>
  <c r="IJL97" i="33"/>
  <c r="ILX97" i="33"/>
  <c r="IOJ97" i="33"/>
  <c r="IQV97" i="33"/>
  <c r="ITH97" i="33"/>
  <c r="IVT97" i="33"/>
  <c r="IYF97" i="33"/>
  <c r="JAR97" i="33"/>
  <c r="JDD97" i="33"/>
  <c r="JFP97" i="33"/>
  <c r="JIB97" i="33"/>
  <c r="JKN97" i="33"/>
  <c r="GQJ97" i="33"/>
  <c r="HYG97" i="33"/>
  <c r="IJE97" i="33"/>
  <c r="ITA97" i="33"/>
  <c r="JCW97" i="33"/>
  <c r="JMJ97" i="33"/>
  <c r="JPE97" i="33"/>
  <c r="JRQ97" i="33"/>
  <c r="JUC97" i="33"/>
  <c r="JWO97" i="33"/>
  <c r="JZA97" i="33"/>
  <c r="KBM97" i="33"/>
  <c r="KDY97" i="33"/>
  <c r="KGK97" i="33"/>
  <c r="KIW97" i="33"/>
  <c r="KLI97" i="33"/>
  <c r="KNU97" i="33"/>
  <c r="KQG97" i="33"/>
  <c r="KSS97" i="33"/>
  <c r="KVE97" i="33"/>
  <c r="KXQ97" i="33"/>
  <c r="LAC97" i="33"/>
  <c r="LCO97" i="33"/>
  <c r="LFA97" i="33"/>
  <c r="LHM97" i="33"/>
  <c r="LJY97" i="33"/>
  <c r="LMK97" i="33"/>
  <c r="LOW97" i="33"/>
  <c r="LRI97" i="33"/>
  <c r="LTU97" i="33"/>
  <c r="LWG97" i="33"/>
  <c r="LYS97" i="33"/>
  <c r="MBE97" i="33"/>
  <c r="MDQ97" i="33"/>
  <c r="MGC97" i="33"/>
  <c r="MIO97" i="33"/>
  <c r="MLA97" i="33"/>
  <c r="DXA97" i="33"/>
  <c r="HPA97" i="33"/>
  <c r="IFN97" i="33"/>
  <c r="IPJ97" i="33"/>
  <c r="IZF97" i="33"/>
  <c r="JJB97" i="33"/>
  <c r="JOH97" i="33"/>
  <c r="JQT97" i="33"/>
  <c r="JTF97" i="33"/>
  <c r="JVR97" i="33"/>
  <c r="JYD97" i="33"/>
  <c r="KAP97" i="33"/>
  <c r="KDB97" i="33"/>
  <c r="KFN97" i="33"/>
  <c r="KHZ97" i="33"/>
  <c r="KKL97" i="33"/>
  <c r="KMX97" i="33"/>
  <c r="KPJ97" i="33"/>
  <c r="KRV97" i="33"/>
  <c r="KUH97" i="33"/>
  <c r="KWT97" i="33"/>
  <c r="KZF97" i="33"/>
  <c r="LBR97" i="33"/>
  <c r="LED97" i="33"/>
  <c r="LGP97" i="33"/>
  <c r="LJB97" i="33"/>
  <c r="LLN97" i="33"/>
  <c r="LNZ97" i="33"/>
  <c r="LQL97" i="33"/>
  <c r="LSX97" i="33"/>
  <c r="LVJ97" i="33"/>
  <c r="LXV97" i="33"/>
  <c r="MAH97" i="33"/>
  <c r="MCT97" i="33"/>
  <c r="MFF97" i="33"/>
  <c r="MHR97" i="33"/>
  <c r="MKD97" i="33"/>
  <c r="MMP97" i="33"/>
  <c r="GLU97" i="33"/>
  <c r="HWT97" i="33"/>
  <c r="IIG97" i="33"/>
  <c r="ISC97" i="33"/>
  <c r="JBY97" i="33"/>
  <c r="JLU97" i="33"/>
  <c r="JOY97" i="33"/>
  <c r="JRK97" i="33"/>
  <c r="JTW97" i="33"/>
  <c r="JWI97" i="33"/>
  <c r="JYU97" i="33"/>
  <c r="KBG97" i="33"/>
  <c r="KDS97" i="33"/>
  <c r="KGE97" i="33"/>
  <c r="KIQ97" i="33"/>
  <c r="KLC97" i="33"/>
  <c r="KNO97" i="33"/>
  <c r="KQA97" i="33"/>
  <c r="KSM97" i="33"/>
  <c r="KUY97" i="33"/>
  <c r="KXK97" i="33"/>
  <c r="KZW97" i="33"/>
  <c r="LCI97" i="33"/>
  <c r="LEU97" i="33"/>
  <c r="LHG97" i="33"/>
  <c r="LJS97" i="33"/>
  <c r="LME97" i="33"/>
  <c r="LOQ97" i="33"/>
  <c r="LRC97" i="33"/>
  <c r="LTO97" i="33"/>
  <c r="LWA97" i="33"/>
  <c r="LYM97" i="33"/>
  <c r="MAY97" i="33"/>
  <c r="MDK97" i="33"/>
  <c r="MFW97" i="33"/>
  <c r="MII97" i="33"/>
  <c r="MKU97" i="33"/>
  <c r="MNG97" i="33"/>
  <c r="MPS97" i="33"/>
  <c r="MSE97" i="33"/>
  <c r="GLW97" i="33"/>
  <c r="HWV97" i="33"/>
  <c r="IIH97" i="33"/>
  <c r="ISD97" i="33"/>
  <c r="JBZ97" i="33"/>
  <c r="JLV97" i="33"/>
  <c r="JOZ97" i="33"/>
  <c r="JRL97" i="33"/>
  <c r="JTX97" i="33"/>
  <c r="JWJ97" i="33"/>
  <c r="JYV97" i="33"/>
  <c r="KBH97" i="33"/>
  <c r="KDT97" i="33"/>
  <c r="KGF97" i="33"/>
  <c r="KIR97" i="33"/>
  <c r="KLD97" i="33"/>
  <c r="KNP97" i="33"/>
  <c r="KQB97" i="33"/>
  <c r="KSN97" i="33"/>
  <c r="KUZ97" i="33"/>
  <c r="KXL97" i="33"/>
  <c r="KZX97" i="33"/>
  <c r="LCJ97" i="33"/>
  <c r="LEV97" i="33"/>
  <c r="LHH97" i="33"/>
  <c r="LJT97" i="33"/>
  <c r="LMF97" i="33"/>
  <c r="LOR97" i="33"/>
  <c r="LRD97" i="33"/>
  <c r="LTP97" i="33"/>
  <c r="LWB97" i="33"/>
  <c r="LYN97" i="33"/>
  <c r="MAZ97" i="33"/>
  <c r="MDL97" i="33"/>
  <c r="MFX97" i="33"/>
  <c r="MIJ97" i="33"/>
  <c r="MKV97" i="33"/>
  <c r="MNH97" i="33"/>
  <c r="MPT97" i="33"/>
  <c r="MSF97" i="33"/>
  <c r="MUR97" i="33"/>
  <c r="MXD97" i="33"/>
  <c r="MZP97" i="33"/>
  <c r="HCR97" i="33"/>
  <c r="ICK97" i="33"/>
  <c r="IMG97" i="33"/>
  <c r="IWC97" i="33"/>
  <c r="JFY97" i="33"/>
  <c r="JNJ97" i="33"/>
  <c r="JPY97" i="33"/>
  <c r="JSK97" i="33"/>
  <c r="JUW97" i="33"/>
  <c r="JXI97" i="33"/>
  <c r="JZU97" i="33"/>
  <c r="KCG97" i="33"/>
  <c r="KES97" i="33"/>
  <c r="KHE97" i="33"/>
  <c r="KJQ97" i="33"/>
  <c r="KMC97" i="33"/>
  <c r="KOO97" i="33"/>
  <c r="KRA97" i="33"/>
  <c r="KTM97" i="33"/>
  <c r="KVY97" i="33"/>
  <c r="KYK97" i="33"/>
  <c r="LAW97" i="33"/>
  <c r="LDI97" i="33"/>
  <c r="LFU97" i="33"/>
  <c r="LIG97" i="33"/>
  <c r="LKS97" i="33"/>
  <c r="LNE97" i="33"/>
  <c r="LPQ97" i="33"/>
  <c r="LSC97" i="33"/>
  <c r="LUO97" i="33"/>
  <c r="LXA97" i="33"/>
  <c r="LZM97" i="33"/>
  <c r="MBY97" i="33"/>
  <c r="MEK97" i="33"/>
  <c r="MGW97" i="33"/>
  <c r="MJI97" i="33"/>
  <c r="GQS97" i="33"/>
  <c r="IJH97" i="33"/>
  <c r="JCZ97" i="33"/>
  <c r="HOJ97" i="33"/>
  <c r="IPE97" i="33"/>
  <c r="JIW97" i="33"/>
  <c r="IBI97" i="33"/>
  <c r="IVB97" i="33"/>
  <c r="ELT97" i="33"/>
  <c r="IFS97" i="33"/>
  <c r="IZK97" i="33"/>
  <c r="HCK97" i="33"/>
  <c r="IMF97" i="33"/>
  <c r="JFX97" i="33"/>
  <c r="JMV97" i="33"/>
  <c r="KGS97" i="33"/>
  <c r="LAK97" i="33"/>
  <c r="LUC97" i="33"/>
  <c r="FOP97" i="33"/>
  <c r="JTN97" i="33"/>
  <c r="KNF97" i="33"/>
  <c r="LGX97" i="33"/>
  <c r="MAP97" i="33"/>
  <c r="IJM97" i="33"/>
  <c r="JZC97" i="33"/>
  <c r="KSU97" i="33"/>
  <c r="LMM97" i="33"/>
  <c r="MGE97" i="33"/>
  <c r="IJN97" i="33"/>
  <c r="JZD97" i="33"/>
  <c r="KSV97" i="33"/>
  <c r="LMN97" i="33"/>
  <c r="MGF97" i="33"/>
  <c r="MZX97" i="33"/>
  <c r="JSS97" i="33"/>
  <c r="KMK97" i="33"/>
  <c r="LGC97" i="33"/>
  <c r="LZU97" i="33"/>
  <c r="MHE97" i="33"/>
  <c r="MMK97" i="33"/>
  <c r="MQS97" i="33"/>
  <c r="MUC97" i="33"/>
  <c r="MWW97" i="33"/>
  <c r="MZQ97" i="33"/>
  <c r="HMO97" i="33"/>
  <c r="IGD97" i="33"/>
  <c r="IRF97" i="33"/>
  <c r="JCH97" i="33"/>
  <c r="JMS97" i="33"/>
  <c r="JPR97" i="33"/>
  <c r="JSL97" i="33"/>
  <c r="JVN97" i="33"/>
  <c r="JYH97" i="33"/>
  <c r="KBB97" i="33"/>
  <c r="KDV97" i="33"/>
  <c r="KGP97" i="33"/>
  <c r="KJJ97" i="33"/>
  <c r="KMD97" i="33"/>
  <c r="KPF97" i="33"/>
  <c r="KRZ97" i="33"/>
  <c r="KUT97" i="33"/>
  <c r="KXN97" i="33"/>
  <c r="LAH97" i="33"/>
  <c r="LDB97" i="33"/>
  <c r="LFV97" i="33"/>
  <c r="LIX97" i="33"/>
  <c r="LLR97" i="33"/>
  <c r="LOL97" i="33"/>
  <c r="LRF97" i="33"/>
  <c r="LTZ97" i="33"/>
  <c r="LWT97" i="33"/>
  <c r="LZN97" i="33"/>
  <c r="MCP97" i="33"/>
  <c r="MFJ97" i="33"/>
  <c r="MID97" i="33"/>
  <c r="MKX97" i="33"/>
  <c r="MNR97" i="33"/>
  <c r="MQD97" i="33"/>
  <c r="MSP97" i="33"/>
  <c r="MVB97" i="33"/>
  <c r="ILI97" i="33"/>
  <c r="JPS97" i="33"/>
  <c r="JZO97" i="33"/>
  <c r="KJK97" i="33"/>
  <c r="KTG97" i="33"/>
  <c r="LDC97" i="33"/>
  <c r="LMY97" i="33"/>
  <c r="LWU97" i="33"/>
  <c r="MGQ97" i="33"/>
  <c r="MPB97" i="33"/>
  <c r="MTZ97" i="33"/>
  <c r="MXP97" i="33"/>
  <c r="NAT97" i="33"/>
  <c r="NDF97" i="33"/>
  <c r="NFR97" i="33"/>
  <c r="NID97" i="33"/>
  <c r="NKP97" i="33"/>
  <c r="NNB97" i="33"/>
  <c r="NPN97" i="33"/>
  <c r="NRZ97" i="33"/>
  <c r="NUL97" i="33"/>
  <c r="NWX97" i="33"/>
  <c r="NZJ97" i="33"/>
  <c r="OBV97" i="33"/>
  <c r="OEH97" i="33"/>
  <c r="OGT97" i="33"/>
  <c r="OJF97" i="33"/>
  <c r="OLR97" i="33"/>
  <c r="OOD97" i="33"/>
  <c r="OQP97" i="33"/>
  <c r="OTB97" i="33"/>
  <c r="OVN97" i="33"/>
  <c r="OXZ97" i="33"/>
  <c r="PAL97" i="33"/>
  <c r="PCX97" i="33"/>
  <c r="PFJ97" i="33"/>
  <c r="PHV97" i="33"/>
  <c r="PKH97" i="33"/>
  <c r="PMT97" i="33"/>
  <c r="PPF97" i="33"/>
  <c r="IGL97" i="33"/>
  <c r="JON97" i="33"/>
  <c r="JYJ97" i="33"/>
  <c r="KIF97" i="33"/>
  <c r="KSB97" i="33"/>
  <c r="LBX97" i="33"/>
  <c r="LLT97" i="33"/>
  <c r="LVP97" i="33"/>
  <c r="MFL97" i="33"/>
  <c r="MOQ97" i="33"/>
  <c r="MTO97" i="33"/>
  <c r="MXG97" i="33"/>
  <c r="NAM97" i="33"/>
  <c r="NCY97" i="33"/>
  <c r="NFK97" i="33"/>
  <c r="NHW97" i="33"/>
  <c r="NKI97" i="33"/>
  <c r="NMU97" i="33"/>
  <c r="NPG97" i="33"/>
  <c r="NRS97" i="33"/>
  <c r="NUE97" i="33"/>
  <c r="NWQ97" i="33"/>
  <c r="NZC97" i="33"/>
  <c r="OBO97" i="33"/>
  <c r="OEA97" i="33"/>
  <c r="OGM97" i="33"/>
  <c r="OIY97" i="33"/>
  <c r="OLK97" i="33"/>
  <c r="ONW97" i="33"/>
  <c r="OQI97" i="33"/>
  <c r="OSU97" i="33"/>
  <c r="OVG97" i="33"/>
  <c r="OXS97" i="33"/>
  <c r="PAE97" i="33"/>
  <c r="PCQ97" i="33"/>
  <c r="PFC97" i="33"/>
  <c r="PHO97" i="33"/>
  <c r="PKA97" i="33"/>
  <c r="PMM97" i="33"/>
  <c r="POY97" i="33"/>
  <c r="PRK97" i="33"/>
  <c r="PTW97" i="33"/>
  <c r="PWI97" i="33"/>
  <c r="IWK97" i="33"/>
  <c r="JSM97" i="33"/>
  <c r="KCI97" i="33"/>
  <c r="KME97" i="33"/>
  <c r="KWA97" i="33"/>
  <c r="LFW97" i="33"/>
  <c r="LPS97" i="33"/>
  <c r="LZO97" i="33"/>
  <c r="MJK97" i="33"/>
  <c r="MQN97" i="33"/>
  <c r="MVD97" i="33"/>
  <c r="MYN97" i="33"/>
  <c r="NBL97" i="33"/>
  <c r="NDX97" i="33"/>
  <c r="NGJ97" i="33"/>
  <c r="NIV97" i="33"/>
  <c r="NLH97" i="33"/>
  <c r="NNT97" i="33"/>
  <c r="NQF97" i="33"/>
  <c r="NSR97" i="33"/>
  <c r="NVD97" i="33"/>
  <c r="NXP97" i="33"/>
  <c r="OAB97" i="33"/>
  <c r="OCN97" i="33"/>
  <c r="OEZ97" i="33"/>
  <c r="OHL97" i="33"/>
  <c r="OJX97" i="33"/>
  <c r="OMJ97" i="33"/>
  <c r="OOV97" i="33"/>
  <c r="ORH97" i="33"/>
  <c r="OTT97" i="33"/>
  <c r="OWF97" i="33"/>
  <c r="OYR97" i="33"/>
  <c r="PBD97" i="33"/>
  <c r="PDP97" i="33"/>
  <c r="PGB97" i="33"/>
  <c r="PIN97" i="33"/>
  <c r="PKZ97" i="33"/>
  <c r="PNL97" i="33"/>
  <c r="PPX97" i="33"/>
  <c r="IMP97" i="33"/>
  <c r="JQB97" i="33"/>
  <c r="JZX97" i="33"/>
  <c r="KJT97" i="33"/>
  <c r="KTP97" i="33"/>
  <c r="LDL97" i="33"/>
  <c r="LNH97" i="33"/>
  <c r="LXD97" i="33"/>
  <c r="MGZ97" i="33"/>
  <c r="MPI97" i="33"/>
  <c r="MUF97" i="33"/>
  <c r="MXS97" i="33"/>
  <c r="NAW97" i="33"/>
  <c r="NDI97" i="33"/>
  <c r="NFU97" i="33"/>
  <c r="NIG97" i="33"/>
  <c r="NKS97" i="33"/>
  <c r="NNE97" i="33"/>
  <c r="NPQ97" i="33"/>
  <c r="NSC97" i="33"/>
  <c r="NUO97" i="33"/>
  <c r="NXA97" i="33"/>
  <c r="NZM97" i="33"/>
  <c r="OBY97" i="33"/>
  <c r="OEK97" i="33"/>
  <c r="OGW97" i="33"/>
  <c r="OJI97" i="33"/>
  <c r="OLU97" i="33"/>
  <c r="OOG97" i="33"/>
  <c r="OQS97" i="33"/>
  <c r="OTE97" i="33"/>
  <c r="OVQ97" i="33"/>
  <c r="OYC97" i="33"/>
  <c r="PAO97" i="33"/>
  <c r="PDA97" i="33"/>
  <c r="PFM97" i="33"/>
  <c r="PHY97" i="33"/>
  <c r="PKK97" i="33"/>
  <c r="IXQ97" i="33"/>
  <c r="JSU97" i="33"/>
  <c r="KCQ97" i="33"/>
  <c r="KMM97" i="33"/>
  <c r="KWI97" i="33"/>
  <c r="LGE97" i="33"/>
  <c r="LQA97" i="33"/>
  <c r="LZW97" i="33"/>
  <c r="MJS97" i="33"/>
  <c r="MQP97" i="33"/>
  <c r="MVF97" i="33"/>
  <c r="MYP97" i="33"/>
  <c r="NBN97" i="33"/>
  <c r="NDZ97" i="33"/>
  <c r="NGL97" i="33"/>
  <c r="NIX97" i="33"/>
  <c r="NLJ97" i="33"/>
  <c r="NNV97" i="33"/>
  <c r="NQH97" i="33"/>
  <c r="NST97" i="33"/>
  <c r="NVF97" i="33"/>
  <c r="NXR97" i="33"/>
  <c r="OAD97" i="33"/>
  <c r="OCP97" i="33"/>
  <c r="OFB97" i="33"/>
  <c r="OHN97" i="33"/>
  <c r="OJZ97" i="33"/>
  <c r="OML97" i="33"/>
  <c r="OOX97" i="33"/>
  <c r="ORJ97" i="33"/>
  <c r="OTV97" i="33"/>
  <c r="OWH97" i="33"/>
  <c r="OYT97" i="33"/>
  <c r="PBF97" i="33"/>
  <c r="PDR97" i="33"/>
  <c r="PGD97" i="33"/>
  <c r="PIP97" i="33"/>
  <c r="PLB97" i="33"/>
  <c r="PNN97" i="33"/>
  <c r="PPZ97" i="33"/>
  <c r="IXR97" i="33"/>
  <c r="JSV97" i="33"/>
  <c r="KCR97" i="33"/>
  <c r="KMN97" i="33"/>
  <c r="KWJ97" i="33"/>
  <c r="LGF97" i="33"/>
  <c r="LQB97" i="33"/>
  <c r="LZX97" i="33"/>
  <c r="MJT97" i="33"/>
  <c r="MQU97" i="33"/>
  <c r="MVG97" i="33"/>
  <c r="MYQ97" i="33"/>
  <c r="NBO97" i="33"/>
  <c r="NEA97" i="33"/>
  <c r="NGM97" i="33"/>
  <c r="NIY97" i="33"/>
  <c r="NLK97" i="33"/>
  <c r="NNW97" i="33"/>
  <c r="NQI97" i="33"/>
  <c r="NSU97" i="33"/>
  <c r="NVG97" i="33"/>
  <c r="NXS97" i="33"/>
  <c r="OAE97" i="33"/>
  <c r="OCQ97" i="33"/>
  <c r="OFC97" i="33"/>
  <c r="OHO97" i="33"/>
  <c r="OKA97" i="33"/>
  <c r="OMM97" i="33"/>
  <c r="OOY97" i="33"/>
  <c r="ORK97" i="33"/>
  <c r="OTW97" i="33"/>
  <c r="OWI97" i="33"/>
  <c r="OYU97" i="33"/>
  <c r="PBG97" i="33"/>
  <c r="PDS97" i="33"/>
  <c r="PGE97" i="33"/>
  <c r="PIQ97" i="33"/>
  <c r="PLC97" i="33"/>
  <c r="PNO97" i="33"/>
  <c r="PQA97" i="33"/>
  <c r="KEE97" i="33"/>
  <c r="LRO97" i="33"/>
  <c r="MVV97" i="33"/>
  <c r="NGV97" i="33"/>
  <c r="NQR97" i="33"/>
  <c r="OAN97" i="33"/>
  <c r="OKJ97" i="33"/>
  <c r="OUF97" i="33"/>
  <c r="PEB97" i="33"/>
  <c r="PMS97" i="33"/>
  <c r="PRQ97" i="33"/>
  <c r="PUL97" i="33"/>
  <c r="PXE97" i="33"/>
  <c r="PZQ97" i="33"/>
  <c r="QCC97" i="33"/>
  <c r="QEO97" i="33"/>
  <c r="QHA97" i="33"/>
  <c r="QJM97" i="33"/>
  <c r="QLY97" i="33"/>
  <c r="QOK97" i="33"/>
  <c r="QQW97" i="33"/>
  <c r="QTI97" i="33"/>
  <c r="QVU97" i="33"/>
  <c r="QYG97" i="33"/>
  <c r="RAS97" i="33"/>
  <c r="RDE97" i="33"/>
  <c r="RFQ97" i="33"/>
  <c r="RIC97" i="33"/>
  <c r="RKO97" i="33"/>
  <c r="RNA97" i="33"/>
  <c r="RPM97" i="33"/>
  <c r="RRY97" i="33"/>
  <c r="RUK97" i="33"/>
  <c r="RWW97" i="33"/>
  <c r="RZI97" i="33"/>
  <c r="SBU97" i="33"/>
  <c r="SEG97" i="33"/>
  <c r="SGS97" i="33"/>
  <c r="SJE97" i="33"/>
  <c r="SLQ97" i="33"/>
  <c r="SOC97" i="33"/>
  <c r="SQO97" i="33"/>
  <c r="IKD97" i="33"/>
  <c r="KSZ97" i="33"/>
  <c r="MGJ97" i="33"/>
  <c r="NAS97" i="33"/>
  <c r="NKO97" i="33"/>
  <c r="NUK97" i="33"/>
  <c r="OEG97" i="33"/>
  <c r="OOC97" i="33"/>
  <c r="OXY97" i="33"/>
  <c r="PHU97" i="33"/>
  <c r="PPI97" i="33"/>
  <c r="PST97" i="33"/>
  <c r="PVO97" i="33"/>
  <c r="PYD97" i="33"/>
  <c r="QAP97" i="33"/>
  <c r="QDB97" i="33"/>
  <c r="QFN97" i="33"/>
  <c r="QHZ97" i="33"/>
  <c r="QKL97" i="33"/>
  <c r="QMX97" i="33"/>
  <c r="QPJ97" i="33"/>
  <c r="QRV97" i="33"/>
  <c r="QUH97" i="33"/>
  <c r="QWT97" i="33"/>
  <c r="QZF97" i="33"/>
  <c r="RBR97" i="33"/>
  <c r="RED97" i="33"/>
  <c r="RGP97" i="33"/>
  <c r="RJB97" i="33"/>
  <c r="RLN97" i="33"/>
  <c r="RNZ97" i="33"/>
  <c r="RQL97" i="33"/>
  <c r="RSX97" i="33"/>
  <c r="RVJ97" i="33"/>
  <c r="RXV97" i="33"/>
  <c r="SAH97" i="33"/>
  <c r="SCT97" i="33"/>
  <c r="SFF97" i="33"/>
  <c r="SHR97" i="33"/>
  <c r="SKD97" i="33"/>
  <c r="SMP97" i="33"/>
  <c r="JIS97" i="33"/>
  <c r="KZC97" i="33"/>
  <c r="MMM97" i="33"/>
  <c r="NCF97" i="33"/>
  <c r="NMB97" i="33"/>
  <c r="NVX97" i="33"/>
  <c r="OFT97" i="33"/>
  <c r="OPP97" i="33"/>
  <c r="OZL97" i="33"/>
  <c r="PJH97" i="33"/>
  <c r="PQG97" i="33"/>
  <c r="PTD97" i="33"/>
  <c r="PVY97" i="33"/>
  <c r="PYM97" i="33"/>
  <c r="QAY97" i="33"/>
  <c r="QDK97" i="33"/>
  <c r="QFW97" i="33"/>
  <c r="QII97" i="33"/>
  <c r="QKU97" i="33"/>
  <c r="QNG97" i="33"/>
  <c r="QPS97" i="33"/>
  <c r="QSE97" i="33"/>
  <c r="QUQ97" i="33"/>
  <c r="QXC97" i="33"/>
  <c r="QZO97" i="33"/>
  <c r="RCA97" i="33"/>
  <c r="REM97" i="33"/>
  <c r="RGY97" i="33"/>
  <c r="RJK97" i="33"/>
  <c r="RLW97" i="33"/>
  <c r="ROI97" i="33"/>
  <c r="RQU97" i="33"/>
  <c r="RTG97" i="33"/>
  <c r="RVS97" i="33"/>
  <c r="RYE97" i="33"/>
  <c r="SAQ97" i="33"/>
  <c r="SDC97" i="33"/>
  <c r="SFO97" i="33"/>
  <c r="SIA97" i="33"/>
  <c r="SKM97" i="33"/>
  <c r="SMY97" i="33"/>
  <c r="SPK97" i="33"/>
  <c r="JIT97" i="33"/>
  <c r="KZD97" i="33"/>
  <c r="MMN97" i="33"/>
  <c r="NCG97" i="33"/>
  <c r="NMC97" i="33"/>
  <c r="NVY97" i="33"/>
  <c r="OFU97" i="33"/>
  <c r="OPQ97" i="33"/>
  <c r="OZM97" i="33"/>
  <c r="PJI97" i="33"/>
  <c r="PQH97" i="33"/>
  <c r="PTE97" i="33"/>
  <c r="PVZ97" i="33"/>
  <c r="PYN97" i="33"/>
  <c r="QAZ97" i="33"/>
  <c r="QDL97" i="33"/>
  <c r="QFX97" i="33"/>
  <c r="QIJ97" i="33"/>
  <c r="QKV97" i="33"/>
  <c r="QNH97" i="33"/>
  <c r="QPT97" i="33"/>
  <c r="QSF97" i="33"/>
  <c r="QUR97" i="33"/>
  <c r="QXD97" i="33"/>
  <c r="QZP97" i="33"/>
  <c r="RCB97" i="33"/>
  <c r="REN97" i="33"/>
  <c r="RGZ97" i="33"/>
  <c r="RJL97" i="33"/>
  <c r="RLX97" i="33"/>
  <c r="ROJ97" i="33"/>
  <c r="RQV97" i="33"/>
  <c r="RTH97" i="33"/>
  <c r="RVT97" i="33"/>
  <c r="RYF97" i="33"/>
  <c r="SAR97" i="33"/>
  <c r="SDD97" i="33"/>
  <c r="SFP97" i="33"/>
  <c r="SIB97" i="33"/>
  <c r="SKN97" i="33"/>
  <c r="KLO97" i="33"/>
  <c r="LYY97" i="33"/>
  <c r="MYH97" i="33"/>
  <c r="NIR97" i="33"/>
  <c r="NSN97" i="33"/>
  <c r="OCJ97" i="33"/>
  <c r="OMF97" i="33"/>
  <c r="OWB97" i="33"/>
  <c r="PFX97" i="33"/>
  <c r="PNY97" i="33"/>
  <c r="PSE97" i="33"/>
  <c r="PUZ97" i="33"/>
  <c r="PXQ97" i="33"/>
  <c r="QAC97" i="33"/>
  <c r="QCO97" i="33"/>
  <c r="QFA97" i="33"/>
  <c r="QHM97" i="33"/>
  <c r="QJY97" i="33"/>
  <c r="QMK97" i="33"/>
  <c r="QOW97" i="33"/>
  <c r="QRI97" i="33"/>
  <c r="QTU97" i="33"/>
  <c r="QWG97" i="33"/>
  <c r="QYS97" i="33"/>
  <c r="RBE97" i="33"/>
  <c r="RDQ97" i="33"/>
  <c r="RGC97" i="33"/>
  <c r="RIO97" i="33"/>
  <c r="RLA97" i="33"/>
  <c r="RNM97" i="33"/>
  <c r="RPY97" i="33"/>
  <c r="RSK97" i="33"/>
  <c r="RUW97" i="33"/>
  <c r="RXI97" i="33"/>
  <c r="RZU97" i="33"/>
  <c r="SCG97" i="33"/>
  <c r="SES97" i="33"/>
  <c r="SHE97" i="33"/>
  <c r="SJQ97" i="33"/>
  <c r="SMC97" i="33"/>
  <c r="SOO97" i="33"/>
  <c r="SRA97" i="33"/>
  <c r="KLP97" i="33"/>
  <c r="LYZ97" i="33"/>
  <c r="MYI97" i="33"/>
  <c r="NIS97" i="33"/>
  <c r="NSO97" i="33"/>
  <c r="OCK97" i="33"/>
  <c r="OMG97" i="33"/>
  <c r="OWC97" i="33"/>
  <c r="PFY97" i="33"/>
  <c r="POC97" i="33"/>
  <c r="PSF97" i="33"/>
  <c r="PVA97" i="33"/>
  <c r="PXR97" i="33"/>
  <c r="QAD97" i="33"/>
  <c r="QCP97" i="33"/>
  <c r="QFB97" i="33"/>
  <c r="QHN97" i="33"/>
  <c r="QJZ97" i="33"/>
  <c r="QML97" i="33"/>
  <c r="QOX97" i="33"/>
  <c r="QRJ97" i="33"/>
  <c r="QTV97" i="33"/>
  <c r="QWH97" i="33"/>
  <c r="QYT97" i="33"/>
  <c r="RBF97" i="33"/>
  <c r="RDR97" i="33"/>
  <c r="RGD97" i="33"/>
  <c r="RIP97" i="33"/>
  <c r="RLB97" i="33"/>
  <c r="RNN97" i="33"/>
  <c r="RPZ97" i="33"/>
  <c r="RSL97" i="33"/>
  <c r="RUX97" i="33"/>
  <c r="RXJ97" i="33"/>
  <c r="RZV97" i="33"/>
  <c r="SCH97" i="33"/>
  <c r="SET97" i="33"/>
  <c r="SHF97" i="33"/>
  <c r="SJR97" i="33"/>
  <c r="SMD97" i="33"/>
  <c r="SOP97" i="33"/>
  <c r="SRB97" i="33"/>
  <c r="NFH97" i="33"/>
  <c r="OSR97" i="33"/>
  <c r="PUA97" i="33"/>
  <c r="QEE97" i="33"/>
  <c r="QOA97" i="33"/>
  <c r="QXW97" i="33"/>
  <c r="RHS97" i="33"/>
  <c r="RRO97" i="33"/>
  <c r="SBK97" i="33"/>
  <c r="SKZ97" i="33"/>
  <c r="SQU97" i="33"/>
  <c r="STP97" i="33"/>
  <c r="SWB97" i="33"/>
  <c r="SYN97" i="33"/>
  <c r="TAZ97" i="33"/>
  <c r="TDL97" i="33"/>
  <c r="TFX97" i="33"/>
  <c r="TIJ97" i="33"/>
  <c r="TKV97" i="33"/>
  <c r="TNH97" i="33"/>
  <c r="TPT97" i="33"/>
  <c r="TSF97" i="33"/>
  <c r="TUR97" i="33"/>
  <c r="TXD97" i="33"/>
  <c r="TZP97" i="33"/>
  <c r="UCB97" i="33"/>
  <c r="UEN97" i="33"/>
  <c r="UGZ97" i="33"/>
  <c r="UJL97" i="33"/>
  <c r="ULX97" i="33"/>
  <c r="UOJ97" i="33"/>
  <c r="UQV97" i="33"/>
  <c r="UTH97" i="33"/>
  <c r="UVT97" i="33"/>
  <c r="UYF97" i="33"/>
  <c r="VAR97" i="33"/>
  <c r="VDD97" i="33"/>
  <c r="VFP97" i="33"/>
  <c r="VIB97" i="33"/>
  <c r="VKN97" i="33"/>
  <c r="VMZ97" i="33"/>
  <c r="VPL97" i="33"/>
  <c r="IFF97" i="33"/>
  <c r="NKG97" i="33"/>
  <c r="OXQ97" i="33"/>
  <c r="PVM97" i="33"/>
  <c r="QFL97" i="33"/>
  <c r="QPH97" i="33"/>
  <c r="QZD97" i="33"/>
  <c r="RIZ97" i="33"/>
  <c r="RSV97" i="33"/>
  <c r="SCR97" i="33"/>
  <c r="SLX97" i="33"/>
  <c r="SRI97" i="33"/>
  <c r="STY97" i="33"/>
  <c r="SWK97" i="33"/>
  <c r="SYW97" i="33"/>
  <c r="TBI97" i="33"/>
  <c r="TDU97" i="33"/>
  <c r="TGG97" i="33"/>
  <c r="TIS97" i="33"/>
  <c r="TLE97" i="33"/>
  <c r="TNQ97" i="33"/>
  <c r="TQC97" i="33"/>
  <c r="TSO97" i="33"/>
  <c r="TVA97" i="33"/>
  <c r="TXM97" i="33"/>
  <c r="TZY97" i="33"/>
  <c r="UCK97" i="33"/>
  <c r="UEW97" i="33"/>
  <c r="UHI97" i="33"/>
  <c r="UJU97" i="33"/>
  <c r="UMG97" i="33"/>
  <c r="UOS97" i="33"/>
  <c r="URE97" i="33"/>
  <c r="UTQ97" i="33"/>
  <c r="UWC97" i="33"/>
  <c r="UYO97" i="33"/>
  <c r="VBA97" i="33"/>
  <c r="VDM97" i="33"/>
  <c r="VFY97" i="33"/>
  <c r="VIK97" i="33"/>
  <c r="VKW97" i="33"/>
  <c r="VNI97" i="33"/>
  <c r="VPU97" i="33"/>
  <c r="MVK97" i="33"/>
  <c r="OKB97" i="33"/>
  <c r="PRO97" i="33"/>
  <c r="QCA97" i="33"/>
  <c r="QLW97" i="33"/>
  <c r="QVS97" i="33"/>
  <c r="RFO97" i="33"/>
  <c r="RPK97" i="33"/>
  <c r="RZG97" i="33"/>
  <c r="SJC97" i="33"/>
  <c r="SPR97" i="33"/>
  <c r="STB97" i="33"/>
  <c r="SVN97" i="33"/>
  <c r="SXZ97" i="33"/>
  <c r="TAL97" i="33"/>
  <c r="TCX97" i="33"/>
  <c r="TFJ97" i="33"/>
  <c r="THV97" i="33"/>
  <c r="TKH97" i="33"/>
  <c r="HAO97" i="33"/>
  <c r="ILT97" i="33"/>
  <c r="JFL97" i="33"/>
  <c r="HWB97" i="33"/>
  <c r="IRQ97" i="33"/>
  <c r="JLI97" i="33"/>
  <c r="IDV97" i="33"/>
  <c r="IXN97" i="33"/>
  <c r="GLH97" i="33"/>
  <c r="IIE97" i="33"/>
  <c r="JBW97" i="33"/>
  <c r="HMG97" i="33"/>
  <c r="IOR97" i="33"/>
  <c r="JIJ97" i="33"/>
  <c r="JPM97" i="33"/>
  <c r="KJE97" i="33"/>
  <c r="LCW97" i="33"/>
  <c r="LWO97" i="33"/>
  <c r="HTY97" i="33"/>
  <c r="JVZ97" i="33"/>
  <c r="KPR97" i="33"/>
  <c r="LJJ97" i="33"/>
  <c r="MDB97" i="33"/>
  <c r="ITI97" i="33"/>
  <c r="KBO97" i="33"/>
  <c r="KVG97" i="33"/>
  <c r="LOY97" i="33"/>
  <c r="MIQ97" i="33"/>
  <c r="ITJ97" i="33"/>
  <c r="KBP97" i="33"/>
  <c r="KVH97" i="33"/>
  <c r="LOZ97" i="33"/>
  <c r="MIR97" i="33"/>
  <c r="HHP97" i="33"/>
  <c r="JVE97" i="33"/>
  <c r="KOW97" i="33"/>
  <c r="LIO97" i="33"/>
  <c r="MBA97" i="33"/>
  <c r="MHM97" i="33"/>
  <c r="MNA97" i="33"/>
  <c r="MRA97" i="33"/>
  <c r="MUK97" i="33"/>
  <c r="MXE97" i="33"/>
  <c r="NAG97" i="33"/>
  <c r="HRM97" i="33"/>
  <c r="IHJ97" i="33"/>
  <c r="ISL97" i="33"/>
  <c r="JDN97" i="33"/>
  <c r="JNB97" i="33"/>
  <c r="JPZ97" i="33"/>
  <c r="JTB97" i="33"/>
  <c r="JVV97" i="33"/>
  <c r="JYP97" i="33"/>
  <c r="KBJ97" i="33"/>
  <c r="KED97" i="33"/>
  <c r="KGX97" i="33"/>
  <c r="KJR97" i="33"/>
  <c r="KMT97" i="33"/>
  <c r="KPN97" i="33"/>
  <c r="KSH97" i="33"/>
  <c r="KVB97" i="33"/>
  <c r="KXV97" i="33"/>
  <c r="LAP97" i="33"/>
  <c r="LDJ97" i="33"/>
  <c r="LGL97" i="33"/>
  <c r="LJF97" i="33"/>
  <c r="LLZ97" i="33"/>
  <c r="LOT97" i="33"/>
  <c r="LRN97" i="33"/>
  <c r="LUH97" i="33"/>
  <c r="LXB97" i="33"/>
  <c r="MAD97" i="33"/>
  <c r="MCX97" i="33"/>
  <c r="MFR97" i="33"/>
  <c r="MIL97" i="33"/>
  <c r="MLF97" i="33"/>
  <c r="MNZ97" i="33"/>
  <c r="MQL97" i="33"/>
  <c r="MSX97" i="33"/>
  <c r="MVJ97" i="33"/>
  <c r="IQG97" i="33"/>
  <c r="JQY97" i="33"/>
  <c r="KAU97" i="33"/>
  <c r="KKQ97" i="33"/>
  <c r="KUM97" i="33"/>
  <c r="LEI97" i="33"/>
  <c r="LOE97" i="33"/>
  <c r="LYA97" i="33"/>
  <c r="MHW97" i="33"/>
  <c r="MPR97" i="33"/>
  <c r="MUN97" i="33"/>
  <c r="MXZ97" i="33"/>
  <c r="NBB97" i="33"/>
  <c r="NDN97" i="33"/>
  <c r="NFZ97" i="33"/>
  <c r="NIL97" i="33"/>
  <c r="NKX97" i="33"/>
  <c r="NNJ97" i="33"/>
  <c r="NPV97" i="33"/>
  <c r="NSH97" i="33"/>
  <c r="NUT97" i="33"/>
  <c r="NXF97" i="33"/>
  <c r="NZR97" i="33"/>
  <c r="OCD97" i="33"/>
  <c r="OEP97" i="33"/>
  <c r="OHB97" i="33"/>
  <c r="OJN97" i="33"/>
  <c r="OLZ97" i="33"/>
  <c r="OOL97" i="33"/>
  <c r="OQX97" i="33"/>
  <c r="OTJ97" i="33"/>
  <c r="OVV97" i="33"/>
  <c r="OYH97" i="33"/>
  <c r="PAT97" i="33"/>
  <c r="PDF97" i="33"/>
  <c r="PFR97" i="33"/>
  <c r="PID97" i="33"/>
  <c r="PKP97" i="33"/>
  <c r="PNB97" i="33"/>
  <c r="PPN97" i="33"/>
  <c r="ILJ97" i="33"/>
  <c r="JPT97" i="33"/>
  <c r="JZP97" i="33"/>
  <c r="KJL97" i="33"/>
  <c r="KTH97" i="33"/>
  <c r="LDD97" i="33"/>
  <c r="LMZ97" i="33"/>
  <c r="LWV97" i="33"/>
  <c r="MGR97" i="33"/>
  <c r="MPG97" i="33"/>
  <c r="MUA97" i="33"/>
  <c r="MXQ97" i="33"/>
  <c r="NAU97" i="33"/>
  <c r="NDG97" i="33"/>
  <c r="NFS97" i="33"/>
  <c r="NIE97" i="33"/>
  <c r="NKQ97" i="33"/>
  <c r="NNC97" i="33"/>
  <c r="NPO97" i="33"/>
  <c r="NSA97" i="33"/>
  <c r="NUM97" i="33"/>
  <c r="NWY97" i="33"/>
  <c r="NZK97" i="33"/>
  <c r="OBW97" i="33"/>
  <c r="OEI97" i="33"/>
  <c r="OGU97" i="33"/>
  <c r="OJG97" i="33"/>
  <c r="OLS97" i="33"/>
  <c r="OOE97" i="33"/>
  <c r="OQQ97" i="33"/>
  <c r="OTC97" i="33"/>
  <c r="OVO97" i="33"/>
  <c r="OYA97" i="33"/>
  <c r="PAM97" i="33"/>
  <c r="PCY97" i="33"/>
  <c r="PFK97" i="33"/>
  <c r="PHW97" i="33"/>
  <c r="PKI97" i="33"/>
  <c r="PMU97" i="33"/>
  <c r="PPG97" i="33"/>
  <c r="PRS97" i="33"/>
  <c r="PUE97" i="33"/>
  <c r="GDI97" i="33"/>
  <c r="JBI97" i="33"/>
  <c r="JTS97" i="33"/>
  <c r="KDO97" i="33"/>
  <c r="KNK97" i="33"/>
  <c r="KXG97" i="33"/>
  <c r="LHC97" i="33"/>
  <c r="LQY97" i="33"/>
  <c r="MAU97" i="33"/>
  <c r="MKQ97" i="33"/>
  <c r="MRD97" i="33"/>
  <c r="MVO97" i="33"/>
  <c r="MYX97" i="33"/>
  <c r="NBT97" i="33"/>
  <c r="NEF97" i="33"/>
  <c r="NGR97" i="33"/>
  <c r="NJD97" i="33"/>
  <c r="NLP97" i="33"/>
  <c r="NOB97" i="33"/>
  <c r="NQN97" i="33"/>
  <c r="NSZ97" i="33"/>
  <c r="NVL97" i="33"/>
  <c r="NXX97" i="33"/>
  <c r="OAJ97" i="33"/>
  <c r="OCV97" i="33"/>
  <c r="OFH97" i="33"/>
  <c r="OHT97" i="33"/>
  <c r="OKF97" i="33"/>
  <c r="OMR97" i="33"/>
  <c r="OPD97" i="33"/>
  <c r="ORP97" i="33"/>
  <c r="OUB97" i="33"/>
  <c r="OWN97" i="33"/>
  <c r="OYZ97" i="33"/>
  <c r="PBL97" i="33"/>
  <c r="PDX97" i="33"/>
  <c r="PGJ97" i="33"/>
  <c r="PIV97" i="33"/>
  <c r="PLH97" i="33"/>
  <c r="PNT97" i="33"/>
  <c r="PQF97" i="33"/>
  <c r="IRN97" i="33"/>
  <c r="JRH97" i="33"/>
  <c r="KBD97" i="33"/>
  <c r="KKZ97" i="33"/>
  <c r="KUV97" i="33"/>
  <c r="LER97" i="33"/>
  <c r="LON97" i="33"/>
  <c r="LYJ97" i="33"/>
  <c r="MIF97" i="33"/>
  <c r="MPY97" i="33"/>
  <c r="MUQ97" i="33"/>
  <c r="MYE97" i="33"/>
  <c r="NBE97" i="33"/>
  <c r="NDQ97" i="33"/>
  <c r="NGC97" i="33"/>
  <c r="NIO97" i="33"/>
  <c r="NLA97" i="33"/>
  <c r="NNM97" i="33"/>
  <c r="NPY97" i="33"/>
  <c r="NSK97" i="33"/>
  <c r="NUW97" i="33"/>
  <c r="NXI97" i="33"/>
  <c r="NZU97" i="33"/>
  <c r="OCG97" i="33"/>
  <c r="OES97" i="33"/>
  <c r="OHE97" i="33"/>
  <c r="OJQ97" i="33"/>
  <c r="OMC97" i="33"/>
  <c r="OOO97" i="33"/>
  <c r="ORA97" i="33"/>
  <c r="OTM97" i="33"/>
  <c r="OVY97" i="33"/>
  <c r="OYK97" i="33"/>
  <c r="PAW97" i="33"/>
  <c r="PDI97" i="33"/>
  <c r="PFU97" i="33"/>
  <c r="PIG97" i="33"/>
  <c r="GOZ97" i="33"/>
  <c r="JCO97" i="33"/>
  <c r="JUA97" i="33"/>
  <c r="KDW97" i="33"/>
  <c r="KNS97" i="33"/>
  <c r="KXO97" i="33"/>
  <c r="LHK97" i="33"/>
  <c r="LRG97" i="33"/>
  <c r="MBC97" i="33"/>
  <c r="MKY97" i="33"/>
  <c r="MRF97" i="33"/>
  <c r="MVT97" i="33"/>
  <c r="MZB97" i="33"/>
  <c r="NBV97" i="33"/>
  <c r="NEH97" i="33"/>
  <c r="NGT97" i="33"/>
  <c r="NJF97" i="33"/>
  <c r="NLR97" i="33"/>
  <c r="NOD97" i="33"/>
  <c r="NQP97" i="33"/>
  <c r="NTB97" i="33"/>
  <c r="NVN97" i="33"/>
  <c r="NXZ97" i="33"/>
  <c r="OAL97" i="33"/>
  <c r="OCX97" i="33"/>
  <c r="OFJ97" i="33"/>
  <c r="OHV97" i="33"/>
  <c r="OKH97" i="33"/>
  <c r="OMT97" i="33"/>
  <c r="OPF97" i="33"/>
  <c r="ORR97" i="33"/>
  <c r="OUD97" i="33"/>
  <c r="OWP97" i="33"/>
  <c r="OZB97" i="33"/>
  <c r="PBN97" i="33"/>
  <c r="PDZ97" i="33"/>
  <c r="PGL97" i="33"/>
  <c r="PIX97" i="33"/>
  <c r="PLJ97" i="33"/>
  <c r="PNV97" i="33"/>
  <c r="GPA97" i="33"/>
  <c r="JCP97" i="33"/>
  <c r="JUB97" i="33"/>
  <c r="KDX97" i="33"/>
  <c r="KNT97" i="33"/>
  <c r="KXP97" i="33"/>
  <c r="LHL97" i="33"/>
  <c r="LRH97" i="33"/>
  <c r="MBD97" i="33"/>
  <c r="MKZ97" i="33"/>
  <c r="MRK97" i="33"/>
  <c r="MVU97" i="33"/>
  <c r="MZC97" i="33"/>
  <c r="NBW97" i="33"/>
  <c r="NEI97" i="33"/>
  <c r="NGU97" i="33"/>
  <c r="NJG97" i="33"/>
  <c r="NLS97" i="33"/>
  <c r="NOE97" i="33"/>
  <c r="NQQ97" i="33"/>
  <c r="NTC97" i="33"/>
  <c r="NVO97" i="33"/>
  <c r="NYA97" i="33"/>
  <c r="OAM97" i="33"/>
  <c r="OCY97" i="33"/>
  <c r="OFK97" i="33"/>
  <c r="OHW97" i="33"/>
  <c r="OKI97" i="33"/>
  <c r="OMU97" i="33"/>
  <c r="OPG97" i="33"/>
  <c r="ORS97" i="33"/>
  <c r="OUE97" i="33"/>
  <c r="OWQ97" i="33"/>
  <c r="OZC97" i="33"/>
  <c r="PBO97" i="33"/>
  <c r="PEA97" i="33"/>
  <c r="PGM97" i="33"/>
  <c r="PIY97" i="33"/>
  <c r="PLK97" i="33"/>
  <c r="PNW97" i="33"/>
  <c r="PQI97" i="33"/>
  <c r="KJC97" i="33"/>
  <c r="LWM97" i="33"/>
  <c r="MXN97" i="33"/>
  <c r="NIB97" i="33"/>
  <c r="NRX97" i="33"/>
  <c r="OBT97" i="33"/>
  <c r="OLP97" i="33"/>
  <c r="OVL97" i="33"/>
  <c r="PFH97" i="33"/>
  <c r="PNP97" i="33"/>
  <c r="PRZ97" i="33"/>
  <c r="PUV97" i="33"/>
  <c r="PXM97" i="33"/>
  <c r="PZY97" i="33"/>
  <c r="QCK97" i="33"/>
  <c r="QEW97" i="33"/>
  <c r="QHI97" i="33"/>
  <c r="QJU97" i="33"/>
  <c r="QMG97" i="33"/>
  <c r="QOS97" i="33"/>
  <c r="QRE97" i="33"/>
  <c r="QTQ97" i="33"/>
  <c r="QWC97" i="33"/>
  <c r="QYO97" i="33"/>
  <c r="RBA97" i="33"/>
  <c r="RDM97" i="33"/>
  <c r="RFY97" i="33"/>
  <c r="RIK97" i="33"/>
  <c r="RKW97" i="33"/>
  <c r="RNI97" i="33"/>
  <c r="RPU97" i="33"/>
  <c r="RSG97" i="33"/>
  <c r="RUS97" i="33"/>
  <c r="RXE97" i="33"/>
  <c r="RZQ97" i="33"/>
  <c r="SCC97" i="33"/>
  <c r="SEO97" i="33"/>
  <c r="SHA97" i="33"/>
  <c r="SJM97" i="33"/>
  <c r="SLY97" i="33"/>
  <c r="SOK97" i="33"/>
  <c r="SQW97" i="33"/>
  <c r="JDV97" i="33"/>
  <c r="KXX97" i="33"/>
  <c r="MLH97" i="33"/>
  <c r="NBY97" i="33"/>
  <c r="NLU97" i="33"/>
  <c r="NVQ97" i="33"/>
  <c r="OFM97" i="33"/>
  <c r="OPI97" i="33"/>
  <c r="OZE97" i="33"/>
  <c r="PJA97" i="33"/>
  <c r="PQC97" i="33"/>
  <c r="PTC97" i="33"/>
  <c r="PVX97" i="33"/>
  <c r="PYL97" i="33"/>
  <c r="QAX97" i="33"/>
  <c r="QDJ97" i="33"/>
  <c r="QFV97" i="33"/>
  <c r="QIH97" i="33"/>
  <c r="QKT97" i="33"/>
  <c r="QNF97" i="33"/>
  <c r="QPR97" i="33"/>
  <c r="QSD97" i="33"/>
  <c r="QUP97" i="33"/>
  <c r="QXB97" i="33"/>
  <c r="QZN97" i="33"/>
  <c r="RBZ97" i="33"/>
  <c r="REL97" i="33"/>
  <c r="RGX97" i="33"/>
  <c r="RJJ97" i="33"/>
  <c r="RLV97" i="33"/>
  <c r="ROH97" i="33"/>
  <c r="RQT97" i="33"/>
  <c r="RTF97" i="33"/>
  <c r="RVR97" i="33"/>
  <c r="RYD97" i="33"/>
  <c r="SAP97" i="33"/>
  <c r="SDB97" i="33"/>
  <c r="SFN97" i="33"/>
  <c r="SHZ97" i="33"/>
  <c r="SKL97" i="33"/>
  <c r="SMX97" i="33"/>
  <c r="JQQ97" i="33"/>
  <c r="LEA97" i="33"/>
  <c r="MPP97" i="33"/>
  <c r="NDL97" i="33"/>
  <c r="NNH97" i="33"/>
  <c r="NXD97" i="33"/>
  <c r="OGZ97" i="33"/>
  <c r="OQV97" i="33"/>
  <c r="PAR97" i="33"/>
  <c r="PKN97" i="33"/>
  <c r="PQR97" i="33"/>
  <c r="PTM97" i="33"/>
  <c r="PWH97" i="33"/>
  <c r="PYU97" i="33"/>
  <c r="QBG97" i="33"/>
  <c r="QDS97" i="33"/>
  <c r="QGE97" i="33"/>
  <c r="QIQ97" i="33"/>
  <c r="QLC97" i="33"/>
  <c r="QNO97" i="33"/>
  <c r="QQA97" i="33"/>
  <c r="QSM97" i="33"/>
  <c r="QUY97" i="33"/>
  <c r="QXK97" i="33"/>
  <c r="QZW97" i="33"/>
  <c r="RCI97" i="33"/>
  <c r="REU97" i="33"/>
  <c r="RHG97" i="33"/>
  <c r="RJS97" i="33"/>
  <c r="RME97" i="33"/>
  <c r="ROQ97" i="33"/>
  <c r="RRC97" i="33"/>
  <c r="RTO97" i="33"/>
  <c r="RWA97" i="33"/>
  <c r="RYM97" i="33"/>
  <c r="SAY97" i="33"/>
  <c r="SDK97" i="33"/>
  <c r="SFW97" i="33"/>
  <c r="SII97" i="33"/>
  <c r="SKU97" i="33"/>
  <c r="SNG97" i="33"/>
  <c r="SPS97" i="33"/>
  <c r="JQR97" i="33"/>
  <c r="LEB97" i="33"/>
  <c r="MPQ97" i="33"/>
  <c r="NDM97" i="33"/>
  <c r="NNI97" i="33"/>
  <c r="NXE97" i="33"/>
  <c r="OHA97" i="33"/>
  <c r="OQW97" i="33"/>
  <c r="PAS97" i="33"/>
  <c r="PKO97" i="33"/>
  <c r="PQS97" i="33"/>
  <c r="PTN97" i="33"/>
  <c r="PWJ97" i="33"/>
  <c r="PYV97" i="33"/>
  <c r="QBH97" i="33"/>
  <c r="QDT97" i="33"/>
  <c r="QGF97" i="33"/>
  <c r="QIR97" i="33"/>
  <c r="QLD97" i="33"/>
  <c r="QNP97" i="33"/>
  <c r="QQB97" i="33"/>
  <c r="QSN97" i="33"/>
  <c r="QUZ97" i="33"/>
  <c r="QXL97" i="33"/>
  <c r="QZX97" i="33"/>
  <c r="RCJ97" i="33"/>
  <c r="REV97" i="33"/>
  <c r="RHH97" i="33"/>
  <c r="RJT97" i="33"/>
  <c r="RMF97" i="33"/>
  <c r="ROR97" i="33"/>
  <c r="RRD97" i="33"/>
  <c r="RTP97" i="33"/>
  <c r="RWB97" i="33"/>
  <c r="RYN97" i="33"/>
  <c r="SAZ97" i="33"/>
  <c r="SDL97" i="33"/>
  <c r="SFX97" i="33"/>
  <c r="SIJ97" i="33"/>
  <c r="HZT97" i="33"/>
  <c r="KQM97" i="33"/>
  <c r="MDW97" i="33"/>
  <c r="MZZ97" i="33"/>
  <c r="NJX97" i="33"/>
  <c r="NTT97" i="33"/>
  <c r="ODP97" i="33"/>
  <c r="ONL97" i="33"/>
  <c r="OXH97" i="33"/>
  <c r="PHD97" i="33"/>
  <c r="POV97" i="33"/>
  <c r="PSN97" i="33"/>
  <c r="PVI97" i="33"/>
  <c r="PXY97" i="33"/>
  <c r="QAK97" i="33"/>
  <c r="QCW97" i="33"/>
  <c r="QFI97" i="33"/>
  <c r="QHU97" i="33"/>
  <c r="QKG97" i="33"/>
  <c r="QMS97" i="33"/>
  <c r="QPE97" i="33"/>
  <c r="QRQ97" i="33"/>
  <c r="QUC97" i="33"/>
  <c r="QWO97" i="33"/>
  <c r="QZA97" i="33"/>
  <c r="RBM97" i="33"/>
  <c r="RDY97" i="33"/>
  <c r="RGK97" i="33"/>
  <c r="RIW97" i="33"/>
  <c r="RLI97" i="33"/>
  <c r="RNU97" i="33"/>
  <c r="RQG97" i="33"/>
  <c r="RSS97" i="33"/>
  <c r="RVE97" i="33"/>
  <c r="RXQ97" i="33"/>
  <c r="SAC97" i="33"/>
  <c r="SCO97" i="33"/>
  <c r="SFA97" i="33"/>
  <c r="SHM97" i="33"/>
  <c r="SJY97" i="33"/>
  <c r="SMK97" i="33"/>
  <c r="SOW97" i="33"/>
  <c r="HZU97" i="33"/>
  <c r="KQN97" i="33"/>
  <c r="MDX97" i="33"/>
  <c r="NAA97" i="33"/>
  <c r="NJY97" i="33"/>
  <c r="NTU97" i="33"/>
  <c r="ODQ97" i="33"/>
  <c r="ONM97" i="33"/>
  <c r="OXI97" i="33"/>
  <c r="PHE97" i="33"/>
  <c r="POW97" i="33"/>
  <c r="PSO97" i="33"/>
  <c r="PVJ97" i="33"/>
  <c r="PXZ97" i="33"/>
  <c r="QAL97" i="33"/>
  <c r="QCX97" i="33"/>
  <c r="QFJ97" i="33"/>
  <c r="QHV97" i="33"/>
  <c r="QKH97" i="33"/>
  <c r="QMT97" i="33"/>
  <c r="QPF97" i="33"/>
  <c r="QRR97" i="33"/>
  <c r="QUD97" i="33"/>
  <c r="QWP97" i="33"/>
  <c r="QZB97" i="33"/>
  <c r="RBN97" i="33"/>
  <c r="RDZ97" i="33"/>
  <c r="RGL97" i="33"/>
  <c r="RIX97" i="33"/>
  <c r="RLJ97" i="33"/>
  <c r="RNV97" i="33"/>
  <c r="RQH97" i="33"/>
  <c r="RST97" i="33"/>
  <c r="RVF97" i="33"/>
  <c r="RXR97" i="33"/>
  <c r="SAD97" i="33"/>
  <c r="SCP97" i="33"/>
  <c r="SFB97" i="33"/>
  <c r="SHN97" i="33"/>
  <c r="SJZ97" i="33"/>
  <c r="SML97" i="33"/>
  <c r="SOX97" i="33"/>
  <c r="IFE97" i="33"/>
  <c r="NKF97" i="33"/>
  <c r="OXP97" i="33"/>
  <c r="PVL97" i="33"/>
  <c r="QFK97" i="33"/>
  <c r="QPG97" i="33"/>
  <c r="QZC97" i="33"/>
  <c r="RIY97" i="33"/>
  <c r="RSU97" i="33"/>
  <c r="SCQ97" i="33"/>
  <c r="SLW97" i="33"/>
  <c r="SRH97" i="33"/>
  <c r="STX97" i="33"/>
  <c r="SWJ97" i="33"/>
  <c r="SYV97" i="33"/>
  <c r="TBH97" i="33"/>
  <c r="TDT97" i="33"/>
  <c r="TGF97" i="33"/>
  <c r="TIR97" i="33"/>
  <c r="TLD97" i="33"/>
  <c r="TNP97" i="33"/>
  <c r="TQB97" i="33"/>
  <c r="TSN97" i="33"/>
  <c r="TUZ97" i="33"/>
  <c r="TXL97" i="33"/>
  <c r="TZX97" i="33"/>
  <c r="UCJ97" i="33"/>
  <c r="UEV97" i="33"/>
  <c r="UHH97" i="33"/>
  <c r="UJT97" i="33"/>
  <c r="UMF97" i="33"/>
  <c r="UOR97" i="33"/>
  <c r="URD97" i="33"/>
  <c r="UTP97" i="33"/>
  <c r="UWB97" i="33"/>
  <c r="UYN97" i="33"/>
  <c r="VAZ97" i="33"/>
  <c r="VDL97" i="33"/>
  <c r="VFX97" i="33"/>
  <c r="VIJ97" i="33"/>
  <c r="VKV97" i="33"/>
  <c r="VNH97" i="33"/>
  <c r="VPT97" i="33"/>
  <c r="JYB97" i="33"/>
  <c r="NPE97" i="33"/>
  <c r="PCO97" i="33"/>
  <c r="PWV97" i="33"/>
  <c r="QGR97" i="33"/>
  <c r="QQN97" i="33"/>
  <c r="RAJ97" i="33"/>
  <c r="RKF97" i="33"/>
  <c r="RUB97" i="33"/>
  <c r="SDX97" i="33"/>
  <c r="SMU97" i="33"/>
  <c r="SRR97" i="33"/>
  <c r="SUG97" i="33"/>
  <c r="SWS97" i="33"/>
  <c r="SZE97" i="33"/>
  <c r="TBQ97" i="33"/>
  <c r="TEC97" i="33"/>
  <c r="TGO97" i="33"/>
  <c r="TJA97" i="33"/>
  <c r="TLM97" i="33"/>
  <c r="TNY97" i="33"/>
  <c r="TQK97" i="33"/>
  <c r="TSW97" i="33"/>
  <c r="TVI97" i="33"/>
  <c r="TXU97" i="33"/>
  <c r="UAG97" i="33"/>
  <c r="UCS97" i="33"/>
  <c r="UFE97" i="33"/>
  <c r="UHQ97" i="33"/>
  <c r="UKC97" i="33"/>
  <c r="UMO97" i="33"/>
  <c r="UPA97" i="33"/>
  <c r="URM97" i="33"/>
  <c r="UTY97" i="33"/>
  <c r="UWK97" i="33"/>
  <c r="UYW97" i="33"/>
  <c r="VBI97" i="33"/>
  <c r="VDU97" i="33"/>
  <c r="VGG97" i="33"/>
  <c r="VIS97" i="33"/>
  <c r="VLE97" i="33"/>
  <c r="VNQ97" i="33"/>
  <c r="VQC97" i="33"/>
  <c r="NBP97" i="33"/>
  <c r="OOZ97" i="33"/>
  <c r="PSZ97" i="33"/>
  <c r="QDG97" i="33"/>
  <c r="QNC97" i="33"/>
  <c r="QWY97" i="33"/>
  <c r="RGU97" i="33"/>
  <c r="RQQ97" i="33"/>
  <c r="SAM97" i="33"/>
  <c r="SKI97" i="33"/>
  <c r="SQH97" i="33"/>
  <c r="STJ97" i="33"/>
  <c r="SVV97" i="33"/>
  <c r="SYH97" i="33"/>
  <c r="TAT97" i="33"/>
  <c r="TDF97" i="33"/>
  <c r="TFR97" i="33"/>
  <c r="TID97" i="33"/>
  <c r="TKP97" i="33"/>
  <c r="TNB97" i="33"/>
  <c r="HKK97" i="33"/>
  <c r="IOF97" i="33"/>
  <c r="JHX97" i="33"/>
  <c r="IAA97" i="33"/>
  <c r="IUC97" i="33"/>
  <c r="FHF97" i="33"/>
  <c r="IGH97" i="33"/>
  <c r="IZZ97" i="33"/>
  <c r="GWF97" i="33"/>
  <c r="IKQ97" i="33"/>
  <c r="JEI97" i="33"/>
  <c r="HVF97" i="33"/>
  <c r="IRD97" i="33"/>
  <c r="JKV97" i="33"/>
  <c r="JRY97" i="33"/>
  <c r="KLQ97" i="33"/>
  <c r="LFI97" i="33"/>
  <c r="LZA97" i="33"/>
  <c r="IGT97" i="33"/>
  <c r="JYL97" i="33"/>
  <c r="KSD97" i="33"/>
  <c r="LLV97" i="33"/>
  <c r="MFN97" i="33"/>
  <c r="JDE97" i="33"/>
  <c r="KEA97" i="33"/>
  <c r="KXS97" i="33"/>
  <c r="LRK97" i="33"/>
  <c r="MLC97" i="33"/>
  <c r="JDF97" i="33"/>
  <c r="KEB97" i="33"/>
  <c r="KXT97" i="33"/>
  <c r="LRL97" i="33"/>
  <c r="MLD97" i="33"/>
  <c r="IDQ97" i="33"/>
  <c r="JXQ97" i="33"/>
  <c r="KRI97" i="33"/>
  <c r="LLA97" i="33"/>
  <c r="MCG97" i="33"/>
  <c r="MIK97" i="33"/>
  <c r="MNI97" i="33"/>
  <c r="MRI97" i="33"/>
  <c r="MUS97" i="33"/>
  <c r="MXU97" i="33"/>
  <c r="FET97" i="33"/>
  <c r="HVK97" i="33"/>
  <c r="IIP97" i="33"/>
  <c r="ITR97" i="33"/>
  <c r="JET97" i="33"/>
  <c r="JNK97" i="33"/>
  <c r="JQP97" i="33"/>
  <c r="JTJ97" i="33"/>
  <c r="JWD97" i="33"/>
  <c r="JYX97" i="33"/>
  <c r="KBR97" i="33"/>
  <c r="KEL97" i="33"/>
  <c r="KHF97" i="33"/>
  <c r="KKH97" i="33"/>
  <c r="KNB97" i="33"/>
  <c r="KPV97" i="33"/>
  <c r="KSP97" i="33"/>
  <c r="KVJ97" i="33"/>
  <c r="KYD97" i="33"/>
  <c r="LAX97" i="33"/>
  <c r="LDZ97" i="33"/>
  <c r="LGT97" i="33"/>
  <c r="LJN97" i="33"/>
  <c r="LMH97" i="33"/>
  <c r="LPB97" i="33"/>
  <c r="LRV97" i="33"/>
  <c r="LUP97" i="33"/>
  <c r="LXR97" i="33"/>
  <c r="MAL97" i="33"/>
  <c r="MDF97" i="33"/>
  <c r="MFZ97" i="33"/>
  <c r="MIT97" i="33"/>
  <c r="MLN97" i="33"/>
  <c r="MOH97" i="33"/>
  <c r="MQT97" i="33"/>
  <c r="MTF97" i="33"/>
  <c r="MVR97" i="33"/>
  <c r="IVE97" i="33"/>
  <c r="JSE97" i="33"/>
  <c r="KCA97" i="33"/>
  <c r="KLW97" i="33"/>
  <c r="KVS97" i="33"/>
  <c r="LFO97" i="33"/>
  <c r="LPK97" i="33"/>
  <c r="LZG97" i="33"/>
  <c r="MJC97" i="33"/>
  <c r="MQH97" i="33"/>
  <c r="MUY97" i="33"/>
  <c r="MYL97" i="33"/>
  <c r="NBJ97" i="33"/>
  <c r="NDV97" i="33"/>
  <c r="NGH97" i="33"/>
  <c r="NIT97" i="33"/>
  <c r="NLF97" i="33"/>
  <c r="NNR97" i="33"/>
  <c r="NQD97" i="33"/>
  <c r="NSP97" i="33"/>
  <c r="NVB97" i="33"/>
  <c r="NXN97" i="33"/>
  <c r="NZZ97" i="33"/>
  <c r="OCL97" i="33"/>
  <c r="OEX97" i="33"/>
  <c r="OHJ97" i="33"/>
  <c r="OJV97" i="33"/>
  <c r="OMH97" i="33"/>
  <c r="OOT97" i="33"/>
  <c r="ORF97" i="33"/>
  <c r="OTR97" i="33"/>
  <c r="OWD97" i="33"/>
  <c r="OYP97" i="33"/>
  <c r="PBB97" i="33"/>
  <c r="PDN97" i="33"/>
  <c r="PFZ97" i="33"/>
  <c r="PIL97" i="33"/>
  <c r="PKX97" i="33"/>
  <c r="PNJ97" i="33"/>
  <c r="PPV97" i="33"/>
  <c r="IQH97" i="33"/>
  <c r="JQZ97" i="33"/>
  <c r="KAV97" i="33"/>
  <c r="KKR97" i="33"/>
  <c r="KUN97" i="33"/>
  <c r="LEJ97" i="33"/>
  <c r="LOF97" i="33"/>
  <c r="LYB97" i="33"/>
  <c r="MHX97" i="33"/>
  <c r="MPW97" i="33"/>
  <c r="MUO97" i="33"/>
  <c r="MYA97" i="33"/>
  <c r="NBC97" i="33"/>
  <c r="NDO97" i="33"/>
  <c r="NGA97" i="33"/>
  <c r="NIM97" i="33"/>
  <c r="NKY97" i="33"/>
  <c r="NNK97" i="33"/>
  <c r="NPW97" i="33"/>
  <c r="NSI97" i="33"/>
  <c r="NUU97" i="33"/>
  <c r="NXG97" i="33"/>
  <c r="NZS97" i="33"/>
  <c r="OCE97" i="33"/>
  <c r="OEQ97" i="33"/>
  <c r="OHC97" i="33"/>
  <c r="OJO97" i="33"/>
  <c r="OMA97" i="33"/>
  <c r="OOM97" i="33"/>
  <c r="OQY97" i="33"/>
  <c r="OTK97" i="33"/>
  <c r="OVW97" i="33"/>
  <c r="OYI97" i="33"/>
  <c r="PAU97" i="33"/>
  <c r="PDG97" i="33"/>
  <c r="PFS97" i="33"/>
  <c r="PIE97" i="33"/>
  <c r="PKQ97" i="33"/>
  <c r="PNC97" i="33"/>
  <c r="PPO97" i="33"/>
  <c r="PSA97" i="33"/>
  <c r="PUM97" i="33"/>
  <c r="HDX97" i="33"/>
  <c r="JGG97" i="33"/>
  <c r="JUY97" i="33"/>
  <c r="KEU97" i="33"/>
  <c r="KOQ97" i="33"/>
  <c r="KYM97" i="33"/>
  <c r="LII97" i="33"/>
  <c r="LSE97" i="33"/>
  <c r="MCA97" i="33"/>
  <c r="MLW97" i="33"/>
  <c r="MRT97" i="33"/>
  <c r="MWB97" i="33"/>
  <c r="MZJ97" i="33"/>
  <c r="NCB97" i="33"/>
  <c r="NEN97" i="33"/>
  <c r="NGZ97" i="33"/>
  <c r="NJL97" i="33"/>
  <c r="NLX97" i="33"/>
  <c r="NOJ97" i="33"/>
  <c r="NQV97" i="33"/>
  <c r="NTH97" i="33"/>
  <c r="NVT97" i="33"/>
  <c r="NYF97" i="33"/>
  <c r="OAR97" i="33"/>
  <c r="ODD97" i="33"/>
  <c r="OFP97" i="33"/>
  <c r="OIB97" i="33"/>
  <c r="OKN97" i="33"/>
  <c r="OMZ97" i="33"/>
  <c r="OPL97" i="33"/>
  <c r="ORX97" i="33"/>
  <c r="OUJ97" i="33"/>
  <c r="OWV97" i="33"/>
  <c r="OZH97" i="33"/>
  <c r="PBT97" i="33"/>
  <c r="PEF97" i="33"/>
  <c r="PGR97" i="33"/>
  <c r="PJD97" i="33"/>
  <c r="PLP97" i="33"/>
  <c r="POB97" i="33"/>
  <c r="PQN97" i="33"/>
  <c r="IWL97" i="33"/>
  <c r="JSN97" i="33"/>
  <c r="KCJ97" i="33"/>
  <c r="KMF97" i="33"/>
  <c r="KWB97" i="33"/>
  <c r="LFX97" i="33"/>
  <c r="LPT97" i="33"/>
  <c r="LZP97" i="33"/>
  <c r="MJL97" i="33"/>
  <c r="MQO97" i="33"/>
  <c r="MVE97" i="33"/>
  <c r="MYO97" i="33"/>
  <c r="NBM97" i="33"/>
  <c r="NDY97" i="33"/>
  <c r="NGK97" i="33"/>
  <c r="NIW97" i="33"/>
  <c r="NLI97" i="33"/>
  <c r="NNU97" i="33"/>
  <c r="NQG97" i="33"/>
  <c r="NSS97" i="33"/>
  <c r="NVE97" i="33"/>
  <c r="NXQ97" i="33"/>
  <c r="OAC97" i="33"/>
  <c r="OCO97" i="33"/>
  <c r="OFA97" i="33"/>
  <c r="OHM97" i="33"/>
  <c r="OJY97" i="33"/>
  <c r="OMK97" i="33"/>
  <c r="OOW97" i="33"/>
  <c r="ORI97" i="33"/>
  <c r="OTU97" i="33"/>
  <c r="OWG97" i="33"/>
  <c r="OYS97" i="33"/>
  <c r="PBE97" i="33"/>
  <c r="PDQ97" i="33"/>
  <c r="PGC97" i="33"/>
  <c r="PIO97" i="33"/>
  <c r="HIV97" i="33"/>
  <c r="JHM97" i="33"/>
  <c r="JVG97" i="33"/>
  <c r="KFC97" i="33"/>
  <c r="KOY97" i="33"/>
  <c r="KYU97" i="33"/>
  <c r="LIQ97" i="33"/>
  <c r="LSM97" i="33"/>
  <c r="MCI97" i="33"/>
  <c r="MME97" i="33"/>
  <c r="MRV97" i="33"/>
  <c r="MWD97" i="33"/>
  <c r="MZL97" i="33"/>
  <c r="NCD97" i="33"/>
  <c r="NEP97" i="33"/>
  <c r="NHB97" i="33"/>
  <c r="NJN97" i="33"/>
  <c r="NLZ97" i="33"/>
  <c r="NOL97" i="33"/>
  <c r="NQX97" i="33"/>
  <c r="NTJ97" i="33"/>
  <c r="NVV97" i="33"/>
  <c r="NYH97" i="33"/>
  <c r="OAT97" i="33"/>
  <c r="ODF97" i="33"/>
  <c r="OFR97" i="33"/>
  <c r="OID97" i="33"/>
  <c r="OKP97" i="33"/>
  <c r="ONB97" i="33"/>
  <c r="OPN97" i="33"/>
  <c r="ORZ97" i="33"/>
  <c r="OUL97" i="33"/>
  <c r="OWX97" i="33"/>
  <c r="OZJ97" i="33"/>
  <c r="PBV97" i="33"/>
  <c r="PEH97" i="33"/>
  <c r="PGT97" i="33"/>
  <c r="PJF97" i="33"/>
  <c r="PLR97" i="33"/>
  <c r="POD97" i="33"/>
  <c r="HIW97" i="33"/>
  <c r="JHN97" i="33"/>
  <c r="JVH97" i="33"/>
  <c r="KFD97" i="33"/>
  <c r="KOZ97" i="33"/>
  <c r="KYV97" i="33"/>
  <c r="LIR97" i="33"/>
  <c r="LSN97" i="33"/>
  <c r="MCJ97" i="33"/>
  <c r="MMF97" i="33"/>
  <c r="MSA97" i="33"/>
  <c r="MWE97" i="33"/>
  <c r="MZM97" i="33"/>
  <c r="NCE97" i="33"/>
  <c r="NEQ97" i="33"/>
  <c r="NHC97" i="33"/>
  <c r="NJO97" i="33"/>
  <c r="NMA97" i="33"/>
  <c r="NOM97" i="33"/>
  <c r="NQY97" i="33"/>
  <c r="NTK97" i="33"/>
  <c r="NVW97" i="33"/>
  <c r="NYI97" i="33"/>
  <c r="OAU97" i="33"/>
  <c r="ODG97" i="33"/>
  <c r="OFS97" i="33"/>
  <c r="OIE97" i="33"/>
  <c r="OKQ97" i="33"/>
  <c r="ONC97" i="33"/>
  <c r="OPO97" i="33"/>
  <c r="OSA97" i="33"/>
  <c r="OUM97" i="33"/>
  <c r="OWY97" i="33"/>
  <c r="OZK97" i="33"/>
  <c r="PBW97" i="33"/>
  <c r="PEI97" i="33"/>
  <c r="PGU97" i="33"/>
  <c r="PJG97" i="33"/>
  <c r="PLS97" i="33"/>
  <c r="POE97" i="33"/>
  <c r="GUB97" i="33"/>
  <c r="KOA97" i="33"/>
  <c r="MBK97" i="33"/>
  <c r="MZD97" i="33"/>
  <c r="NJH97" i="33"/>
  <c r="NTD97" i="33"/>
  <c r="OCZ97" i="33"/>
  <c r="OMV97" i="33"/>
  <c r="OWR97" i="33"/>
  <c r="PGN97" i="33"/>
  <c r="POK97" i="33"/>
  <c r="PSJ97" i="33"/>
  <c r="PVE97" i="33"/>
  <c r="PXU97" i="33"/>
  <c r="QAG97" i="33"/>
  <c r="QCS97" i="33"/>
  <c r="QFE97" i="33"/>
  <c r="QHQ97" i="33"/>
  <c r="QKC97" i="33"/>
  <c r="QMO97" i="33"/>
  <c r="QPA97" i="33"/>
  <c r="QRM97" i="33"/>
  <c r="QTY97" i="33"/>
  <c r="QWK97" i="33"/>
  <c r="QYW97" i="33"/>
  <c r="RBI97" i="33"/>
  <c r="RDU97" i="33"/>
  <c r="RGG97" i="33"/>
  <c r="RIS97" i="33"/>
  <c r="RLE97" i="33"/>
  <c r="RNQ97" i="33"/>
  <c r="RQC97" i="33"/>
  <c r="RSO97" i="33"/>
  <c r="RVA97" i="33"/>
  <c r="RXM97" i="33"/>
  <c r="RZY97" i="33"/>
  <c r="SCK97" i="33"/>
  <c r="SEW97" i="33"/>
  <c r="SHI97" i="33"/>
  <c r="SJU97" i="33"/>
  <c r="SMG97" i="33"/>
  <c r="SOS97" i="33"/>
  <c r="SRE97" i="33"/>
  <c r="JPL97" i="33"/>
  <c r="LCV97" i="33"/>
  <c r="MPA97" i="33"/>
  <c r="NDE97" i="33"/>
  <c r="NNA97" i="33"/>
  <c r="NWW97" i="33"/>
  <c r="OGS97" i="33"/>
  <c r="OQO97" i="33"/>
  <c r="PAK97" i="33"/>
  <c r="PKG97" i="33"/>
  <c r="PQQ97" i="33"/>
  <c r="PTL97" i="33"/>
  <c r="PWG97" i="33"/>
  <c r="PYT97" i="33"/>
  <c r="QBF97" i="33"/>
  <c r="QDR97" i="33"/>
  <c r="QGD97" i="33"/>
  <c r="QIP97" i="33"/>
  <c r="QLB97" i="33"/>
  <c r="QNN97" i="33"/>
  <c r="QPZ97" i="33"/>
  <c r="QSL97" i="33"/>
  <c r="QUX97" i="33"/>
  <c r="QXJ97" i="33"/>
  <c r="QZV97" i="33"/>
  <c r="RCH97" i="33"/>
  <c r="RET97" i="33"/>
  <c r="RHF97" i="33"/>
  <c r="RJR97" i="33"/>
  <c r="RMD97" i="33"/>
  <c r="ROP97" i="33"/>
  <c r="RRB97" i="33"/>
  <c r="RTN97" i="33"/>
  <c r="RVZ97" i="33"/>
  <c r="RYL97" i="33"/>
  <c r="SAX97" i="33"/>
  <c r="SDJ97" i="33"/>
  <c r="SFV97" i="33"/>
  <c r="SIH97" i="33"/>
  <c r="SKT97" i="33"/>
  <c r="SNF97" i="33"/>
  <c r="JVO97" i="33"/>
  <c r="LIY97" i="33"/>
  <c r="MSB97" i="33"/>
  <c r="NER97" i="33"/>
  <c r="NON97" i="33"/>
  <c r="NYJ97" i="33"/>
  <c r="OIF97" i="33"/>
  <c r="OSB97" i="33"/>
  <c r="PBX97" i="33"/>
  <c r="PLI97" i="33"/>
  <c r="PRA97" i="33"/>
  <c r="PTV97" i="33"/>
  <c r="PWQ97" i="33"/>
  <c r="PZC97" i="33"/>
  <c r="QBO97" i="33"/>
  <c r="QEA97" i="33"/>
  <c r="QGM97" i="33"/>
  <c r="QIY97" i="33"/>
  <c r="QLK97" i="33"/>
  <c r="QNW97" i="33"/>
  <c r="QQI97" i="33"/>
  <c r="QSU97" i="33"/>
  <c r="QVG97" i="33"/>
  <c r="QXS97" i="33"/>
  <c r="RAE97" i="33"/>
  <c r="RCQ97" i="33"/>
  <c r="RFC97" i="33"/>
  <c r="RHO97" i="33"/>
  <c r="RKA97" i="33"/>
  <c r="RMM97" i="33"/>
  <c r="ROY97" i="33"/>
  <c r="RRK97" i="33"/>
  <c r="RTW97" i="33"/>
  <c r="RWI97" i="33"/>
  <c r="RYU97" i="33"/>
  <c r="SBG97" i="33"/>
  <c r="SDS97" i="33"/>
  <c r="SGE97" i="33"/>
  <c r="SIQ97" i="33"/>
  <c r="SLC97" i="33"/>
  <c r="SNO97" i="33"/>
  <c r="SQA97" i="33"/>
  <c r="JVP97" i="33"/>
  <c r="LIZ97" i="33"/>
  <c r="MSC97" i="33"/>
  <c r="NES97" i="33"/>
  <c r="NOO97" i="33"/>
  <c r="NYK97" i="33"/>
  <c r="OIG97" i="33"/>
  <c r="OSC97" i="33"/>
  <c r="PBY97" i="33"/>
  <c r="PLL97" i="33"/>
  <c r="PRB97" i="33"/>
  <c r="PTX97" i="33"/>
  <c r="PWR97" i="33"/>
  <c r="PZD97" i="33"/>
  <c r="QBP97" i="33"/>
  <c r="QEB97" i="33"/>
  <c r="QGN97" i="33"/>
  <c r="QIZ97" i="33"/>
  <c r="QLL97" i="33"/>
  <c r="QNX97" i="33"/>
  <c r="QQJ97" i="33"/>
  <c r="QSV97" i="33"/>
  <c r="QVH97" i="33"/>
  <c r="QXT97" i="33"/>
  <c r="RAF97" i="33"/>
  <c r="RCR97" i="33"/>
  <c r="RFD97" i="33"/>
  <c r="RHP97" i="33"/>
  <c r="RKB97" i="33"/>
  <c r="RMN97" i="33"/>
  <c r="ROZ97" i="33"/>
  <c r="RRL97" i="33"/>
  <c r="RTX97" i="33"/>
  <c r="RWJ97" i="33"/>
  <c r="RYV97" i="33"/>
  <c r="SBH97" i="33"/>
  <c r="SDT97" i="33"/>
  <c r="SGF97" i="33"/>
  <c r="SIR97" i="33"/>
  <c r="ITY97" i="33"/>
  <c r="KVK97" i="33"/>
  <c r="MIU97" i="33"/>
  <c r="NBH97" i="33"/>
  <c r="NLD97" i="33"/>
  <c r="NUZ97" i="33"/>
  <c r="OEV97" i="33"/>
  <c r="OOR97" i="33"/>
  <c r="OYN97" i="33"/>
  <c r="PIJ97" i="33"/>
  <c r="PPQ97" i="33"/>
  <c r="PSW97" i="33"/>
  <c r="PVR97" i="33"/>
  <c r="PYG97" i="33"/>
  <c r="QAS97" i="33"/>
  <c r="QDE97" i="33"/>
  <c r="QFQ97" i="33"/>
  <c r="QIC97" i="33"/>
  <c r="QKO97" i="33"/>
  <c r="QNA97" i="33"/>
  <c r="QPM97" i="33"/>
  <c r="QRY97" i="33"/>
  <c r="QUK97" i="33"/>
  <c r="QWW97" i="33"/>
  <c r="QZI97" i="33"/>
  <c r="RBU97" i="33"/>
  <c r="REG97" i="33"/>
  <c r="RGS97" i="33"/>
  <c r="RJE97" i="33"/>
  <c r="RLQ97" i="33"/>
  <c r="ROC97" i="33"/>
  <c r="RQO97" i="33"/>
  <c r="RTA97" i="33"/>
  <c r="RVM97" i="33"/>
  <c r="RXY97" i="33"/>
  <c r="SAK97" i="33"/>
  <c r="SCW97" i="33"/>
  <c r="SFI97" i="33"/>
  <c r="SHU97" i="33"/>
  <c r="SKG97" i="33"/>
  <c r="SMS97" i="33"/>
  <c r="SPE97" i="33"/>
  <c r="ITZ97" i="33"/>
  <c r="KVL97" i="33"/>
  <c r="MIV97" i="33"/>
  <c r="NBI97" i="33"/>
  <c r="NLE97" i="33"/>
  <c r="NVA97" i="33"/>
  <c r="OEW97" i="33"/>
  <c r="OOS97" i="33"/>
  <c r="OYO97" i="33"/>
  <c r="PIK97" i="33"/>
  <c r="PPT97" i="33"/>
  <c r="PSX97" i="33"/>
  <c r="PVT97" i="33"/>
  <c r="PYH97" i="33"/>
  <c r="QAT97" i="33"/>
  <c r="QDF97" i="33"/>
  <c r="QFR97" i="33"/>
  <c r="QID97" i="33"/>
  <c r="QKP97" i="33"/>
  <c r="QNB97" i="33"/>
  <c r="QPN97" i="33"/>
  <c r="QRZ97" i="33"/>
  <c r="QUL97" i="33"/>
  <c r="QWX97" i="33"/>
  <c r="QZJ97" i="33"/>
  <c r="RBV97" i="33"/>
  <c r="REH97" i="33"/>
  <c r="RGT97" i="33"/>
  <c r="RJF97" i="33"/>
  <c r="RLR97" i="33"/>
  <c r="ROD97" i="33"/>
  <c r="RQP97" i="33"/>
  <c r="RTB97" i="33"/>
  <c r="RVN97" i="33"/>
  <c r="RXZ97" i="33"/>
  <c r="SAL97" i="33"/>
  <c r="SCX97" i="33"/>
  <c r="SFJ97" i="33"/>
  <c r="SHV97" i="33"/>
  <c r="SKH97" i="33"/>
  <c r="SMT97" i="33"/>
  <c r="SPF97" i="33"/>
  <c r="JYA97" i="33"/>
  <c r="NPD97" i="33"/>
  <c r="PCN97" i="33"/>
  <c r="PWU97" i="33"/>
  <c r="QGQ97" i="33"/>
  <c r="QQM97" i="33"/>
  <c r="RAI97" i="33"/>
  <c r="RKE97" i="33"/>
  <c r="RUA97" i="33"/>
  <c r="SDW97" i="33"/>
  <c r="SMR97" i="33"/>
  <c r="SRQ97" i="33"/>
  <c r="SUF97" i="33"/>
  <c r="SWR97" i="33"/>
  <c r="SZD97" i="33"/>
  <c r="TBP97" i="33"/>
  <c r="TEB97" i="33"/>
  <c r="TGN97" i="33"/>
  <c r="TIZ97" i="33"/>
  <c r="TLL97" i="33"/>
  <c r="TNX97" i="33"/>
  <c r="TQJ97" i="33"/>
  <c r="TSV97" i="33"/>
  <c r="TVH97" i="33"/>
  <c r="TXT97" i="33"/>
  <c r="UAF97" i="33"/>
  <c r="UCR97" i="33"/>
  <c r="UFD97" i="33"/>
  <c r="UHP97" i="33"/>
  <c r="UKB97" i="33"/>
  <c r="UMN97" i="33"/>
  <c r="UOZ97" i="33"/>
  <c r="URL97" i="33"/>
  <c r="UTX97" i="33"/>
  <c r="UWJ97" i="33"/>
  <c r="UYV97" i="33"/>
  <c r="VBH97" i="33"/>
  <c r="VDT97" i="33"/>
  <c r="VGF97" i="33"/>
  <c r="VIR97" i="33"/>
  <c r="VLD97" i="33"/>
  <c r="VNP97" i="33"/>
  <c r="VQB97" i="33"/>
  <c r="KRT97" i="33"/>
  <c r="NUC97" i="33"/>
  <c r="PHM97" i="33"/>
  <c r="PYB97" i="33"/>
  <c r="QHX97" i="33"/>
  <c r="QRT97" i="33"/>
  <c r="RBP97" i="33"/>
  <c r="RLL97" i="33"/>
  <c r="RVH97" i="33"/>
  <c r="SFD97" i="33"/>
  <c r="SNP97" i="33"/>
  <c r="SSA97" i="33"/>
  <c r="SUO97" i="33"/>
  <c r="SXA97" i="33"/>
  <c r="SZM97" i="33"/>
  <c r="TBY97" i="33"/>
  <c r="TEK97" i="33"/>
  <c r="TGW97" i="33"/>
  <c r="TJI97" i="33"/>
  <c r="TLU97" i="33"/>
  <c r="TOG97" i="33"/>
  <c r="TQS97" i="33"/>
  <c r="TTE97" i="33"/>
  <c r="TVQ97" i="33"/>
  <c r="TYC97" i="33"/>
  <c r="UAO97" i="33"/>
  <c r="UDA97" i="33"/>
  <c r="UFM97" i="33"/>
  <c r="UHY97" i="33"/>
  <c r="UKK97" i="33"/>
  <c r="UMW97" i="33"/>
  <c r="UPI97" i="33"/>
  <c r="URU97" i="33"/>
  <c r="UUG97" i="33"/>
  <c r="UWS97" i="33"/>
  <c r="UZE97" i="33"/>
  <c r="VBQ97" i="33"/>
  <c r="VEC97" i="33"/>
  <c r="VGO97" i="33"/>
  <c r="VJA97" i="33"/>
  <c r="VLM97" i="33"/>
  <c r="VNY97" i="33"/>
  <c r="VQK97" i="33"/>
  <c r="NGN97" i="33"/>
  <c r="OTX97" i="33"/>
  <c r="PUJ97" i="33"/>
  <c r="QEM97" i="33"/>
  <c r="QOI97" i="33"/>
  <c r="QYE97" i="33"/>
  <c r="RIA97" i="33"/>
  <c r="RRW97" i="33"/>
  <c r="SBS97" i="33"/>
  <c r="SLG97" i="33"/>
  <c r="SQX97" i="33"/>
  <c r="STR97" i="33"/>
  <c r="SWD97" i="33"/>
  <c r="SYP97" i="33"/>
  <c r="TBB97" i="33"/>
  <c r="TDN97" i="33"/>
  <c r="TFZ97" i="33"/>
  <c r="TIL97" i="33"/>
  <c r="TKX97" i="33"/>
  <c r="TNJ97" i="33"/>
  <c r="HUF97" i="33"/>
  <c r="IQR97" i="33"/>
  <c r="JKJ97" i="33"/>
  <c r="ICW97" i="33"/>
  <c r="IWO97" i="33"/>
  <c r="GOI97" i="33"/>
  <c r="IIT97" i="33"/>
  <c r="JCL97" i="33"/>
  <c r="HGB97" i="33"/>
  <c r="INC97" i="33"/>
  <c r="JGU97" i="33"/>
  <c r="HZE97" i="33"/>
  <c r="ITP97" i="33"/>
  <c r="GVH97" i="33"/>
  <c r="JUK97" i="33"/>
  <c r="KOC97" i="33"/>
  <c r="LHU97" i="33"/>
  <c r="MBM97" i="33"/>
  <c r="IQP97" i="33"/>
  <c r="KAX97" i="33"/>
  <c r="KUP97" i="33"/>
  <c r="LOH97" i="33"/>
  <c r="MHZ97" i="33"/>
  <c r="JML97" i="33"/>
  <c r="KGM97" i="33"/>
  <c r="LAE97" i="33"/>
  <c r="LTW97" i="33"/>
  <c r="MNO97" i="33"/>
  <c r="JMQ97" i="33"/>
  <c r="KGN97" i="33"/>
  <c r="LAF97" i="33"/>
  <c r="LTX97" i="33"/>
  <c r="MNP97" i="33"/>
  <c r="INM97" i="33"/>
  <c r="KAC97" i="33"/>
  <c r="KTU97" i="33"/>
  <c r="LNM97" i="33"/>
  <c r="MCO97" i="33"/>
  <c r="MJQ97" i="33"/>
  <c r="MOG97" i="33"/>
  <c r="MRY97" i="33"/>
  <c r="MVI97" i="33"/>
  <c r="MYC97" i="33"/>
  <c r="FYL97" i="33"/>
  <c r="HXI97" i="33"/>
  <c r="IJV97" i="33"/>
  <c r="IUX97" i="33"/>
  <c r="JFZ97" i="33"/>
  <c r="JOC97" i="33"/>
  <c r="JQX97" i="33"/>
  <c r="JTR97" i="33"/>
  <c r="JWL97" i="33"/>
  <c r="JZF97" i="33"/>
  <c r="KBZ97" i="33"/>
  <c r="KET97" i="33"/>
  <c r="KHV97" i="33"/>
  <c r="KKP97" i="33"/>
  <c r="KNJ97" i="33"/>
  <c r="KQD97" i="33"/>
  <c r="KSX97" i="33"/>
  <c r="KVR97" i="33"/>
  <c r="KYL97" i="33"/>
  <c r="LBN97" i="33"/>
  <c r="LEH97" i="33"/>
  <c r="LHB97" i="33"/>
  <c r="LJV97" i="33"/>
  <c r="LMP97" i="33"/>
  <c r="LPJ97" i="33"/>
  <c r="LSD97" i="33"/>
  <c r="LVF97" i="33"/>
  <c r="LXZ97" i="33"/>
  <c r="MAT97" i="33"/>
  <c r="MDN97" i="33"/>
  <c r="MGH97" i="33"/>
  <c r="MJB97" i="33"/>
  <c r="MLV97" i="33"/>
  <c r="MOP97" i="33"/>
  <c r="MRB97" i="33"/>
  <c r="MTN97" i="33"/>
  <c r="FJQ97" i="33"/>
  <c r="JAC97" i="33"/>
  <c r="JTK97" i="33"/>
  <c r="KDG97" i="33"/>
  <c r="KNC97" i="33"/>
  <c r="KWY97" i="33"/>
  <c r="LGU97" i="33"/>
  <c r="LQQ97" i="33"/>
  <c r="MAM97" i="33"/>
  <c r="MKI97" i="33"/>
  <c r="MQX97" i="33"/>
  <c r="MVM97" i="33"/>
  <c r="MYV97" i="33"/>
  <c r="NBR97" i="33"/>
  <c r="NED97" i="33"/>
  <c r="NGP97" i="33"/>
  <c r="NJB97" i="33"/>
  <c r="NLN97" i="33"/>
  <c r="NNZ97" i="33"/>
  <c r="NQL97" i="33"/>
  <c r="NSX97" i="33"/>
  <c r="NVJ97" i="33"/>
  <c r="NXV97" i="33"/>
  <c r="OAH97" i="33"/>
  <c r="OCT97" i="33"/>
  <c r="OFF97" i="33"/>
  <c r="OHR97" i="33"/>
  <c r="OKD97" i="33"/>
  <c r="OMP97" i="33"/>
  <c r="OPB97" i="33"/>
  <c r="ORN97" i="33"/>
  <c r="OTZ97" i="33"/>
  <c r="OWL97" i="33"/>
  <c r="OYX97" i="33"/>
  <c r="PBJ97" i="33"/>
  <c r="PDV97" i="33"/>
  <c r="PGH97" i="33"/>
  <c r="PIT97" i="33"/>
  <c r="PLF97" i="33"/>
  <c r="PNR97" i="33"/>
  <c r="PQD97" i="33"/>
  <c r="IVF97" i="33"/>
  <c r="JSF97" i="33"/>
  <c r="KCB97" i="33"/>
  <c r="KLX97" i="33"/>
  <c r="KVT97" i="33"/>
  <c r="LFP97" i="33"/>
  <c r="LPL97" i="33"/>
  <c r="LZH97" i="33"/>
  <c r="MJD97" i="33"/>
  <c r="MQM97" i="33"/>
  <c r="MVC97" i="33"/>
  <c r="MYM97" i="33"/>
  <c r="NBK97" i="33"/>
  <c r="NDW97" i="33"/>
  <c r="NGI97" i="33"/>
  <c r="NIU97" i="33"/>
  <c r="NLG97" i="33"/>
  <c r="NNS97" i="33"/>
  <c r="NQE97" i="33"/>
  <c r="NSQ97" i="33"/>
  <c r="NVC97" i="33"/>
  <c r="NXO97" i="33"/>
  <c r="OAA97" i="33"/>
  <c r="OCM97" i="33"/>
  <c r="OEY97" i="33"/>
  <c r="OHK97" i="33"/>
  <c r="OJW97" i="33"/>
  <c r="OMI97" i="33"/>
  <c r="OOU97" i="33"/>
  <c r="ORG97" i="33"/>
  <c r="OTS97" i="33"/>
  <c r="OWE97" i="33"/>
  <c r="OYQ97" i="33"/>
  <c r="PBC97" i="33"/>
  <c r="PDO97" i="33"/>
  <c r="PGA97" i="33"/>
  <c r="PIM97" i="33"/>
  <c r="PKY97" i="33"/>
  <c r="PNK97" i="33"/>
  <c r="PPW97" i="33"/>
  <c r="PSI97" i="33"/>
  <c r="PUU97" i="33"/>
  <c r="HVU97" i="33"/>
  <c r="JLE97" i="33"/>
  <c r="JWE97" i="33"/>
  <c r="KGA97" i="33"/>
  <c r="KPW97" i="33"/>
  <c r="KZS97" i="33"/>
  <c r="LJO97" i="33"/>
  <c r="LTK97" i="33"/>
  <c r="MDG97" i="33"/>
  <c r="MNC97" i="33"/>
  <c r="MSJ97" i="33"/>
  <c r="MWL97" i="33"/>
  <c r="MZT97" i="33"/>
  <c r="NCJ97" i="33"/>
  <c r="NEV97" i="33"/>
  <c r="NHH97" i="33"/>
  <c r="NJT97" i="33"/>
  <c r="NMF97" i="33"/>
  <c r="NOR97" i="33"/>
  <c r="NRD97" i="33"/>
  <c r="NTP97" i="33"/>
  <c r="NWB97" i="33"/>
  <c r="NYN97" i="33"/>
  <c r="OAZ97" i="33"/>
  <c r="ODL97" i="33"/>
  <c r="OFX97" i="33"/>
  <c r="OIJ97" i="33"/>
  <c r="OKV97" i="33"/>
  <c r="ONH97" i="33"/>
  <c r="OPT97" i="33"/>
  <c r="OSF97" i="33"/>
  <c r="OUR97" i="33"/>
  <c r="OXD97" i="33"/>
  <c r="OZP97" i="33"/>
  <c r="PCB97" i="33"/>
  <c r="PEN97" i="33"/>
  <c r="PGZ97" i="33"/>
  <c r="PJL97" i="33"/>
  <c r="PLX97" i="33"/>
  <c r="POJ97" i="33"/>
  <c r="GDJ97" i="33"/>
  <c r="JBJ97" i="33"/>
  <c r="JTT97" i="33"/>
  <c r="KDP97" i="33"/>
  <c r="KNL97" i="33"/>
  <c r="KXH97" i="33"/>
  <c r="LHD97" i="33"/>
  <c r="LQZ97" i="33"/>
  <c r="MAV97" i="33"/>
  <c r="MKR97" i="33"/>
  <c r="MRE97" i="33"/>
  <c r="MVS97" i="33"/>
  <c r="MYY97" i="33"/>
  <c r="NBU97" i="33"/>
  <c r="NEG97" i="33"/>
  <c r="NGS97" i="33"/>
  <c r="NJE97" i="33"/>
  <c r="NLQ97" i="33"/>
  <c r="NOC97" i="33"/>
  <c r="NQO97" i="33"/>
  <c r="NTA97" i="33"/>
  <c r="NVM97" i="33"/>
  <c r="NXY97" i="33"/>
  <c r="OAK97" i="33"/>
  <c r="OCW97" i="33"/>
  <c r="OFI97" i="33"/>
  <c r="OHU97" i="33"/>
  <c r="OKG97" i="33"/>
  <c r="OMS97" i="33"/>
  <c r="OPE97" i="33"/>
  <c r="ORQ97" i="33"/>
  <c r="OUC97" i="33"/>
  <c r="OWO97" i="33"/>
  <c r="OZA97" i="33"/>
  <c r="PBM97" i="33"/>
  <c r="PDY97" i="33"/>
  <c r="PGK97" i="33"/>
  <c r="PIW97" i="33"/>
  <c r="HXT97" i="33"/>
  <c r="JMD97" i="33"/>
  <c r="JWM97" i="33"/>
  <c r="KGI97" i="33"/>
  <c r="KQE97" i="33"/>
  <c r="LAA97" i="33"/>
  <c r="LJW97" i="33"/>
  <c r="LTS97" i="33"/>
  <c r="MDO97" i="33"/>
  <c r="MNK97" i="33"/>
  <c r="MSL97" i="33"/>
  <c r="MWP97" i="33"/>
  <c r="MZV97" i="33"/>
  <c r="NCL97" i="33"/>
  <c r="NEX97" i="33"/>
  <c r="NHJ97" i="33"/>
  <c r="NJV97" i="33"/>
  <c r="NMH97" i="33"/>
  <c r="NOT97" i="33"/>
  <c r="NRF97" i="33"/>
  <c r="NTR97" i="33"/>
  <c r="NWD97" i="33"/>
  <c r="NYP97" i="33"/>
  <c r="OBB97" i="33"/>
  <c r="ODN97" i="33"/>
  <c r="OFZ97" i="33"/>
  <c r="OIL97" i="33"/>
  <c r="OKX97" i="33"/>
  <c r="ONJ97" i="33"/>
  <c r="OPV97" i="33"/>
  <c r="OSH97" i="33"/>
  <c r="OUT97" i="33"/>
  <c r="OXF97" i="33"/>
  <c r="OZR97" i="33"/>
  <c r="PCD97" i="33"/>
  <c r="PEP97" i="33"/>
  <c r="PHB97" i="33"/>
  <c r="PJN97" i="33"/>
  <c r="PLZ97" i="33"/>
  <c r="POL97" i="33"/>
  <c r="HXW97" i="33"/>
  <c r="JMI97" i="33"/>
  <c r="JWN97" i="33"/>
  <c r="KGJ97" i="33"/>
  <c r="KQF97" i="33"/>
  <c r="LAB97" i="33"/>
  <c r="LJX97" i="33"/>
  <c r="LTT97" i="33"/>
  <c r="MDP97" i="33"/>
  <c r="MNL97" i="33"/>
  <c r="MSQ97" i="33"/>
  <c r="MWQ97" i="33"/>
  <c r="MZW97" i="33"/>
  <c r="NCM97" i="33"/>
  <c r="NEY97" i="33"/>
  <c r="NHK97" i="33"/>
  <c r="NJW97" i="33"/>
  <c r="NMI97" i="33"/>
  <c r="NOU97" i="33"/>
  <c r="NRG97" i="33"/>
  <c r="NTS97" i="33"/>
  <c r="NWE97" i="33"/>
  <c r="NYQ97" i="33"/>
  <c r="OBC97" i="33"/>
  <c r="ODO97" i="33"/>
  <c r="OGA97" i="33"/>
  <c r="OIM97" i="33"/>
  <c r="OKY97" i="33"/>
  <c r="ONK97" i="33"/>
  <c r="OPW97" i="33"/>
  <c r="OSI97" i="33"/>
  <c r="OUU97" i="33"/>
  <c r="OXG97" i="33"/>
  <c r="OZS97" i="33"/>
  <c r="PCE97" i="33"/>
  <c r="PEQ97" i="33"/>
  <c r="PHC97" i="33"/>
  <c r="PJO97" i="33"/>
  <c r="PMA97" i="33"/>
  <c r="POM97" i="33"/>
  <c r="IKC97" i="33"/>
  <c r="KSY97" i="33"/>
  <c r="MGI97" i="33"/>
  <c r="NAR97" i="33"/>
  <c r="NKN97" i="33"/>
  <c r="NUJ97" i="33"/>
  <c r="OEF97" i="33"/>
  <c r="OOB97" i="33"/>
  <c r="OXX97" i="33"/>
  <c r="PHT97" i="33"/>
  <c r="PPE97" i="33"/>
  <c r="PSS97" i="33"/>
  <c r="PVN97" i="33"/>
  <c r="PYC97" i="33"/>
  <c r="QAO97" i="33"/>
  <c r="QDA97" i="33"/>
  <c r="QFM97" i="33"/>
  <c r="QHY97" i="33"/>
  <c r="QKK97" i="33"/>
  <c r="QMW97" i="33"/>
  <c r="QPI97" i="33"/>
  <c r="QRU97" i="33"/>
  <c r="QUG97" i="33"/>
  <c r="QWS97" i="33"/>
  <c r="QZE97" i="33"/>
  <c r="RBQ97" i="33"/>
  <c r="REC97" i="33"/>
  <c r="RGO97" i="33"/>
  <c r="RJA97" i="33"/>
  <c r="RLM97" i="33"/>
  <c r="RNY97" i="33"/>
  <c r="RQK97" i="33"/>
  <c r="RSW97" i="33"/>
  <c r="RVI97" i="33"/>
  <c r="RXU97" i="33"/>
  <c r="SAG97" i="33"/>
  <c r="SCS97" i="33"/>
  <c r="SFE97" i="33"/>
  <c r="SHQ97" i="33"/>
  <c r="SKC97" i="33"/>
  <c r="SMO97" i="33"/>
  <c r="SPA97" i="33"/>
  <c r="SRM97" i="33"/>
  <c r="JUJ97" i="33"/>
  <c r="LHT97" i="33"/>
  <c r="MRM97" i="33"/>
  <c r="NEK97" i="33"/>
  <c r="NOG97" i="33"/>
  <c r="NYC97" i="33"/>
  <c r="OHY97" i="33"/>
  <c r="ORU97" i="33"/>
  <c r="PBQ97" i="33"/>
  <c r="PLE97" i="33"/>
  <c r="PQZ97" i="33"/>
  <c r="PTU97" i="33"/>
  <c r="PWP97" i="33"/>
  <c r="PZB97" i="33"/>
  <c r="QBN97" i="33"/>
  <c r="QDZ97" i="33"/>
  <c r="QGL97" i="33"/>
  <c r="QIX97" i="33"/>
  <c r="QLJ97" i="33"/>
  <c r="QNV97" i="33"/>
  <c r="QQH97" i="33"/>
  <c r="QST97" i="33"/>
  <c r="QVF97" i="33"/>
  <c r="QXR97" i="33"/>
  <c r="RAD97" i="33"/>
  <c r="RCP97" i="33"/>
  <c r="RFB97" i="33"/>
  <c r="RHN97" i="33"/>
  <c r="RJZ97" i="33"/>
  <c r="RML97" i="33"/>
  <c r="ROX97" i="33"/>
  <c r="RRJ97" i="33"/>
  <c r="RTV97" i="33"/>
  <c r="RWH97" i="33"/>
  <c r="RYT97" i="33"/>
  <c r="SBF97" i="33"/>
  <c r="SDR97" i="33"/>
  <c r="SGD97" i="33"/>
  <c r="SIP97" i="33"/>
  <c r="SLB97" i="33"/>
  <c r="SNN97" i="33"/>
  <c r="KAM97" i="33"/>
  <c r="LNW97" i="33"/>
  <c r="MUI97" i="33"/>
  <c r="NFX97" i="33"/>
  <c r="NPT97" i="33"/>
  <c r="NZP97" i="33"/>
  <c r="OJL97" i="33"/>
  <c r="OTH97" i="33"/>
  <c r="PDD97" i="33"/>
  <c r="PMC97" i="33"/>
  <c r="PRJ97" i="33"/>
  <c r="PUF97" i="33"/>
  <c r="PWY97" i="33"/>
  <c r="PZK97" i="33"/>
  <c r="QBW97" i="33"/>
  <c r="QEI97" i="33"/>
  <c r="QGU97" i="33"/>
  <c r="QJG97" i="33"/>
  <c r="QLS97" i="33"/>
  <c r="QOE97" i="33"/>
  <c r="QQQ97" i="33"/>
  <c r="QTC97" i="33"/>
  <c r="QVO97" i="33"/>
  <c r="QYA97" i="33"/>
  <c r="RAM97" i="33"/>
  <c r="RCY97" i="33"/>
  <c r="RFK97" i="33"/>
  <c r="RHW97" i="33"/>
  <c r="RKI97" i="33"/>
  <c r="RMU97" i="33"/>
  <c r="RPG97" i="33"/>
  <c r="RRS97" i="33"/>
  <c r="RUE97" i="33"/>
  <c r="RWQ97" i="33"/>
  <c r="RZC97" i="33"/>
  <c r="SBO97" i="33"/>
  <c r="SEA97" i="33"/>
  <c r="SGM97" i="33"/>
  <c r="SIY97" i="33"/>
  <c r="SLK97" i="33"/>
  <c r="SNW97" i="33"/>
  <c r="SQI97" i="33"/>
  <c r="KAN97" i="33"/>
  <c r="LNX97" i="33"/>
  <c r="MUM97" i="33"/>
  <c r="NFY97" i="33"/>
  <c r="NPU97" i="33"/>
  <c r="NZQ97" i="33"/>
  <c r="OJM97" i="33"/>
  <c r="OTI97" i="33"/>
  <c r="PDE97" i="33"/>
  <c r="PMG97" i="33"/>
  <c r="PRL97" i="33"/>
  <c r="PUG97" i="33"/>
  <c r="PWZ97" i="33"/>
  <c r="PZL97" i="33"/>
  <c r="QBX97" i="33"/>
  <c r="QEJ97" i="33"/>
  <c r="QGV97" i="33"/>
  <c r="QJH97" i="33"/>
  <c r="QLT97" i="33"/>
  <c r="QOF97" i="33"/>
  <c r="QQR97" i="33"/>
  <c r="QTD97" i="33"/>
  <c r="QVP97" i="33"/>
  <c r="QYB97" i="33"/>
  <c r="RAN97" i="33"/>
  <c r="RCZ97" i="33"/>
  <c r="RFL97" i="33"/>
  <c r="RHX97" i="33"/>
  <c r="RKJ97" i="33"/>
  <c r="RMV97" i="33"/>
  <c r="RPH97" i="33"/>
  <c r="RRT97" i="33"/>
  <c r="RUF97" i="33"/>
  <c r="RWR97" i="33"/>
  <c r="RZD97" i="33"/>
  <c r="SBP97" i="33"/>
  <c r="SEB97" i="33"/>
  <c r="SGN97" i="33"/>
  <c r="SIZ97" i="33"/>
  <c r="JMT97" i="33"/>
  <c r="LAI97" i="33"/>
  <c r="MNM97" i="33"/>
  <c r="NCN97" i="33"/>
  <c r="NMJ97" i="33"/>
  <c r="NWF97" i="33"/>
  <c r="OGB97" i="33"/>
  <c r="OPX97" i="33"/>
  <c r="OZT97" i="33"/>
  <c r="PJP97" i="33"/>
  <c r="PQJ97" i="33"/>
  <c r="PTF97" i="33"/>
  <c r="PWB97" i="33"/>
  <c r="PYO97" i="33"/>
  <c r="QBA97" i="33"/>
  <c r="QDM97" i="33"/>
  <c r="QFY97" i="33"/>
  <c r="QIK97" i="33"/>
  <c r="QKW97" i="33"/>
  <c r="QNI97" i="33"/>
  <c r="QPU97" i="33"/>
  <c r="QSG97" i="33"/>
  <c r="QUS97" i="33"/>
  <c r="QXE97" i="33"/>
  <c r="QZQ97" i="33"/>
  <c r="RCC97" i="33"/>
  <c r="REO97" i="33"/>
  <c r="RHA97" i="33"/>
  <c r="RJM97" i="33"/>
  <c r="RLY97" i="33"/>
  <c r="ROK97" i="33"/>
  <c r="RQW97" i="33"/>
  <c r="RTI97" i="33"/>
  <c r="RVU97" i="33"/>
  <c r="RYG97" i="33"/>
  <c r="SAS97" i="33"/>
  <c r="SDE97" i="33"/>
  <c r="SFQ97" i="33"/>
  <c r="SIC97" i="33"/>
  <c r="SKO97" i="33"/>
  <c r="SNA97" i="33"/>
  <c r="SPM97" i="33"/>
  <c r="JMU97" i="33"/>
  <c r="LAJ97" i="33"/>
  <c r="MNS97" i="33"/>
  <c r="NCO97" i="33"/>
  <c r="NMK97" i="33"/>
  <c r="NWG97" i="33"/>
  <c r="OGC97" i="33"/>
  <c r="OPY97" i="33"/>
  <c r="OZU97" i="33"/>
  <c r="PJQ97" i="33"/>
  <c r="PQK97" i="33"/>
  <c r="PTH97" i="33"/>
  <c r="PWC97" i="33"/>
  <c r="PYP97" i="33"/>
  <c r="QBB97" i="33"/>
  <c r="QDN97" i="33"/>
  <c r="QFZ97" i="33"/>
  <c r="QIL97" i="33"/>
  <c r="QKX97" i="33"/>
  <c r="QNJ97" i="33"/>
  <c r="QPV97" i="33"/>
  <c r="QSH97" i="33"/>
  <c r="QUT97" i="33"/>
  <c r="QXF97" i="33"/>
  <c r="QZR97" i="33"/>
  <c r="RCD97" i="33"/>
  <c r="REP97" i="33"/>
  <c r="RHB97" i="33"/>
  <c r="RJN97" i="33"/>
  <c r="RLZ97" i="33"/>
  <c r="ROL97" i="33"/>
  <c r="RQX97" i="33"/>
  <c r="RTJ97" i="33"/>
  <c r="RVV97" i="33"/>
  <c r="RYH97" i="33"/>
  <c r="SAT97" i="33"/>
  <c r="SDF97" i="33"/>
  <c r="SFR97" i="33"/>
  <c r="SID97" i="33"/>
  <c r="SKP97" i="33"/>
  <c r="SNB97" i="33"/>
  <c r="SPN97" i="33"/>
  <c r="KRS97" i="33"/>
  <c r="NUB97" i="33"/>
  <c r="PHL97" i="33"/>
  <c r="PYA97" i="33"/>
  <c r="QHW97" i="33"/>
  <c r="QRS97" i="33"/>
  <c r="RBO97" i="33"/>
  <c r="RLK97" i="33"/>
  <c r="RVG97" i="33"/>
  <c r="SFC97" i="33"/>
  <c r="SNL97" i="33"/>
  <c r="SRZ97" i="33"/>
  <c r="SUN97" i="33"/>
  <c r="SWZ97" i="33"/>
  <c r="SZL97" i="33"/>
  <c r="TBX97" i="33"/>
  <c r="TEJ97" i="33"/>
  <c r="TGV97" i="33"/>
  <c r="TJH97" i="33"/>
  <c r="TLT97" i="33"/>
  <c r="TOF97" i="33"/>
  <c r="TQR97" i="33"/>
  <c r="TTD97" i="33"/>
  <c r="TVP97" i="33"/>
  <c r="TYB97" i="33"/>
  <c r="UAN97" i="33"/>
  <c r="UCZ97" i="33"/>
  <c r="UFL97" i="33"/>
  <c r="UHX97" i="33"/>
  <c r="UKJ97" i="33"/>
  <c r="UMV97" i="33"/>
  <c r="UPH97" i="33"/>
  <c r="URT97" i="33"/>
  <c r="UUF97" i="33"/>
  <c r="UWR97" i="33"/>
  <c r="UZD97" i="33"/>
  <c r="VBP97" i="33"/>
  <c r="VEB97" i="33"/>
  <c r="VGN97" i="33"/>
  <c r="VIZ97" i="33"/>
  <c r="VLL97" i="33"/>
  <c r="VNX97" i="33"/>
  <c r="VQJ97" i="33"/>
  <c r="LLL97" i="33"/>
  <c r="NZA97" i="33"/>
  <c r="PLU97" i="33"/>
  <c r="PZH97" i="33"/>
  <c r="QJD97" i="33"/>
  <c r="QSZ97" i="33"/>
  <c r="RCV97" i="33"/>
  <c r="RMR97" i="33"/>
  <c r="RWN97" i="33"/>
  <c r="SGJ97" i="33"/>
  <c r="SOJ97" i="33"/>
  <c r="SSJ97" i="33"/>
  <c r="SUW97" i="33"/>
  <c r="SXI97" i="33"/>
  <c r="SZU97" i="33"/>
  <c r="TCG97" i="33"/>
  <c r="TES97" i="33"/>
  <c r="THE97" i="33"/>
  <c r="TJQ97" i="33"/>
  <c r="TMC97" i="33"/>
  <c r="TOO97" i="33"/>
  <c r="TRA97" i="33"/>
  <c r="TTM97" i="33"/>
  <c r="TVY97" i="33"/>
  <c r="TYK97" i="33"/>
  <c r="UAW97" i="33"/>
  <c r="UDI97" i="33"/>
  <c r="UFU97" i="33"/>
  <c r="UIG97" i="33"/>
  <c r="UKS97" i="33"/>
  <c r="UNE97" i="33"/>
  <c r="UPQ97" i="33"/>
  <c r="USC97" i="33"/>
  <c r="UUO97" i="33"/>
  <c r="UXA97" i="33"/>
  <c r="UZM97" i="33"/>
  <c r="VBY97" i="33"/>
  <c r="VEK97" i="33"/>
  <c r="VGW97" i="33"/>
  <c r="VJI97" i="33"/>
  <c r="VLU97" i="33"/>
  <c r="VOG97" i="33"/>
  <c r="IYW97" i="33"/>
  <c r="NLL97" i="33"/>
  <c r="OYV97" i="33"/>
  <c r="PVU97" i="33"/>
  <c r="QFS97" i="33"/>
  <c r="QPO97" i="33"/>
  <c r="QZK97" i="33"/>
  <c r="RJG97" i="33"/>
  <c r="RTC97" i="33"/>
  <c r="SCY97" i="33"/>
  <c r="SMB97" i="33"/>
  <c r="SRJ97" i="33"/>
  <c r="STZ97" i="33"/>
  <c r="SWL97" i="33"/>
  <c r="SYX97" i="33"/>
  <c r="TBJ97" i="33"/>
  <c r="TDV97" i="33"/>
  <c r="TGH97" i="33"/>
  <c r="TIT97" i="33"/>
  <c r="TLF97" i="33"/>
  <c r="TNR97" i="33"/>
  <c r="HYM97" i="33"/>
  <c r="ITD97" i="33"/>
  <c r="DND97" i="33"/>
  <c r="IFI97" i="33"/>
  <c r="IZA97" i="33"/>
  <c r="GYK97" i="33"/>
  <c r="ILF97" i="33"/>
  <c r="JEX97" i="33"/>
  <c r="HPX97" i="33"/>
  <c r="IPO97" i="33"/>
  <c r="JJG97" i="33"/>
  <c r="ICJ97" i="33"/>
  <c r="IWB97" i="33"/>
  <c r="IAF97" i="33"/>
  <c r="JWW97" i="33"/>
  <c r="KQO97" i="33"/>
  <c r="LKG97" i="33"/>
  <c r="MDY97" i="33"/>
  <c r="JAL97" i="33"/>
  <c r="KDJ97" i="33"/>
  <c r="KXB97" i="33"/>
  <c r="LQT97" i="33"/>
  <c r="MKL97" i="33"/>
  <c r="JPG97" i="33"/>
  <c r="KIY97" i="33"/>
  <c r="LCQ97" i="33"/>
  <c r="LWI97" i="33"/>
  <c r="MQA97" i="33"/>
  <c r="JPH97" i="33"/>
  <c r="KIZ97" i="33"/>
  <c r="LCR97" i="33"/>
  <c r="LWJ97" i="33"/>
  <c r="MQB97" i="33"/>
  <c r="IXI97" i="33"/>
  <c r="KCO97" i="33"/>
  <c r="KWG97" i="33"/>
  <c r="LPY97" i="33"/>
  <c r="MDM97" i="33"/>
  <c r="MJY97" i="33"/>
  <c r="MOO97" i="33"/>
  <c r="MSG97" i="33"/>
  <c r="MVQ97" i="33"/>
  <c r="MYK97" i="33"/>
  <c r="GNM97" i="33"/>
  <c r="HZH97" i="33"/>
  <c r="ILB97" i="33"/>
  <c r="IWD97" i="33"/>
  <c r="JIL97" i="33"/>
  <c r="JOL97" i="33"/>
  <c r="JRF97" i="33"/>
  <c r="JTZ97" i="33"/>
  <c r="JWT97" i="33"/>
  <c r="JZN97" i="33"/>
  <c r="KCH97" i="33"/>
  <c r="KFJ97" i="33"/>
  <c r="KID97" i="33"/>
  <c r="KKX97" i="33"/>
  <c r="KNR97" i="33"/>
  <c r="KQL97" i="33"/>
  <c r="KTF97" i="33"/>
  <c r="KVZ97" i="33"/>
  <c r="KZB97" i="33"/>
  <c r="LBV97" i="33"/>
  <c r="LEP97" i="33"/>
  <c r="LHJ97" i="33"/>
  <c r="LKD97" i="33"/>
  <c r="LMX97" i="33"/>
  <c r="LPR97" i="33"/>
  <c r="LST97" i="33"/>
  <c r="LVN97" i="33"/>
  <c r="LYH97" i="33"/>
  <c r="MBB97" i="33"/>
  <c r="MDV97" i="33"/>
  <c r="MGP97" i="33"/>
  <c r="MJJ97" i="33"/>
  <c r="MML97" i="33"/>
  <c r="MOX97" i="33"/>
  <c r="MRJ97" i="33"/>
  <c r="MTV97" i="33"/>
  <c r="GYZ97" i="33"/>
  <c r="JFA97" i="33"/>
  <c r="JUQ97" i="33"/>
  <c r="KEM97" i="33"/>
  <c r="KOI97" i="33"/>
  <c r="KYE97" i="33"/>
  <c r="LIA97" i="33"/>
  <c r="LRW97" i="33"/>
  <c r="MBS97" i="33"/>
  <c r="MLO97" i="33"/>
  <c r="MRN97" i="33"/>
  <c r="MVZ97" i="33"/>
  <c r="MZF97" i="33"/>
  <c r="NBZ97" i="33"/>
  <c r="NEL97" i="33"/>
  <c r="NGX97" i="33"/>
  <c r="NJJ97" i="33"/>
  <c r="NLV97" i="33"/>
  <c r="NOH97" i="33"/>
  <c r="NQT97" i="33"/>
  <c r="NTF97" i="33"/>
  <c r="NVR97" i="33"/>
  <c r="NYD97" i="33"/>
  <c r="OAP97" i="33"/>
  <c r="ODB97" i="33"/>
  <c r="OFN97" i="33"/>
  <c r="OHZ97" i="33"/>
  <c r="OKL97" i="33"/>
  <c r="OMX97" i="33"/>
  <c r="OPJ97" i="33"/>
  <c r="ORV97" i="33"/>
  <c r="OUH97" i="33"/>
  <c r="OWT97" i="33"/>
  <c r="OZF97" i="33"/>
  <c r="PBR97" i="33"/>
  <c r="PED97" i="33"/>
  <c r="PGP97" i="33"/>
  <c r="PJB97" i="33"/>
  <c r="PLN97" i="33"/>
  <c r="PNZ97" i="33"/>
  <c r="FJR97" i="33"/>
  <c r="JAD97" i="33"/>
  <c r="JTL97" i="33"/>
  <c r="KDH97" i="33"/>
  <c r="KND97" i="33"/>
  <c r="KWZ97" i="33"/>
  <c r="LGV97" i="33"/>
  <c r="LQR97" i="33"/>
  <c r="MAN97" i="33"/>
  <c r="MKJ97" i="33"/>
  <c r="MRC97" i="33"/>
  <c r="MVN97" i="33"/>
  <c r="MYW97" i="33"/>
  <c r="NBS97" i="33"/>
  <c r="NEE97" i="33"/>
  <c r="NGQ97" i="33"/>
  <c r="NJC97" i="33"/>
  <c r="NLO97" i="33"/>
  <c r="NOA97" i="33"/>
  <c r="NQM97" i="33"/>
  <c r="NSY97" i="33"/>
  <c r="NVK97" i="33"/>
  <c r="NXW97" i="33"/>
  <c r="OAI97" i="33"/>
  <c r="OCU97" i="33"/>
  <c r="OFG97" i="33"/>
  <c r="OHS97" i="33"/>
  <c r="OKE97" i="33"/>
  <c r="OMQ97" i="33"/>
  <c r="OPC97" i="33"/>
  <c r="ORO97" i="33"/>
  <c r="OUA97" i="33"/>
  <c r="OWM97" i="33"/>
  <c r="OYY97" i="33"/>
  <c r="PBK97" i="33"/>
  <c r="PDW97" i="33"/>
  <c r="PGI97" i="33"/>
  <c r="PIU97" i="33"/>
  <c r="PLG97" i="33"/>
  <c r="PNS97" i="33"/>
  <c r="PQE97" i="33"/>
  <c r="PSQ97" i="33"/>
  <c r="PVC97" i="33"/>
  <c r="ICS97" i="33"/>
  <c r="JNL97" i="33"/>
  <c r="JXK97" i="33"/>
  <c r="KHG97" i="33"/>
  <c r="KRC97" i="33"/>
  <c r="LAY97" i="33"/>
  <c r="LKU97" i="33"/>
  <c r="LUQ97" i="33"/>
  <c r="MEM97" i="33"/>
  <c r="MOA97" i="33"/>
  <c r="MSZ97" i="33"/>
  <c r="MWX97" i="33"/>
  <c r="NAD97" i="33"/>
  <c r="NCR97" i="33"/>
  <c r="NFD97" i="33"/>
  <c r="NHP97" i="33"/>
  <c r="NKB97" i="33"/>
  <c r="NMN97" i="33"/>
  <c r="NOZ97" i="33"/>
  <c r="NRL97" i="33"/>
  <c r="NTX97" i="33"/>
  <c r="NWJ97" i="33"/>
  <c r="NYV97" i="33"/>
  <c r="OBH97" i="33"/>
  <c r="ODT97" i="33"/>
  <c r="OGF97" i="33"/>
  <c r="OIR97" i="33"/>
  <c r="OLD97" i="33"/>
  <c r="ONP97" i="33"/>
  <c r="OQB97" i="33"/>
  <c r="OSN97" i="33"/>
  <c r="OUZ97" i="33"/>
  <c r="OXL97" i="33"/>
  <c r="OZX97" i="33"/>
  <c r="PCJ97" i="33"/>
  <c r="PEV97" i="33"/>
  <c r="PHH97" i="33"/>
  <c r="PJT97" i="33"/>
  <c r="PMF97" i="33"/>
  <c r="POR97" i="33"/>
  <c r="HDY97" i="33"/>
  <c r="JGH97" i="33"/>
  <c r="JUZ97" i="33"/>
  <c r="KEV97" i="33"/>
  <c r="KOR97" i="33"/>
  <c r="KYN97" i="33"/>
  <c r="LIJ97" i="33"/>
  <c r="LSF97" i="33"/>
  <c r="MCB97" i="33"/>
  <c r="MLX97" i="33"/>
  <c r="MRU97" i="33"/>
  <c r="MWC97" i="33"/>
  <c r="MZK97" i="33"/>
  <c r="NCC97" i="33"/>
  <c r="NEO97" i="33"/>
  <c r="NHA97" i="33"/>
  <c r="NJM97" i="33"/>
  <c r="NLY97" i="33"/>
  <c r="NOK97" i="33"/>
  <c r="NQW97" i="33"/>
  <c r="NTI97" i="33"/>
  <c r="NVU97" i="33"/>
  <c r="NYG97" i="33"/>
  <c r="OAS97" i="33"/>
  <c r="ODE97" i="33"/>
  <c r="OFQ97" i="33"/>
  <c r="OIC97" i="33"/>
  <c r="OKO97" i="33"/>
  <c r="ONA97" i="33"/>
  <c r="OPM97" i="33"/>
  <c r="ORY97" i="33"/>
  <c r="OUK97" i="33"/>
  <c r="OWW97" i="33"/>
  <c r="OZI97" i="33"/>
  <c r="PBU97" i="33"/>
  <c r="PEG97" i="33"/>
  <c r="PGS97" i="33"/>
  <c r="PJE97" i="33"/>
  <c r="IDY97" i="33"/>
  <c r="JNU97" i="33"/>
  <c r="JXS97" i="33"/>
  <c r="KHO97" i="33"/>
  <c r="KRK97" i="33"/>
  <c r="LBG97" i="33"/>
  <c r="LLC97" i="33"/>
  <c r="LUY97" i="33"/>
  <c r="MEU97" i="33"/>
  <c r="MOC97" i="33"/>
  <c r="MTB97" i="33"/>
  <c r="MWZ97" i="33"/>
  <c r="NAH97" i="33"/>
  <c r="NCT97" i="33"/>
  <c r="NFF97" i="33"/>
  <c r="NHR97" i="33"/>
  <c r="NKD97" i="33"/>
  <c r="NMP97" i="33"/>
  <c r="NPB97" i="33"/>
  <c r="NRN97" i="33"/>
  <c r="NTZ97" i="33"/>
  <c r="NWL97" i="33"/>
  <c r="NYX97" i="33"/>
  <c r="OBJ97" i="33"/>
  <c r="ODV97" i="33"/>
  <c r="OGH97" i="33"/>
  <c r="OIT97" i="33"/>
  <c r="OLF97" i="33"/>
  <c r="ONR97" i="33"/>
  <c r="OQD97" i="33"/>
  <c r="OSP97" i="33"/>
  <c r="OVB97" i="33"/>
  <c r="OXN97" i="33"/>
  <c r="OZZ97" i="33"/>
  <c r="PCL97" i="33"/>
  <c r="PEX97" i="33"/>
  <c r="PHJ97" i="33"/>
  <c r="PJV97" i="33"/>
  <c r="PMH97" i="33"/>
  <c r="POT97" i="33"/>
  <c r="IDZ97" i="33"/>
  <c r="JNW97" i="33"/>
  <c r="JXT97" i="33"/>
  <c r="KHP97" i="33"/>
  <c r="KRL97" i="33"/>
  <c r="LBH97" i="33"/>
  <c r="LLD97" i="33"/>
  <c r="LUZ97" i="33"/>
  <c r="MEV97" i="33"/>
  <c r="MOI97" i="33"/>
  <c r="MTG97" i="33"/>
  <c r="MXA97" i="33"/>
  <c r="NAI97" i="33"/>
  <c r="NCU97" i="33"/>
  <c r="NFG97" i="33"/>
  <c r="NHS97" i="33"/>
  <c r="NKE97" i="33"/>
  <c r="NMQ97" i="33"/>
  <c r="NPC97" i="33"/>
  <c r="NRO97" i="33"/>
  <c r="NUA97" i="33"/>
  <c r="NWM97" i="33"/>
  <c r="NYY97" i="33"/>
  <c r="OBK97" i="33"/>
  <c r="ODW97" i="33"/>
  <c r="OGI97" i="33"/>
  <c r="OIU97" i="33"/>
  <c r="OLG97" i="33"/>
  <c r="ONS97" i="33"/>
  <c r="OQE97" i="33"/>
  <c r="OSQ97" i="33"/>
  <c r="OVC97" i="33"/>
  <c r="OXO97" i="33"/>
  <c r="PAA97" i="33"/>
  <c r="PCM97" i="33"/>
  <c r="PEY97" i="33"/>
  <c r="PHK97" i="33"/>
  <c r="PJW97" i="33"/>
  <c r="PMI97" i="33"/>
  <c r="POU97" i="33"/>
  <c r="JDU97" i="33"/>
  <c r="KXW97" i="33"/>
  <c r="MLG97" i="33"/>
  <c r="NBX97" i="33"/>
  <c r="NLT97" i="33"/>
  <c r="NVP97" i="33"/>
  <c r="OFL97" i="33"/>
  <c r="OPH97" i="33"/>
  <c r="OZD97" i="33"/>
  <c r="PIZ97" i="33"/>
  <c r="PQB97" i="33"/>
  <c r="PTB97" i="33"/>
  <c r="PVW97" i="33"/>
  <c r="PYK97" i="33"/>
  <c r="QAW97" i="33"/>
  <c r="QDI97" i="33"/>
  <c r="QFU97" i="33"/>
  <c r="QIG97" i="33"/>
  <c r="QKS97" i="33"/>
  <c r="QNE97" i="33"/>
  <c r="QPQ97" i="33"/>
  <c r="QSC97" i="33"/>
  <c r="QUO97" i="33"/>
  <c r="QXA97" i="33"/>
  <c r="QZM97" i="33"/>
  <c r="RBY97" i="33"/>
  <c r="REK97" i="33"/>
  <c r="RGW97" i="33"/>
  <c r="RJI97" i="33"/>
  <c r="RLU97" i="33"/>
  <c r="ROG97" i="33"/>
  <c r="RQS97" i="33"/>
  <c r="RTE97" i="33"/>
  <c r="RVQ97" i="33"/>
  <c r="RYC97" i="33"/>
  <c r="SAO97" i="33"/>
  <c r="SDA97" i="33"/>
  <c r="SFM97" i="33"/>
  <c r="SHY97" i="33"/>
  <c r="SKK97" i="33"/>
  <c r="SMW97" i="33"/>
  <c r="SPI97" i="33"/>
  <c r="SRU97" i="33"/>
  <c r="JZH97" i="33"/>
  <c r="LMR97" i="33"/>
  <c r="MTY97" i="33"/>
  <c r="NFQ97" i="33"/>
  <c r="NPM97" i="33"/>
  <c r="NZI97" i="33"/>
  <c r="OJE97" i="33"/>
  <c r="OTA97" i="33"/>
  <c r="PCW97" i="33"/>
  <c r="PMB97" i="33"/>
  <c r="PRI97" i="33"/>
  <c r="PUD97" i="33"/>
  <c r="PWX97" i="33"/>
  <c r="PZJ97" i="33"/>
  <c r="QBV97" i="33"/>
  <c r="QEH97" i="33"/>
  <c r="QGT97" i="33"/>
  <c r="QJF97" i="33"/>
  <c r="QLR97" i="33"/>
  <c r="QOD97" i="33"/>
  <c r="QQP97" i="33"/>
  <c r="QTB97" i="33"/>
  <c r="QVN97" i="33"/>
  <c r="QXZ97" i="33"/>
  <c r="RAL97" i="33"/>
  <c r="RCX97" i="33"/>
  <c r="RFJ97" i="33"/>
  <c r="RHV97" i="33"/>
  <c r="RKH97" i="33"/>
  <c r="RMT97" i="33"/>
  <c r="RPF97" i="33"/>
  <c r="RRR97" i="33"/>
  <c r="RUD97" i="33"/>
  <c r="RWP97" i="33"/>
  <c r="RZB97" i="33"/>
  <c r="SBN97" i="33"/>
  <c r="SDZ97" i="33"/>
  <c r="SGL97" i="33"/>
  <c r="SIX97" i="33"/>
  <c r="SLJ97" i="33"/>
  <c r="SNV97" i="33"/>
  <c r="KFK97" i="33"/>
  <c r="LSU97" i="33"/>
  <c r="MWH97" i="33"/>
  <c r="NHD97" i="33"/>
  <c r="NQZ97" i="33"/>
  <c r="OAV97" i="33"/>
  <c r="OKR97" i="33"/>
  <c r="OUN97" i="33"/>
  <c r="PEJ97" i="33"/>
  <c r="PMZ97" i="33"/>
  <c r="PRT97" i="33"/>
  <c r="PUO97" i="33"/>
  <c r="PXG97" i="33"/>
  <c r="PZS97" i="33"/>
  <c r="QCE97" i="33"/>
  <c r="QEQ97" i="33"/>
  <c r="QHC97" i="33"/>
  <c r="QJO97" i="33"/>
  <c r="QMA97" i="33"/>
  <c r="QOM97" i="33"/>
  <c r="QQY97" i="33"/>
  <c r="QTK97" i="33"/>
  <c r="QVW97" i="33"/>
  <c r="QYI97" i="33"/>
  <c r="RAU97" i="33"/>
  <c r="RDG97" i="33"/>
  <c r="RFS97" i="33"/>
  <c r="RIE97" i="33"/>
  <c r="RKQ97" i="33"/>
  <c r="RNC97" i="33"/>
  <c r="RPO97" i="33"/>
  <c r="RSA97" i="33"/>
  <c r="RUM97" i="33"/>
  <c r="RWY97" i="33"/>
  <c r="RZK97" i="33"/>
  <c r="SBW97" i="33"/>
  <c r="SEI97" i="33"/>
  <c r="SGU97" i="33"/>
  <c r="SJG97" i="33"/>
  <c r="SLS97" i="33"/>
  <c r="SOE97" i="33"/>
  <c r="SQQ97" i="33"/>
  <c r="KFL97" i="33"/>
  <c r="LSV97" i="33"/>
  <c r="MWI97" i="33"/>
  <c r="NHE97" i="33"/>
  <c r="NRA97" i="33"/>
  <c r="OAW97" i="33"/>
  <c r="OKS97" i="33"/>
  <c r="OUO97" i="33"/>
  <c r="PEK97" i="33"/>
  <c r="PNA97" i="33"/>
  <c r="PRU97" i="33"/>
  <c r="PUP97" i="33"/>
  <c r="PXH97" i="33"/>
  <c r="PZT97" i="33"/>
  <c r="QCF97" i="33"/>
  <c r="QER97" i="33"/>
  <c r="QHD97" i="33"/>
  <c r="QJP97" i="33"/>
  <c r="QMB97" i="33"/>
  <c r="QON97" i="33"/>
  <c r="QQZ97" i="33"/>
  <c r="QTL97" i="33"/>
  <c r="QVX97" i="33"/>
  <c r="QYJ97" i="33"/>
  <c r="RAV97" i="33"/>
  <c r="RDH97" i="33"/>
  <c r="RFT97" i="33"/>
  <c r="RIF97" i="33"/>
  <c r="RKR97" i="33"/>
  <c r="RND97" i="33"/>
  <c r="RPP97" i="33"/>
  <c r="RSB97" i="33"/>
  <c r="RUN97" i="33"/>
  <c r="RWZ97" i="33"/>
  <c r="RZL97" i="33"/>
  <c r="SBX97" i="33"/>
  <c r="SEJ97" i="33"/>
  <c r="SGV97" i="33"/>
  <c r="SJH97" i="33"/>
  <c r="JRW97" i="33"/>
  <c r="LFG97" i="33"/>
  <c r="MQF97" i="33"/>
  <c r="NDT97" i="33"/>
  <c r="NNP97" i="33"/>
  <c r="NXL97" i="33"/>
  <c r="OHH97" i="33"/>
  <c r="ORD97" i="33"/>
  <c r="PAZ97" i="33"/>
  <c r="PKS97" i="33"/>
  <c r="PQT97" i="33"/>
  <c r="PTP97" i="33"/>
  <c r="PWK97" i="33"/>
  <c r="PYW97" i="33"/>
  <c r="QBI97" i="33"/>
  <c r="QDU97" i="33"/>
  <c r="QGG97" i="33"/>
  <c r="QIS97" i="33"/>
  <c r="QLE97" i="33"/>
  <c r="QNQ97" i="33"/>
  <c r="QQC97" i="33"/>
  <c r="QSO97" i="33"/>
  <c r="QVA97" i="33"/>
  <c r="QXM97" i="33"/>
  <c r="QZY97" i="33"/>
  <c r="RCK97" i="33"/>
  <c r="REW97" i="33"/>
  <c r="RHI97" i="33"/>
  <c r="RJU97" i="33"/>
  <c r="RMG97" i="33"/>
  <c r="ROS97" i="33"/>
  <c r="RRE97" i="33"/>
  <c r="RTQ97" i="33"/>
  <c r="RWC97" i="33"/>
  <c r="RYO97" i="33"/>
  <c r="SBA97" i="33"/>
  <c r="SDM97" i="33"/>
  <c r="SFY97" i="33"/>
  <c r="SIK97" i="33"/>
  <c r="SKW97" i="33"/>
  <c r="SNI97" i="33"/>
  <c r="SPU97" i="33"/>
  <c r="JRX97" i="33"/>
  <c r="LFH97" i="33"/>
  <c r="MQG97" i="33"/>
  <c r="NDU97" i="33"/>
  <c r="NNQ97" i="33"/>
  <c r="NXM97" i="33"/>
  <c r="OHI97" i="33"/>
  <c r="ORE97" i="33"/>
  <c r="PBA97" i="33"/>
  <c r="PKV97" i="33"/>
  <c r="PQV97" i="33"/>
  <c r="PTQ97" i="33"/>
  <c r="PWL97" i="33"/>
  <c r="PYX97" i="33"/>
  <c r="QBJ97" i="33"/>
  <c r="QDV97" i="33"/>
  <c r="QGH97" i="33"/>
  <c r="QIT97" i="33"/>
  <c r="QLF97" i="33"/>
  <c r="QNR97" i="33"/>
  <c r="QQD97" i="33"/>
  <c r="QSP97" i="33"/>
  <c r="QVB97" i="33"/>
  <c r="QXN97" i="33"/>
  <c r="QZZ97" i="33"/>
  <c r="RCL97" i="33"/>
  <c r="REX97" i="33"/>
  <c r="RHJ97" i="33"/>
  <c r="RJV97" i="33"/>
  <c r="RMH97" i="33"/>
  <c r="ROT97" i="33"/>
  <c r="RRF97" i="33"/>
  <c r="RTR97" i="33"/>
  <c r="RWD97" i="33"/>
  <c r="RYP97" i="33"/>
  <c r="SBB97" i="33"/>
  <c r="SDN97" i="33"/>
  <c r="SFZ97" i="33"/>
  <c r="SIL97" i="33"/>
  <c r="SKX97" i="33"/>
  <c r="SNJ97" i="33"/>
  <c r="SPV97" i="33"/>
  <c r="LLK97" i="33"/>
  <c r="NYZ97" i="33"/>
  <c r="PLT97" i="33"/>
  <c r="PZG97" i="33"/>
  <c r="QJC97" i="33"/>
  <c r="QSY97" i="33"/>
  <c r="RCU97" i="33"/>
  <c r="RMQ97" i="33"/>
  <c r="RWM97" i="33"/>
  <c r="SGI97" i="33"/>
  <c r="SOI97" i="33"/>
  <c r="SSI97" i="33"/>
  <c r="SUV97" i="33"/>
  <c r="SXH97" i="33"/>
  <c r="SZT97" i="33"/>
  <c r="TCF97" i="33"/>
  <c r="TER97" i="33"/>
  <c r="THD97" i="33"/>
  <c r="TJP97" i="33"/>
  <c r="TMB97" i="33"/>
  <c r="TON97" i="33"/>
  <c r="TQZ97" i="33"/>
  <c r="TTL97" i="33"/>
  <c r="TVX97" i="33"/>
  <c r="TYJ97" i="33"/>
  <c r="UAV97" i="33"/>
  <c r="UDH97" i="33"/>
  <c r="UFT97" i="33"/>
  <c r="UIF97" i="33"/>
  <c r="UKR97" i="33"/>
  <c r="UND97" i="33"/>
  <c r="UPP97" i="33"/>
  <c r="USB97" i="33"/>
  <c r="UUN97" i="33"/>
  <c r="UWZ97" i="33"/>
  <c r="UZL97" i="33"/>
  <c r="VBX97" i="33"/>
  <c r="VEJ97" i="33"/>
  <c r="VGV97" i="33"/>
  <c r="VJH97" i="33"/>
  <c r="VLT97" i="33"/>
  <c r="VOF97" i="33"/>
  <c r="VQR97" i="33"/>
  <c r="MFD97" i="33"/>
  <c r="ODY97" i="33"/>
  <c r="PPD97" i="33"/>
  <c r="QAN97" i="33"/>
  <c r="QKJ97" i="33"/>
  <c r="QUF97" i="33"/>
  <c r="REB97" i="33"/>
  <c r="RNX97" i="33"/>
  <c r="RXT97" i="33"/>
  <c r="SHP97" i="33"/>
  <c r="SOZ97" i="33"/>
  <c r="SSS97" i="33"/>
  <c r="SVE97" i="33"/>
  <c r="SXQ97" i="33"/>
  <c r="TAC97" i="33"/>
  <c r="TCO97" i="33"/>
  <c r="TFA97" i="33"/>
  <c r="THM97" i="33"/>
  <c r="TJY97" i="33"/>
  <c r="TMK97" i="33"/>
  <c r="TOW97" i="33"/>
  <c r="TRI97" i="33"/>
  <c r="TTU97" i="33"/>
  <c r="TWG97" i="33"/>
  <c r="TYS97" i="33"/>
  <c r="UBE97" i="33"/>
  <c r="UDQ97" i="33"/>
  <c r="UGC97" i="33"/>
  <c r="UIO97" i="33"/>
  <c r="ULA97" i="33"/>
  <c r="UNM97" i="33"/>
  <c r="UPY97" i="33"/>
  <c r="USK97" i="33"/>
  <c r="UUW97" i="33"/>
  <c r="UXI97" i="33"/>
  <c r="UZU97" i="33"/>
  <c r="VCG97" i="33"/>
  <c r="VES97" i="33"/>
  <c r="VHE97" i="33"/>
  <c r="VJQ97" i="33"/>
  <c r="VMC97" i="33"/>
  <c r="VOO97" i="33"/>
  <c r="KCY97" i="33"/>
  <c r="NQJ97" i="33"/>
  <c r="PDT97" i="33"/>
  <c r="PXC97" i="33"/>
  <c r="QGY97" i="33"/>
  <c r="QQU97" i="33"/>
  <c r="RAQ97" i="33"/>
  <c r="RKM97" i="33"/>
  <c r="RUI97" i="33"/>
  <c r="SEE97" i="33"/>
  <c r="SMV97" i="33"/>
  <c r="SRS97" i="33"/>
  <c r="SUH97" i="33"/>
  <c r="SWT97" i="33"/>
  <c r="SZF97" i="33"/>
  <c r="TBR97" i="33"/>
  <c r="TED97" i="33"/>
  <c r="TGP97" i="33"/>
  <c r="TJB97" i="33"/>
  <c r="TLN97" i="33"/>
  <c r="IBX97" i="33"/>
  <c r="IVP97" i="33"/>
  <c r="GFU97" i="33"/>
  <c r="IHU97" i="33"/>
  <c r="JBM97" i="33"/>
  <c r="HIG97" i="33"/>
  <c r="INR97" i="33"/>
  <c r="JHJ97" i="33"/>
  <c r="HWR97" i="33"/>
  <c r="ISA97" i="33"/>
  <c r="JLS97" i="33"/>
  <c r="IEV97" i="33"/>
  <c r="IYN97" i="33"/>
  <c r="IKK97" i="33"/>
  <c r="JZI97" i="33"/>
  <c r="KTA97" i="33"/>
  <c r="LMS97" i="33"/>
  <c r="MGK97" i="33"/>
  <c r="JKH97" i="33"/>
  <c r="KFV97" i="33"/>
  <c r="KZN97" i="33"/>
  <c r="LTF97" i="33"/>
  <c r="MMX97" i="33"/>
  <c r="JRS97" i="33"/>
  <c r="KLK97" i="33"/>
  <c r="LFC97" i="33"/>
  <c r="LYU97" i="33"/>
  <c r="MSM97" i="33"/>
  <c r="JRT97" i="33"/>
  <c r="KLL97" i="33"/>
  <c r="LFD97" i="33"/>
  <c r="LYV97" i="33"/>
  <c r="MSN97" i="33"/>
  <c r="JHE97" i="33"/>
  <c r="KFA97" i="33"/>
  <c r="KYS97" i="33"/>
  <c r="LSK97" i="33"/>
  <c r="MES97" i="33"/>
  <c r="MKW97" i="33"/>
  <c r="MOW97" i="33"/>
  <c r="MTE97" i="33"/>
  <c r="MVY97" i="33"/>
  <c r="MYS97" i="33"/>
  <c r="GSW97" i="33"/>
  <c r="IBE97" i="33"/>
  <c r="IMH97" i="33"/>
  <c r="IYP97" i="33"/>
  <c r="JJR97" i="33"/>
  <c r="JOT97" i="33"/>
  <c r="JRN97" i="33"/>
  <c r="JUH97" i="33"/>
  <c r="JXB97" i="33"/>
  <c r="JZV97" i="33"/>
  <c r="KCX97" i="33"/>
  <c r="KFR97" i="33"/>
  <c r="KIL97" i="33"/>
  <c r="KLF97" i="33"/>
  <c r="KNZ97" i="33"/>
  <c r="KQT97" i="33"/>
  <c r="KTN97" i="33"/>
  <c r="KWP97" i="33"/>
  <c r="KZJ97" i="33"/>
  <c r="LCD97" i="33"/>
  <c r="LEX97" i="33"/>
  <c r="LHR97" i="33"/>
  <c r="LKL97" i="33"/>
  <c r="LNF97" i="33"/>
  <c r="LQH97" i="33"/>
  <c r="LTB97" i="33"/>
  <c r="LVV97" i="33"/>
  <c r="LYP97" i="33"/>
  <c r="MBJ97" i="33"/>
  <c r="MED97" i="33"/>
  <c r="MGX97" i="33"/>
  <c r="MJZ97" i="33"/>
  <c r="MMT97" i="33"/>
  <c r="MPF97" i="33"/>
  <c r="MRR97" i="33"/>
  <c r="MUD97" i="33"/>
  <c r="HSR97" i="33"/>
  <c r="JJY97" i="33"/>
  <c r="JVW97" i="33"/>
  <c r="KFS97" i="33"/>
  <c r="KPO97" i="33"/>
  <c r="KZK97" i="33"/>
  <c r="LJG97" i="33"/>
  <c r="LTC97" i="33"/>
  <c r="MCY97" i="33"/>
  <c r="MMU97" i="33"/>
  <c r="MSD97" i="33"/>
  <c r="MWJ97" i="33"/>
  <c r="MZR97" i="33"/>
  <c r="NCH97" i="33"/>
  <c r="NET97" i="33"/>
  <c r="NHF97" i="33"/>
  <c r="NJR97" i="33"/>
  <c r="NMD97" i="33"/>
  <c r="NOP97" i="33"/>
  <c r="NRB97" i="33"/>
  <c r="NTN97" i="33"/>
  <c r="NVZ97" i="33"/>
  <c r="NYL97" i="33"/>
  <c r="OAX97" i="33"/>
  <c r="ODJ97" i="33"/>
  <c r="OFV97" i="33"/>
  <c r="OIH97" i="33"/>
  <c r="OKT97" i="33"/>
  <c r="ONF97" i="33"/>
  <c r="OPR97" i="33"/>
  <c r="OSD97" i="33"/>
  <c r="OUP97" i="33"/>
  <c r="OXB97" i="33"/>
  <c r="OZN97" i="33"/>
  <c r="PBZ97" i="33"/>
  <c r="PEL97" i="33"/>
  <c r="PGX97" i="33"/>
  <c r="PJJ97" i="33"/>
  <c r="PLV97" i="33"/>
  <c r="POH97" i="33"/>
  <c r="GZA97" i="33"/>
  <c r="JFB97" i="33"/>
  <c r="JUR97" i="33"/>
  <c r="KEN97" i="33"/>
  <c r="KOJ97" i="33"/>
  <c r="KYF97" i="33"/>
  <c r="LIB97" i="33"/>
  <c r="LRX97" i="33"/>
  <c r="MBT97" i="33"/>
  <c r="MLP97" i="33"/>
  <c r="MRS97" i="33"/>
  <c r="MWA97" i="33"/>
  <c r="MZG97" i="33"/>
  <c r="NCA97" i="33"/>
  <c r="NEM97" i="33"/>
  <c r="NGY97" i="33"/>
  <c r="NJK97" i="33"/>
  <c r="NLW97" i="33"/>
  <c r="NOI97" i="33"/>
  <c r="NQU97" i="33"/>
  <c r="NTG97" i="33"/>
  <c r="NVS97" i="33"/>
  <c r="NYE97" i="33"/>
  <c r="OAQ97" i="33"/>
  <c r="ODC97" i="33"/>
  <c r="OFO97" i="33"/>
  <c r="OIA97" i="33"/>
  <c r="OKM97" i="33"/>
  <c r="OMY97" i="33"/>
  <c r="OPK97" i="33"/>
  <c r="ORW97" i="33"/>
  <c r="OUI97" i="33"/>
  <c r="OWU97" i="33"/>
  <c r="OZG97" i="33"/>
  <c r="PBS97" i="33"/>
  <c r="PEE97" i="33"/>
  <c r="PGQ97" i="33"/>
  <c r="PJC97" i="33"/>
  <c r="PLO97" i="33"/>
  <c r="POA97" i="33"/>
  <c r="PQM97" i="33"/>
  <c r="PSY97" i="33"/>
  <c r="PVK97" i="33"/>
  <c r="IHQ97" i="33"/>
  <c r="JOU97" i="33"/>
  <c r="JYQ97" i="33"/>
  <c r="KIM97" i="33"/>
  <c r="KSI97" i="33"/>
  <c r="LCE97" i="33"/>
  <c r="LMA97" i="33"/>
  <c r="LVW97" i="33"/>
  <c r="MFS97" i="33"/>
  <c r="MOR97" i="33"/>
  <c r="MTP97" i="33"/>
  <c r="MXH97" i="33"/>
  <c r="NAN97" i="33"/>
  <c r="NCZ97" i="33"/>
  <c r="NFL97" i="33"/>
  <c r="NHX97" i="33"/>
  <c r="NKJ97" i="33"/>
  <c r="NMV97" i="33"/>
  <c r="NPH97" i="33"/>
  <c r="NRT97" i="33"/>
  <c r="NUF97" i="33"/>
  <c r="NWR97" i="33"/>
  <c r="NZD97" i="33"/>
  <c r="OBP97" i="33"/>
  <c r="OEB97" i="33"/>
  <c r="OGN97" i="33"/>
  <c r="OIZ97" i="33"/>
  <c r="OLL97" i="33"/>
  <c r="ONX97" i="33"/>
  <c r="OQJ97" i="33"/>
  <c r="OSV97" i="33"/>
  <c r="OVH97" i="33"/>
  <c r="OXT97" i="33"/>
  <c r="PAF97" i="33"/>
  <c r="PCR97" i="33"/>
  <c r="PFD97" i="33"/>
  <c r="PHP97" i="33"/>
  <c r="PKB97" i="33"/>
  <c r="PMN97" i="33"/>
  <c r="POZ97" i="33"/>
  <c r="HVV97" i="33"/>
  <c r="JLF97" i="33"/>
  <c r="JWF97" i="33"/>
  <c r="KGB97" i="33"/>
  <c r="KPX97" i="33"/>
  <c r="KZT97" i="33"/>
  <c r="LJP97" i="33"/>
  <c r="LTL97" i="33"/>
  <c r="MDH97" i="33"/>
  <c r="MND97" i="33"/>
  <c r="MSK97" i="33"/>
  <c r="MWM97" i="33"/>
  <c r="MZU97" i="33"/>
  <c r="NCK97" i="33"/>
  <c r="NEW97" i="33"/>
  <c r="NHI97" i="33"/>
  <c r="NJU97" i="33"/>
  <c r="NMG97" i="33"/>
  <c r="NOS97" i="33"/>
  <c r="NRE97" i="33"/>
  <c r="NTQ97" i="33"/>
  <c r="NWC97" i="33"/>
  <c r="NYO97" i="33"/>
  <c r="OBA97" i="33"/>
  <c r="ODM97" i="33"/>
  <c r="OFY97" i="33"/>
  <c r="OIK97" i="33"/>
  <c r="OKW97" i="33"/>
  <c r="ONI97" i="33"/>
  <c r="OPU97" i="33"/>
  <c r="OSG97" i="33"/>
  <c r="OUS97" i="33"/>
  <c r="OXE97" i="33"/>
  <c r="OZQ97" i="33"/>
  <c r="PCC97" i="33"/>
  <c r="PEO97" i="33"/>
  <c r="PHA97" i="33"/>
  <c r="PJM97" i="33"/>
  <c r="IIW97" i="33"/>
  <c r="JPC97" i="33"/>
  <c r="JYY97" i="33"/>
  <c r="KIU97" i="33"/>
  <c r="KSQ97" i="33"/>
  <c r="LCM97" i="33"/>
  <c r="LMI97" i="33"/>
  <c r="LWE97" i="33"/>
  <c r="MGA97" i="33"/>
  <c r="MOT97" i="33"/>
  <c r="MTR97" i="33"/>
  <c r="MXJ97" i="33"/>
  <c r="NAP97" i="33"/>
  <c r="NDB97" i="33"/>
  <c r="NFN97" i="33"/>
  <c r="NHZ97" i="33"/>
  <c r="NKL97" i="33"/>
  <c r="NMX97" i="33"/>
  <c r="NPJ97" i="33"/>
  <c r="NRV97" i="33"/>
  <c r="NUH97" i="33"/>
  <c r="NWT97" i="33"/>
  <c r="NZF97" i="33"/>
  <c r="OBR97" i="33"/>
  <c r="OED97" i="33"/>
  <c r="OGP97" i="33"/>
  <c r="OJB97" i="33"/>
  <c r="OLN97" i="33"/>
  <c r="ONZ97" i="33"/>
  <c r="OQL97" i="33"/>
  <c r="OSX97" i="33"/>
  <c r="OVJ97" i="33"/>
  <c r="OXV97" i="33"/>
  <c r="PAH97" i="33"/>
  <c r="PCT97" i="33"/>
  <c r="PFF97" i="33"/>
  <c r="PHR97" i="33"/>
  <c r="PKD97" i="33"/>
  <c r="PMP97" i="33"/>
  <c r="PPB97" i="33"/>
  <c r="IIX97" i="33"/>
  <c r="JPD97" i="33"/>
  <c r="JYZ97" i="33"/>
  <c r="KIV97" i="33"/>
  <c r="KSR97" i="33"/>
  <c r="LCN97" i="33"/>
  <c r="LMJ97" i="33"/>
  <c r="LWF97" i="33"/>
  <c r="MGB97" i="33"/>
  <c r="MOY97" i="33"/>
  <c r="MTW97" i="33"/>
  <c r="MXK97" i="33"/>
  <c r="NAQ97" i="33"/>
  <c r="NDC97" i="33"/>
  <c r="NFO97" i="33"/>
  <c r="NIA97" i="33"/>
  <c r="NKM97" i="33"/>
  <c r="NMY97" i="33"/>
  <c r="NPK97" i="33"/>
  <c r="NRW97" i="33"/>
  <c r="NUI97" i="33"/>
  <c r="NWU97" i="33"/>
  <c r="NZG97" i="33"/>
  <c r="OBS97" i="33"/>
  <c r="OEE97" i="33"/>
  <c r="OGQ97" i="33"/>
  <c r="OJC97" i="33"/>
  <c r="OLO97" i="33"/>
  <c r="OOA97" i="33"/>
  <c r="OQM97" i="33"/>
  <c r="OSY97" i="33"/>
  <c r="OVK97" i="33"/>
  <c r="OXW97" i="33"/>
  <c r="PAI97" i="33"/>
  <c r="PCU97" i="33"/>
  <c r="PFG97" i="33"/>
  <c r="PHS97" i="33"/>
  <c r="PKE97" i="33"/>
  <c r="PMQ97" i="33"/>
  <c r="PPC97" i="33"/>
  <c r="JPK97" i="33"/>
  <c r="LCU97" i="33"/>
  <c r="MOZ97" i="33"/>
  <c r="NDD97" i="33"/>
  <c r="NMZ97" i="33"/>
  <c r="NWV97" i="33"/>
  <c r="OGR97" i="33"/>
  <c r="OQN97" i="33"/>
  <c r="PAJ97" i="33"/>
  <c r="PKF97" i="33"/>
  <c r="PQP97" i="33"/>
  <c r="PTK97" i="33"/>
  <c r="PWF97" i="33"/>
  <c r="PYS97" i="33"/>
  <c r="QBE97" i="33"/>
  <c r="QDQ97" i="33"/>
  <c r="QGC97" i="33"/>
  <c r="QIO97" i="33"/>
  <c r="QLA97" i="33"/>
  <c r="QNM97" i="33"/>
  <c r="QPY97" i="33"/>
  <c r="QSK97" i="33"/>
  <c r="QUW97" i="33"/>
  <c r="QXI97" i="33"/>
  <c r="QZU97" i="33"/>
  <c r="RCG97" i="33"/>
  <c r="RES97" i="33"/>
  <c r="RHE97" i="33"/>
  <c r="RJQ97" i="33"/>
  <c r="RMC97" i="33"/>
  <c r="ROO97" i="33"/>
  <c r="RRA97" i="33"/>
  <c r="RTM97" i="33"/>
  <c r="RVY97" i="33"/>
  <c r="RYK97" i="33"/>
  <c r="SAW97" i="33"/>
  <c r="SDI97" i="33"/>
  <c r="SFU97" i="33"/>
  <c r="SIG97" i="33"/>
  <c r="SKS97" i="33"/>
  <c r="SNE97" i="33"/>
  <c r="SPQ97" i="33"/>
  <c r="SSC97" i="33"/>
  <c r="KEF97" i="33"/>
  <c r="LRP97" i="33"/>
  <c r="MVW97" i="33"/>
  <c r="NGW97" i="33"/>
  <c r="NQS97" i="33"/>
  <c r="OAO97" i="33"/>
  <c r="OKK97" i="33"/>
  <c r="OUG97" i="33"/>
  <c r="PEC97" i="33"/>
  <c r="PMW97" i="33"/>
  <c r="PRR97" i="33"/>
  <c r="PUN97" i="33"/>
  <c r="PXF97" i="33"/>
  <c r="PZR97" i="33"/>
  <c r="QCD97" i="33"/>
  <c r="QEP97" i="33"/>
  <c r="QHB97" i="33"/>
  <c r="QJN97" i="33"/>
  <c r="QLZ97" i="33"/>
  <c r="QOL97" i="33"/>
  <c r="QQX97" i="33"/>
  <c r="QTJ97" i="33"/>
  <c r="QVV97" i="33"/>
  <c r="QYH97" i="33"/>
  <c r="RAT97" i="33"/>
  <c r="RDF97" i="33"/>
  <c r="RFR97" i="33"/>
  <c r="RID97" i="33"/>
  <c r="RKP97" i="33"/>
  <c r="RNB97" i="33"/>
  <c r="RPN97" i="33"/>
  <c r="RRZ97" i="33"/>
  <c r="RUL97" i="33"/>
  <c r="RWX97" i="33"/>
  <c r="RZJ97" i="33"/>
  <c r="SBV97" i="33"/>
  <c r="SEH97" i="33"/>
  <c r="SGT97" i="33"/>
  <c r="SJF97" i="33"/>
  <c r="SLR97" i="33"/>
  <c r="SOD97" i="33"/>
  <c r="KKI97" i="33"/>
  <c r="LXS97" i="33"/>
  <c r="MXX97" i="33"/>
  <c r="NIJ97" i="33"/>
  <c r="NSF97" i="33"/>
  <c r="OCB97" i="33"/>
  <c r="OLX97" i="33"/>
  <c r="OVT97" i="33"/>
  <c r="PFP97" i="33"/>
  <c r="PNU97" i="33"/>
  <c r="PSC97" i="33"/>
  <c r="PUX97" i="33"/>
  <c r="PXO97" i="33"/>
  <c r="QAA97" i="33"/>
  <c r="QCM97" i="33"/>
  <c r="QEY97" i="33"/>
  <c r="QHK97" i="33"/>
  <c r="QJW97" i="33"/>
  <c r="QMI97" i="33"/>
  <c r="QOU97" i="33"/>
  <c r="QRG97" i="33"/>
  <c r="QTS97" i="33"/>
  <c r="QWE97" i="33"/>
  <c r="QYQ97" i="33"/>
  <c r="RBC97" i="33"/>
  <c r="RDO97" i="33"/>
  <c r="RGA97" i="33"/>
  <c r="RIM97" i="33"/>
  <c r="RKY97" i="33"/>
  <c r="RNK97" i="33"/>
  <c r="RPW97" i="33"/>
  <c r="RSI97" i="33"/>
  <c r="RUU97" i="33"/>
  <c r="RXG97" i="33"/>
  <c r="RZS97" i="33"/>
  <c r="SCE97" i="33"/>
  <c r="SEQ97" i="33"/>
  <c r="SHC97" i="33"/>
  <c r="SJO97" i="33"/>
  <c r="SMA97" i="33"/>
  <c r="SOM97" i="33"/>
  <c r="SQY97" i="33"/>
  <c r="KKJ97" i="33"/>
  <c r="LXT97" i="33"/>
  <c r="MXY97" i="33"/>
  <c r="NIK97" i="33"/>
  <c r="NSG97" i="33"/>
  <c r="OCC97" i="33"/>
  <c r="OLY97" i="33"/>
  <c r="OVU97" i="33"/>
  <c r="PFQ97" i="33"/>
  <c r="PNX97" i="33"/>
  <c r="PSD97" i="33"/>
  <c r="PUY97" i="33"/>
  <c r="PXP97" i="33"/>
  <c r="QAB97" i="33"/>
  <c r="QCN97" i="33"/>
  <c r="QEZ97" i="33"/>
  <c r="QHL97" i="33"/>
  <c r="QJX97" i="33"/>
  <c r="QMJ97" i="33"/>
  <c r="QOV97" i="33"/>
  <c r="QRH97" i="33"/>
  <c r="QTT97" i="33"/>
  <c r="QWF97" i="33"/>
  <c r="QYR97" i="33"/>
  <c r="RBD97" i="33"/>
  <c r="RDP97" i="33"/>
  <c r="RGB97" i="33"/>
  <c r="RIN97" i="33"/>
  <c r="RKZ97" i="33"/>
  <c r="RNL97" i="33"/>
  <c r="RPX97" i="33"/>
  <c r="RSJ97" i="33"/>
  <c r="RUV97" i="33"/>
  <c r="RXH97" i="33"/>
  <c r="RZT97" i="33"/>
  <c r="SCF97" i="33"/>
  <c r="SER97" i="33"/>
  <c r="SHD97" i="33"/>
  <c r="SJP97" i="33"/>
  <c r="JWU97" i="33"/>
  <c r="LKE97" i="33"/>
  <c r="MSR97" i="33"/>
  <c r="NEZ97" i="33"/>
  <c r="NOV97" i="33"/>
  <c r="NYR97" i="33"/>
  <c r="OIN97" i="33"/>
  <c r="OSJ97" i="33"/>
  <c r="PCF97" i="33"/>
  <c r="PLM97" i="33"/>
  <c r="PRD97" i="33"/>
  <c r="PTY97" i="33"/>
  <c r="PWS97" i="33"/>
  <c r="PZE97" i="33"/>
  <c r="QBQ97" i="33"/>
  <c r="QEC97" i="33"/>
  <c r="QGO97" i="33"/>
  <c r="QJA97" i="33"/>
  <c r="QLM97" i="33"/>
  <c r="QNY97" i="33"/>
  <c r="QQK97" i="33"/>
  <c r="QSW97" i="33"/>
  <c r="QVI97" i="33"/>
  <c r="QXU97" i="33"/>
  <c r="RAG97" i="33"/>
  <c r="RCS97" i="33"/>
  <c r="RFE97" i="33"/>
  <c r="RHQ97" i="33"/>
  <c r="RKC97" i="33"/>
  <c r="RMO97" i="33"/>
  <c r="RPA97" i="33"/>
  <c r="RRM97" i="33"/>
  <c r="RTY97" i="33"/>
  <c r="RWK97" i="33"/>
  <c r="RYW97" i="33"/>
  <c r="SBI97" i="33"/>
  <c r="SDU97" i="33"/>
  <c r="SGG97" i="33"/>
  <c r="SIS97" i="33"/>
  <c r="SLE97" i="33"/>
  <c r="SNQ97" i="33"/>
  <c r="SQC97" i="33"/>
  <c r="JWV97" i="33"/>
  <c r="LKF97" i="33"/>
  <c r="MSS97" i="33"/>
  <c r="NFA97" i="33"/>
  <c r="NOW97" i="33"/>
  <c r="NYS97" i="33"/>
  <c r="OIO97" i="33"/>
  <c r="OSK97" i="33"/>
  <c r="PCG97" i="33"/>
  <c r="PLQ97" i="33"/>
  <c r="PRE97" i="33"/>
  <c r="PTZ97" i="33"/>
  <c r="PWT97" i="33"/>
  <c r="PZF97" i="33"/>
  <c r="QBR97" i="33"/>
  <c r="QED97" i="33"/>
  <c r="QGP97" i="33"/>
  <c r="QJB97" i="33"/>
  <c r="QLN97" i="33"/>
  <c r="QNZ97" i="33"/>
  <c r="QQL97" i="33"/>
  <c r="QSX97" i="33"/>
  <c r="QVJ97" i="33"/>
  <c r="QXV97" i="33"/>
  <c r="RAH97" i="33"/>
  <c r="RCT97" i="33"/>
  <c r="RFF97" i="33"/>
  <c r="RHR97" i="33"/>
  <c r="RKD97" i="33"/>
  <c r="RMP97" i="33"/>
  <c r="RPB97" i="33"/>
  <c r="RRN97" i="33"/>
  <c r="RTZ97" i="33"/>
  <c r="RWL97" i="33"/>
  <c r="RYX97" i="33"/>
  <c r="SBJ97" i="33"/>
  <c r="SDV97" i="33"/>
  <c r="SGH97" i="33"/>
  <c r="SIT97" i="33"/>
  <c r="SLF97" i="33"/>
  <c r="SNR97" i="33"/>
  <c r="SQD97" i="33"/>
  <c r="MFC97" i="33"/>
  <c r="ODX97" i="33"/>
  <c r="PPA97" i="33"/>
  <c r="QAM97" i="33"/>
  <c r="QKI97" i="33"/>
  <c r="QUE97" i="33"/>
  <c r="REA97" i="33"/>
  <c r="RNW97" i="33"/>
  <c r="RXS97" i="33"/>
  <c r="SHO97" i="33"/>
  <c r="SOY97" i="33"/>
  <c r="SSR97" i="33"/>
  <c r="SVD97" i="33"/>
  <c r="SXP97" i="33"/>
  <c r="TAB97" i="33"/>
  <c r="TCN97" i="33"/>
  <c r="TEZ97" i="33"/>
  <c r="THL97" i="33"/>
  <c r="TJX97" i="33"/>
  <c r="TMJ97" i="33"/>
  <c r="TOV97" i="33"/>
  <c r="TRH97" i="33"/>
  <c r="TTT97" i="33"/>
  <c r="TWF97" i="33"/>
  <c r="TYR97" i="33"/>
  <c r="UBD97" i="33"/>
  <c r="UDP97" i="33"/>
  <c r="UGB97" i="33"/>
  <c r="UIN97" i="33"/>
  <c r="UKZ97" i="33"/>
  <c r="UNL97" i="33"/>
  <c r="UPX97" i="33"/>
  <c r="USJ97" i="33"/>
  <c r="UUV97" i="33"/>
  <c r="UXH97" i="33"/>
  <c r="UZT97" i="33"/>
  <c r="VCF97" i="33"/>
  <c r="VER97" i="33"/>
  <c r="VHD97" i="33"/>
  <c r="VJP97" i="33"/>
  <c r="VMB97" i="33"/>
  <c r="VON97" i="33"/>
  <c r="VQZ97" i="33"/>
  <c r="MTI97" i="33"/>
  <c r="OIW97" i="33"/>
  <c r="PRG97" i="33"/>
  <c r="QBT97" i="33"/>
  <c r="QLP97" i="33"/>
  <c r="QVL97" i="33"/>
  <c r="RFH97" i="33"/>
  <c r="RPD97" i="33"/>
  <c r="RYZ97" i="33"/>
  <c r="SIV97" i="33"/>
  <c r="SPP97" i="33"/>
  <c r="STA97" i="33"/>
  <c r="SVM97" i="33"/>
  <c r="SXY97" i="33"/>
  <c r="TAK97" i="33"/>
  <c r="TCW97" i="33"/>
  <c r="TFI97" i="33"/>
  <c r="THU97" i="33"/>
  <c r="TKG97" i="33"/>
  <c r="TMS97" i="33"/>
  <c r="TPE97" i="33"/>
  <c r="TRQ97" i="33"/>
  <c r="TUC97" i="33"/>
  <c r="TWO97" i="33"/>
  <c r="TZA97" i="33"/>
  <c r="UBM97" i="33"/>
  <c r="UDY97" i="33"/>
  <c r="UGK97" i="33"/>
  <c r="UIW97" i="33"/>
  <c r="ULI97" i="33"/>
  <c r="UNU97" i="33"/>
  <c r="UQG97" i="33"/>
  <c r="USS97" i="33"/>
  <c r="UVE97" i="33"/>
  <c r="UXQ97" i="33"/>
  <c r="VAC97" i="33"/>
  <c r="VCO97" i="33"/>
  <c r="VFA97" i="33"/>
  <c r="VHM97" i="33"/>
  <c r="VJY97" i="33"/>
  <c r="VMK97" i="33"/>
  <c r="VOW97" i="33"/>
  <c r="KWQ97" i="33"/>
  <c r="NVH97" i="33"/>
  <c r="PIR97" i="33"/>
  <c r="PYI97" i="33"/>
  <c r="QIE97" i="33"/>
  <c r="QSA97" i="33"/>
  <c r="RBW97" i="33"/>
  <c r="RLS97" i="33"/>
  <c r="RVO97" i="33"/>
  <c r="SFK97" i="33"/>
  <c r="SNS97" i="33"/>
  <c r="SSB97" i="33"/>
  <c r="SUP97" i="33"/>
  <c r="SXB97" i="33"/>
  <c r="SZN97" i="33"/>
  <c r="TBZ97" i="33"/>
  <c r="TEL97" i="33"/>
  <c r="TGX97" i="33"/>
  <c r="TJJ97" i="33"/>
  <c r="TLV97" i="33"/>
  <c r="IEJ97" i="33"/>
  <c r="IYB97" i="33"/>
  <c r="GUR97" i="33"/>
  <c r="IKG97" i="33"/>
  <c r="JDY97" i="33"/>
  <c r="HSC97" i="33"/>
  <c r="IQD97" i="33"/>
  <c r="JJV97" i="33"/>
  <c r="IAQ97" i="33"/>
  <c r="IUM97" i="33"/>
  <c r="FXF97" i="33"/>
  <c r="IHH97" i="33"/>
  <c r="JAZ97" i="33"/>
  <c r="IUG97" i="33"/>
  <c r="KBU97" i="33"/>
  <c r="KVM97" i="33"/>
  <c r="LPE97" i="33"/>
  <c r="MIW97" i="33"/>
  <c r="JOP97" i="33"/>
  <c r="KIH97" i="33"/>
  <c r="LBZ97" i="33"/>
  <c r="LVR97" i="33"/>
  <c r="GRP97" i="33"/>
  <c r="JUE97" i="33"/>
  <c r="KNW97" i="33"/>
  <c r="LHO97" i="33"/>
  <c r="MBG97" i="33"/>
  <c r="GRQ97" i="33"/>
  <c r="JUF97" i="33"/>
  <c r="KNX97" i="33"/>
  <c r="LHP97" i="33"/>
  <c r="MBH97" i="33"/>
  <c r="MUZ97" i="33"/>
  <c r="JNS97" i="33"/>
  <c r="KHM97" i="33"/>
  <c r="LBE97" i="33"/>
  <c r="LUW97" i="33"/>
  <c r="MFA97" i="33"/>
  <c r="MLU97" i="33"/>
  <c r="MPM97" i="33"/>
  <c r="MTM97" i="33"/>
  <c r="MWG97" i="33"/>
  <c r="MZA97" i="33"/>
  <c r="GXU97" i="33"/>
  <c r="ICL97" i="33"/>
  <c r="IOT97" i="33"/>
  <c r="IZV97" i="33"/>
  <c r="JKX97" i="33"/>
  <c r="JPB97" i="33"/>
  <c r="JRV97" i="33"/>
  <c r="JUP97" i="33"/>
  <c r="JXJ97" i="33"/>
  <c r="KAL97" i="33"/>
  <c r="KDF97" i="33"/>
  <c r="KFZ97" i="33"/>
  <c r="KIT97" i="33"/>
  <c r="KLN97" i="33"/>
  <c r="KOH97" i="33"/>
  <c r="KRB97" i="33"/>
  <c r="KUD97" i="33"/>
  <c r="KWX97" i="33"/>
  <c r="KZR97" i="33"/>
  <c r="LCL97" i="33"/>
  <c r="LFF97" i="33"/>
  <c r="LHZ97" i="33"/>
  <c r="LKT97" i="33"/>
  <c r="LNV97" i="33"/>
  <c r="LQP97" i="33"/>
  <c r="LTJ97" i="33"/>
  <c r="LWD97" i="33"/>
  <c r="LYX97" i="33"/>
  <c r="MBR97" i="33"/>
  <c r="MEL97" i="33"/>
  <c r="MHN97" i="33"/>
  <c r="MKH97" i="33"/>
  <c r="MNB97" i="33"/>
  <c r="MPN97" i="33"/>
  <c r="MRZ97" i="33"/>
  <c r="MUL97" i="33"/>
  <c r="IBM97" i="33"/>
  <c r="JNC97" i="33"/>
  <c r="JXC97" i="33"/>
  <c r="KGY97" i="33"/>
  <c r="KQU97" i="33"/>
  <c r="LAQ97" i="33"/>
  <c r="LKM97" i="33"/>
  <c r="LUI97" i="33"/>
  <c r="MEE97" i="33"/>
  <c r="MNT97" i="33"/>
  <c r="MST97" i="33"/>
  <c r="MWT97" i="33"/>
  <c r="NAB97" i="33"/>
  <c r="NCP97" i="33"/>
  <c r="NFB97" i="33"/>
  <c r="NHN97" i="33"/>
  <c r="NJZ97" i="33"/>
  <c r="NML97" i="33"/>
  <c r="NOX97" i="33"/>
  <c r="NRJ97" i="33"/>
  <c r="NTV97" i="33"/>
  <c r="NWH97" i="33"/>
  <c r="NYT97" i="33"/>
  <c r="OBF97" i="33"/>
  <c r="ODR97" i="33"/>
  <c r="OGD97" i="33"/>
  <c r="OIP97" i="33"/>
  <c r="OLB97" i="33"/>
  <c r="ONN97" i="33"/>
  <c r="OPZ97" i="33"/>
  <c r="OSL97" i="33"/>
  <c r="OUX97" i="33"/>
  <c r="OXJ97" i="33"/>
  <c r="OZV97" i="33"/>
  <c r="PCH97" i="33"/>
  <c r="PET97" i="33"/>
  <c r="PHF97" i="33"/>
  <c r="PJR97" i="33"/>
  <c r="PMD97" i="33"/>
  <c r="POP97" i="33"/>
  <c r="HSS97" i="33"/>
  <c r="JJZ97" i="33"/>
  <c r="JVX97" i="33"/>
  <c r="KFT97" i="33"/>
  <c r="KPP97" i="33"/>
  <c r="KZL97" i="33"/>
  <c r="LJH97" i="33"/>
  <c r="LTD97" i="33"/>
  <c r="MCZ97" i="33"/>
  <c r="MMV97" i="33"/>
  <c r="MSI97" i="33"/>
  <c r="MWK97" i="33"/>
  <c r="MZS97" i="33"/>
  <c r="NCI97" i="33"/>
  <c r="NEU97" i="33"/>
  <c r="NHG97" i="33"/>
  <c r="NJS97" i="33"/>
  <c r="NME97" i="33"/>
  <c r="NOQ97" i="33"/>
  <c r="NRC97" i="33"/>
  <c r="NTO97" i="33"/>
  <c r="NWA97" i="33"/>
  <c r="NYM97" i="33"/>
  <c r="OAY97" i="33"/>
  <c r="ODK97" i="33"/>
  <c r="OFW97" i="33"/>
  <c r="OII97" i="33"/>
  <c r="OKU97" i="33"/>
  <c r="ONG97" i="33"/>
  <c r="OPS97" i="33"/>
  <c r="OSE97" i="33"/>
  <c r="OUQ97" i="33"/>
  <c r="OXC97" i="33"/>
  <c r="OZO97" i="33"/>
  <c r="PCA97" i="33"/>
  <c r="PEM97" i="33"/>
  <c r="PGY97" i="33"/>
  <c r="PJK97" i="33"/>
  <c r="PLW97" i="33"/>
  <c r="POI97" i="33"/>
  <c r="PQU97" i="33"/>
  <c r="PTG97" i="33"/>
  <c r="PVS97" i="33"/>
  <c r="IMO97" i="33"/>
  <c r="JQA97" i="33"/>
  <c r="JZW97" i="33"/>
  <c r="KJS97" i="33"/>
  <c r="KTO97" i="33"/>
  <c r="LDK97" i="33"/>
  <c r="LNG97" i="33"/>
  <c r="LXC97" i="33"/>
  <c r="MGY97" i="33"/>
  <c r="MPH97" i="33"/>
  <c r="MUE97" i="33"/>
  <c r="MXR97" i="33"/>
  <c r="NAV97" i="33"/>
  <c r="NDH97" i="33"/>
  <c r="NFT97" i="33"/>
  <c r="NIF97" i="33"/>
  <c r="NKR97" i="33"/>
  <c r="NND97" i="33"/>
  <c r="NPP97" i="33"/>
  <c r="NSB97" i="33"/>
  <c r="NUN97" i="33"/>
  <c r="NWZ97" i="33"/>
  <c r="NZL97" i="33"/>
  <c r="OBX97" i="33"/>
  <c r="OEJ97" i="33"/>
  <c r="OGV97" i="33"/>
  <c r="OJH97" i="33"/>
  <c r="OLT97" i="33"/>
  <c r="OOF97" i="33"/>
  <c r="OQR97" i="33"/>
  <c r="OTD97" i="33"/>
  <c r="OVP97" i="33"/>
  <c r="OYB97" i="33"/>
  <c r="PAN97" i="33"/>
  <c r="PCZ97" i="33"/>
  <c r="PFL97" i="33"/>
  <c r="PHX97" i="33"/>
  <c r="PKJ97" i="33"/>
  <c r="PMV97" i="33"/>
  <c r="PPH97" i="33"/>
  <c r="ICT97" i="33"/>
  <c r="JNM97" i="33"/>
  <c r="JXL97" i="33"/>
  <c r="KHH97" i="33"/>
  <c r="KRD97" i="33"/>
  <c r="LAZ97" i="33"/>
  <c r="LKV97" i="33"/>
  <c r="LUR97" i="33"/>
  <c r="MEN97" i="33"/>
  <c r="MOB97" i="33"/>
  <c r="MTA97" i="33"/>
  <c r="MWY97" i="33"/>
  <c r="NAE97" i="33"/>
  <c r="NCS97" i="33"/>
  <c r="NFE97" i="33"/>
  <c r="NHQ97" i="33"/>
  <c r="NKC97" i="33"/>
  <c r="NMO97" i="33"/>
  <c r="NPA97" i="33"/>
  <c r="NRM97" i="33"/>
  <c r="NTY97" i="33"/>
  <c r="NWK97" i="33"/>
  <c r="NYW97" i="33"/>
  <c r="OBI97" i="33"/>
  <c r="ODU97" i="33"/>
  <c r="OGG97" i="33"/>
  <c r="OIS97" i="33"/>
  <c r="OLE97" i="33"/>
  <c r="ONQ97" i="33"/>
  <c r="OQC97" i="33"/>
  <c r="OSO97" i="33"/>
  <c r="OVA97" i="33"/>
  <c r="OXM97" i="33"/>
  <c r="OZY97" i="33"/>
  <c r="PCK97" i="33"/>
  <c r="PEW97" i="33"/>
  <c r="PHI97" i="33"/>
  <c r="PJU97" i="33"/>
  <c r="INU97" i="33"/>
  <c r="JQI97" i="33"/>
  <c r="KAE97" i="33"/>
  <c r="KKA97" i="33"/>
  <c r="KTW97" i="33"/>
  <c r="LDS97" i="33"/>
  <c r="LNO97" i="33"/>
  <c r="LXK97" i="33"/>
  <c r="MHG97" i="33"/>
  <c r="MPJ97" i="33"/>
  <c r="MUG97" i="33"/>
  <c r="MXV97" i="33"/>
  <c r="NAX97" i="33"/>
  <c r="NDJ97" i="33"/>
  <c r="NFV97" i="33"/>
  <c r="NIH97" i="33"/>
  <c r="NKT97" i="33"/>
  <c r="NNF97" i="33"/>
  <c r="NPR97" i="33"/>
  <c r="NSD97" i="33"/>
  <c r="NUP97" i="33"/>
  <c r="NXB97" i="33"/>
  <c r="NZN97" i="33"/>
  <c r="OBZ97" i="33"/>
  <c r="OEL97" i="33"/>
  <c r="OGX97" i="33"/>
  <c r="OJJ97" i="33"/>
  <c r="OLV97" i="33"/>
  <c r="OOH97" i="33"/>
  <c r="OQT97" i="33"/>
  <c r="OTF97" i="33"/>
  <c r="OVR97" i="33"/>
  <c r="OYD97" i="33"/>
  <c r="PAP97" i="33"/>
  <c r="PDB97" i="33"/>
  <c r="PFN97" i="33"/>
  <c r="PHZ97" i="33"/>
  <c r="PKL97" i="33"/>
  <c r="PMX97" i="33"/>
  <c r="PPJ97" i="33"/>
  <c r="INV97" i="33"/>
  <c r="JQJ97" i="33"/>
  <c r="KAF97" i="33"/>
  <c r="KKB97" i="33"/>
  <c r="KTX97" i="33"/>
  <c r="LDT97" i="33"/>
  <c r="LNP97" i="33"/>
  <c r="LXL97" i="33"/>
  <c r="MHH97" i="33"/>
  <c r="MPO97" i="33"/>
  <c r="MUH97" i="33"/>
  <c r="MXW97" i="33"/>
  <c r="NAY97" i="33"/>
  <c r="NDK97" i="33"/>
  <c r="NFW97" i="33"/>
  <c r="NII97" i="33"/>
  <c r="NKU97" i="33"/>
  <c r="NNG97" i="33"/>
  <c r="NPS97" i="33"/>
  <c r="NSE97" i="33"/>
  <c r="NUQ97" i="33"/>
  <c r="NXC97" i="33"/>
  <c r="NZO97" i="33"/>
  <c r="OCA97" i="33"/>
  <c r="OEM97" i="33"/>
  <c r="OGY97" i="33"/>
  <c r="OJK97" i="33"/>
  <c r="OLW97" i="33"/>
  <c r="OOI97" i="33"/>
  <c r="OQU97" i="33"/>
  <c r="OTG97" i="33"/>
  <c r="OVS97" i="33"/>
  <c r="OYE97" i="33"/>
  <c r="PAQ97" i="33"/>
  <c r="PDC97" i="33"/>
  <c r="PFO97" i="33"/>
  <c r="PIA97" i="33"/>
  <c r="PKM97" i="33"/>
  <c r="PMY97" i="33"/>
  <c r="PPK97" i="33"/>
  <c r="JUI97" i="33"/>
  <c r="LHS97" i="33"/>
  <c r="MRL97" i="33"/>
  <c r="NEJ97" i="33"/>
  <c r="NOF97" i="33"/>
  <c r="NYB97" i="33"/>
  <c r="OHX97" i="33"/>
  <c r="ORT97" i="33"/>
  <c r="PBP97" i="33"/>
  <c r="PLD97" i="33"/>
  <c r="PQY97" i="33"/>
  <c r="PTT97" i="33"/>
  <c r="PWO97" i="33"/>
  <c r="PZA97" i="33"/>
  <c r="QBM97" i="33"/>
  <c r="QDY97" i="33"/>
  <c r="QGK97" i="33"/>
  <c r="QIW97" i="33"/>
  <c r="QLI97" i="33"/>
  <c r="QNU97" i="33"/>
  <c r="QQG97" i="33"/>
  <c r="QSS97" i="33"/>
  <c r="QVE97" i="33"/>
  <c r="QXQ97" i="33"/>
  <c r="RAC97" i="33"/>
  <c r="RCO97" i="33"/>
  <c r="RFA97" i="33"/>
  <c r="RHM97" i="33"/>
  <c r="RJY97" i="33"/>
  <c r="RMK97" i="33"/>
  <c r="ROW97" i="33"/>
  <c r="RRI97" i="33"/>
  <c r="RTU97" i="33"/>
  <c r="RWG97" i="33"/>
  <c r="RYS97" i="33"/>
  <c r="SBE97" i="33"/>
  <c r="SDQ97" i="33"/>
  <c r="SGC97" i="33"/>
  <c r="SIO97" i="33"/>
  <c r="SLA97" i="33"/>
  <c r="SNM97" i="33"/>
  <c r="SPY97" i="33"/>
  <c r="SSK97" i="33"/>
  <c r="KJD97" i="33"/>
  <c r="LWN97" i="33"/>
  <c r="MXO97" i="33"/>
  <c r="NIC97" i="33"/>
  <c r="NRY97" i="33"/>
  <c r="OBU97" i="33"/>
  <c r="OLQ97" i="33"/>
  <c r="OVM97" i="33"/>
  <c r="PFI97" i="33"/>
  <c r="PNQ97" i="33"/>
  <c r="PSB97" i="33"/>
  <c r="PUW97" i="33"/>
  <c r="PXN97" i="33"/>
  <c r="PZZ97" i="33"/>
  <c r="QCL97" i="33"/>
  <c r="QEX97" i="33"/>
  <c r="QHJ97" i="33"/>
  <c r="QJV97" i="33"/>
  <c r="QMH97" i="33"/>
  <c r="QOT97" i="33"/>
  <c r="QRF97" i="33"/>
  <c r="QTR97" i="33"/>
  <c r="QWD97" i="33"/>
  <c r="QYP97" i="33"/>
  <c r="RBB97" i="33"/>
  <c r="RDN97" i="33"/>
  <c r="RFZ97" i="33"/>
  <c r="RIL97" i="33"/>
  <c r="RKX97" i="33"/>
  <c r="RNJ97" i="33"/>
  <c r="RPV97" i="33"/>
  <c r="RSH97" i="33"/>
  <c r="RUT97" i="33"/>
  <c r="RXF97" i="33"/>
  <c r="RZR97" i="33"/>
  <c r="SCD97" i="33"/>
  <c r="SEP97" i="33"/>
  <c r="SHB97" i="33"/>
  <c r="SJN97" i="33"/>
  <c r="SLZ97" i="33"/>
  <c r="HNT97" i="33"/>
  <c r="KPG97" i="33"/>
  <c r="MCQ97" i="33"/>
  <c r="MZN97" i="33"/>
  <c r="NJP97" i="33"/>
  <c r="NTL97" i="33"/>
  <c r="ODH97" i="33"/>
  <c r="OND97" i="33"/>
  <c r="OWZ97" i="33"/>
  <c r="PGV97" i="33"/>
  <c r="POO97" i="33"/>
  <c r="PSL97" i="33"/>
  <c r="PVG97" i="33"/>
  <c r="PXW97" i="33"/>
  <c r="QAI97" i="33"/>
  <c r="QCU97" i="33"/>
  <c r="QFG97" i="33"/>
  <c r="QHS97" i="33"/>
  <c r="QKE97" i="33"/>
  <c r="QMQ97" i="33"/>
  <c r="QPC97" i="33"/>
  <c r="QRO97" i="33"/>
  <c r="QUA97" i="33"/>
  <c r="QWM97" i="33"/>
  <c r="QYY97" i="33"/>
  <c r="RBK97" i="33"/>
  <c r="RDW97" i="33"/>
  <c r="RGI97" i="33"/>
  <c r="RIU97" i="33"/>
  <c r="RLG97" i="33"/>
  <c r="RNS97" i="33"/>
  <c r="RQE97" i="33"/>
  <c r="RSQ97" i="33"/>
  <c r="RVC97" i="33"/>
  <c r="RXO97" i="33"/>
  <c r="SAA97" i="33"/>
  <c r="SCM97" i="33"/>
  <c r="SEY97" i="33"/>
  <c r="SHK97" i="33"/>
  <c r="SJW97" i="33"/>
  <c r="SMI97" i="33"/>
  <c r="SOU97" i="33"/>
  <c r="HNU97" i="33"/>
  <c r="KPH97" i="33"/>
  <c r="MCR97" i="33"/>
  <c r="MZO97" i="33"/>
  <c r="NJQ97" i="33"/>
  <c r="NTM97" i="33"/>
  <c r="ODI97" i="33"/>
  <c r="ONE97" i="33"/>
  <c r="OXA97" i="33"/>
  <c r="PGW97" i="33"/>
  <c r="POS97" i="33"/>
  <c r="PSM97" i="33"/>
  <c r="PVH97" i="33"/>
  <c r="PXX97" i="33"/>
  <c r="QAJ97" i="33"/>
  <c r="QCV97" i="33"/>
  <c r="QFH97" i="33"/>
  <c r="QHT97" i="33"/>
  <c r="QKF97" i="33"/>
  <c r="QMR97" i="33"/>
  <c r="QPD97" i="33"/>
  <c r="QRP97" i="33"/>
  <c r="QUB97" i="33"/>
  <c r="QWN97" i="33"/>
  <c r="QYZ97" i="33"/>
  <c r="RBL97" i="33"/>
  <c r="RDX97" i="33"/>
  <c r="RGJ97" i="33"/>
  <c r="RIV97" i="33"/>
  <c r="RLH97" i="33"/>
  <c r="RNT97" i="33"/>
  <c r="RQF97" i="33"/>
  <c r="RSR97" i="33"/>
  <c r="RVD97" i="33"/>
  <c r="RXP97" i="33"/>
  <c r="SAB97" i="33"/>
  <c r="SCN97" i="33"/>
  <c r="SEZ97" i="33"/>
  <c r="SHL97" i="33"/>
  <c r="SJX97" i="33"/>
  <c r="KBS97" i="33"/>
  <c r="LPC97" i="33"/>
  <c r="MUW97" i="33"/>
  <c r="NGF97" i="33"/>
  <c r="NQB97" i="33"/>
  <c r="NZX97" i="33"/>
  <c r="OJT97" i="33"/>
  <c r="OTP97" i="33"/>
  <c r="PDL97" i="33"/>
  <c r="PMJ97" i="33"/>
  <c r="PRM97" i="33"/>
  <c r="PUH97" i="33"/>
  <c r="PXA97" i="33"/>
  <c r="PZM97" i="33"/>
  <c r="QBY97" i="33"/>
  <c r="QEK97" i="33"/>
  <c r="QGW97" i="33"/>
  <c r="QJI97" i="33"/>
  <c r="QLU97" i="33"/>
  <c r="QOG97" i="33"/>
  <c r="QQS97" i="33"/>
  <c r="QTE97" i="33"/>
  <c r="QVQ97" i="33"/>
  <c r="QYC97" i="33"/>
  <c r="RAO97" i="33"/>
  <c r="RDA97" i="33"/>
  <c r="RFM97" i="33"/>
  <c r="RHY97" i="33"/>
  <c r="RKK97" i="33"/>
  <c r="RMW97" i="33"/>
  <c r="RPI97" i="33"/>
  <c r="RRU97" i="33"/>
  <c r="RUG97" i="33"/>
  <c r="RWS97" i="33"/>
  <c r="RZE97" i="33"/>
  <c r="SBQ97" i="33"/>
  <c r="SEC97" i="33"/>
  <c r="SGO97" i="33"/>
  <c r="SJA97" i="33"/>
  <c r="SLM97" i="33"/>
  <c r="SNY97" i="33"/>
  <c r="SQK97" i="33"/>
  <c r="KBT97" i="33"/>
  <c r="LPD97" i="33"/>
  <c r="MUX97" i="33"/>
  <c r="NGG97" i="33"/>
  <c r="NQC97" i="33"/>
  <c r="NZY97" i="33"/>
  <c r="OJU97" i="33"/>
  <c r="OTQ97" i="33"/>
  <c r="PDM97" i="33"/>
  <c r="PMK97" i="33"/>
  <c r="PRN97" i="33"/>
  <c r="PUI97" i="33"/>
  <c r="PXB97" i="33"/>
  <c r="PZN97" i="33"/>
  <c r="QBZ97" i="33"/>
  <c r="QEL97" i="33"/>
  <c r="QGX97" i="33"/>
  <c r="QJJ97" i="33"/>
  <c r="QLV97" i="33"/>
  <c r="QOH97" i="33"/>
  <c r="QQT97" i="33"/>
  <c r="QTF97" i="33"/>
  <c r="QVR97" i="33"/>
  <c r="QYD97" i="33"/>
  <c r="RAP97" i="33"/>
  <c r="RDB97" i="33"/>
  <c r="RFN97" i="33"/>
  <c r="RHZ97" i="33"/>
  <c r="RKL97" i="33"/>
  <c r="RMX97" i="33"/>
  <c r="RPJ97" i="33"/>
  <c r="RRV97" i="33"/>
  <c r="RUH97" i="33"/>
  <c r="RWT97" i="33"/>
  <c r="RZF97" i="33"/>
  <c r="SBR97" i="33"/>
  <c r="SED97" i="33"/>
  <c r="SGP97" i="33"/>
  <c r="SJB97" i="33"/>
  <c r="SLN97" i="33"/>
  <c r="SNZ97" i="33"/>
  <c r="SQL97" i="33"/>
  <c r="MTH97" i="33"/>
  <c r="OIV97" i="33"/>
  <c r="PRF97" i="33"/>
  <c r="QBS97" i="33"/>
  <c r="QLO97" i="33"/>
  <c r="QVK97" i="33"/>
  <c r="RFG97" i="33"/>
  <c r="RPC97" i="33"/>
  <c r="RYY97" i="33"/>
  <c r="SIU97" i="33"/>
  <c r="SPO97" i="33"/>
  <c r="SSZ97" i="33"/>
  <c r="SVL97" i="33"/>
  <c r="SXX97" i="33"/>
  <c r="TAJ97" i="33"/>
  <c r="TCV97" i="33"/>
  <c r="TFH97" i="33"/>
  <c r="THT97" i="33"/>
  <c r="TKF97" i="33"/>
  <c r="TMR97" i="33"/>
  <c r="TPD97" i="33"/>
  <c r="TRP97" i="33"/>
  <c r="TUB97" i="33"/>
  <c r="TWN97" i="33"/>
  <c r="TYZ97" i="33"/>
  <c r="UBL97" i="33"/>
  <c r="UDX97" i="33"/>
  <c r="UGJ97" i="33"/>
  <c r="UIV97" i="33"/>
  <c r="ULH97" i="33"/>
  <c r="UNT97" i="33"/>
  <c r="UQF97" i="33"/>
  <c r="USR97" i="33"/>
  <c r="UVD97" i="33"/>
  <c r="UXP97" i="33"/>
  <c r="VAB97" i="33"/>
  <c r="VCN97" i="33"/>
  <c r="VEZ97" i="33"/>
  <c r="VHL97" i="33"/>
  <c r="VJX97" i="33"/>
  <c r="VMJ97" i="33"/>
  <c r="VOV97" i="33"/>
  <c r="VRH97" i="33"/>
  <c r="NAK97" i="33"/>
  <c r="ONU97" i="33"/>
  <c r="PSR97" i="33"/>
  <c r="QCZ97" i="33"/>
  <c r="QMV97" i="33"/>
  <c r="QWR97" i="33"/>
  <c r="RGN97" i="33"/>
  <c r="RQJ97" i="33"/>
  <c r="SAF97" i="33"/>
  <c r="SKB97" i="33"/>
  <c r="SQF97" i="33"/>
  <c r="STI97" i="33"/>
  <c r="SVU97" i="33"/>
  <c r="SYG97" i="33"/>
  <c r="TAS97" i="33"/>
  <c r="TDE97" i="33"/>
  <c r="TFQ97" i="33"/>
  <c r="TIC97" i="33"/>
  <c r="TKO97" i="33"/>
  <c r="TNA97" i="33"/>
  <c r="TPM97" i="33"/>
  <c r="TRY97" i="33"/>
  <c r="TUK97" i="33"/>
  <c r="TWW97" i="33"/>
  <c r="TZI97" i="33"/>
  <c r="UBU97" i="33"/>
  <c r="UEG97" i="33"/>
  <c r="UGS97" i="33"/>
  <c r="UJE97" i="33"/>
  <c r="ULQ97" i="33"/>
  <c r="UOC97" i="33"/>
  <c r="UQO97" i="33"/>
  <c r="UTA97" i="33"/>
  <c r="UVM97" i="33"/>
  <c r="UXY97" i="33"/>
  <c r="VAK97" i="33"/>
  <c r="VCW97" i="33"/>
  <c r="VFI97" i="33"/>
  <c r="VHU97" i="33"/>
  <c r="VKG97" i="33"/>
  <c r="VMS97" i="33"/>
  <c r="VPE97" i="33"/>
  <c r="LQI97" i="33"/>
  <c r="OAF97" i="33"/>
  <c r="PMO97" i="33"/>
  <c r="PZO97" i="33"/>
  <c r="QJK97" i="33"/>
  <c r="QTG97" i="33"/>
  <c r="RDC97" i="33"/>
  <c r="RMY97" i="33"/>
  <c r="RWU97" i="33"/>
  <c r="SGQ97" i="33"/>
  <c r="SOL97" i="33"/>
  <c r="SSL97" i="33"/>
  <c r="SUX97" i="33"/>
  <c r="SXJ97" i="33"/>
  <c r="SZV97" i="33"/>
  <c r="TCH97" i="33"/>
  <c r="TET97" i="33"/>
  <c r="THF97" i="33"/>
  <c r="TJR97" i="33"/>
  <c r="TMD97" i="33"/>
  <c r="TOP97" i="33"/>
  <c r="TRB97" i="33"/>
  <c r="TTN97" i="33"/>
  <c r="TVZ97" i="33"/>
  <c r="TYL97" i="33"/>
  <c r="UAX97" i="33"/>
  <c r="UDJ97" i="33"/>
  <c r="UFV97" i="33"/>
  <c r="FPV97" i="33"/>
  <c r="JMH97" i="33"/>
  <c r="KXY97" i="33"/>
  <c r="JWQ97" i="33"/>
  <c r="MDT97" i="33"/>
  <c r="MPU97" i="33"/>
  <c r="JMC97" i="33"/>
  <c r="KJB97" i="33"/>
  <c r="LFN97" i="33"/>
  <c r="MBZ97" i="33"/>
  <c r="IGK97" i="33"/>
  <c r="MFK97" i="33"/>
  <c r="NKH97" i="33"/>
  <c r="ODZ97" i="33"/>
  <c r="OXR97" i="33"/>
  <c r="IBN97" i="33"/>
  <c r="MEF97" i="33"/>
  <c r="NKA97" i="33"/>
  <c r="ODS97" i="33"/>
  <c r="OXK97" i="33"/>
  <c r="PRC97" i="33"/>
  <c r="LEQ97" i="33"/>
  <c r="NDP97" i="33"/>
  <c r="NXH97" i="33"/>
  <c r="OQZ97" i="33"/>
  <c r="PKR97" i="33"/>
  <c r="LCF97" i="33"/>
  <c r="NDA97" i="33"/>
  <c r="NWS97" i="33"/>
  <c r="OQK97" i="33"/>
  <c r="PKC97" i="33"/>
  <c r="LYQ97" i="33"/>
  <c r="NIP97" i="33"/>
  <c r="OCH97" i="33"/>
  <c r="OVZ97" i="33"/>
  <c r="PPR97" i="33"/>
  <c r="LYR97" i="33"/>
  <c r="NIQ97" i="33"/>
  <c r="OCI97" i="33"/>
  <c r="OWA97" i="33"/>
  <c r="PPS97" i="33"/>
  <c r="OSZ97" i="33"/>
  <c r="QEG97" i="33"/>
  <c r="QXY97" i="33"/>
  <c r="RRQ97" i="33"/>
  <c r="SLI97" i="33"/>
  <c r="NTE97" i="33"/>
  <c r="PXV97" i="33"/>
  <c r="QRN97" i="33"/>
  <c r="RLF97" i="33"/>
  <c r="SEX97" i="33"/>
  <c r="NKV97" i="33"/>
  <c r="PVP97" i="33"/>
  <c r="QPK97" i="33"/>
  <c r="RJC97" i="33"/>
  <c r="SCU97" i="33"/>
  <c r="MHP97" i="33"/>
  <c r="PPM97" i="33"/>
  <c r="QKN97" i="33"/>
  <c r="REF97" i="33"/>
  <c r="RXX97" i="33"/>
  <c r="MWR97" i="33"/>
  <c r="PRV97" i="33"/>
  <c r="QMC97" i="33"/>
  <c r="RFU97" i="33"/>
  <c r="RZM97" i="33"/>
  <c r="KGR97" i="33"/>
  <c r="PES97" i="33"/>
  <c r="QHF97" i="33"/>
  <c r="RAX97" i="33"/>
  <c r="RUP97" i="33"/>
  <c r="SOH97" i="33"/>
  <c r="RGM97" i="33"/>
  <c r="TAR97" i="33"/>
  <c r="TUJ97" i="33"/>
  <c r="UOB97" i="33"/>
  <c r="VHT97" i="33"/>
  <c r="QEF97" i="33"/>
  <c r="STQ97" i="33"/>
  <c r="TNI97" i="33"/>
  <c r="UHA97" i="33"/>
  <c r="VAS97" i="33"/>
  <c r="OFD97" i="33"/>
  <c r="SHW97" i="33"/>
  <c r="THN97" i="33"/>
  <c r="TPN97" i="33"/>
  <c r="TSH97" i="33"/>
  <c r="TVB97" i="33"/>
  <c r="TXV97" i="33"/>
  <c r="UAP97" i="33"/>
  <c r="UDR97" i="33"/>
  <c r="UGL97" i="33"/>
  <c r="UIX97" i="33"/>
  <c r="ULJ97" i="33"/>
  <c r="UNV97" i="33"/>
  <c r="UQH97" i="33"/>
  <c r="UST97" i="33"/>
  <c r="UVF97" i="33"/>
  <c r="UXR97" i="33"/>
  <c r="VAD97" i="33"/>
  <c r="VCP97" i="33"/>
  <c r="VFB97" i="33"/>
  <c r="VHN97" i="33"/>
  <c r="VJZ97" i="33"/>
  <c r="VML97" i="33"/>
  <c r="VOX97" i="33"/>
  <c r="IYX97" i="33"/>
  <c r="NLM97" i="33"/>
  <c r="OYW97" i="33"/>
  <c r="PVV97" i="33"/>
  <c r="QFT97" i="33"/>
  <c r="QPP97" i="33"/>
  <c r="QZL97" i="33"/>
  <c r="RJH97" i="33"/>
  <c r="RTD97" i="33"/>
  <c r="SCZ97" i="33"/>
  <c r="SME97" i="33"/>
  <c r="SRK97" i="33"/>
  <c r="SUA97" i="33"/>
  <c r="SWM97" i="33"/>
  <c r="SYY97" i="33"/>
  <c r="TBK97" i="33"/>
  <c r="TDW97" i="33"/>
  <c r="TGI97" i="33"/>
  <c r="TIU97" i="33"/>
  <c r="TLG97" i="33"/>
  <c r="TNS97" i="33"/>
  <c r="TQE97" i="33"/>
  <c r="TSQ97" i="33"/>
  <c r="TVC97" i="33"/>
  <c r="TXO97" i="33"/>
  <c r="UAA97" i="33"/>
  <c r="UCM97" i="33"/>
  <c r="UEY97" i="33"/>
  <c r="UHK97" i="33"/>
  <c r="UJW97" i="33"/>
  <c r="UMI97" i="33"/>
  <c r="UOU97" i="33"/>
  <c r="URG97" i="33"/>
  <c r="UTS97" i="33"/>
  <c r="UWE97" i="33"/>
  <c r="UYQ97" i="33"/>
  <c r="VBC97" i="33"/>
  <c r="VDO97" i="33"/>
  <c r="VGA97" i="33"/>
  <c r="VIM97" i="33"/>
  <c r="VKY97" i="33"/>
  <c r="VNK97" i="33"/>
  <c r="VPW97" i="33"/>
  <c r="VSI97" i="33"/>
  <c r="NHT97" i="33"/>
  <c r="OVD97" i="33"/>
  <c r="PUS97" i="33"/>
  <c r="QEU97" i="33"/>
  <c r="QOQ97" i="33"/>
  <c r="QYM97" i="33"/>
  <c r="RII97" i="33"/>
  <c r="RSE97" i="33"/>
  <c r="SCA97" i="33"/>
  <c r="SLL97" i="33"/>
  <c r="SRC97" i="33"/>
  <c r="STT97" i="33"/>
  <c r="SWF97" i="33"/>
  <c r="SYR97" i="33"/>
  <c r="TBD97" i="33"/>
  <c r="TDP97" i="33"/>
  <c r="TGB97" i="33"/>
  <c r="TIN97" i="33"/>
  <c r="TKZ97" i="33"/>
  <c r="TNL97" i="33"/>
  <c r="TPX97" i="33"/>
  <c r="TSJ97" i="33"/>
  <c r="TUV97" i="33"/>
  <c r="TXH97" i="33"/>
  <c r="TZT97" i="33"/>
  <c r="UCF97" i="33"/>
  <c r="UER97" i="33"/>
  <c r="UHD97" i="33"/>
  <c r="UJP97" i="33"/>
  <c r="UMB97" i="33"/>
  <c r="UON97" i="33"/>
  <c r="UQZ97" i="33"/>
  <c r="UTL97" i="33"/>
  <c r="UVX97" i="33"/>
  <c r="UYJ97" i="33"/>
  <c r="VAV97" i="33"/>
  <c r="VDH97" i="33"/>
  <c r="VFT97" i="33"/>
  <c r="VIF97" i="33"/>
  <c r="VKR97" i="33"/>
  <c r="VND97" i="33"/>
  <c r="VPP97" i="33"/>
  <c r="KHX97" i="33"/>
  <c r="NRQ97" i="33"/>
  <c r="PFA97" i="33"/>
  <c r="PXL97" i="33"/>
  <c r="QHH97" i="33"/>
  <c r="QRD97" i="33"/>
  <c r="RAZ97" i="33"/>
  <c r="RKV97" i="33"/>
  <c r="RUR97" i="33"/>
  <c r="SEN97" i="33"/>
  <c r="SND97" i="33"/>
  <c r="SRW97" i="33"/>
  <c r="SUK97" i="33"/>
  <c r="SWW97" i="33"/>
  <c r="SZI97" i="33"/>
  <c r="TBU97" i="33"/>
  <c r="TEG97" i="33"/>
  <c r="TGS97" i="33"/>
  <c r="TJE97" i="33"/>
  <c r="TLQ97" i="33"/>
  <c r="TOC97" i="33"/>
  <c r="TQO97" i="33"/>
  <c r="TTA97" i="33"/>
  <c r="TVM97" i="33"/>
  <c r="TXY97" i="33"/>
  <c r="UAK97" i="33"/>
  <c r="UCW97" i="33"/>
  <c r="UFI97" i="33"/>
  <c r="UHU97" i="33"/>
  <c r="UKG97" i="33"/>
  <c r="UMS97" i="33"/>
  <c r="UPE97" i="33"/>
  <c r="URQ97" i="33"/>
  <c r="UUC97" i="33"/>
  <c r="UWO97" i="33"/>
  <c r="UZA97" i="33"/>
  <c r="VBM97" i="33"/>
  <c r="VDY97" i="33"/>
  <c r="VGK97" i="33"/>
  <c r="VIW97" i="33"/>
  <c r="VLI97" i="33"/>
  <c r="VNU97" i="33"/>
  <c r="VQG97" i="33"/>
  <c r="PBH97" i="33"/>
  <c r="RAA97" i="33"/>
  <c r="SMM97" i="33"/>
  <c r="SZB97" i="33"/>
  <c r="TIX97" i="33"/>
  <c r="TST97" i="33"/>
  <c r="UCP97" i="33"/>
  <c r="UML97" i="33"/>
  <c r="UWH97" i="33"/>
  <c r="VGD97" i="33"/>
  <c r="VPZ97" i="33"/>
  <c r="VTO97" i="33"/>
  <c r="VWA97" i="33"/>
  <c r="VYM97" i="33"/>
  <c r="WAY97" i="33"/>
  <c r="WDK97" i="33"/>
  <c r="WFW97" i="33"/>
  <c r="WII97" i="33"/>
  <c r="WKU97" i="33"/>
  <c r="WNG97" i="33"/>
  <c r="WPS97" i="33"/>
  <c r="WSE97" i="33"/>
  <c r="WUQ97" i="33"/>
  <c r="WXC97" i="33"/>
  <c r="WZO97" i="33"/>
  <c r="XCA97" i="33"/>
  <c r="XEM97" i="33"/>
  <c r="SWH97" i="33"/>
  <c r="UUT97" i="33"/>
  <c r="VXE97" i="33"/>
  <c r="WJU97" i="33"/>
  <c r="WVU97" i="33"/>
  <c r="QOZ97" i="33"/>
  <c r="TTS97" i="33"/>
  <c r="VHC97" i="33"/>
  <c r="VYT97" i="33"/>
  <c r="WKD97" i="33"/>
  <c r="WWT97" i="33"/>
  <c r="NNY97" i="33"/>
  <c r="QQF97" i="33"/>
  <c r="SDP97" i="33"/>
  <c r="SWQ97" i="33"/>
  <c r="TGM97" i="33"/>
  <c r="TQI97" i="33"/>
  <c r="UAE97" i="33"/>
  <c r="UKA97" i="33"/>
  <c r="UTW97" i="33"/>
  <c r="VDS97" i="33"/>
  <c r="VNO97" i="33"/>
  <c r="VSZ97" i="33"/>
  <c r="VVL97" i="33"/>
  <c r="VXX97" i="33"/>
  <c r="WAJ97" i="33"/>
  <c r="WCV97" i="33"/>
  <c r="WFH97" i="33"/>
  <c r="WHT97" i="33"/>
  <c r="WKF97" i="33"/>
  <c r="WMR97" i="33"/>
  <c r="WPD97" i="33"/>
  <c r="WRP97" i="33"/>
  <c r="WUB97" i="33"/>
  <c r="WWN97" i="33"/>
  <c r="WYZ97" i="33"/>
  <c r="XBL97" i="33"/>
  <c r="XDX97" i="33"/>
  <c r="SLP97" i="33"/>
  <c r="WDR97" i="33"/>
  <c r="WOT97" i="33"/>
  <c r="XAL97" i="33"/>
  <c r="PGF97" i="33"/>
  <c r="RBG97" i="33"/>
  <c r="SNH97" i="33"/>
  <c r="SZJ97" i="33"/>
  <c r="TJF97" i="33"/>
  <c r="TTB97" i="33"/>
  <c r="UCX97" i="33"/>
  <c r="UMT97" i="33"/>
  <c r="UWP97" i="33"/>
  <c r="VGL97" i="33"/>
  <c r="VQH97" i="33"/>
  <c r="VTQ97" i="33"/>
  <c r="VWC97" i="33"/>
  <c r="VYO97" i="33"/>
  <c r="WBA97" i="33"/>
  <c r="WDM97" i="33"/>
  <c r="WFY97" i="33"/>
  <c r="WIK97" i="33"/>
  <c r="WKW97" i="33"/>
  <c r="WNI97" i="33"/>
  <c r="WPU97" i="33"/>
  <c r="WSG97" i="33"/>
  <c r="WUS97" i="33"/>
  <c r="WXE97" i="33"/>
  <c r="WZQ97" i="33"/>
  <c r="XCC97" i="33"/>
  <c r="OWJ97" i="33"/>
  <c r="TTR97" i="33"/>
  <c r="VQS97" i="33"/>
  <c r="WEG97" i="33"/>
  <c r="WQW97" i="33"/>
  <c r="XEK97" i="33"/>
  <c r="TAA97" i="33"/>
  <c r="UPW97" i="33"/>
  <c r="VUD97" i="33"/>
  <c r="WEX97" i="33"/>
  <c r="WRV97" i="33"/>
  <c r="XED97" i="33"/>
  <c r="QCR97" i="33"/>
  <c r="RQB97" i="33"/>
  <c r="STG97" i="33"/>
  <c r="TDC97" i="33"/>
  <c r="TMY97" i="33"/>
  <c r="TWU97" i="33"/>
  <c r="UGQ97" i="33"/>
  <c r="UQM97" i="33"/>
  <c r="VAI97" i="33"/>
  <c r="VKE97" i="33"/>
  <c r="VSC97" i="33"/>
  <c r="VUP97" i="33"/>
  <c r="VXB97" i="33"/>
  <c r="VZN97" i="33"/>
  <c r="WBZ97" i="33"/>
  <c r="WEL97" i="33"/>
  <c r="WGX97" i="33"/>
  <c r="WJJ97" i="33"/>
  <c r="WLV97" i="33"/>
  <c r="WOH97" i="33"/>
  <c r="WQT97" i="33"/>
  <c r="WTF97" i="33"/>
  <c r="WVR97" i="33"/>
  <c r="WYD97" i="33"/>
  <c r="XAP97" i="33"/>
  <c r="XDB97" i="33"/>
  <c r="XAQ97" i="33"/>
  <c r="XDD97" i="33"/>
  <c r="TDR97" i="33"/>
  <c r="UZR97" i="33"/>
  <c r="VYS97" i="33"/>
  <c r="WKS97" i="33"/>
  <c r="WZM97" i="33"/>
  <c r="ORL97" i="33"/>
  <c r="QXO97" i="33"/>
  <c r="SKV97" i="33"/>
  <c r="SYL97" i="33"/>
  <c r="TIH97" i="33"/>
  <c r="TSD97" i="33"/>
  <c r="UBZ97" i="33"/>
  <c r="ULV97" i="33"/>
  <c r="UVR97" i="33"/>
  <c r="VFN97" i="33"/>
  <c r="VPJ97" i="33"/>
  <c r="VTK97" i="33"/>
  <c r="VVW97" i="33"/>
  <c r="VYI97" i="33"/>
  <c r="WAU97" i="33"/>
  <c r="WDG97" i="33"/>
  <c r="WFS97" i="33"/>
  <c r="WIE97" i="33"/>
  <c r="WKQ97" i="33"/>
  <c r="WNC97" i="33"/>
  <c r="WPO97" i="33"/>
  <c r="WSA97" i="33"/>
  <c r="WUM97" i="33"/>
  <c r="WWY97" i="33"/>
  <c r="WZK97" i="33"/>
  <c r="XEA97" i="33"/>
  <c r="SSP97" i="33"/>
  <c r="UPV97" i="33"/>
  <c r="VWW97" i="33"/>
  <c r="WJM97" i="33"/>
  <c r="WVE97" i="33"/>
  <c r="QKB97" i="33"/>
  <c r="TSM97" i="33"/>
  <c r="VFW97" i="33"/>
  <c r="VZB97" i="33"/>
  <c r="WKL97" i="33"/>
  <c r="WXB97" i="33"/>
  <c r="NXU97" i="33"/>
  <c r="QSR97" i="33"/>
  <c r="SGB97" i="33"/>
  <c r="SXG97" i="33"/>
  <c r="THC97" i="33"/>
  <c r="TQY97" i="33"/>
  <c r="UAU97" i="33"/>
  <c r="UKQ97" i="33"/>
  <c r="UUM97" i="33"/>
  <c r="VEI97" i="33"/>
  <c r="VOE97" i="33"/>
  <c r="VTD97" i="33"/>
  <c r="VVP97" i="33"/>
  <c r="VYB97" i="33"/>
  <c r="WAN97" i="33"/>
  <c r="WCZ97" i="33"/>
  <c r="WFL97" i="33"/>
  <c r="WHX97" i="33"/>
  <c r="WKJ97" i="33"/>
  <c r="WMV97" i="33"/>
  <c r="WPH97" i="33"/>
  <c r="WRT97" i="33"/>
  <c r="WUF97" i="33"/>
  <c r="WWR97" i="33"/>
  <c r="WZD97" i="33"/>
  <c r="XBP97" i="33"/>
  <c r="QKA97" i="33"/>
  <c r="TYP97" i="33"/>
  <c r="VSO97" i="33"/>
  <c r="WFM97" i="33"/>
  <c r="WSC97" i="33"/>
  <c r="NJA97" i="33"/>
  <c r="TEY97" i="33"/>
  <c r="UTO97" i="33"/>
  <c r="VVR97" i="33"/>
  <c r="WGD97" i="33"/>
  <c r="WTB97" i="33"/>
  <c r="WWZ97" i="33"/>
  <c r="UET97" i="33"/>
  <c r="UYM97" i="33"/>
  <c r="RDT97" i="33"/>
  <c r="IGV97" i="33"/>
  <c r="IDG97" i="33"/>
  <c r="LRQ97" i="33"/>
  <c r="KQI97" i="33"/>
  <c r="MXL97" i="33"/>
  <c r="MTU97" i="33"/>
  <c r="JPJ97" i="33"/>
  <c r="KLV97" i="33"/>
  <c r="LIH97" i="33"/>
  <c r="MFB97" i="33"/>
  <c r="JOM97" i="33"/>
  <c r="MOL97" i="33"/>
  <c r="NMT97" i="33"/>
  <c r="OGL97" i="33"/>
  <c r="PAD97" i="33"/>
  <c r="JND97" i="33"/>
  <c r="MNU97" i="33"/>
  <c r="NMM97" i="33"/>
  <c r="OGE97" i="33"/>
  <c r="OZW97" i="33"/>
  <c r="PTO97" i="33"/>
  <c r="LOM97" i="33"/>
  <c r="NGB97" i="33"/>
  <c r="NZT97" i="33"/>
  <c r="OTL97" i="33"/>
  <c r="PND97" i="33"/>
  <c r="LMB97" i="33"/>
  <c r="NFM97" i="33"/>
  <c r="NZE97" i="33"/>
  <c r="OSW97" i="33"/>
  <c r="ISS97" i="33"/>
  <c r="MIM97" i="33"/>
  <c r="NLB97" i="33"/>
  <c r="OET97" i="33"/>
  <c r="OYL97" i="33"/>
  <c r="IST97" i="33"/>
  <c r="MIN97" i="33"/>
  <c r="NLC97" i="33"/>
  <c r="OEU97" i="33"/>
  <c r="OYM97" i="33"/>
  <c r="JZG97" i="33"/>
  <c r="PCV97" i="33"/>
  <c r="QGS97" i="33"/>
  <c r="RAK97" i="33"/>
  <c r="RUC97" i="33"/>
  <c r="SNU97" i="33"/>
  <c r="ODA97" i="33"/>
  <c r="QAH97" i="33"/>
  <c r="QTZ97" i="33"/>
  <c r="RNR97" i="33"/>
  <c r="SHJ97" i="33"/>
  <c r="NUR97" i="33"/>
  <c r="PYE97" i="33"/>
  <c r="QRW97" i="33"/>
  <c r="RLO97" i="33"/>
  <c r="SFG97" i="33"/>
  <c r="NBA97" i="33"/>
  <c r="PSV97" i="33"/>
  <c r="QMZ97" i="33"/>
  <c r="RGR97" i="33"/>
  <c r="SAJ97" i="33"/>
  <c r="NHL97" i="33"/>
  <c r="PUQ97" i="33"/>
  <c r="QOO97" i="33"/>
  <c r="RIG97" i="33"/>
  <c r="SBY97" i="33"/>
  <c r="LUB97" i="33"/>
  <c r="PNH97" i="33"/>
  <c r="QJR97" i="33"/>
  <c r="RDJ97" i="33"/>
  <c r="RXB97" i="33"/>
  <c r="SQT97" i="33"/>
  <c r="RQI97" i="33"/>
  <c r="TDD97" i="33"/>
  <c r="TWV97" i="33"/>
  <c r="UQN97" i="33"/>
  <c r="VKF97" i="33"/>
  <c r="QOB97" i="33"/>
  <c r="SWC97" i="33"/>
  <c r="TPU97" i="33"/>
  <c r="UJM97" i="33"/>
  <c r="VDE97" i="33"/>
  <c r="PPU97" i="33"/>
  <c r="SPB97" i="33"/>
  <c r="TJZ97" i="33"/>
  <c r="TPV97" i="33"/>
  <c r="TSP97" i="33"/>
  <c r="TVJ97" i="33"/>
  <c r="TYD97" i="33"/>
  <c r="UBF97" i="33"/>
  <c r="UDZ97" i="33"/>
  <c r="UGT97" i="33"/>
  <c r="UJF97" i="33"/>
  <c r="ULR97" i="33"/>
  <c r="UOD97" i="33"/>
  <c r="UQP97" i="33"/>
  <c r="UTB97" i="33"/>
  <c r="UVN97" i="33"/>
  <c r="UXZ97" i="33"/>
  <c r="VAL97" i="33"/>
  <c r="VCX97" i="33"/>
  <c r="VFJ97" i="33"/>
  <c r="VHV97" i="33"/>
  <c r="VKH97" i="33"/>
  <c r="VMT97" i="33"/>
  <c r="VPF97" i="33"/>
  <c r="KCZ97" i="33"/>
  <c r="NQK97" i="33"/>
  <c r="PDU97" i="33"/>
  <c r="PXD97" i="33"/>
  <c r="QGZ97" i="33"/>
  <c r="QQV97" i="33"/>
  <c r="RAR97" i="33"/>
  <c r="RKN97" i="33"/>
  <c r="RUJ97" i="33"/>
  <c r="SEF97" i="33"/>
  <c r="SMZ97" i="33"/>
  <c r="SRT97" i="33"/>
  <c r="SUI97" i="33"/>
  <c r="SWU97" i="33"/>
  <c r="SZG97" i="33"/>
  <c r="TBS97" i="33"/>
  <c r="TEE97" i="33"/>
  <c r="TGQ97" i="33"/>
  <c r="TJC97" i="33"/>
  <c r="TLO97" i="33"/>
  <c r="TOA97" i="33"/>
  <c r="TQM97" i="33"/>
  <c r="TSY97" i="33"/>
  <c r="TVK97" i="33"/>
  <c r="TXW97" i="33"/>
  <c r="UAI97" i="33"/>
  <c r="UCU97" i="33"/>
  <c r="UFG97" i="33"/>
  <c r="UHS97" i="33"/>
  <c r="UKE97" i="33"/>
  <c r="UMQ97" i="33"/>
  <c r="UPC97" i="33"/>
  <c r="URO97" i="33"/>
  <c r="UUA97" i="33"/>
  <c r="UWM97" i="33"/>
  <c r="UYY97" i="33"/>
  <c r="VBK97" i="33"/>
  <c r="VDW97" i="33"/>
  <c r="VGI97" i="33"/>
  <c r="VIU97" i="33"/>
  <c r="VLG97" i="33"/>
  <c r="VNS97" i="33"/>
  <c r="VQE97" i="33"/>
  <c r="JOE97" i="33"/>
  <c r="NMR97" i="33"/>
  <c r="PAB97" i="33"/>
  <c r="PWD97" i="33"/>
  <c r="QGA97" i="33"/>
  <c r="QPW97" i="33"/>
  <c r="QZS97" i="33"/>
  <c r="RJO97" i="33"/>
  <c r="RTK97" i="33"/>
  <c r="SDG97" i="33"/>
  <c r="SMF97" i="33"/>
  <c r="SRL97" i="33"/>
  <c r="SUB97" i="33"/>
  <c r="SWN97" i="33"/>
  <c r="SYZ97" i="33"/>
  <c r="TBL97" i="33"/>
  <c r="TDX97" i="33"/>
  <c r="TGJ97" i="33"/>
  <c r="TIV97" i="33"/>
  <c r="TLH97" i="33"/>
  <c r="TNT97" i="33"/>
  <c r="TQF97" i="33"/>
  <c r="TSR97" i="33"/>
  <c r="TVD97" i="33"/>
  <c r="TXP97" i="33"/>
  <c r="UAB97" i="33"/>
  <c r="UCN97" i="33"/>
  <c r="UEZ97" i="33"/>
  <c r="UHL97" i="33"/>
  <c r="UJX97" i="33"/>
  <c r="UMJ97" i="33"/>
  <c r="UOV97" i="33"/>
  <c r="URH97" i="33"/>
  <c r="UTT97" i="33"/>
  <c r="UWF97" i="33"/>
  <c r="UYR97" i="33"/>
  <c r="VBD97" i="33"/>
  <c r="VDP97" i="33"/>
  <c r="VGB97" i="33"/>
  <c r="VIN97" i="33"/>
  <c r="VKZ97" i="33"/>
  <c r="VNL97" i="33"/>
  <c r="VPX97" i="33"/>
  <c r="LBP97" i="33"/>
  <c r="NWO97" i="33"/>
  <c r="PJY97" i="33"/>
  <c r="PYR97" i="33"/>
  <c r="QIN97" i="33"/>
  <c r="QSJ97" i="33"/>
  <c r="RCF97" i="33"/>
  <c r="RMB97" i="33"/>
  <c r="RVX97" i="33"/>
  <c r="SFT97" i="33"/>
  <c r="SOA97" i="33"/>
  <c r="SSF97" i="33"/>
  <c r="SUS97" i="33"/>
  <c r="SXE97" i="33"/>
  <c r="SZQ97" i="33"/>
  <c r="TCC97" i="33"/>
  <c r="TEO97" i="33"/>
  <c r="THA97" i="33"/>
  <c r="TJM97" i="33"/>
  <c r="TLY97" i="33"/>
  <c r="TOK97" i="33"/>
  <c r="TQW97" i="33"/>
  <c r="TTI97" i="33"/>
  <c r="TVU97" i="33"/>
  <c r="TYG97" i="33"/>
  <c r="UAS97" i="33"/>
  <c r="UDE97" i="33"/>
  <c r="UFQ97" i="33"/>
  <c r="UIC97" i="33"/>
  <c r="UKO97" i="33"/>
  <c r="UNA97" i="33"/>
  <c r="UPM97" i="33"/>
  <c r="URY97" i="33"/>
  <c r="UUK97" i="33"/>
  <c r="UWW97" i="33"/>
  <c r="UZI97" i="33"/>
  <c r="VBU97" i="33"/>
  <c r="VEG97" i="33"/>
  <c r="VGS97" i="33"/>
  <c r="VJE97" i="33"/>
  <c r="VLQ97" i="33"/>
  <c r="VOC97" i="33"/>
  <c r="VQO97" i="33"/>
  <c r="PQW97" i="33"/>
  <c r="REY97" i="33"/>
  <c r="SPJ97" i="33"/>
  <c r="TAH97" i="33"/>
  <c r="TKD97" i="33"/>
  <c r="TTZ97" i="33"/>
  <c r="UDV97" i="33"/>
  <c r="UNR97" i="33"/>
  <c r="UXN97" i="33"/>
  <c r="VHJ97" i="33"/>
  <c r="VQY97" i="33"/>
  <c r="VTW97" i="33"/>
  <c r="VWI97" i="33"/>
  <c r="VYU97" i="33"/>
  <c r="WBG97" i="33"/>
  <c r="WDS97" i="33"/>
  <c r="WGE97" i="33"/>
  <c r="WIQ97" i="33"/>
  <c r="WLC97" i="33"/>
  <c r="WNO97" i="33"/>
  <c r="WQA97" i="33"/>
  <c r="WSM97" i="33"/>
  <c r="WUY97" i="33"/>
  <c r="WXK97" i="33"/>
  <c r="WZW97" i="33"/>
  <c r="XCI97" i="33"/>
  <c r="XEU97" i="33"/>
  <c r="TCL97" i="33"/>
  <c r="VAX97" i="33"/>
  <c r="VZA97" i="33"/>
  <c r="WLI97" i="33"/>
  <c r="WXA97" i="33"/>
  <c r="RNP97" i="33"/>
  <c r="TYQ97" i="33"/>
  <c r="VMA97" i="33"/>
  <c r="VZZ97" i="33"/>
  <c r="WLR97" i="33"/>
  <c r="WYH97" i="33"/>
  <c r="OHQ97" i="33"/>
  <c r="QVD97" i="33"/>
  <c r="SIN97" i="33"/>
  <c r="SXW97" i="33"/>
  <c r="THS97" i="33"/>
  <c r="TRO97" i="33"/>
  <c r="UBK97" i="33"/>
  <c r="ULG97" i="33"/>
  <c r="UVC97" i="33"/>
  <c r="VEY97" i="33"/>
  <c r="VOU97" i="33"/>
  <c r="VTH97" i="33"/>
  <c r="VVT97" i="33"/>
  <c r="VYF97" i="33"/>
  <c r="WAR97" i="33"/>
  <c r="WDD97" i="33"/>
  <c r="WFP97" i="33"/>
  <c r="WIB97" i="33"/>
  <c r="WKN97" i="33"/>
  <c r="WMZ97" i="33"/>
  <c r="WPL97" i="33"/>
  <c r="WRX97" i="33"/>
  <c r="WUJ97" i="33"/>
  <c r="WWV97" i="33"/>
  <c r="WZH97" i="33"/>
  <c r="XBT97" i="33"/>
  <c r="XEF97" i="33"/>
  <c r="WNE97" i="33"/>
  <c r="WFF97" i="33"/>
  <c r="WQH97" i="33"/>
  <c r="XBZ97" i="33"/>
  <c r="PSG97" i="33"/>
  <c r="RGE97" i="33"/>
  <c r="SPZ97" i="33"/>
  <c r="TAP97" i="33"/>
  <c r="TKL97" i="33"/>
  <c r="TUH97" i="33"/>
  <c r="UED97" i="33"/>
  <c r="UNZ97" i="33"/>
  <c r="UXV97" i="33"/>
  <c r="VHR97" i="33"/>
  <c r="VRF97" i="33"/>
  <c r="VTY97" i="33"/>
  <c r="VWK97" i="33"/>
  <c r="VYW97" i="33"/>
  <c r="WBI97" i="33"/>
  <c r="WDU97" i="33"/>
  <c r="WGG97" i="33"/>
  <c r="WIS97" i="33"/>
  <c r="WLE97" i="33"/>
  <c r="WNQ97" i="33"/>
  <c r="WQC97" i="33"/>
  <c r="WSO97" i="33"/>
  <c r="WVA97" i="33"/>
  <c r="WXM97" i="33"/>
  <c r="WZY97" i="33"/>
  <c r="XCK97" i="33"/>
  <c r="QFC97" i="33"/>
  <c r="TZV97" i="33"/>
  <c r="VSW97" i="33"/>
  <c r="WFU97" i="33"/>
  <c r="WSK97" i="33"/>
  <c r="OCS97" i="33"/>
  <c r="TGE97" i="33"/>
  <c r="UUU97" i="33"/>
  <c r="VVJ97" i="33"/>
  <c r="WGL97" i="33"/>
  <c r="WTJ97" i="33"/>
  <c r="KMV97" i="33"/>
  <c r="QHP97" i="33"/>
  <c r="RUZ97" i="33"/>
  <c r="SUM97" i="33"/>
  <c r="TEI97" i="33"/>
  <c r="TOE97" i="33"/>
  <c r="TYA97" i="33"/>
  <c r="UHW97" i="33"/>
  <c r="URS97" i="33"/>
  <c r="VBO97" i="33"/>
  <c r="VLK97" i="33"/>
  <c r="VSL97" i="33"/>
  <c r="VUX97" i="33"/>
  <c r="VXJ97" i="33"/>
  <c r="VZV97" i="33"/>
  <c r="WCH97" i="33"/>
  <c r="WET97" i="33"/>
  <c r="WHF97" i="33"/>
  <c r="WJR97" i="33"/>
  <c r="WMD97" i="33"/>
  <c r="WOP97" i="33"/>
  <c r="WRB97" i="33"/>
  <c r="WTN97" i="33"/>
  <c r="WVZ97" i="33"/>
  <c r="WYL97" i="33"/>
  <c r="XAX97" i="33"/>
  <c r="XDJ97" i="33"/>
  <c r="XBG97" i="33"/>
  <c r="XEJ97" i="33"/>
  <c r="TLB97" i="33"/>
  <c r="VFV97" i="33"/>
  <c r="WAG97" i="33"/>
  <c r="WMG97" i="33"/>
  <c r="XBI97" i="33"/>
  <c r="PKW97" i="33"/>
  <c r="RCM97" i="33"/>
  <c r="SOB97" i="33"/>
  <c r="SZR97" i="33"/>
  <c r="TJN97" i="33"/>
  <c r="TTJ97" i="33"/>
  <c r="UDF97" i="33"/>
  <c r="UNB97" i="33"/>
  <c r="UWX97" i="33"/>
  <c r="VGT97" i="33"/>
  <c r="VQP97" i="33"/>
  <c r="VTS97" i="33"/>
  <c r="VWE97" i="33"/>
  <c r="VYQ97" i="33"/>
  <c r="WBC97" i="33"/>
  <c r="WDO97" i="33"/>
  <c r="WGA97" i="33"/>
  <c r="WIM97" i="33"/>
  <c r="WKY97" i="33"/>
  <c r="WNK97" i="33"/>
  <c r="WPW97" i="33"/>
  <c r="WSI97" i="33"/>
  <c r="WUU97" i="33"/>
  <c r="WXG97" i="33"/>
  <c r="WZS97" i="33"/>
  <c r="XEQ97" i="33"/>
  <c r="SYT97" i="33"/>
  <c r="UVZ97" i="33"/>
  <c r="VYK97" i="33"/>
  <c r="WLA97" i="33"/>
  <c r="WWK97" i="33"/>
  <c r="RIR97" i="33"/>
  <c r="TXK97" i="33"/>
  <c r="VKU97" i="33"/>
  <c r="WAH97" i="33"/>
  <c r="WLZ97" i="33"/>
  <c r="WYP97" i="33"/>
  <c r="ORM97" i="33"/>
  <c r="QXP97" i="33"/>
  <c r="SKY97" i="33"/>
  <c r="SYM97" i="33"/>
  <c r="TII97" i="33"/>
  <c r="TSE97" i="33"/>
  <c r="UCA97" i="33"/>
  <c r="ULW97" i="33"/>
  <c r="UVS97" i="33"/>
  <c r="VFO97" i="33"/>
  <c r="VPK97" i="33"/>
  <c r="VTL97" i="33"/>
  <c r="VVX97" i="33"/>
  <c r="VYJ97" i="33"/>
  <c r="WAV97" i="33"/>
  <c r="WDH97" i="33"/>
  <c r="WFT97" i="33"/>
  <c r="WIF97" i="33"/>
  <c r="WKR97" i="33"/>
  <c r="WND97" i="33"/>
  <c r="XBX97" i="33"/>
  <c r="QAF97" i="33"/>
  <c r="VYC97" i="33"/>
  <c r="JAN97" i="33"/>
  <c r="IWY97" i="33"/>
  <c r="MLI97" i="33"/>
  <c r="LKA97" i="33"/>
  <c r="JQG97" i="33"/>
  <c r="MWO97" i="33"/>
  <c r="JSD97" i="33"/>
  <c r="KOP97" i="33"/>
  <c r="LLJ97" i="33"/>
  <c r="MHV97" i="33"/>
  <c r="JYI97" i="33"/>
  <c r="MTJ97" i="33"/>
  <c r="NPF97" i="33"/>
  <c r="OIX97" i="33"/>
  <c r="PCP97" i="33"/>
  <c r="JXD97" i="33"/>
  <c r="MSY97" i="33"/>
  <c r="NOY97" i="33"/>
  <c r="OIQ97" i="33"/>
  <c r="PCI97" i="33"/>
  <c r="PWA97" i="33"/>
  <c r="LYI97" i="33"/>
  <c r="NIN97" i="33"/>
  <c r="OCF97" i="33"/>
  <c r="OVX97" i="33"/>
  <c r="PPP97" i="33"/>
  <c r="LVX97" i="33"/>
  <c r="NHY97" i="33"/>
  <c r="OBQ97" i="33"/>
  <c r="OVI97" i="33"/>
  <c r="JRO97" i="33"/>
  <c r="MPZ97" i="33"/>
  <c r="NNN97" i="33"/>
  <c r="OHF97" i="33"/>
  <c r="PAX97" i="33"/>
  <c r="JRP97" i="33"/>
  <c r="MQE97" i="33"/>
  <c r="NNO97" i="33"/>
  <c r="OHG97" i="33"/>
  <c r="PAY97" i="33"/>
  <c r="LMQ97" i="33"/>
  <c r="PLY97" i="33"/>
  <c r="QJE97" i="33"/>
  <c r="RCW97" i="33"/>
  <c r="RWO97" i="33"/>
  <c r="SQG97" i="33"/>
  <c r="OMW97" i="33"/>
  <c r="QCT97" i="33"/>
  <c r="QWL97" i="33"/>
  <c r="RQD97" i="33"/>
  <c r="SJV97" i="33"/>
  <c r="OEN97" i="33"/>
  <c r="QAQ97" i="33"/>
  <c r="QUI97" i="33"/>
  <c r="ROA97" i="33"/>
  <c r="SHS97" i="33"/>
  <c r="NKW97" i="33"/>
  <c r="PVQ97" i="33"/>
  <c r="QPL97" i="33"/>
  <c r="RJD97" i="33"/>
  <c r="SCV97" i="33"/>
  <c r="NRH97" i="33"/>
  <c r="PXI97" i="33"/>
  <c r="QRA97" i="33"/>
  <c r="RKS97" i="33"/>
  <c r="SEK97" i="33"/>
  <c r="MWS97" i="33"/>
  <c r="PRW97" i="33"/>
  <c r="QMD97" i="33"/>
  <c r="RFV97" i="33"/>
  <c r="RZN97" i="33"/>
  <c r="NAJ97" i="33"/>
  <c r="SAE97" i="33"/>
  <c r="TFP97" i="33"/>
  <c r="TZH97" i="33"/>
  <c r="USZ97" i="33"/>
  <c r="VMR97" i="33"/>
  <c r="QXX97" i="33"/>
  <c r="SYO97" i="33"/>
  <c r="TSG97" i="33"/>
  <c r="ULY97" i="33"/>
  <c r="VFQ97" i="33"/>
  <c r="QAU97" i="33"/>
  <c r="SST97" i="33"/>
  <c r="TML97" i="33"/>
  <c r="TQD97" i="33"/>
  <c r="TSX97" i="33"/>
  <c r="TVR97" i="33"/>
  <c r="TYT97" i="33"/>
  <c r="UBN97" i="33"/>
  <c r="UEH97" i="33"/>
  <c r="UHB97" i="33"/>
  <c r="UJN97" i="33"/>
  <c r="ULZ97" i="33"/>
  <c r="UOL97" i="33"/>
  <c r="UQX97" i="33"/>
  <c r="UTJ97" i="33"/>
  <c r="UVV97" i="33"/>
  <c r="UYH97" i="33"/>
  <c r="VAT97" i="33"/>
  <c r="VDF97" i="33"/>
  <c r="VFR97" i="33"/>
  <c r="VID97" i="33"/>
  <c r="VKP97" i="33"/>
  <c r="VNB97" i="33"/>
  <c r="VPN97" i="33"/>
  <c r="KWR97" i="33"/>
  <c r="NVI97" i="33"/>
  <c r="PIS97" i="33"/>
  <c r="PYJ97" i="33"/>
  <c r="QIF97" i="33"/>
  <c r="QSB97" i="33"/>
  <c r="RBX97" i="33"/>
  <c r="RLT97" i="33"/>
  <c r="RVP97" i="33"/>
  <c r="SFL97" i="33"/>
  <c r="SNT97" i="33"/>
  <c r="SSD97" i="33"/>
  <c r="SUQ97" i="33"/>
  <c r="SXC97" i="33"/>
  <c r="SZO97" i="33"/>
  <c r="TCA97" i="33"/>
  <c r="TEM97" i="33"/>
  <c r="TGY97" i="33"/>
  <c r="TJK97" i="33"/>
  <c r="TLW97" i="33"/>
  <c r="TOI97" i="33"/>
  <c r="TQU97" i="33"/>
  <c r="TTG97" i="33"/>
  <c r="TVS97" i="33"/>
  <c r="TYE97" i="33"/>
  <c r="UAQ97" i="33"/>
  <c r="UDC97" i="33"/>
  <c r="UFO97" i="33"/>
  <c r="UIA97" i="33"/>
  <c r="UKM97" i="33"/>
  <c r="UMY97" i="33"/>
  <c r="UPK97" i="33"/>
  <c r="URW97" i="33"/>
  <c r="UUI97" i="33"/>
  <c r="UWU97" i="33"/>
  <c r="UZG97" i="33"/>
  <c r="VBS97" i="33"/>
  <c r="VEE97" i="33"/>
  <c r="VGQ97" i="33"/>
  <c r="VJC97" i="33"/>
  <c r="VLO97" i="33"/>
  <c r="VOA97" i="33"/>
  <c r="VQM97" i="33"/>
  <c r="KHW97" i="33"/>
  <c r="NRP97" i="33"/>
  <c r="PEZ97" i="33"/>
  <c r="PXK97" i="33"/>
  <c r="QHG97" i="33"/>
  <c r="QRC97" i="33"/>
  <c r="RAY97" i="33"/>
  <c r="RKU97" i="33"/>
  <c r="RUQ97" i="33"/>
  <c r="SEM97" i="33"/>
  <c r="SNC97" i="33"/>
  <c r="SRV97" i="33"/>
  <c r="SUJ97" i="33"/>
  <c r="SWV97" i="33"/>
  <c r="SZH97" i="33"/>
  <c r="TBT97" i="33"/>
  <c r="TEF97" i="33"/>
  <c r="TGR97" i="33"/>
  <c r="TJD97" i="33"/>
  <c r="TLP97" i="33"/>
  <c r="TOB97" i="33"/>
  <c r="TQN97" i="33"/>
  <c r="TSZ97" i="33"/>
  <c r="TVL97" i="33"/>
  <c r="TXX97" i="33"/>
  <c r="UAJ97" i="33"/>
  <c r="UCV97" i="33"/>
  <c r="UFH97" i="33"/>
  <c r="UHT97" i="33"/>
  <c r="UKF97" i="33"/>
  <c r="UMR97" i="33"/>
  <c r="UPD97" i="33"/>
  <c r="URP97" i="33"/>
  <c r="UUB97" i="33"/>
  <c r="UWN97" i="33"/>
  <c r="UYZ97" i="33"/>
  <c r="VBL97" i="33"/>
  <c r="VDX97" i="33"/>
  <c r="VGJ97" i="33"/>
  <c r="VIV97" i="33"/>
  <c r="VLH97" i="33"/>
  <c r="VNT97" i="33"/>
  <c r="VQF97" i="33"/>
  <c r="LVH97" i="33"/>
  <c r="OBM97" i="33"/>
  <c r="PNM97" i="33"/>
  <c r="PZX97" i="33"/>
  <c r="QJT97" i="33"/>
  <c r="QTP97" i="33"/>
  <c r="RDL97" i="33"/>
  <c r="RNH97" i="33"/>
  <c r="RXD97" i="33"/>
  <c r="SGZ97" i="33"/>
  <c r="SOR97" i="33"/>
  <c r="SSO97" i="33"/>
  <c r="SVA97" i="33"/>
  <c r="SXM97" i="33"/>
  <c r="SZY97" i="33"/>
  <c r="TCK97" i="33"/>
  <c r="TEW97" i="33"/>
  <c r="THI97" i="33"/>
  <c r="TJU97" i="33"/>
  <c r="TMG97" i="33"/>
  <c r="TOS97" i="33"/>
  <c r="TRE97" i="33"/>
  <c r="TTQ97" i="33"/>
  <c r="TWC97" i="33"/>
  <c r="TYO97" i="33"/>
  <c r="UBA97" i="33"/>
  <c r="UDM97" i="33"/>
  <c r="UFY97" i="33"/>
  <c r="UIK97" i="33"/>
  <c r="UKW97" i="33"/>
  <c r="UNI97" i="33"/>
  <c r="UPU97" i="33"/>
  <c r="USG97" i="33"/>
  <c r="UUS97" i="33"/>
  <c r="UXE97" i="33"/>
  <c r="UZQ97" i="33"/>
  <c r="VCC97" i="33"/>
  <c r="VEO97" i="33"/>
  <c r="VHA97" i="33"/>
  <c r="VJM97" i="33"/>
  <c r="VLY97" i="33"/>
  <c r="VOK97" i="33"/>
  <c r="VQW97" i="33"/>
  <c r="PWM97" i="33"/>
  <c r="RJW97" i="33"/>
  <c r="SRO97" i="33"/>
  <c r="TBN97" i="33"/>
  <c r="TLJ97" i="33"/>
  <c r="TVF97" i="33"/>
  <c r="UFB97" i="33"/>
  <c r="UOX97" i="33"/>
  <c r="UYT97" i="33"/>
  <c r="VIP97" i="33"/>
  <c r="VRO97" i="33"/>
  <c r="VUE97" i="33"/>
  <c r="VWQ97" i="33"/>
  <c r="VZC97" i="33"/>
  <c r="WBO97" i="33"/>
  <c r="WEA97" i="33"/>
  <c r="WGM97" i="33"/>
  <c r="WIY97" i="33"/>
  <c r="WLK97" i="33"/>
  <c r="WNW97" i="33"/>
  <c r="WQI97" i="33"/>
  <c r="WSU97" i="33"/>
  <c r="WVG97" i="33"/>
  <c r="WXS97" i="33"/>
  <c r="XAE97" i="33"/>
  <c r="XCQ97" i="33"/>
  <c r="XFC97" i="33"/>
  <c r="TIP97" i="33"/>
  <c r="VHB97" i="33"/>
  <c r="WAO97" i="33"/>
  <c r="WMW97" i="33"/>
  <c r="WYO97" i="33"/>
  <c r="SLT97" i="33"/>
  <c r="UDO97" i="33"/>
  <c r="VQX97" i="33"/>
  <c r="WBF97" i="33"/>
  <c r="WNN97" i="33"/>
  <c r="WZV97" i="33"/>
  <c r="PBI97" i="33"/>
  <c r="RAB97" i="33"/>
  <c r="SMN97" i="33"/>
  <c r="SZC97" i="33"/>
  <c r="TIY97" i="33"/>
  <c r="TSU97" i="33"/>
  <c r="UCQ97" i="33"/>
  <c r="UMM97" i="33"/>
  <c r="UWI97" i="33"/>
  <c r="VGE97" i="33"/>
  <c r="VQA97" i="33"/>
  <c r="VTP97" i="33"/>
  <c r="VWB97" i="33"/>
  <c r="VYN97" i="33"/>
  <c r="WAZ97" i="33"/>
  <c r="WDL97" i="33"/>
  <c r="WFX97" i="33"/>
  <c r="WIJ97" i="33"/>
  <c r="WKV97" i="33"/>
  <c r="WNH97" i="33"/>
  <c r="WPT97" i="33"/>
  <c r="WSF97" i="33"/>
  <c r="WUR97" i="33"/>
  <c r="WXD97" i="33"/>
  <c r="WZP97" i="33"/>
  <c r="XCB97" i="33"/>
  <c r="XEN97" i="33"/>
  <c r="WXQ97" i="33"/>
  <c r="WGT97" i="33"/>
  <c r="WRF97" i="33"/>
  <c r="XDN97" i="33"/>
  <c r="PXS97" i="33"/>
  <c r="RLC97" i="33"/>
  <c r="SRX97" i="33"/>
  <c r="TBV97" i="33"/>
  <c r="TLR97" i="33"/>
  <c r="TVN97" i="33"/>
  <c r="UFJ97" i="33"/>
  <c r="UPF97" i="33"/>
  <c r="UZB97" i="33"/>
  <c r="VIX97" i="33"/>
  <c r="VRR97" i="33"/>
  <c r="VUG97" i="33"/>
  <c r="VWS97" i="33"/>
  <c r="VZE97" i="33"/>
  <c r="WBQ97" i="33"/>
  <c r="WEC97" i="33"/>
  <c r="WGO97" i="33"/>
  <c r="WJA97" i="33"/>
  <c r="WLM97" i="33"/>
  <c r="WNY97" i="33"/>
  <c r="WQK97" i="33"/>
  <c r="WSW97" i="33"/>
  <c r="WVI97" i="33"/>
  <c r="WXU97" i="33"/>
  <c r="XAG97" i="33"/>
  <c r="XCS97" i="33"/>
  <c r="RDS97" i="33"/>
  <c r="UFZ97" i="33"/>
  <c r="VUK97" i="33"/>
  <c r="WHI97" i="33"/>
  <c r="WTY97" i="33"/>
  <c r="PVD97" i="33"/>
  <c r="TMI97" i="33"/>
  <c r="UZS97" i="33"/>
  <c r="VWX97" i="33"/>
  <c r="WIH97" i="33"/>
  <c r="WUP97" i="33"/>
  <c r="MYU97" i="33"/>
  <c r="QMN97" i="33"/>
  <c r="RZX97" i="33"/>
  <c r="SVS97" i="33"/>
  <c r="TFO97" i="33"/>
  <c r="TPK97" i="33"/>
  <c r="TZG97" i="33"/>
  <c r="UJC97" i="33"/>
  <c r="USY97" i="33"/>
  <c r="VCU97" i="33"/>
  <c r="VMQ97" i="33"/>
  <c r="VST97" i="33"/>
  <c r="VVF97" i="33"/>
  <c r="VXR97" i="33"/>
  <c r="WAD97" i="33"/>
  <c r="WCP97" i="33"/>
  <c r="WFB97" i="33"/>
  <c r="WHN97" i="33"/>
  <c r="WJZ97" i="33"/>
  <c r="WML97" i="33"/>
  <c r="WOX97" i="33"/>
  <c r="WRJ97" i="33"/>
  <c r="WTV97" i="33"/>
  <c r="WWH97" i="33"/>
  <c r="WYT97" i="33"/>
  <c r="XBF97" i="33"/>
  <c r="XDR97" i="33"/>
  <c r="XBW97" i="33"/>
  <c r="XEZ97" i="33"/>
  <c r="TRF97" i="33"/>
  <c r="VLZ97" i="33"/>
  <c r="WBU97" i="33"/>
  <c r="WNU97" i="33"/>
  <c r="XDE97" i="33"/>
  <c r="PTR97" i="33"/>
  <c r="RHK97" i="33"/>
  <c r="SQP97" i="33"/>
  <c r="TAX97" i="33"/>
  <c r="TKT97" i="33"/>
  <c r="TUP97" i="33"/>
  <c r="UEL97" i="33"/>
  <c r="UOH97" i="33"/>
  <c r="UYD97" i="33"/>
  <c r="VHZ97" i="33"/>
  <c r="VRI97" i="33"/>
  <c r="VUA97" i="33"/>
  <c r="VWM97" i="33"/>
  <c r="VYY97" i="33"/>
  <c r="WBK97" i="33"/>
  <c r="WDW97" i="33"/>
  <c r="WGI97" i="33"/>
  <c r="WIU97" i="33"/>
  <c r="WLG97" i="33"/>
  <c r="WNS97" i="33"/>
  <c r="WQE97" i="33"/>
  <c r="WSQ97" i="33"/>
  <c r="WVC97" i="33"/>
  <c r="WXO97" i="33"/>
  <c r="XAI97" i="33"/>
  <c r="XDT97" i="33"/>
  <c r="TEX97" i="33"/>
  <c r="VCD97" i="33"/>
  <c r="VZY97" i="33"/>
  <c r="WMO97" i="33"/>
  <c r="WYG97" i="33"/>
  <c r="SCJ97" i="33"/>
  <c r="UCI97" i="33"/>
  <c r="VPS97" i="33"/>
  <c r="WBN97" i="33"/>
  <c r="WNV97" i="33"/>
  <c r="XAD97" i="33"/>
  <c r="PLA97" i="33"/>
  <c r="RCN97" i="33"/>
  <c r="SOF97" i="33"/>
  <c r="SZS97" i="33"/>
  <c r="TJO97" i="33"/>
  <c r="TTK97" i="33"/>
  <c r="UDG97" i="33"/>
  <c r="UNC97" i="33"/>
  <c r="UWY97" i="33"/>
  <c r="VGU97" i="33"/>
  <c r="VQQ97" i="33"/>
  <c r="VTT97" i="33"/>
  <c r="VWF97" i="33"/>
  <c r="VYR97" i="33"/>
  <c r="WBD97" i="33"/>
  <c r="WDP97" i="33"/>
  <c r="WGB97" i="33"/>
  <c r="WIN97" i="33"/>
  <c r="WKZ97" i="33"/>
  <c r="WNL97" i="33"/>
  <c r="WPX97" i="33"/>
  <c r="WSJ97" i="33"/>
  <c r="WUV97" i="33"/>
  <c r="WXH97" i="33"/>
  <c r="WZT97" i="33"/>
  <c r="XCF97" i="33"/>
  <c r="SHG97" i="33"/>
  <c r="UKX97" i="33"/>
  <c r="VVY97" i="33"/>
  <c r="WIO97" i="33"/>
  <c r="WUW97" i="33"/>
  <c r="QTX97" i="33"/>
  <c r="TQA97" i="33"/>
  <c r="VEQ97" i="33"/>
  <c r="VYL97" i="33"/>
  <c r="WJN97" i="33"/>
  <c r="WWL97" i="33"/>
  <c r="WNT97" i="33"/>
  <c r="WVD97" i="33"/>
  <c r="XAB97" i="33"/>
  <c r="STV97" i="33"/>
  <c r="VZR97" i="33"/>
  <c r="HEN97" i="33"/>
  <c r="GSO97" i="33"/>
  <c r="JRB97" i="33"/>
  <c r="MDS97" i="33"/>
  <c r="KJY97" i="33"/>
  <c r="MZI97" i="33"/>
  <c r="JUX97" i="33"/>
  <c r="KRR97" i="33"/>
  <c r="LOD97" i="33"/>
  <c r="MKP97" i="33"/>
  <c r="KIE97" i="33"/>
  <c r="MXF97" i="33"/>
  <c r="NRR97" i="33"/>
  <c r="OLJ97" i="33"/>
  <c r="PFB97" i="33"/>
  <c r="KGZ97" i="33"/>
  <c r="MWU97" i="33"/>
  <c r="NRK97" i="33"/>
  <c r="OLC97" i="33"/>
  <c r="PEU97" i="33"/>
  <c r="IRM97" i="33"/>
  <c r="MIE97" i="33"/>
  <c r="NKZ97" i="33"/>
  <c r="OER97" i="33"/>
  <c r="OYJ97" i="33"/>
  <c r="IHR97" i="33"/>
  <c r="MFT97" i="33"/>
  <c r="NKK97" i="33"/>
  <c r="OEC97" i="33"/>
  <c r="OXU97" i="33"/>
  <c r="KBK97" i="33"/>
  <c r="MUU97" i="33"/>
  <c r="NPZ97" i="33"/>
  <c r="OJR97" i="33"/>
  <c r="PDJ97" i="33"/>
  <c r="KBL97" i="33"/>
  <c r="MUV97" i="33"/>
  <c r="NQA97" i="33"/>
  <c r="OJS97" i="33"/>
  <c r="PDK97" i="33"/>
  <c r="MTX97" i="33"/>
  <c r="PRH97" i="33"/>
  <c r="QLQ97" i="33"/>
  <c r="RFI97" i="33"/>
  <c r="RZA97" i="33"/>
  <c r="GUC97" i="33"/>
  <c r="OWS97" i="33"/>
  <c r="QFF97" i="33"/>
  <c r="QYX97" i="33"/>
  <c r="RSP97" i="33"/>
  <c r="SMH97" i="33"/>
  <c r="OOJ97" i="33"/>
  <c r="QDC97" i="33"/>
  <c r="QWU97" i="33"/>
  <c r="RQM97" i="33"/>
  <c r="SKE97" i="33"/>
  <c r="NUS97" i="33"/>
  <c r="PYF97" i="33"/>
  <c r="QRX97" i="33"/>
  <c r="RLP97" i="33"/>
  <c r="SFH97" i="33"/>
  <c r="OBD97" i="33"/>
  <c r="PZU97" i="33"/>
  <c r="QTM97" i="33"/>
  <c r="RNE97" i="33"/>
  <c r="SGW97" i="33"/>
  <c r="NHM97" i="33"/>
  <c r="PUR97" i="33"/>
  <c r="QOP97" i="33"/>
  <c r="RIH97" i="33"/>
  <c r="SBZ97" i="33"/>
  <c r="ONT97" i="33"/>
  <c r="SKA97" i="33"/>
  <c r="TIB97" i="33"/>
  <c r="UBT97" i="33"/>
  <c r="UVL97" i="33"/>
  <c r="VPD97" i="33"/>
  <c r="RHT97" i="33"/>
  <c r="TBA97" i="33"/>
  <c r="TUS97" i="33"/>
  <c r="UOK97" i="33"/>
  <c r="VIC97" i="33"/>
  <c r="QKQ97" i="33"/>
  <c r="SVF97" i="33"/>
  <c r="TMT97" i="33"/>
  <c r="TQL97" i="33"/>
  <c r="TTF97" i="33"/>
  <c r="TWH97" i="33"/>
  <c r="TZB97" i="33"/>
  <c r="UBV97" i="33"/>
  <c r="UEP97" i="33"/>
  <c r="UHJ97" i="33"/>
  <c r="UJV97" i="33"/>
  <c r="UMH97" i="33"/>
  <c r="UOT97" i="33"/>
  <c r="URF97" i="33"/>
  <c r="UTR97" i="33"/>
  <c r="UWD97" i="33"/>
  <c r="UYP97" i="33"/>
  <c r="VBB97" i="33"/>
  <c r="VDN97" i="33"/>
  <c r="VFZ97" i="33"/>
  <c r="VIL97" i="33"/>
  <c r="VKX97" i="33"/>
  <c r="VNJ97" i="33"/>
  <c r="VPV97" i="33"/>
  <c r="LQJ97" i="33"/>
  <c r="OAG97" i="33"/>
  <c r="PMR97" i="33"/>
  <c r="PZP97" i="33"/>
  <c r="QJL97" i="33"/>
  <c r="QTH97" i="33"/>
  <c r="RDD97" i="33"/>
  <c r="RMZ97" i="33"/>
  <c r="RWV97" i="33"/>
  <c r="SGR97" i="33"/>
  <c r="SON97" i="33"/>
  <c r="SSM97" i="33"/>
  <c r="SUY97" i="33"/>
  <c r="SXK97" i="33"/>
  <c r="SZW97" i="33"/>
  <c r="TCI97" i="33"/>
  <c r="TEU97" i="33"/>
  <c r="THG97" i="33"/>
  <c r="TJS97" i="33"/>
  <c r="TME97" i="33"/>
  <c r="TOQ97" i="33"/>
  <c r="TRC97" i="33"/>
  <c r="TTO97" i="33"/>
  <c r="TWA97" i="33"/>
  <c r="TYM97" i="33"/>
  <c r="UAY97" i="33"/>
  <c r="UDK97" i="33"/>
  <c r="UFW97" i="33"/>
  <c r="UII97" i="33"/>
  <c r="UKU97" i="33"/>
  <c r="UNG97" i="33"/>
  <c r="UPS97" i="33"/>
  <c r="USE97" i="33"/>
  <c r="UUQ97" i="33"/>
  <c r="UXC97" i="33"/>
  <c r="UZO97" i="33"/>
  <c r="VCA97" i="33"/>
  <c r="VEM97" i="33"/>
  <c r="VGY97" i="33"/>
  <c r="VJK97" i="33"/>
  <c r="VLW97" i="33"/>
  <c r="VOI97" i="33"/>
  <c r="VQU97" i="33"/>
  <c r="LBO97" i="33"/>
  <c r="NWN97" i="33"/>
  <c r="PJX97" i="33"/>
  <c r="PYQ97" i="33"/>
  <c r="QIM97" i="33"/>
  <c r="QSI97" i="33"/>
  <c r="RCE97" i="33"/>
  <c r="RMA97" i="33"/>
  <c r="RVW97" i="33"/>
  <c r="SFS97" i="33"/>
  <c r="SNX97" i="33"/>
  <c r="SSE97" i="33"/>
  <c r="SUR97" i="33"/>
  <c r="SXD97" i="33"/>
  <c r="SZP97" i="33"/>
  <c r="TCB97" i="33"/>
  <c r="TEN97" i="33"/>
  <c r="TGZ97" i="33"/>
  <c r="TJL97" i="33"/>
  <c r="TLX97" i="33"/>
  <c r="TOJ97" i="33"/>
  <c r="TQV97" i="33"/>
  <c r="TTH97" i="33"/>
  <c r="TVT97" i="33"/>
  <c r="TYF97" i="33"/>
  <c r="UAR97" i="33"/>
  <c r="UDD97" i="33"/>
  <c r="UFP97" i="33"/>
  <c r="UIB97" i="33"/>
  <c r="UKN97" i="33"/>
  <c r="UMZ97" i="33"/>
  <c r="UPL97" i="33"/>
  <c r="URX97" i="33"/>
  <c r="UUJ97" i="33"/>
  <c r="UWV97" i="33"/>
  <c r="UZH97" i="33"/>
  <c r="VBT97" i="33"/>
  <c r="VEF97" i="33"/>
  <c r="VGR97" i="33"/>
  <c r="VJD97" i="33"/>
  <c r="VLP97" i="33"/>
  <c r="VOB97" i="33"/>
  <c r="VQN97" i="33"/>
  <c r="MOK97" i="33"/>
  <c r="OGK97" i="33"/>
  <c r="PQO97" i="33"/>
  <c r="QBD97" i="33"/>
  <c r="QKZ97" i="33"/>
  <c r="QUV97" i="33"/>
  <c r="RER97" i="33"/>
  <c r="RON97" i="33"/>
  <c r="RYJ97" i="33"/>
  <c r="SIF97" i="33"/>
  <c r="SPH97" i="33"/>
  <c r="SSW97" i="33"/>
  <c r="SVI97" i="33"/>
  <c r="SXU97" i="33"/>
  <c r="TAG97" i="33"/>
  <c r="TCS97" i="33"/>
  <c r="TFE97" i="33"/>
  <c r="THQ97" i="33"/>
  <c r="TKC97" i="33"/>
  <c r="TMO97" i="33"/>
  <c r="TPA97" i="33"/>
  <c r="TRM97" i="33"/>
  <c r="TTY97" i="33"/>
  <c r="TWK97" i="33"/>
  <c r="TYW97" i="33"/>
  <c r="UBI97" i="33"/>
  <c r="UDU97" i="33"/>
  <c r="UGG97" i="33"/>
  <c r="UIS97" i="33"/>
  <c r="ULE97" i="33"/>
  <c r="UNQ97" i="33"/>
  <c r="UQC97" i="33"/>
  <c r="USO97" i="33"/>
  <c r="UVA97" i="33"/>
  <c r="UXM97" i="33"/>
  <c r="UZY97" i="33"/>
  <c r="VCK97" i="33"/>
  <c r="VEW97" i="33"/>
  <c r="VHI97" i="33"/>
  <c r="VJU97" i="33"/>
  <c r="VMG97" i="33"/>
  <c r="VOS97" i="33"/>
  <c r="VRE97" i="33"/>
  <c r="QBK97" i="33"/>
  <c r="ROU97" i="33"/>
  <c r="SSX97" i="33"/>
  <c r="TCT97" i="33"/>
  <c r="TMP97" i="33"/>
  <c r="TWL97" i="33"/>
  <c r="UGH97" i="33"/>
  <c r="UQD97" i="33"/>
  <c r="UZZ97" i="33"/>
  <c r="VJV97" i="33"/>
  <c r="VRY97" i="33"/>
  <c r="VUM97" i="33"/>
  <c r="VWY97" i="33"/>
  <c r="VZK97" i="33"/>
  <c r="WBW97" i="33"/>
  <c r="WEI97" i="33"/>
  <c r="WGU97" i="33"/>
  <c r="WJG97" i="33"/>
  <c r="WLS97" i="33"/>
  <c r="WOE97" i="33"/>
  <c r="WQQ97" i="33"/>
  <c r="WTC97" i="33"/>
  <c r="WVO97" i="33"/>
  <c r="WYA97" i="33"/>
  <c r="XAM97" i="33"/>
  <c r="XCY97" i="33"/>
  <c r="POF97" i="33"/>
  <c r="TOT97" i="33"/>
  <c r="VNF97" i="33"/>
  <c r="WCC97" i="33"/>
  <c r="WOS97" i="33"/>
  <c r="XAC97" i="33"/>
  <c r="STW97" i="33"/>
  <c r="UIM97" i="33"/>
  <c r="VSG97" i="33"/>
  <c r="WCL97" i="33"/>
  <c r="WPB97" i="33"/>
  <c r="XBJ97" i="33"/>
  <c r="PQX97" i="33"/>
  <c r="REZ97" i="33"/>
  <c r="SPL97" i="33"/>
  <c r="TAI97" i="33"/>
  <c r="TKE97" i="33"/>
  <c r="TUA97" i="33"/>
  <c r="UDW97" i="33"/>
  <c r="UNS97" i="33"/>
  <c r="UXO97" i="33"/>
  <c r="VHK97" i="33"/>
  <c r="VRA97" i="33"/>
  <c r="VTX97" i="33"/>
  <c r="VWJ97" i="33"/>
  <c r="VYV97" i="33"/>
  <c r="WBH97" i="33"/>
  <c r="WDT97" i="33"/>
  <c r="WGF97" i="33"/>
  <c r="WIR97" i="33"/>
  <c r="WLD97" i="33"/>
  <c r="WNP97" i="33"/>
  <c r="WQB97" i="33"/>
  <c r="WSN97" i="33"/>
  <c r="WUZ97" i="33"/>
  <c r="WXL97" i="33"/>
  <c r="WZX97" i="33"/>
  <c r="XCJ97" i="33"/>
  <c r="XEV97" i="33"/>
  <c r="XAK97" i="33"/>
  <c r="WHR97" i="33"/>
  <c r="WST97" i="33"/>
  <c r="XFB97" i="33"/>
  <c r="QCQ97" i="33"/>
  <c r="RQA97" i="33"/>
  <c r="STF97" i="33"/>
  <c r="TDB97" i="33"/>
  <c r="TMX97" i="33"/>
  <c r="TWT97" i="33"/>
  <c r="UGP97" i="33"/>
  <c r="UQL97" i="33"/>
  <c r="VAH97" i="33"/>
  <c r="VKD97" i="33"/>
  <c r="VSB97" i="33"/>
  <c r="VUO97" i="33"/>
  <c r="VXA97" i="33"/>
  <c r="VZM97" i="33"/>
  <c r="WBY97" i="33"/>
  <c r="WEK97" i="33"/>
  <c r="WGW97" i="33"/>
  <c r="WJI97" i="33"/>
  <c r="WLU97" i="33"/>
  <c r="WOG97" i="33"/>
  <c r="WQS97" i="33"/>
  <c r="WTE97" i="33"/>
  <c r="WVQ97" i="33"/>
  <c r="WYC97" i="33"/>
  <c r="XAO97" i="33"/>
  <c r="XDA97" i="33"/>
  <c r="SCI97" i="33"/>
  <c r="UMD97" i="33"/>
  <c r="VVQ97" i="33"/>
  <c r="WIW97" i="33"/>
  <c r="WVM97" i="33"/>
  <c r="QFD97" i="33"/>
  <c r="TRG97" i="33"/>
  <c r="VDK97" i="33"/>
  <c r="VYD97" i="33"/>
  <c r="WJV97" i="33"/>
  <c r="WWD97" i="33"/>
  <c r="NSW97" i="33"/>
  <c r="QRL97" i="33"/>
  <c r="SEV97" i="33"/>
  <c r="SWY97" i="33"/>
  <c r="TGU97" i="33"/>
  <c r="TQQ97" i="33"/>
  <c r="UAM97" i="33"/>
  <c r="UKI97" i="33"/>
  <c r="UUE97" i="33"/>
  <c r="VEA97" i="33"/>
  <c r="VNW97" i="33"/>
  <c r="VTB97" i="33"/>
  <c r="VVN97" i="33"/>
  <c r="VXZ97" i="33"/>
  <c r="WAL97" i="33"/>
  <c r="WCX97" i="33"/>
  <c r="WFJ97" i="33"/>
  <c r="WHV97" i="33"/>
  <c r="WKH97" i="33"/>
  <c r="WMT97" i="33"/>
  <c r="WPF97" i="33"/>
  <c r="WRR97" i="33"/>
  <c r="WUD97" i="33"/>
  <c r="WWP97" i="33"/>
  <c r="WZB97" i="33"/>
  <c r="XBN97" i="33"/>
  <c r="XDZ97" i="33"/>
  <c r="XCM97" i="33"/>
  <c r="OCR97" i="33"/>
  <c r="TXJ97" i="33"/>
  <c r="VRM97" i="33"/>
  <c r="WDI97" i="33"/>
  <c r="WPI97" i="33"/>
  <c r="XFA97" i="33"/>
  <c r="PYY97" i="33"/>
  <c r="RMI97" i="33"/>
  <c r="SSG97" i="33"/>
  <c r="TCD97" i="33"/>
  <c r="TLZ97" i="33"/>
  <c r="TVV97" i="33"/>
  <c r="UFR97" i="33"/>
  <c r="UPN97" i="33"/>
  <c r="UZJ97" i="33"/>
  <c r="VJF97" i="33"/>
  <c r="VRU97" i="33"/>
  <c r="VUI97" i="33"/>
  <c r="VWU97" i="33"/>
  <c r="VZG97" i="33"/>
  <c r="WBS97" i="33"/>
  <c r="WEE97" i="33"/>
  <c r="WGQ97" i="33"/>
  <c r="WJC97" i="33"/>
  <c r="WLO97" i="33"/>
  <c r="WOA97" i="33"/>
  <c r="WQM97" i="33"/>
  <c r="WSY97" i="33"/>
  <c r="WVK97" i="33"/>
  <c r="WXW97" i="33"/>
  <c r="XAY97" i="33"/>
  <c r="XER97" i="33"/>
  <c r="TJV97" i="33"/>
  <c r="VIH97" i="33"/>
  <c r="WBM97" i="33"/>
  <c r="WOK97" i="33"/>
  <c r="WZU97" i="33"/>
  <c r="SSQ97" i="33"/>
  <c r="UHG97" i="33"/>
  <c r="VSP97" i="33"/>
  <c r="WCT97" i="33"/>
  <c r="WPJ97" i="33"/>
  <c r="XBR97" i="33"/>
  <c r="PTS97" i="33"/>
  <c r="RHL97" i="33"/>
  <c r="SQR97" i="33"/>
  <c r="TAY97" i="33"/>
  <c r="TKU97" i="33"/>
  <c r="TUQ97" i="33"/>
  <c r="UEM97" i="33"/>
  <c r="UOI97" i="33"/>
  <c r="UYE97" i="33"/>
  <c r="VIA97" i="33"/>
  <c r="VRJ97" i="33"/>
  <c r="VUB97" i="33"/>
  <c r="VWN97" i="33"/>
  <c r="VYZ97" i="33"/>
  <c r="WBL97" i="33"/>
  <c r="WDX97" i="33"/>
  <c r="WGJ97" i="33"/>
  <c r="WIV97" i="33"/>
  <c r="WLH97" i="33"/>
  <c r="WQF97" i="33"/>
  <c r="WSR97" i="33"/>
  <c r="WXP97" i="33"/>
  <c r="XCN97" i="33"/>
  <c r="URB97" i="33"/>
  <c r="WLB97" i="33"/>
  <c r="IMS97" i="33"/>
  <c r="IJT97" i="33"/>
  <c r="KKT97" i="33"/>
  <c r="HYV97" i="33"/>
  <c r="LDQ97" i="33"/>
  <c r="HCS97" i="33"/>
  <c r="JXZ97" i="33"/>
  <c r="KUL97" i="33"/>
  <c r="LQX97" i="33"/>
  <c r="MNJ97" i="33"/>
  <c r="KSA97" i="33"/>
  <c r="NAL97" i="33"/>
  <c r="NUD97" i="33"/>
  <c r="ONV97" i="33"/>
  <c r="PHN97" i="33"/>
  <c r="KQV97" i="33"/>
  <c r="NAC97" i="33"/>
  <c r="NTW97" i="33"/>
  <c r="ONO97" i="33"/>
  <c r="PHG97" i="33"/>
  <c r="JRG97" i="33"/>
  <c r="MPX97" i="33"/>
  <c r="NNL97" i="33"/>
  <c r="OHD97" i="33"/>
  <c r="PAV97" i="33"/>
  <c r="JOV97" i="33"/>
  <c r="MOS97" i="33"/>
  <c r="NMW97" i="33"/>
  <c r="OGO97" i="33"/>
  <c r="PAG97" i="33"/>
  <c r="KLG97" i="33"/>
  <c r="MYF97" i="33"/>
  <c r="NSL97" i="33"/>
  <c r="OMD97" i="33"/>
  <c r="PFV97" i="33"/>
  <c r="KLH97" i="33"/>
  <c r="MYG97" i="33"/>
  <c r="NSM97" i="33"/>
  <c r="OME97" i="33"/>
  <c r="PFW97" i="33"/>
  <c r="NFP97" i="33"/>
  <c r="PUC97" i="33"/>
  <c r="QOC97" i="33"/>
  <c r="RHU97" i="33"/>
  <c r="SBM97" i="33"/>
  <c r="KOB97" i="33"/>
  <c r="PGO97" i="33"/>
  <c r="QHR97" i="33"/>
  <c r="RBJ97" i="33"/>
  <c r="RVB97" i="33"/>
  <c r="IPA97" i="33"/>
  <c r="OYF97" i="33"/>
  <c r="QFO97" i="33"/>
  <c r="QZG97" i="33"/>
  <c r="RSY97" i="33"/>
  <c r="SMQ97" i="33"/>
  <c r="OEO97" i="33"/>
  <c r="QAR97" i="33"/>
  <c r="QUJ97" i="33"/>
  <c r="ROB97" i="33"/>
  <c r="SHT97" i="33"/>
  <c r="OKZ97" i="33"/>
  <c r="QCG97" i="33"/>
  <c r="QVY97" i="33"/>
  <c r="RPQ97" i="33"/>
  <c r="SJI97" i="33"/>
  <c r="NRI97" i="33"/>
  <c r="PXJ97" i="33"/>
  <c r="QRB97" i="33"/>
  <c r="RKT97" i="33"/>
  <c r="SEL97" i="33"/>
  <c r="PSP97" i="33"/>
  <c r="SQE97" i="33"/>
  <c r="TKN97" i="33"/>
  <c r="UEF97" i="33"/>
  <c r="UXX97" i="33"/>
  <c r="VRP97" i="33"/>
  <c r="RRP97" i="33"/>
  <c r="TDM97" i="33"/>
  <c r="TXE97" i="33"/>
  <c r="UQW97" i="33"/>
  <c r="VKO97" i="33"/>
  <c r="QUM97" i="33"/>
  <c r="SXR97" i="33"/>
  <c r="TNZ97" i="33"/>
  <c r="TQT97" i="33"/>
  <c r="TTV97" i="33"/>
  <c r="TWP97" i="33"/>
  <c r="TZJ97" i="33"/>
  <c r="UCD97" i="33"/>
  <c r="UEX97" i="33"/>
  <c r="UHR97" i="33"/>
  <c r="UKD97" i="33"/>
  <c r="UMP97" i="33"/>
  <c r="UPB97" i="33"/>
  <c r="URN97" i="33"/>
  <c r="UTZ97" i="33"/>
  <c r="UWL97" i="33"/>
  <c r="UYX97" i="33"/>
  <c r="VBJ97" i="33"/>
  <c r="VDV97" i="33"/>
  <c r="VGH97" i="33"/>
  <c r="VIT97" i="33"/>
  <c r="VLF97" i="33"/>
  <c r="VNR97" i="33"/>
  <c r="VQD97" i="33"/>
  <c r="MKB97" i="33"/>
  <c r="OFE97" i="33"/>
  <c r="PPY97" i="33"/>
  <c r="QAV97" i="33"/>
  <c r="QKR97" i="33"/>
  <c r="QUN97" i="33"/>
  <c r="REJ97" i="33"/>
  <c r="ROF97" i="33"/>
  <c r="RYB97" i="33"/>
  <c r="SHX97" i="33"/>
  <c r="SPD97" i="33"/>
  <c r="SSU97" i="33"/>
  <c r="SVG97" i="33"/>
  <c r="SXS97" i="33"/>
  <c r="TAE97" i="33"/>
  <c r="TCQ97" i="33"/>
  <c r="TFC97" i="33"/>
  <c r="THO97" i="33"/>
  <c r="TKA97" i="33"/>
  <c r="TMM97" i="33"/>
  <c r="TOY97" i="33"/>
  <c r="TRK97" i="33"/>
  <c r="TTW97" i="33"/>
  <c r="TWI97" i="33"/>
  <c r="TYU97" i="33"/>
  <c r="UBG97" i="33"/>
  <c r="UDS97" i="33"/>
  <c r="UGE97" i="33"/>
  <c r="UIQ97" i="33"/>
  <c r="ULC97" i="33"/>
  <c r="UNO97" i="33"/>
  <c r="UQA97" i="33"/>
  <c r="USM97" i="33"/>
  <c r="UUY97" i="33"/>
  <c r="UXK97" i="33"/>
  <c r="UZW97" i="33"/>
  <c r="VCI97" i="33"/>
  <c r="VEU97" i="33"/>
  <c r="VHG97" i="33"/>
  <c r="VJS97" i="33"/>
  <c r="VME97" i="33"/>
  <c r="VOQ97" i="33"/>
  <c r="VRC97" i="33"/>
  <c r="LVG97" i="33"/>
  <c r="OBL97" i="33"/>
  <c r="PNI97" i="33"/>
  <c r="PZW97" i="33"/>
  <c r="QJS97" i="33"/>
  <c r="QTO97" i="33"/>
  <c r="RDK97" i="33"/>
  <c r="RNG97" i="33"/>
  <c r="RXC97" i="33"/>
  <c r="SGY97" i="33"/>
  <c r="SOQ97" i="33"/>
  <c r="SSN97" i="33"/>
  <c r="SUZ97" i="33"/>
  <c r="SXL97" i="33"/>
  <c r="SZX97" i="33"/>
  <c r="TCJ97" i="33"/>
  <c r="TEV97" i="33"/>
  <c r="THH97" i="33"/>
  <c r="TJT97" i="33"/>
  <c r="TMF97" i="33"/>
  <c r="TOR97" i="33"/>
  <c r="TRD97" i="33"/>
  <c r="TTP97" i="33"/>
  <c r="TWB97" i="33"/>
  <c r="TYN97" i="33"/>
  <c r="UAZ97" i="33"/>
  <c r="UDL97" i="33"/>
  <c r="UFX97" i="33"/>
  <c r="UIJ97" i="33"/>
  <c r="UKV97" i="33"/>
  <c r="UNH97" i="33"/>
  <c r="UPT97" i="33"/>
  <c r="USF97" i="33"/>
  <c r="UUR97" i="33"/>
  <c r="UXD97" i="33"/>
  <c r="UZP97" i="33"/>
  <c r="VCB97" i="33"/>
  <c r="VEN97" i="33"/>
  <c r="VGZ97" i="33"/>
  <c r="VJL97" i="33"/>
  <c r="VLX97" i="33"/>
  <c r="VOJ97" i="33"/>
  <c r="VQV97" i="33"/>
  <c r="MXC97" i="33"/>
  <c r="OLI97" i="33"/>
  <c r="PRY97" i="33"/>
  <c r="QCJ97" i="33"/>
  <c r="QMF97" i="33"/>
  <c r="QWB97" i="33"/>
  <c r="RFX97" i="33"/>
  <c r="RPT97" i="33"/>
  <c r="RZP97" i="33"/>
  <c r="SJL97" i="33"/>
  <c r="SPX97" i="33"/>
  <c r="STE97" i="33"/>
  <c r="SVQ97" i="33"/>
  <c r="SYC97" i="33"/>
  <c r="TAO97" i="33"/>
  <c r="TDA97" i="33"/>
  <c r="TFM97" i="33"/>
  <c r="THY97" i="33"/>
  <c r="TKK97" i="33"/>
  <c r="TMW97" i="33"/>
  <c r="TPI97" i="33"/>
  <c r="TRU97" i="33"/>
  <c r="TUG97" i="33"/>
  <c r="TWS97" i="33"/>
  <c r="TZE97" i="33"/>
  <c r="UBQ97" i="33"/>
  <c r="UEC97" i="33"/>
  <c r="UGO97" i="33"/>
  <c r="UJA97" i="33"/>
  <c r="ULM97" i="33"/>
  <c r="UNY97" i="33"/>
  <c r="UQK97" i="33"/>
  <c r="USW97" i="33"/>
  <c r="UVI97" i="33"/>
  <c r="UXU97" i="33"/>
  <c r="VAG97" i="33"/>
  <c r="VCS97" i="33"/>
  <c r="VFE97" i="33"/>
  <c r="VHQ97" i="33"/>
  <c r="VKC97" i="33"/>
  <c r="VMO97" i="33"/>
  <c r="VPA97" i="33"/>
  <c r="JTC97" i="33"/>
  <c r="QGI97" i="33"/>
  <c r="RTS97" i="33"/>
  <c r="SUD97" i="33"/>
  <c r="TDZ97" i="33"/>
  <c r="TNV97" i="33"/>
  <c r="TXR97" i="33"/>
  <c r="UHN97" i="33"/>
  <c r="URJ97" i="33"/>
  <c r="VBF97" i="33"/>
  <c r="VLB97" i="33"/>
  <c r="VSH97" i="33"/>
  <c r="VUU97" i="33"/>
  <c r="VXG97" i="33"/>
  <c r="VZS97" i="33"/>
  <c r="WCE97" i="33"/>
  <c r="WEQ97" i="33"/>
  <c r="WHC97" i="33"/>
  <c r="WJO97" i="33"/>
  <c r="WMA97" i="33"/>
  <c r="WOM97" i="33"/>
  <c r="WQY97" i="33"/>
  <c r="WTK97" i="33"/>
  <c r="WVW97" i="33"/>
  <c r="WYI97" i="33"/>
  <c r="XAU97" i="33"/>
  <c r="XDG97" i="33"/>
  <c r="QAE97" i="33"/>
  <c r="TUX97" i="33"/>
  <c r="VRW97" i="33"/>
  <c r="WDQ97" i="33"/>
  <c r="WPY97" i="33"/>
  <c r="XBQ97" i="33"/>
  <c r="SYU97" i="33"/>
  <c r="UNK97" i="33"/>
  <c r="VTN97" i="33"/>
  <c r="WDZ97" i="33"/>
  <c r="WQX97" i="33"/>
  <c r="XCX97" i="33"/>
  <c r="PWN97" i="33"/>
  <c r="RJX97" i="33"/>
  <c r="SRP97" i="33"/>
  <c r="TBO97" i="33"/>
  <c r="TLK97" i="33"/>
  <c r="TVG97" i="33"/>
  <c r="UFC97" i="33"/>
  <c r="UOY97" i="33"/>
  <c r="UYU97" i="33"/>
  <c r="VIQ97" i="33"/>
  <c r="VRQ97" i="33"/>
  <c r="VUF97" i="33"/>
  <c r="VWR97" i="33"/>
  <c r="VZD97" i="33"/>
  <c r="WBP97" i="33"/>
  <c r="WEB97" i="33"/>
  <c r="WGN97" i="33"/>
  <c r="WIZ97" i="33"/>
  <c r="WLL97" i="33"/>
  <c r="WNX97" i="33"/>
  <c r="WQJ97" i="33"/>
  <c r="WSV97" i="33"/>
  <c r="WVH97" i="33"/>
  <c r="WXT97" i="33"/>
  <c r="XAF97" i="33"/>
  <c r="XCR97" i="33"/>
  <c r="XFD97" i="33"/>
  <c r="XCG97" i="33"/>
  <c r="WJF97" i="33"/>
  <c r="WUH97" i="33"/>
  <c r="KMU97" i="33"/>
  <c r="QHO97" i="33"/>
  <c r="RUY97" i="33"/>
  <c r="SUL97" i="33"/>
  <c r="TEH97" i="33"/>
  <c r="TOD97" i="33"/>
  <c r="TXZ97" i="33"/>
  <c r="UHV97" i="33"/>
  <c r="URR97" i="33"/>
  <c r="VBN97" i="33"/>
  <c r="VLJ97" i="33"/>
  <c r="VSK97" i="33"/>
  <c r="VUW97" i="33"/>
  <c r="VXI97" i="33"/>
  <c r="VZU97" i="33"/>
  <c r="WCG97" i="33"/>
  <c r="WES97" i="33"/>
  <c r="WHE97" i="33"/>
  <c r="WJQ97" i="33"/>
  <c r="WMC97" i="33"/>
  <c r="WOO97" i="33"/>
  <c r="WRA97" i="33"/>
  <c r="WTM97" i="33"/>
  <c r="WVY97" i="33"/>
  <c r="WYK97" i="33"/>
  <c r="XAW97" i="33"/>
  <c r="XDQ97" i="33"/>
  <c r="SVB97" i="33"/>
  <c r="USH97" i="33"/>
  <c r="VXU97" i="33"/>
  <c r="WKK97" i="33"/>
  <c r="WXI97" i="33"/>
  <c r="QYV97" i="33"/>
  <c r="TWE97" i="33"/>
  <c r="VII97" i="33"/>
  <c r="VZJ97" i="33"/>
  <c r="WLJ97" i="33"/>
  <c r="WXR97" i="33"/>
  <c r="OMO97" i="33"/>
  <c r="QWJ97" i="33"/>
  <c r="SJT97" i="33"/>
  <c r="SYE97" i="33"/>
  <c r="TIA97" i="33"/>
  <c r="TRW97" i="33"/>
  <c r="UBS97" i="33"/>
  <c r="ULO97" i="33"/>
  <c r="UVK97" i="33"/>
  <c r="VFG97" i="33"/>
  <c r="VPC97" i="33"/>
  <c r="VTJ97" i="33"/>
  <c r="VVV97" i="33"/>
  <c r="VYH97" i="33"/>
  <c r="WAT97" i="33"/>
  <c r="WDF97" i="33"/>
  <c r="WFR97" i="33"/>
  <c r="WID97" i="33"/>
  <c r="WKP97" i="33"/>
  <c r="WNB97" i="33"/>
  <c r="WPN97" i="33"/>
  <c r="WRZ97" i="33"/>
  <c r="WUL97" i="33"/>
  <c r="WWX97" i="33"/>
  <c r="WZJ97" i="33"/>
  <c r="XBV97" i="33"/>
  <c r="XEH97" i="33"/>
  <c r="XDC97" i="33"/>
  <c r="QOY97" i="33"/>
  <c r="UCH97" i="33"/>
  <c r="VTE97" i="33"/>
  <c r="WEW97" i="33"/>
  <c r="WRE97" i="33"/>
  <c r="TIQ97" i="33"/>
  <c r="QDW97" i="33"/>
  <c r="RRG97" i="33"/>
  <c r="STN97" i="33"/>
  <c r="TDJ97" i="33"/>
  <c r="TNF97" i="33"/>
  <c r="TXB97" i="33"/>
  <c r="UGX97" i="33"/>
  <c r="UQT97" i="33"/>
  <c r="VAP97" i="33"/>
  <c r="VKL97" i="33"/>
  <c r="VSD97" i="33"/>
  <c r="VUQ97" i="33"/>
  <c r="VXC97" i="33"/>
  <c r="VZO97" i="33"/>
  <c r="WCA97" i="33"/>
  <c r="WEM97" i="33"/>
  <c r="WGY97" i="33"/>
  <c r="WJK97" i="33"/>
  <c r="WLW97" i="33"/>
  <c r="WOI97" i="33"/>
  <c r="WQU97" i="33"/>
  <c r="WTG97" i="33"/>
  <c r="WVS97" i="33"/>
  <c r="WYE97" i="33"/>
  <c r="XBO97" i="33"/>
  <c r="MAE97" i="33"/>
  <c r="TPZ97" i="33"/>
  <c r="VOL97" i="33"/>
  <c r="WDA97" i="33"/>
  <c r="WQG97" i="33"/>
  <c r="XBY97" i="33"/>
  <c r="SXO97" i="33"/>
  <c r="UME97" i="33"/>
  <c r="VTV97" i="33"/>
  <c r="WEH97" i="33"/>
  <c r="WQP97" i="33"/>
  <c r="XDF97" i="33"/>
  <c r="PYZ97" i="33"/>
  <c r="RMJ97" i="33"/>
  <c r="SSH97" i="33"/>
  <c r="TCE97" i="33"/>
  <c r="TMA97" i="33"/>
  <c r="TVW97" i="33"/>
  <c r="UFS97" i="33"/>
  <c r="UPO97" i="33"/>
  <c r="UZK97" i="33"/>
  <c r="VJG97" i="33"/>
  <c r="VRV97" i="33"/>
  <c r="VUJ97" i="33"/>
  <c r="VWV97" i="33"/>
  <c r="VZH97" i="33"/>
  <c r="WBT97" i="33"/>
  <c r="WEF97" i="33"/>
  <c r="WGR97" i="33"/>
  <c r="WJD97" i="33"/>
  <c r="WLP97" i="33"/>
  <c r="WOB97" i="33"/>
  <c r="WQN97" i="33"/>
  <c r="WSZ97" i="33"/>
  <c r="WVL97" i="33"/>
  <c r="WXX97" i="33"/>
  <c r="XAJ97" i="33"/>
  <c r="XCV97" i="33"/>
  <c r="SZZ97" i="33"/>
  <c r="UXF97" i="33"/>
  <c r="VZI97" i="33"/>
  <c r="WLQ97" i="33"/>
  <c r="WYW97" i="33"/>
  <c r="RXL97" i="33"/>
  <c r="TZW97" i="33"/>
  <c r="VOM97" i="33"/>
  <c r="WAX97" i="33"/>
  <c r="WMP97" i="33"/>
  <c r="WZN97" i="33"/>
  <c r="WUN97" i="33"/>
  <c r="RIQ97" i="33"/>
  <c r="TLC97" i="33"/>
  <c r="TUY97" i="33"/>
  <c r="WXZ97" i="33"/>
  <c r="JGK97" i="33"/>
  <c r="JDL97" i="33"/>
  <c r="LEL97" i="33"/>
  <c r="JWR97" i="33"/>
  <c r="LXI97" i="33"/>
  <c r="IEX97" i="33"/>
  <c r="KAT97" i="33"/>
  <c r="KXF97" i="33"/>
  <c r="LTR97" i="33"/>
  <c r="MPV97" i="33"/>
  <c r="LBW97" i="33"/>
  <c r="NCX97" i="33"/>
  <c r="NWP97" i="33"/>
  <c r="OQH97" i="33"/>
  <c r="PJZ97" i="33"/>
  <c r="LAR97" i="33"/>
  <c r="NCQ97" i="33"/>
  <c r="NWI97" i="33"/>
  <c r="OQA97" i="33"/>
  <c r="PJS97" i="33"/>
  <c r="KBC97" i="33"/>
  <c r="MUP97" i="33"/>
  <c r="NPX97" i="33"/>
  <c r="OJP97" i="33"/>
  <c r="PDH97" i="33"/>
  <c r="JYR97" i="33"/>
  <c r="MTQ97" i="33"/>
  <c r="NPI97" i="33"/>
  <c r="OJA97" i="33"/>
  <c r="PCS97" i="33"/>
  <c r="KVC97" i="33"/>
  <c r="NBF97" i="33"/>
  <c r="NUX97" i="33"/>
  <c r="OOP97" i="33"/>
  <c r="PIH97" i="33"/>
  <c r="KVD97" i="33"/>
  <c r="NBG97" i="33"/>
  <c r="NUY97" i="33"/>
  <c r="OOQ97" i="33"/>
  <c r="PII97" i="33"/>
  <c r="NPL97" i="33"/>
  <c r="PWW97" i="33"/>
  <c r="QQO97" i="33"/>
  <c r="RKG97" i="33"/>
  <c r="SDY97" i="33"/>
  <c r="MBL97" i="33"/>
  <c r="PON97" i="33"/>
  <c r="QKD97" i="33"/>
  <c r="RDV97" i="33"/>
  <c r="RXN97" i="33"/>
  <c r="KUE97" i="33"/>
  <c r="PIB97" i="33"/>
  <c r="QIA97" i="33"/>
  <c r="RBS97" i="33"/>
  <c r="RVK97" i="33"/>
  <c r="SPC97" i="33"/>
  <c r="OOK97" i="33"/>
  <c r="QDD97" i="33"/>
  <c r="QWV97" i="33"/>
  <c r="RQN97" i="33"/>
  <c r="SKF97" i="33"/>
  <c r="OUV97" i="33"/>
  <c r="QES97" i="33"/>
  <c r="QYK97" i="33"/>
  <c r="RSC97" i="33"/>
  <c r="SLU97" i="33"/>
  <c r="OBE97" i="33"/>
  <c r="PZV97" i="33"/>
  <c r="QTN97" i="33"/>
  <c r="RNF97" i="33"/>
  <c r="SGX97" i="33"/>
  <c r="QCY97" i="33"/>
  <c r="STH97" i="33"/>
  <c r="TMZ97" i="33"/>
  <c r="UGR97" i="33"/>
  <c r="VAJ97" i="33"/>
  <c r="NFI97" i="33"/>
  <c r="SBL97" i="33"/>
  <c r="TFY97" i="33"/>
  <c r="TZQ97" i="33"/>
  <c r="UTI97" i="33"/>
  <c r="VNA97" i="33"/>
  <c r="REI97" i="33"/>
  <c r="TAD97" i="33"/>
  <c r="TOH97" i="33"/>
  <c r="TRJ97" i="33"/>
  <c r="TUD97" i="33"/>
  <c r="TWX97" i="33"/>
  <c r="TZR97" i="33"/>
  <c r="UCL97" i="33"/>
  <c r="UFF97" i="33"/>
  <c r="UHZ97" i="33"/>
  <c r="UKL97" i="33"/>
  <c r="UMX97" i="33"/>
  <c r="UPJ97" i="33"/>
  <c r="URV97" i="33"/>
  <c r="UUH97" i="33"/>
  <c r="UWT97" i="33"/>
  <c r="UZF97" i="33"/>
  <c r="VBR97" i="33"/>
  <c r="VED97" i="33"/>
  <c r="VGP97" i="33"/>
  <c r="VJB97" i="33"/>
  <c r="VLN97" i="33"/>
  <c r="VNZ97" i="33"/>
  <c r="VQL97" i="33"/>
  <c r="MVL97" i="33"/>
  <c r="OKC97" i="33"/>
  <c r="PRP97" i="33"/>
  <c r="QCB97" i="33"/>
  <c r="QLX97" i="33"/>
  <c r="QVT97" i="33"/>
  <c r="RFP97" i="33"/>
  <c r="RPL97" i="33"/>
  <c r="RZH97" i="33"/>
  <c r="SJD97" i="33"/>
  <c r="SPT97" i="33"/>
  <c r="STC97" i="33"/>
  <c r="SVO97" i="33"/>
  <c r="SYA97" i="33"/>
  <c r="TAM97" i="33"/>
  <c r="TCY97" i="33"/>
  <c r="TFK97" i="33"/>
  <c r="THW97" i="33"/>
  <c r="TKI97" i="33"/>
  <c r="TMU97" i="33"/>
  <c r="TPG97" i="33"/>
  <c r="TRS97" i="33"/>
  <c r="TUE97" i="33"/>
  <c r="TWQ97" i="33"/>
  <c r="TZC97" i="33"/>
  <c r="UBO97" i="33"/>
  <c r="UEA97" i="33"/>
  <c r="UGM97" i="33"/>
  <c r="UIY97" i="33"/>
  <c r="ULK97" i="33"/>
  <c r="UNW97" i="33"/>
  <c r="UQI97" i="33"/>
  <c r="USU97" i="33"/>
  <c r="UVG97" i="33"/>
  <c r="UXS97" i="33"/>
  <c r="VAE97" i="33"/>
  <c r="VCQ97" i="33"/>
  <c r="VFC97" i="33"/>
  <c r="VHO97" i="33"/>
  <c r="VKA97" i="33"/>
  <c r="VMM97" i="33"/>
  <c r="VOY97" i="33"/>
  <c r="VRK97" i="33"/>
  <c r="MOJ97" i="33"/>
  <c r="OGJ97" i="33"/>
  <c r="PQL97" i="33"/>
  <c r="QBC97" i="33"/>
  <c r="QKY97" i="33"/>
  <c r="QUU97" i="33"/>
  <c r="REQ97" i="33"/>
  <c r="ROM97" i="33"/>
  <c r="RYI97" i="33"/>
  <c r="SIE97" i="33"/>
  <c r="SPG97" i="33"/>
  <c r="SSV97" i="33"/>
  <c r="SVH97" i="33"/>
  <c r="SXT97" i="33"/>
  <c r="TAF97" i="33"/>
  <c r="TCR97" i="33"/>
  <c r="TFD97" i="33"/>
  <c r="THP97" i="33"/>
  <c r="TKB97" i="33"/>
  <c r="TMN97" i="33"/>
  <c r="TOZ97" i="33"/>
  <c r="TRL97" i="33"/>
  <c r="TTX97" i="33"/>
  <c r="TWJ97" i="33"/>
  <c r="TYV97" i="33"/>
  <c r="UBH97" i="33"/>
  <c r="UDT97" i="33"/>
  <c r="UGF97" i="33"/>
  <c r="UIR97" i="33"/>
  <c r="ULD97" i="33"/>
  <c r="UNP97" i="33"/>
  <c r="UQB97" i="33"/>
  <c r="USN97" i="33"/>
  <c r="UUZ97" i="33"/>
  <c r="UXL97" i="33"/>
  <c r="UZX97" i="33"/>
  <c r="VCJ97" i="33"/>
  <c r="VEV97" i="33"/>
  <c r="VHH97" i="33"/>
  <c r="VJT97" i="33"/>
  <c r="VMF97" i="33"/>
  <c r="VOR97" i="33"/>
  <c r="VRD97" i="33"/>
  <c r="NCW97" i="33"/>
  <c r="OQG97" i="33"/>
  <c r="PTJ97" i="33"/>
  <c r="QDP97" i="33"/>
  <c r="QNL97" i="33"/>
  <c r="QXH97" i="33"/>
  <c r="RHD97" i="33"/>
  <c r="RQZ97" i="33"/>
  <c r="SAV97" i="33"/>
  <c r="SKR97" i="33"/>
  <c r="SQN97" i="33"/>
  <c r="STM97" i="33"/>
  <c r="SVY97" i="33"/>
  <c r="SYK97" i="33"/>
  <c r="TAW97" i="33"/>
  <c r="TDI97" i="33"/>
  <c r="TFU97" i="33"/>
  <c r="TIG97" i="33"/>
  <c r="TKS97" i="33"/>
  <c r="TNE97" i="33"/>
  <c r="TPQ97" i="33"/>
  <c r="TSC97" i="33"/>
  <c r="TUO97" i="33"/>
  <c r="TXA97" i="33"/>
  <c r="TZM97" i="33"/>
  <c r="UBY97" i="33"/>
  <c r="UEK97" i="33"/>
  <c r="UGW97" i="33"/>
  <c r="UJI97" i="33"/>
  <c r="ULU97" i="33"/>
  <c r="UOG97" i="33"/>
  <c r="UQS97" i="33"/>
  <c r="UTE97" i="33"/>
  <c r="UVQ97" i="33"/>
  <c r="UYC97" i="33"/>
  <c r="VAO97" i="33"/>
  <c r="VDA97" i="33"/>
  <c r="VFM97" i="33"/>
  <c r="VHY97" i="33"/>
  <c r="VKK97" i="33"/>
  <c r="VMW97" i="33"/>
  <c r="VPI97" i="33"/>
  <c r="MQV97" i="33"/>
  <c r="QLG97" i="33"/>
  <c r="RYQ97" i="33"/>
  <c r="SVJ97" i="33"/>
  <c r="TFF97" i="33"/>
  <c r="TPB97" i="33"/>
  <c r="TYX97" i="33"/>
  <c r="UIT97" i="33"/>
  <c r="USP97" i="33"/>
  <c r="VCL97" i="33"/>
  <c r="VMH97" i="33"/>
  <c r="VSQ97" i="33"/>
  <c r="VVC97" i="33"/>
  <c r="VXO97" i="33"/>
  <c r="WAA97" i="33"/>
  <c r="WCM97" i="33"/>
  <c r="WEY97" i="33"/>
  <c r="WHK97" i="33"/>
  <c r="WJW97" i="33"/>
  <c r="WMI97" i="33"/>
  <c r="WOU97" i="33"/>
  <c r="WRG97" i="33"/>
  <c r="WTS97" i="33"/>
  <c r="WWE97" i="33"/>
  <c r="WYQ97" i="33"/>
  <c r="XBC97" i="33"/>
  <c r="XDO97" i="33"/>
  <c r="QTW97" i="33"/>
  <c r="UBB97" i="33"/>
  <c r="VTM97" i="33"/>
  <c r="WFE97" i="33"/>
  <c r="WRM97" i="33"/>
  <c r="XDM97" i="33"/>
  <c r="TDS97" i="33"/>
  <c r="USI97" i="33"/>
  <c r="VUT97" i="33"/>
  <c r="WFN97" i="33"/>
  <c r="WSD97" i="33"/>
  <c r="XEL97" i="33"/>
  <c r="QBL97" i="33"/>
  <c r="ROV97" i="33"/>
  <c r="SSY97" i="33"/>
  <c r="TCU97" i="33"/>
  <c r="TMQ97" i="33"/>
  <c r="TWM97" i="33"/>
  <c r="UGI97" i="33"/>
  <c r="UQE97" i="33"/>
  <c r="VAA97" i="33"/>
  <c r="VJW97" i="33"/>
  <c r="VRZ97" i="33"/>
  <c r="VUN97" i="33"/>
  <c r="VWZ97" i="33"/>
  <c r="VZL97" i="33"/>
  <c r="WBX97" i="33"/>
  <c r="WEJ97" i="33"/>
  <c r="WGV97" i="33"/>
  <c r="WJH97" i="33"/>
  <c r="WLT97" i="33"/>
  <c r="WOF97" i="33"/>
  <c r="WQR97" i="33"/>
  <c r="WTD97" i="33"/>
  <c r="WVP97" i="33"/>
  <c r="WYB97" i="33"/>
  <c r="XAN97" i="33"/>
  <c r="XCZ97" i="33"/>
  <c r="XDI97" i="33"/>
  <c r="XEC97" i="33"/>
  <c r="WKT97" i="33"/>
  <c r="WVV97" i="33"/>
  <c r="MYT97" i="33"/>
  <c r="QMM97" i="33"/>
  <c r="RZW97" i="33"/>
  <c r="SVR97" i="33"/>
  <c r="TFN97" i="33"/>
  <c r="TPJ97" i="33"/>
  <c r="TZF97" i="33"/>
  <c r="UJB97" i="33"/>
  <c r="USX97" i="33"/>
  <c r="VCT97" i="33"/>
  <c r="VMP97" i="33"/>
  <c r="VSS97" i="33"/>
  <c r="VVE97" i="33"/>
  <c r="VXQ97" i="33"/>
  <c r="WAC97" i="33"/>
  <c r="WCO97" i="33"/>
  <c r="WFA97" i="33"/>
  <c r="WHM97" i="33"/>
  <c r="WJY97" i="33"/>
  <c r="WMK97" i="33"/>
  <c r="WOW97" i="33"/>
  <c r="WRI97" i="33"/>
  <c r="WTU97" i="33"/>
  <c r="WWG97" i="33"/>
  <c r="WYS97" i="33"/>
  <c r="XBE97" i="33"/>
  <c r="XDY97" i="33"/>
  <c r="TBF97" i="33"/>
  <c r="UYL97" i="33"/>
  <c r="VZQ97" i="33"/>
  <c r="WLY97" i="33"/>
  <c r="WZE97" i="33"/>
  <c r="RSN97" i="33"/>
  <c r="UBC97" i="33"/>
  <c r="VNG97" i="33"/>
  <c r="WAP97" i="33"/>
  <c r="WMX97" i="33"/>
  <c r="WZF97" i="33"/>
  <c r="PGG97" i="33"/>
  <c r="RBH97" i="33"/>
  <c r="SNK97" i="33"/>
  <c r="SZK97" i="33"/>
  <c r="TJG97" i="33"/>
  <c r="TTC97" i="33"/>
  <c r="UCY97" i="33"/>
  <c r="UMU97" i="33"/>
  <c r="UWQ97" i="33"/>
  <c r="VGM97" i="33"/>
  <c r="VQI97" i="33"/>
  <c r="VTR97" i="33"/>
  <c r="VWD97" i="33"/>
  <c r="VYP97" i="33"/>
  <c r="WBB97" i="33"/>
  <c r="WDN97" i="33"/>
  <c r="WFZ97" i="33"/>
  <c r="WIL97" i="33"/>
  <c r="WKX97" i="33"/>
  <c r="WNJ97" i="33"/>
  <c r="WPV97" i="33"/>
  <c r="WSH97" i="33"/>
  <c r="WUT97" i="33"/>
  <c r="WXF97" i="33"/>
  <c r="WZR97" i="33"/>
  <c r="XCD97" i="33"/>
  <c r="XEP97" i="33"/>
  <c r="XDS97" i="33"/>
  <c r="RNO97" i="33"/>
  <c r="UHF97" i="33"/>
  <c r="VUS97" i="33"/>
  <c r="WGK97" i="33"/>
  <c r="WSS97" i="33"/>
  <c r="LGM97" i="33"/>
  <c r="QIU97" i="33"/>
  <c r="RWE97" i="33"/>
  <c r="SUT97" i="33"/>
  <c r="TEP97" i="33"/>
  <c r="TOL97" i="33"/>
  <c r="TYH97" i="33"/>
  <c r="UID97" i="33"/>
  <c r="URZ97" i="33"/>
  <c r="VBV97" i="33"/>
  <c r="VLR97" i="33"/>
  <c r="VSM97" i="33"/>
  <c r="VUY97" i="33"/>
  <c r="VXK97" i="33"/>
  <c r="VZW97" i="33"/>
  <c r="WCI97" i="33"/>
  <c r="WEU97" i="33"/>
  <c r="WHG97" i="33"/>
  <c r="WJS97" i="33"/>
  <c r="WME97" i="33"/>
  <c r="WOQ97" i="33"/>
  <c r="WRC97" i="33"/>
  <c r="WTO97" i="33"/>
  <c r="WWA97" i="33"/>
  <c r="WYM97" i="33"/>
  <c r="XCE97" i="33"/>
  <c r="PVB97" i="33"/>
  <c r="TWD97" i="33"/>
  <c r="VSF97" i="33"/>
  <c r="WEO97" i="33"/>
  <c r="WRU97" i="33"/>
  <c r="XDU97" i="33"/>
  <c r="TCM97" i="33"/>
  <c r="URC97" i="33"/>
  <c r="VVB97" i="33"/>
  <c r="WFV97" i="33"/>
  <c r="WSL97" i="33"/>
  <c r="XET97" i="33"/>
  <c r="QDX97" i="33"/>
  <c r="RRH97" i="33"/>
  <c r="STO97" i="33"/>
  <c r="TDK97" i="33"/>
  <c r="TNG97" i="33"/>
  <c r="TXC97" i="33"/>
  <c r="UGY97" i="33"/>
  <c r="UQU97" i="33"/>
  <c r="VAQ97" i="33"/>
  <c r="VKM97" i="33"/>
  <c r="VSE97" i="33"/>
  <c r="VUR97" i="33"/>
  <c r="VXD97" i="33"/>
  <c r="VZP97" i="33"/>
  <c r="WCB97" i="33"/>
  <c r="WEN97" i="33"/>
  <c r="WGZ97" i="33"/>
  <c r="WJL97" i="33"/>
  <c r="WLX97" i="33"/>
  <c r="WOJ97" i="33"/>
  <c r="WQV97" i="33"/>
  <c r="WTH97" i="33"/>
  <c r="WVT97" i="33"/>
  <c r="WYF97" i="33"/>
  <c r="XAR97" i="33"/>
  <c r="XDL97" i="33"/>
  <c r="TGD97" i="33"/>
  <c r="VDJ97" i="33"/>
  <c r="WAW97" i="33"/>
  <c r="WNM97" i="33"/>
  <c r="XBA97" i="33"/>
  <c r="SRG97" i="33"/>
  <c r="UEU97" i="33"/>
  <c r="VRX97" i="33"/>
  <c r="WCD97" i="33"/>
  <c r="WOD97" i="33"/>
  <c r="XBB97" i="33"/>
  <c r="WZL97" i="33"/>
  <c r="VUC97" i="33"/>
  <c r="VXF97" i="33"/>
  <c r="WKC97" i="33"/>
  <c r="HXP97" i="33"/>
  <c r="JEC97" i="33"/>
  <c r="LYD97" i="33"/>
  <c r="KQJ97" i="33"/>
  <c r="MFY97" i="33"/>
  <c r="IPZ97" i="33"/>
  <c r="KDN97" i="33"/>
  <c r="KZZ97" i="33"/>
  <c r="LWL97" i="33"/>
  <c r="MSH97" i="33"/>
  <c r="LLS97" i="33"/>
  <c r="NFJ97" i="33"/>
  <c r="NZB97" i="33"/>
  <c r="OST97" i="33"/>
  <c r="PML97" i="33"/>
  <c r="LKN97" i="33"/>
  <c r="NFC97" i="33"/>
  <c r="NYU97" i="33"/>
  <c r="OSM97" i="33"/>
  <c r="PME97" i="33"/>
  <c r="KKY97" i="33"/>
  <c r="MYD97" i="33"/>
  <c r="NSJ97" i="33"/>
  <c r="OMB97" i="33"/>
  <c r="PFT97" i="33"/>
  <c r="KIN97" i="33"/>
  <c r="MXI97" i="33"/>
  <c r="NRU97" i="33"/>
  <c r="OLM97" i="33"/>
  <c r="PFE97" i="33"/>
  <c r="LEY97" i="33"/>
  <c r="NDR97" i="33"/>
  <c r="NXJ97" i="33"/>
  <c r="ORB97" i="33"/>
  <c r="PKT97" i="33"/>
  <c r="LEZ97" i="33"/>
  <c r="NDS97" i="33"/>
  <c r="NXK97" i="33"/>
  <c r="ORC97" i="33"/>
  <c r="PKU97" i="33"/>
  <c r="NZH97" i="33"/>
  <c r="PZI97" i="33"/>
  <c r="QTA97" i="33"/>
  <c r="RMS97" i="33"/>
  <c r="SGK97" i="33"/>
  <c r="MZE97" i="33"/>
  <c r="PSK97" i="33"/>
  <c r="QMP97" i="33"/>
  <c r="RGH97" i="33"/>
  <c r="RZZ97" i="33"/>
  <c r="MHO97" i="33"/>
  <c r="PPL97" i="33"/>
  <c r="QKM97" i="33"/>
  <c r="REE97" i="33"/>
  <c r="RXW97" i="33"/>
  <c r="IPB97" i="33"/>
  <c r="OYG97" i="33"/>
  <c r="QFP97" i="33"/>
  <c r="QZH97" i="33"/>
  <c r="RSZ97" i="33"/>
  <c r="KGQ97" i="33"/>
  <c r="PER97" i="33"/>
  <c r="QHE97" i="33"/>
  <c r="RAW97" i="33"/>
  <c r="RUO97" i="33"/>
  <c r="SOG97" i="33"/>
  <c r="OLA97" i="33"/>
  <c r="QCH97" i="33"/>
  <c r="QVZ97" i="33"/>
  <c r="RPR97" i="33"/>
  <c r="SJJ97" i="33"/>
  <c r="QMU97" i="33"/>
  <c r="SVT97" i="33"/>
  <c r="TPL97" i="33"/>
  <c r="UJD97" i="33"/>
  <c r="VCV97" i="33"/>
  <c r="OSS97" i="33"/>
  <c r="SLD97" i="33"/>
  <c r="TIK97" i="33"/>
  <c r="UCC97" i="33"/>
  <c r="UVU97" i="33"/>
  <c r="VPM97" i="33"/>
  <c r="ROE97" i="33"/>
  <c r="TCP97" i="33"/>
  <c r="TOX97" i="33"/>
  <c r="TRR97" i="33"/>
  <c r="TUL97" i="33"/>
  <c r="TXF97" i="33"/>
  <c r="TZZ97" i="33"/>
  <c r="UCT97" i="33"/>
  <c r="UFN97" i="33"/>
  <c r="UIH97" i="33"/>
  <c r="UKT97" i="33"/>
  <c r="UNF97" i="33"/>
  <c r="UPR97" i="33"/>
  <c r="USD97" i="33"/>
  <c r="UUP97" i="33"/>
  <c r="UXB97" i="33"/>
  <c r="UZN97" i="33"/>
  <c r="VBZ97" i="33"/>
  <c r="VEL97" i="33"/>
  <c r="VGX97" i="33"/>
  <c r="VJJ97" i="33"/>
  <c r="VLV97" i="33"/>
  <c r="VOH97" i="33"/>
  <c r="VQT97" i="33"/>
  <c r="NBQ97" i="33"/>
  <c r="OPA97" i="33"/>
  <c r="PTA97" i="33"/>
  <c r="QDH97" i="33"/>
  <c r="QND97" i="33"/>
  <c r="QWZ97" i="33"/>
  <c r="RGV97" i="33"/>
  <c r="RQR97" i="33"/>
  <c r="SAN97" i="33"/>
  <c r="SKJ97" i="33"/>
  <c r="SQJ97" i="33"/>
  <c r="STK97" i="33"/>
  <c r="SVW97" i="33"/>
  <c r="SYI97" i="33"/>
  <c r="TAU97" i="33"/>
  <c r="TDG97" i="33"/>
  <c r="TFS97" i="33"/>
  <c r="TIE97" i="33"/>
  <c r="TKQ97" i="33"/>
  <c r="TNC97" i="33"/>
  <c r="TPO97" i="33"/>
  <c r="TSA97" i="33"/>
  <c r="TUM97" i="33"/>
  <c r="TWY97" i="33"/>
  <c r="TZK97" i="33"/>
  <c r="UBW97" i="33"/>
  <c r="UEI97" i="33"/>
  <c r="UGU97" i="33"/>
  <c r="UJG97" i="33"/>
  <c r="ULS97" i="33"/>
  <c r="UOE97" i="33"/>
  <c r="UQQ97" i="33"/>
  <c r="UTC97" i="33"/>
  <c r="UVO97" i="33"/>
  <c r="UYA97" i="33"/>
  <c r="VAM97" i="33"/>
  <c r="VCY97" i="33"/>
  <c r="VFK97" i="33"/>
  <c r="VHW97" i="33"/>
  <c r="VKI97" i="33"/>
  <c r="VMU97" i="33"/>
  <c r="VPG97" i="33"/>
  <c r="VRS97" i="33"/>
  <c r="MXB97" i="33"/>
  <c r="OLH97" i="33"/>
  <c r="PRX97" i="33"/>
  <c r="QCI97" i="33"/>
  <c r="QME97" i="33"/>
  <c r="QWA97" i="33"/>
  <c r="RFW97" i="33"/>
  <c r="RPS97" i="33"/>
  <c r="RZO97" i="33"/>
  <c r="SJK97" i="33"/>
  <c r="SPW97" i="33"/>
  <c r="STD97" i="33"/>
  <c r="SVP97" i="33"/>
  <c r="SYB97" i="33"/>
  <c r="TAN97" i="33"/>
  <c r="TCZ97" i="33"/>
  <c r="TFL97" i="33"/>
  <c r="THX97" i="33"/>
  <c r="TKJ97" i="33"/>
  <c r="TMV97" i="33"/>
  <c r="TPH97" i="33"/>
  <c r="TRT97" i="33"/>
  <c r="TUF97" i="33"/>
  <c r="TWR97" i="33"/>
  <c r="TZD97" i="33"/>
  <c r="UBP97" i="33"/>
  <c r="UEB97" i="33"/>
  <c r="UGN97" i="33"/>
  <c r="UIZ97" i="33"/>
  <c r="ULL97" i="33"/>
  <c r="UNX97" i="33"/>
  <c r="UQJ97" i="33"/>
  <c r="USV97" i="33"/>
  <c r="UVH97" i="33"/>
  <c r="UXT97" i="33"/>
  <c r="VAF97" i="33"/>
  <c r="VCR97" i="33"/>
  <c r="VFD97" i="33"/>
  <c r="VHP97" i="33"/>
  <c r="VKB97" i="33"/>
  <c r="VMN97" i="33"/>
  <c r="VOZ97" i="33"/>
  <c r="VRL97" i="33"/>
  <c r="NHU97" i="33"/>
  <c r="OVE97" i="33"/>
  <c r="PUT97" i="33"/>
  <c r="QEV97" i="33"/>
  <c r="QOR97" i="33"/>
  <c r="QYN97" i="33"/>
  <c r="RIJ97" i="33"/>
  <c r="RSF97" i="33"/>
  <c r="SCB97" i="33"/>
  <c r="SLO97" i="33"/>
  <c r="SRD97" i="33"/>
  <c r="STU97" i="33"/>
  <c r="SWG97" i="33"/>
  <c r="SYS97" i="33"/>
  <c r="TBE97" i="33"/>
  <c r="TDQ97" i="33"/>
  <c r="TGC97" i="33"/>
  <c r="TIO97" i="33"/>
  <c r="TLA97" i="33"/>
  <c r="TNM97" i="33"/>
  <c r="TPY97" i="33"/>
  <c r="TSK97" i="33"/>
  <c r="TUW97" i="33"/>
  <c r="TXI97" i="33"/>
  <c r="TZU97" i="33"/>
  <c r="UCG97" i="33"/>
  <c r="UES97" i="33"/>
  <c r="UHE97" i="33"/>
  <c r="UJQ97" i="33"/>
  <c r="UMC97" i="33"/>
  <c r="UOO97" i="33"/>
  <c r="URA97" i="33"/>
  <c r="UTM97" i="33"/>
  <c r="UVY97" i="33"/>
  <c r="UYK97" i="33"/>
  <c r="VAW97" i="33"/>
  <c r="VDI97" i="33"/>
  <c r="VFU97" i="33"/>
  <c r="VIG97" i="33"/>
  <c r="VKS97" i="33"/>
  <c r="VNE97" i="33"/>
  <c r="VPQ97" i="33"/>
  <c r="NNX97" i="33"/>
  <c r="QQE97" i="33"/>
  <c r="SDO97" i="33"/>
  <c r="SWP97" i="33"/>
  <c r="TGL97" i="33"/>
  <c r="TQH97" i="33"/>
  <c r="UAD97" i="33"/>
  <c r="UJZ97" i="33"/>
  <c r="UTV97" i="33"/>
  <c r="VDR97" i="33"/>
  <c r="VNN97" i="33"/>
  <c r="VSY97" i="33"/>
  <c r="VVK97" i="33"/>
  <c r="VXW97" i="33"/>
  <c r="WAI97" i="33"/>
  <c r="WCU97" i="33"/>
  <c r="WFG97" i="33"/>
  <c r="WHS97" i="33"/>
  <c r="WKE97" i="33"/>
  <c r="WMQ97" i="33"/>
  <c r="WPC97" i="33"/>
  <c r="WRO97" i="33"/>
  <c r="WUA97" i="33"/>
  <c r="WWM97" i="33"/>
  <c r="WYY97" i="33"/>
  <c r="XBK97" i="33"/>
  <c r="XDW97" i="33"/>
  <c r="RSM97" i="33"/>
  <c r="UIL97" i="33"/>
  <c r="VVA97" i="33"/>
  <c r="WGS97" i="33"/>
  <c r="WTA97" i="33"/>
  <c r="AG97" i="33"/>
  <c r="TJW97" i="33"/>
  <c r="UWA97" i="33"/>
  <c r="VVZ97" i="33"/>
  <c r="WHB97" i="33"/>
  <c r="WTR97" i="33"/>
  <c r="JTD97" i="33"/>
  <c r="QGJ97" i="33"/>
  <c r="RTT97" i="33"/>
  <c r="SUE97" i="33"/>
  <c r="TEA97" i="33"/>
  <c r="TNW97" i="33"/>
  <c r="TXS97" i="33"/>
  <c r="UHO97" i="33"/>
  <c r="URK97" i="33"/>
  <c r="VBG97" i="33"/>
  <c r="VLC97" i="33"/>
  <c r="VSJ97" i="33"/>
  <c r="VUV97" i="33"/>
  <c r="VXH97" i="33"/>
  <c r="VZT97" i="33"/>
  <c r="WCF97" i="33"/>
  <c r="WER97" i="33"/>
  <c r="WHD97" i="33"/>
  <c r="WJP97" i="33"/>
  <c r="WMB97" i="33"/>
  <c r="WON97" i="33"/>
  <c r="WQZ97" i="33"/>
  <c r="WTL97" i="33"/>
  <c r="WVX97" i="33"/>
  <c r="WYJ97" i="33"/>
  <c r="XAV97" i="33"/>
  <c r="XDH97" i="33"/>
  <c r="XEG97" i="33"/>
  <c r="SHH97" i="33"/>
  <c r="WMH97" i="33"/>
  <c r="WXJ97" i="33"/>
  <c r="NSV97" i="33"/>
  <c r="QRK97" i="33"/>
  <c r="SEU97" i="33"/>
  <c r="SWX97" i="33"/>
  <c r="TGT97" i="33"/>
  <c r="TQP97" i="33"/>
  <c r="UAL97" i="33"/>
  <c r="UKH97" i="33"/>
  <c r="UUD97" i="33"/>
  <c r="VDZ97" i="33"/>
  <c r="VNV97" i="33"/>
  <c r="VTA97" i="33"/>
  <c r="VVM97" i="33"/>
  <c r="VXY97" i="33"/>
  <c r="WAK97" i="33"/>
  <c r="WCW97" i="33"/>
  <c r="WFI97" i="33"/>
  <c r="WHU97" i="33"/>
  <c r="WKG97" i="33"/>
  <c r="WMS97" i="33"/>
  <c r="WPE97" i="33"/>
  <c r="WRQ97" i="33"/>
  <c r="WUC97" i="33"/>
  <c r="WWO97" i="33"/>
  <c r="WZA97" i="33"/>
  <c r="XBM97" i="33"/>
  <c r="XEO97" i="33"/>
  <c r="THJ97" i="33"/>
  <c r="VEP97" i="33"/>
  <c r="WBE97" i="33"/>
  <c r="WOC97" i="33"/>
  <c r="XAS97" i="33"/>
  <c r="SOV97" i="33"/>
  <c r="UGA97" i="33"/>
  <c r="VRN97" i="33"/>
  <c r="WBV97" i="33"/>
  <c r="WOL97" i="33"/>
  <c r="XAT97" i="33"/>
  <c r="PSH97" i="33"/>
  <c r="RGF97" i="33"/>
  <c r="SQB97" i="33"/>
  <c r="TAQ97" i="33"/>
  <c r="TKM97" i="33"/>
  <c r="TUI97" i="33"/>
  <c r="UEE97" i="33"/>
  <c r="UOA97" i="33"/>
  <c r="UXW97" i="33"/>
  <c r="VHS97" i="33"/>
  <c r="VRG97" i="33"/>
  <c r="VTZ97" i="33"/>
  <c r="VWL97" i="33"/>
  <c r="VYX97" i="33"/>
  <c r="WBJ97" i="33"/>
  <c r="WDV97" i="33"/>
  <c r="WGH97" i="33"/>
  <c r="WIT97" i="33"/>
  <c r="WLF97" i="33"/>
  <c r="WNR97" i="33"/>
  <c r="WQD97" i="33"/>
  <c r="WSP97" i="33"/>
  <c r="WVB97" i="33"/>
  <c r="WXN97" i="33"/>
  <c r="WZZ97" i="33"/>
  <c r="XCL97" i="33"/>
  <c r="XEX97" i="33"/>
  <c r="XEI97" i="33"/>
  <c r="SRF97" i="33"/>
  <c r="UNJ97" i="33"/>
  <c r="VWO97" i="33"/>
  <c r="WHQ97" i="33"/>
  <c r="WWC97" i="33"/>
  <c r="NEB97" i="33"/>
  <c r="QNS97" i="33"/>
  <c r="SBC97" i="33"/>
  <c r="SVZ97" i="33"/>
  <c r="TFV97" i="33"/>
  <c r="TPR97" i="33"/>
  <c r="TZN97" i="33"/>
  <c r="UJJ97" i="33"/>
  <c r="UTF97" i="33"/>
  <c r="VDB97" i="33"/>
  <c r="VMX97" i="33"/>
  <c r="VSU97" i="33"/>
  <c r="VVG97" i="33"/>
  <c r="VXS97" i="33"/>
  <c r="WAE97" i="33"/>
  <c r="WCQ97" i="33"/>
  <c r="WFC97" i="33"/>
  <c r="WHO97" i="33"/>
  <c r="WKA97" i="33"/>
  <c r="WMM97" i="33"/>
  <c r="WOY97" i="33"/>
  <c r="WRK97" i="33"/>
  <c r="WTW97" i="33"/>
  <c r="WWI97" i="33"/>
  <c r="WYU97" i="33"/>
  <c r="XCU97" i="33"/>
  <c r="QYU97" i="33"/>
  <c r="UDN97" i="33"/>
  <c r="VTU97" i="33"/>
  <c r="WGC97" i="33"/>
  <c r="WTI97" i="33"/>
  <c r="MAF97" i="33"/>
  <c r="THK97" i="33"/>
  <c r="UXG97" i="33"/>
  <c r="VWH97" i="33"/>
  <c r="WHJ97" i="33"/>
  <c r="WTZ97" i="33"/>
  <c r="LGN97" i="33"/>
  <c r="QIV97" i="33"/>
  <c r="RWF97" i="33"/>
  <c r="SUU97" i="33"/>
  <c r="TEQ97" i="33"/>
  <c r="TOM97" i="33"/>
  <c r="TYI97" i="33"/>
  <c r="UIE97" i="33"/>
  <c r="USA97" i="33"/>
  <c r="VBW97" i="33"/>
  <c r="VLS97" i="33"/>
  <c r="VSN97" i="33"/>
  <c r="VUZ97" i="33"/>
  <c r="VXL97" i="33"/>
  <c r="VZX97" i="33"/>
  <c r="WCJ97" i="33"/>
  <c r="WEV97" i="33"/>
  <c r="WHH97" i="33"/>
  <c r="WJT97" i="33"/>
  <c r="WMF97" i="33"/>
  <c r="WOR97" i="33"/>
  <c r="WRD97" i="33"/>
  <c r="WTP97" i="33"/>
  <c r="WWB97" i="33"/>
  <c r="WYN97" i="33"/>
  <c r="XAZ97" i="33"/>
  <c r="XEB97" i="33"/>
  <c r="TMH97" i="33"/>
  <c r="VJN97" i="33"/>
  <c r="WCK97" i="33"/>
  <c r="WPA97" i="33"/>
  <c r="XCW97" i="33"/>
  <c r="SWI97" i="33"/>
  <c r="UJS97" i="33"/>
  <c r="VTF97" i="33"/>
  <c r="WDB97" i="33"/>
  <c r="WPR97" i="33"/>
  <c r="XCH97" i="33"/>
  <c r="WPP97" i="33"/>
  <c r="WTQ97" i="33"/>
  <c r="WUX97" i="33"/>
  <c r="VJO97" i="33"/>
  <c r="ISP97" i="33"/>
  <c r="KEG97" i="33"/>
  <c r="HYU97" i="33"/>
  <c r="LKB97" i="33"/>
  <c r="MMC97" i="33"/>
  <c r="JBB97" i="33"/>
  <c r="KGH97" i="33"/>
  <c r="LCT97" i="33"/>
  <c r="LZF97" i="33"/>
  <c r="MUT97" i="33"/>
  <c r="LVO97" i="33"/>
  <c r="NHV97" i="33"/>
  <c r="OBN97" i="33"/>
  <c r="OVF97" i="33"/>
  <c r="POX97" i="33"/>
  <c r="LUJ97" i="33"/>
  <c r="NHO97" i="33"/>
  <c r="OBG97" i="33"/>
  <c r="OUY97" i="33"/>
  <c r="POQ97" i="33"/>
  <c r="KUU97" i="33"/>
  <c r="NBD97" i="33"/>
  <c r="NUV97" i="33"/>
  <c r="OON97" i="33"/>
  <c r="PIF97" i="33"/>
  <c r="KSJ97" i="33"/>
  <c r="NAO97" i="33"/>
  <c r="NUG97" i="33"/>
  <c r="ONY97" i="33"/>
  <c r="PHQ97" i="33"/>
  <c r="LOU97" i="33"/>
  <c r="NGD97" i="33"/>
  <c r="NZV97" i="33"/>
  <c r="OTN97" i="33"/>
  <c r="PNF97" i="33"/>
  <c r="LOV97" i="33"/>
  <c r="NGE97" i="33"/>
  <c r="NZW97" i="33"/>
  <c r="OTO97" i="33"/>
  <c r="PNG97" i="33"/>
  <c r="OJD97" i="33"/>
  <c r="QBU97" i="33"/>
  <c r="QVM97" i="33"/>
  <c r="RPE97" i="33"/>
  <c r="SIW97" i="33"/>
  <c r="NJI97" i="33"/>
  <c r="PVF97" i="33"/>
  <c r="QPB97" i="33"/>
  <c r="RIT97" i="33"/>
  <c r="SCL97" i="33"/>
  <c r="NAZ97" i="33"/>
  <c r="PSU97" i="33"/>
  <c r="QMY97" i="33"/>
  <c r="RGQ97" i="33"/>
  <c r="SAI97" i="33"/>
  <c r="KUF97" i="33"/>
  <c r="PIC97" i="33"/>
  <c r="QIB97" i="33"/>
  <c r="RBT97" i="33"/>
  <c r="RVL97" i="33"/>
  <c r="LUA97" i="33"/>
  <c r="PNE97" i="33"/>
  <c r="QJQ97" i="33"/>
  <c r="RDI97" i="33"/>
  <c r="RXA97" i="33"/>
  <c r="SQS97" i="33"/>
  <c r="OUW97" i="33"/>
  <c r="QET97" i="33"/>
  <c r="QYL97" i="33"/>
  <c r="RSD97" i="33"/>
  <c r="SLV97" i="33"/>
  <c r="QWQ97" i="33"/>
  <c r="SYF97" i="33"/>
  <c r="TRX97" i="33"/>
  <c r="ULP97" i="33"/>
  <c r="VFH97" i="33"/>
  <c r="PUB97" i="33"/>
  <c r="SQV97" i="33"/>
  <c r="TKW97" i="33"/>
  <c r="UEO97" i="33"/>
  <c r="UYG97" i="33"/>
  <c r="MKA97" i="33"/>
  <c r="RYA97" i="33"/>
  <c r="TFB97" i="33"/>
  <c r="TPF97" i="33"/>
  <c r="TRZ97" i="33"/>
  <c r="TUT97" i="33"/>
  <c r="TXN97" i="33"/>
  <c r="UAH97" i="33"/>
  <c r="UDB97" i="33"/>
  <c r="UGD97" i="33"/>
  <c r="UIP97" i="33"/>
  <c r="ULB97" i="33"/>
  <c r="UNN97" i="33"/>
  <c r="UPZ97" i="33"/>
  <c r="USL97" i="33"/>
  <c r="UUX97" i="33"/>
  <c r="UXJ97" i="33"/>
  <c r="UZV97" i="33"/>
  <c r="VCH97" i="33"/>
  <c r="VET97" i="33"/>
  <c r="VHF97" i="33"/>
  <c r="VJR97" i="33"/>
  <c r="VMD97" i="33"/>
  <c r="VOP97" i="33"/>
  <c r="VRB97" i="33"/>
  <c r="NGO97" i="33"/>
  <c r="OTY97" i="33"/>
  <c r="PUK97" i="33"/>
  <c r="QEN97" i="33"/>
  <c r="QOJ97" i="33"/>
  <c r="QYF97" i="33"/>
  <c r="RIB97" i="33"/>
  <c r="RRX97" i="33"/>
  <c r="SBT97" i="33"/>
  <c r="SLH97" i="33"/>
  <c r="SQZ97" i="33"/>
  <c r="STS97" i="33"/>
  <c r="SWE97" i="33"/>
  <c r="SYQ97" i="33"/>
  <c r="TBC97" i="33"/>
  <c r="TDO97" i="33"/>
  <c r="TGA97" i="33"/>
  <c r="TIM97" i="33"/>
  <c r="TKY97" i="33"/>
  <c r="TNK97" i="33"/>
  <c r="TPW97" i="33"/>
  <c r="TSI97" i="33"/>
  <c r="TUU97" i="33"/>
  <c r="TXG97" i="33"/>
  <c r="TZS97" i="33"/>
  <c r="UCE97" i="33"/>
  <c r="UEQ97" i="33"/>
  <c r="UHC97" i="33"/>
  <c r="UJO97" i="33"/>
  <c r="UMA97" i="33"/>
  <c r="UOM97" i="33"/>
  <c r="UQY97" i="33"/>
  <c r="UTK97" i="33"/>
  <c r="UVW97" i="33"/>
  <c r="UYI97" i="33"/>
  <c r="VAU97" i="33"/>
  <c r="VDG97" i="33"/>
  <c r="VFS97" i="33"/>
  <c r="VIE97" i="33"/>
  <c r="VKQ97" i="33"/>
  <c r="VNC97" i="33"/>
  <c r="VPO97" i="33"/>
  <c r="VSA97" i="33"/>
  <c r="NCV97" i="33"/>
  <c r="OQF97" i="33"/>
  <c r="PTI97" i="33"/>
  <c r="QDO97" i="33"/>
  <c r="QNK97" i="33"/>
  <c r="QXG97" i="33"/>
  <c r="RHC97" i="33"/>
  <c r="RQY97" i="33"/>
  <c r="SAU97" i="33"/>
  <c r="SKQ97" i="33"/>
  <c r="SQM97" i="33"/>
  <c r="STL97" i="33"/>
  <c r="SVX97" i="33"/>
  <c r="SYJ97" i="33"/>
  <c r="TAV97" i="33"/>
  <c r="TDH97" i="33"/>
  <c r="TFT97" i="33"/>
  <c r="TIF97" i="33"/>
  <c r="TKR97" i="33"/>
  <c r="TND97" i="33"/>
  <c r="TPP97" i="33"/>
  <c r="TSB97" i="33"/>
  <c r="TUN97" i="33"/>
  <c r="TWZ97" i="33"/>
  <c r="TZL97" i="33"/>
  <c r="UBX97" i="33"/>
  <c r="UEJ97" i="33"/>
  <c r="UGV97" i="33"/>
  <c r="UJH97" i="33"/>
  <c r="ULT97" i="33"/>
  <c r="UOF97" i="33"/>
  <c r="UQR97" i="33"/>
  <c r="UTD97" i="33"/>
  <c r="UVP97" i="33"/>
  <c r="UYB97" i="33"/>
  <c r="VAN97" i="33"/>
  <c r="VCZ97" i="33"/>
  <c r="VFL97" i="33"/>
  <c r="VHX97" i="33"/>
  <c r="VKJ97" i="33"/>
  <c r="VMV97" i="33"/>
  <c r="VPH97" i="33"/>
  <c r="JOF97" i="33"/>
  <c r="NMS97" i="33"/>
  <c r="PAC97" i="33"/>
  <c r="PWE97" i="33"/>
  <c r="QGB97" i="33"/>
  <c r="QPX97" i="33"/>
  <c r="QZT97" i="33"/>
  <c r="RJP97" i="33"/>
  <c r="RTL97" i="33"/>
  <c r="SDH97" i="33"/>
  <c r="SMJ97" i="33"/>
  <c r="SRN97" i="33"/>
  <c r="SUC97" i="33"/>
  <c r="SWO97" i="33"/>
  <c r="SZA97" i="33"/>
  <c r="TBM97" i="33"/>
  <c r="TDY97" i="33"/>
  <c r="TGK97" i="33"/>
  <c r="TIW97" i="33"/>
  <c r="TLI97" i="33"/>
  <c r="TNU97" i="33"/>
  <c r="TQG97" i="33"/>
  <c r="TSS97" i="33"/>
  <c r="TVE97" i="33"/>
  <c r="TXQ97" i="33"/>
  <c r="UAC97" i="33"/>
  <c r="UCO97" i="33"/>
  <c r="UFA97" i="33"/>
  <c r="UHM97" i="33"/>
  <c r="UJY97" i="33"/>
  <c r="UMK97" i="33"/>
  <c r="UOW97" i="33"/>
  <c r="URI97" i="33"/>
  <c r="UTU97" i="33"/>
  <c r="UWG97" i="33"/>
  <c r="UYS97" i="33"/>
  <c r="VBE97" i="33"/>
  <c r="VDQ97" i="33"/>
  <c r="VGC97" i="33"/>
  <c r="VIO97" i="33"/>
  <c r="VLA97" i="33"/>
  <c r="VNM97" i="33"/>
  <c r="VPY97" i="33"/>
  <c r="OHP97" i="33"/>
  <c r="QVC97" i="33"/>
  <c r="SIM97" i="33"/>
  <c r="SXV97" i="33"/>
  <c r="THR97" i="33"/>
  <c r="TRN97" i="33"/>
  <c r="UBJ97" i="33"/>
  <c r="ULF97" i="33"/>
  <c r="UVB97" i="33"/>
  <c r="VEX97" i="33"/>
  <c r="VOT97" i="33"/>
  <c r="VTG97" i="33"/>
  <c r="VVS97" i="33"/>
  <c r="VYE97" i="33"/>
  <c r="WAQ97" i="33"/>
  <c r="WDC97" i="33"/>
  <c r="WFO97" i="33"/>
  <c r="WIA97" i="33"/>
  <c r="WKM97" i="33"/>
  <c r="WMY97" i="33"/>
  <c r="WPK97" i="33"/>
  <c r="WRW97" i="33"/>
  <c r="WUI97" i="33"/>
  <c r="WWU97" i="33"/>
  <c r="WZG97" i="33"/>
  <c r="XBS97" i="33"/>
  <c r="XEE97" i="33"/>
  <c r="SOT97" i="33"/>
  <c r="UOP97" i="33"/>
  <c r="VWG97" i="33"/>
  <c r="WIG97" i="33"/>
  <c r="WUG97" i="33"/>
  <c r="POG97" i="33"/>
  <c r="TOU97" i="33"/>
  <c r="VAY97" i="33"/>
  <c r="VXN97" i="33"/>
  <c r="WIP97" i="33"/>
  <c r="WVF97" i="33"/>
  <c r="MQW97" i="33"/>
  <c r="QLH97" i="33"/>
  <c r="RYR97" i="33"/>
  <c r="SVK97" i="33"/>
  <c r="TFG97" i="33"/>
  <c r="TPC97" i="33"/>
  <c r="TYY97" i="33"/>
  <c r="UIU97" i="33"/>
  <c r="USQ97" i="33"/>
  <c r="VCM97" i="33"/>
  <c r="VMI97" i="33"/>
  <c r="VSR97" i="33"/>
  <c r="VVD97" i="33"/>
  <c r="VXP97" i="33"/>
  <c r="WAB97" i="33"/>
  <c r="WCN97" i="33"/>
  <c r="WEZ97" i="33"/>
  <c r="WHL97" i="33"/>
  <c r="WJX97" i="33"/>
  <c r="WMJ97" i="33"/>
  <c r="WOV97" i="33"/>
  <c r="WRH97" i="33"/>
  <c r="WTT97" i="33"/>
  <c r="WWF97" i="33"/>
  <c r="WYR97" i="33"/>
  <c r="XBD97" i="33"/>
  <c r="XDP97" i="33"/>
  <c r="XEW97" i="33"/>
  <c r="VWP97" i="33"/>
  <c r="WNF97" i="33"/>
  <c r="WYX97" i="33"/>
  <c r="OMN97" i="33"/>
  <c r="QWI97" i="33"/>
  <c r="SJS97" i="33"/>
  <c r="SYD97" i="33"/>
  <c r="THZ97" i="33"/>
  <c r="TRV97" i="33"/>
  <c r="UBR97" i="33"/>
  <c r="ULN97" i="33"/>
  <c r="UVJ97" i="33"/>
  <c r="VFF97" i="33"/>
  <c r="VPB97" i="33"/>
  <c r="VTI97" i="33"/>
  <c r="VVU97" i="33"/>
  <c r="VYG97" i="33"/>
  <c r="WAS97" i="33"/>
  <c r="WDE97" i="33"/>
  <c r="WFQ97" i="33"/>
  <c r="WIC97" i="33"/>
  <c r="WKO97" i="33"/>
  <c r="WNA97" i="33"/>
  <c r="WPM97" i="33"/>
  <c r="WRY97" i="33"/>
  <c r="WUK97" i="33"/>
  <c r="WWW97" i="33"/>
  <c r="WZI97" i="33"/>
  <c r="XBU97" i="33"/>
  <c r="C101" i="33"/>
  <c r="TNN97" i="33"/>
  <c r="VKT97" i="33"/>
  <c r="WCS97" i="33"/>
  <c r="WPQ97" i="33"/>
  <c r="XCO97" i="33"/>
  <c r="SVC97" i="33"/>
  <c r="UKY97" i="33"/>
  <c r="VSX97" i="33"/>
  <c r="WDJ97" i="33"/>
  <c r="WPZ97" i="33"/>
  <c r="XCP97" i="33"/>
  <c r="PXT97" i="33"/>
  <c r="RLD97" i="33"/>
  <c r="SRY97" i="33"/>
  <c r="TBW97" i="33"/>
  <c r="TLS97" i="33"/>
  <c r="TVO97" i="33"/>
  <c r="UFK97" i="33"/>
  <c r="UPG97" i="33"/>
  <c r="UZC97" i="33"/>
  <c r="VIY97" i="33"/>
  <c r="VRT97" i="33"/>
  <c r="VUH97" i="33"/>
  <c r="VWT97" i="33"/>
  <c r="VZF97" i="33"/>
  <c r="WBR97" i="33"/>
  <c r="WED97" i="33"/>
  <c r="WGP97" i="33"/>
  <c r="WJB97" i="33"/>
  <c r="WLN97" i="33"/>
  <c r="WNZ97" i="33"/>
  <c r="WQL97" i="33"/>
  <c r="WSX97" i="33"/>
  <c r="WVJ97" i="33"/>
  <c r="WXV97" i="33"/>
  <c r="XAH97" i="33"/>
  <c r="XCT97" i="33"/>
  <c r="XAA97" i="33"/>
  <c r="XEY97" i="33"/>
  <c r="SXN97" i="33"/>
  <c r="UTN97" i="33"/>
  <c r="VXM97" i="33"/>
  <c r="WJE97" i="33"/>
  <c r="WXY97" i="33"/>
  <c r="NXT97" i="33"/>
  <c r="QSQ97" i="33"/>
  <c r="SGA97" i="33"/>
  <c r="SXF97" i="33"/>
  <c r="THB97" i="33"/>
  <c r="TQX97" i="33"/>
  <c r="UAT97" i="33"/>
  <c r="UKP97" i="33"/>
  <c r="UUL97" i="33"/>
  <c r="VEH97" i="33"/>
  <c r="VOD97" i="33"/>
  <c r="VTC97" i="33"/>
  <c r="VVO97" i="33"/>
  <c r="VYA97" i="33"/>
  <c r="WAM97" i="33"/>
  <c r="WCY97" i="33"/>
  <c r="WFK97" i="33"/>
  <c r="WHW97" i="33"/>
  <c r="WKI97" i="33"/>
  <c r="WMU97" i="33"/>
  <c r="WPG97" i="33"/>
  <c r="WRS97" i="33"/>
  <c r="WUE97" i="33"/>
  <c r="WWQ97" i="33"/>
  <c r="WZC97" i="33"/>
  <c r="XDK97" i="33"/>
  <c r="RXK97" i="33"/>
  <c r="UJR97" i="33"/>
  <c r="VVI97" i="33"/>
  <c r="WHY97" i="33"/>
  <c r="WUO97" i="33"/>
  <c r="OWK97" i="33"/>
  <c r="TNO97" i="33"/>
  <c r="VCE97" i="33"/>
  <c r="VXV97" i="33"/>
  <c r="WIX97" i="33"/>
  <c r="WVN97" i="33"/>
  <c r="NEC97" i="33"/>
  <c r="QNT97" i="33"/>
  <c r="SBD97" i="33"/>
  <c r="SWA97" i="33"/>
  <c r="TFW97" i="33"/>
  <c r="TPS97" i="33"/>
  <c r="TZO97" i="33"/>
  <c r="UJK97" i="33"/>
  <c r="UTG97" i="33"/>
  <c r="VDC97" i="33"/>
  <c r="VMY97" i="33"/>
  <c r="VSV97" i="33"/>
  <c r="VVH97" i="33"/>
  <c r="VXT97" i="33"/>
  <c r="WAF97" i="33"/>
  <c r="WCR97" i="33"/>
  <c r="WFD97" i="33"/>
  <c r="WHP97" i="33"/>
  <c r="WKB97" i="33"/>
  <c r="WMN97" i="33"/>
  <c r="WOZ97" i="33"/>
  <c r="WRL97" i="33"/>
  <c r="WTX97" i="33"/>
  <c r="WWJ97" i="33"/>
  <c r="WYV97" i="33"/>
  <c r="XBH97" i="33"/>
  <c r="NIZ97" i="33"/>
  <c r="TSL97" i="33"/>
  <c r="VPR97" i="33"/>
  <c r="WDY97" i="33"/>
  <c r="WQO97" i="33"/>
  <c r="XES97" i="33"/>
  <c r="TBG97" i="33"/>
  <c r="UOQ97" i="33"/>
  <c r="VUL97" i="33"/>
  <c r="WEP97" i="33"/>
  <c r="WRN97" i="33"/>
  <c r="XDV97" i="33"/>
  <c r="WSB97" i="33"/>
  <c r="WHA97" i="33"/>
  <c r="WHZ97" i="33"/>
  <c r="WWS97" i="33"/>
  <c r="C102" i="32"/>
  <c r="F102" i="32"/>
  <c r="C100" i="32"/>
  <c r="D106" i="32"/>
  <c r="C106" i="32"/>
  <c r="E106" i="32"/>
  <c r="D100" i="32"/>
  <c r="F101" i="32"/>
  <c r="F104" i="32"/>
  <c r="E105" i="32"/>
  <c r="H103" i="32"/>
  <c r="H106" i="32"/>
  <c r="D105" i="32"/>
  <c r="D103" i="32"/>
  <c r="H104" i="32"/>
  <c r="E102" i="32"/>
  <c r="F100" i="32"/>
  <c r="E100" i="32"/>
  <c r="G100" i="32"/>
  <c r="G106" i="32"/>
  <c r="I100" i="32"/>
  <c r="I102" i="32"/>
  <c r="G101" i="32"/>
  <c r="H105" i="32"/>
  <c r="H100" i="32"/>
  <c r="E104" i="32"/>
  <c r="C101" i="32"/>
  <c r="G104" i="32"/>
  <c r="D101" i="32"/>
  <c r="H102" i="32"/>
  <c r="I101" i="32"/>
  <c r="G103" i="32"/>
  <c r="H101" i="32"/>
  <c r="I105" i="32"/>
  <c r="G105" i="32"/>
  <c r="C104" i="32"/>
  <c r="I103" i="32"/>
  <c r="F105" i="32"/>
  <c r="D102" i="32"/>
  <c r="I106" i="32"/>
  <c r="E101" i="32"/>
  <c r="C105" i="32"/>
  <c r="C103" i="32"/>
  <c r="E103" i="32"/>
  <c r="D104" i="32"/>
  <c r="G102" i="32"/>
  <c r="F103" i="32"/>
  <c r="F106" i="32"/>
  <c r="I104" i="32"/>
  <c r="E105" i="30"/>
  <c r="C103" i="30"/>
  <c r="E106" i="30"/>
  <c r="D103" i="30"/>
  <c r="I108" i="30"/>
  <c r="C107" i="30"/>
  <c r="H108" i="30"/>
  <c r="G103" i="30"/>
  <c r="D104" i="30"/>
  <c r="D108" i="30"/>
  <c r="H106" i="30"/>
  <c r="G105" i="30"/>
  <c r="I105" i="30"/>
  <c r="I109" i="30"/>
  <c r="F108" i="30"/>
  <c r="C106" i="30"/>
  <c r="H109" i="30"/>
  <c r="C105" i="30"/>
  <c r="F104" i="30"/>
  <c r="E107" i="30"/>
  <c r="G107" i="30"/>
  <c r="F105" i="30"/>
  <c r="E103" i="30"/>
  <c r="E109" i="30"/>
  <c r="H103" i="30"/>
  <c r="D105" i="30"/>
  <c r="G109" i="30"/>
  <c r="G108" i="30"/>
  <c r="E108" i="30"/>
  <c r="F106" i="30"/>
  <c r="C109" i="30"/>
  <c r="G104" i="30"/>
  <c r="D106" i="30"/>
  <c r="C108" i="30"/>
  <c r="I103" i="30"/>
  <c r="E104" i="30"/>
  <c r="I106" i="30"/>
  <c r="H104" i="30"/>
  <c r="C104" i="30"/>
  <c r="H105" i="30"/>
  <c r="H107" i="30"/>
  <c r="I104" i="30"/>
  <c r="F103" i="30"/>
  <c r="F107" i="30"/>
  <c r="F109" i="30"/>
  <c r="G106" i="30"/>
  <c r="D107" i="30"/>
  <c r="D109" i="30"/>
  <c r="I107" i="30"/>
  <c r="E103" i="31"/>
  <c r="E105" i="31"/>
  <c r="E107" i="31"/>
  <c r="F104" i="31"/>
  <c r="D103" i="31"/>
  <c r="H102" i="31"/>
  <c r="E101" i="31"/>
  <c r="C105" i="31"/>
  <c r="C107" i="31"/>
  <c r="D102" i="31"/>
  <c r="D106" i="31"/>
  <c r="H106" i="31"/>
  <c r="I101" i="31"/>
  <c r="E102" i="31"/>
  <c r="H107" i="31"/>
  <c r="G101" i="31"/>
  <c r="F102" i="31"/>
  <c r="C104" i="31"/>
  <c r="I107" i="31"/>
  <c r="F101" i="31"/>
  <c r="H105" i="31"/>
  <c r="G104" i="31"/>
  <c r="I102" i="31"/>
  <c r="G103" i="31"/>
  <c r="G107" i="31"/>
  <c r="D101" i="31"/>
  <c r="G105" i="31"/>
  <c r="F103" i="31"/>
  <c r="C102" i="31"/>
  <c r="F107" i="31"/>
  <c r="E106" i="31"/>
  <c r="H103" i="31"/>
  <c r="I105" i="31"/>
  <c r="C106" i="31"/>
  <c r="D105" i="31"/>
  <c r="C103" i="31"/>
  <c r="I106" i="31"/>
  <c r="F105" i="31"/>
  <c r="I104" i="31"/>
  <c r="H101" i="31"/>
  <c r="D107" i="31"/>
  <c r="G102" i="31"/>
  <c r="F106" i="31"/>
  <c r="D104" i="31"/>
  <c r="C101" i="31"/>
  <c r="E104" i="31"/>
  <c r="H104" i="31"/>
  <c r="G106" i="31"/>
  <c r="I103" i="31"/>
  <c r="G5" i="38"/>
  <c r="G7" i="38" s="1"/>
  <c r="G10" i="38" s="1"/>
  <c r="F37" i="33"/>
  <c r="F50" i="33" s="1"/>
  <c r="F45" i="35"/>
  <c r="F48" i="35" s="1"/>
  <c r="F47" i="35"/>
  <c r="C36" i="34"/>
  <c r="F36" i="34" s="1"/>
  <c r="J5" i="38"/>
  <c r="F45" i="36"/>
  <c r="F47" i="36"/>
  <c r="F50" i="36"/>
  <c r="F47" i="37"/>
  <c r="K7" i="38"/>
  <c r="K10" i="38" s="1"/>
  <c r="K11" i="38" s="1"/>
  <c r="F45" i="37"/>
  <c r="F52" i="37" s="1"/>
  <c r="F50" i="37"/>
  <c r="F37" i="29"/>
  <c r="F47" i="29" s="1"/>
  <c r="F105" i="29"/>
  <c r="I104" i="29"/>
  <c r="H108" i="29"/>
  <c r="G103" i="29"/>
  <c r="I107" i="29"/>
  <c r="G105" i="29"/>
  <c r="H106" i="29"/>
  <c r="D108" i="29"/>
  <c r="E104" i="29"/>
  <c r="C106" i="29"/>
  <c r="G106" i="29"/>
  <c r="F104" i="29"/>
  <c r="C105" i="29"/>
  <c r="H105" i="29"/>
  <c r="G104" i="29"/>
  <c r="F102" i="29"/>
  <c r="D103" i="29"/>
  <c r="G107" i="29"/>
  <c r="H103" i="29"/>
  <c r="F106" i="29"/>
  <c r="F108" i="29"/>
  <c r="D105" i="29"/>
  <c r="E107" i="29"/>
  <c r="C104" i="29"/>
  <c r="D107" i="29"/>
  <c r="E108" i="29"/>
  <c r="C103" i="29"/>
  <c r="G102" i="29"/>
  <c r="I105" i="29"/>
  <c r="F103" i="29"/>
  <c r="F107" i="29"/>
  <c r="E106" i="29"/>
  <c r="E103" i="29"/>
  <c r="H102" i="29"/>
  <c r="I103" i="29"/>
  <c r="G108" i="29"/>
  <c r="H104" i="29"/>
  <c r="D104" i="29"/>
  <c r="H107" i="29"/>
  <c r="D106" i="29"/>
  <c r="E102" i="29"/>
  <c r="D102" i="29"/>
  <c r="I106" i="29"/>
  <c r="I102" i="29"/>
  <c r="C108" i="29"/>
  <c r="E105" i="29"/>
  <c r="C107" i="29"/>
  <c r="I108" i="29"/>
  <c r="F37" i="32"/>
  <c r="E5" i="38" s="1"/>
  <c r="E7" i="38" s="1"/>
  <c r="E10" i="38" s="1"/>
  <c r="F37" i="30"/>
  <c r="C5" i="38" s="1"/>
  <c r="C7" i="38" s="1"/>
  <c r="C10" i="38" s="1"/>
  <c r="F37" i="31"/>
  <c r="D5" i="38" s="1"/>
  <c r="F37" i="34" l="1"/>
  <c r="E102" i="34"/>
  <c r="AB88" i="34"/>
  <c r="CN88" i="34"/>
  <c r="EZ88" i="34"/>
  <c r="HL88" i="34"/>
  <c r="JX88" i="34"/>
  <c r="MJ88" i="34"/>
  <c r="OV88" i="34"/>
  <c r="RH88" i="34"/>
  <c r="TT88" i="34"/>
  <c r="WF88" i="34"/>
  <c r="I105" i="34"/>
  <c r="BA88" i="34"/>
  <c r="DM88" i="34"/>
  <c r="FY88" i="34"/>
  <c r="IK88" i="34"/>
  <c r="KW88" i="34"/>
  <c r="NI88" i="34"/>
  <c r="PU88" i="34"/>
  <c r="SG88" i="34"/>
  <c r="US88" i="34"/>
  <c r="I103" i="34"/>
  <c r="AM88" i="34"/>
  <c r="CY88" i="34"/>
  <c r="FK88" i="34"/>
  <c r="HW88" i="34"/>
  <c r="KI88" i="34"/>
  <c r="MU88" i="34"/>
  <c r="PG88" i="34"/>
  <c r="RS88" i="34"/>
  <c r="UE88" i="34"/>
  <c r="WQ88" i="34"/>
  <c r="F107" i="34"/>
  <c r="BL88" i="34"/>
  <c r="DX88" i="34"/>
  <c r="GJ88" i="34"/>
  <c r="IV88" i="34"/>
  <c r="LH88" i="34"/>
  <c r="NT88" i="34"/>
  <c r="QF88" i="34"/>
  <c r="SR88" i="34"/>
  <c r="VD88" i="34"/>
  <c r="N88" i="34"/>
  <c r="EL88" i="34"/>
  <c r="JJ88" i="34"/>
  <c r="OH88" i="34"/>
  <c r="TF88" i="34"/>
  <c r="XP88" i="34"/>
  <c r="AAB88" i="34"/>
  <c r="ACN88" i="34"/>
  <c r="AEZ88" i="34"/>
  <c r="AHL88" i="34"/>
  <c r="C103" i="34"/>
  <c r="CS88" i="34"/>
  <c r="HQ88" i="34"/>
  <c r="MO88" i="34"/>
  <c r="RM88" i="34"/>
  <c r="WK88" i="34"/>
  <c r="ZE88" i="34"/>
  <c r="ABQ88" i="34"/>
  <c r="AEC88" i="34"/>
  <c r="AGO88" i="34"/>
  <c r="BN88" i="34"/>
  <c r="GL88" i="34"/>
  <c r="LJ88" i="34"/>
  <c r="QH88" i="34"/>
  <c r="VF88" i="34"/>
  <c r="YP88" i="34"/>
  <c r="ABB88" i="34"/>
  <c r="ADN88" i="34"/>
  <c r="AFZ88" i="34"/>
  <c r="AIL88" i="34"/>
  <c r="S88" i="34"/>
  <c r="EQ88" i="34"/>
  <c r="JO88" i="34"/>
  <c r="OM88" i="34"/>
  <c r="TK88" i="34"/>
  <c r="XS88" i="34"/>
  <c r="AAE88" i="34"/>
  <c r="ACQ88" i="34"/>
  <c r="AFC88" i="34"/>
  <c r="AHO88" i="34"/>
  <c r="AKA88" i="34"/>
  <c r="BU88" i="34"/>
  <c r="GS88" i="34"/>
  <c r="LQ88" i="34"/>
  <c r="QO88" i="34"/>
  <c r="VM88" i="34"/>
  <c r="YS88" i="34"/>
  <c r="ABE88" i="34"/>
  <c r="ADQ88" i="34"/>
  <c r="AGC88" i="34"/>
  <c r="EI88" i="34"/>
  <c r="RR88" i="34"/>
  <c r="AAX88" i="34"/>
  <c r="AHI88" i="34"/>
  <c r="AKU88" i="34"/>
  <c r="ANG88" i="34"/>
  <c r="APS88" i="34"/>
  <c r="ASE88" i="34"/>
  <c r="AUQ88" i="34"/>
  <c r="AXC88" i="34"/>
  <c r="AZO88" i="34"/>
  <c r="JV88" i="34"/>
  <c r="WS88" i="34"/>
  <c r="ADP88" i="34"/>
  <c r="AIX88" i="34"/>
  <c r="ALU88" i="34"/>
  <c r="AOG88" i="34"/>
  <c r="AQS88" i="34"/>
  <c r="ATE88" i="34"/>
  <c r="AVQ88" i="34"/>
  <c r="AYC88" i="34"/>
  <c r="IL88" i="34"/>
  <c r="VN88" i="34"/>
  <c r="ACU88" i="34"/>
  <c r="AIN88" i="34"/>
  <c r="ALN88" i="34"/>
  <c r="ANZ88" i="34"/>
  <c r="AQL88" i="34"/>
  <c r="ASX88" i="34"/>
  <c r="AVJ88" i="34"/>
  <c r="AXV88" i="34"/>
  <c r="BAH88" i="34"/>
  <c r="DS88" i="34"/>
  <c r="RB88" i="34"/>
  <c r="AAP88" i="34"/>
  <c r="AHC88" i="34"/>
  <c r="AKR88" i="34"/>
  <c r="AND88" i="34"/>
  <c r="APP88" i="34"/>
  <c r="ASB88" i="34"/>
  <c r="AUN88" i="34"/>
  <c r="ET88" i="34"/>
  <c r="AAY88" i="34"/>
  <c r="AKV88" i="34"/>
  <c r="APT88" i="34"/>
  <c r="AUR88" i="34"/>
  <c r="AYW88" i="34"/>
  <c r="BBU88" i="34"/>
  <c r="BEG88" i="34"/>
  <c r="BGS88" i="34"/>
  <c r="BJE88" i="34"/>
  <c r="BLQ88" i="34"/>
  <c r="BOC88" i="34"/>
  <c r="BQO88" i="34"/>
  <c r="CL88" i="34"/>
  <c r="ZX88" i="34"/>
  <c r="AKK88" i="34"/>
  <c r="API88" i="34"/>
  <c r="AUG88" i="34"/>
  <c r="AYO88" i="34"/>
  <c r="BBO88" i="34"/>
  <c r="BEA88" i="34"/>
  <c r="BGM88" i="34"/>
  <c r="BIY88" i="34"/>
  <c r="BLK88" i="34"/>
  <c r="MI88" i="34"/>
  <c r="AEX88" i="34"/>
  <c r="AMH88" i="34"/>
  <c r="ARF88" i="34"/>
  <c r="AWD88" i="34"/>
  <c r="AZV88" i="34"/>
  <c r="BCN88" i="34"/>
  <c r="BEZ88" i="34"/>
  <c r="BHL88" i="34"/>
  <c r="TN88" i="34"/>
  <c r="AHX88" i="34"/>
  <c r="ANP88" i="34"/>
  <c r="ASN88" i="34"/>
  <c r="AXG88" i="34"/>
  <c r="BAO88" i="34"/>
  <c r="AEP88" i="34"/>
  <c r="ARC88" i="34"/>
  <c r="AZT88" i="34"/>
  <c r="BEE88" i="34"/>
  <c r="BIC88" i="34"/>
  <c r="ACD88" i="34"/>
  <c r="AQE88" i="34"/>
  <c r="AZD88" i="34"/>
  <c r="BB88" i="34"/>
  <c r="AKC88" i="34"/>
  <c r="ATZ88" i="34"/>
  <c r="BBJ88" i="34"/>
  <c r="BFJ88" i="34"/>
  <c r="BJB88" i="34"/>
  <c r="BMJ88" i="34"/>
  <c r="BPE88" i="34"/>
  <c r="BRZ88" i="34"/>
  <c r="BUN88" i="34"/>
  <c r="IP88" i="34"/>
  <c r="ALO88" i="34"/>
  <c r="AVK88" i="34"/>
  <c r="BBZ88" i="34"/>
  <c r="KH88" i="34"/>
  <c r="ALW88" i="34"/>
  <c r="AVS88" i="34"/>
  <c r="BCA88" i="34"/>
  <c r="BFZ88" i="34"/>
  <c r="BJP88" i="34"/>
  <c r="BMU88" i="34"/>
  <c r="BPP88" i="34"/>
  <c r="BSL88" i="34"/>
  <c r="BUX88" i="34"/>
  <c r="BXJ88" i="34"/>
  <c r="ANF88" i="34"/>
  <c r="BEU88" i="34"/>
  <c r="BKL88" i="34"/>
  <c r="BOL88" i="34"/>
  <c r="BSF88" i="34"/>
  <c r="BVO88" i="34"/>
  <c r="BYM88" i="34"/>
  <c r="CAY88" i="34"/>
  <c r="CDK88" i="34"/>
  <c r="CFW88" i="34"/>
  <c r="CII88" i="34"/>
  <c r="CKU88" i="34"/>
  <c r="CNG88" i="34"/>
  <c r="CPS88" i="34"/>
  <c r="CSE88" i="34"/>
  <c r="CUQ88" i="34"/>
  <c r="CXC88" i="34"/>
  <c r="CZO88" i="34"/>
  <c r="DCA88" i="34"/>
  <c r="DEM88" i="34"/>
  <c r="DGY88" i="34"/>
  <c r="AXI88" i="34"/>
  <c r="BHJ88" i="34"/>
  <c r="BMD88" i="34"/>
  <c r="BPX88" i="34"/>
  <c r="BTN88" i="34"/>
  <c r="BWU88" i="34"/>
  <c r="BZL88" i="34"/>
  <c r="CBX88" i="34"/>
  <c r="EH88" i="34"/>
  <c r="AZY88" i="34"/>
  <c r="BIE88" i="34"/>
  <c r="BMR88" i="34"/>
  <c r="BQL88" i="34"/>
  <c r="BUA88" i="34"/>
  <c r="BXE88" i="34"/>
  <c r="BZU88" i="34"/>
  <c r="CCG88" i="34"/>
  <c r="CES88" i="34"/>
  <c r="CHE88" i="34"/>
  <c r="CJQ88" i="34"/>
  <c r="CMC88" i="34"/>
  <c r="COO88" i="34"/>
  <c r="CRA88" i="34"/>
  <c r="CTM88" i="34"/>
  <c r="CVY88" i="34"/>
  <c r="CYK88" i="34"/>
  <c r="DAW88" i="34"/>
  <c r="DDI88" i="34"/>
  <c r="DFU88" i="34"/>
  <c r="DIG88" i="34"/>
  <c r="AVE88" i="34"/>
  <c r="BGT88" i="34"/>
  <c r="BLT88" i="34"/>
  <c r="BPO88" i="34"/>
  <c r="BTF88" i="34"/>
  <c r="BWN88" i="34"/>
  <c r="BZF88" i="34"/>
  <c r="CBR88" i="34"/>
  <c r="CED88" i="34"/>
  <c r="CGP88" i="34"/>
  <c r="CJB88" i="34"/>
  <c r="CLN88" i="34"/>
  <c r="CNZ88" i="34"/>
  <c r="CQL88" i="34"/>
  <c r="CSX88" i="34"/>
  <c r="CVJ88" i="34"/>
  <c r="CXV88" i="34"/>
  <c r="DAH88" i="34"/>
  <c r="AVU88" i="34"/>
  <c r="BGX88" i="34"/>
  <c r="BLU88" i="34"/>
  <c r="BPR88" i="34"/>
  <c r="BTG88" i="34"/>
  <c r="BWO88" i="34"/>
  <c r="BZG88" i="34"/>
  <c r="CBS88" i="34"/>
  <c r="CEE88" i="34"/>
  <c r="CGQ88" i="34"/>
  <c r="CJC88" i="34"/>
  <c r="CLO88" i="34"/>
  <c r="COA88" i="34"/>
  <c r="CQM88" i="34"/>
  <c r="CSY88" i="34"/>
  <c r="CVK88" i="34"/>
  <c r="CXW88" i="34"/>
  <c r="DAI88" i="34"/>
  <c r="AAQ88" i="34"/>
  <c r="BCD88" i="34"/>
  <c r="BJC88" i="34"/>
  <c r="BNI88" i="34"/>
  <c r="BRC88" i="34"/>
  <c r="BBA88" i="34"/>
  <c r="BTV88" i="34"/>
  <c r="CBL88" i="34"/>
  <c r="CHA88" i="34"/>
  <c r="CLY88" i="34"/>
  <c r="CQW88" i="34"/>
  <c r="CVU88" i="34"/>
  <c r="DAS88" i="34"/>
  <c r="DEH88" i="34"/>
  <c r="DHM88" i="34"/>
  <c r="DKC88" i="34"/>
  <c r="DMO88" i="34"/>
  <c r="DPA88" i="34"/>
  <c r="DRM88" i="34"/>
  <c r="DTY88" i="34"/>
  <c r="DWK88" i="34"/>
  <c r="DYW88" i="34"/>
  <c r="EBI88" i="34"/>
  <c r="BIP88" i="34"/>
  <c r="BWG88" i="34"/>
  <c r="CDB88" i="34"/>
  <c r="CIH88" i="34"/>
  <c r="CNF88" i="34"/>
  <c r="CSD88" i="34"/>
  <c r="CXB88" i="34"/>
  <c r="DBT88" i="34"/>
  <c r="DFD88" i="34"/>
  <c r="DIF88" i="34"/>
  <c r="DKT88" i="34"/>
  <c r="DNF88" i="34"/>
  <c r="DPR88" i="34"/>
  <c r="DSD88" i="34"/>
  <c r="DUP88" i="34"/>
  <c r="DXB88" i="34"/>
  <c r="DZN88" i="34"/>
  <c r="EBZ88" i="34"/>
  <c r="BNJ88" i="34"/>
  <c r="BYJ88" i="34"/>
  <c r="CER88" i="34"/>
  <c r="F103" i="34"/>
  <c r="AJ88" i="34"/>
  <c r="CV88" i="34"/>
  <c r="FH88" i="34"/>
  <c r="HT88" i="34"/>
  <c r="KF88" i="34"/>
  <c r="MR88" i="34"/>
  <c r="PD88" i="34"/>
  <c r="RP88" i="34"/>
  <c r="UB88" i="34"/>
  <c r="WN88" i="34"/>
  <c r="C107" i="34"/>
  <c r="BI88" i="34"/>
  <c r="DU88" i="34"/>
  <c r="GG88" i="34"/>
  <c r="IS88" i="34"/>
  <c r="LE88" i="34"/>
  <c r="NQ88" i="34"/>
  <c r="QC88" i="34"/>
  <c r="SO88" i="34"/>
  <c r="VA88" i="34"/>
  <c r="C105" i="34"/>
  <c r="AU88" i="34"/>
  <c r="DG88" i="34"/>
  <c r="FS88" i="34"/>
  <c r="IE88" i="34"/>
  <c r="KQ88" i="34"/>
  <c r="NC88" i="34"/>
  <c r="PO88" i="34"/>
  <c r="SA88" i="34"/>
  <c r="UM88" i="34"/>
  <c r="WY88" i="34"/>
  <c r="H101" i="34"/>
  <c r="BT88" i="34"/>
  <c r="EF88" i="34"/>
  <c r="GR88" i="34"/>
  <c r="JD88" i="34"/>
  <c r="LP88" i="34"/>
  <c r="OB88" i="34"/>
  <c r="QN88" i="34"/>
  <c r="SZ88" i="34"/>
  <c r="VL88" i="34"/>
  <c r="AD88" i="34"/>
  <c r="FB88" i="34"/>
  <c r="JZ88" i="34"/>
  <c r="OX88" i="34"/>
  <c r="TV88" i="34"/>
  <c r="XX88" i="34"/>
  <c r="AAJ88" i="34"/>
  <c r="ACV88" i="34"/>
  <c r="AFH88" i="34"/>
  <c r="AHT88" i="34"/>
  <c r="E105" i="34"/>
  <c r="DI88" i="34"/>
  <c r="IG88" i="34"/>
  <c r="NE88" i="34"/>
  <c r="SC88" i="34"/>
  <c r="WU88" i="34"/>
  <c r="ZM88" i="34"/>
  <c r="ABY88" i="34"/>
  <c r="AEK88" i="34"/>
  <c r="AGW88" i="34"/>
  <c r="CD88" i="34"/>
  <c r="HB88" i="34"/>
  <c r="LZ88" i="34"/>
  <c r="QX88" i="34"/>
  <c r="VV88" i="34"/>
  <c r="YX88" i="34"/>
  <c r="ABJ88" i="34"/>
  <c r="ADV88" i="34"/>
  <c r="AGH88" i="34"/>
  <c r="AIT88" i="34"/>
  <c r="AI88" i="34"/>
  <c r="FG88" i="34"/>
  <c r="KE88" i="34"/>
  <c r="PC88" i="34"/>
  <c r="UA88" i="34"/>
  <c r="YA88" i="34"/>
  <c r="AAM88" i="34"/>
  <c r="ACY88" i="34"/>
  <c r="AFK88" i="34"/>
  <c r="AHW88" i="34"/>
  <c r="AKI88" i="34"/>
  <c r="CK88" i="34"/>
  <c r="HI88" i="34"/>
  <c r="MG88" i="34"/>
  <c r="RE88" i="34"/>
  <c r="WC88" i="34"/>
  <c r="ZA88" i="34"/>
  <c r="ABM88" i="34"/>
  <c r="ADY88" i="34"/>
  <c r="AGK88" i="34"/>
  <c r="GD88" i="34"/>
  <c r="TC88" i="34"/>
  <c r="ABT88" i="34"/>
  <c r="AHU88" i="34"/>
  <c r="ALC88" i="34"/>
  <c r="ANO88" i="34"/>
  <c r="AQA88" i="34"/>
  <c r="ASM88" i="34"/>
  <c r="AUY88" i="34"/>
  <c r="AXK88" i="34"/>
  <c r="F104" i="34"/>
  <c r="LN88" i="34"/>
  <c r="XV88" i="34"/>
  <c r="AEI88" i="34"/>
  <c r="AJL88" i="34"/>
  <c r="AMC88" i="34"/>
  <c r="AOO88" i="34"/>
  <c r="ARA88" i="34"/>
  <c r="ATM88" i="34"/>
  <c r="AVY88" i="34"/>
  <c r="AYK88" i="34"/>
  <c r="JW88" i="34"/>
  <c r="WZ88" i="34"/>
  <c r="ADR88" i="34"/>
  <c r="AIY88" i="34"/>
  <c r="ALV88" i="34"/>
  <c r="AOH88" i="34"/>
  <c r="AQT88" i="34"/>
  <c r="ATF88" i="34"/>
  <c r="AVR88" i="34"/>
  <c r="AYD88" i="34"/>
  <c r="BAP88" i="34"/>
  <c r="FN88" i="34"/>
  <c r="SM88" i="34"/>
  <c r="ABL88" i="34"/>
  <c r="AHQ88" i="34"/>
  <c r="AKZ88" i="34"/>
  <c r="ANL88" i="34"/>
  <c r="APX88" i="34"/>
  <c r="ASJ88" i="34"/>
  <c r="AUV88" i="34"/>
  <c r="HZ88" i="34"/>
  <c r="ACR88" i="34"/>
  <c r="ALL88" i="34"/>
  <c r="AQJ88" i="34"/>
  <c r="AVH88" i="34"/>
  <c r="AZH88" i="34"/>
  <c r="BCC88" i="34"/>
  <c r="BEO88" i="34"/>
  <c r="BHA88" i="34"/>
  <c r="BJM88" i="34"/>
  <c r="BLY88" i="34"/>
  <c r="BOK88" i="34"/>
  <c r="BQW88" i="34"/>
  <c r="FO88" i="34"/>
  <c r="ABN88" i="34"/>
  <c r="ALA88" i="34"/>
  <c r="APY88" i="34"/>
  <c r="AUW88" i="34"/>
  <c r="AYZ88" i="34"/>
  <c r="BBW88" i="34"/>
  <c r="BEI88" i="34"/>
  <c r="BGU88" i="34"/>
  <c r="BJG88" i="34"/>
  <c r="BLS88" i="34"/>
  <c r="PV88" i="34"/>
  <c r="AGM88" i="34"/>
  <c r="AMX88" i="34"/>
  <c r="ARV88" i="34"/>
  <c r="AWR88" i="34"/>
  <c r="BAE88" i="34"/>
  <c r="BCV88" i="34"/>
  <c r="BFH88" i="34"/>
  <c r="BHT88" i="34"/>
  <c r="WR88" i="34"/>
  <c r="AIW88" i="34"/>
  <c r="AOF88" i="34"/>
  <c r="ATD88" i="34"/>
  <c r="AXR88" i="34"/>
  <c r="BAY88" i="34"/>
  <c r="AHP88" i="34"/>
  <c r="ASI88" i="34"/>
  <c r="BAL88" i="34"/>
  <c r="BES88" i="34"/>
  <c r="BIM88" i="34"/>
  <c r="AFL88" i="34"/>
  <c r="ARK88" i="34"/>
  <c r="AZX88" i="34"/>
  <c r="HK88" i="34"/>
  <c r="ALJ88" i="34"/>
  <c r="AVF88" i="34"/>
  <c r="BBY88" i="34"/>
  <c r="BFV88" i="34"/>
  <c r="BJL88" i="34"/>
  <c r="BMS88" i="34"/>
  <c r="BPN88" i="34"/>
  <c r="BSI88" i="34"/>
  <c r="BUV88" i="34"/>
  <c r="PF88" i="34"/>
  <c r="AMU88" i="34"/>
  <c r="AWN88" i="34"/>
  <c r="BCL88" i="34"/>
  <c r="QQ88" i="34"/>
  <c r="ANC88" i="34"/>
  <c r="AWT88" i="34"/>
  <c r="BCO88" i="34"/>
  <c r="BGL88" i="34"/>
  <c r="BJZ88" i="34"/>
  <c r="BND88" i="34"/>
  <c r="BPZ88" i="34"/>
  <c r="BST88" i="34"/>
  <c r="BVF88" i="34"/>
  <c r="BXR88" i="34"/>
  <c r="AQW88" i="34"/>
  <c r="BFS88" i="34"/>
  <c r="BKY88" i="34"/>
  <c r="BOY88" i="34"/>
  <c r="BSQ88" i="34"/>
  <c r="BVY88" i="34"/>
  <c r="BYU88" i="34"/>
  <c r="CBG88" i="34"/>
  <c r="CDS88" i="34"/>
  <c r="CGE88" i="34"/>
  <c r="CIQ88" i="34"/>
  <c r="CLC88" i="34"/>
  <c r="CNO88" i="34"/>
  <c r="CQA88" i="34"/>
  <c r="CSM88" i="34"/>
  <c r="CUY88" i="34"/>
  <c r="CXK88" i="34"/>
  <c r="CZW88" i="34"/>
  <c r="DCI88" i="34"/>
  <c r="DEU88" i="34"/>
  <c r="ED88" i="34"/>
  <c r="AZQ88" i="34"/>
  <c r="BID88" i="34"/>
  <c r="BMQ88" i="34"/>
  <c r="BQK88" i="34"/>
  <c r="BTY88" i="34"/>
  <c r="BXD88" i="34"/>
  <c r="BZT88" i="34"/>
  <c r="CCF88" i="34"/>
  <c r="XJ88" i="34"/>
  <c r="BBR88" i="34"/>
  <c r="BIV88" i="34"/>
  <c r="BNF88" i="34"/>
  <c r="BQX88" i="34"/>
  <c r="BUK88" i="34"/>
  <c r="BXN88" i="34"/>
  <c r="CAC88" i="34"/>
  <c r="CCO88" i="34"/>
  <c r="CFA88" i="34"/>
  <c r="CHM88" i="34"/>
  <c r="CJY88" i="34"/>
  <c r="CMK88" i="34"/>
  <c r="COW88" i="34"/>
  <c r="CRI88" i="34"/>
  <c r="CTU88" i="34"/>
  <c r="CWG88" i="34"/>
  <c r="CYS88" i="34"/>
  <c r="DBE88" i="34"/>
  <c r="DDQ88" i="34"/>
  <c r="DGC88" i="34"/>
  <c r="DIO88" i="34"/>
  <c r="AXX88" i="34"/>
  <c r="BHO88" i="34"/>
  <c r="BMF88" i="34"/>
  <c r="BQB88" i="34"/>
  <c r="BTQ88" i="34"/>
  <c r="BWW88" i="34"/>
  <c r="BZN88" i="34"/>
  <c r="CBZ88" i="34"/>
  <c r="CEL88" i="34"/>
  <c r="CGX88" i="34"/>
  <c r="CJJ88" i="34"/>
  <c r="CLV88" i="34"/>
  <c r="COH88" i="34"/>
  <c r="CQT88" i="34"/>
  <c r="CTF88" i="34"/>
  <c r="CVR88" i="34"/>
  <c r="CYD88" i="34"/>
  <c r="DAP88" i="34"/>
  <c r="AYH88" i="34"/>
  <c r="BHR88" i="34"/>
  <c r="BMH88" i="34"/>
  <c r="BQC88" i="34"/>
  <c r="BTS88" i="34"/>
  <c r="BWX88" i="34"/>
  <c r="BZO88" i="34"/>
  <c r="CCA88" i="34"/>
  <c r="CEM88" i="34"/>
  <c r="CGY88" i="34"/>
  <c r="CJK88" i="34"/>
  <c r="CLW88" i="34"/>
  <c r="COI88" i="34"/>
  <c r="CQU88" i="34"/>
  <c r="CTG88" i="34"/>
  <c r="CVS88" i="34"/>
  <c r="CYE88" i="34"/>
  <c r="DAQ88" i="34"/>
  <c r="AIF88" i="34"/>
  <c r="BDO88" i="34"/>
  <c r="BJR88" i="34"/>
  <c r="BNV88" i="34"/>
  <c r="BRO88" i="34"/>
  <c r="BFN88" i="34"/>
  <c r="BVA88" i="34"/>
  <c r="CCD88" i="34"/>
  <c r="CHQ88" i="34"/>
  <c r="CMO88" i="34"/>
  <c r="CRM88" i="34"/>
  <c r="CWK88" i="34"/>
  <c r="DBF88" i="34"/>
  <c r="DER88" i="34"/>
  <c r="DHV88" i="34"/>
  <c r="DKK88" i="34"/>
  <c r="DMW88" i="34"/>
  <c r="DPI88" i="34"/>
  <c r="DRU88" i="34"/>
  <c r="DUG88" i="34"/>
  <c r="DWS88" i="34"/>
  <c r="DZE88" i="34"/>
  <c r="EBQ88" i="34"/>
  <c r="BKX88" i="34"/>
  <c r="BXH88" i="34"/>
  <c r="CDY88" i="34"/>
  <c r="CIX88" i="34"/>
  <c r="CNV88" i="34"/>
  <c r="CST88" i="34"/>
  <c r="CXR88" i="34"/>
  <c r="DCG88" i="34"/>
  <c r="DFO88" i="34"/>
  <c r="DIP88" i="34"/>
  <c r="DLB88" i="34"/>
  <c r="DNN88" i="34"/>
  <c r="DPZ88" i="34"/>
  <c r="DSL88" i="34"/>
  <c r="DUX88" i="34"/>
  <c r="DXJ88" i="34"/>
  <c r="DZV88" i="34"/>
  <c r="ECH88" i="34"/>
  <c r="BPH88" i="34"/>
  <c r="BZB88" i="34"/>
  <c r="CFH88" i="34"/>
  <c r="CKF88" i="34"/>
  <c r="CPD88" i="34"/>
  <c r="CUB88" i="34"/>
  <c r="CYZ88" i="34"/>
  <c r="DDD88" i="34"/>
  <c r="G104" i="34"/>
  <c r="AR88" i="34"/>
  <c r="DD88" i="34"/>
  <c r="FP88" i="34"/>
  <c r="IB88" i="34"/>
  <c r="KN88" i="34"/>
  <c r="MZ88" i="34"/>
  <c r="PL88" i="34"/>
  <c r="RX88" i="34"/>
  <c r="UJ88" i="34"/>
  <c r="WV88" i="34"/>
  <c r="E101" i="34"/>
  <c r="BQ88" i="34"/>
  <c r="EC88" i="34"/>
  <c r="GO88" i="34"/>
  <c r="JA88" i="34"/>
  <c r="LM88" i="34"/>
  <c r="NY88" i="34"/>
  <c r="QK88" i="34"/>
  <c r="SW88" i="34"/>
  <c r="VI88" i="34"/>
  <c r="D106" i="34"/>
  <c r="BC88" i="34"/>
  <c r="DO88" i="34"/>
  <c r="GA88" i="34"/>
  <c r="IM88" i="34"/>
  <c r="KY88" i="34"/>
  <c r="NK88" i="34"/>
  <c r="PW88" i="34"/>
  <c r="SI88" i="34"/>
  <c r="UU88" i="34"/>
  <c r="XG88" i="34"/>
  <c r="P88" i="34"/>
  <c r="CB88" i="34"/>
  <c r="EN88" i="34"/>
  <c r="GZ88" i="34"/>
  <c r="JL88" i="34"/>
  <c r="LX88" i="34"/>
  <c r="OJ88" i="34"/>
  <c r="QV88" i="34"/>
  <c r="TH88" i="34"/>
  <c r="VT88" i="34"/>
  <c r="AT88" i="34"/>
  <c r="FR88" i="34"/>
  <c r="KP88" i="34"/>
  <c r="PN88" i="34"/>
  <c r="UL88" i="34"/>
  <c r="YF88" i="34"/>
  <c r="AAR88" i="34"/>
  <c r="ADD88" i="34"/>
  <c r="AFP88" i="34"/>
  <c r="AIB88" i="34"/>
  <c r="G107" i="34"/>
  <c r="DY88" i="34"/>
  <c r="IW88" i="34"/>
  <c r="NU88" i="34"/>
  <c r="SS88" i="34"/>
  <c r="XF88" i="34"/>
  <c r="ZU88" i="34"/>
  <c r="ACG88" i="34"/>
  <c r="AES88" i="34"/>
  <c r="D103" i="34"/>
  <c r="CT88" i="34"/>
  <c r="HR88" i="34"/>
  <c r="MP88" i="34"/>
  <c r="RN88" i="34"/>
  <c r="WL88" i="34"/>
  <c r="ZF88" i="34"/>
  <c r="ABR88" i="34"/>
  <c r="AED88" i="34"/>
  <c r="AGP88" i="34"/>
  <c r="AJB88" i="34"/>
  <c r="AY88" i="34"/>
  <c r="FW88" i="34"/>
  <c r="KU88" i="34"/>
  <c r="PS88" i="34"/>
  <c r="UQ88" i="34"/>
  <c r="YI88" i="34"/>
  <c r="AAU88" i="34"/>
  <c r="ADG88" i="34"/>
  <c r="AFS88" i="34"/>
  <c r="AIE88" i="34"/>
  <c r="D104" i="34"/>
  <c r="DA88" i="34"/>
  <c r="HY88" i="34"/>
  <c r="MW88" i="34"/>
  <c r="RU88" i="34"/>
  <c r="WP88" i="34"/>
  <c r="ZI88" i="34"/>
  <c r="ABU88" i="34"/>
  <c r="AEG88" i="34"/>
  <c r="AGS88" i="34"/>
  <c r="HV88" i="34"/>
  <c r="UX88" i="34"/>
  <c r="ACM88" i="34"/>
  <c r="AIH88" i="34"/>
  <c r="ALK88" i="34"/>
  <c r="ANW88" i="34"/>
  <c r="AQI88" i="34"/>
  <c r="ASU88" i="34"/>
  <c r="AVG88" i="34"/>
  <c r="AXS88" i="34"/>
  <c r="Z88" i="34"/>
  <c r="MY88" i="34"/>
  <c r="YR88" i="34"/>
  <c r="AFF88" i="34"/>
  <c r="AJW88" i="34"/>
  <c r="AMK88" i="34"/>
  <c r="AOW88" i="34"/>
  <c r="ARI88" i="34"/>
  <c r="ATU88" i="34"/>
  <c r="AWG88" i="34"/>
  <c r="C106" i="34"/>
  <c r="LR88" i="34"/>
  <c r="XW88" i="34"/>
  <c r="AEN88" i="34"/>
  <c r="AJM88" i="34"/>
  <c r="AMD88" i="34"/>
  <c r="AOP88" i="34"/>
  <c r="ARB88" i="34"/>
  <c r="ATN88" i="34"/>
  <c r="AVZ88" i="34"/>
  <c r="AYL88" i="34"/>
  <c r="BAX88" i="34"/>
  <c r="HF88" i="34"/>
  <c r="UH88" i="34"/>
  <c r="ACE88" i="34"/>
  <c r="AIC88" i="34"/>
  <c r="ALH88" i="34"/>
  <c r="ANT88" i="34"/>
  <c r="AQF88" i="34"/>
  <c r="ASR88" i="34"/>
  <c r="AVD88" i="34"/>
  <c r="LC88" i="34"/>
  <c r="AEH88" i="34"/>
  <c r="AMB88" i="34"/>
  <c r="AQZ88" i="34"/>
  <c r="AVX88" i="34"/>
  <c r="AZS88" i="34"/>
  <c r="BCK88" i="34"/>
  <c r="BEW88" i="34"/>
  <c r="BHI88" i="34"/>
  <c r="BJU88" i="34"/>
  <c r="BMG88" i="34"/>
  <c r="BOS88" i="34"/>
  <c r="BRE88" i="34"/>
  <c r="JB88" i="34"/>
  <c r="ADC88" i="34"/>
  <c r="ALQ88" i="34"/>
  <c r="AQO88" i="34"/>
  <c r="AVM88" i="34"/>
  <c r="AZK88" i="34"/>
  <c r="BCE88" i="34"/>
  <c r="BEQ88" i="34"/>
  <c r="BHC88" i="34"/>
  <c r="BJO88" i="34"/>
  <c r="BMA88" i="34"/>
  <c r="TB88" i="34"/>
  <c r="AHS88" i="34"/>
  <c r="ANN88" i="34"/>
  <c r="ASL88" i="34"/>
  <c r="AXD88" i="34"/>
  <c r="BAN88" i="34"/>
  <c r="BDD88" i="34"/>
  <c r="BFP88" i="34"/>
  <c r="V88" i="34"/>
  <c r="YM88" i="34"/>
  <c r="AJV88" i="34"/>
  <c r="AOV88" i="34"/>
  <c r="ATT88" i="34"/>
  <c r="AYF88" i="34"/>
  <c r="G106" i="34"/>
  <c r="AJN88" i="34"/>
  <c r="ATO88" i="34"/>
  <c r="BBD88" i="34"/>
  <c r="BFD88" i="34"/>
  <c r="BIX88" i="34"/>
  <c r="AIA88" i="34"/>
  <c r="ASQ88" i="34"/>
  <c r="BAQ88" i="34"/>
  <c r="OD88" i="34"/>
  <c r="AMP88" i="34"/>
  <c r="AWK88" i="34"/>
  <c r="BCJ88" i="34"/>
  <c r="BGI88" i="34"/>
  <c r="BJX88" i="34"/>
  <c r="BNB88" i="34"/>
  <c r="BPW88" i="34"/>
  <c r="BSR88" i="34"/>
  <c r="BVD88" i="34"/>
  <c r="VO88" i="34"/>
  <c r="AOA88" i="34"/>
  <c r="AXO88" i="34"/>
  <c r="BCY88" i="34"/>
  <c r="XB88" i="34"/>
  <c r="AOI88" i="34"/>
  <c r="AXT88" i="34"/>
  <c r="BCZ88" i="34"/>
  <c r="BGY88" i="34"/>
  <c r="BKJ88" i="34"/>
  <c r="BNN88" i="34"/>
  <c r="BQI88" i="34"/>
  <c r="BTB88" i="34"/>
  <c r="BVN88" i="34"/>
  <c r="BXZ88" i="34"/>
  <c r="ATY88" i="34"/>
  <c r="BGO88" i="34"/>
  <c r="BLM88" i="34"/>
  <c r="BPK88" i="34"/>
  <c r="BTC88" i="34"/>
  <c r="BWI88" i="34"/>
  <c r="BZC88" i="34"/>
  <c r="CBO88" i="34"/>
  <c r="CEA88" i="34"/>
  <c r="CGM88" i="34"/>
  <c r="CIY88" i="34"/>
  <c r="CLK88" i="34"/>
  <c r="CNW88" i="34"/>
  <c r="CQI88" i="34"/>
  <c r="CSU88" i="34"/>
  <c r="CVG88" i="34"/>
  <c r="CXS88" i="34"/>
  <c r="DAE88" i="34"/>
  <c r="DCQ88" i="34"/>
  <c r="DFC88" i="34"/>
  <c r="UI88" i="34"/>
  <c r="BBQ88" i="34"/>
  <c r="BIU88" i="34"/>
  <c r="BNC88" i="34"/>
  <c r="BQV88" i="34"/>
  <c r="BUJ88" i="34"/>
  <c r="BXM88" i="34"/>
  <c r="CAB88" i="34"/>
  <c r="CCN88" i="34"/>
  <c r="AFO88" i="34"/>
  <c r="BDB88" i="34"/>
  <c r="BJK88" i="34"/>
  <c r="BNQ88" i="34"/>
  <c r="BRK88" i="34"/>
  <c r="BUU88" i="34"/>
  <c r="BXW88" i="34"/>
  <c r="CAK88" i="34"/>
  <c r="CCW88" i="34"/>
  <c r="CFI88" i="34"/>
  <c r="CHU88" i="34"/>
  <c r="CKG88" i="34"/>
  <c r="CMS88" i="34"/>
  <c r="CPE88" i="34"/>
  <c r="CRQ88" i="34"/>
  <c r="CUC88" i="34"/>
  <c r="CWO88" i="34"/>
  <c r="CZA88" i="34"/>
  <c r="DBM88" i="34"/>
  <c r="DDY88" i="34"/>
  <c r="DGK88" i="34"/>
  <c r="HJ88" i="34"/>
  <c r="BAI88" i="34"/>
  <c r="BIH88" i="34"/>
  <c r="BMT88" i="34"/>
  <c r="BQM88" i="34"/>
  <c r="BUB88" i="34"/>
  <c r="BXF88" i="34"/>
  <c r="BZV88" i="34"/>
  <c r="CCH88" i="34"/>
  <c r="CET88" i="34"/>
  <c r="CHF88" i="34"/>
  <c r="CJR88" i="34"/>
  <c r="CMD88" i="34"/>
  <c r="COP88" i="34"/>
  <c r="CRB88" i="34"/>
  <c r="CTN88" i="34"/>
  <c r="CVZ88" i="34"/>
  <c r="CYL88" i="34"/>
  <c r="KM88" i="34"/>
  <c r="BAJ88" i="34"/>
  <c r="BIK88" i="34"/>
  <c r="BMV88" i="34"/>
  <c r="BQN88" i="34"/>
  <c r="BUC88" i="34"/>
  <c r="BXG88" i="34"/>
  <c r="BZW88" i="34"/>
  <c r="CCI88" i="34"/>
  <c r="CEU88" i="34"/>
  <c r="CHG88" i="34"/>
  <c r="CJS88" i="34"/>
  <c r="CME88" i="34"/>
  <c r="COQ88" i="34"/>
  <c r="CRC88" i="34"/>
  <c r="CTO88" i="34"/>
  <c r="CWA88" i="34"/>
  <c r="CYM88" i="34"/>
  <c r="DAY88" i="34"/>
  <c r="ALZ88" i="34"/>
  <c r="BEN88" i="34"/>
  <c r="BKF88" i="34"/>
  <c r="BOH88" i="34"/>
  <c r="BSA88" i="34"/>
  <c r="BIN88" i="34"/>
  <c r="BWF88" i="34"/>
  <c r="CDA88" i="34"/>
  <c r="CIG88" i="34"/>
  <c r="CNE88" i="34"/>
  <c r="CSC88" i="34"/>
  <c r="CXA88" i="34"/>
  <c r="DBR88" i="34"/>
  <c r="DFB88" i="34"/>
  <c r="DIE88" i="34"/>
  <c r="DKS88" i="34"/>
  <c r="DNE88" i="34"/>
  <c r="DPQ88" i="34"/>
  <c r="DSC88" i="34"/>
  <c r="DUO88" i="34"/>
  <c r="DXA88" i="34"/>
  <c r="DZM88" i="34"/>
  <c r="EBY88" i="34"/>
  <c r="BMZ88" i="34"/>
  <c r="BYC88" i="34"/>
  <c r="CEP88" i="34"/>
  <c r="CJN88" i="34"/>
  <c r="COL88" i="34"/>
  <c r="CTJ88" i="34"/>
  <c r="CYH88" i="34"/>
  <c r="DCR88" i="34"/>
  <c r="DFY88" i="34"/>
  <c r="DIX88" i="34"/>
  <c r="DLJ88" i="34"/>
  <c r="DNV88" i="34"/>
  <c r="DQH88" i="34"/>
  <c r="DST88" i="34"/>
  <c r="DVF88" i="34"/>
  <c r="DXR88" i="34"/>
  <c r="EAD88" i="34"/>
  <c r="AAV88" i="34"/>
  <c r="BRD88" i="34"/>
  <c r="BZY88" i="34"/>
  <c r="CFX88" i="34"/>
  <c r="CKV88" i="34"/>
  <c r="CPT88" i="34"/>
  <c r="CUR88" i="34"/>
  <c r="CZP88" i="34"/>
  <c r="DDN88" i="34"/>
  <c r="DGV88" i="34"/>
  <c r="DJO88" i="34"/>
  <c r="DMA88" i="34"/>
  <c r="DOM88" i="34"/>
  <c r="DQY88" i="34"/>
  <c r="DTK88" i="34"/>
  <c r="DVW88" i="34"/>
  <c r="ACJ88" i="34"/>
  <c r="BRF88" i="34"/>
  <c r="BZZ88" i="34"/>
  <c r="CGB88" i="34"/>
  <c r="CKZ88" i="34"/>
  <c r="CPX88" i="34"/>
  <c r="CUV88" i="34"/>
  <c r="CZT88" i="34"/>
  <c r="DDP88" i="34"/>
  <c r="DGW88" i="34"/>
  <c r="DJP88" i="34"/>
  <c r="DMB88" i="34"/>
  <c r="DON88" i="34"/>
  <c r="DQZ88" i="34"/>
  <c r="DTL88" i="34"/>
  <c r="DVX88" i="34"/>
  <c r="DYJ88" i="34"/>
  <c r="EAV88" i="34"/>
  <c r="H105" i="34"/>
  <c r="AZ88" i="34"/>
  <c r="DL88" i="34"/>
  <c r="FX88" i="34"/>
  <c r="IJ88" i="34"/>
  <c r="KV88" i="34"/>
  <c r="NH88" i="34"/>
  <c r="PT88" i="34"/>
  <c r="SF88" i="34"/>
  <c r="UR88" i="34"/>
  <c r="XD88" i="34"/>
  <c r="M88" i="34"/>
  <c r="BY88" i="34"/>
  <c r="EK88" i="34"/>
  <c r="GW88" i="34"/>
  <c r="JI88" i="34"/>
  <c r="LU88" i="34"/>
  <c r="OG88" i="34"/>
  <c r="QS88" i="34"/>
  <c r="TE88" i="34"/>
  <c r="VQ88" i="34"/>
  <c r="E107" i="34"/>
  <c r="BK88" i="34"/>
  <c r="DW88" i="34"/>
  <c r="GI88" i="34"/>
  <c r="IU88" i="34"/>
  <c r="LG88" i="34"/>
  <c r="NS88" i="34"/>
  <c r="QE88" i="34"/>
  <c r="SQ88" i="34"/>
  <c r="VC88" i="34"/>
  <c r="XO88" i="34"/>
  <c r="X88" i="34"/>
  <c r="CJ88" i="34"/>
  <c r="EV88" i="34"/>
  <c r="HH88" i="34"/>
  <c r="JT88" i="34"/>
  <c r="MF88" i="34"/>
  <c r="OR88" i="34"/>
  <c r="RD88" i="34"/>
  <c r="TP88" i="34"/>
  <c r="WB88" i="34"/>
  <c r="BJ88" i="34"/>
  <c r="GH88" i="34"/>
  <c r="LF88" i="34"/>
  <c r="QD88" i="34"/>
  <c r="VB88" i="34"/>
  <c r="YN88" i="34"/>
  <c r="AAZ88" i="34"/>
  <c r="ADL88" i="34"/>
  <c r="AFX88" i="34"/>
  <c r="AIJ88" i="34"/>
  <c r="Q88" i="34"/>
  <c r="EO88" i="34"/>
  <c r="JM88" i="34"/>
  <c r="OK88" i="34"/>
  <c r="TI88" i="34"/>
  <c r="XQ88" i="34"/>
  <c r="AAC88" i="34"/>
  <c r="ACO88" i="34"/>
  <c r="AFA88" i="34"/>
  <c r="F105" i="34"/>
  <c r="DJ88" i="34"/>
  <c r="IH88" i="34"/>
  <c r="NF88" i="34"/>
  <c r="SD88" i="34"/>
  <c r="WW88" i="34"/>
  <c r="ZN88" i="34"/>
  <c r="ABZ88" i="34"/>
  <c r="AEL88" i="34"/>
  <c r="AGX88" i="34"/>
  <c r="AJJ88" i="34"/>
  <c r="BO88" i="34"/>
  <c r="GM88" i="34"/>
  <c r="LK88" i="34"/>
  <c r="QI88" i="34"/>
  <c r="VG88" i="34"/>
  <c r="YQ88" i="34"/>
  <c r="ABC88" i="34"/>
  <c r="ADO88" i="34"/>
  <c r="AGA88" i="34"/>
  <c r="AIM88" i="34"/>
  <c r="F106" i="34"/>
  <c r="DQ88" i="34"/>
  <c r="IO88" i="34"/>
  <c r="NM88" i="34"/>
  <c r="SK88" i="34"/>
  <c r="XA88" i="34"/>
  <c r="ZQ88" i="34"/>
  <c r="ACC88" i="34"/>
  <c r="AEO88" i="34"/>
  <c r="AHA88" i="34"/>
  <c r="JG88" i="34"/>
  <c r="WO88" i="34"/>
  <c r="ADJ88" i="34"/>
  <c r="AIV88" i="34"/>
  <c r="ALS88" i="34"/>
  <c r="AOE88" i="34"/>
  <c r="AQQ88" i="34"/>
  <c r="ATC88" i="34"/>
  <c r="AVO88" i="34"/>
  <c r="AYA88" i="34"/>
  <c r="BR88" i="34"/>
  <c r="OT88" i="34"/>
  <c r="ZK88" i="34"/>
  <c r="AGB88" i="34"/>
  <c r="AKF88" i="34"/>
  <c r="AMS88" i="34"/>
  <c r="APE88" i="34"/>
  <c r="ARQ88" i="34"/>
  <c r="AUC88" i="34"/>
  <c r="AWO88" i="34"/>
  <c r="AA88" i="34"/>
  <c r="NJ88" i="34"/>
  <c r="YT88" i="34"/>
  <c r="AFG88" i="34"/>
  <c r="AJX88" i="34"/>
  <c r="AML88" i="34"/>
  <c r="AOX88" i="34"/>
  <c r="ARJ88" i="34"/>
  <c r="ATV88" i="34"/>
  <c r="AWH88" i="34"/>
  <c r="AYT88" i="34"/>
  <c r="BBF88" i="34"/>
  <c r="IQ88" i="34"/>
  <c r="VZ88" i="34"/>
  <c r="ADB88" i="34"/>
  <c r="AIP88" i="34"/>
  <c r="ALP88" i="34"/>
  <c r="AOB88" i="34"/>
  <c r="AQN88" i="34"/>
  <c r="ASZ88" i="34"/>
  <c r="AVL88" i="34"/>
  <c r="OP88" i="34"/>
  <c r="AFW88" i="34"/>
  <c r="AMR88" i="34"/>
  <c r="ARP88" i="34"/>
  <c r="AWL88" i="34"/>
  <c r="BAB88" i="34"/>
  <c r="BCS88" i="34"/>
  <c r="BFE88" i="34"/>
  <c r="BHQ88" i="34"/>
  <c r="BKC88" i="34"/>
  <c r="BMO88" i="34"/>
  <c r="BPA88" i="34"/>
  <c r="BRM88" i="34"/>
  <c r="MH88" i="34"/>
  <c r="AEV88" i="34"/>
  <c r="AMG88" i="34"/>
  <c r="ARE88" i="34"/>
  <c r="AWC88" i="34"/>
  <c r="AZU88" i="34"/>
  <c r="BCM88" i="34"/>
  <c r="BEY88" i="34"/>
  <c r="BHK88" i="34"/>
  <c r="BJW88" i="34"/>
  <c r="BMI88" i="34"/>
  <c r="WE88" i="34"/>
  <c r="AIS88" i="34"/>
  <c r="AOD88" i="34"/>
  <c r="ATB88" i="34"/>
  <c r="AXQ88" i="34"/>
  <c r="BAW88" i="34"/>
  <c r="BDL88" i="34"/>
  <c r="BFX88" i="34"/>
  <c r="DB88" i="34"/>
  <c r="AAF88" i="34"/>
  <c r="AKN88" i="34"/>
  <c r="APL88" i="34"/>
  <c r="AUJ88" i="34"/>
  <c r="AYR88" i="34"/>
  <c r="FJ88" i="34"/>
  <c r="AKY88" i="34"/>
  <c r="AUU88" i="34"/>
  <c r="BBS88" i="34"/>
  <c r="BFR88" i="34"/>
  <c r="AL88" i="34"/>
  <c r="AJY88" i="34"/>
  <c r="ATW88" i="34"/>
  <c r="BBH88" i="34"/>
  <c r="UT88" i="34"/>
  <c r="ANV88" i="34"/>
  <c r="AXJ88" i="34"/>
  <c r="BCX88" i="34"/>
  <c r="BGW88" i="34"/>
  <c r="BKH88" i="34"/>
  <c r="BNK88" i="34"/>
  <c r="BQF88" i="34"/>
  <c r="BSZ88" i="34"/>
  <c r="BVL88" i="34"/>
  <c r="ZR88" i="34"/>
  <c r="APG88" i="34"/>
  <c r="AYN88" i="34"/>
  <c r="BDM88" i="34"/>
  <c r="AAN88" i="34"/>
  <c r="APO88" i="34"/>
  <c r="AYS88" i="34"/>
  <c r="BDN88" i="34"/>
  <c r="BHM88" i="34"/>
  <c r="BKV88" i="34"/>
  <c r="BNW88" i="34"/>
  <c r="BQR88" i="34"/>
  <c r="BTJ88" i="34"/>
  <c r="BVV88" i="34"/>
  <c r="BYH88" i="34"/>
  <c r="AWY88" i="34"/>
  <c r="BHG88" i="34"/>
  <c r="BMC88" i="34"/>
  <c r="BPV88" i="34"/>
  <c r="BTM88" i="34"/>
  <c r="BWS88" i="34"/>
  <c r="BZK88" i="34"/>
  <c r="CBW88" i="34"/>
  <c r="CEI88" i="34"/>
  <c r="CGU88" i="34"/>
  <c r="CJG88" i="34"/>
  <c r="CLS88" i="34"/>
  <c r="COE88" i="34"/>
  <c r="CQQ88" i="34"/>
  <c r="CTC88" i="34"/>
  <c r="CVO88" i="34"/>
  <c r="CYA88" i="34"/>
  <c r="DAM88" i="34"/>
  <c r="DCY88" i="34"/>
  <c r="DFK88" i="34"/>
  <c r="AEA88" i="34"/>
  <c r="BCW88" i="34"/>
  <c r="BJJ88" i="34"/>
  <c r="BNP88" i="34"/>
  <c r="BRI88" i="34"/>
  <c r="BUT88" i="34"/>
  <c r="BXV88" i="34"/>
  <c r="CAJ88" i="34"/>
  <c r="CCV88" i="34"/>
  <c r="AKT88" i="34"/>
  <c r="BED88" i="34"/>
  <c r="BKA88" i="34"/>
  <c r="BOB88" i="34"/>
  <c r="BRW88" i="34"/>
  <c r="BVG88" i="34"/>
  <c r="BYF88" i="34"/>
  <c r="CAS88" i="34"/>
  <c r="CDE88" i="34"/>
  <c r="CFQ88" i="34"/>
  <c r="CIC88" i="34"/>
  <c r="CKO88" i="34"/>
  <c r="CNA88" i="34"/>
  <c r="CPM88" i="34"/>
  <c r="CRY88" i="34"/>
  <c r="CUK88" i="34"/>
  <c r="CWW88" i="34"/>
  <c r="CZI88" i="34"/>
  <c r="DBU88" i="34"/>
  <c r="DEG88" i="34"/>
  <c r="DGS88" i="34"/>
  <c r="XM88" i="34"/>
  <c r="BBV88" i="34"/>
  <c r="BIZ88" i="34"/>
  <c r="BNG88" i="34"/>
  <c r="BQZ88" i="34"/>
  <c r="BUL88" i="34"/>
  <c r="BXO88" i="34"/>
  <c r="CAD88" i="34"/>
  <c r="CCP88" i="34"/>
  <c r="CFB88" i="34"/>
  <c r="CHN88" i="34"/>
  <c r="CJZ88" i="34"/>
  <c r="CML88" i="34"/>
  <c r="COX88" i="34"/>
  <c r="CRJ88" i="34"/>
  <c r="CTV88" i="34"/>
  <c r="CWH88" i="34"/>
  <c r="CYT88" i="34"/>
  <c r="ZB88" i="34"/>
  <c r="BCB88" i="34"/>
  <c r="BJA88" i="34"/>
  <c r="BNH88" i="34"/>
  <c r="BRB88" i="34"/>
  <c r="BUM88" i="34"/>
  <c r="BXP88" i="34"/>
  <c r="CAE88" i="34"/>
  <c r="CCQ88" i="34"/>
  <c r="CFC88" i="34"/>
  <c r="CHO88" i="34"/>
  <c r="CKA88" i="34"/>
  <c r="CMM88" i="34"/>
  <c r="COY88" i="34"/>
  <c r="CRK88" i="34"/>
  <c r="CTW88" i="34"/>
  <c r="CWI88" i="34"/>
  <c r="CYU88" i="34"/>
  <c r="DBG88" i="34"/>
  <c r="APQ88" i="34"/>
  <c r="BFK88" i="34"/>
  <c r="BKT88" i="34"/>
  <c r="BOT88" i="34"/>
  <c r="BSN88" i="34"/>
  <c r="BKW88" i="34"/>
  <c r="BXA88" i="34"/>
  <c r="CDX88" i="34"/>
  <c r="CIW88" i="34"/>
  <c r="CNU88" i="34"/>
  <c r="CSS88" i="34"/>
  <c r="CXQ88" i="34"/>
  <c r="DCF88" i="34"/>
  <c r="DFN88" i="34"/>
  <c r="DIN88" i="34"/>
  <c r="DLA88" i="34"/>
  <c r="DNM88" i="34"/>
  <c r="DPY88" i="34"/>
  <c r="DSK88" i="34"/>
  <c r="DUW88" i="34"/>
  <c r="DXI88" i="34"/>
  <c r="DZU88" i="34"/>
  <c r="ECG88" i="34"/>
  <c r="BOW88" i="34"/>
  <c r="BZA88" i="34"/>
  <c r="CFF88" i="34"/>
  <c r="CKD88" i="34"/>
  <c r="CPB88" i="34"/>
  <c r="CTZ88" i="34"/>
  <c r="CYX88" i="34"/>
  <c r="DDC88" i="34"/>
  <c r="DGJ88" i="34"/>
  <c r="DJF88" i="34"/>
  <c r="DLR88" i="34"/>
  <c r="DOD88" i="34"/>
  <c r="DQP88" i="34"/>
  <c r="DTB88" i="34"/>
  <c r="DVN88" i="34"/>
  <c r="DXZ88" i="34"/>
  <c r="EAL88" i="34"/>
  <c r="ATI88" i="34"/>
  <c r="BSY88" i="34"/>
  <c r="CAV88" i="34"/>
  <c r="CGN88" i="34"/>
  <c r="CLL88" i="34"/>
  <c r="CQJ88" i="34"/>
  <c r="CVH88" i="34"/>
  <c r="DAF88" i="34"/>
  <c r="I106" i="34"/>
  <c r="BH88" i="34"/>
  <c r="DT88" i="34"/>
  <c r="GF88" i="34"/>
  <c r="IR88" i="34"/>
  <c r="LD88" i="34"/>
  <c r="NP88" i="34"/>
  <c r="QB88" i="34"/>
  <c r="SN88" i="34"/>
  <c r="UZ88" i="34"/>
  <c r="XL88" i="34"/>
  <c r="U88" i="34"/>
  <c r="CG88" i="34"/>
  <c r="ES88" i="34"/>
  <c r="HE88" i="34"/>
  <c r="JQ88" i="34"/>
  <c r="MC88" i="34"/>
  <c r="OO88" i="34"/>
  <c r="RA88" i="34"/>
  <c r="TM88" i="34"/>
  <c r="VY88" i="34"/>
  <c r="G101" i="34"/>
  <c r="BS88" i="34"/>
  <c r="EE88" i="34"/>
  <c r="GQ88" i="34"/>
  <c r="JC88" i="34"/>
  <c r="LO88" i="34"/>
  <c r="OA88" i="34"/>
  <c r="QM88" i="34"/>
  <c r="SY88" i="34"/>
  <c r="VK88" i="34"/>
  <c r="I102" i="34"/>
  <c r="AF88" i="34"/>
  <c r="CR88" i="34"/>
  <c r="FD88" i="34"/>
  <c r="HP88" i="34"/>
  <c r="KB88" i="34"/>
  <c r="MN88" i="34"/>
  <c r="OZ88" i="34"/>
  <c r="RL88" i="34"/>
  <c r="TX88" i="34"/>
  <c r="WJ88" i="34"/>
  <c r="BZ88" i="34"/>
  <c r="GX88" i="34"/>
  <c r="LV88" i="34"/>
  <c r="QT88" i="34"/>
  <c r="VR88" i="34"/>
  <c r="YV88" i="34"/>
  <c r="ABH88" i="34"/>
  <c r="ADT88" i="34"/>
  <c r="AGF88" i="34"/>
  <c r="AIR88" i="34"/>
  <c r="AG88" i="34"/>
  <c r="FE88" i="34"/>
  <c r="KC88" i="34"/>
  <c r="PA88" i="34"/>
  <c r="TY88" i="34"/>
  <c r="XY88" i="34"/>
  <c r="AAK88" i="34"/>
  <c r="ACW88" i="34"/>
  <c r="AFI88" i="34"/>
  <c r="H107" i="34"/>
  <c r="DZ88" i="34"/>
  <c r="IX88" i="34"/>
  <c r="NV88" i="34"/>
  <c r="ST88" i="34"/>
  <c r="XH88" i="34"/>
  <c r="ZV88" i="34"/>
  <c r="ACH88" i="34"/>
  <c r="AET88" i="34"/>
  <c r="AHF88" i="34"/>
  <c r="AJR88" i="34"/>
  <c r="CE88" i="34"/>
  <c r="HC88" i="34"/>
  <c r="MA88" i="34"/>
  <c r="QY88" i="34"/>
  <c r="VW88" i="34"/>
  <c r="YY88" i="34"/>
  <c r="ABK88" i="34"/>
  <c r="ADW88" i="34"/>
  <c r="AGI88" i="34"/>
  <c r="AIU88" i="34"/>
  <c r="I101" i="34"/>
  <c r="EG88" i="34"/>
  <c r="JE88" i="34"/>
  <c r="OC88" i="34"/>
  <c r="TA88" i="34"/>
  <c r="XK88" i="34"/>
  <c r="ZY88" i="34"/>
  <c r="ACK88" i="34"/>
  <c r="AEW88" i="34"/>
  <c r="H103" i="34"/>
  <c r="LB88" i="34"/>
  <c r="XN88" i="34"/>
  <c r="AEF88" i="34"/>
  <c r="AJG88" i="34"/>
  <c r="AMA88" i="34"/>
  <c r="AOM88" i="34"/>
  <c r="AQY88" i="34"/>
  <c r="ATK88" i="34"/>
  <c r="AVW88" i="34"/>
  <c r="AYI88" i="34"/>
  <c r="DC88" i="34"/>
  <c r="QL88" i="34"/>
  <c r="AAH88" i="34"/>
  <c r="AGU88" i="34"/>
  <c r="AKO88" i="34"/>
  <c r="ANA88" i="34"/>
  <c r="APM88" i="34"/>
  <c r="ARY88" i="34"/>
  <c r="AUK88" i="34"/>
  <c r="AWW88" i="34"/>
  <c r="BV88" i="34"/>
  <c r="OU88" i="34"/>
  <c r="ZP88" i="34"/>
  <c r="AGD88" i="34"/>
  <c r="AKG88" i="34"/>
  <c r="AMT88" i="34"/>
  <c r="APF88" i="34"/>
  <c r="ARR88" i="34"/>
  <c r="AUD88" i="34"/>
  <c r="AWP88" i="34"/>
  <c r="AZB88" i="34"/>
  <c r="BBN88" i="34"/>
  <c r="KL88" i="34"/>
  <c r="XC88" i="34"/>
  <c r="ADX88" i="34"/>
  <c r="AJD88" i="34"/>
  <c r="ALX88" i="34"/>
  <c r="AOJ88" i="34"/>
  <c r="AQV88" i="34"/>
  <c r="ATH88" i="34"/>
  <c r="AVT88" i="34"/>
  <c r="RV88" i="34"/>
  <c r="AHJ88" i="34"/>
  <c r="ANH88" i="34"/>
  <c r="ASF88" i="34"/>
  <c r="AWZ88" i="34"/>
  <c r="BAK88" i="34"/>
  <c r="BDA88" i="34"/>
  <c r="BFM88" i="34"/>
  <c r="BHY88" i="34"/>
  <c r="BKK88" i="34"/>
  <c r="BMW88" i="34"/>
  <c r="BPI88" i="34"/>
  <c r="BRU88" i="34"/>
  <c r="PK88" i="34"/>
  <c r="AGL88" i="34"/>
  <c r="AMW88" i="34"/>
  <c r="ARU88" i="34"/>
  <c r="AWQ88" i="34"/>
  <c r="BAD88" i="34"/>
  <c r="BCU88" i="34"/>
  <c r="BFG88" i="34"/>
  <c r="BHS88" i="34"/>
  <c r="BKE88" i="34"/>
  <c r="J88" i="34"/>
  <c r="YJ88" i="34"/>
  <c r="AJT88" i="34"/>
  <c r="AOT88" i="34"/>
  <c r="ATR88" i="34"/>
  <c r="AYE88" i="34"/>
  <c r="BBG88" i="34"/>
  <c r="BDT88" i="34"/>
  <c r="BGF88" i="34"/>
  <c r="GE88" i="34"/>
  <c r="ABV88" i="34"/>
  <c r="ALD88" i="34"/>
  <c r="AQB88" i="34"/>
  <c r="AUZ88" i="34"/>
  <c r="AZC88" i="34"/>
  <c r="LS88" i="34"/>
  <c r="AME88" i="34"/>
  <c r="AWA88" i="34"/>
  <c r="BCG88" i="34"/>
  <c r="BGD88" i="34"/>
  <c r="GU88" i="34"/>
  <c r="ALG88" i="34"/>
  <c r="AVC88" i="34"/>
  <c r="BBT88" i="34"/>
  <c r="ZC88" i="34"/>
  <c r="APB88" i="34"/>
  <c r="AYJ88" i="34"/>
  <c r="BDJ88" i="34"/>
  <c r="BHH88" i="34"/>
  <c r="BKR88" i="34"/>
  <c r="BNT88" i="34"/>
  <c r="BQP88" i="34"/>
  <c r="BTH88" i="34"/>
  <c r="BVT88" i="34"/>
  <c r="ACZ88" i="34"/>
  <c r="AQM88" i="34"/>
  <c r="AZI88" i="34"/>
  <c r="BDX88" i="34"/>
  <c r="ADS88" i="34"/>
  <c r="AQU88" i="34"/>
  <c r="AZN88" i="34"/>
  <c r="BDZ88" i="34"/>
  <c r="BHX88" i="34"/>
  <c r="BLF88" i="34"/>
  <c r="BOF88" i="34"/>
  <c r="BRA88" i="34"/>
  <c r="BTR88" i="34"/>
  <c r="BWD88" i="34"/>
  <c r="AQ88" i="34"/>
  <c r="AZP88" i="34"/>
  <c r="BIB88" i="34"/>
  <c r="BMP88" i="34"/>
  <c r="BQJ88" i="34"/>
  <c r="BTW88" i="34"/>
  <c r="BXC88" i="34"/>
  <c r="BZS88" i="34"/>
  <c r="CCE88" i="34"/>
  <c r="CEQ88" i="34"/>
  <c r="CHC88" i="34"/>
  <c r="CJO88" i="34"/>
  <c r="CMA88" i="34"/>
  <c r="COM88" i="34"/>
  <c r="CQY88" i="34"/>
  <c r="CTK88" i="34"/>
  <c r="CVW88" i="34"/>
  <c r="CYI88" i="34"/>
  <c r="DAU88" i="34"/>
  <c r="DDG88" i="34"/>
  <c r="DFS88" i="34"/>
  <c r="AKS88" i="34"/>
  <c r="BEC88" i="34"/>
  <c r="BJY88" i="34"/>
  <c r="BOA88" i="34"/>
  <c r="BRV88" i="34"/>
  <c r="BVE88" i="34"/>
  <c r="BYE88" i="34"/>
  <c r="CAR88" i="34"/>
  <c r="CDD88" i="34"/>
  <c r="AOK88" i="34"/>
  <c r="BFC88" i="34"/>
  <c r="BKO88" i="34"/>
  <c r="BOP88" i="34"/>
  <c r="BSH88" i="34"/>
  <c r="BVQ88" i="34"/>
  <c r="BYO88" i="34"/>
  <c r="CBA88" i="34"/>
  <c r="CDM88" i="34"/>
  <c r="CFY88" i="34"/>
  <c r="CIK88" i="34"/>
  <c r="CKW88" i="34"/>
  <c r="CNI88" i="34"/>
  <c r="CPU88" i="34"/>
  <c r="CSG88" i="34"/>
  <c r="CUS88" i="34"/>
  <c r="CXE88" i="34"/>
  <c r="CZQ88" i="34"/>
  <c r="DCC88" i="34"/>
  <c r="DEO88" i="34"/>
  <c r="DHA88" i="34"/>
  <c r="AHE88" i="34"/>
  <c r="BDE88" i="34"/>
  <c r="BJN88" i="34"/>
  <c r="BNR88" i="34"/>
  <c r="BRL88" i="34"/>
  <c r="BUW88" i="34"/>
  <c r="BXX88" i="34"/>
  <c r="CAL88" i="34"/>
  <c r="CCX88" i="34"/>
  <c r="CFJ88" i="34"/>
  <c r="CHV88" i="34"/>
  <c r="CKH88" i="34"/>
  <c r="CMT88" i="34"/>
  <c r="CPF88" i="34"/>
  <c r="CRR88" i="34"/>
  <c r="CUD88" i="34"/>
  <c r="CWP88" i="34"/>
  <c r="CZB88" i="34"/>
  <c r="AHH88" i="34"/>
  <c r="BDH88" i="34"/>
  <c r="BJQ88" i="34"/>
  <c r="BNS88" i="34"/>
  <c r="BRN88" i="34"/>
  <c r="BUY88" i="34"/>
  <c r="BXY88" i="34"/>
  <c r="CAM88" i="34"/>
  <c r="CCY88" i="34"/>
  <c r="CFK88" i="34"/>
  <c r="CHW88" i="34"/>
  <c r="CKI88" i="34"/>
  <c r="CMU88" i="34"/>
  <c r="CPG88" i="34"/>
  <c r="CRS88" i="34"/>
  <c r="CUE88" i="34"/>
  <c r="CWQ88" i="34"/>
  <c r="CZC88" i="34"/>
  <c r="DBO88" i="34"/>
  <c r="ASS88" i="34"/>
  <c r="BGG88" i="34"/>
  <c r="BLH88" i="34"/>
  <c r="BPF88" i="34"/>
  <c r="BSX88" i="34"/>
  <c r="BMY88" i="34"/>
  <c r="BYB88" i="34"/>
  <c r="CEO88" i="34"/>
  <c r="CJM88" i="34"/>
  <c r="COK88" i="34"/>
  <c r="CTI88" i="34"/>
  <c r="CYG88" i="34"/>
  <c r="DCP88" i="34"/>
  <c r="DFX88" i="34"/>
  <c r="DIW88" i="34"/>
  <c r="DLI88" i="34"/>
  <c r="DNU88" i="34"/>
  <c r="DQG88" i="34"/>
  <c r="DSS88" i="34"/>
  <c r="DVE88" i="34"/>
  <c r="DXQ88" i="34"/>
  <c r="EAC88" i="34"/>
  <c r="RF88" i="34"/>
  <c r="BQT88" i="34"/>
  <c r="BZX88" i="34"/>
  <c r="CFV88" i="34"/>
  <c r="CKT88" i="34"/>
  <c r="CPR88" i="34"/>
  <c r="CUP88" i="34"/>
  <c r="CZN88" i="34"/>
  <c r="DDM88" i="34"/>
  <c r="DGU88" i="34"/>
  <c r="DJN88" i="34"/>
  <c r="DLZ88" i="34"/>
  <c r="DOL88" i="34"/>
  <c r="DQX88" i="34"/>
  <c r="D101" i="34"/>
  <c r="BP88" i="34"/>
  <c r="EB88" i="34"/>
  <c r="GN88" i="34"/>
  <c r="IZ88" i="34"/>
  <c r="LL88" i="34"/>
  <c r="NX88" i="34"/>
  <c r="QJ88" i="34"/>
  <c r="SV88" i="34"/>
  <c r="VH88" i="34"/>
  <c r="F102" i="34"/>
  <c r="AC88" i="34"/>
  <c r="CO88" i="34"/>
  <c r="FA88" i="34"/>
  <c r="HM88" i="34"/>
  <c r="JY88" i="34"/>
  <c r="MK88" i="34"/>
  <c r="OW88" i="34"/>
  <c r="RI88" i="34"/>
  <c r="TU88" i="34"/>
  <c r="WG88" i="34"/>
  <c r="O88" i="34"/>
  <c r="CA88" i="34"/>
  <c r="EM88" i="34"/>
  <c r="GY88" i="34"/>
  <c r="JK88" i="34"/>
  <c r="LW88" i="34"/>
  <c r="OI88" i="34"/>
  <c r="QU88" i="34"/>
  <c r="TG88" i="34"/>
  <c r="VS88" i="34"/>
  <c r="C104" i="34"/>
  <c r="AN88" i="34"/>
  <c r="CZ88" i="34"/>
  <c r="FL88" i="34"/>
  <c r="HX88" i="34"/>
  <c r="KJ88" i="34"/>
  <c r="MV88" i="34"/>
  <c r="PH88" i="34"/>
  <c r="RT88" i="34"/>
  <c r="UF88" i="34"/>
  <c r="D102" i="34"/>
  <c r="CP88" i="34"/>
  <c r="HN88" i="34"/>
  <c r="ML88" i="34"/>
  <c r="RJ88" i="34"/>
  <c r="WH88" i="34"/>
  <c r="ZD88" i="34"/>
  <c r="ABP88" i="34"/>
  <c r="AEB88" i="34"/>
  <c r="AGN88" i="34"/>
  <c r="AIZ88" i="34"/>
  <c r="AW88" i="34"/>
  <c r="FU88" i="34"/>
  <c r="KS88" i="34"/>
  <c r="PQ88" i="34"/>
  <c r="UO88" i="34"/>
  <c r="YG88" i="34"/>
  <c r="AAS88" i="34"/>
  <c r="ADE88" i="34"/>
  <c r="AFQ88" i="34"/>
  <c r="R88" i="34"/>
  <c r="EP88" i="34"/>
  <c r="JN88" i="34"/>
  <c r="OL88" i="34"/>
  <c r="TJ88" i="34"/>
  <c r="XR88" i="34"/>
  <c r="AAD88" i="34"/>
  <c r="ACP88" i="34"/>
  <c r="AFB88" i="34"/>
  <c r="AHN88" i="34"/>
  <c r="E103" i="34"/>
  <c r="CU88" i="34"/>
  <c r="HS88" i="34"/>
  <c r="MQ88" i="34"/>
  <c r="RO88" i="34"/>
  <c r="WM88" i="34"/>
  <c r="ZG88" i="34"/>
  <c r="ABS88" i="34"/>
  <c r="AEE88" i="34"/>
  <c r="AGQ88" i="34"/>
  <c r="AJC88" i="34"/>
  <c r="Y88" i="34"/>
  <c r="EW88" i="34"/>
  <c r="JU88" i="34"/>
  <c r="OS88" i="34"/>
  <c r="TQ88" i="34"/>
  <c r="XU88" i="34"/>
  <c r="AAG88" i="34"/>
  <c r="ACS88" i="34"/>
  <c r="AFE88" i="34"/>
  <c r="K88" i="34"/>
  <c r="MT88" i="34"/>
  <c r="YL88" i="34"/>
  <c r="AEY88" i="34"/>
  <c r="AJU88" i="34"/>
  <c r="AMI88" i="34"/>
  <c r="AOU88" i="34"/>
  <c r="ARG88" i="34"/>
  <c r="ATS88" i="34"/>
  <c r="AWE88" i="34"/>
  <c r="AYQ88" i="34"/>
  <c r="EX88" i="34"/>
  <c r="RW88" i="34"/>
  <c r="ABD88" i="34"/>
  <c r="AHK88" i="34"/>
  <c r="AKW88" i="34"/>
  <c r="ANI88" i="34"/>
  <c r="APU88" i="34"/>
  <c r="ASG88" i="34"/>
  <c r="AUS88" i="34"/>
  <c r="AXE88" i="34"/>
  <c r="DN88" i="34"/>
  <c r="QP88" i="34"/>
  <c r="AAI88" i="34"/>
  <c r="AGZ88" i="34"/>
  <c r="AKP88" i="34"/>
  <c r="ANB88" i="34"/>
  <c r="APN88" i="34"/>
  <c r="ARZ88" i="34"/>
  <c r="AUL88" i="34"/>
  <c r="AWX88" i="34"/>
  <c r="AZJ88" i="34"/>
  <c r="H106" i="34"/>
  <c r="MD88" i="34"/>
  <c r="YD88" i="34"/>
  <c r="AEQ88" i="34"/>
  <c r="AJO88" i="34"/>
  <c r="AMF88" i="34"/>
  <c r="AOR88" i="34"/>
  <c r="ARD88" i="34"/>
  <c r="ATP88" i="34"/>
  <c r="AWB88" i="34"/>
  <c r="UY88" i="34"/>
  <c r="AII88" i="34"/>
  <c r="ANX88" i="34"/>
  <c r="ASV88" i="34"/>
  <c r="AXL88" i="34"/>
  <c r="BAT88" i="34"/>
  <c r="BDI88" i="34"/>
  <c r="BFU88" i="34"/>
  <c r="BIG88" i="34"/>
  <c r="BKS88" i="34"/>
  <c r="BNE88" i="34"/>
  <c r="BPQ88" i="34"/>
  <c r="BSC88" i="34"/>
  <c r="SX88" i="34"/>
  <c r="AHR88" i="34"/>
  <c r="ANM88" i="34"/>
  <c r="ASK88" i="34"/>
  <c r="AXB88" i="34"/>
  <c r="BAM88" i="34"/>
  <c r="BDC88" i="34"/>
  <c r="BFO88" i="34"/>
  <c r="BIA88" i="34"/>
  <c r="BKM88" i="34"/>
  <c r="CM88" i="34"/>
  <c r="ZZ88" i="34"/>
  <c r="AKL88" i="34"/>
  <c r="APJ88" i="34"/>
  <c r="AUH88" i="34"/>
  <c r="AYP88" i="34"/>
  <c r="BBP88" i="34"/>
  <c r="BEB88" i="34"/>
  <c r="BGN88" i="34"/>
  <c r="JR88" i="34"/>
  <c r="ADK88" i="34"/>
  <c r="ALT88" i="34"/>
  <c r="AQR88" i="34"/>
  <c r="AVP88" i="34"/>
  <c r="AZM88" i="34"/>
  <c r="SL88" i="34"/>
  <c r="ANK88" i="34"/>
  <c r="AXA88" i="34"/>
  <c r="BCR88" i="34"/>
  <c r="BGQ88" i="34"/>
  <c r="NN88" i="34"/>
  <c r="AMM88" i="34"/>
  <c r="AWI88" i="34"/>
  <c r="BCH88" i="34"/>
  <c r="ACL88" i="34"/>
  <c r="AQH88" i="34"/>
  <c r="AZF88" i="34"/>
  <c r="BDW88" i="34"/>
  <c r="BHV88" i="34"/>
  <c r="BLD88" i="34"/>
  <c r="BOD88" i="34"/>
  <c r="BQY88" i="34"/>
  <c r="BTP88" i="34"/>
  <c r="BWB88" i="34"/>
  <c r="AGE88" i="34"/>
  <c r="ARS88" i="34"/>
  <c r="BAC88" i="34"/>
  <c r="BEL88" i="34"/>
  <c r="AHB88" i="34"/>
  <c r="ASA88" i="34"/>
  <c r="BAG88" i="34"/>
  <c r="BEM88" i="34"/>
  <c r="BIJ88" i="34"/>
  <c r="BLP88" i="34"/>
  <c r="BOO88" i="34"/>
  <c r="BRJ88" i="34"/>
  <c r="BTZ88" i="34"/>
  <c r="BWL88" i="34"/>
  <c r="RG88" i="34"/>
  <c r="BBI88" i="34"/>
  <c r="BIS88" i="34"/>
  <c r="BNA88" i="34"/>
  <c r="BQU88" i="34"/>
  <c r="BUI88" i="34"/>
  <c r="BXL88" i="34"/>
  <c r="CAA88" i="34"/>
  <c r="CCM88" i="34"/>
  <c r="CEY88" i="34"/>
  <c r="CHK88" i="34"/>
  <c r="CJW88" i="34"/>
  <c r="CMI88" i="34"/>
  <c r="COU88" i="34"/>
  <c r="CRG88" i="34"/>
  <c r="CTS88" i="34"/>
  <c r="CWE88" i="34"/>
  <c r="CYQ88" i="34"/>
  <c r="DBC88" i="34"/>
  <c r="DDO88" i="34"/>
  <c r="DGA88" i="34"/>
  <c r="ANU88" i="34"/>
  <c r="BFB88" i="34"/>
  <c r="BKN88" i="34"/>
  <c r="BON88" i="34"/>
  <c r="BSG88" i="34"/>
  <c r="BVP88" i="34"/>
  <c r="BYN88" i="34"/>
  <c r="CAZ88" i="34"/>
  <c r="CDL88" i="34"/>
  <c r="ARM88" i="34"/>
  <c r="BFY88" i="34"/>
  <c r="BLB88" i="34"/>
  <c r="BPB88" i="34"/>
  <c r="BSU88" i="34"/>
  <c r="BWA88" i="34"/>
  <c r="BYW88" i="34"/>
  <c r="CBI88" i="34"/>
  <c r="CDU88" i="34"/>
  <c r="CGG88" i="34"/>
  <c r="CIS88" i="34"/>
  <c r="CLE88" i="34"/>
  <c r="CNQ88" i="34"/>
  <c r="CQC88" i="34"/>
  <c r="CSO88" i="34"/>
  <c r="CVA88" i="34"/>
  <c r="CXM88" i="34"/>
  <c r="CZY88" i="34"/>
  <c r="DCK88" i="34"/>
  <c r="DEW88" i="34"/>
  <c r="DHI88" i="34"/>
  <c r="ALI88" i="34"/>
  <c r="BEF88" i="34"/>
  <c r="BKB88" i="34"/>
  <c r="BOE88" i="34"/>
  <c r="BRX88" i="34"/>
  <c r="BVH88" i="34"/>
  <c r="BYG88" i="34"/>
  <c r="CAT88" i="34"/>
  <c r="CDF88" i="34"/>
  <c r="CFR88" i="34"/>
  <c r="CID88" i="34"/>
  <c r="CKP88" i="34"/>
  <c r="CNB88" i="34"/>
  <c r="CPN88" i="34"/>
  <c r="CRZ88" i="34"/>
  <c r="CUL88" i="34"/>
  <c r="CWX88" i="34"/>
  <c r="CZJ88" i="34"/>
  <c r="ALY88" i="34"/>
  <c r="BEH88" i="34"/>
  <c r="BKD88" i="34"/>
  <c r="BOG88" i="34"/>
  <c r="BRY88" i="34"/>
  <c r="BVI88" i="34"/>
  <c r="BYI88" i="34"/>
  <c r="CAU88" i="34"/>
  <c r="CDG88" i="34"/>
  <c r="CFS88" i="34"/>
  <c r="CIE88" i="34"/>
  <c r="CKQ88" i="34"/>
  <c r="CNC88" i="34"/>
  <c r="CPO88" i="34"/>
  <c r="CSA88" i="34"/>
  <c r="CUM88" i="34"/>
  <c r="CWY88" i="34"/>
  <c r="CZK88" i="34"/>
  <c r="DBW88" i="34"/>
  <c r="AVV88" i="34"/>
  <c r="BGZ88" i="34"/>
  <c r="BLV88" i="34"/>
  <c r="BPS88" i="34"/>
  <c r="BTI88" i="34"/>
  <c r="BOU88" i="34"/>
  <c r="BYZ88" i="34"/>
  <c r="CFE88" i="34"/>
  <c r="CKC88" i="34"/>
  <c r="CPA88" i="34"/>
  <c r="CTY88" i="34"/>
  <c r="CYW88" i="34"/>
  <c r="DDB88" i="34"/>
  <c r="DGH88" i="34"/>
  <c r="DJE88" i="34"/>
  <c r="DLQ88" i="34"/>
  <c r="DOC88" i="34"/>
  <c r="DQO88" i="34"/>
  <c r="DTA88" i="34"/>
  <c r="DVM88" i="34"/>
  <c r="DXY88" i="34"/>
  <c r="EAK88" i="34"/>
  <c r="AQG88" i="34"/>
  <c r="BSP88" i="34"/>
  <c r="CAP88" i="34"/>
  <c r="CGL88" i="34"/>
  <c r="CLJ88" i="34"/>
  <c r="CQH88" i="34"/>
  <c r="CVF88" i="34"/>
  <c r="DAD88" i="34"/>
  <c r="DDX88" i="34"/>
  <c r="DHE88" i="34"/>
  <c r="DJV88" i="34"/>
  <c r="DMH88" i="34"/>
  <c r="DOT88" i="34"/>
  <c r="DRF88" i="34"/>
  <c r="DTR88" i="34"/>
  <c r="DWD88" i="34"/>
  <c r="DYP88" i="34"/>
  <c r="EBB88" i="34"/>
  <c r="BGH88" i="34"/>
  <c r="BVJ88" i="34"/>
  <c r="CCK88" i="34"/>
  <c r="CHT88" i="34"/>
  <c r="CMR88" i="34"/>
  <c r="CRP88" i="34"/>
  <c r="CWN88" i="34"/>
  <c r="DBI88" i="34"/>
  <c r="DET88" i="34"/>
  <c r="DHX88" i="34"/>
  <c r="DKM88" i="34"/>
  <c r="DMY88" i="34"/>
  <c r="DPK88" i="34"/>
  <c r="DRW88" i="34"/>
  <c r="DUI88" i="34"/>
  <c r="DWU88" i="34"/>
  <c r="BGJ88" i="34"/>
  <c r="BVK88" i="34"/>
  <c r="CCL88" i="34"/>
  <c r="CHX88" i="34"/>
  <c r="CMV88" i="34"/>
  <c r="CRT88" i="34"/>
  <c r="L88" i="34"/>
  <c r="BX88" i="34"/>
  <c r="EJ88" i="34"/>
  <c r="GV88" i="34"/>
  <c r="JH88" i="34"/>
  <c r="LT88" i="34"/>
  <c r="OF88" i="34"/>
  <c r="QR88" i="34"/>
  <c r="TD88" i="34"/>
  <c r="VP88" i="34"/>
  <c r="G103" i="34"/>
  <c r="AK88" i="34"/>
  <c r="CW88" i="34"/>
  <c r="FI88" i="34"/>
  <c r="HU88" i="34"/>
  <c r="KG88" i="34"/>
  <c r="MS88" i="34"/>
  <c r="PE88" i="34"/>
  <c r="RQ88" i="34"/>
  <c r="UC88" i="34"/>
  <c r="G102" i="34"/>
  <c r="W88" i="34"/>
  <c r="CI88" i="34"/>
  <c r="EU88" i="34"/>
  <c r="HG88" i="34"/>
  <c r="JS88" i="34"/>
  <c r="ME88" i="34"/>
  <c r="OQ88" i="34"/>
  <c r="RC88" i="34"/>
  <c r="TO88" i="34"/>
  <c r="WA88" i="34"/>
  <c r="D105" i="34"/>
  <c r="AV88" i="34"/>
  <c r="DH88" i="34"/>
  <c r="FT88" i="34"/>
  <c r="IF88" i="34"/>
  <c r="KR88" i="34"/>
  <c r="ND88" i="34"/>
  <c r="PP88" i="34"/>
  <c r="SB88" i="34"/>
  <c r="UN88" i="34"/>
  <c r="I104" i="34"/>
  <c r="DF88" i="34"/>
  <c r="ID88" i="34"/>
  <c r="NB88" i="34"/>
  <c r="RZ88" i="34"/>
  <c r="WT88" i="34"/>
  <c r="ZL88" i="34"/>
  <c r="ABX88" i="34"/>
  <c r="AEJ88" i="34"/>
  <c r="AGV88" i="34"/>
  <c r="AJH88" i="34"/>
  <c r="BM88" i="34"/>
  <c r="GK88" i="34"/>
  <c r="LI88" i="34"/>
  <c r="QG88" i="34"/>
  <c r="VE88" i="34"/>
  <c r="YO88" i="34"/>
  <c r="ABA88" i="34"/>
  <c r="ADM88" i="34"/>
  <c r="AFY88" i="34"/>
  <c r="AH88" i="34"/>
  <c r="FF88" i="34"/>
  <c r="KD88" i="34"/>
  <c r="PB88" i="34"/>
  <c r="TZ88" i="34"/>
  <c r="XZ88" i="34"/>
  <c r="AAL88" i="34"/>
  <c r="ACX88" i="34"/>
  <c r="AFJ88" i="34"/>
  <c r="AHV88" i="34"/>
  <c r="G105" i="34"/>
  <c r="DK88" i="34"/>
  <c r="II88" i="34"/>
  <c r="NG88" i="34"/>
  <c r="SE88" i="34"/>
  <c r="WX88" i="34"/>
  <c r="ZO88" i="34"/>
  <c r="ACA88" i="34"/>
  <c r="AEM88" i="34"/>
  <c r="AGY88" i="34"/>
  <c r="AJK88" i="34"/>
  <c r="AO88" i="34"/>
  <c r="FM88" i="34"/>
  <c r="KK88" i="34"/>
  <c r="PI88" i="34"/>
  <c r="UG88" i="34"/>
  <c r="YC88" i="34"/>
  <c r="AAO88" i="34"/>
  <c r="ADA88" i="34"/>
  <c r="AFM88" i="34"/>
  <c r="BF88" i="34"/>
  <c r="OE88" i="34"/>
  <c r="ZH88" i="34"/>
  <c r="AFV88" i="34"/>
  <c r="AKD88" i="34"/>
  <c r="AMQ88" i="34"/>
  <c r="APC88" i="34"/>
  <c r="ARO88" i="34"/>
  <c r="AUA88" i="34"/>
  <c r="AWM88" i="34"/>
  <c r="AYY88" i="34"/>
  <c r="GP88" i="34"/>
  <c r="TR88" i="34"/>
  <c r="ABW88" i="34"/>
  <c r="AHY88" i="34"/>
  <c r="ALE88" i="34"/>
  <c r="ANQ88" i="34"/>
  <c r="AQC88" i="34"/>
  <c r="ASO88" i="34"/>
  <c r="AVA88" i="34"/>
  <c r="AXM88" i="34"/>
  <c r="EY88" i="34"/>
  <c r="SH88" i="34"/>
  <c r="ABF88" i="34"/>
  <c r="AHM88" i="34"/>
  <c r="AKX88" i="34"/>
  <c r="ANJ88" i="34"/>
  <c r="APV88" i="34"/>
  <c r="ASH88" i="34"/>
  <c r="AUT88" i="34"/>
  <c r="AXF88" i="34"/>
  <c r="AZR88" i="34"/>
  <c r="AP88" i="34"/>
  <c r="NO88" i="34"/>
  <c r="YZ88" i="34"/>
  <c r="AFN88" i="34"/>
  <c r="AJZ88" i="34"/>
  <c r="AMN88" i="34"/>
  <c r="AOZ88" i="34"/>
  <c r="ARL88" i="34"/>
  <c r="ATX88" i="34"/>
  <c r="E104" i="34"/>
  <c r="XT88" i="34"/>
  <c r="AJI88" i="34"/>
  <c r="AON88" i="34"/>
  <c r="ATL88" i="34"/>
  <c r="AXY88" i="34"/>
  <c r="BBC88" i="34"/>
  <c r="BDQ88" i="34"/>
  <c r="BGC88" i="34"/>
  <c r="BIO88" i="34"/>
  <c r="BLA88" i="34"/>
  <c r="BNM88" i="34"/>
  <c r="BPY88" i="34"/>
  <c r="BSK88" i="34"/>
  <c r="WD88" i="34"/>
  <c r="AIQ88" i="34"/>
  <c r="AOC88" i="34"/>
  <c r="ATA88" i="34"/>
  <c r="AXP88" i="34"/>
  <c r="BAV88" i="34"/>
  <c r="BDK88" i="34"/>
  <c r="BFW88" i="34"/>
  <c r="BII88" i="34"/>
  <c r="BKU88" i="34"/>
  <c r="FZ88" i="34"/>
  <c r="ABO88" i="34"/>
  <c r="ALB88" i="34"/>
  <c r="APZ88" i="34"/>
  <c r="AUX88" i="34"/>
  <c r="AZA88" i="34"/>
  <c r="BBX88" i="34"/>
  <c r="BEJ88" i="34"/>
  <c r="BGV88" i="34"/>
  <c r="MX88" i="34"/>
  <c r="AFD88" i="34"/>
  <c r="AMJ88" i="34"/>
  <c r="ARH88" i="34"/>
  <c r="AWF88" i="34"/>
  <c r="AZW88" i="34"/>
  <c r="YB88" i="34"/>
  <c r="AOQ88" i="34"/>
  <c r="AXZ88" i="34"/>
  <c r="BDF88" i="34"/>
  <c r="BHE88" i="34"/>
  <c r="UD88" i="34"/>
  <c r="ANS88" i="34"/>
  <c r="AXH88" i="34"/>
  <c r="BCT88" i="34"/>
  <c r="AFT88" i="34"/>
  <c r="ARN88" i="34"/>
  <c r="BAA88" i="34"/>
  <c r="BEK88" i="34"/>
  <c r="BIF88" i="34"/>
  <c r="BLN88" i="34"/>
  <c r="BOM88" i="34"/>
  <c r="BRH88" i="34"/>
  <c r="BTX88" i="34"/>
  <c r="BWJ88" i="34"/>
  <c r="AIO88" i="34"/>
  <c r="ASY88" i="34"/>
  <c r="BAU88" i="34"/>
  <c r="BEX88" i="34"/>
  <c r="AJA88" i="34"/>
  <c r="ATG88" i="34"/>
  <c r="BAZ88" i="34"/>
  <c r="BFA88" i="34"/>
  <c r="BIT88" i="34"/>
  <c r="BMB88" i="34"/>
  <c r="BOX88" i="34"/>
  <c r="BRS88" i="34"/>
  <c r="BUH88" i="34"/>
  <c r="BWT88" i="34"/>
  <c r="ADZ88" i="34"/>
  <c r="BCQ88" i="34"/>
  <c r="BJI88" i="34"/>
  <c r="BNO88" i="34"/>
  <c r="BRG88" i="34"/>
  <c r="BUS88" i="34"/>
  <c r="BXU88" i="34"/>
  <c r="CAI88" i="34"/>
  <c r="CCU88" i="34"/>
  <c r="CFG88" i="34"/>
  <c r="CHS88" i="34"/>
  <c r="CKE88" i="34"/>
  <c r="CMQ88" i="34"/>
  <c r="CPC88" i="34"/>
  <c r="CRO88" i="34"/>
  <c r="CUA88" i="34"/>
  <c r="CWM88" i="34"/>
  <c r="CYY88" i="34"/>
  <c r="DBK88" i="34"/>
  <c r="DDW88" i="34"/>
  <c r="DGI88" i="34"/>
  <c r="AQX88" i="34"/>
  <c r="BFT88" i="34"/>
  <c r="BKZ88" i="34"/>
  <c r="BOZ88" i="34"/>
  <c r="BSS88" i="34"/>
  <c r="BVZ88" i="34"/>
  <c r="BYV88" i="34"/>
  <c r="CBH88" i="34"/>
  <c r="CDT88" i="34"/>
  <c r="AUP88" i="34"/>
  <c r="BGR88" i="34"/>
  <c r="BLR88" i="34"/>
  <c r="BPM88" i="34"/>
  <c r="BTE88" i="34"/>
  <c r="BWM88" i="34"/>
  <c r="BZE88" i="34"/>
  <c r="CBQ88" i="34"/>
  <c r="CEC88" i="34"/>
  <c r="CGO88" i="34"/>
  <c r="CJA88" i="34"/>
  <c r="CLM88" i="34"/>
  <c r="CNY88" i="34"/>
  <c r="CQK88" i="34"/>
  <c r="CSW88" i="34"/>
  <c r="CVI88" i="34"/>
  <c r="CXU88" i="34"/>
  <c r="DAG88" i="34"/>
  <c r="DCS88" i="34"/>
  <c r="DFE88" i="34"/>
  <c r="DHQ88" i="34"/>
  <c r="AOL88" i="34"/>
  <c r="BFF88" i="34"/>
  <c r="BKP88" i="34"/>
  <c r="BOQ88" i="34"/>
  <c r="BSJ88" i="34"/>
  <c r="BVR88" i="34"/>
  <c r="BYP88" i="34"/>
  <c r="CBB88" i="34"/>
  <c r="CDN88" i="34"/>
  <c r="CFZ88" i="34"/>
  <c r="CIL88" i="34"/>
  <c r="CKX88" i="34"/>
  <c r="CNJ88" i="34"/>
  <c r="CPV88" i="34"/>
  <c r="CSH88" i="34"/>
  <c r="CUT88" i="34"/>
  <c r="CXF88" i="34"/>
  <c r="CZR88" i="34"/>
  <c r="APA88" i="34"/>
  <c r="BFI88" i="34"/>
  <c r="BKQ88" i="34"/>
  <c r="BOR88" i="34"/>
  <c r="BSM88" i="34"/>
  <c r="BVS88" i="34"/>
  <c r="BYQ88" i="34"/>
  <c r="CBC88" i="34"/>
  <c r="CDO88" i="34"/>
  <c r="CGA88" i="34"/>
  <c r="CIM88" i="34"/>
  <c r="CKY88" i="34"/>
  <c r="CNK88" i="34"/>
  <c r="CPW88" i="34"/>
  <c r="CSI88" i="34"/>
  <c r="CUU88" i="34"/>
  <c r="CXG88" i="34"/>
  <c r="CZS88" i="34"/>
  <c r="DCE88" i="34"/>
  <c r="AYU88" i="34"/>
  <c r="BHU88" i="34"/>
  <c r="BMK88" i="34"/>
  <c r="BQD88" i="34"/>
  <c r="NZ88" i="34"/>
  <c r="BQS88" i="34"/>
  <c r="BZR88" i="34"/>
  <c r="CFU88" i="34"/>
  <c r="CKS88" i="34"/>
  <c r="CPQ88" i="34"/>
  <c r="CUO88" i="34"/>
  <c r="CZM88" i="34"/>
  <c r="DDL88" i="34"/>
  <c r="DGT88" i="34"/>
  <c r="DJM88" i="34"/>
  <c r="DLY88" i="34"/>
  <c r="DOK88" i="34"/>
  <c r="DQW88" i="34"/>
  <c r="DTI88" i="34"/>
  <c r="DVU88" i="34"/>
  <c r="DYG88" i="34"/>
  <c r="EAS88" i="34"/>
  <c r="BBB88" i="34"/>
  <c r="BUD88" i="34"/>
  <c r="CBM88" i="34"/>
  <c r="CHB88" i="34"/>
  <c r="CLZ88" i="34"/>
  <c r="CQX88" i="34"/>
  <c r="CVV88" i="34"/>
  <c r="DAT88" i="34"/>
  <c r="DEI88" i="34"/>
  <c r="DHN88" i="34"/>
  <c r="DKD88" i="34"/>
  <c r="DMP88" i="34"/>
  <c r="DPB88" i="34"/>
  <c r="DRN88" i="34"/>
  <c r="DTZ88" i="34"/>
  <c r="DWL88" i="34"/>
  <c r="DYX88" i="34"/>
  <c r="EBJ88" i="34"/>
  <c r="BJF88" i="34"/>
  <c r="BWH88" i="34"/>
  <c r="CDH88" i="34"/>
  <c r="CIJ88" i="34"/>
  <c r="CNH88" i="34"/>
  <c r="CSF88" i="34"/>
  <c r="CXD88" i="34"/>
  <c r="DBV88" i="34"/>
  <c r="DFF88" i="34"/>
  <c r="DIH88" i="34"/>
  <c r="DKU88" i="34"/>
  <c r="DNG88" i="34"/>
  <c r="DPS88" i="34"/>
  <c r="DSE88" i="34"/>
  <c r="DUQ88" i="34"/>
  <c r="DXC88" i="34"/>
  <c r="BJH88" i="34"/>
  <c r="BWP88" i="34"/>
  <c r="CDI88" i="34"/>
  <c r="CIN88" i="34"/>
  <c r="CNL88" i="34"/>
  <c r="CSJ88" i="34"/>
  <c r="CXH88" i="34"/>
  <c r="DBX88" i="34"/>
  <c r="DFG88" i="34"/>
  <c r="DII88" i="34"/>
  <c r="DKV88" i="34"/>
  <c r="DNH88" i="34"/>
  <c r="DPT88" i="34"/>
  <c r="DSF88" i="34"/>
  <c r="DUR88" i="34"/>
  <c r="DXD88" i="34"/>
  <c r="DZP88" i="34"/>
  <c r="AJE88" i="34"/>
  <c r="T88" i="34"/>
  <c r="CF88" i="34"/>
  <c r="ER88" i="34"/>
  <c r="H104" i="34"/>
  <c r="RY88" i="34"/>
  <c r="MM88" i="34"/>
  <c r="GB88" i="34"/>
  <c r="DV88" i="34"/>
  <c r="AHD88" i="34"/>
  <c r="ABI88" i="34"/>
  <c r="YH88" i="34"/>
  <c r="NW88" i="34"/>
  <c r="BE88" i="34"/>
  <c r="AFU88" i="34"/>
  <c r="ARW88" i="34"/>
  <c r="ALM88" i="34"/>
  <c r="ACB88" i="34"/>
  <c r="AZZ88" i="34"/>
  <c r="ART88" i="34"/>
  <c r="BBL88" i="34"/>
  <c r="YE88" i="34"/>
  <c r="BIQ88" i="34"/>
  <c r="BCF88" i="34"/>
  <c r="BAF88" i="34"/>
  <c r="AYG88" i="34"/>
  <c r="BOV88" i="34"/>
  <c r="AKQ88" i="34"/>
  <c r="BUP88" i="34"/>
  <c r="BYD88" i="34"/>
  <c r="CRW88" i="34"/>
  <c r="BGP88" i="34"/>
  <c r="AXW88" i="34"/>
  <c r="CEK88" i="34"/>
  <c r="CYC88" i="34"/>
  <c r="BPC88" i="34"/>
  <c r="CLF88" i="34"/>
  <c r="BGB88" i="34"/>
  <c r="CGI88" i="34"/>
  <c r="DAA88" i="34"/>
  <c r="CAO88" i="34"/>
  <c r="DJU88" i="34"/>
  <c r="BFQ88" i="34"/>
  <c r="DES88" i="34"/>
  <c r="DVV88" i="34"/>
  <c r="BUE88" i="34"/>
  <c r="CNX88" i="34"/>
  <c r="DAV88" i="34"/>
  <c r="HD88" i="34"/>
  <c r="AS88" i="34"/>
  <c r="UK88" i="34"/>
  <c r="OY88" i="34"/>
  <c r="JP88" i="34"/>
  <c r="DE88" i="34"/>
  <c r="H102" i="34"/>
  <c r="RK88" i="34"/>
  <c r="KZ88" i="34"/>
  <c r="NR88" i="34"/>
  <c r="CC88" i="34"/>
  <c r="AGG88" i="34"/>
  <c r="ADF88" i="34"/>
  <c r="XI88" i="34"/>
  <c r="LA88" i="34"/>
  <c r="PZ88" i="34"/>
  <c r="AWU88" i="34"/>
  <c r="AQK88" i="34"/>
  <c r="ALF88" i="34"/>
  <c r="PJ88" i="34"/>
  <c r="BG88" i="34"/>
  <c r="BGK88" i="34"/>
  <c r="AOS88" i="34"/>
  <c r="JF88" i="34"/>
  <c r="BHD88" i="34"/>
  <c r="APW88" i="34"/>
  <c r="AIG88" i="34"/>
  <c r="BUF88" i="34"/>
  <c r="BBM88" i="34"/>
  <c r="AKB88" i="34"/>
  <c r="CDC88" i="34"/>
  <c r="CWU88" i="34"/>
  <c r="BPL88" i="34"/>
  <c r="BME88" i="34"/>
  <c r="CJI88" i="34"/>
  <c r="DDA88" i="34"/>
  <c r="BWC88" i="34"/>
  <c r="CQD88" i="34"/>
  <c r="BPD88" i="34"/>
  <c r="CLG88" i="34"/>
  <c r="BAR88" i="34"/>
  <c r="CLI88" i="34"/>
  <c r="DOS88" i="34"/>
  <c r="CCJ88" i="34"/>
  <c r="DKL88" i="34"/>
  <c r="DYH88" i="34"/>
  <c r="CBN88" i="34"/>
  <c r="CQZ88" i="34"/>
  <c r="DCT88" i="34"/>
  <c r="DIQ88" i="34"/>
  <c r="DMI88" i="34"/>
  <c r="DQI88" i="34"/>
  <c r="DUA88" i="34"/>
  <c r="DYA88" i="34"/>
  <c r="BXK88" i="34"/>
  <c r="CGR88" i="34"/>
  <c r="COR88" i="34"/>
  <c r="CWB88" i="34"/>
  <c r="DCJ88" i="34"/>
  <c r="DGM88" i="34"/>
  <c r="DKF88" i="34"/>
  <c r="DNP88" i="34"/>
  <c r="DQR88" i="34"/>
  <c r="DUB88" i="34"/>
  <c r="DXL88" i="34"/>
  <c r="EAN88" i="34"/>
  <c r="BLW88" i="34"/>
  <c r="BXQ88" i="34"/>
  <c r="CEG88" i="34"/>
  <c r="CJE88" i="34"/>
  <c r="COC88" i="34"/>
  <c r="CTA88" i="34"/>
  <c r="CXY88" i="34"/>
  <c r="DCL88" i="34"/>
  <c r="DFR88" i="34"/>
  <c r="DIS88" i="34"/>
  <c r="DLE88" i="34"/>
  <c r="DNQ88" i="34"/>
  <c r="DQC88" i="34"/>
  <c r="DSO88" i="34"/>
  <c r="DVA88" i="34"/>
  <c r="DXM88" i="34"/>
  <c r="DZY88" i="34"/>
  <c r="AJF88" i="34"/>
  <c r="BRR88" i="34"/>
  <c r="CAG88" i="34"/>
  <c r="CGD88" i="34"/>
  <c r="CLB88" i="34"/>
  <c r="CPZ88" i="34"/>
  <c r="CUX88" i="34"/>
  <c r="CZV88" i="34"/>
  <c r="DDS88" i="34"/>
  <c r="DGZ88" i="34"/>
  <c r="DJR88" i="34"/>
  <c r="DMD88" i="34"/>
  <c r="BMM88" i="34"/>
  <c r="BXT88" i="34"/>
  <c r="CEJ88" i="34"/>
  <c r="CJH88" i="34"/>
  <c r="COF88" i="34"/>
  <c r="CTD88" i="34"/>
  <c r="CYB88" i="34"/>
  <c r="DCN88" i="34"/>
  <c r="DFV88" i="34"/>
  <c r="DIU88" i="34"/>
  <c r="C102" i="34"/>
  <c r="DDK88" i="34"/>
  <c r="DQD88" i="34"/>
  <c r="DWQ88" i="34"/>
  <c r="EBX88" i="34"/>
  <c r="EEO88" i="34"/>
  <c r="CQF88" i="34"/>
  <c r="DNS88" i="34"/>
  <c r="DUF88" i="34"/>
  <c r="EAE88" i="34"/>
  <c r="EDR88" i="34"/>
  <c r="EGD88" i="34"/>
  <c r="EIP88" i="34"/>
  <c r="ELB88" i="34"/>
  <c r="ENN88" i="34"/>
  <c r="EPZ88" i="34"/>
  <c r="ESL88" i="34"/>
  <c r="EUX88" i="34"/>
  <c r="EXJ88" i="34"/>
  <c r="EZV88" i="34"/>
  <c r="FCH88" i="34"/>
  <c r="FET88" i="34"/>
  <c r="FHF88" i="34"/>
  <c r="FJR88" i="34"/>
  <c r="FMD88" i="34"/>
  <c r="CGZ88" i="34"/>
  <c r="DLW88" i="34"/>
  <c r="DSR88" i="34"/>
  <c r="DZB88" i="34"/>
  <c r="EDC88" i="34"/>
  <c r="EFO88" i="34"/>
  <c r="EIA88" i="34"/>
  <c r="EKM88" i="34"/>
  <c r="EMY88" i="34"/>
  <c r="EPK88" i="34"/>
  <c r="ERW88" i="34"/>
  <c r="EUI88" i="34"/>
  <c r="EWU88" i="34"/>
  <c r="EZG88" i="34"/>
  <c r="FBS88" i="34"/>
  <c r="FEE88" i="34"/>
  <c r="FGQ88" i="34"/>
  <c r="FJC88" i="34"/>
  <c r="FLO88" i="34"/>
  <c r="FOA88" i="34"/>
  <c r="FQM88" i="34"/>
  <c r="BUZ88" i="34"/>
  <c r="DHU88" i="34"/>
  <c r="DRD88" i="34"/>
  <c r="DXV88" i="34"/>
  <c r="ECN88" i="34"/>
  <c r="EEZ88" i="34"/>
  <c r="EHL88" i="34"/>
  <c r="EJX88" i="34"/>
  <c r="EMJ88" i="34"/>
  <c r="EOV88" i="34"/>
  <c r="ERH88" i="34"/>
  <c r="ETT88" i="34"/>
  <c r="EWF88" i="34"/>
  <c r="EYR88" i="34"/>
  <c r="FBD88" i="34"/>
  <c r="FDP88" i="34"/>
  <c r="FGB88" i="34"/>
  <c r="FIN88" i="34"/>
  <c r="MB88" i="34"/>
  <c r="FQ88" i="34"/>
  <c r="AE88" i="34"/>
  <c r="TW88" i="34"/>
  <c r="NL88" i="34"/>
  <c r="SP88" i="34"/>
  <c r="HA88" i="34"/>
  <c r="AX88" i="34"/>
  <c r="AFR88" i="34"/>
  <c r="ZW88" i="34"/>
  <c r="PY88" i="34"/>
  <c r="AAA88" i="34"/>
  <c r="AZG88" i="34"/>
  <c r="ASW88" i="34"/>
  <c r="ANR88" i="34"/>
  <c r="ZS88" i="34"/>
  <c r="ZJ88" i="34"/>
  <c r="BIW88" i="34"/>
  <c r="ATQ88" i="34"/>
  <c r="ADH88" i="34"/>
  <c r="QA88" i="34"/>
  <c r="AYX88" i="34"/>
  <c r="AST88" i="34"/>
  <c r="BW88" i="34"/>
  <c r="BFL88" i="34"/>
  <c r="BDV88" i="34"/>
  <c r="CFO88" i="34"/>
  <c r="CZG88" i="34"/>
  <c r="BTD88" i="34"/>
  <c r="BQA88" i="34"/>
  <c r="CLU88" i="34"/>
  <c r="DFM88" i="34"/>
  <c r="BYX88" i="34"/>
  <c r="CSP88" i="34"/>
  <c r="BSW88" i="34"/>
  <c r="CNS88" i="34"/>
  <c r="BIL88" i="34"/>
  <c r="CQG88" i="34"/>
  <c r="DRE88" i="34"/>
  <c r="CHR88" i="34"/>
  <c r="DMX88" i="34"/>
  <c r="DZF88" i="34"/>
  <c r="CDZ88" i="34"/>
  <c r="CSV88" i="34"/>
  <c r="DDZ88" i="34"/>
  <c r="DIY88" i="34"/>
  <c r="DMQ88" i="34"/>
  <c r="DQQ88" i="34"/>
  <c r="DUY88" i="34"/>
  <c r="ATJ88" i="34"/>
  <c r="BYK88" i="34"/>
  <c r="CHH88" i="34"/>
  <c r="CPH88" i="34"/>
  <c r="CWR88" i="34"/>
  <c r="DCU88" i="34"/>
  <c r="DHG88" i="34"/>
  <c r="DKN88" i="34"/>
  <c r="DNX88" i="34"/>
  <c r="DRH88" i="34"/>
  <c r="DUJ88" i="34"/>
  <c r="DXT88" i="34"/>
  <c r="EBD88" i="34"/>
  <c r="BNX88" i="34"/>
  <c r="BYL88" i="34"/>
  <c r="CEW88" i="34"/>
  <c r="CJU88" i="34"/>
  <c r="COS88" i="34"/>
  <c r="CTQ88" i="34"/>
  <c r="CYO88" i="34"/>
  <c r="DCV88" i="34"/>
  <c r="DGD88" i="34"/>
  <c r="DJA88" i="34"/>
  <c r="DLM88" i="34"/>
  <c r="DNY88" i="34"/>
  <c r="DQK88" i="34"/>
  <c r="DSW88" i="34"/>
  <c r="DVI88" i="34"/>
  <c r="DXU88" i="34"/>
  <c r="EAG88" i="34"/>
  <c r="AWV88" i="34"/>
  <c r="BTL88" i="34"/>
  <c r="CBD88" i="34"/>
  <c r="CGT88" i="34"/>
  <c r="CLR88" i="34"/>
  <c r="CQP88" i="34"/>
  <c r="CVN88" i="34"/>
  <c r="DAL88" i="34"/>
  <c r="DEC88" i="34"/>
  <c r="DHJ88" i="34"/>
  <c r="DJZ88" i="34"/>
  <c r="DML88" i="34"/>
  <c r="BOI88" i="34"/>
  <c r="BYS88" i="34"/>
  <c r="CEZ88" i="34"/>
  <c r="CJX88" i="34"/>
  <c r="COV88" i="34"/>
  <c r="CTT88" i="34"/>
  <c r="CYR88" i="34"/>
  <c r="DCX88" i="34"/>
  <c r="DGF88" i="34"/>
  <c r="DJC88" i="34"/>
  <c r="BQH88" i="34"/>
  <c r="DGR88" i="34"/>
  <c r="DQV88" i="34"/>
  <c r="DXN88" i="34"/>
  <c r="ECK88" i="34"/>
  <c r="EEW88" i="34"/>
  <c r="CVD88" i="34"/>
  <c r="DOP88" i="34"/>
  <c r="DVC88" i="34"/>
  <c r="EAU88" i="34"/>
  <c r="EDZ88" i="34"/>
  <c r="EGL88" i="34"/>
  <c r="EIX88" i="34"/>
  <c r="ELJ88" i="34"/>
  <c r="ENV88" i="34"/>
  <c r="EQH88" i="34"/>
  <c r="EST88" i="34"/>
  <c r="EVF88" i="34"/>
  <c r="EXR88" i="34"/>
  <c r="FAD88" i="34"/>
  <c r="FCP88" i="34"/>
  <c r="FFB88" i="34"/>
  <c r="FHN88" i="34"/>
  <c r="FJZ88" i="34"/>
  <c r="FML88" i="34"/>
  <c r="CLX88" i="34"/>
  <c r="DNB88" i="34"/>
  <c r="DTO88" i="34"/>
  <c r="DZR88" i="34"/>
  <c r="EDK88" i="34"/>
  <c r="EFW88" i="34"/>
  <c r="EII88" i="34"/>
  <c r="EKU88" i="34"/>
  <c r="ENG88" i="34"/>
  <c r="EPS88" i="34"/>
  <c r="ESE88" i="34"/>
  <c r="EUQ88" i="34"/>
  <c r="EXC88" i="34"/>
  <c r="EZO88" i="34"/>
  <c r="FCA88" i="34"/>
  <c r="FEM88" i="34"/>
  <c r="FGY88" i="34"/>
  <c r="FJK88" i="34"/>
  <c r="FLW88" i="34"/>
  <c r="FOI88" i="34"/>
  <c r="FQU88" i="34"/>
  <c r="CCC88" i="34"/>
  <c r="DKJ88" i="34"/>
  <c r="DSA88" i="34"/>
  <c r="DYM88" i="34"/>
  <c r="ECV88" i="34"/>
  <c r="EFH88" i="34"/>
  <c r="EHT88" i="34"/>
  <c r="EKF88" i="34"/>
  <c r="EMR88" i="34"/>
  <c r="EPD88" i="34"/>
  <c r="ERP88" i="34"/>
  <c r="EUB88" i="34"/>
  <c r="EWN88" i="34"/>
  <c r="EYZ88" i="34"/>
  <c r="FBL88" i="34"/>
  <c r="FDX88" i="34"/>
  <c r="FGJ88" i="34"/>
  <c r="FIV88" i="34"/>
  <c r="FLH88" i="34"/>
  <c r="FNT88" i="34"/>
  <c r="FQF88" i="34"/>
  <c r="FSR88" i="34"/>
  <c r="CWZ88" i="34"/>
  <c r="DOX88" i="34"/>
  <c r="DVK88" i="34"/>
  <c r="EAZ88" i="34"/>
  <c r="EEC88" i="34"/>
  <c r="EGO88" i="34"/>
  <c r="ON88" i="34"/>
  <c r="IC88" i="34"/>
  <c r="CQ88" i="34"/>
  <c r="WI88" i="34"/>
  <c r="PX88" i="34"/>
  <c r="XE88" i="34"/>
  <c r="LY88" i="34"/>
  <c r="FV88" i="34"/>
  <c r="AID88" i="34"/>
  <c r="ACI88" i="34"/>
  <c r="UW88" i="34"/>
  <c r="AGR88" i="34"/>
  <c r="IA88" i="34"/>
  <c r="AVI88" i="34"/>
  <c r="AQD88" i="34"/>
  <c r="AGJ88" i="34"/>
  <c r="AKE88" i="34"/>
  <c r="BLI88" i="34"/>
  <c r="AYB88" i="34"/>
  <c r="ALR88" i="34"/>
  <c r="AGT88" i="34"/>
  <c r="BDR88" i="34"/>
  <c r="BAS88" i="34"/>
  <c r="AKH88" i="34"/>
  <c r="BJD88" i="34"/>
  <c r="BJV88" i="34"/>
  <c r="CIA88" i="34"/>
  <c r="DBS88" i="34"/>
  <c r="BWK88" i="34"/>
  <c r="BTO88" i="34"/>
  <c r="COG88" i="34"/>
  <c r="DHY88" i="34"/>
  <c r="CBJ88" i="34"/>
  <c r="CVB88" i="34"/>
  <c r="BWE88" i="34"/>
  <c r="CQE88" i="34"/>
  <c r="BMX88" i="34"/>
  <c r="CVE88" i="34"/>
  <c r="DTQ88" i="34"/>
  <c r="CMP88" i="34"/>
  <c r="DPJ88" i="34"/>
  <c r="EAT88" i="34"/>
  <c r="CHD88" i="34"/>
  <c r="CTL88" i="34"/>
  <c r="DEJ88" i="34"/>
  <c r="DJG88" i="34"/>
  <c r="DNO88" i="34"/>
  <c r="DRG88" i="34"/>
  <c r="DVG88" i="34"/>
  <c r="BCP88" i="34"/>
  <c r="BZH88" i="34"/>
  <c r="CJD88" i="34"/>
  <c r="CQN88" i="34"/>
  <c r="CXX88" i="34"/>
  <c r="DDE88" i="34"/>
  <c r="DHP88" i="34"/>
  <c r="DLD88" i="34"/>
  <c r="DOF88" i="34"/>
  <c r="DRP88" i="34"/>
  <c r="DUZ88" i="34"/>
  <c r="DYB88" i="34"/>
  <c r="EBL88" i="34"/>
  <c r="BPT88" i="34"/>
  <c r="BZI88" i="34"/>
  <c r="CFM88" i="34"/>
  <c r="CKK88" i="34"/>
  <c r="CPI88" i="34"/>
  <c r="CUG88" i="34"/>
  <c r="CZE88" i="34"/>
  <c r="DDF88" i="34"/>
  <c r="DGN88" i="34"/>
  <c r="DJI88" i="34"/>
  <c r="DLU88" i="34"/>
  <c r="DOG88" i="34"/>
  <c r="DQS88" i="34"/>
  <c r="DTE88" i="34"/>
  <c r="DVQ88" i="34"/>
  <c r="DYC88" i="34"/>
  <c r="EAO88" i="34"/>
  <c r="BDU88" i="34"/>
  <c r="BUQ88" i="34"/>
  <c r="CBV88" i="34"/>
  <c r="CHJ88" i="34"/>
  <c r="CMH88" i="34"/>
  <c r="CRF88" i="34"/>
  <c r="CWD88" i="34"/>
  <c r="DBA88" i="34"/>
  <c r="DEN88" i="34"/>
  <c r="DHS88" i="34"/>
  <c r="DKH88" i="34"/>
  <c r="DMT88" i="34"/>
  <c r="BQE88" i="34"/>
  <c r="BZP88" i="34"/>
  <c r="CFP88" i="34"/>
  <c r="CKN88" i="34"/>
  <c r="CPL88" i="34"/>
  <c r="CUJ88" i="34"/>
  <c r="CZH88" i="34"/>
  <c r="DDJ88" i="34"/>
  <c r="DGP88" i="34"/>
  <c r="DJK88" i="34"/>
  <c r="BZQ88" i="34"/>
  <c r="DJL88" i="34"/>
  <c r="DRS88" i="34"/>
  <c r="DYF88" i="34"/>
  <c r="ECS88" i="34"/>
  <c r="EFE88" i="34"/>
  <c r="DAB88" i="34"/>
  <c r="DPH88" i="34"/>
  <c r="DVZ88" i="34"/>
  <c r="EBK88" i="34"/>
  <c r="EEH88" i="34"/>
  <c r="EGT88" i="34"/>
  <c r="EJF88" i="34"/>
  <c r="ELR88" i="34"/>
  <c r="EOD88" i="34"/>
  <c r="EQP88" i="34"/>
  <c r="ETB88" i="34"/>
  <c r="EVN88" i="34"/>
  <c r="EXZ88" i="34"/>
  <c r="FAL88" i="34"/>
  <c r="FCX88" i="34"/>
  <c r="FFJ88" i="34"/>
  <c r="FHV88" i="34"/>
  <c r="FKH88" i="34"/>
  <c r="FMT88" i="34"/>
  <c r="CQV88" i="34"/>
  <c r="DNT88" i="34"/>
  <c r="DUL88" i="34"/>
  <c r="EAH88" i="34"/>
  <c r="EDS88" i="34"/>
  <c r="EGE88" i="34"/>
  <c r="EIQ88" i="34"/>
  <c r="ELC88" i="34"/>
  <c r="ENO88" i="34"/>
  <c r="EQA88" i="34"/>
  <c r="ESM88" i="34"/>
  <c r="EUY88" i="34"/>
  <c r="EXK88" i="34"/>
  <c r="EZW88" i="34"/>
  <c r="FCI88" i="34"/>
  <c r="FEU88" i="34"/>
  <c r="FHG88" i="34"/>
  <c r="FJS88" i="34"/>
  <c r="FME88" i="34"/>
  <c r="FOQ88" i="34"/>
  <c r="FRC88" i="34"/>
  <c r="CHP88" i="34"/>
  <c r="DLX88" i="34"/>
  <c r="DSX88" i="34"/>
  <c r="DZC88" i="34"/>
  <c r="EDD88" i="34"/>
  <c r="EFP88" i="34"/>
  <c r="EIB88" i="34"/>
  <c r="EKN88" i="34"/>
  <c r="EMZ88" i="34"/>
  <c r="EPL88" i="34"/>
  <c r="ERX88" i="34"/>
  <c r="EUJ88" i="34"/>
  <c r="EWV88" i="34"/>
  <c r="EZH88" i="34"/>
  <c r="FBT88" i="34"/>
  <c r="FEF88" i="34"/>
  <c r="FGR88" i="34"/>
  <c r="FJD88" i="34"/>
  <c r="FLP88" i="34"/>
  <c r="FOB88" i="34"/>
  <c r="FQN88" i="34"/>
  <c r="FSZ88" i="34"/>
  <c r="DBQ88" i="34"/>
  <c r="DPP88" i="34"/>
  <c r="DWH88" i="34"/>
  <c r="EBP88" i="34"/>
  <c r="EEK88" i="34"/>
  <c r="EGW88" i="34"/>
  <c r="EJI88" i="34"/>
  <c r="QZ88" i="34"/>
  <c r="KO88" i="34"/>
  <c r="FC88" i="34"/>
  <c r="E106" i="34"/>
  <c r="SJ88" i="34"/>
  <c r="ZT88" i="34"/>
  <c r="QW88" i="34"/>
  <c r="KT88" i="34"/>
  <c r="I107" i="34"/>
  <c r="AEU88" i="34"/>
  <c r="YK88" i="34"/>
  <c r="AKM88" i="34"/>
  <c r="VJ88" i="34"/>
  <c r="AXU88" i="34"/>
  <c r="ASP88" i="34"/>
  <c r="AKJ88" i="34"/>
  <c r="APD88" i="34"/>
  <c r="BNU88" i="34"/>
  <c r="BBE88" i="34"/>
  <c r="AQP88" i="34"/>
  <c r="AMZ88" i="34"/>
  <c r="BHP88" i="34"/>
  <c r="BEV88" i="34"/>
  <c r="AUE88" i="34"/>
  <c r="BML88" i="34"/>
  <c r="BNZ88" i="34"/>
  <c r="CKM88" i="34"/>
  <c r="DEE88" i="34"/>
  <c r="BZD88" i="34"/>
  <c r="BWV88" i="34"/>
  <c r="CQS88" i="34"/>
  <c r="ASC88" i="34"/>
  <c r="CDV88" i="34"/>
  <c r="CXN88" i="34"/>
  <c r="BYY88" i="34"/>
  <c r="CSQ88" i="34"/>
  <c r="BQQ88" i="34"/>
  <c r="DAC88" i="34"/>
  <c r="DWC88" i="34"/>
  <c r="CRN88" i="34"/>
  <c r="DRV88" i="34"/>
  <c r="EBR88" i="34"/>
  <c r="CIZ88" i="34"/>
  <c r="CVX88" i="34"/>
  <c r="DFP88" i="34"/>
  <c r="DJW88" i="34"/>
  <c r="DNW88" i="34"/>
  <c r="DRO88" i="34"/>
  <c r="DVO88" i="34"/>
  <c r="BLL88" i="34"/>
  <c r="CAW88" i="34"/>
  <c r="CJT88" i="34"/>
  <c r="CRD88" i="34"/>
  <c r="CYN88" i="34"/>
  <c r="DEA88" i="34"/>
  <c r="DHZ88" i="34"/>
  <c r="DLL88" i="34"/>
  <c r="DOV88" i="34"/>
  <c r="DRX88" i="34"/>
  <c r="DVH88" i="34"/>
  <c r="DYR88" i="34"/>
  <c r="EBT88" i="34"/>
  <c r="BRP88" i="34"/>
  <c r="CAF88" i="34"/>
  <c r="CGC88" i="34"/>
  <c r="CLA88" i="34"/>
  <c r="CPY88" i="34"/>
  <c r="CUW88" i="34"/>
  <c r="CZU88" i="34"/>
  <c r="DDR88" i="34"/>
  <c r="DGX88" i="34"/>
  <c r="DJQ88" i="34"/>
  <c r="DMC88" i="34"/>
  <c r="DOO88" i="34"/>
  <c r="DRA88" i="34"/>
  <c r="DTM88" i="34"/>
  <c r="DVY88" i="34"/>
  <c r="DYK88" i="34"/>
  <c r="EAW88" i="34"/>
  <c r="BHF88" i="34"/>
  <c r="BVU88" i="34"/>
  <c r="CCS88" i="34"/>
  <c r="CHZ88" i="34"/>
  <c r="CMX88" i="34"/>
  <c r="CRV88" i="34"/>
  <c r="CWT88" i="34"/>
  <c r="DBN88" i="34"/>
  <c r="DEY88" i="34"/>
  <c r="DIB88" i="34"/>
  <c r="DKP88" i="34"/>
  <c r="AMO88" i="34"/>
  <c r="BSD88" i="34"/>
  <c r="CAH88" i="34"/>
  <c r="CGF88" i="34"/>
  <c r="CLD88" i="34"/>
  <c r="CQB88" i="34"/>
  <c r="CUZ88" i="34"/>
  <c r="CZX88" i="34"/>
  <c r="DDT88" i="34"/>
  <c r="DHB88" i="34"/>
  <c r="DJS88" i="34"/>
  <c r="CFT88" i="34"/>
  <c r="DLO88" i="34"/>
  <c r="DSP88" i="34"/>
  <c r="DYV88" i="34"/>
  <c r="EDA88" i="34"/>
  <c r="ANE88" i="34"/>
  <c r="DDU88" i="34"/>
  <c r="DQE88" i="34"/>
  <c r="DWR88" i="34"/>
  <c r="ECA88" i="34"/>
  <c r="EEP88" i="34"/>
  <c r="EHB88" i="34"/>
  <c r="EJN88" i="34"/>
  <c r="ELZ88" i="34"/>
  <c r="EOL88" i="34"/>
  <c r="EQX88" i="34"/>
  <c r="ETJ88" i="34"/>
  <c r="EVV88" i="34"/>
  <c r="EYH88" i="34"/>
  <c r="FAT88" i="34"/>
  <c r="FDF88" i="34"/>
  <c r="FFR88" i="34"/>
  <c r="FID88" i="34"/>
  <c r="FKP88" i="34"/>
  <c r="FNB88" i="34"/>
  <c r="CVT88" i="34"/>
  <c r="DOQ88" i="34"/>
  <c r="DVD88" i="34"/>
  <c r="EAX88" i="34"/>
  <c r="EEA88" i="34"/>
  <c r="EGM88" i="34"/>
  <c r="EIY88" i="34"/>
  <c r="ELK88" i="34"/>
  <c r="ENW88" i="34"/>
  <c r="EQI88" i="34"/>
  <c r="ESU88" i="34"/>
  <c r="EVG88" i="34"/>
  <c r="EXS88" i="34"/>
  <c r="FAE88" i="34"/>
  <c r="FCQ88" i="34"/>
  <c r="FFC88" i="34"/>
  <c r="FHO88" i="34"/>
  <c r="FKA88" i="34"/>
  <c r="FMM88" i="34"/>
  <c r="FOY88" i="34"/>
  <c r="FRK88" i="34"/>
  <c r="CMN88" i="34"/>
  <c r="DNC88" i="34"/>
  <c r="DTP88" i="34"/>
  <c r="DZS88" i="34"/>
  <c r="EDL88" i="34"/>
  <c r="EFX88" i="34"/>
  <c r="EIJ88" i="34"/>
  <c r="EKV88" i="34"/>
  <c r="ENH88" i="34"/>
  <c r="EPT88" i="34"/>
  <c r="ESF88" i="34"/>
  <c r="EUR88" i="34"/>
  <c r="EXD88" i="34"/>
  <c r="EZP88" i="34"/>
  <c r="FCB88" i="34"/>
  <c r="FEN88" i="34"/>
  <c r="FGZ88" i="34"/>
  <c r="FJL88" i="34"/>
  <c r="FLX88" i="34"/>
  <c r="FOJ88" i="34"/>
  <c r="FQV88" i="34"/>
  <c r="BHZ88" i="34"/>
  <c r="DFA88" i="34"/>
  <c r="DQM88" i="34"/>
  <c r="TL88" i="34"/>
  <c r="NA88" i="34"/>
  <c r="HO88" i="34"/>
  <c r="BD88" i="34"/>
  <c r="UV88" i="34"/>
  <c r="ACF88" i="34"/>
  <c r="VU88" i="34"/>
  <c r="PR88" i="34"/>
  <c r="EA88" i="34"/>
  <c r="AHG88" i="34"/>
  <c r="AAW88" i="34"/>
  <c r="AMY88" i="34"/>
  <c r="ACT88" i="34"/>
  <c r="GT88" i="34"/>
  <c r="AVB88" i="34"/>
  <c r="AMV88" i="34"/>
  <c r="AUB88" i="34"/>
  <c r="BQG88" i="34"/>
  <c r="BDS88" i="34"/>
  <c r="AVN88" i="34"/>
  <c r="ARX88" i="34"/>
  <c r="YU88" i="34"/>
  <c r="BIR88" i="34"/>
  <c r="BBK88" i="34"/>
  <c r="BPG88" i="34"/>
  <c r="BRT88" i="34"/>
  <c r="CMY88" i="34"/>
  <c r="DGQ88" i="34"/>
  <c r="CBP88" i="34"/>
  <c r="BZM88" i="34"/>
  <c r="CTE88" i="34"/>
  <c r="BGA88" i="34"/>
  <c r="CGH88" i="34"/>
  <c r="CZZ88" i="34"/>
  <c r="CBK88" i="34"/>
  <c r="CVC88" i="34"/>
  <c r="APR88" i="34"/>
  <c r="DDV88" i="34"/>
  <c r="DYO88" i="34"/>
  <c r="CWL88" i="34"/>
  <c r="DTJ88" i="34"/>
  <c r="BCI88" i="34"/>
  <c r="CJP88" i="34"/>
  <c r="CXT88" i="34"/>
  <c r="DFZ88" i="34"/>
  <c r="DKE88" i="34"/>
  <c r="DOE88" i="34"/>
  <c r="DSM88" i="34"/>
  <c r="DWE88" i="34"/>
  <c r="BNL88" i="34"/>
  <c r="CBT88" i="34"/>
  <c r="CKJ88" i="34"/>
  <c r="CSZ88" i="34"/>
  <c r="CZD88" i="34"/>
  <c r="DEK88" i="34"/>
  <c r="DIR88" i="34"/>
  <c r="DLT88" i="34"/>
  <c r="DPD88" i="34"/>
  <c r="DSN88" i="34"/>
  <c r="DVP88" i="34"/>
  <c r="DYZ88" i="34"/>
  <c r="AWJ88" i="34"/>
  <c r="BTK88" i="34"/>
  <c r="CAX88" i="34"/>
  <c r="CGS88" i="34"/>
  <c r="CLQ88" i="34"/>
  <c r="CQO88" i="34"/>
  <c r="CVM88" i="34"/>
  <c r="DAK88" i="34"/>
  <c r="DEB88" i="34"/>
  <c r="DHH88" i="34"/>
  <c r="DJY88" i="34"/>
  <c r="DMK88" i="34"/>
  <c r="DOW88" i="34"/>
  <c r="DRI88" i="34"/>
  <c r="DTU88" i="34"/>
  <c r="DWG88" i="34"/>
  <c r="DYS88" i="34"/>
  <c r="EBE88" i="34"/>
  <c r="BJT88" i="34"/>
  <c r="BWR88" i="34"/>
  <c r="CDP88" i="34"/>
  <c r="CIP88" i="34"/>
  <c r="CNN88" i="34"/>
  <c r="CSL88" i="34"/>
  <c r="CXJ88" i="34"/>
  <c r="DBZ88" i="34"/>
  <c r="DFI88" i="34"/>
  <c r="DIK88" i="34"/>
  <c r="DKX88" i="34"/>
  <c r="AYV88" i="34"/>
  <c r="BTT88" i="34"/>
  <c r="CBE88" i="34"/>
  <c r="CGV88" i="34"/>
  <c r="CLT88" i="34"/>
  <c r="CQR88" i="34"/>
  <c r="CVP88" i="34"/>
  <c r="DAN88" i="34"/>
  <c r="DED88" i="34"/>
  <c r="DHK88" i="34"/>
  <c r="DKA88" i="34"/>
  <c r="CKR88" i="34"/>
  <c r="DMU88" i="34"/>
  <c r="DTH88" i="34"/>
  <c r="DZL88" i="34"/>
  <c r="EDI88" i="34"/>
  <c r="BSE88" i="34"/>
  <c r="DHC88" i="34"/>
  <c r="DRB88" i="34"/>
  <c r="DXO88" i="34"/>
  <c r="ECL88" i="34"/>
  <c r="EEX88" i="34"/>
  <c r="EHJ88" i="34"/>
  <c r="EJV88" i="34"/>
  <c r="EMH88" i="34"/>
  <c r="EOT88" i="34"/>
  <c r="ERF88" i="34"/>
  <c r="ETR88" i="34"/>
  <c r="EWD88" i="34"/>
  <c r="EYP88" i="34"/>
  <c r="FBB88" i="34"/>
  <c r="FDN88" i="34"/>
  <c r="FFZ88" i="34"/>
  <c r="FIL88" i="34"/>
  <c r="FKX88" i="34"/>
  <c r="FNJ88" i="34"/>
  <c r="DAR88" i="34"/>
  <c r="DPN88" i="34"/>
  <c r="DWA88" i="34"/>
  <c r="EBN88" i="34"/>
  <c r="EEI88" i="34"/>
  <c r="EGU88" i="34"/>
  <c r="EJG88" i="34"/>
  <c r="ELS88" i="34"/>
  <c r="EOE88" i="34"/>
  <c r="EQQ88" i="34"/>
  <c r="ETC88" i="34"/>
  <c r="EVO88" i="34"/>
  <c r="EYA88" i="34"/>
  <c r="FAM88" i="34"/>
  <c r="FCY88" i="34"/>
  <c r="FFK88" i="34"/>
  <c r="FHW88" i="34"/>
  <c r="FKI88" i="34"/>
  <c r="FMU88" i="34"/>
  <c r="FPG88" i="34"/>
  <c r="FRS88" i="34"/>
  <c r="CRL88" i="34"/>
  <c r="DNZ88" i="34"/>
  <c r="DUM88" i="34"/>
  <c r="EAI88" i="34"/>
  <c r="EDT88" i="34"/>
  <c r="EGF88" i="34"/>
  <c r="EIR88" i="34"/>
  <c r="ELD88" i="34"/>
  <c r="ENP88" i="34"/>
  <c r="EQB88" i="34"/>
  <c r="ESN88" i="34"/>
  <c r="EUZ88" i="34"/>
  <c r="EXL88" i="34"/>
  <c r="EZX88" i="34"/>
  <c r="FCJ88" i="34"/>
  <c r="FEV88" i="34"/>
  <c r="FHH88" i="34"/>
  <c r="FJT88" i="34"/>
  <c r="FMF88" i="34"/>
  <c r="FOR88" i="34"/>
  <c r="FRD88" i="34"/>
  <c r="BVX88" i="34"/>
  <c r="DID88" i="34"/>
  <c r="DRJ88" i="34"/>
  <c r="DXW88" i="34"/>
  <c r="ECO88" i="34"/>
  <c r="EFA88" i="34"/>
  <c r="EHM88" i="34"/>
  <c r="VX88" i="34"/>
  <c r="PM88" i="34"/>
  <c r="KA88" i="34"/>
  <c r="DP88" i="34"/>
  <c r="D107" i="34"/>
  <c r="AER88" i="34"/>
  <c r="YW88" i="34"/>
  <c r="UP88" i="34"/>
  <c r="IY88" i="34"/>
  <c r="AJS88" i="34"/>
  <c r="ADI88" i="34"/>
  <c r="APK88" i="34"/>
  <c r="AIK88" i="34"/>
  <c r="TS88" i="34"/>
  <c r="AXN88" i="34"/>
  <c r="APH88" i="34"/>
  <c r="AYM88" i="34"/>
  <c r="F101" i="34"/>
  <c r="BGE88" i="34"/>
  <c r="AZL88" i="34"/>
  <c r="AWS88" i="34"/>
  <c r="AOY88" i="34"/>
  <c r="BLX88" i="34"/>
  <c r="DR88" i="34"/>
  <c r="BSB88" i="34"/>
  <c r="BVC88" i="34"/>
  <c r="CPK88" i="34"/>
  <c r="AUO88" i="34"/>
  <c r="CEB88" i="34"/>
  <c r="CBY88" i="34"/>
  <c r="CVQ88" i="34"/>
  <c r="BLE88" i="34"/>
  <c r="CIT88" i="34"/>
  <c r="ASD88" i="34"/>
  <c r="CDW88" i="34"/>
  <c r="CXO88" i="34"/>
  <c r="BSO88" i="34"/>
  <c r="DHD88" i="34"/>
  <c r="EBA88" i="34"/>
  <c r="DBH88" i="34"/>
  <c r="DUH88" i="34"/>
  <c r="BLJ88" i="34"/>
  <c r="CMB88" i="34"/>
  <c r="CYJ88" i="34"/>
  <c r="DGL88" i="34"/>
  <c r="DLC88" i="34"/>
  <c r="DOU88" i="34"/>
  <c r="DSU88" i="34"/>
  <c r="DWM88" i="34"/>
  <c r="BPJ88" i="34"/>
  <c r="CEF88" i="34"/>
  <c r="CLP88" i="34"/>
  <c r="CTP88" i="34"/>
  <c r="DAJ88" i="34"/>
  <c r="DEV88" i="34"/>
  <c r="DIZ88" i="34"/>
  <c r="DMJ88" i="34"/>
  <c r="DPL88" i="34"/>
  <c r="DSV88" i="34"/>
  <c r="DWF88" i="34"/>
  <c r="DZH88" i="34"/>
  <c r="BDP88" i="34"/>
  <c r="BUO88" i="34"/>
  <c r="CBU88" i="34"/>
  <c r="CHI88" i="34"/>
  <c r="CMG88" i="34"/>
  <c r="CRE88" i="34"/>
  <c r="CWC88" i="34"/>
  <c r="DAZ88" i="34"/>
  <c r="DEL88" i="34"/>
  <c r="DHR88" i="34"/>
  <c r="DKG88" i="34"/>
  <c r="DMS88" i="34"/>
  <c r="DPE88" i="34"/>
  <c r="DRQ88" i="34"/>
  <c r="DUC88" i="34"/>
  <c r="DWO88" i="34"/>
  <c r="DZA88" i="34"/>
  <c r="EBM88" i="34"/>
  <c r="BLZ88" i="34"/>
  <c r="BXS88" i="34"/>
  <c r="CEH88" i="34"/>
  <c r="CJF88" i="34"/>
  <c r="COD88" i="34"/>
  <c r="CTB88" i="34"/>
  <c r="CXZ88" i="34"/>
  <c r="DCM88" i="34"/>
  <c r="DFT88" i="34"/>
  <c r="DIT88" i="34"/>
  <c r="DLF88" i="34"/>
  <c r="BEP88" i="34"/>
  <c r="BUR88" i="34"/>
  <c r="CCB88" i="34"/>
  <c r="CHL88" i="34"/>
  <c r="CMJ88" i="34"/>
  <c r="CRH88" i="34"/>
  <c r="CWF88" i="34"/>
  <c r="DBB88" i="34"/>
  <c r="DEP88" i="34"/>
  <c r="DHT88" i="34"/>
  <c r="DKI88" i="34"/>
  <c r="CPP88" i="34"/>
  <c r="DNR88" i="34"/>
  <c r="DUE88" i="34"/>
  <c r="EAB88" i="34"/>
  <c r="EDQ88" i="34"/>
  <c r="CAN88" i="34"/>
  <c r="DJT88" i="34"/>
  <c r="DRT88" i="34"/>
  <c r="DYI88" i="34"/>
  <c r="ECT88" i="34"/>
  <c r="EFF88" i="34"/>
  <c r="EHR88" i="34"/>
  <c r="EKD88" i="34"/>
  <c r="EMP88" i="34"/>
  <c r="EPB88" i="34"/>
  <c r="ERN88" i="34"/>
  <c r="ETZ88" i="34"/>
  <c r="EWL88" i="34"/>
  <c r="EYX88" i="34"/>
  <c r="FBJ88" i="34"/>
  <c r="FDV88" i="34"/>
  <c r="FGH88" i="34"/>
  <c r="FIT88" i="34"/>
  <c r="FLF88" i="34"/>
  <c r="AZE88" i="34"/>
  <c r="DEF88" i="34"/>
  <c r="DQF88" i="34"/>
  <c r="DWX88" i="34"/>
  <c r="ECB88" i="34"/>
  <c r="EEQ88" i="34"/>
  <c r="EHC88" i="34"/>
  <c r="EJO88" i="34"/>
  <c r="EMA88" i="34"/>
  <c r="EOM88" i="34"/>
  <c r="EQY88" i="34"/>
  <c r="ETK88" i="34"/>
  <c r="EVW88" i="34"/>
  <c r="EYI88" i="34"/>
  <c r="FAU88" i="34"/>
  <c r="FDG88" i="34"/>
  <c r="FFS88" i="34"/>
  <c r="FIE88" i="34"/>
  <c r="FKQ88" i="34"/>
  <c r="FNC88" i="34"/>
  <c r="FPO88" i="34"/>
  <c r="FSA88" i="34"/>
  <c r="CWJ88" i="34"/>
  <c r="DOR88" i="34"/>
  <c r="DVJ88" i="34"/>
  <c r="EAY88" i="34"/>
  <c r="EEB88" i="34"/>
  <c r="EGN88" i="34"/>
  <c r="EIZ88" i="34"/>
  <c r="ELL88" i="34"/>
  <c r="ENX88" i="34"/>
  <c r="EQJ88" i="34"/>
  <c r="ESV88" i="34"/>
  <c r="EVH88" i="34"/>
  <c r="EXT88" i="34"/>
  <c r="FAF88" i="34"/>
  <c r="FCR88" i="34"/>
  <c r="FFD88" i="34"/>
  <c r="FHP88" i="34"/>
  <c r="FKB88" i="34"/>
  <c r="FMN88" i="34"/>
  <c r="FOZ88" i="34"/>
  <c r="FRL88" i="34"/>
  <c r="CCZ88" i="34"/>
  <c r="DKR88" i="34"/>
  <c r="IN88" i="34"/>
  <c r="AUI88" i="34"/>
  <c r="BER88" i="34"/>
  <c r="BLO88" i="34"/>
  <c r="KX88" i="34"/>
  <c r="DCH88" i="34"/>
  <c r="DTS88" i="34"/>
  <c r="COB88" i="34"/>
  <c r="DJX88" i="34"/>
  <c r="DWV88" i="34"/>
  <c r="CDJ88" i="34"/>
  <c r="CXI88" i="34"/>
  <c r="DKW88" i="34"/>
  <c r="DUS88" i="34"/>
  <c r="BPU88" i="34"/>
  <c r="CPJ88" i="34"/>
  <c r="DGO88" i="34"/>
  <c r="BWY88" i="34"/>
  <c r="CSN88" i="34"/>
  <c r="DIL88" i="34"/>
  <c r="DVT88" i="34"/>
  <c r="DMV88" i="34"/>
  <c r="EFV88" i="34"/>
  <c r="EPR88" i="34"/>
  <c r="EZN88" i="34"/>
  <c r="FJJ88" i="34"/>
  <c r="DRZ88" i="34"/>
  <c r="EHS88" i="34"/>
  <c r="ERO88" i="34"/>
  <c r="FBK88" i="34"/>
  <c r="FLG88" i="34"/>
  <c r="DEQ88" i="34"/>
  <c r="EER88" i="34"/>
  <c r="EON88" i="34"/>
  <c r="EYJ88" i="34"/>
  <c r="FIF88" i="34"/>
  <c r="FPP88" i="34"/>
  <c r="DME88" i="34"/>
  <c r="DYN88" i="34"/>
  <c r="EDU88" i="34"/>
  <c r="EIC88" i="34"/>
  <c r="EKW88" i="34"/>
  <c r="ENI88" i="34"/>
  <c r="EPU88" i="34"/>
  <c r="ESG88" i="34"/>
  <c r="EUS88" i="34"/>
  <c r="EXE88" i="34"/>
  <c r="EZQ88" i="34"/>
  <c r="FCC88" i="34"/>
  <c r="FEO88" i="34"/>
  <c r="FHA88" i="34"/>
  <c r="FJM88" i="34"/>
  <c r="FLY88" i="34"/>
  <c r="CIV88" i="34"/>
  <c r="DMF88" i="34"/>
  <c r="DSZ88" i="34"/>
  <c r="DZG88" i="34"/>
  <c r="EDF88" i="34"/>
  <c r="EFR88" i="34"/>
  <c r="EID88" i="34"/>
  <c r="EKP88" i="34"/>
  <c r="ENB88" i="34"/>
  <c r="EPN88" i="34"/>
  <c r="ERZ88" i="34"/>
  <c r="EUL88" i="34"/>
  <c r="EWX88" i="34"/>
  <c r="EZJ88" i="34"/>
  <c r="FBV88" i="34"/>
  <c r="FEH88" i="34"/>
  <c r="FGT88" i="34"/>
  <c r="FJF88" i="34"/>
  <c r="FLR88" i="34"/>
  <c r="BYA88" i="34"/>
  <c r="DIV88" i="34"/>
  <c r="DRL88" i="34"/>
  <c r="DYD88" i="34"/>
  <c r="ECQ88" i="34"/>
  <c r="EFC88" i="34"/>
  <c r="EHO88" i="34"/>
  <c r="EKA88" i="34"/>
  <c r="EMM88" i="34"/>
  <c r="EOY88" i="34"/>
  <c r="ERK88" i="34"/>
  <c r="ETW88" i="34"/>
  <c r="EWI88" i="34"/>
  <c r="EYU88" i="34"/>
  <c r="FBG88" i="34"/>
  <c r="FDS88" i="34"/>
  <c r="FGE88" i="34"/>
  <c r="FIQ88" i="34"/>
  <c r="FLC88" i="34"/>
  <c r="ECJ88" i="34"/>
  <c r="ENT88" i="34"/>
  <c r="EXP88" i="34"/>
  <c r="FHL88" i="34"/>
  <c r="FON88" i="34"/>
  <c r="FRV88" i="34"/>
  <c r="FUN88" i="34"/>
  <c r="FWZ88" i="34"/>
  <c r="FZL88" i="34"/>
  <c r="GBX88" i="34"/>
  <c r="GEJ88" i="34"/>
  <c r="EHQ88" i="34"/>
  <c r="ERM88" i="34"/>
  <c r="FBI88" i="34"/>
  <c r="FLE88" i="34"/>
  <c r="FPU88" i="34"/>
  <c r="FTA88" i="34"/>
  <c r="FVM88" i="34"/>
  <c r="FXY88" i="34"/>
  <c r="GAK88" i="34"/>
  <c r="DLH88" i="34"/>
  <c r="EKJ88" i="34"/>
  <c r="EUF88" i="34"/>
  <c r="FEB88" i="34"/>
  <c r="FNH88" i="34"/>
  <c r="FQR88" i="34"/>
  <c r="FTR88" i="34"/>
  <c r="FWD88" i="34"/>
  <c r="FYP88" i="34"/>
  <c r="GBB88" i="34"/>
  <c r="GDN88" i="34"/>
  <c r="CKB88" i="34"/>
  <c r="EJE88" i="34"/>
  <c r="ETA88" i="34"/>
  <c r="FCW88" i="34"/>
  <c r="FMQ88" i="34"/>
  <c r="FQI88" i="34"/>
  <c r="FTK88" i="34"/>
  <c r="FVW88" i="34"/>
  <c r="FYI88" i="34"/>
  <c r="GAU88" i="34"/>
  <c r="GDG88" i="34"/>
  <c r="EAA88" i="34"/>
  <c r="END88" i="34"/>
  <c r="EWZ88" i="34"/>
  <c r="FGV88" i="34"/>
  <c r="FOH88" i="34"/>
  <c r="FRP88" i="34"/>
  <c r="FUJ88" i="34"/>
  <c r="FWV88" i="34"/>
  <c r="FZH88" i="34"/>
  <c r="GBT88" i="34"/>
  <c r="EDX88" i="34"/>
  <c r="EOK88" i="34"/>
  <c r="EYG88" i="34"/>
  <c r="FIC88" i="34"/>
  <c r="FOU88" i="34"/>
  <c r="FSC88" i="34"/>
  <c r="FUS88" i="34"/>
  <c r="FXE88" i="34"/>
  <c r="FZQ88" i="34"/>
  <c r="GCC88" i="34"/>
  <c r="GEO88" i="34"/>
  <c r="EHH88" i="34"/>
  <c r="ERD88" i="34"/>
  <c r="FAZ88" i="34"/>
  <c r="FKV88" i="34"/>
  <c r="FPR88" i="34"/>
  <c r="FSW88" i="34"/>
  <c r="FVJ88" i="34"/>
  <c r="FXV88" i="34"/>
  <c r="GAH88" i="34"/>
  <c r="GCT88" i="34"/>
  <c r="EJU88" i="34"/>
  <c r="GAY88" i="34"/>
  <c r="GGI88" i="34"/>
  <c r="GIU88" i="34"/>
  <c r="GLG88" i="34"/>
  <c r="GNS88" i="34"/>
  <c r="GQE88" i="34"/>
  <c r="GSQ88" i="34"/>
  <c r="GVC88" i="34"/>
  <c r="GXO88" i="34"/>
  <c r="HAA88" i="34"/>
  <c r="HCM88" i="34"/>
  <c r="HEY88" i="34"/>
  <c r="HHK88" i="34"/>
  <c r="HJW88" i="34"/>
  <c r="HMI88" i="34"/>
  <c r="HOU88" i="34"/>
  <c r="HRG88" i="34"/>
  <c r="HTS88" i="34"/>
  <c r="HWE88" i="34"/>
  <c r="FNQ88" i="34"/>
  <c r="GEQ88" i="34"/>
  <c r="GHH88" i="34"/>
  <c r="GJT88" i="34"/>
  <c r="GMF88" i="34"/>
  <c r="GOR88" i="34"/>
  <c r="GRD88" i="34"/>
  <c r="GTP88" i="34"/>
  <c r="GWB88" i="34"/>
  <c r="GYN88" i="34"/>
  <c r="HAZ88" i="34"/>
  <c r="HDL88" i="34"/>
  <c r="HFX88" i="34"/>
  <c r="HIJ88" i="34"/>
  <c r="HKV88" i="34"/>
  <c r="HNH88" i="34"/>
  <c r="HPT88" i="34"/>
  <c r="HSF88" i="34"/>
  <c r="EMG88" i="34"/>
  <c r="GBO88" i="34"/>
  <c r="GGK88" i="34"/>
  <c r="GIW88" i="34"/>
  <c r="GLI88" i="34"/>
  <c r="GNU88" i="34"/>
  <c r="GQG88" i="34"/>
  <c r="GSS88" i="34"/>
  <c r="GVE88" i="34"/>
  <c r="GXQ88" i="34"/>
  <c r="HAC88" i="34"/>
  <c r="HCO88" i="34"/>
  <c r="HFA88" i="34"/>
  <c r="HHM88" i="34"/>
  <c r="HJY88" i="34"/>
  <c r="HMK88" i="34"/>
  <c r="HOW88" i="34"/>
  <c r="HRI88" i="34"/>
  <c r="HTU88" i="34"/>
  <c r="HWG88" i="34"/>
  <c r="HYS88" i="34"/>
  <c r="IBE88" i="34"/>
  <c r="EXI88" i="34"/>
  <c r="GDE88" i="34"/>
  <c r="GGT88" i="34"/>
  <c r="GJF88" i="34"/>
  <c r="GLR88" i="34"/>
  <c r="GOD88" i="34"/>
  <c r="GQP88" i="34"/>
  <c r="GTB88" i="34"/>
  <c r="GVN88" i="34"/>
  <c r="GXZ88" i="34"/>
  <c r="HAL88" i="34"/>
  <c r="HCX88" i="34"/>
  <c r="HFJ88" i="34"/>
  <c r="HHV88" i="34"/>
  <c r="HKH88" i="34"/>
  <c r="HMT88" i="34"/>
  <c r="HPF88" i="34"/>
  <c r="HRR88" i="34"/>
  <c r="HUD88" i="34"/>
  <c r="FUU88" i="34"/>
  <c r="GFN88" i="34"/>
  <c r="GIA88" i="34"/>
  <c r="GKM88" i="34"/>
  <c r="GMY88" i="34"/>
  <c r="GPK88" i="34"/>
  <c r="GRW88" i="34"/>
  <c r="GUI88" i="34"/>
  <c r="GWU88" i="34"/>
  <c r="GZG88" i="34"/>
  <c r="HBS88" i="34"/>
  <c r="HEE88" i="34"/>
  <c r="HGQ88" i="34"/>
  <c r="HJC88" i="34"/>
  <c r="HLO88" i="34"/>
  <c r="HOA88" i="34"/>
  <c r="HQM88" i="34"/>
  <c r="HSY88" i="34"/>
  <c r="HVK88" i="34"/>
  <c r="EPY88" i="34"/>
  <c r="GCM88" i="34"/>
  <c r="GGN88" i="34"/>
  <c r="GIZ88" i="34"/>
  <c r="GLL88" i="34"/>
  <c r="GNX88" i="34"/>
  <c r="GQJ88" i="34"/>
  <c r="GSV88" i="34"/>
  <c r="GVH88" i="34"/>
  <c r="GXT88" i="34"/>
  <c r="HAF88" i="34"/>
  <c r="HCR88" i="34"/>
  <c r="HFD88" i="34"/>
  <c r="HHP88" i="34"/>
  <c r="IT88" i="34"/>
  <c r="ANY88" i="34"/>
  <c r="ABG88" i="34"/>
  <c r="BHN88" i="34"/>
  <c r="CGK88" i="34"/>
  <c r="DHF88" i="34"/>
  <c r="DXK88" i="34"/>
  <c r="CUF88" i="34"/>
  <c r="DMR88" i="34"/>
  <c r="DZX88" i="34"/>
  <c r="CHY88" i="34"/>
  <c r="DBL88" i="34"/>
  <c r="DNA88" i="34"/>
  <c r="DWW88" i="34"/>
  <c r="BYR88" i="34"/>
  <c r="CTR88" i="34"/>
  <c r="DJB88" i="34"/>
  <c r="CCT88" i="34"/>
  <c r="CWV88" i="34"/>
  <c r="DKQ88" i="34"/>
  <c r="EAR88" i="34"/>
  <c r="DSQ88" i="34"/>
  <c r="EHZ88" i="34"/>
  <c r="ERV88" i="34"/>
  <c r="FBR88" i="34"/>
  <c r="FLN88" i="34"/>
  <c r="DXP88" i="34"/>
  <c r="EJW88" i="34"/>
  <c r="ETS88" i="34"/>
  <c r="FDO88" i="34"/>
  <c r="FNK88" i="34"/>
  <c r="DPO88" i="34"/>
  <c r="EGV88" i="34"/>
  <c r="EQR88" i="34"/>
  <c r="FAN88" i="34"/>
  <c r="FKJ88" i="34"/>
  <c r="FPX88" i="34"/>
  <c r="DND88" i="34"/>
  <c r="DZD88" i="34"/>
  <c r="EES88" i="34"/>
  <c r="EIK88" i="34"/>
  <c r="ELE88" i="34"/>
  <c r="ENQ88" i="34"/>
  <c r="EQC88" i="34"/>
  <c r="ESO88" i="34"/>
  <c r="EVA88" i="34"/>
  <c r="EXM88" i="34"/>
  <c r="EZY88" i="34"/>
  <c r="FCK88" i="34"/>
  <c r="FEW88" i="34"/>
  <c r="FHI88" i="34"/>
  <c r="FJU88" i="34"/>
  <c r="FMG88" i="34"/>
  <c r="CNT88" i="34"/>
  <c r="DNJ88" i="34"/>
  <c r="DTW88" i="34"/>
  <c r="DZW88" i="34"/>
  <c r="EDN88" i="34"/>
  <c r="EFZ88" i="34"/>
  <c r="EIL88" i="34"/>
  <c r="EKX88" i="34"/>
  <c r="ENJ88" i="34"/>
  <c r="EPV88" i="34"/>
  <c r="ESH88" i="34"/>
  <c r="EUT88" i="34"/>
  <c r="EXF88" i="34"/>
  <c r="EZR88" i="34"/>
  <c r="FCD88" i="34"/>
  <c r="FEP88" i="34"/>
  <c r="FHB88" i="34"/>
  <c r="FJN88" i="34"/>
  <c r="FLZ88" i="34"/>
  <c r="CEN88" i="34"/>
  <c r="DLG88" i="34"/>
  <c r="DSI88" i="34"/>
  <c r="DYT88" i="34"/>
  <c r="ECY88" i="34"/>
  <c r="EFK88" i="34"/>
  <c r="EHW88" i="34"/>
  <c r="EKI88" i="34"/>
  <c r="EMU88" i="34"/>
  <c r="EPG88" i="34"/>
  <c r="ERS88" i="34"/>
  <c r="EUE88" i="34"/>
  <c r="EWQ88" i="34"/>
  <c r="EZC88" i="34"/>
  <c r="FBO88" i="34"/>
  <c r="FEA88" i="34"/>
  <c r="FGM88" i="34"/>
  <c r="FIY88" i="34"/>
  <c r="FLK88" i="34"/>
  <c r="EEV88" i="34"/>
  <c r="EOZ88" i="34"/>
  <c r="EYV88" i="34"/>
  <c r="FIR88" i="34"/>
  <c r="FOX88" i="34"/>
  <c r="FSF88" i="34"/>
  <c r="FUV88" i="34"/>
  <c r="FXH88" i="34"/>
  <c r="FZT88" i="34"/>
  <c r="GCF88" i="34"/>
  <c r="BYT88" i="34"/>
  <c r="EIW88" i="34"/>
  <c r="ESS88" i="34"/>
  <c r="FCO88" i="34"/>
  <c r="FMJ88" i="34"/>
  <c r="FQG88" i="34"/>
  <c r="FTI88" i="34"/>
  <c r="FVU88" i="34"/>
  <c r="FYG88" i="34"/>
  <c r="GAS88" i="34"/>
  <c r="DSJ88" i="34"/>
  <c r="ELP88" i="34"/>
  <c r="EVL88" i="34"/>
  <c r="FFH88" i="34"/>
  <c r="FNV88" i="34"/>
  <c r="FRB88" i="34"/>
  <c r="FTZ88" i="34"/>
  <c r="FWL88" i="34"/>
  <c r="FYX88" i="34"/>
  <c r="GBJ88" i="34"/>
  <c r="GDV88" i="34"/>
  <c r="DMN88" i="34"/>
  <c r="EKK88" i="34"/>
  <c r="EUG88" i="34"/>
  <c r="FEC88" i="34"/>
  <c r="FNI88" i="34"/>
  <c r="FQS88" i="34"/>
  <c r="FTS88" i="34"/>
  <c r="FWE88" i="34"/>
  <c r="FYQ88" i="34"/>
  <c r="GBC88" i="34"/>
  <c r="GDO88" i="34"/>
  <c r="EDP88" i="34"/>
  <c r="EOJ88" i="34"/>
  <c r="EYF88" i="34"/>
  <c r="FIB88" i="34"/>
  <c r="FOT88" i="34"/>
  <c r="FRZ88" i="34"/>
  <c r="FUR88" i="34"/>
  <c r="FXD88" i="34"/>
  <c r="FZP88" i="34"/>
  <c r="GCB88" i="34"/>
  <c r="EFU88" i="34"/>
  <c r="EPQ88" i="34"/>
  <c r="EZM88" i="34"/>
  <c r="FJI88" i="34"/>
  <c r="FPE88" i="34"/>
  <c r="FSM88" i="34"/>
  <c r="FVA88" i="34"/>
  <c r="FXM88" i="34"/>
  <c r="FZY88" i="34"/>
  <c r="GCK88" i="34"/>
  <c r="GEW88" i="34"/>
  <c r="EIN88" i="34"/>
  <c r="ESJ88" i="34"/>
  <c r="FCF88" i="34"/>
  <c r="FMB88" i="34"/>
  <c r="FQB88" i="34"/>
  <c r="FTF88" i="34"/>
  <c r="FVR88" i="34"/>
  <c r="FYD88" i="34"/>
  <c r="GAP88" i="34"/>
  <c r="GDB88" i="34"/>
  <c r="ETQ88" i="34"/>
  <c r="GCW88" i="34"/>
  <c r="GGQ88" i="34"/>
  <c r="GJC88" i="34"/>
  <c r="GLO88" i="34"/>
  <c r="GOA88" i="34"/>
  <c r="GQM88" i="34"/>
  <c r="GSY88" i="34"/>
  <c r="GVK88" i="34"/>
  <c r="GXW88" i="34"/>
  <c r="HAI88" i="34"/>
  <c r="HCU88" i="34"/>
  <c r="HFG88" i="34"/>
  <c r="HHS88" i="34"/>
  <c r="HKE88" i="34"/>
  <c r="HMQ88" i="34"/>
  <c r="HPC88" i="34"/>
  <c r="HRO88" i="34"/>
  <c r="HUA88" i="34"/>
  <c r="HWM88" i="34"/>
  <c r="FQY88" i="34"/>
  <c r="GFA88" i="34"/>
  <c r="GHP88" i="34"/>
  <c r="GKB88" i="34"/>
  <c r="GMN88" i="34"/>
  <c r="GOZ88" i="34"/>
  <c r="GRL88" i="34"/>
  <c r="GTX88" i="34"/>
  <c r="GWJ88" i="34"/>
  <c r="GYV88" i="34"/>
  <c r="HBH88" i="34"/>
  <c r="HDT88" i="34"/>
  <c r="HGF88" i="34"/>
  <c r="HIR88" i="34"/>
  <c r="HLD88" i="34"/>
  <c r="HNP88" i="34"/>
  <c r="HQB88" i="34"/>
  <c r="HSN88" i="34"/>
  <c r="EWC88" i="34"/>
  <c r="GDC88" i="34"/>
  <c r="GGS88" i="34"/>
  <c r="GJE88" i="34"/>
  <c r="GLQ88" i="34"/>
  <c r="GOC88" i="34"/>
  <c r="GQO88" i="34"/>
  <c r="GTA88" i="34"/>
  <c r="GVM88" i="34"/>
  <c r="GXY88" i="34"/>
  <c r="HAK88" i="34"/>
  <c r="HCW88" i="34"/>
  <c r="HFI88" i="34"/>
  <c r="HHU88" i="34"/>
  <c r="HKG88" i="34"/>
  <c r="HMS88" i="34"/>
  <c r="HPE88" i="34"/>
  <c r="HRQ88" i="34"/>
  <c r="HUC88" i="34"/>
  <c r="HWO88" i="34"/>
  <c r="HZA88" i="34"/>
  <c r="IBM88" i="34"/>
  <c r="FHE88" i="34"/>
  <c r="GEA88" i="34"/>
  <c r="GHB88" i="34"/>
  <c r="GJN88" i="34"/>
  <c r="GLZ88" i="34"/>
  <c r="GOL88" i="34"/>
  <c r="GQX88" i="34"/>
  <c r="GTJ88" i="34"/>
  <c r="GVV88" i="34"/>
  <c r="GYH88" i="34"/>
  <c r="HAT88" i="34"/>
  <c r="HDF88" i="34"/>
  <c r="HFR88" i="34"/>
  <c r="HID88" i="34"/>
  <c r="HKP88" i="34"/>
  <c r="HNB88" i="34"/>
  <c r="HPN88" i="34"/>
  <c r="HRZ88" i="34"/>
  <c r="HUL88" i="34"/>
  <c r="FXG88" i="34"/>
  <c r="GFW88" i="34"/>
  <c r="GII88" i="34"/>
  <c r="GKU88" i="34"/>
  <c r="GNG88" i="34"/>
  <c r="GPS88" i="34"/>
  <c r="GSE88" i="34"/>
  <c r="GUQ88" i="34"/>
  <c r="GXC88" i="34"/>
  <c r="GZO88" i="34"/>
  <c r="HCA88" i="34"/>
  <c r="HEM88" i="34"/>
  <c r="HGY88" i="34"/>
  <c r="HJK88" i="34"/>
  <c r="HLW88" i="34"/>
  <c r="HOI88" i="34"/>
  <c r="HQU88" i="34"/>
  <c r="HTG88" i="34"/>
  <c r="HVS88" i="34"/>
  <c r="EZU88" i="34"/>
  <c r="GDK88" i="34"/>
  <c r="GGV88" i="34"/>
  <c r="GJH88" i="34"/>
  <c r="GLT88" i="34"/>
  <c r="GOF88" i="34"/>
  <c r="GQR88" i="34"/>
  <c r="GTD88" i="34"/>
  <c r="GVP88" i="34"/>
  <c r="GYB88" i="34"/>
  <c r="HAN88" i="34"/>
  <c r="HCZ88" i="34"/>
  <c r="HFL88" i="34"/>
  <c r="HHX88" i="34"/>
  <c r="HKJ88" i="34"/>
  <c r="HMV88" i="34"/>
  <c r="HPH88" i="34"/>
  <c r="HRT88" i="34"/>
  <c r="HUF88" i="34"/>
  <c r="HWR88" i="34"/>
  <c r="HZD88" i="34"/>
  <c r="EHI88" i="34"/>
  <c r="GAI88" i="34"/>
  <c r="GGG88" i="34"/>
  <c r="GIS88" i="34"/>
  <c r="GLE88" i="34"/>
  <c r="GNQ88" i="34"/>
  <c r="GQC88" i="34"/>
  <c r="GSO88" i="34"/>
  <c r="GVA88" i="34"/>
  <c r="GXM88" i="34"/>
  <c r="GZY88" i="34"/>
  <c r="HCK88" i="34"/>
  <c r="HEW88" i="34"/>
  <c r="HHI88" i="34"/>
  <c r="HJU88" i="34"/>
  <c r="HMG88" i="34"/>
  <c r="HOS88" i="34"/>
  <c r="HRE88" i="34"/>
  <c r="HTQ88" i="34"/>
  <c r="HWC88" i="34"/>
  <c r="HYO88" i="34"/>
  <c r="IBA88" i="34"/>
  <c r="GQD88" i="34"/>
  <c r="HJV88" i="34"/>
  <c r="HXK88" i="34"/>
  <c r="IBJ88" i="34"/>
  <c r="IEA88" i="34"/>
  <c r="IGM88" i="34"/>
  <c r="IIY88" i="34"/>
  <c r="ILK88" i="34"/>
  <c r="INW88" i="34"/>
  <c r="IQI88" i="34"/>
  <c r="ISU88" i="34"/>
  <c r="IVG88" i="34"/>
  <c r="IXS88" i="34"/>
  <c r="JAE88" i="34"/>
  <c r="JCQ88" i="34"/>
  <c r="JFC88" i="34"/>
  <c r="JHO88" i="34"/>
  <c r="JKA88" i="34"/>
  <c r="JMM88" i="34"/>
  <c r="JOY88" i="34"/>
  <c r="GCU88" i="34"/>
  <c r="GXV88" i="34"/>
  <c r="HRN88" i="34"/>
  <c r="HYY88" i="34"/>
  <c r="ICM88" i="34"/>
  <c r="IEZ88" i="34"/>
  <c r="IHL88" i="34"/>
  <c r="IJX88" i="34"/>
  <c r="IMJ88" i="34"/>
  <c r="IOV88" i="34"/>
  <c r="IRH88" i="34"/>
  <c r="ITT88" i="34"/>
  <c r="IWF88" i="34"/>
  <c r="IYR88" i="34"/>
  <c r="JBD88" i="34"/>
  <c r="JDP88" i="34"/>
  <c r="JGB88" i="34"/>
  <c r="AJP88" i="34"/>
  <c r="AHZ88" i="34"/>
  <c r="BDG88" i="34"/>
  <c r="CGW88" i="34"/>
  <c r="DMG88" i="34"/>
  <c r="DHO88" i="34"/>
  <c r="DXS88" i="34"/>
  <c r="CVL88" i="34"/>
  <c r="DMZ88" i="34"/>
  <c r="EAF88" i="34"/>
  <c r="CIO88" i="34"/>
  <c r="DBY88" i="34"/>
  <c r="DNI88" i="34"/>
  <c r="DXE88" i="34"/>
  <c r="BZJ88" i="34"/>
  <c r="CUH88" i="34"/>
  <c r="DJJ88" i="34"/>
  <c r="CDQ88" i="34"/>
  <c r="CXL88" i="34"/>
  <c r="DKY88" i="34"/>
  <c r="EBH88" i="34"/>
  <c r="DTN88" i="34"/>
  <c r="EIH88" i="34"/>
  <c r="ESD88" i="34"/>
  <c r="FBZ88" i="34"/>
  <c r="FLV88" i="34"/>
  <c r="DYL88" i="34"/>
  <c r="EKE88" i="34"/>
  <c r="EUA88" i="34"/>
  <c r="FDW88" i="34"/>
  <c r="FNS88" i="34"/>
  <c r="DQL88" i="34"/>
  <c r="EHD88" i="34"/>
  <c r="EQZ88" i="34"/>
  <c r="FAV88" i="34"/>
  <c r="FKR88" i="34"/>
  <c r="FRT88" i="34"/>
  <c r="DOA88" i="34"/>
  <c r="DZT88" i="34"/>
  <c r="EFI88" i="34"/>
  <c r="EIS88" i="34"/>
  <c r="ELM88" i="34"/>
  <c r="ENY88" i="34"/>
  <c r="EQK88" i="34"/>
  <c r="ESW88" i="34"/>
  <c r="EVI88" i="34"/>
  <c r="EXU88" i="34"/>
  <c r="FAG88" i="34"/>
  <c r="FCS88" i="34"/>
  <c r="FFE88" i="34"/>
  <c r="FHQ88" i="34"/>
  <c r="FKC88" i="34"/>
  <c r="FMO88" i="34"/>
  <c r="CSR88" i="34"/>
  <c r="DOB88" i="34"/>
  <c r="DUT88" i="34"/>
  <c r="EAM88" i="34"/>
  <c r="EDV88" i="34"/>
  <c r="EGH88" i="34"/>
  <c r="EIT88" i="34"/>
  <c r="ELF88" i="34"/>
  <c r="ENR88" i="34"/>
  <c r="EQD88" i="34"/>
  <c r="ESP88" i="34"/>
  <c r="EVB88" i="34"/>
  <c r="EXN88" i="34"/>
  <c r="EZZ88" i="34"/>
  <c r="FCL88" i="34"/>
  <c r="FEX88" i="34"/>
  <c r="FHJ88" i="34"/>
  <c r="FJV88" i="34"/>
  <c r="FMH88" i="34"/>
  <c r="CJL88" i="34"/>
  <c r="DMM88" i="34"/>
  <c r="DTF88" i="34"/>
  <c r="DZJ88" i="34"/>
  <c r="EDG88" i="34"/>
  <c r="EFS88" i="34"/>
  <c r="EIE88" i="34"/>
  <c r="EKQ88" i="34"/>
  <c r="ENC88" i="34"/>
  <c r="EPO88" i="34"/>
  <c r="ESA88" i="34"/>
  <c r="EUM88" i="34"/>
  <c r="EWY88" i="34"/>
  <c r="EZK88" i="34"/>
  <c r="FBW88" i="34"/>
  <c r="FEI88" i="34"/>
  <c r="FGU88" i="34"/>
  <c r="FJG88" i="34"/>
  <c r="FLS88" i="34"/>
  <c r="EGJ88" i="34"/>
  <c r="EQF88" i="34"/>
  <c r="FAB88" i="34"/>
  <c r="FJX88" i="34"/>
  <c r="FPJ88" i="34"/>
  <c r="FSP88" i="34"/>
  <c r="FVD88" i="34"/>
  <c r="FXP88" i="34"/>
  <c r="GAB88" i="34"/>
  <c r="GCN88" i="34"/>
  <c r="DJD88" i="34"/>
  <c r="EKC88" i="34"/>
  <c r="ETY88" i="34"/>
  <c r="FDU88" i="34"/>
  <c r="FNG88" i="34"/>
  <c r="FQQ88" i="34"/>
  <c r="FTQ88" i="34"/>
  <c r="FWC88" i="34"/>
  <c r="FYO88" i="34"/>
  <c r="GBA88" i="34"/>
  <c r="DYU88" i="34"/>
  <c r="EMV88" i="34"/>
  <c r="EWR88" i="34"/>
  <c r="FGN88" i="34"/>
  <c r="FOF88" i="34"/>
  <c r="FRN88" i="34"/>
  <c r="FUH88" i="34"/>
  <c r="FWT88" i="34"/>
  <c r="FZF88" i="34"/>
  <c r="GBR88" i="34"/>
  <c r="GED88" i="34"/>
  <c r="DTG88" i="34"/>
  <c r="ELQ88" i="34"/>
  <c r="EVM88" i="34"/>
  <c r="FFI88" i="34"/>
  <c r="FNW88" i="34"/>
  <c r="FRE88" i="34"/>
  <c r="FUA88" i="34"/>
  <c r="FWM88" i="34"/>
  <c r="FYY88" i="34"/>
  <c r="GBK88" i="34"/>
  <c r="GDW88" i="34"/>
  <c r="EFT88" i="34"/>
  <c r="EPP88" i="34"/>
  <c r="EZL88" i="34"/>
  <c r="FJH88" i="34"/>
  <c r="FPD88" i="34"/>
  <c r="FSL88" i="34"/>
  <c r="FUZ88" i="34"/>
  <c r="FXL88" i="34"/>
  <c r="FZX88" i="34"/>
  <c r="GCJ88" i="34"/>
  <c r="EHA88" i="34"/>
  <c r="EQW88" i="34"/>
  <c r="FAS88" i="34"/>
  <c r="FKO88" i="34"/>
  <c r="FPQ88" i="34"/>
  <c r="FSV88" i="34"/>
  <c r="FVI88" i="34"/>
  <c r="FXU88" i="34"/>
  <c r="GAG88" i="34"/>
  <c r="GCS88" i="34"/>
  <c r="CYV88" i="34"/>
  <c r="EJT88" i="34"/>
  <c r="ETP88" i="34"/>
  <c r="FDL88" i="34"/>
  <c r="FMY88" i="34"/>
  <c r="FQL88" i="34"/>
  <c r="FTN88" i="34"/>
  <c r="FVZ88" i="34"/>
  <c r="FYL88" i="34"/>
  <c r="GAX88" i="34"/>
  <c r="GDJ88" i="34"/>
  <c r="FDM88" i="34"/>
  <c r="GDS88" i="34"/>
  <c r="GGY88" i="34"/>
  <c r="GJK88" i="34"/>
  <c r="GLW88" i="34"/>
  <c r="GOI88" i="34"/>
  <c r="GQU88" i="34"/>
  <c r="GTG88" i="34"/>
  <c r="GVS88" i="34"/>
  <c r="GYE88" i="34"/>
  <c r="HAQ88" i="34"/>
  <c r="HDC88" i="34"/>
  <c r="HFO88" i="34"/>
  <c r="HIA88" i="34"/>
  <c r="HKM88" i="34"/>
  <c r="HMY88" i="34"/>
  <c r="HPK88" i="34"/>
  <c r="HRW88" i="34"/>
  <c r="HUI88" i="34"/>
  <c r="HWU88" i="34"/>
  <c r="FTW88" i="34"/>
  <c r="GFK88" i="34"/>
  <c r="GHX88" i="34"/>
  <c r="GKJ88" i="34"/>
  <c r="GMV88" i="34"/>
  <c r="GPH88" i="34"/>
  <c r="GRT88" i="34"/>
  <c r="GUF88" i="34"/>
  <c r="GWR88" i="34"/>
  <c r="GZD88" i="34"/>
  <c r="HBP88" i="34"/>
  <c r="HEB88" i="34"/>
  <c r="HGN88" i="34"/>
  <c r="HIZ88" i="34"/>
  <c r="HLL88" i="34"/>
  <c r="HNX88" i="34"/>
  <c r="HQJ88" i="34"/>
  <c r="HSV88" i="34"/>
  <c r="FFY88" i="34"/>
  <c r="GDX88" i="34"/>
  <c r="GHA88" i="34"/>
  <c r="GJM88" i="34"/>
  <c r="GLY88" i="34"/>
  <c r="GOK88" i="34"/>
  <c r="GQW88" i="34"/>
  <c r="GTI88" i="34"/>
  <c r="GVU88" i="34"/>
  <c r="GYG88" i="34"/>
  <c r="HAS88" i="34"/>
  <c r="HDE88" i="34"/>
  <c r="HFQ88" i="34"/>
  <c r="HIC88" i="34"/>
  <c r="HKO88" i="34"/>
  <c r="HNA88" i="34"/>
  <c r="HPM88" i="34"/>
  <c r="HRY88" i="34"/>
  <c r="HUK88" i="34"/>
  <c r="HWW88" i="34"/>
  <c r="HZI88" i="34"/>
  <c r="IBU88" i="34"/>
  <c r="FOM88" i="34"/>
  <c r="GES88" i="34"/>
  <c r="GHJ88" i="34"/>
  <c r="GJV88" i="34"/>
  <c r="GMH88" i="34"/>
  <c r="GOT88" i="34"/>
  <c r="GRF88" i="34"/>
  <c r="GTR88" i="34"/>
  <c r="GWD88" i="34"/>
  <c r="GYP88" i="34"/>
  <c r="HBB88" i="34"/>
  <c r="HDN88" i="34"/>
  <c r="HFZ88" i="34"/>
  <c r="HIL88" i="34"/>
  <c r="HKX88" i="34"/>
  <c r="HNJ88" i="34"/>
  <c r="HPV88" i="34"/>
  <c r="HSH88" i="34"/>
  <c r="EEN88" i="34"/>
  <c r="FZS88" i="34"/>
  <c r="GGE88" i="34"/>
  <c r="GIQ88" i="34"/>
  <c r="GLC88" i="34"/>
  <c r="GNO88" i="34"/>
  <c r="GQA88" i="34"/>
  <c r="GSM88" i="34"/>
  <c r="GUY88" i="34"/>
  <c r="GXK88" i="34"/>
  <c r="GZW88" i="34"/>
  <c r="HCI88" i="34"/>
  <c r="HEU88" i="34"/>
  <c r="HHG88" i="34"/>
  <c r="HJS88" i="34"/>
  <c r="HME88" i="34"/>
  <c r="HOQ88" i="34"/>
  <c r="HRC88" i="34"/>
  <c r="HTO88" i="34"/>
  <c r="HWA88" i="34"/>
  <c r="FJQ88" i="34"/>
  <c r="GEF88" i="34"/>
  <c r="GHD88" i="34"/>
  <c r="GJP88" i="34"/>
  <c r="GMB88" i="34"/>
  <c r="GON88" i="34"/>
  <c r="GQZ88" i="34"/>
  <c r="GTL88" i="34"/>
  <c r="GVX88" i="34"/>
  <c r="GYJ88" i="34"/>
  <c r="HAV88" i="34"/>
  <c r="HDH88" i="34"/>
  <c r="HFT88" i="34"/>
  <c r="HIF88" i="34"/>
  <c r="HKR88" i="34"/>
  <c r="HND88" i="34"/>
  <c r="HPP88" i="34"/>
  <c r="HSB88" i="34"/>
  <c r="HUN88" i="34"/>
  <c r="HWZ88" i="34"/>
  <c r="HZL88" i="34"/>
  <c r="ERE88" i="34"/>
  <c r="GCO88" i="34"/>
  <c r="GGO88" i="34"/>
  <c r="GJA88" i="34"/>
  <c r="GLM88" i="34"/>
  <c r="GNY88" i="34"/>
  <c r="GQK88" i="34"/>
  <c r="GSW88" i="34"/>
  <c r="GVI88" i="34"/>
  <c r="GXU88" i="34"/>
  <c r="HAG88" i="34"/>
  <c r="HCS88" i="34"/>
  <c r="HFE88" i="34"/>
  <c r="HHQ88" i="34"/>
  <c r="HKC88" i="34"/>
  <c r="HMO88" i="34"/>
  <c r="HPA88" i="34"/>
  <c r="HRM88" i="34"/>
  <c r="HTY88" i="34"/>
  <c r="HWK88" i="34"/>
  <c r="HYW88" i="34"/>
  <c r="IBI88" i="34"/>
  <c r="ADU88" i="34"/>
  <c r="CH88" i="34"/>
  <c r="BRQ88" i="34"/>
  <c r="DAO88" i="34"/>
  <c r="BVB88" i="34"/>
  <c r="DLK88" i="34"/>
  <c r="BTA88" i="34"/>
  <c r="DAX88" i="34"/>
  <c r="DQB88" i="34"/>
  <c r="BHB88" i="34"/>
  <c r="CMW88" i="34"/>
  <c r="DEX88" i="34"/>
  <c r="DPM88" i="34"/>
  <c r="DZI88" i="34"/>
  <c r="CEX88" i="34"/>
  <c r="CYP88" i="34"/>
  <c r="DLN88" i="34"/>
  <c r="CIB88" i="34"/>
  <c r="DBP88" i="34"/>
  <c r="CUN88" i="34"/>
  <c r="EDY88" i="34"/>
  <c r="DYY88" i="34"/>
  <c r="EKL88" i="34"/>
  <c r="EUH88" i="34"/>
  <c r="FED88" i="34"/>
  <c r="BTU88" i="34"/>
  <c r="ECM88" i="34"/>
  <c r="EMI88" i="34"/>
  <c r="EWE88" i="34"/>
  <c r="FGA88" i="34"/>
  <c r="FPW88" i="34"/>
  <c r="DWB88" i="34"/>
  <c r="EJH88" i="34"/>
  <c r="ETD88" i="34"/>
  <c r="FCZ88" i="34"/>
  <c r="FKZ88" i="34"/>
  <c r="FSB88" i="34"/>
  <c r="DSB88" i="34"/>
  <c r="EAJ88" i="34"/>
  <c r="EFQ88" i="34"/>
  <c r="EJA88" i="34"/>
  <c r="ELU88" i="34"/>
  <c r="EOG88" i="34"/>
  <c r="EQS88" i="34"/>
  <c r="ETE88" i="34"/>
  <c r="EVQ88" i="34"/>
  <c r="EYC88" i="34"/>
  <c r="FAO88" i="34"/>
  <c r="FDA88" i="34"/>
  <c r="FFM88" i="34"/>
  <c r="FHY88" i="34"/>
  <c r="FKK88" i="34"/>
  <c r="FMW88" i="34"/>
  <c r="CXP88" i="34"/>
  <c r="DOY88" i="34"/>
  <c r="DVL88" i="34"/>
  <c r="EBC88" i="34"/>
  <c r="EED88" i="34"/>
  <c r="EGP88" i="34"/>
  <c r="EJB88" i="34"/>
  <c r="ELN88" i="34"/>
  <c r="ENZ88" i="34"/>
  <c r="EQL88" i="34"/>
  <c r="ESX88" i="34"/>
  <c r="EVJ88" i="34"/>
  <c r="EXV88" i="34"/>
  <c r="FAH88" i="34"/>
  <c r="FCT88" i="34"/>
  <c r="FFF88" i="34"/>
  <c r="FHR88" i="34"/>
  <c r="FKD88" i="34"/>
  <c r="FMP88" i="34"/>
  <c r="COJ88" i="34"/>
  <c r="DNK88" i="34"/>
  <c r="DTX88" i="34"/>
  <c r="DZZ88" i="34"/>
  <c r="EDO88" i="34"/>
  <c r="EGA88" i="34"/>
  <c r="EIM88" i="34"/>
  <c r="EKY88" i="34"/>
  <c r="ENK88" i="34"/>
  <c r="EPW88" i="34"/>
  <c r="ESI88" i="34"/>
  <c r="EUU88" i="34"/>
  <c r="EXG88" i="34"/>
  <c r="EZS88" i="34"/>
  <c r="FCE88" i="34"/>
  <c r="FEQ88" i="34"/>
  <c r="FHC88" i="34"/>
  <c r="FJO88" i="34"/>
  <c r="FMA88" i="34"/>
  <c r="EHP88" i="34"/>
  <c r="ERL88" i="34"/>
  <c r="FBH88" i="34"/>
  <c r="FLD88" i="34"/>
  <c r="FPT88" i="34"/>
  <c r="FSY88" i="34"/>
  <c r="FVL88" i="34"/>
  <c r="FXX88" i="34"/>
  <c r="GAJ88" i="34"/>
  <c r="GCV88" i="34"/>
  <c r="DRR88" i="34"/>
  <c r="ELI88" i="34"/>
  <c r="EVE88" i="34"/>
  <c r="FFA88" i="34"/>
  <c r="FNU88" i="34"/>
  <c r="FRA88" i="34"/>
  <c r="FTY88" i="34"/>
  <c r="FWK88" i="34"/>
  <c r="FYW88" i="34"/>
  <c r="GBI88" i="34"/>
  <c r="ECZ88" i="34"/>
  <c r="EOB88" i="34"/>
  <c r="EXX88" i="34"/>
  <c r="FHT88" i="34"/>
  <c r="FOP88" i="34"/>
  <c r="FRX88" i="34"/>
  <c r="FUP88" i="34"/>
  <c r="FXB88" i="34"/>
  <c r="FZN88" i="34"/>
  <c r="GBZ88" i="34"/>
  <c r="GEL88" i="34"/>
  <c r="DZK88" i="34"/>
  <c r="EMW88" i="34"/>
  <c r="EWS88" i="34"/>
  <c r="FGO88" i="34"/>
  <c r="FOG88" i="34"/>
  <c r="FRO88" i="34"/>
  <c r="FUI88" i="34"/>
  <c r="FWU88" i="34"/>
  <c r="FZG88" i="34"/>
  <c r="GBS88" i="34"/>
  <c r="GEE88" i="34"/>
  <c r="EGZ88" i="34"/>
  <c r="EQV88" i="34"/>
  <c r="FAR88" i="34"/>
  <c r="FKN88" i="34"/>
  <c r="FPN88" i="34"/>
  <c r="FSU88" i="34"/>
  <c r="FVH88" i="34"/>
  <c r="FXT88" i="34"/>
  <c r="GAF88" i="34"/>
  <c r="GCR88" i="34"/>
  <c r="EIG88" i="34"/>
  <c r="ESC88" i="34"/>
  <c r="FBY88" i="34"/>
  <c r="FLU88" i="34"/>
  <c r="FQA88" i="34"/>
  <c r="FTE88" i="34"/>
  <c r="FVQ88" i="34"/>
  <c r="FYC88" i="34"/>
  <c r="GAO88" i="34"/>
  <c r="GDA88" i="34"/>
  <c r="DPF88" i="34"/>
  <c r="EKZ88" i="34"/>
  <c r="EUV88" i="34"/>
  <c r="FER88" i="34"/>
  <c r="FNP88" i="34"/>
  <c r="FQX88" i="34"/>
  <c r="FTV88" i="34"/>
  <c r="FWH88" i="34"/>
  <c r="FYT88" i="34"/>
  <c r="GBF88" i="34"/>
  <c r="GDR88" i="34"/>
  <c r="FMZ88" i="34"/>
  <c r="GEN88" i="34"/>
  <c r="GHG88" i="34"/>
  <c r="GJS88" i="34"/>
  <c r="GME88" i="34"/>
  <c r="GOQ88" i="34"/>
  <c r="GRC88" i="34"/>
  <c r="GTO88" i="34"/>
  <c r="GWA88" i="34"/>
  <c r="GYM88" i="34"/>
  <c r="HAY88" i="34"/>
  <c r="HDK88" i="34"/>
  <c r="HFW88" i="34"/>
  <c r="HII88" i="34"/>
  <c r="HKU88" i="34"/>
  <c r="HNG88" i="34"/>
  <c r="HPS88" i="34"/>
  <c r="HSE88" i="34"/>
  <c r="HUQ88" i="34"/>
  <c r="HXC88" i="34"/>
  <c r="FWI88" i="34"/>
  <c r="GFT88" i="34"/>
  <c r="GIF88" i="34"/>
  <c r="GKR88" i="34"/>
  <c r="GND88" i="34"/>
  <c r="GPP88" i="34"/>
  <c r="GSB88" i="34"/>
  <c r="GUN88" i="34"/>
  <c r="GWZ88" i="34"/>
  <c r="GZL88" i="34"/>
  <c r="HBX88" i="34"/>
  <c r="HEJ88" i="34"/>
  <c r="HGV88" i="34"/>
  <c r="HJH88" i="34"/>
  <c r="HLT88" i="34"/>
  <c r="HOF88" i="34"/>
  <c r="HQR88" i="34"/>
  <c r="HTD88" i="34"/>
  <c r="FOC88" i="34"/>
  <c r="GER88" i="34"/>
  <c r="GHI88" i="34"/>
  <c r="GJU88" i="34"/>
  <c r="GMG88" i="34"/>
  <c r="GOS88" i="34"/>
  <c r="GRE88" i="34"/>
  <c r="GTQ88" i="34"/>
  <c r="GWC88" i="34"/>
  <c r="GYO88" i="34"/>
  <c r="HBA88" i="34"/>
  <c r="HDM88" i="34"/>
  <c r="HFY88" i="34"/>
  <c r="HIK88" i="34"/>
  <c r="HKW88" i="34"/>
  <c r="HNI88" i="34"/>
  <c r="HPU88" i="34"/>
  <c r="HSG88" i="34"/>
  <c r="HUS88" i="34"/>
  <c r="HXE88" i="34"/>
  <c r="HZQ88" i="34"/>
  <c r="ICC88" i="34"/>
  <c r="FRU88" i="34"/>
  <c r="GFD88" i="34"/>
  <c r="GHR88" i="34"/>
  <c r="GKD88" i="34"/>
  <c r="GMP88" i="34"/>
  <c r="GPB88" i="34"/>
  <c r="GRN88" i="34"/>
  <c r="GTZ88" i="34"/>
  <c r="GWL88" i="34"/>
  <c r="GYX88" i="34"/>
  <c r="HBJ88" i="34"/>
  <c r="HDV88" i="34"/>
  <c r="HGH88" i="34"/>
  <c r="HIT88" i="34"/>
  <c r="HLF88" i="34"/>
  <c r="HNR88" i="34"/>
  <c r="HQD88" i="34"/>
  <c r="HSP88" i="34"/>
  <c r="EOS88" i="34"/>
  <c r="GCE88" i="34"/>
  <c r="GGM88" i="34"/>
  <c r="GIY88" i="34"/>
  <c r="GLK88" i="34"/>
  <c r="GNW88" i="34"/>
  <c r="GQI88" i="34"/>
  <c r="GSU88" i="34"/>
  <c r="GVG88" i="34"/>
  <c r="GXS88" i="34"/>
  <c r="HAE88" i="34"/>
  <c r="HCQ88" i="34"/>
  <c r="HFC88" i="34"/>
  <c r="HHO88" i="34"/>
  <c r="HKA88" i="34"/>
  <c r="HMM88" i="34"/>
  <c r="HOY88" i="34"/>
  <c r="HRK88" i="34"/>
  <c r="HTW88" i="34"/>
  <c r="HWI88" i="34"/>
  <c r="FPI88" i="34"/>
  <c r="GEV88" i="34"/>
  <c r="GHL88" i="34"/>
  <c r="GJX88" i="34"/>
  <c r="GMJ88" i="34"/>
  <c r="GOV88" i="34"/>
  <c r="GRH88" i="34"/>
  <c r="GTT88" i="34"/>
  <c r="GWF88" i="34"/>
  <c r="GYR88" i="34"/>
  <c r="HBD88" i="34"/>
  <c r="HDP88" i="34"/>
  <c r="HGB88" i="34"/>
  <c r="HIN88" i="34"/>
  <c r="HKZ88" i="34"/>
  <c r="HNL88" i="34"/>
  <c r="HPX88" i="34"/>
  <c r="HSJ88" i="34"/>
  <c r="HUV88" i="34"/>
  <c r="HXH88" i="34"/>
  <c r="HZT88" i="34"/>
  <c r="FBA88" i="34"/>
  <c r="GDM88" i="34"/>
  <c r="GGW88" i="34"/>
  <c r="GJI88" i="34"/>
  <c r="GLU88" i="34"/>
  <c r="GOG88" i="34"/>
  <c r="GQS88" i="34"/>
  <c r="GTE88" i="34"/>
  <c r="GVQ88" i="34"/>
  <c r="GYC88" i="34"/>
  <c r="HAO88" i="34"/>
  <c r="HDA88" i="34"/>
  <c r="HFM88" i="34"/>
  <c r="HHY88" i="34"/>
  <c r="HKK88" i="34"/>
  <c r="HMW88" i="34"/>
  <c r="HPI88" i="34"/>
  <c r="HRU88" i="34"/>
  <c r="HUG88" i="34"/>
  <c r="HWS88" i="34"/>
  <c r="HZE88" i="34"/>
  <c r="EIO88" i="34"/>
  <c r="GVB88" i="34"/>
  <c r="HOT88" i="34"/>
  <c r="HYJ88" i="34"/>
  <c r="ICB88" i="34"/>
  <c r="IEQ88" i="34"/>
  <c r="IHC88" i="34"/>
  <c r="IJO88" i="34"/>
  <c r="IMA88" i="34"/>
  <c r="IOM88" i="34"/>
  <c r="IQY88" i="34"/>
  <c r="ITK88" i="34"/>
  <c r="IVW88" i="34"/>
  <c r="IYI88" i="34"/>
  <c r="JAU88" i="34"/>
  <c r="JDG88" i="34"/>
  <c r="JFS88" i="34"/>
  <c r="JIE88" i="34"/>
  <c r="JKQ88" i="34"/>
  <c r="JNC88" i="34"/>
  <c r="JPO88" i="34"/>
  <c r="GJB88" i="34"/>
  <c r="HCT88" i="34"/>
  <c r="HVB88" i="34"/>
  <c r="HZX88" i="34"/>
  <c r="IDD88" i="34"/>
  <c r="IFP88" i="34"/>
  <c r="IIB88" i="34"/>
  <c r="IKN88" i="34"/>
  <c r="IMZ88" i="34"/>
  <c r="IPL88" i="34"/>
  <c r="IRX88" i="34"/>
  <c r="IUJ88" i="34"/>
  <c r="IWV88" i="34"/>
  <c r="IZH88" i="34"/>
  <c r="JBT88" i="34"/>
  <c r="JEF88" i="34"/>
  <c r="JGR88" i="34"/>
  <c r="JJD88" i="34"/>
  <c r="JLP88" i="34"/>
  <c r="JOB88" i="34"/>
  <c r="JQN88" i="34"/>
  <c r="GOH88" i="34"/>
  <c r="HHZ88" i="34"/>
  <c r="HWV88" i="34"/>
  <c r="IAY88" i="34"/>
  <c r="IDU88" i="34"/>
  <c r="IGG88" i="34"/>
  <c r="IIS88" i="34"/>
  <c r="ILE88" i="34"/>
  <c r="INQ88" i="34"/>
  <c r="IQC88" i="34"/>
  <c r="ISO88" i="34"/>
  <c r="IVA88" i="34"/>
  <c r="IXM88" i="34"/>
  <c r="IZY88" i="34"/>
  <c r="JCK88" i="34"/>
  <c r="JEW88" i="34"/>
  <c r="JHI88" i="34"/>
  <c r="JJU88" i="34"/>
  <c r="JMG88" i="34"/>
  <c r="JOS88" i="34"/>
  <c r="JRE88" i="34"/>
  <c r="FMC88" i="34"/>
  <c r="GVZ88" i="34"/>
  <c r="HPR88" i="34"/>
  <c r="HYP88" i="34"/>
  <c r="ICF88" i="34"/>
  <c r="IET88" i="34"/>
  <c r="IHF88" i="34"/>
  <c r="IJR88" i="34"/>
  <c r="IMD88" i="34"/>
  <c r="IOP88" i="34"/>
  <c r="IRB88" i="34"/>
  <c r="ITN88" i="34"/>
  <c r="IVZ88" i="34"/>
  <c r="AAT88" i="34"/>
  <c r="AUF88" i="34"/>
  <c r="AUM88" i="34"/>
  <c r="BSV88" i="34"/>
  <c r="DHW88" i="34"/>
  <c r="DLS88" i="34"/>
  <c r="BUG88" i="34"/>
  <c r="DBJ88" i="34"/>
  <c r="DQJ88" i="34"/>
  <c r="BJS88" i="34"/>
  <c r="CNM88" i="34"/>
  <c r="DFH88" i="34"/>
  <c r="DPU88" i="34"/>
  <c r="DZQ88" i="34"/>
  <c r="CFN88" i="34"/>
  <c r="CZF88" i="34"/>
  <c r="DLV88" i="34"/>
  <c r="CIR88" i="34"/>
  <c r="DCB88" i="34"/>
  <c r="CZL88" i="34"/>
  <c r="EEG88" i="34"/>
  <c r="DZO88" i="34"/>
  <c r="EKT88" i="34"/>
  <c r="EUP88" i="34"/>
  <c r="FEL88" i="34"/>
  <c r="CBF88" i="34"/>
  <c r="ECU88" i="34"/>
  <c r="EMQ88" i="34"/>
  <c r="EWM88" i="34"/>
  <c r="FGI88" i="34"/>
  <c r="FQE88" i="34"/>
  <c r="DWY88" i="34"/>
  <c r="EJP88" i="34"/>
  <c r="ETL88" i="34"/>
  <c r="FDH88" i="34"/>
  <c r="FMV88" i="34"/>
  <c r="FSJ88" i="34"/>
  <c r="DSY88" i="34"/>
  <c r="ECE88" i="34"/>
  <c r="EFY88" i="34"/>
  <c r="EJQ88" i="34"/>
  <c r="EMC88" i="34"/>
  <c r="EOO88" i="34"/>
  <c r="ERA88" i="34"/>
  <c r="ETM88" i="34"/>
  <c r="EVY88" i="34"/>
  <c r="EYK88" i="34"/>
  <c r="FAW88" i="34"/>
  <c r="FDI88" i="34"/>
  <c r="FFU88" i="34"/>
  <c r="FIG88" i="34"/>
  <c r="FKS88" i="34"/>
  <c r="FNE88" i="34"/>
  <c r="DCD88" i="34"/>
  <c r="DPV88" i="34"/>
  <c r="DWI88" i="34"/>
  <c r="EBS88" i="34"/>
  <c r="EEL88" i="34"/>
  <c r="EGX88" i="34"/>
  <c r="EJJ88" i="34"/>
  <c r="ELV88" i="34"/>
  <c r="EOH88" i="34"/>
  <c r="EQT88" i="34"/>
  <c r="ETF88" i="34"/>
  <c r="EVR88" i="34"/>
  <c r="EYD88" i="34"/>
  <c r="FAP88" i="34"/>
  <c r="FDB88" i="34"/>
  <c r="FFN88" i="34"/>
  <c r="FHZ88" i="34"/>
  <c r="FKL88" i="34"/>
  <c r="FMX88" i="34"/>
  <c r="CTH88" i="34"/>
  <c r="DOH88" i="34"/>
  <c r="DUU88" i="34"/>
  <c r="EAP88" i="34"/>
  <c r="EDW88" i="34"/>
  <c r="EGI88" i="34"/>
  <c r="EIU88" i="34"/>
  <c r="ELG88" i="34"/>
  <c r="ENS88" i="34"/>
  <c r="EQE88" i="34"/>
  <c r="ESQ88" i="34"/>
  <c r="EVC88" i="34"/>
  <c r="EXO88" i="34"/>
  <c r="FAA88" i="34"/>
  <c r="FCM88" i="34"/>
  <c r="FEY88" i="34"/>
  <c r="FHK88" i="34"/>
  <c r="FJW88" i="34"/>
  <c r="BOJ88" i="34"/>
  <c r="EIV88" i="34"/>
  <c r="ESR88" i="34"/>
  <c r="FCN88" i="34"/>
  <c r="FMI88" i="34"/>
  <c r="FQD88" i="34"/>
  <c r="FTH88" i="34"/>
  <c r="FVT88" i="34"/>
  <c r="FYF88" i="34"/>
  <c r="GAR88" i="34"/>
  <c r="GDD88" i="34"/>
  <c r="DYE88" i="34"/>
  <c r="EMO88" i="34"/>
  <c r="EWK88" i="34"/>
  <c r="FGG88" i="34"/>
  <c r="FOE88" i="34"/>
  <c r="FRM88" i="34"/>
  <c r="FUG88" i="34"/>
  <c r="FWS88" i="34"/>
  <c r="FZE88" i="34"/>
  <c r="GBQ88" i="34"/>
  <c r="EFL88" i="34"/>
  <c r="EPH88" i="34"/>
  <c r="EZD88" i="34"/>
  <c r="FIZ88" i="34"/>
  <c r="FPB88" i="34"/>
  <c r="FSH88" i="34"/>
  <c r="FUX88" i="34"/>
  <c r="FXJ88" i="34"/>
  <c r="FZV88" i="34"/>
  <c r="GCH88" i="34"/>
  <c r="GET88" i="34"/>
  <c r="EDH88" i="34"/>
  <c r="EOC88" i="34"/>
  <c r="EXY88" i="34"/>
  <c r="FHU88" i="34"/>
  <c r="FOS88" i="34"/>
  <c r="FRY88" i="34"/>
  <c r="FUQ88" i="34"/>
  <c r="FXC88" i="34"/>
  <c r="FZO88" i="34"/>
  <c r="GCA88" i="34"/>
  <c r="GEM88" i="34"/>
  <c r="EIF88" i="34"/>
  <c r="ESB88" i="34"/>
  <c r="FBX88" i="34"/>
  <c r="FLT88" i="34"/>
  <c r="FPZ88" i="34"/>
  <c r="FTD88" i="34"/>
  <c r="FVP88" i="34"/>
  <c r="FYB88" i="34"/>
  <c r="GAN88" i="34"/>
  <c r="CTX88" i="34"/>
  <c r="EJM88" i="34"/>
  <c r="ETI88" i="34"/>
  <c r="FDE88" i="34"/>
  <c r="FMS88" i="34"/>
  <c r="FQK88" i="34"/>
  <c r="FTM88" i="34"/>
  <c r="FVY88" i="34"/>
  <c r="FYK88" i="34"/>
  <c r="GAW88" i="34"/>
  <c r="GDI88" i="34"/>
  <c r="DVS88" i="34"/>
  <c r="EMF88" i="34"/>
  <c r="EWB88" i="34"/>
  <c r="FFX88" i="34"/>
  <c r="FNZ88" i="34"/>
  <c r="FRH88" i="34"/>
  <c r="FUD88" i="34"/>
  <c r="FWP88" i="34"/>
  <c r="FZB88" i="34"/>
  <c r="GBN88" i="34"/>
  <c r="GDZ88" i="34"/>
  <c r="FQO88" i="34"/>
  <c r="GEZ88" i="34"/>
  <c r="GHO88" i="34"/>
  <c r="GKA88" i="34"/>
  <c r="GMM88" i="34"/>
  <c r="GOY88" i="34"/>
  <c r="GRK88" i="34"/>
  <c r="GTW88" i="34"/>
  <c r="GWI88" i="34"/>
  <c r="GYU88" i="34"/>
  <c r="HBG88" i="34"/>
  <c r="HDS88" i="34"/>
  <c r="HGE88" i="34"/>
  <c r="HIQ88" i="34"/>
  <c r="HLC88" i="34"/>
  <c r="HNO88" i="34"/>
  <c r="HQA88" i="34"/>
  <c r="HSM88" i="34"/>
  <c r="HUY88" i="34"/>
  <c r="DPX88" i="34"/>
  <c r="FYU88" i="34"/>
  <c r="GGB88" i="34"/>
  <c r="GIN88" i="34"/>
  <c r="GKZ88" i="34"/>
  <c r="GNL88" i="34"/>
  <c r="GPX88" i="34"/>
  <c r="GSJ88" i="34"/>
  <c r="GUV88" i="34"/>
  <c r="GXH88" i="34"/>
  <c r="GZT88" i="34"/>
  <c r="HCF88" i="34"/>
  <c r="HER88" i="34"/>
  <c r="HHD88" i="34"/>
  <c r="HJP88" i="34"/>
  <c r="HMB88" i="34"/>
  <c r="HON88" i="34"/>
  <c r="HQZ88" i="34"/>
  <c r="HTL88" i="34"/>
  <c r="FRI88" i="34"/>
  <c r="GFC88" i="34"/>
  <c r="GHQ88" i="34"/>
  <c r="GKC88" i="34"/>
  <c r="GMO88" i="34"/>
  <c r="GPA88" i="34"/>
  <c r="GRM88" i="34"/>
  <c r="GTY88" i="34"/>
  <c r="GWK88" i="34"/>
  <c r="GYW88" i="34"/>
  <c r="HBI88" i="34"/>
  <c r="HDU88" i="34"/>
  <c r="HGG88" i="34"/>
  <c r="HIS88" i="34"/>
  <c r="HLE88" i="34"/>
  <c r="HNQ88" i="34"/>
  <c r="HQC88" i="34"/>
  <c r="HSO88" i="34"/>
  <c r="HVA88" i="34"/>
  <c r="HXM88" i="34"/>
  <c r="HZY88" i="34"/>
  <c r="ICK88" i="34"/>
  <c r="FUM88" i="34"/>
  <c r="GFM88" i="34"/>
  <c r="GHZ88" i="34"/>
  <c r="GKL88" i="34"/>
  <c r="GMX88" i="34"/>
  <c r="GPJ88" i="34"/>
  <c r="GRV88" i="34"/>
  <c r="GUH88" i="34"/>
  <c r="GWT88" i="34"/>
  <c r="GZF88" i="34"/>
  <c r="HBR88" i="34"/>
  <c r="HED88" i="34"/>
  <c r="HGP88" i="34"/>
  <c r="HJB88" i="34"/>
  <c r="HLN88" i="34"/>
  <c r="HNZ88" i="34"/>
  <c r="HQL88" i="34"/>
  <c r="HSX88" i="34"/>
  <c r="EYO88" i="34"/>
  <c r="GDH88" i="34"/>
  <c r="GGU88" i="34"/>
  <c r="GJG88" i="34"/>
  <c r="GLS88" i="34"/>
  <c r="GOE88" i="34"/>
  <c r="GQQ88" i="34"/>
  <c r="GTC88" i="34"/>
  <c r="GVO88" i="34"/>
  <c r="GYA88" i="34"/>
  <c r="HAM88" i="34"/>
  <c r="HCY88" i="34"/>
  <c r="HFK88" i="34"/>
  <c r="HHW88" i="34"/>
  <c r="HKI88" i="34"/>
  <c r="HMU88" i="34"/>
  <c r="HPG88" i="34"/>
  <c r="HRS88" i="34"/>
  <c r="HUE88" i="34"/>
  <c r="HWQ88" i="34"/>
  <c r="FSO88" i="34"/>
  <c r="GFF88" i="34"/>
  <c r="GHT88" i="34"/>
  <c r="GKF88" i="34"/>
  <c r="GMR88" i="34"/>
  <c r="GPD88" i="34"/>
  <c r="GRP88" i="34"/>
  <c r="GUB88" i="34"/>
  <c r="GWN88" i="34"/>
  <c r="GYZ88" i="34"/>
  <c r="HBL88" i="34"/>
  <c r="HDX88" i="34"/>
  <c r="HGJ88" i="34"/>
  <c r="HIV88" i="34"/>
  <c r="HLH88" i="34"/>
  <c r="HNT88" i="34"/>
  <c r="HQF88" i="34"/>
  <c r="HSR88" i="34"/>
  <c r="HVD88" i="34"/>
  <c r="HXP88" i="34"/>
  <c r="IAB88" i="34"/>
  <c r="FKW88" i="34"/>
  <c r="GEI88" i="34"/>
  <c r="GHE88" i="34"/>
  <c r="GJQ88" i="34"/>
  <c r="GMC88" i="34"/>
  <c r="GOO88" i="34"/>
  <c r="GRA88" i="34"/>
  <c r="GTM88" i="34"/>
  <c r="GVY88" i="34"/>
  <c r="GYK88" i="34"/>
  <c r="HAW88" i="34"/>
  <c r="HDI88" i="34"/>
  <c r="HFU88" i="34"/>
  <c r="HIG88" i="34"/>
  <c r="HKS88" i="34"/>
  <c r="HNE88" i="34"/>
  <c r="HPQ88" i="34"/>
  <c r="HSC88" i="34"/>
  <c r="HUO88" i="34"/>
  <c r="HXA88" i="34"/>
  <c r="HZM88" i="34"/>
  <c r="GAQ88" i="34"/>
  <c r="GXN88" i="34"/>
  <c r="HRF88" i="34"/>
  <c r="HYX88" i="34"/>
  <c r="ICL88" i="34"/>
  <c r="IEY88" i="34"/>
  <c r="IHK88" i="34"/>
  <c r="IJW88" i="34"/>
  <c r="IMI88" i="34"/>
  <c r="IOU88" i="34"/>
  <c r="IRG88" i="34"/>
  <c r="ITS88" i="34"/>
  <c r="IWE88" i="34"/>
  <c r="IYQ88" i="34"/>
  <c r="JBC88" i="34"/>
  <c r="JDO88" i="34"/>
  <c r="JGA88" i="34"/>
  <c r="JIM88" i="34"/>
  <c r="JKY88" i="34"/>
  <c r="JNK88" i="34"/>
  <c r="JPW88" i="34"/>
  <c r="GLN88" i="34"/>
  <c r="HFF88" i="34"/>
  <c r="HVX88" i="34"/>
  <c r="IAL88" i="34"/>
  <c r="IDL88" i="34"/>
  <c r="IFX88" i="34"/>
  <c r="IIJ88" i="34"/>
  <c r="IKV88" i="34"/>
  <c r="INH88" i="34"/>
  <c r="IPT88" i="34"/>
  <c r="ISF88" i="34"/>
  <c r="IUR88" i="34"/>
  <c r="IXD88" i="34"/>
  <c r="IZP88" i="34"/>
  <c r="JCB88" i="34"/>
  <c r="JEN88" i="34"/>
  <c r="SU88" i="34"/>
  <c r="BDY88" i="34"/>
  <c r="BXB88" i="34"/>
  <c r="CNR88" i="34"/>
  <c r="DWT88" i="34"/>
  <c r="DPC88" i="34"/>
  <c r="CEV88" i="34"/>
  <c r="DFQ88" i="34"/>
  <c r="DTD88" i="34"/>
  <c r="BVM88" i="34"/>
  <c r="CRU88" i="34"/>
  <c r="DIA88" i="34"/>
  <c r="DRY88" i="34"/>
  <c r="EBU88" i="34"/>
  <c r="CJV88" i="34"/>
  <c r="DCW88" i="34"/>
  <c r="BHW88" i="34"/>
  <c r="CMZ88" i="34"/>
  <c r="DEZ88" i="34"/>
  <c r="DOJ88" i="34"/>
  <c r="CGJ88" i="34"/>
  <c r="EDB88" i="34"/>
  <c r="EMX88" i="34"/>
  <c r="EWT88" i="34"/>
  <c r="FGP88" i="34"/>
  <c r="DHL88" i="34"/>
  <c r="EEY88" i="34"/>
  <c r="EOU88" i="34"/>
  <c r="EYQ88" i="34"/>
  <c r="FIM88" i="34"/>
  <c r="FSI88" i="34"/>
  <c r="EBO88" i="34"/>
  <c r="ELT88" i="34"/>
  <c r="EVP88" i="34"/>
  <c r="FFL88" i="34"/>
  <c r="FND88" i="34"/>
  <c r="CIF88" i="34"/>
  <c r="DTV88" i="34"/>
  <c r="ECW88" i="34"/>
  <c r="EGG88" i="34"/>
  <c r="EJY88" i="34"/>
  <c r="EMK88" i="34"/>
  <c r="EOW88" i="34"/>
  <c r="ERI88" i="34"/>
  <c r="ETU88" i="34"/>
  <c r="EWG88" i="34"/>
  <c r="EYS88" i="34"/>
  <c r="FBE88" i="34"/>
  <c r="FDQ88" i="34"/>
  <c r="FGC88" i="34"/>
  <c r="FIO88" i="34"/>
  <c r="FLA88" i="34"/>
  <c r="BKI88" i="34"/>
  <c r="DFL88" i="34"/>
  <c r="DQN88" i="34"/>
  <c r="DXF88" i="34"/>
  <c r="ECF88" i="34"/>
  <c r="EET88" i="34"/>
  <c r="EHF88" i="34"/>
  <c r="EJR88" i="34"/>
  <c r="EMD88" i="34"/>
  <c r="EOP88" i="34"/>
  <c r="ERB88" i="34"/>
  <c r="ETN88" i="34"/>
  <c r="EVZ88" i="34"/>
  <c r="EYL88" i="34"/>
  <c r="FAX88" i="34"/>
  <c r="FDJ88" i="34"/>
  <c r="FFV88" i="34"/>
  <c r="FIH88" i="34"/>
  <c r="FKT88" i="34"/>
  <c r="FNF88" i="34"/>
  <c r="CYF88" i="34"/>
  <c r="DOZ88" i="34"/>
  <c r="DVR88" i="34"/>
  <c r="EBF88" i="34"/>
  <c r="EEE88" i="34"/>
  <c r="EGQ88" i="34"/>
  <c r="EJC88" i="34"/>
  <c r="ELO88" i="34"/>
  <c r="EOA88" i="34"/>
  <c r="EQM88" i="34"/>
  <c r="ESY88" i="34"/>
  <c r="EVK88" i="34"/>
  <c r="EXW88" i="34"/>
  <c r="FAI88" i="34"/>
  <c r="FCU88" i="34"/>
  <c r="FFG88" i="34"/>
  <c r="FHS88" i="34"/>
  <c r="FKE88" i="34"/>
  <c r="DGG88" i="34"/>
  <c r="EKB88" i="34"/>
  <c r="ETX88" i="34"/>
  <c r="FDT88" i="34"/>
  <c r="FNA88" i="34"/>
  <c r="FQP88" i="34"/>
  <c r="FTP88" i="34"/>
  <c r="FWB88" i="34"/>
  <c r="FYN88" i="34"/>
  <c r="GAZ88" i="34"/>
  <c r="GDL88" i="34"/>
  <c r="ECR88" i="34"/>
  <c r="ENU88" i="34"/>
  <c r="EXQ88" i="34"/>
  <c r="FHM88" i="34"/>
  <c r="FOO88" i="34"/>
  <c r="FRW88" i="34"/>
  <c r="FUO88" i="34"/>
  <c r="FXA88" i="34"/>
  <c r="FZM88" i="34"/>
  <c r="GBY88" i="34"/>
  <c r="EGR88" i="34"/>
  <c r="EQN88" i="34"/>
  <c r="FAJ88" i="34"/>
  <c r="FKF88" i="34"/>
  <c r="FPL88" i="34"/>
  <c r="FSS88" i="34"/>
  <c r="FVF88" i="34"/>
  <c r="FXR88" i="34"/>
  <c r="GAD88" i="34"/>
  <c r="GCP88" i="34"/>
  <c r="GFB88" i="34"/>
  <c r="EFM88" i="34"/>
  <c r="EPI88" i="34"/>
  <c r="EZE88" i="34"/>
  <c r="FJA88" i="34"/>
  <c r="FPC88" i="34"/>
  <c r="FSK88" i="34"/>
  <c r="FUY88" i="34"/>
  <c r="FXK88" i="34"/>
  <c r="FZW88" i="34"/>
  <c r="GCI88" i="34"/>
  <c r="COZ88" i="34"/>
  <c r="EJL88" i="34"/>
  <c r="ETH88" i="34"/>
  <c r="FDD88" i="34"/>
  <c r="FMR88" i="34"/>
  <c r="FQJ88" i="34"/>
  <c r="FTL88" i="34"/>
  <c r="FVX88" i="34"/>
  <c r="FYJ88" i="34"/>
  <c r="GAV88" i="34"/>
  <c r="DOI88" i="34"/>
  <c r="EKS88" i="34"/>
  <c r="EUO88" i="34"/>
  <c r="FEK88" i="34"/>
  <c r="FNO88" i="34"/>
  <c r="FQW88" i="34"/>
  <c r="FTU88" i="34"/>
  <c r="FWG88" i="34"/>
  <c r="FYS88" i="34"/>
  <c r="GBE88" i="34"/>
  <c r="GDQ88" i="34"/>
  <c r="EBG88" i="34"/>
  <c r="ENL88" i="34"/>
  <c r="EXH88" i="34"/>
  <c r="FHD88" i="34"/>
  <c r="FOL88" i="34"/>
  <c r="FRR88" i="34"/>
  <c r="FUL88" i="34"/>
  <c r="FWX88" i="34"/>
  <c r="FZJ88" i="34"/>
  <c r="GBV88" i="34"/>
  <c r="GEH88" i="34"/>
  <c r="FTO88" i="34"/>
  <c r="GFI88" i="34"/>
  <c r="GHW88" i="34"/>
  <c r="GKI88" i="34"/>
  <c r="GMU88" i="34"/>
  <c r="GPG88" i="34"/>
  <c r="GRS88" i="34"/>
  <c r="GUE88" i="34"/>
  <c r="GWQ88" i="34"/>
  <c r="GZC88" i="34"/>
  <c r="HBO88" i="34"/>
  <c r="HEA88" i="34"/>
  <c r="HGM88" i="34"/>
  <c r="HIY88" i="34"/>
  <c r="HLK88" i="34"/>
  <c r="HNW88" i="34"/>
  <c r="HQI88" i="34"/>
  <c r="HSU88" i="34"/>
  <c r="HVG88" i="34"/>
  <c r="ELA88" i="34"/>
  <c r="GBG88" i="34"/>
  <c r="GGJ88" i="34"/>
  <c r="GIV88" i="34"/>
  <c r="GLH88" i="34"/>
  <c r="GNT88" i="34"/>
  <c r="GQF88" i="34"/>
  <c r="GSR88" i="34"/>
  <c r="GVD88" i="34"/>
  <c r="GXP88" i="34"/>
  <c r="HAB88" i="34"/>
  <c r="HCN88" i="34"/>
  <c r="HEZ88" i="34"/>
  <c r="HHL88" i="34"/>
  <c r="HJX88" i="34"/>
  <c r="HMJ88" i="34"/>
  <c r="HOV88" i="34"/>
  <c r="HRH88" i="34"/>
  <c r="HTT88" i="34"/>
  <c r="FUE88" i="34"/>
  <c r="GFL88" i="34"/>
  <c r="GHY88" i="34"/>
  <c r="GKK88" i="34"/>
  <c r="GMW88" i="34"/>
  <c r="GPI88" i="34"/>
  <c r="GRU88" i="34"/>
  <c r="GUG88" i="34"/>
  <c r="GWS88" i="34"/>
  <c r="GZE88" i="34"/>
  <c r="HBQ88" i="34"/>
  <c r="HEC88" i="34"/>
  <c r="HGO88" i="34"/>
  <c r="HJA88" i="34"/>
  <c r="HLM88" i="34"/>
  <c r="HNY88" i="34"/>
  <c r="HQK88" i="34"/>
  <c r="HSW88" i="34"/>
  <c r="HVI88" i="34"/>
  <c r="HXU88" i="34"/>
  <c r="IAG88" i="34"/>
  <c r="ICS88" i="34"/>
  <c r="FWY88" i="34"/>
  <c r="GFV88" i="34"/>
  <c r="GIH88" i="34"/>
  <c r="GKT88" i="34"/>
  <c r="GNF88" i="34"/>
  <c r="GPR88" i="34"/>
  <c r="GSD88" i="34"/>
  <c r="GUP88" i="34"/>
  <c r="GXB88" i="34"/>
  <c r="GZN88" i="34"/>
  <c r="HBZ88" i="34"/>
  <c r="HEL88" i="34"/>
  <c r="HGX88" i="34"/>
  <c r="HJJ88" i="34"/>
  <c r="HLV88" i="34"/>
  <c r="HOH88" i="34"/>
  <c r="HQT88" i="34"/>
  <c r="HTF88" i="34"/>
  <c r="FIK88" i="34"/>
  <c r="GEC88" i="34"/>
  <c r="GHC88" i="34"/>
  <c r="GJO88" i="34"/>
  <c r="GMA88" i="34"/>
  <c r="GOM88" i="34"/>
  <c r="GQY88" i="34"/>
  <c r="GTK88" i="34"/>
  <c r="GVW88" i="34"/>
  <c r="GYI88" i="34"/>
  <c r="HAU88" i="34"/>
  <c r="HDG88" i="34"/>
  <c r="HFS88" i="34"/>
  <c r="HIE88" i="34"/>
  <c r="HKQ88" i="34"/>
  <c r="HNC88" i="34"/>
  <c r="HPO88" i="34"/>
  <c r="HSA88" i="34"/>
  <c r="HUM88" i="34"/>
  <c r="HWY88" i="34"/>
  <c r="FVC88" i="34"/>
  <c r="GFO88" i="34"/>
  <c r="GIB88" i="34"/>
  <c r="GKN88" i="34"/>
  <c r="GMZ88" i="34"/>
  <c r="GPL88" i="34"/>
  <c r="GRX88" i="34"/>
  <c r="GUJ88" i="34"/>
  <c r="GWV88" i="34"/>
  <c r="GZH88" i="34"/>
  <c r="HBT88" i="34"/>
  <c r="HEF88" i="34"/>
  <c r="HGR88" i="34"/>
  <c r="HJD88" i="34"/>
  <c r="HLP88" i="34"/>
  <c r="HOB88" i="34"/>
  <c r="HQN88" i="34"/>
  <c r="HSZ88" i="34"/>
  <c r="HVL88" i="34"/>
  <c r="HXX88" i="34"/>
  <c r="IAJ88" i="34"/>
  <c r="FPS88" i="34"/>
  <c r="GEX88" i="34"/>
  <c r="GHM88" i="34"/>
  <c r="GJY88" i="34"/>
  <c r="GMK88" i="34"/>
  <c r="GOW88" i="34"/>
  <c r="GRI88" i="34"/>
  <c r="GTU88" i="34"/>
  <c r="GWG88" i="34"/>
  <c r="GYS88" i="34"/>
  <c r="HBE88" i="34"/>
  <c r="HDQ88" i="34"/>
  <c r="HGC88" i="34"/>
  <c r="HIO88" i="34"/>
  <c r="HLA88" i="34"/>
  <c r="HNM88" i="34"/>
  <c r="HPY88" i="34"/>
  <c r="HSK88" i="34"/>
  <c r="HUW88" i="34"/>
  <c r="HXI88" i="34"/>
  <c r="HZU88" i="34"/>
  <c r="GGH88" i="34"/>
  <c r="GZZ88" i="34"/>
  <c r="HTR88" i="34"/>
  <c r="HZJ88" i="34"/>
  <c r="ICU88" i="34"/>
  <c r="IFG88" i="34"/>
  <c r="IHS88" i="34"/>
  <c r="IKE88" i="34"/>
  <c r="IMQ88" i="34"/>
  <c r="IPC88" i="34"/>
  <c r="IRO88" i="34"/>
  <c r="IUA88" i="34"/>
  <c r="IWM88" i="34"/>
  <c r="IYY88" i="34"/>
  <c r="JBK88" i="34"/>
  <c r="JDW88" i="34"/>
  <c r="JGI88" i="34"/>
  <c r="JIU88" i="34"/>
  <c r="JLG88" i="34"/>
  <c r="JNS88" i="34"/>
  <c r="JQE88" i="34"/>
  <c r="GNZ88" i="34"/>
  <c r="HHR88" i="34"/>
  <c r="HWT88" i="34"/>
  <c r="IAX88" i="34"/>
  <c r="IDT88" i="34"/>
  <c r="IGF88" i="34"/>
  <c r="IIR88" i="34"/>
  <c r="ILD88" i="34"/>
  <c r="INP88" i="34"/>
  <c r="IQB88" i="34"/>
  <c r="ISN88" i="34"/>
  <c r="IUZ88" i="34"/>
  <c r="IXL88" i="34"/>
  <c r="IZX88" i="34"/>
  <c r="JCJ88" i="34"/>
  <c r="JEV88" i="34"/>
  <c r="JHH88" i="34"/>
  <c r="JJT88" i="34"/>
  <c r="JMF88" i="34"/>
  <c r="JOR88" i="34"/>
  <c r="JRD88" i="34"/>
  <c r="GTF88" i="34"/>
  <c r="HMX88" i="34"/>
  <c r="HYA88" i="34"/>
  <c r="IBV88" i="34"/>
  <c r="IEK88" i="34"/>
  <c r="IGW88" i="34"/>
  <c r="IJI88" i="34"/>
  <c r="ILU88" i="34"/>
  <c r="IOG88" i="34"/>
  <c r="IQS88" i="34"/>
  <c r="ITE88" i="34"/>
  <c r="IVQ88" i="34"/>
  <c r="IYC88" i="34"/>
  <c r="JAO88" i="34"/>
  <c r="JDA88" i="34"/>
  <c r="JFM88" i="34"/>
  <c r="JHY88" i="34"/>
  <c r="JKK88" i="34"/>
  <c r="JMW88" i="34"/>
  <c r="JPI88" i="34"/>
  <c r="JRU88" i="34"/>
  <c r="GHF88" i="34"/>
  <c r="HAX88" i="34"/>
  <c r="HUJ88" i="34"/>
  <c r="HZO88" i="34"/>
  <c r="ICX88" i="34"/>
  <c r="GC88" i="34"/>
  <c r="AJQ88" i="34"/>
  <c r="CAQ88" i="34"/>
  <c r="BLG88" i="34"/>
  <c r="BXI88" i="34"/>
  <c r="DQA88" i="34"/>
  <c r="CFL88" i="34"/>
  <c r="DGB88" i="34"/>
  <c r="DTT88" i="34"/>
  <c r="BWQ88" i="34"/>
  <c r="CSK88" i="34"/>
  <c r="DIJ88" i="34"/>
  <c r="DSG88" i="34"/>
  <c r="ECC88" i="34"/>
  <c r="CKL88" i="34"/>
  <c r="DDH88" i="34"/>
  <c r="BKG88" i="34"/>
  <c r="CNP88" i="34"/>
  <c r="DFJ88" i="34"/>
  <c r="DPG88" i="34"/>
  <c r="CLH88" i="34"/>
  <c r="EDJ88" i="34"/>
  <c r="ENF88" i="34"/>
  <c r="EXB88" i="34"/>
  <c r="FGX88" i="34"/>
  <c r="DKB88" i="34"/>
  <c r="EFG88" i="34"/>
  <c r="EPC88" i="34"/>
  <c r="EYY88" i="34"/>
  <c r="FIU88" i="34"/>
  <c r="BET88" i="34"/>
  <c r="ECD88" i="34"/>
  <c r="EMB88" i="34"/>
  <c r="EVX88" i="34"/>
  <c r="FFT88" i="34"/>
  <c r="FNL88" i="34"/>
  <c r="CND88" i="34"/>
  <c r="DUN88" i="34"/>
  <c r="EDE88" i="34"/>
  <c r="EHE88" i="34"/>
  <c r="EKG88" i="34"/>
  <c r="EMS88" i="34"/>
  <c r="EPE88" i="34"/>
  <c r="ERQ88" i="34"/>
  <c r="EUC88" i="34"/>
  <c r="EWO88" i="34"/>
  <c r="EZA88" i="34"/>
  <c r="FBM88" i="34"/>
  <c r="FDY88" i="34"/>
  <c r="FGK88" i="34"/>
  <c r="FIW88" i="34"/>
  <c r="FLI88" i="34"/>
  <c r="BWZ88" i="34"/>
  <c r="DIM88" i="34"/>
  <c r="DRK88" i="34"/>
  <c r="DXX88" i="34"/>
  <c r="ECP88" i="34"/>
  <c r="EFB88" i="34"/>
  <c r="EHN88" i="34"/>
  <c r="EJZ88" i="34"/>
  <c r="EML88" i="34"/>
  <c r="EOX88" i="34"/>
  <c r="ERJ88" i="34"/>
  <c r="ETV88" i="34"/>
  <c r="EWH88" i="34"/>
  <c r="EYT88" i="34"/>
  <c r="FBF88" i="34"/>
  <c r="FDR88" i="34"/>
  <c r="FGD88" i="34"/>
  <c r="FIP88" i="34"/>
  <c r="FLB88" i="34"/>
  <c r="FNN88" i="34"/>
  <c r="DCO88" i="34"/>
  <c r="DPW88" i="34"/>
  <c r="DWJ88" i="34"/>
  <c r="EBV88" i="34"/>
  <c r="EEM88" i="34"/>
  <c r="EGY88" i="34"/>
  <c r="EJK88" i="34"/>
  <c r="ELW88" i="34"/>
  <c r="EOI88" i="34"/>
  <c r="EQU88" i="34"/>
  <c r="ETG88" i="34"/>
  <c r="EVS88" i="34"/>
  <c r="EYE88" i="34"/>
  <c r="FAQ88" i="34"/>
  <c r="FDC88" i="34"/>
  <c r="FFO88" i="34"/>
  <c r="FIA88" i="34"/>
  <c r="FKM88" i="34"/>
  <c r="DQU88" i="34"/>
  <c r="ELH88" i="34"/>
  <c r="EVD88" i="34"/>
  <c r="FEZ88" i="34"/>
  <c r="FNR88" i="34"/>
  <c r="FQZ88" i="34"/>
  <c r="FTX88" i="34"/>
  <c r="FWJ88" i="34"/>
  <c r="FYV88" i="34"/>
  <c r="GBH88" i="34"/>
  <c r="GDT88" i="34"/>
  <c r="EFD88" i="34"/>
  <c r="EPA88" i="34"/>
  <c r="EYW88" i="34"/>
  <c r="FIS88" i="34"/>
  <c r="FPA88" i="34"/>
  <c r="FSG88" i="34"/>
  <c r="FUW88" i="34"/>
  <c r="FXI88" i="34"/>
  <c r="FZU88" i="34"/>
  <c r="GCG88" i="34"/>
  <c r="EHX88" i="34"/>
  <c r="ERT88" i="34"/>
  <c r="FBP88" i="34"/>
  <c r="FLL88" i="34"/>
  <c r="FPV88" i="34"/>
  <c r="FTB88" i="34"/>
  <c r="FVN88" i="34"/>
  <c r="FXZ88" i="34"/>
  <c r="GAL88" i="34"/>
  <c r="GCX88" i="34"/>
  <c r="GFJ88" i="34"/>
  <c r="EGS88" i="34"/>
  <c r="EQO88" i="34"/>
  <c r="FAK88" i="34"/>
  <c r="FKG88" i="34"/>
  <c r="FPM88" i="34"/>
  <c r="FST88" i="34"/>
  <c r="FVG88" i="34"/>
  <c r="FXS88" i="34"/>
  <c r="GAE88" i="34"/>
  <c r="GCQ88" i="34"/>
  <c r="DNL88" i="34"/>
  <c r="EKR88" i="34"/>
  <c r="EUN88" i="34"/>
  <c r="FEJ88" i="34"/>
  <c r="FNM88" i="34"/>
  <c r="FQT88" i="34"/>
  <c r="FTT88" i="34"/>
  <c r="FWF88" i="34"/>
  <c r="FYR88" i="34"/>
  <c r="GBD88" i="34"/>
  <c r="DUV88" i="34"/>
  <c r="ELY88" i="34"/>
  <c r="EVU88" i="34"/>
  <c r="FFQ88" i="34"/>
  <c r="FNY88" i="34"/>
  <c r="FRG88" i="34"/>
  <c r="FUC88" i="34"/>
  <c r="FWO88" i="34"/>
  <c r="FZA88" i="34"/>
  <c r="GBM88" i="34"/>
  <c r="GDY88" i="34"/>
  <c r="EEF88" i="34"/>
  <c r="EOR88" i="34"/>
  <c r="EYN88" i="34"/>
  <c r="FIJ88" i="34"/>
  <c r="FOV88" i="34"/>
  <c r="FSD88" i="34"/>
  <c r="FUT88" i="34"/>
  <c r="FXF88" i="34"/>
  <c r="FZR88" i="34"/>
  <c r="GCD88" i="34"/>
  <c r="GEP88" i="34"/>
  <c r="FWA88" i="34"/>
  <c r="GFS88" i="34"/>
  <c r="GIE88" i="34"/>
  <c r="GKQ88" i="34"/>
  <c r="GNC88" i="34"/>
  <c r="GPO88" i="34"/>
  <c r="GSA88" i="34"/>
  <c r="GUM88" i="34"/>
  <c r="GWY88" i="34"/>
  <c r="GZK88" i="34"/>
  <c r="HBW88" i="34"/>
  <c r="HEI88" i="34"/>
  <c r="HGU88" i="34"/>
  <c r="HJG88" i="34"/>
  <c r="HLS88" i="34"/>
  <c r="HOE88" i="34"/>
  <c r="HQQ88" i="34"/>
  <c r="HTC88" i="34"/>
  <c r="HVO88" i="34"/>
  <c r="EUW88" i="34"/>
  <c r="GCZ88" i="34"/>
  <c r="GGR88" i="34"/>
  <c r="GJD88" i="34"/>
  <c r="GLP88" i="34"/>
  <c r="GOB88" i="34"/>
  <c r="GQN88" i="34"/>
  <c r="GSZ88" i="34"/>
  <c r="GVL88" i="34"/>
  <c r="GXX88" i="34"/>
  <c r="HAJ88" i="34"/>
  <c r="HCV88" i="34"/>
  <c r="HFH88" i="34"/>
  <c r="HHT88" i="34"/>
  <c r="HKF88" i="34"/>
  <c r="HMR88" i="34"/>
  <c r="HPD88" i="34"/>
  <c r="HRP88" i="34"/>
  <c r="HUB88" i="34"/>
  <c r="FWQ88" i="34"/>
  <c r="GFU88" i="34"/>
  <c r="GIG88" i="34"/>
  <c r="GKS88" i="34"/>
  <c r="GNE88" i="34"/>
  <c r="GPQ88" i="34"/>
  <c r="GSC88" i="34"/>
  <c r="GUO88" i="34"/>
  <c r="GXA88" i="34"/>
  <c r="GZM88" i="34"/>
  <c r="HBY88" i="34"/>
  <c r="HEK88" i="34"/>
  <c r="HGW88" i="34"/>
  <c r="HJI88" i="34"/>
  <c r="HLU88" i="34"/>
  <c r="HOG88" i="34"/>
  <c r="HQS88" i="34"/>
  <c r="HTE88" i="34"/>
  <c r="HVQ88" i="34"/>
  <c r="HYC88" i="34"/>
  <c r="IAO88" i="34"/>
  <c r="EBW88" i="34"/>
  <c r="FZK88" i="34"/>
  <c r="GGD88" i="34"/>
  <c r="GIP88" i="34"/>
  <c r="GLB88" i="34"/>
  <c r="GNN88" i="34"/>
  <c r="GPZ88" i="34"/>
  <c r="GSL88" i="34"/>
  <c r="GUX88" i="34"/>
  <c r="GXJ88" i="34"/>
  <c r="GZV88" i="34"/>
  <c r="HCH88" i="34"/>
  <c r="HET88" i="34"/>
  <c r="HHF88" i="34"/>
  <c r="HJR88" i="34"/>
  <c r="HMD88" i="34"/>
  <c r="HOP88" i="34"/>
  <c r="HRB88" i="34"/>
  <c r="HTN88" i="34"/>
  <c r="FOW88" i="34"/>
  <c r="GEU88" i="34"/>
  <c r="GHK88" i="34"/>
  <c r="GJW88" i="34"/>
  <c r="GMI88" i="34"/>
  <c r="GOU88" i="34"/>
  <c r="GRG88" i="34"/>
  <c r="GTS88" i="34"/>
  <c r="GWE88" i="34"/>
  <c r="GYQ88" i="34"/>
  <c r="HBC88" i="34"/>
  <c r="HDO88" i="34"/>
  <c r="HGA88" i="34"/>
  <c r="HIM88" i="34"/>
  <c r="HKY88" i="34"/>
  <c r="HNK88" i="34"/>
  <c r="HPW88" i="34"/>
  <c r="HSI88" i="34"/>
  <c r="HUU88" i="34"/>
  <c r="HXG88" i="34"/>
  <c r="FXO88" i="34"/>
  <c r="GFX88" i="34"/>
  <c r="GIJ88" i="34"/>
  <c r="GKV88" i="34"/>
  <c r="GNH88" i="34"/>
  <c r="GPT88" i="34"/>
  <c r="GSF88" i="34"/>
  <c r="GUR88" i="34"/>
  <c r="GXD88" i="34"/>
  <c r="GZP88" i="34"/>
  <c r="HCB88" i="34"/>
  <c r="HEN88" i="34"/>
  <c r="HGZ88" i="34"/>
  <c r="HJL88" i="34"/>
  <c r="HLX88" i="34"/>
  <c r="HOJ88" i="34"/>
  <c r="HQV88" i="34"/>
  <c r="HTH88" i="34"/>
  <c r="HVT88" i="34"/>
  <c r="HYF88" i="34"/>
  <c r="IAR88" i="34"/>
  <c r="FSX88" i="34"/>
  <c r="GFG88" i="34"/>
  <c r="GHU88" i="34"/>
  <c r="GKG88" i="34"/>
  <c r="GMS88" i="34"/>
  <c r="GPE88" i="34"/>
  <c r="GRQ88" i="34"/>
  <c r="GUC88" i="34"/>
  <c r="GWO88" i="34"/>
  <c r="GZA88" i="34"/>
  <c r="HBM88" i="34"/>
  <c r="HDY88" i="34"/>
  <c r="HGK88" i="34"/>
  <c r="HIW88" i="34"/>
  <c r="HLI88" i="34"/>
  <c r="HNU88" i="34"/>
  <c r="HQG88" i="34"/>
  <c r="HSS88" i="34"/>
  <c r="HVE88" i="34"/>
  <c r="HXQ88" i="34"/>
  <c r="IAC88" i="34"/>
  <c r="GIT88" i="34"/>
  <c r="HCL88" i="34"/>
  <c r="HUZ88" i="34"/>
  <c r="HZW88" i="34"/>
  <c r="IDC88" i="34"/>
  <c r="IFO88" i="34"/>
  <c r="IIA88" i="34"/>
  <c r="IKM88" i="34"/>
  <c r="IMY88" i="34"/>
  <c r="IPK88" i="34"/>
  <c r="IRW88" i="34"/>
  <c r="IUI88" i="34"/>
  <c r="IWU88" i="34"/>
  <c r="IZG88" i="34"/>
  <c r="JBS88" i="34"/>
  <c r="JEE88" i="34"/>
  <c r="JGQ88" i="34"/>
  <c r="JJC88" i="34"/>
  <c r="JLO88" i="34"/>
  <c r="JOA88" i="34"/>
  <c r="JQM88" i="34"/>
  <c r="GQL88" i="34"/>
  <c r="HKD88" i="34"/>
  <c r="HXL88" i="34"/>
  <c r="IBK88" i="34"/>
  <c r="IEB88" i="34"/>
  <c r="IGN88" i="34"/>
  <c r="IIZ88" i="34"/>
  <c r="ILL88" i="34"/>
  <c r="INX88" i="34"/>
  <c r="IQJ88" i="34"/>
  <c r="ISV88" i="34"/>
  <c r="IVH88" i="34"/>
  <c r="IXT88" i="34"/>
  <c r="JAF88" i="34"/>
  <c r="JCR88" i="34"/>
  <c r="JFD88" i="34"/>
  <c r="JHP88" i="34"/>
  <c r="JKB88" i="34"/>
  <c r="JMN88" i="34"/>
  <c r="JOZ88" i="34"/>
  <c r="FCG88" i="34"/>
  <c r="GVR88" i="34"/>
  <c r="HPJ88" i="34"/>
  <c r="HYM88" i="34"/>
  <c r="ICE88" i="34"/>
  <c r="IES88" i="34"/>
  <c r="CX88" i="34"/>
  <c r="BLC88" i="34"/>
  <c r="CUI88" i="34"/>
  <c r="CIU88" i="34"/>
  <c r="CON88" i="34"/>
  <c r="DTC88" i="34"/>
  <c r="CMF88" i="34"/>
  <c r="DJH88" i="34"/>
  <c r="DWN88" i="34"/>
  <c r="CCR88" i="34"/>
  <c r="CWS88" i="34"/>
  <c r="DKO88" i="34"/>
  <c r="DUK88" i="34"/>
  <c r="BNY88" i="34"/>
  <c r="COT88" i="34"/>
  <c r="DGE88" i="34"/>
  <c r="BVW88" i="34"/>
  <c r="CRX88" i="34"/>
  <c r="DIC88" i="34"/>
  <c r="DVB88" i="34"/>
  <c r="DLP88" i="34"/>
  <c r="EFN88" i="34"/>
  <c r="EPJ88" i="34"/>
  <c r="EZF88" i="34"/>
  <c r="FJB88" i="34"/>
  <c r="DRC88" i="34"/>
  <c r="EHK88" i="34"/>
  <c r="ERG88" i="34"/>
  <c r="FBC88" i="34"/>
  <c r="FKY88" i="34"/>
  <c r="DBD88" i="34"/>
  <c r="EEJ88" i="34"/>
  <c r="EOF88" i="34"/>
  <c r="EYB88" i="34"/>
  <c r="FHX88" i="34"/>
  <c r="FPH88" i="34"/>
  <c r="CSB88" i="34"/>
  <c r="DWZ88" i="34"/>
  <c r="EDM88" i="34"/>
  <c r="EHU88" i="34"/>
  <c r="EKO88" i="34"/>
  <c r="ENA88" i="34"/>
  <c r="EPM88" i="34"/>
  <c r="ERY88" i="34"/>
  <c r="EUK88" i="34"/>
  <c r="EWW88" i="34"/>
  <c r="EZI88" i="34"/>
  <c r="FBU88" i="34"/>
  <c r="FEG88" i="34"/>
  <c r="FGS88" i="34"/>
  <c r="FJE88" i="34"/>
  <c r="FLQ88" i="34"/>
  <c r="CDR88" i="34"/>
  <c r="DKZ88" i="34"/>
  <c r="DSH88" i="34"/>
  <c r="DYQ88" i="34"/>
  <c r="ECX88" i="34"/>
  <c r="EFJ88" i="34"/>
  <c r="EHV88" i="34"/>
  <c r="EKH88" i="34"/>
  <c r="EMT88" i="34"/>
  <c r="EPF88" i="34"/>
  <c r="ERR88" i="34"/>
  <c r="EUD88" i="34"/>
  <c r="EWP88" i="34"/>
  <c r="EZB88" i="34"/>
  <c r="FBN88" i="34"/>
  <c r="FDZ88" i="34"/>
  <c r="FGL88" i="34"/>
  <c r="FIX88" i="34"/>
  <c r="FLJ88" i="34"/>
  <c r="BMN88" i="34"/>
  <c r="DFW88" i="34"/>
  <c r="DQT88" i="34"/>
  <c r="DXG88" i="34"/>
  <c r="ECI88" i="34"/>
  <c r="EEU88" i="34"/>
  <c r="EHG88" i="34"/>
  <c r="EJS88" i="34"/>
  <c r="EME88" i="34"/>
  <c r="EOQ88" i="34"/>
  <c r="ERC88" i="34"/>
  <c r="ETO88" i="34"/>
  <c r="EWA88" i="34"/>
  <c r="EYM88" i="34"/>
  <c r="FAY88" i="34"/>
  <c r="FDK88" i="34"/>
  <c r="FFW88" i="34"/>
  <c r="FII88" i="34"/>
  <c r="FKU88" i="34"/>
  <c r="DXH88" i="34"/>
  <c r="EMN88" i="34"/>
  <c r="EWJ88" i="34"/>
  <c r="FGF88" i="34"/>
  <c r="FOD88" i="34"/>
  <c r="FRJ88" i="34"/>
  <c r="FUF88" i="34"/>
  <c r="FWR88" i="34"/>
  <c r="FZD88" i="34"/>
  <c r="GBP88" i="34"/>
  <c r="GEB88" i="34"/>
  <c r="EGK88" i="34"/>
  <c r="EQG88" i="34"/>
  <c r="FAC88" i="34"/>
  <c r="FJY88" i="34"/>
  <c r="FPK88" i="34"/>
  <c r="FSQ88" i="34"/>
  <c r="FVE88" i="34"/>
  <c r="FXQ88" i="34"/>
  <c r="GAC88" i="34"/>
  <c r="CFD88" i="34"/>
  <c r="EJD88" i="34"/>
  <c r="ESZ88" i="34"/>
  <c r="FCV88" i="34"/>
  <c r="FMK88" i="34"/>
  <c r="FQH88" i="34"/>
  <c r="FTJ88" i="34"/>
  <c r="FVV88" i="34"/>
  <c r="FYH88" i="34"/>
  <c r="GAT88" i="34"/>
  <c r="GDF88" i="34"/>
  <c r="GFR88" i="34"/>
  <c r="EHY88" i="34"/>
  <c r="ERU88" i="34"/>
  <c r="FBQ88" i="34"/>
  <c r="FLM88" i="34"/>
  <c r="FPY88" i="34"/>
  <c r="FTC88" i="34"/>
  <c r="FVO88" i="34"/>
  <c r="FYA88" i="34"/>
  <c r="GAM88" i="34"/>
  <c r="GCY88" i="34"/>
  <c r="DUD88" i="34"/>
  <c r="ELX88" i="34"/>
  <c r="EVT88" i="34"/>
  <c r="FFP88" i="34"/>
  <c r="FNX88" i="34"/>
  <c r="FRF88" i="34"/>
  <c r="FUB88" i="34"/>
  <c r="FWN88" i="34"/>
  <c r="FYZ88" i="34"/>
  <c r="GBL88" i="34"/>
  <c r="EAQ88" i="34"/>
  <c r="ENE88" i="34"/>
  <c r="EXA88" i="34"/>
  <c r="FGW88" i="34"/>
  <c r="FOK88" i="34"/>
  <c r="FRQ88" i="34"/>
  <c r="FUK88" i="34"/>
  <c r="FWW88" i="34"/>
  <c r="FZI88" i="34"/>
  <c r="GBU88" i="34"/>
  <c r="GEG88" i="34"/>
  <c r="EGB88" i="34"/>
  <c r="EPX88" i="34"/>
  <c r="EZT88" i="34"/>
  <c r="FJP88" i="34"/>
  <c r="FPF88" i="34"/>
  <c r="FSN88" i="34"/>
  <c r="FVB88" i="34"/>
  <c r="FXN88" i="34"/>
  <c r="FZZ88" i="34"/>
  <c r="GCL88" i="34"/>
  <c r="DCZ88" i="34"/>
  <c r="FYM88" i="34"/>
  <c r="GGA88" i="34"/>
  <c r="GIM88" i="34"/>
  <c r="GKY88" i="34"/>
  <c r="GNK88" i="34"/>
  <c r="GPW88" i="34"/>
  <c r="GSI88" i="34"/>
  <c r="GUU88" i="34"/>
  <c r="GXG88" i="34"/>
  <c r="GZS88" i="34"/>
  <c r="HCE88" i="34"/>
  <c r="HEQ88" i="34"/>
  <c r="HHC88" i="34"/>
  <c r="HJO88" i="34"/>
  <c r="HMA88" i="34"/>
  <c r="HOM88" i="34"/>
  <c r="HQY88" i="34"/>
  <c r="HTK88" i="34"/>
  <c r="HVW88" i="34"/>
  <c r="FES88" i="34"/>
  <c r="GDU88" i="34"/>
  <c r="GGZ88" i="34"/>
  <c r="GJL88" i="34"/>
  <c r="GLX88" i="34"/>
  <c r="GOJ88" i="34"/>
  <c r="GQV88" i="34"/>
  <c r="GTH88" i="34"/>
  <c r="HMZ88" i="34"/>
  <c r="GNM88" i="34"/>
  <c r="HHE88" i="34"/>
  <c r="IAW88" i="34"/>
  <c r="GST88" i="34"/>
  <c r="HML88" i="34"/>
  <c r="GMQ88" i="34"/>
  <c r="HGI88" i="34"/>
  <c r="GAA88" i="34"/>
  <c r="GXL88" i="34"/>
  <c r="HMN88" i="34"/>
  <c r="HWJ88" i="34"/>
  <c r="GFY88" i="34"/>
  <c r="GPU88" i="34"/>
  <c r="GZQ88" i="34"/>
  <c r="HJM88" i="34"/>
  <c r="HTI88" i="34"/>
  <c r="GNR88" i="34"/>
  <c r="IAI88" i="34"/>
  <c r="IGU88" i="34"/>
  <c r="INO88" i="34"/>
  <c r="IUQ88" i="34"/>
  <c r="JAM88" i="34"/>
  <c r="JHG88" i="34"/>
  <c r="JOI88" i="34"/>
  <c r="HAH88" i="34"/>
  <c r="ICD88" i="34"/>
  <c r="IJH88" i="34"/>
  <c r="IPD88" i="34"/>
  <c r="IVX88" i="34"/>
  <c r="JCZ88" i="34"/>
  <c r="JIF88" i="34"/>
  <c r="JLX88" i="34"/>
  <c r="JPX88" i="34"/>
  <c r="GYD88" i="34"/>
  <c r="HVZ88" i="34"/>
  <c r="ICW88" i="34"/>
  <c r="IGO88" i="34"/>
  <c r="IJY88" i="34"/>
  <c r="INA88" i="34"/>
  <c r="IQK88" i="34"/>
  <c r="ITU88" i="34"/>
  <c r="IWW88" i="34"/>
  <c r="JAG88" i="34"/>
  <c r="JDQ88" i="34"/>
  <c r="JGS88" i="34"/>
  <c r="JKC88" i="34"/>
  <c r="JNM88" i="34"/>
  <c r="JQO88" i="34"/>
  <c r="GEK88" i="34"/>
  <c r="HFV88" i="34"/>
  <c r="HXO88" i="34"/>
  <c r="ICO88" i="34"/>
  <c r="IFR88" i="34"/>
  <c r="IIL88" i="34"/>
  <c r="ILF88" i="34"/>
  <c r="INZ88" i="34"/>
  <c r="IQT88" i="34"/>
  <c r="ITV88" i="34"/>
  <c r="IWP88" i="34"/>
  <c r="IZB88" i="34"/>
  <c r="JBN88" i="34"/>
  <c r="JDZ88" i="34"/>
  <c r="JGL88" i="34"/>
  <c r="JIX88" i="34"/>
  <c r="JLJ88" i="34"/>
  <c r="JNV88" i="34"/>
  <c r="JQH88" i="34"/>
  <c r="GOX88" i="34"/>
  <c r="HIP88" i="34"/>
  <c r="HXB88" i="34"/>
  <c r="IBC88" i="34"/>
  <c r="IDW88" i="34"/>
  <c r="IGI88" i="34"/>
  <c r="IIU88" i="34"/>
  <c r="ILG88" i="34"/>
  <c r="INS88" i="34"/>
  <c r="IQE88" i="34"/>
  <c r="ISQ88" i="34"/>
  <c r="IVC88" i="34"/>
  <c r="IXO88" i="34"/>
  <c r="JAA88" i="34"/>
  <c r="JCM88" i="34"/>
  <c r="JEY88" i="34"/>
  <c r="JHK88" i="34"/>
  <c r="JJW88" i="34"/>
  <c r="JMI88" i="34"/>
  <c r="JOU88" i="34"/>
  <c r="JRG88" i="34"/>
  <c r="GKH88" i="34"/>
  <c r="HDZ88" i="34"/>
  <c r="HVN88" i="34"/>
  <c r="IAE88" i="34"/>
  <c r="IDH88" i="34"/>
  <c r="IFT88" i="34"/>
  <c r="IIF88" i="34"/>
  <c r="IKR88" i="34"/>
  <c r="IND88" i="34"/>
  <c r="IPP88" i="34"/>
  <c r="ISB88" i="34"/>
  <c r="IUN88" i="34"/>
  <c r="IWZ88" i="34"/>
  <c r="IZL88" i="34"/>
  <c r="JBX88" i="34"/>
  <c r="JEJ88" i="34"/>
  <c r="JGV88" i="34"/>
  <c r="JJH88" i="34"/>
  <c r="JLT88" i="34"/>
  <c r="JOF88" i="34"/>
  <c r="JQR88" i="34"/>
  <c r="GRZ88" i="34"/>
  <c r="HLR88" i="34"/>
  <c r="HXT88" i="34"/>
  <c r="IBQ88" i="34"/>
  <c r="IEG88" i="34"/>
  <c r="IGS88" i="34"/>
  <c r="IJE88" i="34"/>
  <c r="ILQ88" i="34"/>
  <c r="IOC88" i="34"/>
  <c r="IQO88" i="34"/>
  <c r="ITA88" i="34"/>
  <c r="IVM88" i="34"/>
  <c r="IXY88" i="34"/>
  <c r="JAK88" i="34"/>
  <c r="JCW88" i="34"/>
  <c r="JFI88" i="34"/>
  <c r="JHU88" i="34"/>
  <c r="JKG88" i="34"/>
  <c r="JMS88" i="34"/>
  <c r="JPE88" i="34"/>
  <c r="JRQ88" i="34"/>
  <c r="GXF88" i="34"/>
  <c r="IOT88" i="34"/>
  <c r="JIL88" i="34"/>
  <c r="JTF88" i="34"/>
  <c r="JVT88" i="34"/>
  <c r="JYF88" i="34"/>
  <c r="KAR88" i="34"/>
  <c r="KDD88" i="34"/>
  <c r="KFP88" i="34"/>
  <c r="KIB88" i="34"/>
  <c r="KKN88" i="34"/>
  <c r="KMZ88" i="34"/>
  <c r="KPL88" i="34"/>
  <c r="KRX88" i="34"/>
  <c r="KUJ88" i="34"/>
  <c r="KWV88" i="34"/>
  <c r="KZH88" i="34"/>
  <c r="LBT88" i="34"/>
  <c r="LEF88" i="34"/>
  <c r="LGR88" i="34"/>
  <c r="LJD88" i="34"/>
  <c r="LLP88" i="34"/>
  <c r="IKD88" i="34"/>
  <c r="JDV88" i="34"/>
  <c r="JSJ88" i="34"/>
  <c r="JVE88" i="34"/>
  <c r="JXQ88" i="34"/>
  <c r="KAC88" i="34"/>
  <c r="KCO88" i="34"/>
  <c r="KFA88" i="34"/>
  <c r="KHM88" i="34"/>
  <c r="KJY88" i="34"/>
  <c r="KMK88" i="34"/>
  <c r="KOW88" i="34"/>
  <c r="KRI88" i="34"/>
  <c r="KTU88" i="34"/>
  <c r="KWG88" i="34"/>
  <c r="KYS88" i="34"/>
  <c r="LBE88" i="34"/>
  <c r="LDQ88" i="34"/>
  <c r="LGC88" i="34"/>
  <c r="LIO88" i="34"/>
  <c r="HCD88" i="34"/>
  <c r="IPJ88" i="34"/>
  <c r="JJB88" i="34"/>
  <c r="JTH88" i="34"/>
  <c r="JVV88" i="34"/>
  <c r="JYH88" i="34"/>
  <c r="KAT88" i="34"/>
  <c r="KDF88" i="34"/>
  <c r="KFR88" i="34"/>
  <c r="KID88" i="34"/>
  <c r="KKP88" i="34"/>
  <c r="KNB88" i="34"/>
  <c r="KPN88" i="34"/>
  <c r="KRZ88" i="34"/>
  <c r="KUL88" i="34"/>
  <c r="KWX88" i="34"/>
  <c r="KZJ88" i="34"/>
  <c r="LBV88" i="34"/>
  <c r="LEH88" i="34"/>
  <c r="LGT88" i="34"/>
  <c r="LJF88" i="34"/>
  <c r="LLR88" i="34"/>
  <c r="LOD88" i="34"/>
  <c r="IAH88" i="34"/>
  <c r="IUP88" i="34"/>
  <c r="JOH88" i="34"/>
  <c r="JUA88" i="34"/>
  <c r="JWM88" i="34"/>
  <c r="JYY88" i="34"/>
  <c r="KBK88" i="34"/>
  <c r="KDW88" i="34"/>
  <c r="KGI88" i="34"/>
  <c r="KIU88" i="34"/>
  <c r="KLG88" i="34"/>
  <c r="KNS88" i="34"/>
  <c r="KQE88" i="34"/>
  <c r="KSQ88" i="34"/>
  <c r="KVC88" i="34"/>
  <c r="KXO88" i="34"/>
  <c r="LAA88" i="34"/>
  <c r="LCM88" i="34"/>
  <c r="LEY88" i="34"/>
  <c r="LHK88" i="34"/>
  <c r="LJW88" i="34"/>
  <c r="LMI88" i="34"/>
  <c r="HHB88" i="34"/>
  <c r="IPZ88" i="34"/>
  <c r="JJR88" i="34"/>
  <c r="JTK88" i="34"/>
  <c r="JVX88" i="34"/>
  <c r="JYJ88" i="34"/>
  <c r="KAV88" i="34"/>
  <c r="KDH88" i="34"/>
  <c r="KFT88" i="34"/>
  <c r="KIF88" i="34"/>
  <c r="KKR88" i="34"/>
  <c r="KND88" i="34"/>
  <c r="KPP88" i="34"/>
  <c r="KSB88" i="34"/>
  <c r="KUN88" i="34"/>
  <c r="KWZ88" i="34"/>
  <c r="KZL88" i="34"/>
  <c r="LBX88" i="34"/>
  <c r="LEJ88" i="34"/>
  <c r="LGV88" i="34"/>
  <c r="LJH88" i="34"/>
  <c r="IBG88" i="34"/>
  <c r="IVF88" i="34"/>
  <c r="JOX88" i="34"/>
  <c r="JUC88" i="34"/>
  <c r="JWO88" i="34"/>
  <c r="JZA88" i="34"/>
  <c r="KBM88" i="34"/>
  <c r="KDY88" i="34"/>
  <c r="KGK88" i="34"/>
  <c r="KIW88" i="34"/>
  <c r="KLI88" i="34"/>
  <c r="KNU88" i="34"/>
  <c r="KQG88" i="34"/>
  <c r="KSS88" i="34"/>
  <c r="KVE88" i="34"/>
  <c r="KXQ88" i="34"/>
  <c r="LAC88" i="34"/>
  <c r="LCO88" i="34"/>
  <c r="LFA88" i="34"/>
  <c r="LHM88" i="34"/>
  <c r="LJY88" i="34"/>
  <c r="LMK88" i="34"/>
  <c r="LOW88" i="34"/>
  <c r="ILR88" i="34"/>
  <c r="JFJ88" i="34"/>
  <c r="JSR88" i="34"/>
  <c r="JVJ88" i="34"/>
  <c r="JXV88" i="34"/>
  <c r="KAH88" i="34"/>
  <c r="KCT88" i="34"/>
  <c r="KFF88" i="34"/>
  <c r="KHR88" i="34"/>
  <c r="KKD88" i="34"/>
  <c r="KMP88" i="34"/>
  <c r="KPB88" i="34"/>
  <c r="KRN88" i="34"/>
  <c r="KTZ88" i="34"/>
  <c r="KWL88" i="34"/>
  <c r="KYX88" i="34"/>
  <c r="LBJ88" i="34"/>
  <c r="LDV88" i="34"/>
  <c r="LGH88" i="34"/>
  <c r="LIT88" i="34"/>
  <c r="LLF88" i="34"/>
  <c r="IOL88" i="34"/>
  <c r="KIA88" i="34"/>
  <c r="LBS88" i="34"/>
  <c r="LNM88" i="34"/>
  <c r="LQN88" i="34"/>
  <c r="LSZ88" i="34"/>
  <c r="LVL88" i="34"/>
  <c r="LXX88" i="34"/>
  <c r="MAJ88" i="34"/>
  <c r="MCV88" i="34"/>
  <c r="MFH88" i="34"/>
  <c r="MHT88" i="34"/>
  <c r="MKF88" i="34"/>
  <c r="MMR88" i="34"/>
  <c r="MPD88" i="34"/>
  <c r="MRP88" i="34"/>
  <c r="MUB88" i="34"/>
  <c r="MWN88" i="34"/>
  <c r="MYZ88" i="34"/>
  <c r="NBL88" i="34"/>
  <c r="NDX88" i="34"/>
  <c r="NGJ88" i="34"/>
  <c r="JKP88" i="34"/>
  <c r="KKU88" i="34"/>
  <c r="LEM88" i="34"/>
  <c r="LOB88" i="34"/>
  <c r="LQW88" i="34"/>
  <c r="LTI88" i="34"/>
  <c r="LVU88" i="34"/>
  <c r="LYG88" i="34"/>
  <c r="MAS88" i="34"/>
  <c r="MDE88" i="34"/>
  <c r="MFQ88" i="34"/>
  <c r="MIC88" i="34"/>
  <c r="MKO88" i="34"/>
  <c r="MNA88" i="34"/>
  <c r="MPM88" i="34"/>
  <c r="MRY88" i="34"/>
  <c r="MUK88" i="34"/>
  <c r="MWW88" i="34"/>
  <c r="MZI88" i="34"/>
  <c r="NBU88" i="34"/>
  <c r="NEG88" i="34"/>
  <c r="HYI88" i="34"/>
  <c r="KGE88" i="34"/>
  <c r="KZW88" i="34"/>
  <c r="LND88" i="34"/>
  <c r="LQH88" i="34"/>
  <c r="LST88" i="34"/>
  <c r="LVF88" i="34"/>
  <c r="LXR88" i="34"/>
  <c r="MAD88" i="34"/>
  <c r="MCP88" i="34"/>
  <c r="MFB88" i="34"/>
  <c r="MHN88" i="34"/>
  <c r="MJZ88" i="34"/>
  <c r="MML88" i="34"/>
  <c r="GVT88" i="34"/>
  <c r="HPL88" i="34"/>
  <c r="GPY88" i="34"/>
  <c r="HJQ88" i="34"/>
  <c r="ENM88" i="34"/>
  <c r="GVF88" i="34"/>
  <c r="HOX88" i="34"/>
  <c r="GPC88" i="34"/>
  <c r="HIU88" i="34"/>
  <c r="GGF88" i="34"/>
  <c r="GZX88" i="34"/>
  <c r="HOR88" i="34"/>
  <c r="HYN88" i="34"/>
  <c r="GIC88" i="34"/>
  <c r="GRY88" i="34"/>
  <c r="HBU88" i="34"/>
  <c r="HLQ88" i="34"/>
  <c r="HVM88" i="34"/>
  <c r="GSP88" i="34"/>
  <c r="IAV88" i="34"/>
  <c r="III88" i="34"/>
  <c r="IOE88" i="34"/>
  <c r="IUY88" i="34"/>
  <c r="JCA88" i="34"/>
  <c r="JHW88" i="34"/>
  <c r="JOQ88" i="34"/>
  <c r="HMP88" i="34"/>
  <c r="ICV88" i="34"/>
  <c r="IJP88" i="34"/>
  <c r="IQR88" i="34"/>
  <c r="IWN88" i="34"/>
  <c r="JDH88" i="34"/>
  <c r="JIN88" i="34"/>
  <c r="JMV88" i="34"/>
  <c r="JQF88" i="34"/>
  <c r="HAP88" i="34"/>
  <c r="HXN88" i="34"/>
  <c r="IDE88" i="34"/>
  <c r="IHE88" i="34"/>
  <c r="IKG88" i="34"/>
  <c r="INI88" i="34"/>
  <c r="IRA88" i="34"/>
  <c r="IUC88" i="34"/>
  <c r="IXE88" i="34"/>
  <c r="JAW88" i="34"/>
  <c r="JDY88" i="34"/>
  <c r="JHA88" i="34"/>
  <c r="JKS88" i="34"/>
  <c r="JNU88" i="34"/>
  <c r="JQW88" i="34"/>
  <c r="GJR88" i="34"/>
  <c r="HIH88" i="34"/>
  <c r="HYB88" i="34"/>
  <c r="IDF88" i="34"/>
  <c r="IFZ88" i="34"/>
  <c r="IIT88" i="34"/>
  <c r="ILN88" i="34"/>
  <c r="IOH88" i="34"/>
  <c r="IRJ88" i="34"/>
  <c r="IUD88" i="34"/>
  <c r="IWX88" i="34"/>
  <c r="IZJ88" i="34"/>
  <c r="JBV88" i="34"/>
  <c r="JEH88" i="34"/>
  <c r="JGT88" i="34"/>
  <c r="JJF88" i="34"/>
  <c r="JLR88" i="34"/>
  <c r="JOD88" i="34"/>
  <c r="JQP88" i="34"/>
  <c r="GRJ88" i="34"/>
  <c r="HLB88" i="34"/>
  <c r="HXR88" i="34"/>
  <c r="IBO88" i="34"/>
  <c r="IEE88" i="34"/>
  <c r="IGQ88" i="34"/>
  <c r="IJC88" i="34"/>
  <c r="ILO88" i="34"/>
  <c r="IOA88" i="34"/>
  <c r="IQM88" i="34"/>
  <c r="ISY88" i="34"/>
  <c r="IVK88" i="34"/>
  <c r="IXW88" i="34"/>
  <c r="JAI88" i="34"/>
  <c r="JCU88" i="34"/>
  <c r="JFG88" i="34"/>
  <c r="JHS88" i="34"/>
  <c r="JKE88" i="34"/>
  <c r="JMQ88" i="34"/>
  <c r="JPC88" i="34"/>
  <c r="JRO88" i="34"/>
  <c r="GMT88" i="34"/>
  <c r="HGL88" i="34"/>
  <c r="HWH88" i="34"/>
  <c r="IAQ88" i="34"/>
  <c r="IDP88" i="34"/>
  <c r="IGB88" i="34"/>
  <c r="IIN88" i="34"/>
  <c r="IKZ88" i="34"/>
  <c r="INL88" i="34"/>
  <c r="IPX88" i="34"/>
  <c r="ISJ88" i="34"/>
  <c r="IUV88" i="34"/>
  <c r="IXH88" i="34"/>
  <c r="IZT88" i="34"/>
  <c r="JCF88" i="34"/>
  <c r="JER88" i="34"/>
  <c r="JHD88" i="34"/>
  <c r="JJP88" i="34"/>
  <c r="JMB88" i="34"/>
  <c r="JON88" i="34"/>
  <c r="JQZ88" i="34"/>
  <c r="GUL88" i="34"/>
  <c r="HOD88" i="34"/>
  <c r="HYH88" i="34"/>
  <c r="IBZ88" i="34"/>
  <c r="IEO88" i="34"/>
  <c r="IHA88" i="34"/>
  <c r="IJM88" i="34"/>
  <c r="ILY88" i="34"/>
  <c r="IOK88" i="34"/>
  <c r="IQW88" i="34"/>
  <c r="ITI88" i="34"/>
  <c r="IVU88" i="34"/>
  <c r="IYG88" i="34"/>
  <c r="JAS88" i="34"/>
  <c r="JDE88" i="34"/>
  <c r="JFQ88" i="34"/>
  <c r="JIC88" i="34"/>
  <c r="JKO88" i="34"/>
  <c r="JNA88" i="34"/>
  <c r="JPM88" i="34"/>
  <c r="JRY88" i="34"/>
  <c r="HQX88" i="34"/>
  <c r="IRF88" i="34"/>
  <c r="JKX88" i="34"/>
  <c r="JTP88" i="34"/>
  <c r="JWB88" i="34"/>
  <c r="JYN88" i="34"/>
  <c r="KAZ88" i="34"/>
  <c r="KDL88" i="34"/>
  <c r="KFX88" i="34"/>
  <c r="KIJ88" i="34"/>
  <c r="KKV88" i="34"/>
  <c r="KNH88" i="34"/>
  <c r="KPT88" i="34"/>
  <c r="KSF88" i="34"/>
  <c r="KUR88" i="34"/>
  <c r="KXD88" i="34"/>
  <c r="KZP88" i="34"/>
  <c r="LCB88" i="34"/>
  <c r="LEN88" i="34"/>
  <c r="LGZ88" i="34"/>
  <c r="LJL88" i="34"/>
  <c r="GFZ88" i="34"/>
  <c r="IMP88" i="34"/>
  <c r="JGH88" i="34"/>
  <c r="JSV88" i="34"/>
  <c r="JVM88" i="34"/>
  <c r="JXY88" i="34"/>
  <c r="KAK88" i="34"/>
  <c r="KCW88" i="34"/>
  <c r="KFI88" i="34"/>
  <c r="KHU88" i="34"/>
  <c r="KKG88" i="34"/>
  <c r="KMS88" i="34"/>
  <c r="KPE88" i="34"/>
  <c r="KRQ88" i="34"/>
  <c r="KUC88" i="34"/>
  <c r="KWO88" i="34"/>
  <c r="KZA88" i="34"/>
  <c r="LBM88" i="34"/>
  <c r="LDY88" i="34"/>
  <c r="LGK88" i="34"/>
  <c r="LIW88" i="34"/>
  <c r="HUX88" i="34"/>
  <c r="IRV88" i="34"/>
  <c r="JLN88" i="34"/>
  <c r="JTR88" i="34"/>
  <c r="JWD88" i="34"/>
  <c r="JYP88" i="34"/>
  <c r="KBB88" i="34"/>
  <c r="KDN88" i="34"/>
  <c r="KFZ88" i="34"/>
  <c r="KIL88" i="34"/>
  <c r="KKX88" i="34"/>
  <c r="KNJ88" i="34"/>
  <c r="KPV88" i="34"/>
  <c r="KSH88" i="34"/>
  <c r="KUT88" i="34"/>
  <c r="KXF88" i="34"/>
  <c r="KZR88" i="34"/>
  <c r="LCD88" i="34"/>
  <c r="LEP88" i="34"/>
  <c r="LHB88" i="34"/>
  <c r="LJN88" i="34"/>
  <c r="LLZ88" i="34"/>
  <c r="LOL88" i="34"/>
  <c r="IDJ88" i="34"/>
  <c r="IXB88" i="34"/>
  <c r="JQT88" i="34"/>
  <c r="JUI88" i="34"/>
  <c r="JWU88" i="34"/>
  <c r="JZG88" i="34"/>
  <c r="KBS88" i="34"/>
  <c r="KEE88" i="34"/>
  <c r="KGQ88" i="34"/>
  <c r="KJC88" i="34"/>
  <c r="KLO88" i="34"/>
  <c r="KOA88" i="34"/>
  <c r="KQM88" i="34"/>
  <c r="KSY88" i="34"/>
  <c r="KVK88" i="34"/>
  <c r="KXW88" i="34"/>
  <c r="LAI88" i="34"/>
  <c r="LCU88" i="34"/>
  <c r="LFG88" i="34"/>
  <c r="LHS88" i="34"/>
  <c r="LKE88" i="34"/>
  <c r="LMQ88" i="34"/>
  <c r="HWN88" i="34"/>
  <c r="ISL88" i="34"/>
  <c r="JMD88" i="34"/>
  <c r="JTT88" i="34"/>
  <c r="JWF88" i="34"/>
  <c r="JYR88" i="34"/>
  <c r="KBD88" i="34"/>
  <c r="KDP88" i="34"/>
  <c r="KGB88" i="34"/>
  <c r="KIN88" i="34"/>
  <c r="KKZ88" i="34"/>
  <c r="KNL88" i="34"/>
  <c r="KPX88" i="34"/>
  <c r="KSJ88" i="34"/>
  <c r="KUV88" i="34"/>
  <c r="KXH88" i="34"/>
  <c r="KZT88" i="34"/>
  <c r="LCF88" i="34"/>
  <c r="LER88" i="34"/>
  <c r="LHD88" i="34"/>
  <c r="LJP88" i="34"/>
  <c r="IDZ88" i="34"/>
  <c r="IXR88" i="34"/>
  <c r="JRC88" i="34"/>
  <c r="JUK88" i="34"/>
  <c r="JWW88" i="34"/>
  <c r="JZI88" i="34"/>
  <c r="KBU88" i="34"/>
  <c r="KEG88" i="34"/>
  <c r="KGS88" i="34"/>
  <c r="KJE88" i="34"/>
  <c r="KLQ88" i="34"/>
  <c r="KOC88" i="34"/>
  <c r="KQO88" i="34"/>
  <c r="KTA88" i="34"/>
  <c r="KVM88" i="34"/>
  <c r="KXY88" i="34"/>
  <c r="LAK88" i="34"/>
  <c r="LCW88" i="34"/>
  <c r="LFI88" i="34"/>
  <c r="LHU88" i="34"/>
  <c r="LKG88" i="34"/>
  <c r="LMS88" i="34"/>
  <c r="GSH88" i="34"/>
  <c r="IOD88" i="34"/>
  <c r="JHV88" i="34"/>
  <c r="JTC88" i="34"/>
  <c r="JVR88" i="34"/>
  <c r="JYD88" i="34"/>
  <c r="KAP88" i="34"/>
  <c r="KDB88" i="34"/>
  <c r="KFN88" i="34"/>
  <c r="KHZ88" i="34"/>
  <c r="KKL88" i="34"/>
  <c r="KMX88" i="34"/>
  <c r="KPJ88" i="34"/>
  <c r="KRV88" i="34"/>
  <c r="KUH88" i="34"/>
  <c r="KWT88" i="34"/>
  <c r="KZF88" i="34"/>
  <c r="LBR88" i="34"/>
  <c r="LED88" i="34"/>
  <c r="LGP88" i="34"/>
  <c r="LJB88" i="34"/>
  <c r="LLN88" i="34"/>
  <c r="JID88" i="34"/>
  <c r="KKM88" i="34"/>
  <c r="LEE88" i="34"/>
  <c r="LOA88" i="34"/>
  <c r="LQV88" i="34"/>
  <c r="LTH88" i="34"/>
  <c r="LVT88" i="34"/>
  <c r="LYF88" i="34"/>
  <c r="MAR88" i="34"/>
  <c r="MDD88" i="34"/>
  <c r="MFP88" i="34"/>
  <c r="MIB88" i="34"/>
  <c r="MKN88" i="34"/>
  <c r="MMZ88" i="34"/>
  <c r="MPL88" i="34"/>
  <c r="MRX88" i="34"/>
  <c r="MUJ88" i="34"/>
  <c r="MWV88" i="34"/>
  <c r="MZH88" i="34"/>
  <c r="NBT88" i="34"/>
  <c r="NEF88" i="34"/>
  <c r="NGR88" i="34"/>
  <c r="JTO88" i="34"/>
  <c r="KNG88" i="34"/>
  <c r="LGY88" i="34"/>
  <c r="LON88" i="34"/>
  <c r="LRE88" i="34"/>
  <c r="LTQ88" i="34"/>
  <c r="LWC88" i="34"/>
  <c r="LYO88" i="34"/>
  <c r="MBA88" i="34"/>
  <c r="MDM88" i="34"/>
  <c r="MFY88" i="34"/>
  <c r="MIK88" i="34"/>
  <c r="MKW88" i="34"/>
  <c r="MNI88" i="34"/>
  <c r="MPU88" i="34"/>
  <c r="MSG88" i="34"/>
  <c r="MUS88" i="34"/>
  <c r="MXE88" i="34"/>
  <c r="MZQ88" i="34"/>
  <c r="NCC88" i="34"/>
  <c r="NEO88" i="34"/>
  <c r="ITJ88" i="34"/>
  <c r="KIQ88" i="34"/>
  <c r="LCI88" i="34"/>
  <c r="LNR88" i="34"/>
  <c r="LQP88" i="34"/>
  <c r="LTB88" i="34"/>
  <c r="LVN88" i="34"/>
  <c r="LXZ88" i="34"/>
  <c r="MAL88" i="34"/>
  <c r="MCX88" i="34"/>
  <c r="MFJ88" i="34"/>
  <c r="MHV88" i="34"/>
  <c r="MKH88" i="34"/>
  <c r="MMT88" i="34"/>
  <c r="MPF88" i="34"/>
  <c r="MRR88" i="34"/>
  <c r="MUD88" i="34"/>
  <c r="MWP88" i="34"/>
  <c r="MZB88" i="34"/>
  <c r="NBN88" i="34"/>
  <c r="NDZ88" i="34"/>
  <c r="NGL88" i="34"/>
  <c r="NIX88" i="34"/>
  <c r="NLJ88" i="34"/>
  <c r="KBO88" i="34"/>
  <c r="KVG88" i="34"/>
  <c r="LLY88" i="34"/>
  <c r="LPS88" i="34"/>
  <c r="LSE88" i="34"/>
  <c r="LUQ88" i="34"/>
  <c r="LXC88" i="34"/>
  <c r="LZO88" i="34"/>
  <c r="MCA88" i="34"/>
  <c r="MEM88" i="34"/>
  <c r="MGY88" i="34"/>
  <c r="MJK88" i="34"/>
  <c r="MLW88" i="34"/>
  <c r="MOI88" i="34"/>
  <c r="GYF88" i="34"/>
  <c r="HRX88" i="34"/>
  <c r="GSK88" i="34"/>
  <c r="HMC88" i="34"/>
  <c r="GBW88" i="34"/>
  <c r="GXR88" i="34"/>
  <c r="HRJ88" i="34"/>
  <c r="GRO88" i="34"/>
  <c r="HLG88" i="34"/>
  <c r="GIR88" i="34"/>
  <c r="HCJ88" i="34"/>
  <c r="HOZ88" i="34"/>
  <c r="HYV88" i="34"/>
  <c r="GIK88" i="34"/>
  <c r="GSG88" i="34"/>
  <c r="HCC88" i="34"/>
  <c r="HLY88" i="34"/>
  <c r="HVU88" i="34"/>
  <c r="HEX88" i="34"/>
  <c r="IBS88" i="34"/>
  <c r="IIQ88" i="34"/>
  <c r="IPS88" i="34"/>
  <c r="IVO88" i="34"/>
  <c r="JCI88" i="34"/>
  <c r="JJK88" i="34"/>
  <c r="JPG88" i="34"/>
  <c r="HPB88" i="34"/>
  <c r="IEJ88" i="34"/>
  <c r="IKF88" i="34"/>
  <c r="IQZ88" i="34"/>
  <c r="IYB88" i="34"/>
  <c r="JDX88" i="34"/>
  <c r="JIV88" i="34"/>
  <c r="JND88" i="34"/>
  <c r="JQV88" i="34"/>
  <c r="HDB88" i="34"/>
  <c r="HYZ88" i="34"/>
  <c r="IDM88" i="34"/>
  <c r="IHM88" i="34"/>
  <c r="IKO88" i="34"/>
  <c r="INY88" i="34"/>
  <c r="IRI88" i="34"/>
  <c r="IUK88" i="34"/>
  <c r="IXU88" i="34"/>
  <c r="JBE88" i="34"/>
  <c r="JEG88" i="34"/>
  <c r="JHQ88" i="34"/>
  <c r="JLA88" i="34"/>
  <c r="JOC88" i="34"/>
  <c r="JRM88" i="34"/>
  <c r="GMD88" i="34"/>
  <c r="HKT88" i="34"/>
  <c r="HZB88" i="34"/>
  <c r="IDN88" i="34"/>
  <c r="IGH88" i="34"/>
  <c r="IJB88" i="34"/>
  <c r="ILV88" i="34"/>
  <c r="IOX88" i="34"/>
  <c r="IRR88" i="34"/>
  <c r="IUL88" i="34"/>
  <c r="IXF88" i="34"/>
  <c r="IZR88" i="34"/>
  <c r="JCD88" i="34"/>
  <c r="JEP88" i="34"/>
  <c r="JHB88" i="34"/>
  <c r="JJN88" i="34"/>
  <c r="JLZ88" i="34"/>
  <c r="JOL88" i="34"/>
  <c r="JQX88" i="34"/>
  <c r="GTV88" i="34"/>
  <c r="HNN88" i="34"/>
  <c r="HYD88" i="34"/>
  <c r="IBX88" i="34"/>
  <c r="IEM88" i="34"/>
  <c r="IGY88" i="34"/>
  <c r="IJK88" i="34"/>
  <c r="ILW88" i="34"/>
  <c r="IOI88" i="34"/>
  <c r="IQU88" i="34"/>
  <c r="ITG88" i="34"/>
  <c r="IVS88" i="34"/>
  <c r="IYE88" i="34"/>
  <c r="JAQ88" i="34"/>
  <c r="JDC88" i="34"/>
  <c r="JFO88" i="34"/>
  <c r="JIA88" i="34"/>
  <c r="JKM88" i="34"/>
  <c r="JMY88" i="34"/>
  <c r="JPK88" i="34"/>
  <c r="JRW88" i="34"/>
  <c r="GPF88" i="34"/>
  <c r="HIX88" i="34"/>
  <c r="HXD88" i="34"/>
  <c r="IBD88" i="34"/>
  <c r="IDX88" i="34"/>
  <c r="IGJ88" i="34"/>
  <c r="IIV88" i="34"/>
  <c r="ILH88" i="34"/>
  <c r="INT88" i="34"/>
  <c r="IQF88" i="34"/>
  <c r="ISR88" i="34"/>
  <c r="IVD88" i="34"/>
  <c r="IXP88" i="34"/>
  <c r="JAB88" i="34"/>
  <c r="JCN88" i="34"/>
  <c r="JEZ88" i="34"/>
  <c r="JHL88" i="34"/>
  <c r="JJX88" i="34"/>
  <c r="JMJ88" i="34"/>
  <c r="JOV88" i="34"/>
  <c r="FVS88" i="34"/>
  <c r="GWX88" i="34"/>
  <c r="HQP88" i="34"/>
  <c r="HYT88" i="34"/>
  <c r="ICI88" i="34"/>
  <c r="IEW88" i="34"/>
  <c r="IHI88" i="34"/>
  <c r="IJU88" i="34"/>
  <c r="IMG88" i="34"/>
  <c r="IOS88" i="34"/>
  <c r="IRE88" i="34"/>
  <c r="ITQ88" i="34"/>
  <c r="IWC88" i="34"/>
  <c r="IYO88" i="34"/>
  <c r="JBA88" i="34"/>
  <c r="JDM88" i="34"/>
  <c r="JFY88" i="34"/>
  <c r="JIK88" i="34"/>
  <c r="JKW88" i="34"/>
  <c r="JNI88" i="34"/>
  <c r="JPU88" i="34"/>
  <c r="JSG88" i="34"/>
  <c r="HYU88" i="34"/>
  <c r="ITR88" i="34"/>
  <c r="JNJ88" i="34"/>
  <c r="JTX88" i="34"/>
  <c r="JWJ88" i="34"/>
  <c r="JYV88" i="34"/>
  <c r="KBH88" i="34"/>
  <c r="KDT88" i="34"/>
  <c r="KGF88" i="34"/>
  <c r="KIR88" i="34"/>
  <c r="KLD88" i="34"/>
  <c r="KNP88" i="34"/>
  <c r="KQB88" i="34"/>
  <c r="KSN88" i="34"/>
  <c r="KUZ88" i="34"/>
  <c r="KXL88" i="34"/>
  <c r="KZX88" i="34"/>
  <c r="LCJ88" i="34"/>
  <c r="LEV88" i="34"/>
  <c r="LHH88" i="34"/>
  <c r="LJT88" i="34"/>
  <c r="GZR88" i="34"/>
  <c r="IPB88" i="34"/>
  <c r="JIT88" i="34"/>
  <c r="JTG88" i="34"/>
  <c r="JVU88" i="34"/>
  <c r="JYG88" i="34"/>
  <c r="KAS88" i="34"/>
  <c r="KDE88" i="34"/>
  <c r="KFQ88" i="34"/>
  <c r="KIC88" i="34"/>
  <c r="KKO88" i="34"/>
  <c r="KNA88" i="34"/>
  <c r="KPM88" i="34"/>
  <c r="KRY88" i="34"/>
  <c r="KUK88" i="34"/>
  <c r="KWW88" i="34"/>
  <c r="KZI88" i="34"/>
  <c r="LBU88" i="34"/>
  <c r="LEG88" i="34"/>
  <c r="LGS88" i="34"/>
  <c r="LJE88" i="34"/>
  <c r="HZV88" i="34"/>
  <c r="IUH88" i="34"/>
  <c r="JNZ88" i="34"/>
  <c r="JTZ88" i="34"/>
  <c r="JWL88" i="34"/>
  <c r="JYX88" i="34"/>
  <c r="KBJ88" i="34"/>
  <c r="KDV88" i="34"/>
  <c r="KGH88" i="34"/>
  <c r="KIT88" i="34"/>
  <c r="KLF88" i="34"/>
  <c r="KNR88" i="34"/>
  <c r="KQD88" i="34"/>
  <c r="KSP88" i="34"/>
  <c r="KVB88" i="34"/>
  <c r="KXN88" i="34"/>
  <c r="KZZ88" i="34"/>
  <c r="LCL88" i="34"/>
  <c r="LEX88" i="34"/>
  <c r="LHJ88" i="34"/>
  <c r="LJV88" i="34"/>
  <c r="LMH88" i="34"/>
  <c r="LOT88" i="34"/>
  <c r="IFV88" i="34"/>
  <c r="IZN88" i="34"/>
  <c r="JRN88" i="34"/>
  <c r="JUQ88" i="34"/>
  <c r="JXC88" i="34"/>
  <c r="JZO88" i="34"/>
  <c r="KCA88" i="34"/>
  <c r="KEM88" i="34"/>
  <c r="KGY88" i="34"/>
  <c r="KJK88" i="34"/>
  <c r="KLW88" i="34"/>
  <c r="KOI88" i="34"/>
  <c r="KQU88" i="34"/>
  <c r="KTG88" i="34"/>
  <c r="KVS88" i="34"/>
  <c r="KYE88" i="34"/>
  <c r="LAQ88" i="34"/>
  <c r="LDC88" i="34"/>
  <c r="LFO88" i="34"/>
  <c r="LIA88" i="34"/>
  <c r="LKM88" i="34"/>
  <c r="LMY88" i="34"/>
  <c r="IAU88" i="34"/>
  <c r="IUX88" i="34"/>
  <c r="JOP88" i="34"/>
  <c r="JUB88" i="34"/>
  <c r="JWN88" i="34"/>
  <c r="JYZ88" i="34"/>
  <c r="KBL88" i="34"/>
  <c r="KDX88" i="34"/>
  <c r="KGJ88" i="34"/>
  <c r="KIV88" i="34"/>
  <c r="KLH88" i="34"/>
  <c r="KNT88" i="34"/>
  <c r="KQF88" i="34"/>
  <c r="KSR88" i="34"/>
  <c r="KVD88" i="34"/>
  <c r="KXP88" i="34"/>
  <c r="LAB88" i="34"/>
  <c r="LCN88" i="34"/>
  <c r="LEZ88" i="34"/>
  <c r="LHL88" i="34"/>
  <c r="LJX88" i="34"/>
  <c r="IGL88" i="34"/>
  <c r="JAD88" i="34"/>
  <c r="JRR88" i="34"/>
  <c r="JUS88" i="34"/>
  <c r="JXE88" i="34"/>
  <c r="JZQ88" i="34"/>
  <c r="KCC88" i="34"/>
  <c r="KEO88" i="34"/>
  <c r="KHA88" i="34"/>
  <c r="KJM88" i="34"/>
  <c r="KLY88" i="34"/>
  <c r="KOK88" i="34"/>
  <c r="KQW88" i="34"/>
  <c r="KTI88" i="34"/>
  <c r="KVU88" i="34"/>
  <c r="KYG88" i="34"/>
  <c r="LAS88" i="34"/>
  <c r="LDE88" i="34"/>
  <c r="LFQ88" i="34"/>
  <c r="LIC88" i="34"/>
  <c r="LKO88" i="34"/>
  <c r="LNA88" i="34"/>
  <c r="HLZ88" i="34"/>
  <c r="IQP88" i="34"/>
  <c r="JKH88" i="34"/>
  <c r="JTN88" i="34"/>
  <c r="JVZ88" i="34"/>
  <c r="JYL88" i="34"/>
  <c r="KAX88" i="34"/>
  <c r="KDJ88" i="34"/>
  <c r="KFV88" i="34"/>
  <c r="KIH88" i="34"/>
  <c r="KKT88" i="34"/>
  <c r="KNF88" i="34"/>
  <c r="KPR88" i="34"/>
  <c r="KSD88" i="34"/>
  <c r="KUP88" i="34"/>
  <c r="KXB88" i="34"/>
  <c r="KZN88" i="34"/>
  <c r="LBZ88" i="34"/>
  <c r="LEL88" i="34"/>
  <c r="LGX88" i="34"/>
  <c r="LJJ88" i="34"/>
  <c r="LLV88" i="34"/>
  <c r="JTD88" i="34"/>
  <c r="KMY88" i="34"/>
  <c r="LGQ88" i="34"/>
  <c r="LOM88" i="34"/>
  <c r="LRD88" i="34"/>
  <c r="LTP88" i="34"/>
  <c r="LWB88" i="34"/>
  <c r="LYN88" i="34"/>
  <c r="MAZ88" i="34"/>
  <c r="MDL88" i="34"/>
  <c r="MFX88" i="34"/>
  <c r="MIJ88" i="34"/>
  <c r="MKV88" i="34"/>
  <c r="MNH88" i="34"/>
  <c r="MPT88" i="34"/>
  <c r="MSF88" i="34"/>
  <c r="MUR88" i="34"/>
  <c r="MXD88" i="34"/>
  <c r="MZP88" i="34"/>
  <c r="NCB88" i="34"/>
  <c r="NEN88" i="34"/>
  <c r="NGZ88" i="34"/>
  <c r="JWA88" i="34"/>
  <c r="KPS88" i="34"/>
  <c r="LJK88" i="34"/>
  <c r="LOY88" i="34"/>
  <c r="LRM88" i="34"/>
  <c r="LTY88" i="34"/>
  <c r="LWK88" i="34"/>
  <c r="LYW88" i="34"/>
  <c r="MBI88" i="34"/>
  <c r="MDU88" i="34"/>
  <c r="MGG88" i="34"/>
  <c r="MIS88" i="34"/>
  <c r="MLE88" i="34"/>
  <c r="MNQ88" i="34"/>
  <c r="MQC88" i="34"/>
  <c r="MSO88" i="34"/>
  <c r="MVA88" i="34"/>
  <c r="MXM88" i="34"/>
  <c r="MZY88" i="34"/>
  <c r="NCK88" i="34"/>
  <c r="NEW88" i="34"/>
  <c r="JNB88" i="34"/>
  <c r="KLC88" i="34"/>
  <c r="LEU88" i="34"/>
  <c r="LOC88" i="34"/>
  <c r="LQX88" i="34"/>
  <c r="LTJ88" i="34"/>
  <c r="LVV88" i="34"/>
  <c r="LYH88" i="34"/>
  <c r="MAT88" i="34"/>
  <c r="MDF88" i="34"/>
  <c r="MFR88" i="34"/>
  <c r="MID88" i="34"/>
  <c r="MKP88" i="34"/>
  <c r="MNB88" i="34"/>
  <c r="MPN88" i="34"/>
  <c r="MRZ88" i="34"/>
  <c r="MUL88" i="34"/>
  <c r="MWX88" i="34"/>
  <c r="MZJ88" i="34"/>
  <c r="NBV88" i="34"/>
  <c r="NEH88" i="34"/>
  <c r="NGT88" i="34"/>
  <c r="NJF88" i="34"/>
  <c r="NLR88" i="34"/>
  <c r="KEA88" i="34"/>
  <c r="KXS88" i="34"/>
  <c r="LMO88" i="34"/>
  <c r="LQA88" i="34"/>
  <c r="LSM88" i="34"/>
  <c r="LUY88" i="34"/>
  <c r="LXK88" i="34"/>
  <c r="LZW88" i="34"/>
  <c r="MCI88" i="34"/>
  <c r="MEU88" i="34"/>
  <c r="MHG88" i="34"/>
  <c r="MJS88" i="34"/>
  <c r="MME88" i="34"/>
  <c r="MOQ88" i="34"/>
  <c r="HAR88" i="34"/>
  <c r="DWP88" i="34"/>
  <c r="GUW88" i="34"/>
  <c r="HOO88" i="34"/>
  <c r="GGL88" i="34"/>
  <c r="HAD88" i="34"/>
  <c r="HTV88" i="34"/>
  <c r="GUA88" i="34"/>
  <c r="HNS88" i="34"/>
  <c r="GLD88" i="34"/>
  <c r="HEV88" i="34"/>
  <c r="HRD88" i="34"/>
  <c r="IAZ88" i="34"/>
  <c r="GKO88" i="34"/>
  <c r="GUK88" i="34"/>
  <c r="HEG88" i="34"/>
  <c r="HOC88" i="34"/>
  <c r="HXY88" i="34"/>
  <c r="HHJ88" i="34"/>
  <c r="IDK88" i="34"/>
  <c r="IJG88" i="34"/>
  <c r="IQA88" i="34"/>
  <c r="IXC88" i="34"/>
  <c r="JCY88" i="34"/>
  <c r="JJS88" i="34"/>
  <c r="JQU88" i="34"/>
  <c r="HTZ88" i="34"/>
  <c r="IER88" i="34"/>
  <c r="ILT88" i="34"/>
  <c r="IRP88" i="34"/>
  <c r="IYJ88" i="34"/>
  <c r="JFL88" i="34"/>
  <c r="JJL88" i="34"/>
  <c r="JNL88" i="34"/>
  <c r="GDP88" i="34"/>
  <c r="HFN88" i="34"/>
  <c r="HZN88" i="34"/>
  <c r="IEC88" i="34"/>
  <c r="IHU88" i="34"/>
  <c r="IKW88" i="34"/>
  <c r="IOO88" i="34"/>
  <c r="IRQ88" i="34"/>
  <c r="IUS88" i="34"/>
  <c r="IYK88" i="34"/>
  <c r="JBM88" i="34"/>
  <c r="JEO88" i="34"/>
  <c r="JIG88" i="34"/>
  <c r="JLI88" i="34"/>
  <c r="JOK88" i="34"/>
  <c r="JSC88" i="34"/>
  <c r="GOP88" i="34"/>
  <c r="HNF88" i="34"/>
  <c r="IAA88" i="34"/>
  <c r="IDV88" i="34"/>
  <c r="IGP88" i="34"/>
  <c r="IJJ88" i="34"/>
  <c r="IML88" i="34"/>
  <c r="IPF88" i="34"/>
  <c r="IRZ88" i="34"/>
  <c r="IUT88" i="34"/>
  <c r="IXN88" i="34"/>
  <c r="IZZ88" i="34"/>
  <c r="JCL88" i="34"/>
  <c r="JEX88" i="34"/>
  <c r="JHJ88" i="34"/>
  <c r="JJV88" i="34"/>
  <c r="JMH88" i="34"/>
  <c r="JOT88" i="34"/>
  <c r="FQC88" i="34"/>
  <c r="GWH88" i="34"/>
  <c r="HPZ88" i="34"/>
  <c r="HYQ88" i="34"/>
  <c r="ICG88" i="34"/>
  <c r="IEU88" i="34"/>
  <c r="IHG88" i="34"/>
  <c r="IJS88" i="34"/>
  <c r="IME88" i="34"/>
  <c r="IOQ88" i="34"/>
  <c r="IRC88" i="34"/>
  <c r="ITO88" i="34"/>
  <c r="IWA88" i="34"/>
  <c r="IYM88" i="34"/>
  <c r="JAY88" i="34"/>
  <c r="JDK88" i="34"/>
  <c r="JFW88" i="34"/>
  <c r="JII88" i="34"/>
  <c r="JKU88" i="34"/>
  <c r="JNG88" i="34"/>
  <c r="JPS88" i="34"/>
  <c r="JSE88" i="34"/>
  <c r="GRR88" i="34"/>
  <c r="HLJ88" i="34"/>
  <c r="HXS88" i="34"/>
  <c r="IBP88" i="34"/>
  <c r="IEF88" i="34"/>
  <c r="IGR88" i="34"/>
  <c r="IJD88" i="34"/>
  <c r="ILP88" i="34"/>
  <c r="IOB88" i="34"/>
  <c r="IQN88" i="34"/>
  <c r="ISZ88" i="34"/>
  <c r="IVL88" i="34"/>
  <c r="IXX88" i="34"/>
  <c r="JAJ88" i="34"/>
  <c r="JCV88" i="34"/>
  <c r="JFH88" i="34"/>
  <c r="JHT88" i="34"/>
  <c r="JKF88" i="34"/>
  <c r="JMR88" i="34"/>
  <c r="JPD88" i="34"/>
  <c r="GFQ88" i="34"/>
  <c r="GZJ88" i="34"/>
  <c r="HTB88" i="34"/>
  <c r="HZG88" i="34"/>
  <c r="ICR88" i="34"/>
  <c r="IFE88" i="34"/>
  <c r="IHQ88" i="34"/>
  <c r="IKC88" i="34"/>
  <c r="IMO88" i="34"/>
  <c r="IPA88" i="34"/>
  <c r="IRM88" i="34"/>
  <c r="ITY88" i="34"/>
  <c r="IWK88" i="34"/>
  <c r="IYW88" i="34"/>
  <c r="JBI88" i="34"/>
  <c r="JDU88" i="34"/>
  <c r="JGG88" i="34"/>
  <c r="JIS88" i="34"/>
  <c r="JLE88" i="34"/>
  <c r="JNQ88" i="34"/>
  <c r="JQC88" i="34"/>
  <c r="JSO88" i="34"/>
  <c r="ICJ88" i="34"/>
  <c r="IWD88" i="34"/>
  <c r="JPV88" i="34"/>
  <c r="JUF88" i="34"/>
  <c r="JWR88" i="34"/>
  <c r="JZD88" i="34"/>
  <c r="KBP88" i="34"/>
  <c r="KEB88" i="34"/>
  <c r="KGN88" i="34"/>
  <c r="KIZ88" i="34"/>
  <c r="KLL88" i="34"/>
  <c r="KNX88" i="34"/>
  <c r="KQJ88" i="34"/>
  <c r="KSV88" i="34"/>
  <c r="KVH88" i="34"/>
  <c r="KXT88" i="34"/>
  <c r="LAF88" i="34"/>
  <c r="LCR88" i="34"/>
  <c r="LFD88" i="34"/>
  <c r="LHP88" i="34"/>
  <c r="LKB88" i="34"/>
  <c r="HTJ88" i="34"/>
  <c r="IRN88" i="34"/>
  <c r="JLF88" i="34"/>
  <c r="JTQ88" i="34"/>
  <c r="JWC88" i="34"/>
  <c r="JYO88" i="34"/>
  <c r="KBA88" i="34"/>
  <c r="KDM88" i="34"/>
  <c r="KFY88" i="34"/>
  <c r="KIK88" i="34"/>
  <c r="KKW88" i="34"/>
  <c r="KNI88" i="34"/>
  <c r="KPU88" i="34"/>
  <c r="KSG88" i="34"/>
  <c r="KUS88" i="34"/>
  <c r="KXE88" i="34"/>
  <c r="KZQ88" i="34"/>
  <c r="LCC88" i="34"/>
  <c r="LEO88" i="34"/>
  <c r="LHA88" i="34"/>
  <c r="LJM88" i="34"/>
  <c r="IDB88" i="34"/>
  <c r="IWT88" i="34"/>
  <c r="JQL88" i="34"/>
  <c r="JUH88" i="34"/>
  <c r="JWT88" i="34"/>
  <c r="JZF88" i="34"/>
  <c r="KBR88" i="34"/>
  <c r="KED88" i="34"/>
  <c r="KGP88" i="34"/>
  <c r="KJB88" i="34"/>
  <c r="KLN88" i="34"/>
  <c r="KNZ88" i="34"/>
  <c r="KQL88" i="34"/>
  <c r="KSX88" i="34"/>
  <c r="KVJ88" i="34"/>
  <c r="KXV88" i="34"/>
  <c r="LAH88" i="34"/>
  <c r="LCT88" i="34"/>
  <c r="LFF88" i="34"/>
  <c r="LHR88" i="34"/>
  <c r="LKD88" i="34"/>
  <c r="LMP88" i="34"/>
  <c r="LPB88" i="34"/>
  <c r="IIH88" i="34"/>
  <c r="JBZ88" i="34"/>
  <c r="JSA88" i="34"/>
  <c r="JUY88" i="34"/>
  <c r="JXK88" i="34"/>
  <c r="JZW88" i="34"/>
  <c r="KCI88" i="34"/>
  <c r="KEU88" i="34"/>
  <c r="KHG88" i="34"/>
  <c r="KJS88" i="34"/>
  <c r="KME88" i="34"/>
  <c r="KOQ88" i="34"/>
  <c r="KRC88" i="34"/>
  <c r="KTO88" i="34"/>
  <c r="KWA88" i="34"/>
  <c r="KYM88" i="34"/>
  <c r="LAY88" i="34"/>
  <c r="LDK88" i="34"/>
  <c r="LFW88" i="34"/>
  <c r="LII88" i="34"/>
  <c r="LKU88" i="34"/>
  <c r="LNG88" i="34"/>
  <c r="IDR88" i="34"/>
  <c r="IXJ88" i="34"/>
  <c r="JRB88" i="34"/>
  <c r="JUJ88" i="34"/>
  <c r="JWV88" i="34"/>
  <c r="JZH88" i="34"/>
  <c r="KBT88" i="34"/>
  <c r="KEF88" i="34"/>
  <c r="KGR88" i="34"/>
  <c r="KJD88" i="34"/>
  <c r="KLP88" i="34"/>
  <c r="KOB88" i="34"/>
  <c r="KQN88" i="34"/>
  <c r="KSZ88" i="34"/>
  <c r="KVL88" i="34"/>
  <c r="KXX88" i="34"/>
  <c r="LAJ88" i="34"/>
  <c r="LCV88" i="34"/>
  <c r="LFH88" i="34"/>
  <c r="LHT88" i="34"/>
  <c r="LKF88" i="34"/>
  <c r="IIX88" i="34"/>
  <c r="JCP88" i="34"/>
  <c r="JSD88" i="34"/>
  <c r="JVA88" i="34"/>
  <c r="JXM88" i="34"/>
  <c r="JZY88" i="34"/>
  <c r="KCK88" i="34"/>
  <c r="KEW88" i="34"/>
  <c r="KHI88" i="34"/>
  <c r="KJU88" i="34"/>
  <c r="KMG88" i="34"/>
  <c r="KOS88" i="34"/>
  <c r="KRE88" i="34"/>
  <c r="KTQ88" i="34"/>
  <c r="KWC88" i="34"/>
  <c r="KYO88" i="34"/>
  <c r="LBA88" i="34"/>
  <c r="LDM88" i="34"/>
  <c r="LFY88" i="34"/>
  <c r="LIK88" i="34"/>
  <c r="LKW88" i="34"/>
  <c r="LNI88" i="34"/>
  <c r="HXV88" i="34"/>
  <c r="ITB88" i="34"/>
  <c r="JMT88" i="34"/>
  <c r="JTV88" i="34"/>
  <c r="JWH88" i="34"/>
  <c r="JYT88" i="34"/>
  <c r="KBF88" i="34"/>
  <c r="KDR88" i="34"/>
  <c r="KGD88" i="34"/>
  <c r="KIP88" i="34"/>
  <c r="KLB88" i="34"/>
  <c r="KNN88" i="34"/>
  <c r="KPZ88" i="34"/>
  <c r="KSL88" i="34"/>
  <c r="KUX88" i="34"/>
  <c r="KXJ88" i="34"/>
  <c r="KZV88" i="34"/>
  <c r="LCH88" i="34"/>
  <c r="LET88" i="34"/>
  <c r="LHF88" i="34"/>
  <c r="LJR88" i="34"/>
  <c r="LMD88" i="34"/>
  <c r="JVS88" i="34"/>
  <c r="KPK88" i="34"/>
  <c r="LJC88" i="34"/>
  <c r="LOX88" i="34"/>
  <c r="LRL88" i="34"/>
  <c r="LTX88" i="34"/>
  <c r="LWJ88" i="34"/>
  <c r="LYV88" i="34"/>
  <c r="MBH88" i="34"/>
  <c r="MDT88" i="34"/>
  <c r="MGF88" i="34"/>
  <c r="MIR88" i="34"/>
  <c r="MLD88" i="34"/>
  <c r="MNP88" i="34"/>
  <c r="MQB88" i="34"/>
  <c r="MSN88" i="34"/>
  <c r="MUZ88" i="34"/>
  <c r="MXL88" i="34"/>
  <c r="MZX88" i="34"/>
  <c r="NCJ88" i="34"/>
  <c r="NEV88" i="34"/>
  <c r="NHH88" i="34"/>
  <c r="JYM88" i="34"/>
  <c r="KSE88" i="34"/>
  <c r="LLA88" i="34"/>
  <c r="LPH88" i="34"/>
  <c r="LRU88" i="34"/>
  <c r="LUG88" i="34"/>
  <c r="LWS88" i="34"/>
  <c r="LZE88" i="34"/>
  <c r="MBQ88" i="34"/>
  <c r="MEC88" i="34"/>
  <c r="MGO88" i="34"/>
  <c r="MJA88" i="34"/>
  <c r="MLM88" i="34"/>
  <c r="MNY88" i="34"/>
  <c r="MQK88" i="34"/>
  <c r="MSW88" i="34"/>
  <c r="MVI88" i="34"/>
  <c r="MXU88" i="34"/>
  <c r="NAG88" i="34"/>
  <c r="NCS88" i="34"/>
  <c r="NFE88" i="34"/>
  <c r="JTW88" i="34"/>
  <c r="KNO88" i="34"/>
  <c r="LHG88" i="34"/>
  <c r="LOP88" i="34"/>
  <c r="LRF88" i="34"/>
  <c r="LTR88" i="34"/>
  <c r="LWD88" i="34"/>
  <c r="LYP88" i="34"/>
  <c r="MBB88" i="34"/>
  <c r="MDN88" i="34"/>
  <c r="MFZ88" i="34"/>
  <c r="MIL88" i="34"/>
  <c r="MKX88" i="34"/>
  <c r="MNJ88" i="34"/>
  <c r="MPV88" i="34"/>
  <c r="MSH88" i="34"/>
  <c r="MUT88" i="34"/>
  <c r="MXF88" i="34"/>
  <c r="MZR88" i="34"/>
  <c r="NCD88" i="34"/>
  <c r="NEP88" i="34"/>
  <c r="NHB88" i="34"/>
  <c r="NJN88" i="34"/>
  <c r="ICA88" i="34"/>
  <c r="KGM88" i="34"/>
  <c r="LAE88" i="34"/>
  <c r="LNE88" i="34"/>
  <c r="LQI88" i="34"/>
  <c r="LSU88" i="34"/>
  <c r="LVG88" i="34"/>
  <c r="LXS88" i="34"/>
  <c r="MAE88" i="34"/>
  <c r="MCQ88" i="34"/>
  <c r="HDD88" i="34"/>
  <c r="FZC88" i="34"/>
  <c r="GXI88" i="34"/>
  <c r="HRA88" i="34"/>
  <c r="GIX88" i="34"/>
  <c r="HCP88" i="34"/>
  <c r="FSE88" i="34"/>
  <c r="GWM88" i="34"/>
  <c r="HQE88" i="34"/>
  <c r="GNP88" i="34"/>
  <c r="HHH88" i="34"/>
  <c r="HRL88" i="34"/>
  <c r="IBH88" i="34"/>
  <c r="GKW88" i="34"/>
  <c r="GUS88" i="34"/>
  <c r="HEO88" i="34"/>
  <c r="HOK88" i="34"/>
  <c r="HYG88" i="34"/>
  <c r="HMH88" i="34"/>
  <c r="IDS88" i="34"/>
  <c r="IKU88" i="34"/>
  <c r="IQQ88" i="34"/>
  <c r="IXK88" i="34"/>
  <c r="JEM88" i="34"/>
  <c r="JKI88" i="34"/>
  <c r="ESK88" i="34"/>
  <c r="HXZ88" i="34"/>
  <c r="IFH88" i="34"/>
  <c r="IMB88" i="34"/>
  <c r="ITD88" i="34"/>
  <c r="IYZ88" i="34"/>
  <c r="JFT88" i="34"/>
  <c r="JKJ88" i="34"/>
  <c r="JNT88" i="34"/>
  <c r="GGX88" i="34"/>
  <c r="HKL88" i="34"/>
  <c r="HZZ88" i="34"/>
  <c r="IFA88" i="34"/>
  <c r="IIC88" i="34"/>
  <c r="ILM88" i="34"/>
  <c r="IOW88" i="34"/>
  <c r="IRY88" i="34"/>
  <c r="IVI88" i="34"/>
  <c r="IYS88" i="34"/>
  <c r="JBU88" i="34"/>
  <c r="JFE88" i="34"/>
  <c r="JIO88" i="34"/>
  <c r="JLQ88" i="34"/>
  <c r="JPA88" i="34"/>
  <c r="JSK88" i="34"/>
  <c r="GRB88" i="34"/>
  <c r="HSD88" i="34"/>
  <c r="IAN88" i="34"/>
  <c r="IED88" i="34"/>
  <c r="IGX88" i="34"/>
  <c r="IJZ88" i="34"/>
  <c r="IMT88" i="34"/>
  <c r="IPN88" i="34"/>
  <c r="ISH88" i="34"/>
  <c r="IVB88" i="34"/>
  <c r="IXV88" i="34"/>
  <c r="JAH88" i="34"/>
  <c r="JCT88" i="34"/>
  <c r="JFF88" i="34"/>
  <c r="JHR88" i="34"/>
  <c r="JKD88" i="34"/>
  <c r="JMP88" i="34"/>
  <c r="JPB88" i="34"/>
  <c r="GEY88" i="34"/>
  <c r="GYT88" i="34"/>
  <c r="HSL88" i="34"/>
  <c r="HZC88" i="34"/>
  <c r="ICP88" i="34"/>
  <c r="IFC88" i="34"/>
  <c r="IHO88" i="34"/>
  <c r="IKA88" i="34"/>
  <c r="IMM88" i="34"/>
  <c r="IOY88" i="34"/>
  <c r="IRK88" i="34"/>
  <c r="ITW88" i="34"/>
  <c r="IWI88" i="34"/>
  <c r="IYU88" i="34"/>
  <c r="JBG88" i="34"/>
  <c r="JDS88" i="34"/>
  <c r="JGE88" i="34"/>
  <c r="JIQ88" i="34"/>
  <c r="JLC88" i="34"/>
  <c r="JNO88" i="34"/>
  <c r="JQA88" i="34"/>
  <c r="JSM88" i="34"/>
  <c r="GUD88" i="34"/>
  <c r="HNV88" i="34"/>
  <c r="HYE88" i="34"/>
  <c r="IBY88" i="34"/>
  <c r="IEN88" i="34"/>
  <c r="IGZ88" i="34"/>
  <c r="IJL88" i="34"/>
  <c r="ILX88" i="34"/>
  <c r="IOJ88" i="34"/>
  <c r="IQV88" i="34"/>
  <c r="ITH88" i="34"/>
  <c r="IVT88" i="34"/>
  <c r="IYF88" i="34"/>
  <c r="JAR88" i="34"/>
  <c r="JDD88" i="34"/>
  <c r="JFP88" i="34"/>
  <c r="JIB88" i="34"/>
  <c r="JKN88" i="34"/>
  <c r="JMZ88" i="34"/>
  <c r="JPL88" i="34"/>
  <c r="GID88" i="34"/>
  <c r="HBV88" i="34"/>
  <c r="HUT88" i="34"/>
  <c r="HZS88" i="34"/>
  <c r="IDA88" i="34"/>
  <c r="IFM88" i="34"/>
  <c r="IHY88" i="34"/>
  <c r="IKK88" i="34"/>
  <c r="IMW88" i="34"/>
  <c r="IPI88" i="34"/>
  <c r="IRU88" i="34"/>
  <c r="IUG88" i="34"/>
  <c r="IWS88" i="34"/>
  <c r="IZE88" i="34"/>
  <c r="JBQ88" i="34"/>
  <c r="JEC88" i="34"/>
  <c r="JGO88" i="34"/>
  <c r="JJA88" i="34"/>
  <c r="JLM88" i="34"/>
  <c r="JNY88" i="34"/>
  <c r="JQK88" i="34"/>
  <c r="JSW88" i="34"/>
  <c r="IEX88" i="34"/>
  <c r="IYP88" i="34"/>
  <c r="JRJ88" i="34"/>
  <c r="JUN88" i="34"/>
  <c r="JWZ88" i="34"/>
  <c r="JZL88" i="34"/>
  <c r="KBX88" i="34"/>
  <c r="KEJ88" i="34"/>
  <c r="KGV88" i="34"/>
  <c r="KJH88" i="34"/>
  <c r="KLT88" i="34"/>
  <c r="KOF88" i="34"/>
  <c r="KQR88" i="34"/>
  <c r="KTD88" i="34"/>
  <c r="KVP88" i="34"/>
  <c r="KYB88" i="34"/>
  <c r="LAN88" i="34"/>
  <c r="LCZ88" i="34"/>
  <c r="LFL88" i="34"/>
  <c r="LHX88" i="34"/>
  <c r="LKJ88" i="34"/>
  <c r="HZH88" i="34"/>
  <c r="ITZ88" i="34"/>
  <c r="JNR88" i="34"/>
  <c r="JTY88" i="34"/>
  <c r="JWK88" i="34"/>
  <c r="JYW88" i="34"/>
  <c r="KBI88" i="34"/>
  <c r="KDU88" i="34"/>
  <c r="KGG88" i="34"/>
  <c r="KIS88" i="34"/>
  <c r="KLE88" i="34"/>
  <c r="KNQ88" i="34"/>
  <c r="KQC88" i="34"/>
  <c r="KSO88" i="34"/>
  <c r="KVA88" i="34"/>
  <c r="KXM88" i="34"/>
  <c r="KZY88" i="34"/>
  <c r="LCK88" i="34"/>
  <c r="LEW88" i="34"/>
  <c r="LHI88" i="34"/>
  <c r="LJU88" i="34"/>
  <c r="IFN88" i="34"/>
  <c r="IZF88" i="34"/>
  <c r="JRL88" i="34"/>
  <c r="JUP88" i="34"/>
  <c r="JXB88" i="34"/>
  <c r="JZN88" i="34"/>
  <c r="KBZ88" i="34"/>
  <c r="KEL88" i="34"/>
  <c r="KGX88" i="34"/>
  <c r="KJJ88" i="34"/>
  <c r="KLV88" i="34"/>
  <c r="KOH88" i="34"/>
  <c r="KQT88" i="34"/>
  <c r="KTF88" i="34"/>
  <c r="KVR88" i="34"/>
  <c r="KYD88" i="34"/>
  <c r="LAP88" i="34"/>
  <c r="LDB88" i="34"/>
  <c r="LFN88" i="34"/>
  <c r="LHZ88" i="34"/>
  <c r="LKL88" i="34"/>
  <c r="LMX88" i="34"/>
  <c r="LPJ88" i="34"/>
  <c r="IKT88" i="34"/>
  <c r="JEL88" i="34"/>
  <c r="JSN88" i="34"/>
  <c r="JVG88" i="34"/>
  <c r="JXS88" i="34"/>
  <c r="KAE88" i="34"/>
  <c r="KCQ88" i="34"/>
  <c r="KFC88" i="34"/>
  <c r="KHO88" i="34"/>
  <c r="KKA88" i="34"/>
  <c r="KMM88" i="34"/>
  <c r="KOY88" i="34"/>
  <c r="KRK88" i="34"/>
  <c r="KTW88" i="34"/>
  <c r="KWI88" i="34"/>
  <c r="KYU88" i="34"/>
  <c r="LBG88" i="34"/>
  <c r="LDS88" i="34"/>
  <c r="LGE88" i="34"/>
  <c r="LIQ88" i="34"/>
  <c r="LLC88" i="34"/>
  <c r="LNO88" i="34"/>
  <c r="IGD88" i="34"/>
  <c r="IZV88" i="34"/>
  <c r="JRP88" i="34"/>
  <c r="JUR88" i="34"/>
  <c r="JXD88" i="34"/>
  <c r="JZP88" i="34"/>
  <c r="KCB88" i="34"/>
  <c r="KEN88" i="34"/>
  <c r="KGZ88" i="34"/>
  <c r="KJL88" i="34"/>
  <c r="KLX88" i="34"/>
  <c r="KOJ88" i="34"/>
  <c r="KQV88" i="34"/>
  <c r="KTH88" i="34"/>
  <c r="KVT88" i="34"/>
  <c r="KYF88" i="34"/>
  <c r="LAR88" i="34"/>
  <c r="LDD88" i="34"/>
  <c r="LFP88" i="34"/>
  <c r="LIB88" i="34"/>
  <c r="LKN88" i="34"/>
  <c r="ILJ88" i="34"/>
  <c r="JFB88" i="34"/>
  <c r="JSQ88" i="34"/>
  <c r="JVI88" i="34"/>
  <c r="JXU88" i="34"/>
  <c r="KAG88" i="34"/>
  <c r="KCS88" i="34"/>
  <c r="KFE88" i="34"/>
  <c r="KHQ88" i="34"/>
  <c r="KKC88" i="34"/>
  <c r="KMO88" i="34"/>
  <c r="KPA88" i="34"/>
  <c r="KRM88" i="34"/>
  <c r="KTY88" i="34"/>
  <c r="KWK88" i="34"/>
  <c r="KYW88" i="34"/>
  <c r="LBI88" i="34"/>
  <c r="LDU88" i="34"/>
  <c r="LGG88" i="34"/>
  <c r="LIS88" i="34"/>
  <c r="LLE88" i="34"/>
  <c r="LNQ88" i="34"/>
  <c r="IBR88" i="34"/>
  <c r="IVN88" i="34"/>
  <c r="JPF88" i="34"/>
  <c r="JUD88" i="34"/>
  <c r="JWP88" i="34"/>
  <c r="JZB88" i="34"/>
  <c r="KBN88" i="34"/>
  <c r="KDZ88" i="34"/>
  <c r="KGL88" i="34"/>
  <c r="KIX88" i="34"/>
  <c r="KLJ88" i="34"/>
  <c r="KNV88" i="34"/>
  <c r="KQH88" i="34"/>
  <c r="KST88" i="34"/>
  <c r="KVF88" i="34"/>
  <c r="KXR88" i="34"/>
  <c r="LAD88" i="34"/>
  <c r="LCP88" i="34"/>
  <c r="LFB88" i="34"/>
  <c r="LHN88" i="34"/>
  <c r="LJZ88" i="34"/>
  <c r="LML88" i="34"/>
  <c r="JYE88" i="34"/>
  <c r="KRW88" i="34"/>
  <c r="LKY88" i="34"/>
  <c r="LPG88" i="34"/>
  <c r="LRT88" i="34"/>
  <c r="LUF88" i="34"/>
  <c r="LWR88" i="34"/>
  <c r="LZD88" i="34"/>
  <c r="MBP88" i="34"/>
  <c r="MEB88" i="34"/>
  <c r="MGN88" i="34"/>
  <c r="MIZ88" i="34"/>
  <c r="MLL88" i="34"/>
  <c r="MNX88" i="34"/>
  <c r="MQJ88" i="34"/>
  <c r="MSV88" i="34"/>
  <c r="MVH88" i="34"/>
  <c r="MXT88" i="34"/>
  <c r="NAF88" i="34"/>
  <c r="NCR88" i="34"/>
  <c r="NFD88" i="34"/>
  <c r="NHP88" i="34"/>
  <c r="KAY88" i="34"/>
  <c r="KUQ88" i="34"/>
  <c r="LLW88" i="34"/>
  <c r="LPQ88" i="34"/>
  <c r="LSC88" i="34"/>
  <c r="LUO88" i="34"/>
  <c r="LXA88" i="34"/>
  <c r="LZM88" i="34"/>
  <c r="MBY88" i="34"/>
  <c r="MEK88" i="34"/>
  <c r="MGW88" i="34"/>
  <c r="MJI88" i="34"/>
  <c r="MLU88" i="34"/>
  <c r="MOG88" i="34"/>
  <c r="MQS88" i="34"/>
  <c r="MTE88" i="34"/>
  <c r="MVQ88" i="34"/>
  <c r="MYC88" i="34"/>
  <c r="NAO88" i="34"/>
  <c r="NDA88" i="34"/>
  <c r="NFM88" i="34"/>
  <c r="JWI88" i="34"/>
  <c r="KQA88" i="34"/>
  <c r="LJS88" i="34"/>
  <c r="LOZ88" i="34"/>
  <c r="LRN88" i="34"/>
  <c r="LTZ88" i="34"/>
  <c r="LWL88" i="34"/>
  <c r="LYX88" i="34"/>
  <c r="MBJ88" i="34"/>
  <c r="MDV88" i="34"/>
  <c r="MGH88" i="34"/>
  <c r="MIT88" i="34"/>
  <c r="MLF88" i="34"/>
  <c r="MNR88" i="34"/>
  <c r="MQD88" i="34"/>
  <c r="MSP88" i="34"/>
  <c r="MVB88" i="34"/>
  <c r="MXN88" i="34"/>
  <c r="MZZ88" i="34"/>
  <c r="NCL88" i="34"/>
  <c r="NEX88" i="34"/>
  <c r="NHJ88" i="34"/>
  <c r="NJV88" i="34"/>
  <c r="IVV88" i="34"/>
  <c r="KIY88" i="34"/>
  <c r="LCQ88" i="34"/>
  <c r="LNS88" i="34"/>
  <c r="LQQ88" i="34"/>
  <c r="LTC88" i="34"/>
  <c r="LVO88" i="34"/>
  <c r="LYA88" i="34"/>
  <c r="MAM88" i="34"/>
  <c r="MCY88" i="34"/>
  <c r="MFK88" i="34"/>
  <c r="MHW88" i="34"/>
  <c r="MKI88" i="34"/>
  <c r="MMU88" i="34"/>
  <c r="HFP88" i="34"/>
  <c r="GGC88" i="34"/>
  <c r="GZU88" i="34"/>
  <c r="HTM88" i="34"/>
  <c r="GLJ88" i="34"/>
  <c r="HFB88" i="34"/>
  <c r="GFE88" i="34"/>
  <c r="GYY88" i="34"/>
  <c r="HSQ88" i="34"/>
  <c r="GQB88" i="34"/>
  <c r="HJT88" i="34"/>
  <c r="HTP88" i="34"/>
  <c r="FVK88" i="34"/>
  <c r="GNA88" i="34"/>
  <c r="GWW88" i="34"/>
  <c r="HGS88" i="34"/>
  <c r="HQO88" i="34"/>
  <c r="IAK88" i="34"/>
  <c r="HVV88" i="34"/>
  <c r="IEI88" i="34"/>
  <c r="ILC88" i="34"/>
  <c r="ISE88" i="34"/>
  <c r="IYA88" i="34"/>
  <c r="JEU88" i="34"/>
  <c r="JLW88" i="34"/>
  <c r="GGP88" i="34"/>
  <c r="HYL88" i="34"/>
  <c r="IGV88" i="34"/>
  <c r="IMR88" i="34"/>
  <c r="ITL88" i="34"/>
  <c r="JAN88" i="34"/>
  <c r="JGJ88" i="34"/>
  <c r="JKR88" i="34"/>
  <c r="JOJ88" i="34"/>
  <c r="GJJ88" i="34"/>
  <c r="HRV88" i="34"/>
  <c r="IAM88" i="34"/>
  <c r="IFI88" i="34"/>
  <c r="IIK88" i="34"/>
  <c r="IMC88" i="34"/>
  <c r="IPE88" i="34"/>
  <c r="ISG88" i="34"/>
  <c r="IVY88" i="34"/>
  <c r="IZA88" i="34"/>
  <c r="JCC88" i="34"/>
  <c r="JFU88" i="34"/>
  <c r="JIW88" i="34"/>
  <c r="JLY88" i="34"/>
  <c r="JPQ88" i="34"/>
  <c r="JSS88" i="34"/>
  <c r="GTN88" i="34"/>
  <c r="HVH88" i="34"/>
  <c r="IBB88" i="34"/>
  <c r="IEL88" i="34"/>
  <c r="IHN88" i="34"/>
  <c r="IKH88" i="34"/>
  <c r="INB88" i="34"/>
  <c r="IPV88" i="34"/>
  <c r="ISP88" i="34"/>
  <c r="IVJ88" i="34"/>
  <c r="IYD88" i="34"/>
  <c r="JAP88" i="34"/>
  <c r="JDB88" i="34"/>
  <c r="JFN88" i="34"/>
  <c r="JHZ88" i="34"/>
  <c r="JKL88" i="34"/>
  <c r="JMX88" i="34"/>
  <c r="JPJ88" i="34"/>
  <c r="GHN88" i="34"/>
  <c r="HBF88" i="34"/>
  <c r="HUP88" i="34"/>
  <c r="HZP88" i="34"/>
  <c r="ICY88" i="34"/>
  <c r="IFK88" i="34"/>
  <c r="IHW88" i="34"/>
  <c r="IKI88" i="34"/>
  <c r="IMU88" i="34"/>
  <c r="IPG88" i="34"/>
  <c r="IRS88" i="34"/>
  <c r="IUE88" i="34"/>
  <c r="IWQ88" i="34"/>
  <c r="IZC88" i="34"/>
  <c r="JBO88" i="34"/>
  <c r="JEA88" i="34"/>
  <c r="JGM88" i="34"/>
  <c r="JIY88" i="34"/>
  <c r="JLK88" i="34"/>
  <c r="JNW88" i="34"/>
  <c r="JQI88" i="34"/>
  <c r="FTG88" i="34"/>
  <c r="GWP88" i="34"/>
  <c r="HQH88" i="34"/>
  <c r="HYR88" i="34"/>
  <c r="ICH88" i="34"/>
  <c r="IEV88" i="34"/>
  <c r="IHH88" i="34"/>
  <c r="IJT88" i="34"/>
  <c r="IMF88" i="34"/>
  <c r="IOR88" i="34"/>
  <c r="IRD88" i="34"/>
  <c r="ITP88" i="34"/>
  <c r="IWB88" i="34"/>
  <c r="IYN88" i="34"/>
  <c r="JAZ88" i="34"/>
  <c r="JDL88" i="34"/>
  <c r="JFX88" i="34"/>
  <c r="JIJ88" i="34"/>
  <c r="JKV88" i="34"/>
  <c r="JNH88" i="34"/>
  <c r="JPT88" i="34"/>
  <c r="GKP88" i="34"/>
  <c r="HEH88" i="34"/>
  <c r="HVP88" i="34"/>
  <c r="IAF88" i="34"/>
  <c r="IDI88" i="34"/>
  <c r="IFU88" i="34"/>
  <c r="IIG88" i="34"/>
  <c r="IKS88" i="34"/>
  <c r="INE88" i="34"/>
  <c r="IPQ88" i="34"/>
  <c r="ISC88" i="34"/>
  <c r="IUO88" i="34"/>
  <c r="IXA88" i="34"/>
  <c r="IZM88" i="34"/>
  <c r="JBY88" i="34"/>
  <c r="JEK88" i="34"/>
  <c r="JGW88" i="34"/>
  <c r="JJI88" i="34"/>
  <c r="JLU88" i="34"/>
  <c r="JOG88" i="34"/>
  <c r="JQS88" i="34"/>
  <c r="JTE88" i="34"/>
  <c r="IHJ88" i="34"/>
  <c r="JBB88" i="34"/>
  <c r="JRV88" i="34"/>
  <c r="JUV88" i="34"/>
  <c r="JXH88" i="34"/>
  <c r="JZT88" i="34"/>
  <c r="KCF88" i="34"/>
  <c r="KER88" i="34"/>
  <c r="KHD88" i="34"/>
  <c r="KJP88" i="34"/>
  <c r="KMB88" i="34"/>
  <c r="KON88" i="34"/>
  <c r="KQZ88" i="34"/>
  <c r="KTL88" i="34"/>
  <c r="KVX88" i="34"/>
  <c r="KYJ88" i="34"/>
  <c r="LAV88" i="34"/>
  <c r="LDH88" i="34"/>
  <c r="LFT88" i="34"/>
  <c r="LIF88" i="34"/>
  <c r="LKR88" i="34"/>
  <c r="ICT88" i="34"/>
  <c r="IWL88" i="34"/>
  <c r="JQD88" i="34"/>
  <c r="JUG88" i="34"/>
  <c r="JWS88" i="34"/>
  <c r="JZE88" i="34"/>
  <c r="KBQ88" i="34"/>
  <c r="KEC88" i="34"/>
  <c r="KGO88" i="34"/>
  <c r="KJA88" i="34"/>
  <c r="KLM88" i="34"/>
  <c r="KNY88" i="34"/>
  <c r="KQK88" i="34"/>
  <c r="KSW88" i="34"/>
  <c r="KVI88" i="34"/>
  <c r="KXU88" i="34"/>
  <c r="LAG88" i="34"/>
  <c r="LCS88" i="34"/>
  <c r="LFE88" i="34"/>
  <c r="LHQ88" i="34"/>
  <c r="LKC88" i="34"/>
  <c r="IHZ88" i="34"/>
  <c r="JBR88" i="34"/>
  <c r="JRZ88" i="34"/>
  <c r="JUX88" i="34"/>
  <c r="JXJ88" i="34"/>
  <c r="JZV88" i="34"/>
  <c r="KCH88" i="34"/>
  <c r="KET88" i="34"/>
  <c r="KHF88" i="34"/>
  <c r="KJR88" i="34"/>
  <c r="KMD88" i="34"/>
  <c r="KOP88" i="34"/>
  <c r="KRB88" i="34"/>
  <c r="KTN88" i="34"/>
  <c r="KVZ88" i="34"/>
  <c r="KYL88" i="34"/>
  <c r="LAX88" i="34"/>
  <c r="LDJ88" i="34"/>
  <c r="LFV88" i="34"/>
  <c r="LIH88" i="34"/>
  <c r="LKT88" i="34"/>
  <c r="LNF88" i="34"/>
  <c r="GKX88" i="34"/>
  <c r="INF88" i="34"/>
  <c r="JGX88" i="34"/>
  <c r="JSY88" i="34"/>
  <c r="JVO88" i="34"/>
  <c r="JYA88" i="34"/>
  <c r="KAM88" i="34"/>
  <c r="KCY88" i="34"/>
  <c r="KFK88" i="34"/>
  <c r="KHW88" i="34"/>
  <c r="KKI88" i="34"/>
  <c r="KMU88" i="34"/>
  <c r="KPG88" i="34"/>
  <c r="KRS88" i="34"/>
  <c r="KUE88" i="34"/>
  <c r="KWQ88" i="34"/>
  <c r="KZC88" i="34"/>
  <c r="LBO88" i="34"/>
  <c r="LEA88" i="34"/>
  <c r="LGM88" i="34"/>
  <c r="LIY88" i="34"/>
  <c r="LLK88" i="34"/>
  <c r="LNW88" i="34"/>
  <c r="IIP88" i="34"/>
  <c r="JCH88" i="34"/>
  <c r="JSB88" i="34"/>
  <c r="JUZ88" i="34"/>
  <c r="JXL88" i="34"/>
  <c r="JZX88" i="34"/>
  <c r="KCJ88" i="34"/>
  <c r="KEV88" i="34"/>
  <c r="KHH88" i="34"/>
  <c r="KJT88" i="34"/>
  <c r="KMF88" i="34"/>
  <c r="KOR88" i="34"/>
  <c r="KRD88" i="34"/>
  <c r="KTP88" i="34"/>
  <c r="KWB88" i="34"/>
  <c r="KYN88" i="34"/>
  <c r="LAZ88" i="34"/>
  <c r="LDL88" i="34"/>
  <c r="LFX88" i="34"/>
  <c r="LIJ88" i="34"/>
  <c r="GPV88" i="34"/>
  <c r="INV88" i="34"/>
  <c r="JHN88" i="34"/>
  <c r="JTB88" i="34"/>
  <c r="JVQ88" i="34"/>
  <c r="JYC88" i="34"/>
  <c r="KAO88" i="34"/>
  <c r="KDA88" i="34"/>
  <c r="KFM88" i="34"/>
  <c r="KHY88" i="34"/>
  <c r="KKK88" i="34"/>
  <c r="KMW88" i="34"/>
  <c r="KPI88" i="34"/>
  <c r="KRU88" i="34"/>
  <c r="KUG88" i="34"/>
  <c r="KWS88" i="34"/>
  <c r="KZE88" i="34"/>
  <c r="LBQ88" i="34"/>
  <c r="LEC88" i="34"/>
  <c r="LGO88" i="34"/>
  <c r="LJA88" i="34"/>
  <c r="LLM88" i="34"/>
  <c r="LNY88" i="34"/>
  <c r="IEH88" i="34"/>
  <c r="IXZ88" i="34"/>
  <c r="JRF88" i="34"/>
  <c r="JUL88" i="34"/>
  <c r="JWX88" i="34"/>
  <c r="JZJ88" i="34"/>
  <c r="KBV88" i="34"/>
  <c r="KEH88" i="34"/>
  <c r="KGT88" i="34"/>
  <c r="KJF88" i="34"/>
  <c r="KLR88" i="34"/>
  <c r="KOD88" i="34"/>
  <c r="KQP88" i="34"/>
  <c r="KTB88" i="34"/>
  <c r="KVN88" i="34"/>
  <c r="KXZ88" i="34"/>
  <c r="LAL88" i="34"/>
  <c r="LCX88" i="34"/>
  <c r="LFJ88" i="34"/>
  <c r="LHV88" i="34"/>
  <c r="LKH88" i="34"/>
  <c r="LMT88" i="34"/>
  <c r="KAQ88" i="34"/>
  <c r="KUI88" i="34"/>
  <c r="LLT88" i="34"/>
  <c r="LPP88" i="34"/>
  <c r="LSB88" i="34"/>
  <c r="LUN88" i="34"/>
  <c r="LWZ88" i="34"/>
  <c r="LZL88" i="34"/>
  <c r="MBX88" i="34"/>
  <c r="MEJ88" i="34"/>
  <c r="MGV88" i="34"/>
  <c r="MJH88" i="34"/>
  <c r="MLT88" i="34"/>
  <c r="MOF88" i="34"/>
  <c r="MQR88" i="34"/>
  <c r="MTD88" i="34"/>
  <c r="MVP88" i="34"/>
  <c r="MYB88" i="34"/>
  <c r="NAN88" i="34"/>
  <c r="NCZ88" i="34"/>
  <c r="NFL88" i="34"/>
  <c r="NHX88" i="34"/>
  <c r="KDK88" i="34"/>
  <c r="KXC88" i="34"/>
  <c r="LMM88" i="34"/>
  <c r="LPY88" i="34"/>
  <c r="LSK88" i="34"/>
  <c r="LUW88" i="34"/>
  <c r="LXI88" i="34"/>
  <c r="LZU88" i="34"/>
  <c r="MCG88" i="34"/>
  <c r="MES88" i="34"/>
  <c r="MHE88" i="34"/>
  <c r="MJQ88" i="34"/>
  <c r="MMC88" i="34"/>
  <c r="MOO88" i="34"/>
  <c r="MRA88" i="34"/>
  <c r="MTM88" i="34"/>
  <c r="MVY88" i="34"/>
  <c r="MYK88" i="34"/>
  <c r="NAW88" i="34"/>
  <c r="NDI88" i="34"/>
  <c r="NFU88" i="34"/>
  <c r="JYU88" i="34"/>
  <c r="KSM88" i="34"/>
  <c r="LLD88" i="34"/>
  <c r="LPI88" i="34"/>
  <c r="LRV88" i="34"/>
  <c r="LUH88" i="34"/>
  <c r="LWT88" i="34"/>
  <c r="LZF88" i="34"/>
  <c r="MBR88" i="34"/>
  <c r="MED88" i="34"/>
  <c r="MGP88" i="34"/>
  <c r="MJB88" i="34"/>
  <c r="MLN88" i="34"/>
  <c r="MNZ88" i="34"/>
  <c r="HIB88" i="34"/>
  <c r="GIO88" i="34"/>
  <c r="HCG88" i="34"/>
  <c r="HVY88" i="34"/>
  <c r="GNV88" i="34"/>
  <c r="HHN88" i="34"/>
  <c r="GHS88" i="34"/>
  <c r="HBK88" i="34"/>
  <c r="HVC88" i="34"/>
  <c r="GSN88" i="34"/>
  <c r="HKB88" i="34"/>
  <c r="HTX88" i="34"/>
  <c r="FXW88" i="34"/>
  <c r="GNI88" i="34"/>
  <c r="GXE88" i="34"/>
  <c r="HHA88" i="34"/>
  <c r="HQW88" i="34"/>
  <c r="IAS88" i="34"/>
  <c r="HWP88" i="34"/>
  <c r="IFW88" i="34"/>
  <c r="ILS88" i="34"/>
  <c r="ISM88" i="34"/>
  <c r="IZO88" i="34"/>
  <c r="JFK88" i="34"/>
  <c r="JME88" i="34"/>
  <c r="GSX88" i="34"/>
  <c r="HZK88" i="34"/>
  <c r="IHD88" i="34"/>
  <c r="IOF88" i="34"/>
  <c r="IUB88" i="34"/>
  <c r="JAV88" i="34"/>
  <c r="JGZ88" i="34"/>
  <c r="JKZ88" i="34"/>
  <c r="JPH88" i="34"/>
  <c r="GLV88" i="34"/>
  <c r="HUH88" i="34"/>
  <c r="IBL88" i="34"/>
  <c r="IFQ88" i="34"/>
  <c r="IJA88" i="34"/>
  <c r="IMK88" i="34"/>
  <c r="IPM88" i="34"/>
  <c r="ISW88" i="34"/>
  <c r="IWG88" i="34"/>
  <c r="IZI88" i="34"/>
  <c r="JCS88" i="34"/>
  <c r="JGC88" i="34"/>
  <c r="JJE88" i="34"/>
  <c r="JMO88" i="34"/>
  <c r="JPY88" i="34"/>
  <c r="JTA88" i="34"/>
  <c r="GYL88" i="34"/>
  <c r="HWD88" i="34"/>
  <c r="IBN88" i="34"/>
  <c r="IFB88" i="34"/>
  <c r="IHV88" i="34"/>
  <c r="IKP88" i="34"/>
  <c r="INJ88" i="34"/>
  <c r="IQD88" i="34"/>
  <c r="ISX88" i="34"/>
  <c r="IVR88" i="34"/>
  <c r="IYL88" i="34"/>
  <c r="JAX88" i="34"/>
  <c r="JDJ88" i="34"/>
  <c r="JFV88" i="34"/>
  <c r="JIH88" i="34"/>
  <c r="JKT88" i="34"/>
  <c r="JNF88" i="34"/>
  <c r="JPR88" i="34"/>
  <c r="GJZ88" i="34"/>
  <c r="HDR88" i="34"/>
  <c r="HVJ88" i="34"/>
  <c r="IAD88" i="34"/>
  <c r="IDG88" i="34"/>
  <c r="IFS88" i="34"/>
  <c r="IIE88" i="34"/>
  <c r="IKQ88" i="34"/>
  <c r="INC88" i="34"/>
  <c r="IPO88" i="34"/>
  <c r="ISA88" i="34"/>
  <c r="IUM88" i="34"/>
  <c r="IWY88" i="34"/>
  <c r="IZK88" i="34"/>
  <c r="JBW88" i="34"/>
  <c r="JEI88" i="34"/>
  <c r="JGU88" i="34"/>
  <c r="JJG88" i="34"/>
  <c r="JLS88" i="34"/>
  <c r="JOE88" i="34"/>
  <c r="JQQ88" i="34"/>
  <c r="GFH88" i="34"/>
  <c r="GZB88" i="34"/>
  <c r="HST88" i="34"/>
  <c r="HZF88" i="34"/>
  <c r="ICQ88" i="34"/>
  <c r="IFD88" i="34"/>
  <c r="IHP88" i="34"/>
  <c r="IKB88" i="34"/>
  <c r="IMN88" i="34"/>
  <c r="IOZ88" i="34"/>
  <c r="IRL88" i="34"/>
  <c r="ITX88" i="34"/>
  <c r="IWJ88" i="34"/>
  <c r="IYV88" i="34"/>
  <c r="JBH88" i="34"/>
  <c r="JDT88" i="34"/>
  <c r="JGF88" i="34"/>
  <c r="JIR88" i="34"/>
  <c r="JLD88" i="34"/>
  <c r="JNP88" i="34"/>
  <c r="JQB88" i="34"/>
  <c r="GNB88" i="34"/>
  <c r="HGT88" i="34"/>
  <c r="HWL88" i="34"/>
  <c r="IAT88" i="34"/>
  <c r="IDQ88" i="34"/>
  <c r="IGC88" i="34"/>
  <c r="IIO88" i="34"/>
  <c r="ILA88" i="34"/>
  <c r="INM88" i="34"/>
  <c r="IPY88" i="34"/>
  <c r="ISK88" i="34"/>
  <c r="IUW88" i="34"/>
  <c r="IXI88" i="34"/>
  <c r="IZU88" i="34"/>
  <c r="JCG88" i="34"/>
  <c r="JES88" i="34"/>
  <c r="JHE88" i="34"/>
  <c r="JJQ88" i="34"/>
  <c r="JMC88" i="34"/>
  <c r="JOO88" i="34"/>
  <c r="JRA88" i="34"/>
  <c r="JTM88" i="34"/>
  <c r="IJV88" i="34"/>
  <c r="JDN88" i="34"/>
  <c r="JSI88" i="34"/>
  <c r="JVD88" i="34"/>
  <c r="JXP88" i="34"/>
  <c r="KAB88" i="34"/>
  <c r="KCN88" i="34"/>
  <c r="KEZ88" i="34"/>
  <c r="KHL88" i="34"/>
  <c r="KJX88" i="34"/>
  <c r="KMJ88" i="34"/>
  <c r="KOV88" i="34"/>
  <c r="KRH88" i="34"/>
  <c r="KTT88" i="34"/>
  <c r="KWF88" i="34"/>
  <c r="KYR88" i="34"/>
  <c r="LBD88" i="34"/>
  <c r="LDP88" i="34"/>
  <c r="LGB88" i="34"/>
  <c r="LIN88" i="34"/>
  <c r="LKZ88" i="34"/>
  <c r="IFF88" i="34"/>
  <c r="IYX88" i="34"/>
  <c r="JRK88" i="34"/>
  <c r="JUO88" i="34"/>
  <c r="JXA88" i="34"/>
  <c r="JZM88" i="34"/>
  <c r="KBY88" i="34"/>
  <c r="KEK88" i="34"/>
  <c r="KGW88" i="34"/>
  <c r="KJI88" i="34"/>
  <c r="KLU88" i="34"/>
  <c r="KOG88" i="34"/>
  <c r="KQS88" i="34"/>
  <c r="KTE88" i="34"/>
  <c r="KVQ88" i="34"/>
  <c r="KYC88" i="34"/>
  <c r="LAO88" i="34"/>
  <c r="LDA88" i="34"/>
  <c r="LFM88" i="34"/>
  <c r="LHY88" i="34"/>
  <c r="LKK88" i="34"/>
  <c r="IKL88" i="34"/>
  <c r="JED88" i="34"/>
  <c r="JSL88" i="34"/>
  <c r="JVF88" i="34"/>
  <c r="JXR88" i="34"/>
  <c r="KAD88" i="34"/>
  <c r="KCP88" i="34"/>
  <c r="KFB88" i="34"/>
  <c r="KHN88" i="34"/>
  <c r="KJZ88" i="34"/>
  <c r="KML88" i="34"/>
  <c r="KOX88" i="34"/>
  <c r="KRJ88" i="34"/>
  <c r="KTV88" i="34"/>
  <c r="KWH88" i="34"/>
  <c r="KYT88" i="34"/>
  <c r="LBF88" i="34"/>
  <c r="LDR88" i="34"/>
  <c r="LGD88" i="34"/>
  <c r="LIP88" i="34"/>
  <c r="LLB88" i="34"/>
  <c r="LNN88" i="34"/>
  <c r="HEP88" i="34"/>
  <c r="IPR88" i="34"/>
  <c r="JJJ88" i="34"/>
  <c r="JTJ88" i="34"/>
  <c r="JVW88" i="34"/>
  <c r="JYI88" i="34"/>
  <c r="KAU88" i="34"/>
  <c r="KDG88" i="34"/>
  <c r="KFS88" i="34"/>
  <c r="KIE88" i="34"/>
  <c r="KKQ88" i="34"/>
  <c r="KNC88" i="34"/>
  <c r="KPO88" i="34"/>
  <c r="KSA88" i="34"/>
  <c r="KUM88" i="34"/>
  <c r="KWY88" i="34"/>
  <c r="KZK88" i="34"/>
  <c r="LBW88" i="34"/>
  <c r="LEI88" i="34"/>
  <c r="LGU88" i="34"/>
  <c r="LJG88" i="34"/>
  <c r="LLS88" i="34"/>
  <c r="LOE88" i="34"/>
  <c r="ILB88" i="34"/>
  <c r="JET88" i="34"/>
  <c r="JSP88" i="34"/>
  <c r="JVH88" i="34"/>
  <c r="JXT88" i="34"/>
  <c r="KAF88" i="34"/>
  <c r="KCR88" i="34"/>
  <c r="KFD88" i="34"/>
  <c r="KHP88" i="34"/>
  <c r="KKB88" i="34"/>
  <c r="KMN88" i="34"/>
  <c r="KOZ88" i="34"/>
  <c r="KRL88" i="34"/>
  <c r="KTX88" i="34"/>
  <c r="KWJ88" i="34"/>
  <c r="KYV88" i="34"/>
  <c r="LBH88" i="34"/>
  <c r="LDT88" i="34"/>
  <c r="LGF88" i="34"/>
  <c r="LIR88" i="34"/>
  <c r="HJN88" i="34"/>
  <c r="IQH88" i="34"/>
  <c r="JJZ88" i="34"/>
  <c r="JTL88" i="34"/>
  <c r="JVY88" i="34"/>
  <c r="JYK88" i="34"/>
  <c r="KAW88" i="34"/>
  <c r="KDI88" i="34"/>
  <c r="KFU88" i="34"/>
  <c r="KIG88" i="34"/>
  <c r="KKS88" i="34"/>
  <c r="KNE88" i="34"/>
  <c r="KPQ88" i="34"/>
  <c r="KSC88" i="34"/>
  <c r="KUO88" i="34"/>
  <c r="KXA88" i="34"/>
  <c r="KZM88" i="34"/>
  <c r="LBY88" i="34"/>
  <c r="LEK88" i="34"/>
  <c r="LGW88" i="34"/>
  <c r="LJI88" i="34"/>
  <c r="LLU88" i="34"/>
  <c r="LOG88" i="34"/>
  <c r="IGT88" i="34"/>
  <c r="JAL88" i="34"/>
  <c r="JRS88" i="34"/>
  <c r="JUT88" i="34"/>
  <c r="JXF88" i="34"/>
  <c r="JZR88" i="34"/>
  <c r="KCD88" i="34"/>
  <c r="KEP88" i="34"/>
  <c r="KHB88" i="34"/>
  <c r="KJN88" i="34"/>
  <c r="KLZ88" i="34"/>
  <c r="KOL88" i="34"/>
  <c r="KQX88" i="34"/>
  <c r="KTJ88" i="34"/>
  <c r="KVV88" i="34"/>
  <c r="KYH88" i="34"/>
  <c r="LAT88" i="34"/>
  <c r="LDF88" i="34"/>
  <c r="LFR88" i="34"/>
  <c r="LID88" i="34"/>
  <c r="LKP88" i="34"/>
  <c r="LNB88" i="34"/>
  <c r="KDC88" i="34"/>
  <c r="KWU88" i="34"/>
  <c r="LMJ88" i="34"/>
  <c r="LPX88" i="34"/>
  <c r="LSJ88" i="34"/>
  <c r="LUV88" i="34"/>
  <c r="LXH88" i="34"/>
  <c r="LZT88" i="34"/>
  <c r="MCF88" i="34"/>
  <c r="MER88" i="34"/>
  <c r="MHD88" i="34"/>
  <c r="MJP88" i="34"/>
  <c r="MMB88" i="34"/>
  <c r="MON88" i="34"/>
  <c r="MQZ88" i="34"/>
  <c r="MTL88" i="34"/>
  <c r="MVX88" i="34"/>
  <c r="MYJ88" i="34"/>
  <c r="NAV88" i="34"/>
  <c r="NDH88" i="34"/>
  <c r="NFT88" i="34"/>
  <c r="HOL88" i="34"/>
  <c r="KFW88" i="34"/>
  <c r="KZO88" i="34"/>
  <c r="LNC88" i="34"/>
  <c r="LQG88" i="34"/>
  <c r="LSS88" i="34"/>
  <c r="LVE88" i="34"/>
  <c r="LXQ88" i="34"/>
  <c r="MAC88" i="34"/>
  <c r="MCO88" i="34"/>
  <c r="MFA88" i="34"/>
  <c r="MHM88" i="34"/>
  <c r="MJY88" i="34"/>
  <c r="MMK88" i="34"/>
  <c r="MOW88" i="34"/>
  <c r="MRI88" i="34"/>
  <c r="MTU88" i="34"/>
  <c r="MWG88" i="34"/>
  <c r="MYS88" i="34"/>
  <c r="NBE88" i="34"/>
  <c r="NDQ88" i="34"/>
  <c r="NGC88" i="34"/>
  <c r="KBG88" i="34"/>
  <c r="KUY88" i="34"/>
  <c r="LLX88" i="34"/>
  <c r="LPR88" i="34"/>
  <c r="LSD88" i="34"/>
  <c r="LUP88" i="34"/>
  <c r="LXB88" i="34"/>
  <c r="LZN88" i="34"/>
  <c r="MBZ88" i="34"/>
  <c r="MEL88" i="34"/>
  <c r="MGX88" i="34"/>
  <c r="MJJ88" i="34"/>
  <c r="MLV88" i="34"/>
  <c r="MOH88" i="34"/>
  <c r="MQT88" i="34"/>
  <c r="MTF88" i="34"/>
  <c r="MVR88" i="34"/>
  <c r="MYD88" i="34"/>
  <c r="NAP88" i="34"/>
  <c r="NDB88" i="34"/>
  <c r="NFN88" i="34"/>
  <c r="NHZ88" i="34"/>
  <c r="NKL88" i="34"/>
  <c r="JUE88" i="34"/>
  <c r="KNW88" i="34"/>
  <c r="LHO88" i="34"/>
  <c r="LOQ88" i="34"/>
  <c r="LRG88" i="34"/>
  <c r="LTS88" i="34"/>
  <c r="LWE88" i="34"/>
  <c r="LYQ88" i="34"/>
  <c r="MBC88" i="34"/>
  <c r="HKN88" i="34"/>
  <c r="GLA88" i="34"/>
  <c r="HES88" i="34"/>
  <c r="HYK88" i="34"/>
  <c r="GQH88" i="34"/>
  <c r="HJZ88" i="34"/>
  <c r="GKE88" i="34"/>
  <c r="HDW88" i="34"/>
  <c r="EGC88" i="34"/>
  <c r="GUZ88" i="34"/>
  <c r="HMF88" i="34"/>
  <c r="HWB88" i="34"/>
  <c r="GFP88" i="34"/>
  <c r="GPM88" i="34"/>
  <c r="GZI88" i="34"/>
  <c r="HJE88" i="34"/>
  <c r="HTA88" i="34"/>
  <c r="GLF88" i="34"/>
  <c r="HXW88" i="34"/>
  <c r="IGE88" i="34"/>
  <c r="ING88" i="34"/>
  <c r="ITC88" i="34"/>
  <c r="IZW88" i="34"/>
  <c r="JGY88" i="34"/>
  <c r="JMU88" i="34"/>
  <c r="GVJ88" i="34"/>
  <c r="IBT88" i="34"/>
  <c r="IHT88" i="34"/>
  <c r="ION88" i="34"/>
  <c r="IVP88" i="34"/>
  <c r="JBL88" i="34"/>
  <c r="JHX88" i="34"/>
  <c r="JLH88" i="34"/>
  <c r="JPP88" i="34"/>
  <c r="GQT88" i="34"/>
  <c r="HVF88" i="34"/>
  <c r="ICN88" i="34"/>
  <c r="IFY88" i="34"/>
  <c r="IJQ88" i="34"/>
  <c r="IMS88" i="34"/>
  <c r="IPU88" i="34"/>
  <c r="ITM88" i="34"/>
  <c r="IWO88" i="34"/>
  <c r="IZQ88" i="34"/>
  <c r="JDI88" i="34"/>
  <c r="JGK88" i="34"/>
  <c r="JJM88" i="34"/>
  <c r="JNE88" i="34"/>
  <c r="JQG88" i="34"/>
  <c r="JTI88" i="34"/>
  <c r="HDJ88" i="34"/>
  <c r="HWX88" i="34"/>
  <c r="IBW88" i="34"/>
  <c r="IFJ88" i="34"/>
  <c r="IID88" i="34"/>
  <c r="IKX88" i="34"/>
  <c r="INR88" i="34"/>
  <c r="IQL88" i="34"/>
  <c r="ITF88" i="34"/>
  <c r="IWH88" i="34"/>
  <c r="IYT88" i="34"/>
  <c r="JBF88" i="34"/>
  <c r="JDR88" i="34"/>
  <c r="JGD88" i="34"/>
  <c r="JIP88" i="34"/>
  <c r="JLB88" i="34"/>
  <c r="JNN88" i="34"/>
  <c r="JPZ88" i="34"/>
  <c r="GML88" i="34"/>
  <c r="HGD88" i="34"/>
  <c r="HWF88" i="34"/>
  <c r="IAP88" i="34"/>
  <c r="IDO88" i="34"/>
  <c r="IGA88" i="34"/>
  <c r="IIM88" i="34"/>
  <c r="IKY88" i="34"/>
  <c r="INK88" i="34"/>
  <c r="IPW88" i="34"/>
  <c r="ISI88" i="34"/>
  <c r="IUU88" i="34"/>
  <c r="IXG88" i="34"/>
  <c r="IZS88" i="34"/>
  <c r="JCE88" i="34"/>
  <c r="JEQ88" i="34"/>
  <c r="JHC88" i="34"/>
  <c r="JJO88" i="34"/>
  <c r="JMA88" i="34"/>
  <c r="JOM88" i="34"/>
  <c r="JQY88" i="34"/>
  <c r="GHV88" i="34"/>
  <c r="HBN88" i="34"/>
  <c r="HUR88" i="34"/>
  <c r="HZR88" i="34"/>
  <c r="ICZ88" i="34"/>
  <c r="IFL88" i="34"/>
  <c r="IHX88" i="34"/>
  <c r="IKJ88" i="34"/>
  <c r="IMV88" i="34"/>
  <c r="IPH88" i="34"/>
  <c r="IRT88" i="34"/>
  <c r="IUF88" i="34"/>
  <c r="IWR88" i="34"/>
  <c r="IZD88" i="34"/>
  <c r="JBP88" i="34"/>
  <c r="JEB88" i="34"/>
  <c r="JGN88" i="34"/>
  <c r="JIZ88" i="34"/>
  <c r="JLL88" i="34"/>
  <c r="JNX88" i="34"/>
  <c r="JQJ88" i="34"/>
  <c r="GPN88" i="34"/>
  <c r="HJF88" i="34"/>
  <c r="HXF88" i="34"/>
  <c r="IBF88" i="34"/>
  <c r="IDY88" i="34"/>
  <c r="IGK88" i="34"/>
  <c r="IIW88" i="34"/>
  <c r="ILI88" i="34"/>
  <c r="INU88" i="34"/>
  <c r="IQG88" i="34"/>
  <c r="ISS88" i="34"/>
  <c r="IVE88" i="34"/>
  <c r="IXQ88" i="34"/>
  <c r="JAC88" i="34"/>
  <c r="JCO88" i="34"/>
  <c r="JFA88" i="34"/>
  <c r="JHM88" i="34"/>
  <c r="JJY88" i="34"/>
  <c r="JMK88" i="34"/>
  <c r="JOW88" i="34"/>
  <c r="JRI88" i="34"/>
  <c r="FYE88" i="34"/>
  <c r="IMH88" i="34"/>
  <c r="JFZ88" i="34"/>
  <c r="JSU88" i="34"/>
  <c r="JVL88" i="34"/>
  <c r="JXX88" i="34"/>
  <c r="KAJ88" i="34"/>
  <c r="KCV88" i="34"/>
  <c r="KFH88" i="34"/>
  <c r="KHT88" i="34"/>
  <c r="KKF88" i="34"/>
  <c r="KMR88" i="34"/>
  <c r="KPD88" i="34"/>
  <c r="KRP88" i="34"/>
  <c r="KUB88" i="34"/>
  <c r="KWN88" i="34"/>
  <c r="KYZ88" i="34"/>
  <c r="LBL88" i="34"/>
  <c r="LDX88" i="34"/>
  <c r="LGJ88" i="34"/>
  <c r="LIV88" i="34"/>
  <c r="LLH88" i="34"/>
  <c r="IHR88" i="34"/>
  <c r="JBJ88" i="34"/>
  <c r="JRX88" i="34"/>
  <c r="JUW88" i="34"/>
  <c r="JXI88" i="34"/>
  <c r="JZU88" i="34"/>
  <c r="KCG88" i="34"/>
  <c r="KES88" i="34"/>
  <c r="KHE88" i="34"/>
  <c r="KJQ88" i="34"/>
  <c r="KMC88" i="34"/>
  <c r="KOO88" i="34"/>
  <c r="KRA88" i="34"/>
  <c r="KTM88" i="34"/>
  <c r="KVY88" i="34"/>
  <c r="KYK88" i="34"/>
  <c r="LAW88" i="34"/>
  <c r="LDI88" i="34"/>
  <c r="LFU88" i="34"/>
  <c r="LIG88" i="34"/>
  <c r="GIL88" i="34"/>
  <c r="IMX88" i="34"/>
  <c r="JGP88" i="34"/>
  <c r="JSX88" i="34"/>
  <c r="JVN88" i="34"/>
  <c r="JXZ88" i="34"/>
  <c r="KAL88" i="34"/>
  <c r="KCX88" i="34"/>
  <c r="KFJ88" i="34"/>
  <c r="KHV88" i="34"/>
  <c r="KKH88" i="34"/>
  <c r="KMT88" i="34"/>
  <c r="KPF88" i="34"/>
  <c r="KRR88" i="34"/>
  <c r="KUD88" i="34"/>
  <c r="KWP88" i="34"/>
  <c r="KZB88" i="34"/>
  <c r="LBN88" i="34"/>
  <c r="LDZ88" i="34"/>
  <c r="LGL88" i="34"/>
  <c r="LIX88" i="34"/>
  <c r="LLJ88" i="34"/>
  <c r="LNV88" i="34"/>
  <c r="HVR88" i="34"/>
  <c r="ISD88" i="34"/>
  <c r="JLV88" i="34"/>
  <c r="JTS88" i="34"/>
  <c r="JWE88" i="34"/>
  <c r="JYQ88" i="34"/>
  <c r="KBC88" i="34"/>
  <c r="KDO88" i="34"/>
  <c r="KGA88" i="34"/>
  <c r="KIM88" i="34"/>
  <c r="KKY88" i="34"/>
  <c r="KNK88" i="34"/>
  <c r="KPW88" i="34"/>
  <c r="KSI88" i="34"/>
  <c r="KUU88" i="34"/>
  <c r="KXG88" i="34"/>
  <c r="KZS88" i="34"/>
  <c r="LCE88" i="34"/>
  <c r="LEQ88" i="34"/>
  <c r="LHC88" i="34"/>
  <c r="LJO88" i="34"/>
  <c r="LMA88" i="34"/>
  <c r="GNJ88" i="34"/>
  <c r="INN88" i="34"/>
  <c r="JHF88" i="34"/>
  <c r="JSZ88" i="34"/>
  <c r="JVP88" i="34"/>
  <c r="JYB88" i="34"/>
  <c r="KAN88" i="34"/>
  <c r="KCZ88" i="34"/>
  <c r="KFL88" i="34"/>
  <c r="KHX88" i="34"/>
  <c r="KKJ88" i="34"/>
  <c r="KMV88" i="34"/>
  <c r="KPH88" i="34"/>
  <c r="KRT88" i="34"/>
  <c r="KUF88" i="34"/>
  <c r="KWR88" i="34"/>
  <c r="KZD88" i="34"/>
  <c r="LBP88" i="34"/>
  <c r="LEB88" i="34"/>
  <c r="LGN88" i="34"/>
  <c r="LIZ88" i="34"/>
  <c r="HXJ88" i="34"/>
  <c r="IST88" i="34"/>
  <c r="JML88" i="34"/>
  <c r="JTU88" i="34"/>
  <c r="JWG88" i="34"/>
  <c r="JYS88" i="34"/>
  <c r="KBE88" i="34"/>
  <c r="KDQ88" i="34"/>
  <c r="KGC88" i="34"/>
  <c r="KIO88" i="34"/>
  <c r="KLA88" i="34"/>
  <c r="KNM88" i="34"/>
  <c r="KPY88" i="34"/>
  <c r="KSK88" i="34"/>
  <c r="KUW88" i="34"/>
  <c r="KXI88" i="34"/>
  <c r="KZU88" i="34"/>
  <c r="LCG88" i="34"/>
  <c r="LES88" i="34"/>
  <c r="LHE88" i="34"/>
  <c r="LJQ88" i="34"/>
  <c r="LMC88" i="34"/>
  <c r="LOO88" i="34"/>
  <c r="IJF88" i="34"/>
  <c r="JCX88" i="34"/>
  <c r="JSF88" i="34"/>
  <c r="JVB88" i="34"/>
  <c r="JXN88" i="34"/>
  <c r="JZZ88" i="34"/>
  <c r="KCL88" i="34"/>
  <c r="KEX88" i="34"/>
  <c r="KHJ88" i="34"/>
  <c r="KJV88" i="34"/>
  <c r="KMH88" i="34"/>
  <c r="KOT88" i="34"/>
  <c r="KRF88" i="34"/>
  <c r="KTR88" i="34"/>
  <c r="KWD88" i="34"/>
  <c r="KYP88" i="34"/>
  <c r="LBB88" i="34"/>
  <c r="LDN88" i="34"/>
  <c r="LFZ88" i="34"/>
  <c r="LIL88" i="34"/>
  <c r="LKX88" i="34"/>
  <c r="GUT88" i="34"/>
  <c r="KFO88" i="34"/>
  <c r="KZG88" i="34"/>
  <c r="LMZ88" i="34"/>
  <c r="LQF88" i="34"/>
  <c r="LSR88" i="34"/>
  <c r="LVD88" i="34"/>
  <c r="LXP88" i="34"/>
  <c r="MAB88" i="34"/>
  <c r="MCN88" i="34"/>
  <c r="MEZ88" i="34"/>
  <c r="MHL88" i="34"/>
  <c r="MJX88" i="34"/>
  <c r="MMJ88" i="34"/>
  <c r="MOV88" i="34"/>
  <c r="MRH88" i="34"/>
  <c r="MTT88" i="34"/>
  <c r="MWF88" i="34"/>
  <c r="MYR88" i="34"/>
  <c r="NBD88" i="34"/>
  <c r="NDP88" i="34"/>
  <c r="NGB88" i="34"/>
  <c r="IQX88" i="34"/>
  <c r="KII88" i="34"/>
  <c r="LCA88" i="34"/>
  <c r="LNP88" i="34"/>
  <c r="LQO88" i="34"/>
  <c r="LTA88" i="34"/>
  <c r="LVM88" i="34"/>
  <c r="LXY88" i="34"/>
  <c r="MAK88" i="34"/>
  <c r="MCW88" i="34"/>
  <c r="MFI88" i="34"/>
  <c r="MHU88" i="34"/>
  <c r="MKG88" i="34"/>
  <c r="MMS88" i="34"/>
  <c r="MPE88" i="34"/>
  <c r="MRQ88" i="34"/>
  <c r="MUC88" i="34"/>
  <c r="MWO88" i="34"/>
  <c r="MZA88" i="34"/>
  <c r="NBM88" i="34"/>
  <c r="NDY88" i="34"/>
  <c r="NGK88" i="34"/>
  <c r="KDS88" i="34"/>
  <c r="KXK88" i="34"/>
  <c r="LMN88" i="34"/>
  <c r="LPZ88" i="34"/>
  <c r="MJR88" i="34"/>
  <c r="MTN88" i="34"/>
  <c r="NAH88" i="34"/>
  <c r="NGD88" i="34"/>
  <c r="JWQ88" i="34"/>
  <c r="LOF88" i="34"/>
  <c r="LUI88" i="34"/>
  <c r="MBK88" i="34"/>
  <c r="MGA88" i="34"/>
  <c r="MKA88" i="34"/>
  <c r="MNS88" i="34"/>
  <c r="MQU88" i="34"/>
  <c r="MTG88" i="34"/>
  <c r="MVS88" i="34"/>
  <c r="MYE88" i="34"/>
  <c r="NAQ88" i="34"/>
  <c r="NDC88" i="34"/>
  <c r="NFO88" i="34"/>
  <c r="NIA88" i="34"/>
  <c r="JRH88" i="34"/>
  <c r="KLS88" i="34"/>
  <c r="LFK88" i="34"/>
  <c r="LOH88" i="34"/>
  <c r="LQZ88" i="34"/>
  <c r="LTL88" i="34"/>
  <c r="LVX88" i="34"/>
  <c r="LYJ88" i="34"/>
  <c r="MAV88" i="34"/>
  <c r="MDH88" i="34"/>
  <c r="MFT88" i="34"/>
  <c r="MIF88" i="34"/>
  <c r="MKR88" i="34"/>
  <c r="MND88" i="34"/>
  <c r="MPP88" i="34"/>
  <c r="MSB88" i="34"/>
  <c r="MUN88" i="34"/>
  <c r="MWZ88" i="34"/>
  <c r="MZL88" i="34"/>
  <c r="NBX88" i="34"/>
  <c r="NEJ88" i="34"/>
  <c r="NGV88" i="34"/>
  <c r="JAT88" i="34"/>
  <c r="KJO88" i="34"/>
  <c r="LDG88" i="34"/>
  <c r="LNU88" i="34"/>
  <c r="LQS88" i="34"/>
  <c r="LTE88" i="34"/>
  <c r="LVQ88" i="34"/>
  <c r="LYC88" i="34"/>
  <c r="MAO88" i="34"/>
  <c r="MDA88" i="34"/>
  <c r="MFM88" i="34"/>
  <c r="MHY88" i="34"/>
  <c r="MKK88" i="34"/>
  <c r="MMW88" i="34"/>
  <c r="MPI88" i="34"/>
  <c r="MRU88" i="34"/>
  <c r="MUG88" i="34"/>
  <c r="MWS88" i="34"/>
  <c r="MZE88" i="34"/>
  <c r="NBQ88" i="34"/>
  <c r="NEC88" i="34"/>
  <c r="NGO88" i="34"/>
  <c r="NJA88" i="34"/>
  <c r="NLM88" i="34"/>
  <c r="JDF88" i="34"/>
  <c r="KJW88" i="34"/>
  <c r="LDO88" i="34"/>
  <c r="LNX88" i="34"/>
  <c r="LQT88" i="34"/>
  <c r="LTF88" i="34"/>
  <c r="LVR88" i="34"/>
  <c r="LYD88" i="34"/>
  <c r="MAP88" i="34"/>
  <c r="MDB88" i="34"/>
  <c r="MFN88" i="34"/>
  <c r="MHZ88" i="34"/>
  <c r="MKL88" i="34"/>
  <c r="MMX88" i="34"/>
  <c r="MPJ88" i="34"/>
  <c r="MRV88" i="34"/>
  <c r="MUH88" i="34"/>
  <c r="MWT88" i="34"/>
  <c r="MZF88" i="34"/>
  <c r="NBR88" i="34"/>
  <c r="NED88" i="34"/>
  <c r="NGP88" i="34"/>
  <c r="NJB88" i="34"/>
  <c r="NLN88" i="34"/>
  <c r="KHS88" i="34"/>
  <c r="MCU88" i="34"/>
  <c r="MWM88" i="34"/>
  <c r="NJW88" i="34"/>
  <c r="NNM88" i="34"/>
  <c r="NPY88" i="34"/>
  <c r="NSK88" i="34"/>
  <c r="NUW88" i="34"/>
  <c r="NXI88" i="34"/>
  <c r="NZU88" i="34"/>
  <c r="OCG88" i="34"/>
  <c r="OES88" i="34"/>
  <c r="OHE88" i="34"/>
  <c r="OJQ88" i="34"/>
  <c r="OMC88" i="34"/>
  <c r="OOO88" i="34"/>
  <c r="ORA88" i="34"/>
  <c r="OTM88" i="34"/>
  <c r="OVY88" i="34"/>
  <c r="OYK88" i="34"/>
  <c r="PAW88" i="34"/>
  <c r="PDI88" i="34"/>
  <c r="PFU88" i="34"/>
  <c r="PIG88" i="34"/>
  <c r="PKS88" i="34"/>
  <c r="PNE88" i="34"/>
  <c r="PPQ88" i="34"/>
  <c r="PSC88" i="34"/>
  <c r="PUO88" i="34"/>
  <c r="PXA88" i="34"/>
  <c r="PZM88" i="34"/>
  <c r="QBY88" i="34"/>
  <c r="QEK88" i="34"/>
  <c r="QGW88" i="34"/>
  <c r="QJI88" i="34"/>
  <c r="QLU88" i="34"/>
  <c r="QOG88" i="34"/>
  <c r="QQS88" i="34"/>
  <c r="QTE88" i="34"/>
  <c r="QVQ88" i="34"/>
  <c r="QYC88" i="34"/>
  <c r="LTG88" i="34"/>
  <c r="MMY88" i="34"/>
  <c r="NGQ88" i="34"/>
  <c r="NLX88" i="34"/>
  <c r="NOT88" i="34"/>
  <c r="NRF88" i="34"/>
  <c r="NTR88" i="34"/>
  <c r="NWD88" i="34"/>
  <c r="NYP88" i="34"/>
  <c r="OBB88" i="34"/>
  <c r="ODN88" i="34"/>
  <c r="OFZ88" i="34"/>
  <c r="OIL88" i="34"/>
  <c r="OKX88" i="34"/>
  <c r="ONJ88" i="34"/>
  <c r="OPV88" i="34"/>
  <c r="OSH88" i="34"/>
  <c r="OUT88" i="34"/>
  <c r="OXF88" i="34"/>
  <c r="OZR88" i="34"/>
  <c r="PCD88" i="34"/>
  <c r="PEP88" i="34"/>
  <c r="PHB88" i="34"/>
  <c r="PJN88" i="34"/>
  <c r="PLZ88" i="34"/>
  <c r="POL88" i="34"/>
  <c r="PQX88" i="34"/>
  <c r="PTJ88" i="34"/>
  <c r="PVV88" i="34"/>
  <c r="PYH88" i="34"/>
  <c r="QAT88" i="34"/>
  <c r="QDF88" i="34"/>
  <c r="QFR88" i="34"/>
  <c r="QID88" i="34"/>
  <c r="QKP88" i="34"/>
  <c r="QNB88" i="34"/>
  <c r="QPN88" i="34"/>
  <c r="QRZ88" i="34"/>
  <c r="QUL88" i="34"/>
  <c r="QWX88" i="34"/>
  <c r="LOK88" i="34"/>
  <c r="MII88" i="34"/>
  <c r="NCA88" i="34"/>
  <c r="NKZ88" i="34"/>
  <c r="NOE88" i="34"/>
  <c r="NQQ88" i="34"/>
  <c r="NTC88" i="34"/>
  <c r="NVO88" i="34"/>
  <c r="NYA88" i="34"/>
  <c r="OAM88" i="34"/>
  <c r="OCY88" i="34"/>
  <c r="OFK88" i="34"/>
  <c r="OHW88" i="34"/>
  <c r="OKI88" i="34"/>
  <c r="OMU88" i="34"/>
  <c r="OPG88" i="34"/>
  <c r="ORS88" i="34"/>
  <c r="OUE88" i="34"/>
  <c r="OWQ88" i="34"/>
  <c r="OZC88" i="34"/>
  <c r="PBO88" i="34"/>
  <c r="PEA88" i="34"/>
  <c r="PGM88" i="34"/>
  <c r="PIY88" i="34"/>
  <c r="PLK88" i="34"/>
  <c r="PNW88" i="34"/>
  <c r="PQI88" i="34"/>
  <c r="PSU88" i="34"/>
  <c r="PVG88" i="34"/>
  <c r="PXS88" i="34"/>
  <c r="QAE88" i="34"/>
  <c r="QCQ88" i="34"/>
  <c r="QFC88" i="34"/>
  <c r="QHO88" i="34"/>
  <c r="QKA88" i="34"/>
  <c r="QMM88" i="34"/>
  <c r="QOY88" i="34"/>
  <c r="QRK88" i="34"/>
  <c r="QTW88" i="34"/>
  <c r="QWI88" i="34"/>
  <c r="KPC88" i="34"/>
  <c r="MDS88" i="34"/>
  <c r="MXK88" i="34"/>
  <c r="NKB88" i="34"/>
  <c r="NNP88" i="34"/>
  <c r="NQB88" i="34"/>
  <c r="NSN88" i="34"/>
  <c r="NUZ88" i="34"/>
  <c r="NXL88" i="34"/>
  <c r="NZX88" i="34"/>
  <c r="OCJ88" i="34"/>
  <c r="OEV88" i="34"/>
  <c r="OHH88" i="34"/>
  <c r="OJT88" i="34"/>
  <c r="OMF88" i="34"/>
  <c r="OOR88" i="34"/>
  <c r="ORD88" i="34"/>
  <c r="OTP88" i="34"/>
  <c r="OWB88" i="34"/>
  <c r="OYN88" i="34"/>
  <c r="PAZ88" i="34"/>
  <c r="PDL88" i="34"/>
  <c r="PFX88" i="34"/>
  <c r="PIJ88" i="34"/>
  <c r="PKV88" i="34"/>
  <c r="PNH88" i="34"/>
  <c r="PPT88" i="34"/>
  <c r="PSF88" i="34"/>
  <c r="PUR88" i="34"/>
  <c r="PXD88" i="34"/>
  <c r="PZP88" i="34"/>
  <c r="QCB88" i="34"/>
  <c r="QEN88" i="34"/>
  <c r="QGZ88" i="34"/>
  <c r="QJL88" i="34"/>
  <c r="QLX88" i="34"/>
  <c r="QOJ88" i="34"/>
  <c r="QQV88" i="34"/>
  <c r="QTH88" i="34"/>
  <c r="QVT88" i="34"/>
  <c r="QYF88" i="34"/>
  <c r="RAR88" i="34"/>
  <c r="RDD88" i="34"/>
  <c r="LRS88" i="34"/>
  <c r="MLK88" i="34"/>
  <c r="NFC88" i="34"/>
  <c r="NLP88" i="34"/>
  <c r="NOO88" i="34"/>
  <c r="NRA88" i="34"/>
  <c r="NTM88" i="34"/>
  <c r="NVY88" i="34"/>
  <c r="NYK88" i="34"/>
  <c r="OAW88" i="34"/>
  <c r="ODI88" i="34"/>
  <c r="OFU88" i="34"/>
  <c r="OIG88" i="34"/>
  <c r="OKS88" i="34"/>
  <c r="ONE88" i="34"/>
  <c r="OPQ88" i="34"/>
  <c r="OSC88" i="34"/>
  <c r="OUO88" i="34"/>
  <c r="OXA88" i="34"/>
  <c r="OZM88" i="34"/>
  <c r="PBY88" i="34"/>
  <c r="PEK88" i="34"/>
  <c r="PGW88" i="34"/>
  <c r="PJI88" i="34"/>
  <c r="PLU88" i="34"/>
  <c r="POG88" i="34"/>
  <c r="PQS88" i="34"/>
  <c r="PTE88" i="34"/>
  <c r="PVQ88" i="34"/>
  <c r="PYC88" i="34"/>
  <c r="QAO88" i="34"/>
  <c r="QDA88" i="34"/>
  <c r="QFM88" i="34"/>
  <c r="QHY88" i="34"/>
  <c r="QKK88" i="34"/>
  <c r="QMW88" i="34"/>
  <c r="QPI88" i="34"/>
  <c r="QRU88" i="34"/>
  <c r="QUG88" i="34"/>
  <c r="QWS88" i="34"/>
  <c r="QZE88" i="34"/>
  <c r="RBQ88" i="34"/>
  <c r="LPO88" i="34"/>
  <c r="MJG88" i="34"/>
  <c r="NCY88" i="34"/>
  <c r="NLD88" i="34"/>
  <c r="NOH88" i="34"/>
  <c r="NQT88" i="34"/>
  <c r="NTF88" i="34"/>
  <c r="NVR88" i="34"/>
  <c r="NYD88" i="34"/>
  <c r="OAP88" i="34"/>
  <c r="ODB88" i="34"/>
  <c r="OFN88" i="34"/>
  <c r="OHZ88" i="34"/>
  <c r="OKL88" i="34"/>
  <c r="OMX88" i="34"/>
  <c r="OPJ88" i="34"/>
  <c r="ORV88" i="34"/>
  <c r="OUH88" i="34"/>
  <c r="OWT88" i="34"/>
  <c r="OZF88" i="34"/>
  <c r="PBR88" i="34"/>
  <c r="PED88" i="34"/>
  <c r="PGP88" i="34"/>
  <c r="PJB88" i="34"/>
  <c r="PLN88" i="34"/>
  <c r="PNZ88" i="34"/>
  <c r="PQL88" i="34"/>
  <c r="PSX88" i="34"/>
  <c r="PVJ88" i="34"/>
  <c r="PXV88" i="34"/>
  <c r="QAH88" i="34"/>
  <c r="QCT88" i="34"/>
  <c r="QFF88" i="34"/>
  <c r="QHR88" i="34"/>
  <c r="QKD88" i="34"/>
  <c r="QMP88" i="34"/>
  <c r="LSL88" i="34"/>
  <c r="MMD88" i="34"/>
  <c r="MTV88" i="34"/>
  <c r="NAX88" i="34"/>
  <c r="NHR88" i="34"/>
  <c r="JZC88" i="34"/>
  <c r="LPA88" i="34"/>
  <c r="LVW88" i="34"/>
  <c r="MBS88" i="34"/>
  <c r="MGI88" i="34"/>
  <c r="MKQ88" i="34"/>
  <c r="MOA88" i="34"/>
  <c r="MRC88" i="34"/>
  <c r="MTO88" i="34"/>
  <c r="MWA88" i="34"/>
  <c r="MYM88" i="34"/>
  <c r="NAY88" i="34"/>
  <c r="NDK88" i="34"/>
  <c r="NFW88" i="34"/>
  <c r="NII88" i="34"/>
  <c r="JUM88" i="34"/>
  <c r="KOE88" i="34"/>
  <c r="LHW88" i="34"/>
  <c r="LOR88" i="34"/>
  <c r="LRH88" i="34"/>
  <c r="LTT88" i="34"/>
  <c r="LWF88" i="34"/>
  <c r="LYR88" i="34"/>
  <c r="MBD88" i="34"/>
  <c r="MDP88" i="34"/>
  <c r="MGB88" i="34"/>
  <c r="MIN88" i="34"/>
  <c r="MKZ88" i="34"/>
  <c r="MNL88" i="34"/>
  <c r="MPX88" i="34"/>
  <c r="MSJ88" i="34"/>
  <c r="MUV88" i="34"/>
  <c r="MXH88" i="34"/>
  <c r="MZT88" i="34"/>
  <c r="NCF88" i="34"/>
  <c r="NER88" i="34"/>
  <c r="NHD88" i="34"/>
  <c r="JRT88" i="34"/>
  <c r="KMA88" i="34"/>
  <c r="LFS88" i="34"/>
  <c r="LOI88" i="34"/>
  <c r="LRA88" i="34"/>
  <c r="LTM88" i="34"/>
  <c r="LVY88" i="34"/>
  <c r="LYK88" i="34"/>
  <c r="MAW88" i="34"/>
  <c r="MDI88" i="34"/>
  <c r="MFU88" i="34"/>
  <c r="MIG88" i="34"/>
  <c r="MKS88" i="34"/>
  <c r="MNE88" i="34"/>
  <c r="MPQ88" i="34"/>
  <c r="MSC88" i="34"/>
  <c r="MUO88" i="34"/>
  <c r="MXA88" i="34"/>
  <c r="MZM88" i="34"/>
  <c r="NBY88" i="34"/>
  <c r="NEK88" i="34"/>
  <c r="NGW88" i="34"/>
  <c r="NJI88" i="34"/>
  <c r="NLU88" i="34"/>
  <c r="JSH88" i="34"/>
  <c r="KMI88" i="34"/>
  <c r="LGA88" i="34"/>
  <c r="LOJ88" i="34"/>
  <c r="LRB88" i="34"/>
  <c r="LTN88" i="34"/>
  <c r="LVZ88" i="34"/>
  <c r="LYL88" i="34"/>
  <c r="MAX88" i="34"/>
  <c r="MDJ88" i="34"/>
  <c r="MFV88" i="34"/>
  <c r="MIH88" i="34"/>
  <c r="MKT88" i="34"/>
  <c r="MNF88" i="34"/>
  <c r="MPR88" i="34"/>
  <c r="MSD88" i="34"/>
  <c r="MUP88" i="34"/>
  <c r="MXB88" i="34"/>
  <c r="MZN88" i="34"/>
  <c r="NBZ88" i="34"/>
  <c r="NEL88" i="34"/>
  <c r="NGX88" i="34"/>
  <c r="NJJ88" i="34"/>
  <c r="NLV88" i="34"/>
  <c r="LBK88" i="34"/>
  <c r="MFG88" i="34"/>
  <c r="MYY88" i="34"/>
  <c r="NKJ88" i="34"/>
  <c r="NNU88" i="34"/>
  <c r="NQG88" i="34"/>
  <c r="NSS88" i="34"/>
  <c r="NVE88" i="34"/>
  <c r="NXQ88" i="34"/>
  <c r="OAC88" i="34"/>
  <c r="OCO88" i="34"/>
  <c r="OFA88" i="34"/>
  <c r="OHM88" i="34"/>
  <c r="OJY88" i="34"/>
  <c r="OMK88" i="34"/>
  <c r="OOW88" i="34"/>
  <c r="ORI88" i="34"/>
  <c r="OTU88" i="34"/>
  <c r="OWG88" i="34"/>
  <c r="OYS88" i="34"/>
  <c r="PBE88" i="34"/>
  <c r="PDQ88" i="34"/>
  <c r="PGC88" i="34"/>
  <c r="PIO88" i="34"/>
  <c r="PLA88" i="34"/>
  <c r="PNM88" i="34"/>
  <c r="PPY88" i="34"/>
  <c r="PSK88" i="34"/>
  <c r="PUW88" i="34"/>
  <c r="PXI88" i="34"/>
  <c r="PZU88" i="34"/>
  <c r="QCG88" i="34"/>
  <c r="QES88" i="34"/>
  <c r="QHE88" i="34"/>
  <c r="QJQ88" i="34"/>
  <c r="QMC88" i="34"/>
  <c r="QOO88" i="34"/>
  <c r="QRA88" i="34"/>
  <c r="QTM88" i="34"/>
  <c r="QVY88" i="34"/>
  <c r="QYK88" i="34"/>
  <c r="LVS88" i="34"/>
  <c r="MPK88" i="34"/>
  <c r="NHW88" i="34"/>
  <c r="NMH88" i="34"/>
  <c r="NPB88" i="34"/>
  <c r="NRN88" i="34"/>
  <c r="NTZ88" i="34"/>
  <c r="NWL88" i="34"/>
  <c r="NYX88" i="34"/>
  <c r="OBJ88" i="34"/>
  <c r="ODV88" i="34"/>
  <c r="OGH88" i="34"/>
  <c r="OIT88" i="34"/>
  <c r="OLF88" i="34"/>
  <c r="ONR88" i="34"/>
  <c r="OQD88" i="34"/>
  <c r="OSP88" i="34"/>
  <c r="OVB88" i="34"/>
  <c r="OXN88" i="34"/>
  <c r="OZZ88" i="34"/>
  <c r="PCL88" i="34"/>
  <c r="PEX88" i="34"/>
  <c r="PHJ88" i="34"/>
  <c r="PJV88" i="34"/>
  <c r="PMH88" i="34"/>
  <c r="POT88" i="34"/>
  <c r="PRF88" i="34"/>
  <c r="PTR88" i="34"/>
  <c r="PWD88" i="34"/>
  <c r="PYP88" i="34"/>
  <c r="QBB88" i="34"/>
  <c r="QDN88" i="34"/>
  <c r="QFZ88" i="34"/>
  <c r="QIL88" i="34"/>
  <c r="QKX88" i="34"/>
  <c r="QNJ88" i="34"/>
  <c r="QPV88" i="34"/>
  <c r="QSH88" i="34"/>
  <c r="QUT88" i="34"/>
  <c r="QXF88" i="34"/>
  <c r="LRC88" i="34"/>
  <c r="MKU88" i="34"/>
  <c r="NEM88" i="34"/>
  <c r="NLL88" i="34"/>
  <c r="NOM88" i="34"/>
  <c r="NQY88" i="34"/>
  <c r="NTK88" i="34"/>
  <c r="NVW88" i="34"/>
  <c r="NYI88" i="34"/>
  <c r="OAU88" i="34"/>
  <c r="ODG88" i="34"/>
  <c r="OFS88" i="34"/>
  <c r="OIE88" i="34"/>
  <c r="OKQ88" i="34"/>
  <c r="ONC88" i="34"/>
  <c r="OPO88" i="34"/>
  <c r="OSA88" i="34"/>
  <c r="OUM88" i="34"/>
  <c r="OWY88" i="34"/>
  <c r="OZK88" i="34"/>
  <c r="PBW88" i="34"/>
  <c r="PEI88" i="34"/>
  <c r="PGU88" i="34"/>
  <c r="PJG88" i="34"/>
  <c r="PLS88" i="34"/>
  <c r="POE88" i="34"/>
  <c r="PQQ88" i="34"/>
  <c r="PTC88" i="34"/>
  <c r="PVO88" i="34"/>
  <c r="PYA88" i="34"/>
  <c r="QAM88" i="34"/>
  <c r="QCY88" i="34"/>
  <c r="QFK88" i="34"/>
  <c r="QHW88" i="34"/>
  <c r="QKI88" i="34"/>
  <c r="QMU88" i="34"/>
  <c r="QPG88" i="34"/>
  <c r="QRS88" i="34"/>
  <c r="QUE88" i="34"/>
  <c r="QWQ88" i="34"/>
  <c r="LIU88" i="34"/>
  <c r="MGE88" i="34"/>
  <c r="MZW88" i="34"/>
  <c r="NKN88" i="34"/>
  <c r="NNX88" i="34"/>
  <c r="NQJ88" i="34"/>
  <c r="NSV88" i="34"/>
  <c r="NVH88" i="34"/>
  <c r="NXT88" i="34"/>
  <c r="OAF88" i="34"/>
  <c r="OCR88" i="34"/>
  <c r="OFD88" i="34"/>
  <c r="OHP88" i="34"/>
  <c r="OKB88" i="34"/>
  <c r="OMN88" i="34"/>
  <c r="OOZ88" i="34"/>
  <c r="ORL88" i="34"/>
  <c r="OTX88" i="34"/>
  <c r="OWJ88" i="34"/>
  <c r="OYV88" i="34"/>
  <c r="PBH88" i="34"/>
  <c r="PDT88" i="34"/>
  <c r="PGF88" i="34"/>
  <c r="PIR88" i="34"/>
  <c r="PLD88" i="34"/>
  <c r="PNP88" i="34"/>
  <c r="PQB88" i="34"/>
  <c r="PSN88" i="34"/>
  <c r="PUZ88" i="34"/>
  <c r="PXL88" i="34"/>
  <c r="PZX88" i="34"/>
  <c r="QCJ88" i="34"/>
  <c r="QEV88" i="34"/>
  <c r="QHH88" i="34"/>
  <c r="QJT88" i="34"/>
  <c r="QMF88" i="34"/>
  <c r="QOR88" i="34"/>
  <c r="QRD88" i="34"/>
  <c r="QTP88" i="34"/>
  <c r="QWB88" i="34"/>
  <c r="QYN88" i="34"/>
  <c r="RAZ88" i="34"/>
  <c r="RDL88" i="34"/>
  <c r="LUE88" i="34"/>
  <c r="MNW88" i="34"/>
  <c r="NHA88" i="34"/>
  <c r="NMA88" i="34"/>
  <c r="NOW88" i="34"/>
  <c r="NRI88" i="34"/>
  <c r="NTU88" i="34"/>
  <c r="NWG88" i="34"/>
  <c r="NYS88" i="34"/>
  <c r="OBE88" i="34"/>
  <c r="ODQ88" i="34"/>
  <c r="OGC88" i="34"/>
  <c r="OIO88" i="34"/>
  <c r="OLA88" i="34"/>
  <c r="ONM88" i="34"/>
  <c r="OPY88" i="34"/>
  <c r="OSK88" i="34"/>
  <c r="OUW88" i="34"/>
  <c r="OXI88" i="34"/>
  <c r="OZU88" i="34"/>
  <c r="PCG88" i="34"/>
  <c r="PES88" i="34"/>
  <c r="PHE88" i="34"/>
  <c r="PJQ88" i="34"/>
  <c r="PMC88" i="34"/>
  <c r="POO88" i="34"/>
  <c r="PRA88" i="34"/>
  <c r="PTM88" i="34"/>
  <c r="PVY88" i="34"/>
  <c r="PYK88" i="34"/>
  <c r="QAW88" i="34"/>
  <c r="QDI88" i="34"/>
  <c r="QFU88" i="34"/>
  <c r="QIG88" i="34"/>
  <c r="QKS88" i="34"/>
  <c r="QNE88" i="34"/>
  <c r="QPQ88" i="34"/>
  <c r="QSC88" i="34"/>
  <c r="QUO88" i="34"/>
  <c r="QXA88" i="34"/>
  <c r="QZM88" i="34"/>
  <c r="RBY88" i="34"/>
  <c r="LSA88" i="34"/>
  <c r="MLS88" i="34"/>
  <c r="NFK88" i="34"/>
  <c r="NLQ88" i="34"/>
  <c r="NOP88" i="34"/>
  <c r="NRB88" i="34"/>
  <c r="NTN88" i="34"/>
  <c r="NVZ88" i="34"/>
  <c r="NYL88" i="34"/>
  <c r="OAX88" i="34"/>
  <c r="ODJ88" i="34"/>
  <c r="OFV88" i="34"/>
  <c r="OIH88" i="34"/>
  <c r="OKT88" i="34"/>
  <c r="ONF88" i="34"/>
  <c r="OPR88" i="34"/>
  <c r="OSD88" i="34"/>
  <c r="OUP88" i="34"/>
  <c r="OXB88" i="34"/>
  <c r="LUX88" i="34"/>
  <c r="MOP88" i="34"/>
  <c r="MVJ88" i="34"/>
  <c r="NBF88" i="34"/>
  <c r="NIH88" i="34"/>
  <c r="KLK88" i="34"/>
  <c r="LPK88" i="34"/>
  <c r="LWM88" i="34"/>
  <c r="MDG88" i="34"/>
  <c r="MGQ88" i="34"/>
  <c r="MKY88" i="34"/>
  <c r="MOY88" i="34"/>
  <c r="MRK88" i="34"/>
  <c r="MTW88" i="34"/>
  <c r="MWI88" i="34"/>
  <c r="MYU88" i="34"/>
  <c r="NBG88" i="34"/>
  <c r="NDS88" i="34"/>
  <c r="NGE88" i="34"/>
  <c r="NIQ88" i="34"/>
  <c r="JWY88" i="34"/>
  <c r="KQQ88" i="34"/>
  <c r="LKI88" i="34"/>
  <c r="LPC88" i="34"/>
  <c r="LRP88" i="34"/>
  <c r="LUB88" i="34"/>
  <c r="LWN88" i="34"/>
  <c r="LYZ88" i="34"/>
  <c r="MBL88" i="34"/>
  <c r="MDX88" i="34"/>
  <c r="MGJ88" i="34"/>
  <c r="MIV88" i="34"/>
  <c r="MLH88" i="34"/>
  <c r="MNT88" i="34"/>
  <c r="MQF88" i="34"/>
  <c r="MSR88" i="34"/>
  <c r="MVD88" i="34"/>
  <c r="MXP88" i="34"/>
  <c r="NAB88" i="34"/>
  <c r="NCN88" i="34"/>
  <c r="NEZ88" i="34"/>
  <c r="NHL88" i="34"/>
  <c r="JUU88" i="34"/>
  <c r="KOM88" i="34"/>
  <c r="LIE88" i="34"/>
  <c r="LOS88" i="34"/>
  <c r="LRI88" i="34"/>
  <c r="LTU88" i="34"/>
  <c r="LWG88" i="34"/>
  <c r="LYS88" i="34"/>
  <c r="MBE88" i="34"/>
  <c r="MDQ88" i="34"/>
  <c r="MGC88" i="34"/>
  <c r="MIO88" i="34"/>
  <c r="MLA88" i="34"/>
  <c r="MNM88" i="34"/>
  <c r="MPY88" i="34"/>
  <c r="MSK88" i="34"/>
  <c r="MUW88" i="34"/>
  <c r="MXI88" i="34"/>
  <c r="MZU88" i="34"/>
  <c r="NCG88" i="34"/>
  <c r="NES88" i="34"/>
  <c r="NHE88" i="34"/>
  <c r="NJQ88" i="34"/>
  <c r="NMC88" i="34"/>
  <c r="JVC88" i="34"/>
  <c r="KOU88" i="34"/>
  <c r="LIM88" i="34"/>
  <c r="LOU88" i="34"/>
  <c r="LRJ88" i="34"/>
  <c r="LTV88" i="34"/>
  <c r="LWH88" i="34"/>
  <c r="LYT88" i="34"/>
  <c r="MBF88" i="34"/>
  <c r="MDR88" i="34"/>
  <c r="MGD88" i="34"/>
  <c r="MIP88" i="34"/>
  <c r="MLB88" i="34"/>
  <c r="MNN88" i="34"/>
  <c r="MPZ88" i="34"/>
  <c r="MSL88" i="34"/>
  <c r="MUX88" i="34"/>
  <c r="MXJ88" i="34"/>
  <c r="MZV88" i="34"/>
  <c r="NCH88" i="34"/>
  <c r="NET88" i="34"/>
  <c r="NHF88" i="34"/>
  <c r="NJR88" i="34"/>
  <c r="NMD88" i="34"/>
  <c r="LNL88" i="34"/>
  <c r="MHS88" i="34"/>
  <c r="NBK88" i="34"/>
  <c r="NKV88" i="34"/>
  <c r="NOC88" i="34"/>
  <c r="NQO88" i="34"/>
  <c r="NTA88" i="34"/>
  <c r="NVM88" i="34"/>
  <c r="NXY88" i="34"/>
  <c r="OAK88" i="34"/>
  <c r="OCW88" i="34"/>
  <c r="OFI88" i="34"/>
  <c r="OHU88" i="34"/>
  <c r="OKG88" i="34"/>
  <c r="OMS88" i="34"/>
  <c r="OPE88" i="34"/>
  <c r="ORQ88" i="34"/>
  <c r="OUC88" i="34"/>
  <c r="OWO88" i="34"/>
  <c r="OZA88" i="34"/>
  <c r="PBM88" i="34"/>
  <c r="PDY88" i="34"/>
  <c r="PGK88" i="34"/>
  <c r="PIW88" i="34"/>
  <c r="PLI88" i="34"/>
  <c r="PNU88" i="34"/>
  <c r="PQG88" i="34"/>
  <c r="PSS88" i="34"/>
  <c r="PVE88" i="34"/>
  <c r="PXQ88" i="34"/>
  <c r="QAC88" i="34"/>
  <c r="QCO88" i="34"/>
  <c r="QFA88" i="34"/>
  <c r="QHM88" i="34"/>
  <c r="QJY88" i="34"/>
  <c r="QMK88" i="34"/>
  <c r="QOW88" i="34"/>
  <c r="QRI88" i="34"/>
  <c r="QTU88" i="34"/>
  <c r="QWG88" i="34"/>
  <c r="QYS88" i="34"/>
  <c r="LYE88" i="34"/>
  <c r="MRW88" i="34"/>
  <c r="NIU88" i="34"/>
  <c r="NMR88" i="34"/>
  <c r="NPJ88" i="34"/>
  <c r="NRV88" i="34"/>
  <c r="NUH88" i="34"/>
  <c r="NWT88" i="34"/>
  <c r="NZF88" i="34"/>
  <c r="OBR88" i="34"/>
  <c r="OED88" i="34"/>
  <c r="OGP88" i="34"/>
  <c r="OJB88" i="34"/>
  <c r="OLN88" i="34"/>
  <c r="ONZ88" i="34"/>
  <c r="OQL88" i="34"/>
  <c r="OSX88" i="34"/>
  <c r="OVJ88" i="34"/>
  <c r="OXV88" i="34"/>
  <c r="PAH88" i="34"/>
  <c r="PCT88" i="34"/>
  <c r="PFF88" i="34"/>
  <c r="PHR88" i="34"/>
  <c r="PKD88" i="34"/>
  <c r="PMP88" i="34"/>
  <c r="PPB88" i="34"/>
  <c r="PRN88" i="34"/>
  <c r="PTZ88" i="34"/>
  <c r="PWL88" i="34"/>
  <c r="PYX88" i="34"/>
  <c r="QBJ88" i="34"/>
  <c r="QDV88" i="34"/>
  <c r="QGH88" i="34"/>
  <c r="QIT88" i="34"/>
  <c r="QLF88" i="34"/>
  <c r="QNR88" i="34"/>
  <c r="QQD88" i="34"/>
  <c r="QSP88" i="34"/>
  <c r="QVB88" i="34"/>
  <c r="QXN88" i="34"/>
  <c r="LTO88" i="34"/>
  <c r="MNG88" i="34"/>
  <c r="NGS88" i="34"/>
  <c r="NLY88" i="34"/>
  <c r="NOU88" i="34"/>
  <c r="NRG88" i="34"/>
  <c r="NTS88" i="34"/>
  <c r="NWE88" i="34"/>
  <c r="NYQ88" i="34"/>
  <c r="OBC88" i="34"/>
  <c r="ODO88" i="34"/>
  <c r="OGA88" i="34"/>
  <c r="OIM88" i="34"/>
  <c r="OKY88" i="34"/>
  <c r="ONK88" i="34"/>
  <c r="OPW88" i="34"/>
  <c r="OSI88" i="34"/>
  <c r="OUU88" i="34"/>
  <c r="OXG88" i="34"/>
  <c r="OZS88" i="34"/>
  <c r="PCE88" i="34"/>
  <c r="PEQ88" i="34"/>
  <c r="PHC88" i="34"/>
  <c r="PJO88" i="34"/>
  <c r="PMA88" i="34"/>
  <c r="POM88" i="34"/>
  <c r="PQY88" i="34"/>
  <c r="PTK88" i="34"/>
  <c r="PVW88" i="34"/>
  <c r="PYI88" i="34"/>
  <c r="QAU88" i="34"/>
  <c r="QDG88" i="34"/>
  <c r="QFS88" i="34"/>
  <c r="QIE88" i="34"/>
  <c r="QKQ88" i="34"/>
  <c r="QNC88" i="34"/>
  <c r="QPO88" i="34"/>
  <c r="QSA88" i="34"/>
  <c r="QUM88" i="34"/>
  <c r="QWY88" i="34"/>
  <c r="LOV88" i="34"/>
  <c r="MIQ88" i="34"/>
  <c r="NCI88" i="34"/>
  <c r="NLA88" i="34"/>
  <c r="NOF88" i="34"/>
  <c r="NQR88" i="34"/>
  <c r="NTD88" i="34"/>
  <c r="NVP88" i="34"/>
  <c r="NYB88" i="34"/>
  <c r="OAN88" i="34"/>
  <c r="OCZ88" i="34"/>
  <c r="OFL88" i="34"/>
  <c r="OHX88" i="34"/>
  <c r="OKJ88" i="34"/>
  <c r="OMV88" i="34"/>
  <c r="OPH88" i="34"/>
  <c r="ORT88" i="34"/>
  <c r="OUF88" i="34"/>
  <c r="OWR88" i="34"/>
  <c r="OZD88" i="34"/>
  <c r="PBP88" i="34"/>
  <c r="PEB88" i="34"/>
  <c r="PGN88" i="34"/>
  <c r="PIZ88" i="34"/>
  <c r="PLL88" i="34"/>
  <c r="PNX88" i="34"/>
  <c r="PQJ88" i="34"/>
  <c r="PSV88" i="34"/>
  <c r="PVH88" i="34"/>
  <c r="PXT88" i="34"/>
  <c r="QAF88" i="34"/>
  <c r="QCR88" i="34"/>
  <c r="QFD88" i="34"/>
  <c r="QHP88" i="34"/>
  <c r="QKB88" i="34"/>
  <c r="QMN88" i="34"/>
  <c r="QOZ88" i="34"/>
  <c r="QRL88" i="34"/>
  <c r="QTX88" i="34"/>
  <c r="QWJ88" i="34"/>
  <c r="QYV88" i="34"/>
  <c r="RBH88" i="34"/>
  <c r="RDT88" i="34"/>
  <c r="LWQ88" i="34"/>
  <c r="MQI88" i="34"/>
  <c r="NIF88" i="34"/>
  <c r="NMM88" i="34"/>
  <c r="NPE88" i="34"/>
  <c r="NRQ88" i="34"/>
  <c r="NUC88" i="34"/>
  <c r="NWO88" i="34"/>
  <c r="NZA88" i="34"/>
  <c r="OBM88" i="34"/>
  <c r="ODY88" i="34"/>
  <c r="OGK88" i="34"/>
  <c r="OIW88" i="34"/>
  <c r="OLI88" i="34"/>
  <c r="ONU88" i="34"/>
  <c r="OQG88" i="34"/>
  <c r="OSS88" i="34"/>
  <c r="OVE88" i="34"/>
  <c r="OXQ88" i="34"/>
  <c r="PAC88" i="34"/>
  <c r="PCO88" i="34"/>
  <c r="PFA88" i="34"/>
  <c r="PHM88" i="34"/>
  <c r="PJY88" i="34"/>
  <c r="PMK88" i="34"/>
  <c r="POW88" i="34"/>
  <c r="PRI88" i="34"/>
  <c r="PTU88" i="34"/>
  <c r="PWG88" i="34"/>
  <c r="PYS88" i="34"/>
  <c r="QBE88" i="34"/>
  <c r="QDQ88" i="34"/>
  <c r="QGC88" i="34"/>
  <c r="QIO88" i="34"/>
  <c r="QLA88" i="34"/>
  <c r="QNM88" i="34"/>
  <c r="QPY88" i="34"/>
  <c r="QSK88" i="34"/>
  <c r="QUW88" i="34"/>
  <c r="QXI88" i="34"/>
  <c r="QZU88" i="34"/>
  <c r="RCG88" i="34"/>
  <c r="LUM88" i="34"/>
  <c r="MOE88" i="34"/>
  <c r="NHG88" i="34"/>
  <c r="NMB88" i="34"/>
  <c r="NOX88" i="34"/>
  <c r="NRJ88" i="34"/>
  <c r="NTV88" i="34"/>
  <c r="NWH88" i="34"/>
  <c r="NYT88" i="34"/>
  <c r="OBF88" i="34"/>
  <c r="ODR88" i="34"/>
  <c r="OGD88" i="34"/>
  <c r="OIP88" i="34"/>
  <c r="OLB88" i="34"/>
  <c r="ONN88" i="34"/>
  <c r="OPZ88" i="34"/>
  <c r="OSL88" i="34"/>
  <c r="OUX88" i="34"/>
  <c r="OXJ88" i="34"/>
  <c r="LXJ88" i="34"/>
  <c r="MOX88" i="34"/>
  <c r="MVZ88" i="34"/>
  <c r="NCT88" i="34"/>
  <c r="NIP88" i="34"/>
  <c r="KQI88" i="34"/>
  <c r="LQY88" i="34"/>
  <c r="LWU88" i="34"/>
  <c r="MDO88" i="34"/>
  <c r="MHO88" i="34"/>
  <c r="MLG88" i="34"/>
  <c r="MPG88" i="34"/>
  <c r="MRS88" i="34"/>
  <c r="MUE88" i="34"/>
  <c r="MWQ88" i="34"/>
  <c r="MZC88" i="34"/>
  <c r="NBO88" i="34"/>
  <c r="NEA88" i="34"/>
  <c r="NGM88" i="34"/>
  <c r="NIY88" i="34"/>
  <c r="JZK88" i="34"/>
  <c r="KTC88" i="34"/>
  <c r="LLI88" i="34"/>
  <c r="LPL88" i="34"/>
  <c r="LRX88" i="34"/>
  <c r="LUJ88" i="34"/>
  <c r="LWV88" i="34"/>
  <c r="LZH88" i="34"/>
  <c r="MBT88" i="34"/>
  <c r="MEF88" i="34"/>
  <c r="MGR88" i="34"/>
  <c r="MJD88" i="34"/>
  <c r="MLP88" i="34"/>
  <c r="MOB88" i="34"/>
  <c r="MQN88" i="34"/>
  <c r="MSZ88" i="34"/>
  <c r="MVL88" i="34"/>
  <c r="MXX88" i="34"/>
  <c r="NAJ88" i="34"/>
  <c r="NCV88" i="34"/>
  <c r="NFH88" i="34"/>
  <c r="NHT88" i="34"/>
  <c r="JXG88" i="34"/>
  <c r="KQY88" i="34"/>
  <c r="LKQ88" i="34"/>
  <c r="LPD88" i="34"/>
  <c r="LRQ88" i="34"/>
  <c r="LUC88" i="34"/>
  <c r="LWO88" i="34"/>
  <c r="LZA88" i="34"/>
  <c r="MBM88" i="34"/>
  <c r="MDY88" i="34"/>
  <c r="MGK88" i="34"/>
  <c r="MIW88" i="34"/>
  <c r="MLI88" i="34"/>
  <c r="MNU88" i="34"/>
  <c r="MQG88" i="34"/>
  <c r="MSS88" i="34"/>
  <c r="MVE88" i="34"/>
  <c r="MXQ88" i="34"/>
  <c r="NAC88" i="34"/>
  <c r="NCO88" i="34"/>
  <c r="NFA88" i="34"/>
  <c r="NHM88" i="34"/>
  <c r="NJY88" i="34"/>
  <c r="NMK88" i="34"/>
  <c r="JXO88" i="34"/>
  <c r="KRG88" i="34"/>
  <c r="LKS88" i="34"/>
  <c r="LPE88" i="34"/>
  <c r="LRR88" i="34"/>
  <c r="LUD88" i="34"/>
  <c r="LWP88" i="34"/>
  <c r="LZB88" i="34"/>
  <c r="MBN88" i="34"/>
  <c r="MDZ88" i="34"/>
  <c r="MGL88" i="34"/>
  <c r="MIX88" i="34"/>
  <c r="MLJ88" i="34"/>
  <c r="MNV88" i="34"/>
  <c r="MQH88" i="34"/>
  <c r="MST88" i="34"/>
  <c r="MVF88" i="34"/>
  <c r="MXR88" i="34"/>
  <c r="NAD88" i="34"/>
  <c r="NCP88" i="34"/>
  <c r="NFB88" i="34"/>
  <c r="NHN88" i="34"/>
  <c r="NJZ88" i="34"/>
  <c r="NML88" i="34"/>
  <c r="LQM88" i="34"/>
  <c r="MKE88" i="34"/>
  <c r="NDW88" i="34"/>
  <c r="NLI88" i="34"/>
  <c r="NOK88" i="34"/>
  <c r="NQW88" i="34"/>
  <c r="NTI88" i="34"/>
  <c r="NVU88" i="34"/>
  <c r="NYG88" i="34"/>
  <c r="OAS88" i="34"/>
  <c r="ODE88" i="34"/>
  <c r="OFQ88" i="34"/>
  <c r="OIC88" i="34"/>
  <c r="OKO88" i="34"/>
  <c r="ONA88" i="34"/>
  <c r="OPM88" i="34"/>
  <c r="ORY88" i="34"/>
  <c r="OUK88" i="34"/>
  <c r="OWW88" i="34"/>
  <c r="OZI88" i="34"/>
  <c r="PBU88" i="34"/>
  <c r="PEG88" i="34"/>
  <c r="PGS88" i="34"/>
  <c r="PJE88" i="34"/>
  <c r="PLQ88" i="34"/>
  <c r="POC88" i="34"/>
  <c r="PQO88" i="34"/>
  <c r="PTA88" i="34"/>
  <c r="PVM88" i="34"/>
  <c r="PXY88" i="34"/>
  <c r="QAK88" i="34"/>
  <c r="QCW88" i="34"/>
  <c r="QFI88" i="34"/>
  <c r="QHU88" i="34"/>
  <c r="QKG88" i="34"/>
  <c r="QMS88" i="34"/>
  <c r="QPE88" i="34"/>
  <c r="QRQ88" i="34"/>
  <c r="QUC88" i="34"/>
  <c r="QWO88" i="34"/>
  <c r="JFR88" i="34"/>
  <c r="MAQ88" i="34"/>
  <c r="MUI88" i="34"/>
  <c r="NJK88" i="34"/>
  <c r="NND88" i="34"/>
  <c r="NPR88" i="34"/>
  <c r="NSD88" i="34"/>
  <c r="NUP88" i="34"/>
  <c r="NXB88" i="34"/>
  <c r="NZN88" i="34"/>
  <c r="OBZ88" i="34"/>
  <c r="OEL88" i="34"/>
  <c r="OGX88" i="34"/>
  <c r="OJJ88" i="34"/>
  <c r="OLV88" i="34"/>
  <c r="OOH88" i="34"/>
  <c r="OQT88" i="34"/>
  <c r="OTF88" i="34"/>
  <c r="OVR88" i="34"/>
  <c r="OYD88" i="34"/>
  <c r="PAP88" i="34"/>
  <c r="PDB88" i="34"/>
  <c r="PFN88" i="34"/>
  <c r="PHZ88" i="34"/>
  <c r="PKL88" i="34"/>
  <c r="PMX88" i="34"/>
  <c r="PPJ88" i="34"/>
  <c r="PRV88" i="34"/>
  <c r="PUH88" i="34"/>
  <c r="PWT88" i="34"/>
  <c r="PZF88" i="34"/>
  <c r="QBR88" i="34"/>
  <c r="QED88" i="34"/>
  <c r="QGP88" i="34"/>
  <c r="QJB88" i="34"/>
  <c r="QLN88" i="34"/>
  <c r="QNZ88" i="34"/>
  <c r="QQL88" i="34"/>
  <c r="QSX88" i="34"/>
  <c r="QVJ88" i="34"/>
  <c r="QXV88" i="34"/>
  <c r="LWA88" i="34"/>
  <c r="MPS88" i="34"/>
  <c r="NHY88" i="34"/>
  <c r="NMI88" i="34"/>
  <c r="NPC88" i="34"/>
  <c r="NRO88" i="34"/>
  <c r="NUA88" i="34"/>
  <c r="NWM88" i="34"/>
  <c r="NYY88" i="34"/>
  <c r="OBK88" i="34"/>
  <c r="ODW88" i="34"/>
  <c r="OGI88" i="34"/>
  <c r="OIU88" i="34"/>
  <c r="OLG88" i="34"/>
  <c r="ONS88" i="34"/>
  <c r="OQE88" i="34"/>
  <c r="OSQ88" i="34"/>
  <c r="OVC88" i="34"/>
  <c r="OXO88" i="34"/>
  <c r="PAA88" i="34"/>
  <c r="PCM88" i="34"/>
  <c r="PEY88" i="34"/>
  <c r="PHK88" i="34"/>
  <c r="PJW88" i="34"/>
  <c r="PMI88" i="34"/>
  <c r="POU88" i="34"/>
  <c r="PRG88" i="34"/>
  <c r="PTS88" i="34"/>
  <c r="PWE88" i="34"/>
  <c r="PYQ88" i="34"/>
  <c r="QBC88" i="34"/>
  <c r="QDO88" i="34"/>
  <c r="QGA88" i="34"/>
  <c r="QIM88" i="34"/>
  <c r="QKY88" i="34"/>
  <c r="QNK88" i="34"/>
  <c r="QPW88" i="34"/>
  <c r="QSI88" i="34"/>
  <c r="QUU88" i="34"/>
  <c r="QXG88" i="34"/>
  <c r="LRK88" i="34"/>
  <c r="MLC88" i="34"/>
  <c r="NEU88" i="34"/>
  <c r="NLO88" i="34"/>
  <c r="NON88" i="34"/>
  <c r="NQZ88" i="34"/>
  <c r="NTL88" i="34"/>
  <c r="NVX88" i="34"/>
  <c r="NYJ88" i="34"/>
  <c r="OAV88" i="34"/>
  <c r="ODH88" i="34"/>
  <c r="OFT88" i="34"/>
  <c r="OIF88" i="34"/>
  <c r="OKR88" i="34"/>
  <c r="OND88" i="34"/>
  <c r="OPP88" i="34"/>
  <c r="OSB88" i="34"/>
  <c r="OUN88" i="34"/>
  <c r="OWZ88" i="34"/>
  <c r="OZL88" i="34"/>
  <c r="PBX88" i="34"/>
  <c r="PEJ88" i="34"/>
  <c r="PGV88" i="34"/>
  <c r="PJH88" i="34"/>
  <c r="PLT88" i="34"/>
  <c r="POF88" i="34"/>
  <c r="PQR88" i="34"/>
  <c r="PTD88" i="34"/>
  <c r="PVP88" i="34"/>
  <c r="PYB88" i="34"/>
  <c r="QAN88" i="34"/>
  <c r="QCZ88" i="34"/>
  <c r="QFL88" i="34"/>
  <c r="QHX88" i="34"/>
  <c r="QKJ88" i="34"/>
  <c r="QMV88" i="34"/>
  <c r="QPH88" i="34"/>
  <c r="QRT88" i="34"/>
  <c r="QUF88" i="34"/>
  <c r="QWR88" i="34"/>
  <c r="QZD88" i="34"/>
  <c r="RBP88" i="34"/>
  <c r="REB88" i="34"/>
  <c r="LZC88" i="34"/>
  <c r="MSU88" i="34"/>
  <c r="NIZ88" i="34"/>
  <c r="NMW88" i="34"/>
  <c r="NPM88" i="34"/>
  <c r="NRY88" i="34"/>
  <c r="NUK88" i="34"/>
  <c r="NWW88" i="34"/>
  <c r="NZI88" i="34"/>
  <c r="OBU88" i="34"/>
  <c r="OEG88" i="34"/>
  <c r="OGS88" i="34"/>
  <c r="OJE88" i="34"/>
  <c r="OLQ88" i="34"/>
  <c r="OOC88" i="34"/>
  <c r="OQO88" i="34"/>
  <c r="OTA88" i="34"/>
  <c r="OVM88" i="34"/>
  <c r="OXY88" i="34"/>
  <c r="PAK88" i="34"/>
  <c r="PCW88" i="34"/>
  <c r="PFI88" i="34"/>
  <c r="PHU88" i="34"/>
  <c r="PKG88" i="34"/>
  <c r="PMS88" i="34"/>
  <c r="PPE88" i="34"/>
  <c r="PRQ88" i="34"/>
  <c r="PUC88" i="34"/>
  <c r="PWO88" i="34"/>
  <c r="PZA88" i="34"/>
  <c r="QBM88" i="34"/>
  <c r="QDY88" i="34"/>
  <c r="QGK88" i="34"/>
  <c r="QIW88" i="34"/>
  <c r="QLI88" i="34"/>
  <c r="QNU88" i="34"/>
  <c r="QQG88" i="34"/>
  <c r="QSS88" i="34"/>
  <c r="QVE88" i="34"/>
  <c r="QXQ88" i="34"/>
  <c r="RAC88" i="34"/>
  <c r="RCO88" i="34"/>
  <c r="LWY88" i="34"/>
  <c r="MQQ88" i="34"/>
  <c r="NIG88" i="34"/>
  <c r="NMN88" i="34"/>
  <c r="NPF88" i="34"/>
  <c r="NRR88" i="34"/>
  <c r="NUD88" i="34"/>
  <c r="NWP88" i="34"/>
  <c r="NZB88" i="34"/>
  <c r="OBN88" i="34"/>
  <c r="ODZ88" i="34"/>
  <c r="OGL88" i="34"/>
  <c r="OIX88" i="34"/>
  <c r="OLJ88" i="34"/>
  <c r="ONV88" i="34"/>
  <c r="OQH88" i="34"/>
  <c r="OST88" i="34"/>
  <c r="OVF88" i="34"/>
  <c r="OXR88" i="34"/>
  <c r="PAD88" i="34"/>
  <c r="PCP88" i="34"/>
  <c r="PFB88" i="34"/>
  <c r="PHN88" i="34"/>
  <c r="PJZ88" i="34"/>
  <c r="PML88" i="34"/>
  <c r="POX88" i="34"/>
  <c r="PRJ88" i="34"/>
  <c r="PTV88" i="34"/>
  <c r="PWH88" i="34"/>
  <c r="PYT88" i="34"/>
  <c r="QBF88" i="34"/>
  <c r="QDR88" i="34"/>
  <c r="QGD88" i="34"/>
  <c r="QIP88" i="34"/>
  <c r="QLB88" i="34"/>
  <c r="QNN88" i="34"/>
  <c r="QPZ88" i="34"/>
  <c r="QSL88" i="34"/>
  <c r="QUX88" i="34"/>
  <c r="QXJ88" i="34"/>
  <c r="QZV88" i="34"/>
  <c r="RCH88" i="34"/>
  <c r="KWM88" i="34"/>
  <c r="MEQ88" i="34"/>
  <c r="MYI88" i="34"/>
  <c r="NKF88" i="34"/>
  <c r="LZV88" i="34"/>
  <c r="MQL88" i="34"/>
  <c r="MWH88" i="34"/>
  <c r="NDJ88" i="34"/>
  <c r="NKD88" i="34"/>
  <c r="KSU88" i="34"/>
  <c r="LRO88" i="34"/>
  <c r="LYI88" i="34"/>
  <c r="MDW88" i="34"/>
  <c r="MIE88" i="34"/>
  <c r="MLO88" i="34"/>
  <c r="MPO88" i="34"/>
  <c r="MSA88" i="34"/>
  <c r="MUM88" i="34"/>
  <c r="MWY88" i="34"/>
  <c r="MZK88" i="34"/>
  <c r="NBW88" i="34"/>
  <c r="NEI88" i="34"/>
  <c r="NGU88" i="34"/>
  <c r="NJG88" i="34"/>
  <c r="KBW88" i="34"/>
  <c r="KVO88" i="34"/>
  <c r="LMB88" i="34"/>
  <c r="LPT88" i="34"/>
  <c r="LSF88" i="34"/>
  <c r="LUR88" i="34"/>
  <c r="LXD88" i="34"/>
  <c r="LZP88" i="34"/>
  <c r="MCB88" i="34"/>
  <c r="MEN88" i="34"/>
  <c r="MGZ88" i="34"/>
  <c r="MJL88" i="34"/>
  <c r="MLX88" i="34"/>
  <c r="MOJ88" i="34"/>
  <c r="MQV88" i="34"/>
  <c r="MTH88" i="34"/>
  <c r="MVT88" i="34"/>
  <c r="MYF88" i="34"/>
  <c r="NAR88" i="34"/>
  <c r="NDD88" i="34"/>
  <c r="NFP88" i="34"/>
  <c r="NIB88" i="34"/>
  <c r="JZS88" i="34"/>
  <c r="KTK88" i="34"/>
  <c r="LLL88" i="34"/>
  <c r="LPM88" i="34"/>
  <c r="LRY88" i="34"/>
  <c r="LUK88" i="34"/>
  <c r="LWW88" i="34"/>
  <c r="LZI88" i="34"/>
  <c r="MBU88" i="34"/>
  <c r="MEG88" i="34"/>
  <c r="MGS88" i="34"/>
  <c r="MJE88" i="34"/>
  <c r="MLQ88" i="34"/>
  <c r="MOC88" i="34"/>
  <c r="MQO88" i="34"/>
  <c r="MTA88" i="34"/>
  <c r="MVM88" i="34"/>
  <c r="MXY88" i="34"/>
  <c r="NAK88" i="34"/>
  <c r="NCW88" i="34"/>
  <c r="NFI88" i="34"/>
  <c r="NHU88" i="34"/>
  <c r="NKG88" i="34"/>
  <c r="NMS88" i="34"/>
  <c r="KAA88" i="34"/>
  <c r="KTS88" i="34"/>
  <c r="LLO88" i="34"/>
  <c r="LPN88" i="34"/>
  <c r="LRZ88" i="34"/>
  <c r="LUL88" i="34"/>
  <c r="LWX88" i="34"/>
  <c r="LZJ88" i="34"/>
  <c r="MBV88" i="34"/>
  <c r="MEH88" i="34"/>
  <c r="MGT88" i="34"/>
  <c r="MJF88" i="34"/>
  <c r="MLR88" i="34"/>
  <c r="MOD88" i="34"/>
  <c r="MQP88" i="34"/>
  <c r="MTB88" i="34"/>
  <c r="MVN88" i="34"/>
  <c r="MXZ88" i="34"/>
  <c r="NAL88" i="34"/>
  <c r="NCX88" i="34"/>
  <c r="NFJ88" i="34"/>
  <c r="NHV88" i="34"/>
  <c r="NKH88" i="34"/>
  <c r="NMT88" i="34"/>
  <c r="LSY88" i="34"/>
  <c r="MMQ88" i="34"/>
  <c r="NGI88" i="34"/>
  <c r="NLW88" i="34"/>
  <c r="NOS88" i="34"/>
  <c r="NRE88" i="34"/>
  <c r="NTQ88" i="34"/>
  <c r="NWC88" i="34"/>
  <c r="NYO88" i="34"/>
  <c r="OBA88" i="34"/>
  <c r="ODM88" i="34"/>
  <c r="OFY88" i="34"/>
  <c r="OIK88" i="34"/>
  <c r="OKW88" i="34"/>
  <c r="ONI88" i="34"/>
  <c r="OPU88" i="34"/>
  <c r="OSG88" i="34"/>
  <c r="OUS88" i="34"/>
  <c r="OXE88" i="34"/>
  <c r="OZQ88" i="34"/>
  <c r="PCC88" i="34"/>
  <c r="PEO88" i="34"/>
  <c r="PHA88" i="34"/>
  <c r="PJM88" i="34"/>
  <c r="PLY88" i="34"/>
  <c r="POK88" i="34"/>
  <c r="PQW88" i="34"/>
  <c r="PTI88" i="34"/>
  <c r="PVU88" i="34"/>
  <c r="PYG88" i="34"/>
  <c r="QAS88" i="34"/>
  <c r="QDE88" i="34"/>
  <c r="QFQ88" i="34"/>
  <c r="QIC88" i="34"/>
  <c r="QKO88" i="34"/>
  <c r="QNA88" i="34"/>
  <c r="QPM88" i="34"/>
  <c r="QRY88" i="34"/>
  <c r="QUK88" i="34"/>
  <c r="QWW88" i="34"/>
  <c r="KKE88" i="34"/>
  <c r="MDC88" i="34"/>
  <c r="MWU88" i="34"/>
  <c r="NJX88" i="34"/>
  <c r="NNN88" i="34"/>
  <c r="NPZ88" i="34"/>
  <c r="NSL88" i="34"/>
  <c r="NUX88" i="34"/>
  <c r="NXJ88" i="34"/>
  <c r="NZV88" i="34"/>
  <c r="OCH88" i="34"/>
  <c r="OET88" i="34"/>
  <c r="OHF88" i="34"/>
  <c r="OJR88" i="34"/>
  <c r="OMD88" i="34"/>
  <c r="OOP88" i="34"/>
  <c r="ORB88" i="34"/>
  <c r="OTN88" i="34"/>
  <c r="OVZ88" i="34"/>
  <c r="OYL88" i="34"/>
  <c r="PAX88" i="34"/>
  <c r="PDJ88" i="34"/>
  <c r="PFV88" i="34"/>
  <c r="PIH88" i="34"/>
  <c r="PKT88" i="34"/>
  <c r="PNF88" i="34"/>
  <c r="PPR88" i="34"/>
  <c r="PSD88" i="34"/>
  <c r="PUP88" i="34"/>
  <c r="PXB88" i="34"/>
  <c r="PZN88" i="34"/>
  <c r="QBZ88" i="34"/>
  <c r="QEL88" i="34"/>
  <c r="QGX88" i="34"/>
  <c r="QJJ88" i="34"/>
  <c r="QLV88" i="34"/>
  <c r="QOH88" i="34"/>
  <c r="QQT88" i="34"/>
  <c r="QTF88" i="34"/>
  <c r="QVR88" i="34"/>
  <c r="QYD88" i="34"/>
  <c r="LYM88" i="34"/>
  <c r="MSE88" i="34"/>
  <c r="NIV88" i="34"/>
  <c r="NMU88" i="34"/>
  <c r="NPK88" i="34"/>
  <c r="NRW88" i="34"/>
  <c r="NUI88" i="34"/>
  <c r="NWU88" i="34"/>
  <c r="NZG88" i="34"/>
  <c r="OBS88" i="34"/>
  <c r="OEE88" i="34"/>
  <c r="OGQ88" i="34"/>
  <c r="OJC88" i="34"/>
  <c r="OLO88" i="34"/>
  <c r="OOA88" i="34"/>
  <c r="OQM88" i="34"/>
  <c r="OSY88" i="34"/>
  <c r="OVK88" i="34"/>
  <c r="OXW88" i="34"/>
  <c r="PAI88" i="34"/>
  <c r="PCU88" i="34"/>
  <c r="PFG88" i="34"/>
  <c r="PHS88" i="34"/>
  <c r="PKE88" i="34"/>
  <c r="PMQ88" i="34"/>
  <c r="PPC88" i="34"/>
  <c r="PRO88" i="34"/>
  <c r="PUA88" i="34"/>
  <c r="PWM88" i="34"/>
  <c r="PYY88" i="34"/>
  <c r="QBK88" i="34"/>
  <c r="QDW88" i="34"/>
  <c r="QGI88" i="34"/>
  <c r="QIU88" i="34"/>
  <c r="QLG88" i="34"/>
  <c r="QNS88" i="34"/>
  <c r="QQE88" i="34"/>
  <c r="QSQ88" i="34"/>
  <c r="QVC88" i="34"/>
  <c r="QXO88" i="34"/>
  <c r="LTW88" i="34"/>
  <c r="MNO88" i="34"/>
  <c r="NGY88" i="34"/>
  <c r="NLZ88" i="34"/>
  <c r="NOV88" i="34"/>
  <c r="NRH88" i="34"/>
  <c r="NTT88" i="34"/>
  <c r="NWF88" i="34"/>
  <c r="NYR88" i="34"/>
  <c r="OBD88" i="34"/>
  <c r="ODP88" i="34"/>
  <c r="OGB88" i="34"/>
  <c r="OIN88" i="34"/>
  <c r="OKZ88" i="34"/>
  <c r="ONL88" i="34"/>
  <c r="OPX88" i="34"/>
  <c r="OSJ88" i="34"/>
  <c r="OUV88" i="34"/>
  <c r="OXH88" i="34"/>
  <c r="OZT88" i="34"/>
  <c r="PCF88" i="34"/>
  <c r="PER88" i="34"/>
  <c r="PHD88" i="34"/>
  <c r="PJP88" i="34"/>
  <c r="PMB88" i="34"/>
  <c r="PON88" i="34"/>
  <c r="PQZ88" i="34"/>
  <c r="PTL88" i="34"/>
  <c r="PVX88" i="34"/>
  <c r="PYJ88" i="34"/>
  <c r="QAV88" i="34"/>
  <c r="QDH88" i="34"/>
  <c r="QFT88" i="34"/>
  <c r="QIF88" i="34"/>
  <c r="QKR88" i="34"/>
  <c r="QND88" i="34"/>
  <c r="QPP88" i="34"/>
  <c r="QSB88" i="34"/>
  <c r="QUN88" i="34"/>
  <c r="QWZ88" i="34"/>
  <c r="QZL88" i="34"/>
  <c r="RBX88" i="34"/>
  <c r="JXW88" i="34"/>
  <c r="MBO88" i="34"/>
  <c r="MVG88" i="34"/>
  <c r="NJP88" i="34"/>
  <c r="NNG88" i="34"/>
  <c r="NPU88" i="34"/>
  <c r="NSG88" i="34"/>
  <c r="NUS88" i="34"/>
  <c r="NXE88" i="34"/>
  <c r="NZQ88" i="34"/>
  <c r="OCC88" i="34"/>
  <c r="OEO88" i="34"/>
  <c r="OHA88" i="34"/>
  <c r="OJM88" i="34"/>
  <c r="OLY88" i="34"/>
  <c r="OOK88" i="34"/>
  <c r="OQW88" i="34"/>
  <c r="OTI88" i="34"/>
  <c r="OVU88" i="34"/>
  <c r="OYG88" i="34"/>
  <c r="PAS88" i="34"/>
  <c r="PDE88" i="34"/>
  <c r="PFQ88" i="34"/>
  <c r="PIC88" i="34"/>
  <c r="PKO88" i="34"/>
  <c r="PNA88" i="34"/>
  <c r="PPM88" i="34"/>
  <c r="PRY88" i="34"/>
  <c r="PUK88" i="34"/>
  <c r="PWW88" i="34"/>
  <c r="PZI88" i="34"/>
  <c r="QBU88" i="34"/>
  <c r="QEG88" i="34"/>
  <c r="QGS88" i="34"/>
  <c r="QJE88" i="34"/>
  <c r="QLQ88" i="34"/>
  <c r="QOC88" i="34"/>
  <c r="QQO88" i="34"/>
  <c r="QTA88" i="34"/>
  <c r="QVM88" i="34"/>
  <c r="QXY88" i="34"/>
  <c r="RAK88" i="34"/>
  <c r="RCW88" i="34"/>
  <c r="LZK88" i="34"/>
  <c r="MTC88" i="34"/>
  <c r="NJC88" i="34"/>
  <c r="NMX88" i="34"/>
  <c r="NPN88" i="34"/>
  <c r="NRZ88" i="34"/>
  <c r="NUL88" i="34"/>
  <c r="NWX88" i="34"/>
  <c r="NZJ88" i="34"/>
  <c r="OBV88" i="34"/>
  <c r="OEH88" i="34"/>
  <c r="OGT88" i="34"/>
  <c r="OJF88" i="34"/>
  <c r="OLR88" i="34"/>
  <c r="OOD88" i="34"/>
  <c r="OQP88" i="34"/>
  <c r="OTB88" i="34"/>
  <c r="OVN88" i="34"/>
  <c r="OXZ88" i="34"/>
  <c r="PAL88" i="34"/>
  <c r="PCX88" i="34"/>
  <c r="PFJ88" i="34"/>
  <c r="PHV88" i="34"/>
  <c r="PKH88" i="34"/>
  <c r="PMT88" i="34"/>
  <c r="PPF88" i="34"/>
  <c r="PRR88" i="34"/>
  <c r="PUD88" i="34"/>
  <c r="PWP88" i="34"/>
  <c r="PZB88" i="34"/>
  <c r="QBN88" i="34"/>
  <c r="QDZ88" i="34"/>
  <c r="QGL88" i="34"/>
  <c r="QIX88" i="34"/>
  <c r="QLJ88" i="34"/>
  <c r="QNV88" i="34"/>
  <c r="QQH88" i="34"/>
  <c r="QST88" i="34"/>
  <c r="QVF88" i="34"/>
  <c r="QXR88" i="34"/>
  <c r="RAD88" i="34"/>
  <c r="RCP88" i="34"/>
  <c r="LMG88" i="34"/>
  <c r="MHC88" i="34"/>
  <c r="NAU88" i="34"/>
  <c r="NKS88" i="34"/>
  <c r="NOA88" i="34"/>
  <c r="NQM88" i="34"/>
  <c r="MCH88" i="34"/>
  <c r="MRB88" i="34"/>
  <c r="MXV88" i="34"/>
  <c r="NDR88" i="34"/>
  <c r="NKT88" i="34"/>
  <c r="LFC88" i="34"/>
  <c r="LRW88" i="34"/>
  <c r="LYY88" i="34"/>
  <c r="MEE88" i="34"/>
  <c r="MIM88" i="34"/>
  <c r="MMM88" i="34"/>
  <c r="MPW88" i="34"/>
  <c r="MSI88" i="34"/>
  <c r="MUU88" i="34"/>
  <c r="MXG88" i="34"/>
  <c r="MZS88" i="34"/>
  <c r="NCE88" i="34"/>
  <c r="NEQ88" i="34"/>
  <c r="NHC88" i="34"/>
  <c r="NJO88" i="34"/>
  <c r="KEI88" i="34"/>
  <c r="KYA88" i="34"/>
  <c r="LMR88" i="34"/>
  <c r="LQB88" i="34"/>
  <c r="LSN88" i="34"/>
  <c r="LUZ88" i="34"/>
  <c r="LXL88" i="34"/>
  <c r="LZX88" i="34"/>
  <c r="MCJ88" i="34"/>
  <c r="MEV88" i="34"/>
  <c r="MHH88" i="34"/>
  <c r="MJT88" i="34"/>
  <c r="MMF88" i="34"/>
  <c r="MOR88" i="34"/>
  <c r="MRD88" i="34"/>
  <c r="MTP88" i="34"/>
  <c r="MWB88" i="34"/>
  <c r="MYN88" i="34"/>
  <c r="NAZ88" i="34"/>
  <c r="NDL88" i="34"/>
  <c r="NFX88" i="34"/>
  <c r="NIJ88" i="34"/>
  <c r="KCE88" i="34"/>
  <c r="KVW88" i="34"/>
  <c r="LME88" i="34"/>
  <c r="LPU88" i="34"/>
  <c r="LSG88" i="34"/>
  <c r="LUS88" i="34"/>
  <c r="LXE88" i="34"/>
  <c r="LZQ88" i="34"/>
  <c r="MCC88" i="34"/>
  <c r="MEO88" i="34"/>
  <c r="MHA88" i="34"/>
  <c r="MJM88" i="34"/>
  <c r="MLY88" i="34"/>
  <c r="MOK88" i="34"/>
  <c r="MQW88" i="34"/>
  <c r="MTI88" i="34"/>
  <c r="MVU88" i="34"/>
  <c r="MYG88" i="34"/>
  <c r="NAS88" i="34"/>
  <c r="NDE88" i="34"/>
  <c r="NFQ88" i="34"/>
  <c r="NIC88" i="34"/>
  <c r="NKO88" i="34"/>
  <c r="NNA88" i="34"/>
  <c r="KCM88" i="34"/>
  <c r="KWE88" i="34"/>
  <c r="LMF88" i="34"/>
  <c r="LPV88" i="34"/>
  <c r="LSH88" i="34"/>
  <c r="LUT88" i="34"/>
  <c r="LXF88" i="34"/>
  <c r="LZR88" i="34"/>
  <c r="MCD88" i="34"/>
  <c r="MEP88" i="34"/>
  <c r="MHB88" i="34"/>
  <c r="MJN88" i="34"/>
  <c r="MLZ88" i="34"/>
  <c r="MOL88" i="34"/>
  <c r="MQX88" i="34"/>
  <c r="MTJ88" i="34"/>
  <c r="MVV88" i="34"/>
  <c r="MYH88" i="34"/>
  <c r="NAT88" i="34"/>
  <c r="NDF88" i="34"/>
  <c r="NFR88" i="34"/>
  <c r="NID88" i="34"/>
  <c r="NKP88" i="34"/>
  <c r="NNB88" i="34"/>
  <c r="LVK88" i="34"/>
  <c r="MPC88" i="34"/>
  <c r="NHQ88" i="34"/>
  <c r="NMG88" i="34"/>
  <c r="NPA88" i="34"/>
  <c r="NRM88" i="34"/>
  <c r="NTY88" i="34"/>
  <c r="NWK88" i="34"/>
  <c r="NYW88" i="34"/>
  <c r="OBI88" i="34"/>
  <c r="ODU88" i="34"/>
  <c r="OGG88" i="34"/>
  <c r="OIS88" i="34"/>
  <c r="OLE88" i="34"/>
  <c r="ONQ88" i="34"/>
  <c r="OQC88" i="34"/>
  <c r="OSO88" i="34"/>
  <c r="OVA88" i="34"/>
  <c r="OXM88" i="34"/>
  <c r="OZY88" i="34"/>
  <c r="PCK88" i="34"/>
  <c r="PEW88" i="34"/>
  <c r="PHI88" i="34"/>
  <c r="PJU88" i="34"/>
  <c r="PMG88" i="34"/>
  <c r="POS88" i="34"/>
  <c r="PRE88" i="34"/>
  <c r="PTQ88" i="34"/>
  <c r="PWC88" i="34"/>
  <c r="PYO88" i="34"/>
  <c r="QBA88" i="34"/>
  <c r="QDM88" i="34"/>
  <c r="QFY88" i="34"/>
  <c r="QIK88" i="34"/>
  <c r="QKW88" i="34"/>
  <c r="QNI88" i="34"/>
  <c r="QPU88" i="34"/>
  <c r="QSG88" i="34"/>
  <c r="QUS88" i="34"/>
  <c r="QXE88" i="34"/>
  <c r="LDW88" i="34"/>
  <c r="MFO88" i="34"/>
  <c r="MZG88" i="34"/>
  <c r="NKK88" i="34"/>
  <c r="NNV88" i="34"/>
  <c r="NQH88" i="34"/>
  <c r="NST88" i="34"/>
  <c r="NVF88" i="34"/>
  <c r="NXR88" i="34"/>
  <c r="OAD88" i="34"/>
  <c r="OCP88" i="34"/>
  <c r="OFB88" i="34"/>
  <c r="OHN88" i="34"/>
  <c r="OJZ88" i="34"/>
  <c r="OML88" i="34"/>
  <c r="OOX88" i="34"/>
  <c r="ORJ88" i="34"/>
  <c r="OTV88" i="34"/>
  <c r="OWH88" i="34"/>
  <c r="OYT88" i="34"/>
  <c r="PBF88" i="34"/>
  <c r="PDR88" i="34"/>
  <c r="PGD88" i="34"/>
  <c r="PIP88" i="34"/>
  <c r="PLB88" i="34"/>
  <c r="PNN88" i="34"/>
  <c r="PPZ88" i="34"/>
  <c r="PSL88" i="34"/>
  <c r="PUX88" i="34"/>
  <c r="PXJ88" i="34"/>
  <c r="PZV88" i="34"/>
  <c r="QCH88" i="34"/>
  <c r="QET88" i="34"/>
  <c r="QHF88" i="34"/>
  <c r="QJR88" i="34"/>
  <c r="QMD88" i="34"/>
  <c r="QOP88" i="34"/>
  <c r="QRB88" i="34"/>
  <c r="QTN88" i="34"/>
  <c r="QVZ88" i="34"/>
  <c r="JST88" i="34"/>
  <c r="MAY88" i="34"/>
  <c r="MUQ88" i="34"/>
  <c r="NJL88" i="34"/>
  <c r="NNE88" i="34"/>
  <c r="NPS88" i="34"/>
  <c r="NSE88" i="34"/>
  <c r="NUQ88" i="34"/>
  <c r="NXC88" i="34"/>
  <c r="NZO88" i="34"/>
  <c r="OCA88" i="34"/>
  <c r="OEM88" i="34"/>
  <c r="OGY88" i="34"/>
  <c r="OJK88" i="34"/>
  <c r="OLW88" i="34"/>
  <c r="OOI88" i="34"/>
  <c r="OQU88" i="34"/>
  <c r="OTG88" i="34"/>
  <c r="OVS88" i="34"/>
  <c r="OYE88" i="34"/>
  <c r="PAQ88" i="34"/>
  <c r="PDC88" i="34"/>
  <c r="PFO88" i="34"/>
  <c r="PIA88" i="34"/>
  <c r="PKM88" i="34"/>
  <c r="PMY88" i="34"/>
  <c r="PPK88" i="34"/>
  <c r="PRW88" i="34"/>
  <c r="PUI88" i="34"/>
  <c r="PWU88" i="34"/>
  <c r="PZG88" i="34"/>
  <c r="QBS88" i="34"/>
  <c r="QEE88" i="34"/>
  <c r="QGQ88" i="34"/>
  <c r="QJC88" i="34"/>
  <c r="QLO88" i="34"/>
  <c r="QOA88" i="34"/>
  <c r="QQM88" i="34"/>
  <c r="QSY88" i="34"/>
  <c r="QVK88" i="34"/>
  <c r="QXW88" i="34"/>
  <c r="LWI88" i="34"/>
  <c r="MQA88" i="34"/>
  <c r="NIE88" i="34"/>
  <c r="NMJ88" i="34"/>
  <c r="NPD88" i="34"/>
  <c r="NRP88" i="34"/>
  <c r="NUB88" i="34"/>
  <c r="NWN88" i="34"/>
  <c r="NYZ88" i="34"/>
  <c r="OBL88" i="34"/>
  <c r="ODX88" i="34"/>
  <c r="OGJ88" i="34"/>
  <c r="OIV88" i="34"/>
  <c r="OLH88" i="34"/>
  <c r="ONT88" i="34"/>
  <c r="OQF88" i="34"/>
  <c r="OSR88" i="34"/>
  <c r="OVD88" i="34"/>
  <c r="OXP88" i="34"/>
  <c r="PAB88" i="34"/>
  <c r="PCN88" i="34"/>
  <c r="PEZ88" i="34"/>
  <c r="PHL88" i="34"/>
  <c r="PJX88" i="34"/>
  <c r="PMJ88" i="34"/>
  <c r="POV88" i="34"/>
  <c r="PRH88" i="34"/>
  <c r="PTT88" i="34"/>
  <c r="PWF88" i="34"/>
  <c r="PYR88" i="34"/>
  <c r="QBD88" i="34"/>
  <c r="QDP88" i="34"/>
  <c r="QGB88" i="34"/>
  <c r="QIN88" i="34"/>
  <c r="QKZ88" i="34"/>
  <c r="QNL88" i="34"/>
  <c r="QPX88" i="34"/>
  <c r="QSJ88" i="34"/>
  <c r="QUV88" i="34"/>
  <c r="QXH88" i="34"/>
  <c r="QZT88" i="34"/>
  <c r="RCF88" i="34"/>
  <c r="KRO88" i="34"/>
  <c r="MEA88" i="34"/>
  <c r="MXS88" i="34"/>
  <c r="NKC88" i="34"/>
  <c r="NNQ88" i="34"/>
  <c r="NQC88" i="34"/>
  <c r="NSO88" i="34"/>
  <c r="NVA88" i="34"/>
  <c r="NXM88" i="34"/>
  <c r="NZY88" i="34"/>
  <c r="OCK88" i="34"/>
  <c r="OEW88" i="34"/>
  <c r="OHI88" i="34"/>
  <c r="OJU88" i="34"/>
  <c r="OMG88" i="34"/>
  <c r="OOS88" i="34"/>
  <c r="ORE88" i="34"/>
  <c r="OTQ88" i="34"/>
  <c r="OWC88" i="34"/>
  <c r="OYO88" i="34"/>
  <c r="PBA88" i="34"/>
  <c r="PDM88" i="34"/>
  <c r="PFY88" i="34"/>
  <c r="PIK88" i="34"/>
  <c r="PKW88" i="34"/>
  <c r="PNI88" i="34"/>
  <c r="PPU88" i="34"/>
  <c r="PSG88" i="34"/>
  <c r="PUS88" i="34"/>
  <c r="PXE88" i="34"/>
  <c r="PZQ88" i="34"/>
  <c r="QCC88" i="34"/>
  <c r="QEO88" i="34"/>
  <c r="QHA88" i="34"/>
  <c r="QJM88" i="34"/>
  <c r="QLY88" i="34"/>
  <c r="QOK88" i="34"/>
  <c r="QQW88" i="34"/>
  <c r="QTI88" i="34"/>
  <c r="QVU88" i="34"/>
  <c r="QYG88" i="34"/>
  <c r="RAS88" i="34"/>
  <c r="KAI88" i="34"/>
  <c r="MBW88" i="34"/>
  <c r="MVO88" i="34"/>
  <c r="NJS88" i="34"/>
  <c r="NNH88" i="34"/>
  <c r="NPV88" i="34"/>
  <c r="NSH88" i="34"/>
  <c r="NUT88" i="34"/>
  <c r="NXF88" i="34"/>
  <c r="NZR88" i="34"/>
  <c r="OCD88" i="34"/>
  <c r="OEP88" i="34"/>
  <c r="OHB88" i="34"/>
  <c r="OJN88" i="34"/>
  <c r="OLZ88" i="34"/>
  <c r="OOL88" i="34"/>
  <c r="OQX88" i="34"/>
  <c r="OTJ88" i="34"/>
  <c r="OVV88" i="34"/>
  <c r="OYH88" i="34"/>
  <c r="PAT88" i="34"/>
  <c r="PDF88" i="34"/>
  <c r="PFR88" i="34"/>
  <c r="PID88" i="34"/>
  <c r="PKP88" i="34"/>
  <c r="PNB88" i="34"/>
  <c r="PPN88" i="34"/>
  <c r="PRZ88" i="34"/>
  <c r="PUL88" i="34"/>
  <c r="PWX88" i="34"/>
  <c r="PZJ88" i="34"/>
  <c r="QBV88" i="34"/>
  <c r="QEH88" i="34"/>
  <c r="QGT88" i="34"/>
  <c r="QJF88" i="34"/>
  <c r="QLR88" i="34"/>
  <c r="QOD88" i="34"/>
  <c r="QQP88" i="34"/>
  <c r="QTB88" i="34"/>
  <c r="QVN88" i="34"/>
  <c r="QXZ88" i="34"/>
  <c r="RAL88" i="34"/>
  <c r="RCX88" i="34"/>
  <c r="LPW88" i="34"/>
  <c r="MJO88" i="34"/>
  <c r="NDG88" i="34"/>
  <c r="NLG88" i="34"/>
  <c r="NOI88" i="34"/>
  <c r="NQU88" i="34"/>
  <c r="MET88" i="34"/>
  <c r="MRJ88" i="34"/>
  <c r="MYL88" i="34"/>
  <c r="NFF88" i="34"/>
  <c r="NLB88" i="34"/>
  <c r="LKA88" i="34"/>
  <c r="LTK88" i="34"/>
  <c r="LZG88" i="34"/>
  <c r="MFC88" i="34"/>
  <c r="MIU88" i="34"/>
  <c r="MNC88" i="34"/>
  <c r="MQE88" i="34"/>
  <c r="MSQ88" i="34"/>
  <c r="MVC88" i="34"/>
  <c r="MXO88" i="34"/>
  <c r="NAA88" i="34"/>
  <c r="NCM88" i="34"/>
  <c r="NEY88" i="34"/>
  <c r="NHK88" i="34"/>
  <c r="IEP88" i="34"/>
  <c r="KGU88" i="34"/>
  <c r="LAM88" i="34"/>
  <c r="LNH88" i="34"/>
  <c r="LQJ88" i="34"/>
  <c r="LSV88" i="34"/>
  <c r="LVH88" i="34"/>
  <c r="LXT88" i="34"/>
  <c r="MAF88" i="34"/>
  <c r="MCR88" i="34"/>
  <c r="MFD88" i="34"/>
  <c r="MHP88" i="34"/>
  <c r="MKB88" i="34"/>
  <c r="MMN88" i="34"/>
  <c r="MOZ88" i="34"/>
  <c r="MRL88" i="34"/>
  <c r="MTX88" i="34"/>
  <c r="MWJ88" i="34"/>
  <c r="MYV88" i="34"/>
  <c r="NBH88" i="34"/>
  <c r="NDT88" i="34"/>
  <c r="NGF88" i="34"/>
  <c r="NIR88" i="34"/>
  <c r="KEQ88" i="34"/>
  <c r="KYI88" i="34"/>
  <c r="LMU88" i="34"/>
  <c r="LQC88" i="34"/>
  <c r="LSO88" i="34"/>
  <c r="LVA88" i="34"/>
  <c r="LXM88" i="34"/>
  <c r="LZY88" i="34"/>
  <c r="MCK88" i="34"/>
  <c r="MEW88" i="34"/>
  <c r="MHI88" i="34"/>
  <c r="MJU88" i="34"/>
  <c r="MMG88" i="34"/>
  <c r="MOS88" i="34"/>
  <c r="MRE88" i="34"/>
  <c r="MTQ88" i="34"/>
  <c r="MWC88" i="34"/>
  <c r="MYO88" i="34"/>
  <c r="NBA88" i="34"/>
  <c r="NDM88" i="34"/>
  <c r="NFY88" i="34"/>
  <c r="NIK88" i="34"/>
  <c r="NKW88" i="34"/>
  <c r="NNI88" i="34"/>
  <c r="KEY88" i="34"/>
  <c r="KYQ88" i="34"/>
  <c r="LMV88" i="34"/>
  <c r="LQD88" i="34"/>
  <c r="LSP88" i="34"/>
  <c r="LVB88" i="34"/>
  <c r="LXN88" i="34"/>
  <c r="LZZ88" i="34"/>
  <c r="MCL88" i="34"/>
  <c r="MEX88" i="34"/>
  <c r="MHJ88" i="34"/>
  <c r="MJV88" i="34"/>
  <c r="MMH88" i="34"/>
  <c r="MOT88" i="34"/>
  <c r="MRF88" i="34"/>
  <c r="MTR88" i="34"/>
  <c r="MWD88" i="34"/>
  <c r="MYP88" i="34"/>
  <c r="NBB88" i="34"/>
  <c r="NDN88" i="34"/>
  <c r="NFZ88" i="34"/>
  <c r="NIL88" i="34"/>
  <c r="NKX88" i="34"/>
  <c r="NNJ88" i="34"/>
  <c r="LXW88" i="34"/>
  <c r="MRO88" i="34"/>
  <c r="NIO88" i="34"/>
  <c r="NMQ88" i="34"/>
  <c r="NPI88" i="34"/>
  <c r="NRU88" i="34"/>
  <c r="NUG88" i="34"/>
  <c r="NWS88" i="34"/>
  <c r="NZE88" i="34"/>
  <c r="OBQ88" i="34"/>
  <c r="OEC88" i="34"/>
  <c r="OGO88" i="34"/>
  <c r="OJA88" i="34"/>
  <c r="OLM88" i="34"/>
  <c r="ONY88" i="34"/>
  <c r="OQK88" i="34"/>
  <c r="OSW88" i="34"/>
  <c r="OVI88" i="34"/>
  <c r="OXU88" i="34"/>
  <c r="PAG88" i="34"/>
  <c r="PCS88" i="34"/>
  <c r="PFE88" i="34"/>
  <c r="PHQ88" i="34"/>
  <c r="PKC88" i="34"/>
  <c r="PMO88" i="34"/>
  <c r="PPA88" i="34"/>
  <c r="PRM88" i="34"/>
  <c r="PTY88" i="34"/>
  <c r="PWK88" i="34"/>
  <c r="PYW88" i="34"/>
  <c r="QBI88" i="34"/>
  <c r="QDU88" i="34"/>
  <c r="QGG88" i="34"/>
  <c r="QIS88" i="34"/>
  <c r="QLE88" i="34"/>
  <c r="QNQ88" i="34"/>
  <c r="QQC88" i="34"/>
  <c r="QSO88" i="34"/>
  <c r="QVA88" i="34"/>
  <c r="QXM88" i="34"/>
  <c r="LNZ88" i="34"/>
  <c r="MIA88" i="34"/>
  <c r="NBS88" i="34"/>
  <c r="NKY88" i="34"/>
  <c r="NOD88" i="34"/>
  <c r="NQP88" i="34"/>
  <c r="NTB88" i="34"/>
  <c r="NVN88" i="34"/>
  <c r="NXZ88" i="34"/>
  <c r="OAL88" i="34"/>
  <c r="OCX88" i="34"/>
  <c r="OFJ88" i="34"/>
  <c r="OHV88" i="34"/>
  <c r="OKH88" i="34"/>
  <c r="OMT88" i="34"/>
  <c r="OPF88" i="34"/>
  <c r="ORR88" i="34"/>
  <c r="OUD88" i="34"/>
  <c r="OWP88" i="34"/>
  <c r="OZB88" i="34"/>
  <c r="PBN88" i="34"/>
  <c r="PDZ88" i="34"/>
  <c r="PGL88" i="34"/>
  <c r="PIX88" i="34"/>
  <c r="PLJ88" i="34"/>
  <c r="PNV88" i="34"/>
  <c r="PQH88" i="34"/>
  <c r="PST88" i="34"/>
  <c r="PVF88" i="34"/>
  <c r="PXR88" i="34"/>
  <c r="QAD88" i="34"/>
  <c r="QCP88" i="34"/>
  <c r="QFB88" i="34"/>
  <c r="QHN88" i="34"/>
  <c r="QJZ88" i="34"/>
  <c r="QML88" i="34"/>
  <c r="QOX88" i="34"/>
  <c r="QRJ88" i="34"/>
  <c r="QTV88" i="34"/>
  <c r="QWH88" i="34"/>
  <c r="KMQ88" i="34"/>
  <c r="MDK88" i="34"/>
  <c r="MXC88" i="34"/>
  <c r="NKA88" i="34"/>
  <c r="NNO88" i="34"/>
  <c r="NQA88" i="34"/>
  <c r="NSM88" i="34"/>
  <c r="NUY88" i="34"/>
  <c r="NXK88" i="34"/>
  <c r="NZW88" i="34"/>
  <c r="OCI88" i="34"/>
  <c r="OEU88" i="34"/>
  <c r="OHG88" i="34"/>
  <c r="OJS88" i="34"/>
  <c r="OME88" i="34"/>
  <c r="OOQ88" i="34"/>
  <c r="ORC88" i="34"/>
  <c r="OTO88" i="34"/>
  <c r="OWA88" i="34"/>
  <c r="OYM88" i="34"/>
  <c r="PAY88" i="34"/>
  <c r="PDK88" i="34"/>
  <c r="PFW88" i="34"/>
  <c r="PII88" i="34"/>
  <c r="PKU88" i="34"/>
  <c r="PNG88" i="34"/>
  <c r="PPS88" i="34"/>
  <c r="PSE88" i="34"/>
  <c r="PUQ88" i="34"/>
  <c r="PXC88" i="34"/>
  <c r="PZO88" i="34"/>
  <c r="QCA88" i="34"/>
  <c r="QEM88" i="34"/>
  <c r="QGY88" i="34"/>
  <c r="QJK88" i="34"/>
  <c r="QLW88" i="34"/>
  <c r="QOI88" i="34"/>
  <c r="QQU88" i="34"/>
  <c r="QTG88" i="34"/>
  <c r="QVS88" i="34"/>
  <c r="QYE88" i="34"/>
  <c r="LYU88" i="34"/>
  <c r="MSM88" i="34"/>
  <c r="NIW88" i="34"/>
  <c r="NMV88" i="34"/>
  <c r="NPL88" i="34"/>
  <c r="NRX88" i="34"/>
  <c r="NUJ88" i="34"/>
  <c r="NWV88" i="34"/>
  <c r="NZH88" i="34"/>
  <c r="OBT88" i="34"/>
  <c r="OEF88" i="34"/>
  <c r="OGR88" i="34"/>
  <c r="OJD88" i="34"/>
  <c r="OLP88" i="34"/>
  <c r="OOB88" i="34"/>
  <c r="OQN88" i="34"/>
  <c r="OSZ88" i="34"/>
  <c r="OVL88" i="34"/>
  <c r="OXX88" i="34"/>
  <c r="PAJ88" i="34"/>
  <c r="PCV88" i="34"/>
  <c r="PFH88" i="34"/>
  <c r="PHT88" i="34"/>
  <c r="PKF88" i="34"/>
  <c r="PMR88" i="34"/>
  <c r="PPD88" i="34"/>
  <c r="PRP88" i="34"/>
  <c r="PUB88" i="34"/>
  <c r="PWN88" i="34"/>
  <c r="PYZ88" i="34"/>
  <c r="QBL88" i="34"/>
  <c r="QDX88" i="34"/>
  <c r="QGJ88" i="34"/>
  <c r="QIV88" i="34"/>
  <c r="QLH88" i="34"/>
  <c r="QNT88" i="34"/>
  <c r="QQF88" i="34"/>
  <c r="QSR88" i="34"/>
  <c r="QVD88" i="34"/>
  <c r="QXP88" i="34"/>
  <c r="RAB88" i="34"/>
  <c r="RCN88" i="34"/>
  <c r="LKV88" i="34"/>
  <c r="MGM88" i="34"/>
  <c r="NAE88" i="34"/>
  <c r="NKQ88" i="34"/>
  <c r="NNY88" i="34"/>
  <c r="NQK88" i="34"/>
  <c r="NSW88" i="34"/>
  <c r="NVI88" i="34"/>
  <c r="NXU88" i="34"/>
  <c r="OAG88" i="34"/>
  <c r="OCS88" i="34"/>
  <c r="OFE88" i="34"/>
  <c r="OHQ88" i="34"/>
  <c r="OKC88" i="34"/>
  <c r="OMO88" i="34"/>
  <c r="OPA88" i="34"/>
  <c r="ORM88" i="34"/>
  <c r="OTY88" i="34"/>
  <c r="OWK88" i="34"/>
  <c r="OYW88" i="34"/>
  <c r="PBI88" i="34"/>
  <c r="PDU88" i="34"/>
  <c r="PGG88" i="34"/>
  <c r="PIS88" i="34"/>
  <c r="PLE88" i="34"/>
  <c r="PNQ88" i="34"/>
  <c r="PQC88" i="34"/>
  <c r="PSO88" i="34"/>
  <c r="PVA88" i="34"/>
  <c r="PXM88" i="34"/>
  <c r="PZY88" i="34"/>
  <c r="QCK88" i="34"/>
  <c r="QEW88" i="34"/>
  <c r="QHI88" i="34"/>
  <c r="QJU88" i="34"/>
  <c r="QMG88" i="34"/>
  <c r="QOS88" i="34"/>
  <c r="QRE88" i="34"/>
  <c r="QTQ88" i="34"/>
  <c r="QWC88" i="34"/>
  <c r="QYO88" i="34"/>
  <c r="RBA88" i="34"/>
  <c r="KUA88" i="34"/>
  <c r="MEI88" i="34"/>
  <c r="MYA88" i="34"/>
  <c r="NKE88" i="34"/>
  <c r="NNR88" i="34"/>
  <c r="NQD88" i="34"/>
  <c r="NSP88" i="34"/>
  <c r="NVB88" i="34"/>
  <c r="NXN88" i="34"/>
  <c r="NZZ88" i="34"/>
  <c r="OCL88" i="34"/>
  <c r="OEX88" i="34"/>
  <c r="OHJ88" i="34"/>
  <c r="OJV88" i="34"/>
  <c r="OMH88" i="34"/>
  <c r="OOT88" i="34"/>
  <c r="ORF88" i="34"/>
  <c r="OTR88" i="34"/>
  <c r="OWD88" i="34"/>
  <c r="OYP88" i="34"/>
  <c r="PBB88" i="34"/>
  <c r="PDN88" i="34"/>
  <c r="PFZ88" i="34"/>
  <c r="PIL88" i="34"/>
  <c r="PKX88" i="34"/>
  <c r="PNJ88" i="34"/>
  <c r="PPV88" i="34"/>
  <c r="PSH88" i="34"/>
  <c r="PUT88" i="34"/>
  <c r="PXF88" i="34"/>
  <c r="PZR88" i="34"/>
  <c r="QCD88" i="34"/>
  <c r="QEP88" i="34"/>
  <c r="QHB88" i="34"/>
  <c r="QJN88" i="34"/>
  <c r="QLZ88" i="34"/>
  <c r="MHF88" i="34"/>
  <c r="MSX88" i="34"/>
  <c r="MYT88" i="34"/>
  <c r="NFV88" i="34"/>
  <c r="JPN88" i="34"/>
  <c r="LLG88" i="34"/>
  <c r="LUA88" i="34"/>
  <c r="MAU88" i="34"/>
  <c r="MFS88" i="34"/>
  <c r="MJC88" i="34"/>
  <c r="MNK88" i="34"/>
  <c r="MQM88" i="34"/>
  <c r="MSY88" i="34"/>
  <c r="MVK88" i="34"/>
  <c r="MXW88" i="34"/>
  <c r="NAI88" i="34"/>
  <c r="NCU88" i="34"/>
  <c r="NFG88" i="34"/>
  <c r="NHS88" i="34"/>
  <c r="IYH88" i="34"/>
  <c r="KJG88" i="34"/>
  <c r="LCY88" i="34"/>
  <c r="LNT88" i="34"/>
  <c r="LQR88" i="34"/>
  <c r="LTD88" i="34"/>
  <c r="LVP88" i="34"/>
  <c r="LYB88" i="34"/>
  <c r="MAN88" i="34"/>
  <c r="MCZ88" i="34"/>
  <c r="MFL88" i="34"/>
  <c r="MHX88" i="34"/>
  <c r="MKJ88" i="34"/>
  <c r="MMV88" i="34"/>
  <c r="MPH88" i="34"/>
  <c r="MRT88" i="34"/>
  <c r="MUF88" i="34"/>
  <c r="MWR88" i="34"/>
  <c r="MZD88" i="34"/>
  <c r="NBP88" i="34"/>
  <c r="NEB88" i="34"/>
  <c r="NGN88" i="34"/>
  <c r="IHB88" i="34"/>
  <c r="KHC88" i="34"/>
  <c r="LAU88" i="34"/>
  <c r="LNJ88" i="34"/>
  <c r="LQK88" i="34"/>
  <c r="LSW88" i="34"/>
  <c r="LVI88" i="34"/>
  <c r="LXU88" i="34"/>
  <c r="MAG88" i="34"/>
  <c r="MCS88" i="34"/>
  <c r="MFE88" i="34"/>
  <c r="MHQ88" i="34"/>
  <c r="MKC88" i="34"/>
  <c r="MMO88" i="34"/>
  <c r="MPA88" i="34"/>
  <c r="MRM88" i="34"/>
  <c r="MTY88" i="34"/>
  <c r="MWK88" i="34"/>
  <c r="MYW88" i="34"/>
  <c r="NBI88" i="34"/>
  <c r="NDU88" i="34"/>
  <c r="NGG88" i="34"/>
  <c r="NIS88" i="34"/>
  <c r="NLE88" i="34"/>
  <c r="IJN88" i="34"/>
  <c r="KHK88" i="34"/>
  <c r="LBC88" i="34"/>
  <c r="LNK88" i="34"/>
  <c r="LQL88" i="34"/>
  <c r="LSX88" i="34"/>
  <c r="LVJ88" i="34"/>
  <c r="LXV88" i="34"/>
  <c r="MAH88" i="34"/>
  <c r="MCT88" i="34"/>
  <c r="MFF88" i="34"/>
  <c r="MHR88" i="34"/>
  <c r="MKD88" i="34"/>
  <c r="MMP88" i="34"/>
  <c r="MPB88" i="34"/>
  <c r="MRN88" i="34"/>
  <c r="MTZ88" i="34"/>
  <c r="MWL88" i="34"/>
  <c r="MYX88" i="34"/>
  <c r="NBJ88" i="34"/>
  <c r="NDV88" i="34"/>
  <c r="NGH88" i="34"/>
  <c r="NIT88" i="34"/>
  <c r="NLF88" i="34"/>
  <c r="ILZ88" i="34"/>
  <c r="MAI88" i="34"/>
  <c r="MUA88" i="34"/>
  <c r="NJH88" i="34"/>
  <c r="NNC88" i="34"/>
  <c r="NPQ88" i="34"/>
  <c r="NSC88" i="34"/>
  <c r="NUO88" i="34"/>
  <c r="NXA88" i="34"/>
  <c r="NZM88" i="34"/>
  <c r="OBY88" i="34"/>
  <c r="OEK88" i="34"/>
  <c r="OGW88" i="34"/>
  <c r="OJI88" i="34"/>
  <c r="OLU88" i="34"/>
  <c r="OOG88" i="34"/>
  <c r="OQS88" i="34"/>
  <c r="OTE88" i="34"/>
  <c r="OVQ88" i="34"/>
  <c r="OYC88" i="34"/>
  <c r="PAO88" i="34"/>
  <c r="PDA88" i="34"/>
  <c r="PFM88" i="34"/>
  <c r="PHY88" i="34"/>
  <c r="PKK88" i="34"/>
  <c r="PMW88" i="34"/>
  <c r="PPI88" i="34"/>
  <c r="PRU88" i="34"/>
  <c r="PUG88" i="34"/>
  <c r="PWS88" i="34"/>
  <c r="PZE88" i="34"/>
  <c r="QBQ88" i="34"/>
  <c r="QEC88" i="34"/>
  <c r="QGO88" i="34"/>
  <c r="QJA88" i="34"/>
  <c r="QLM88" i="34"/>
  <c r="QNY88" i="34"/>
  <c r="QQK88" i="34"/>
  <c r="QSW88" i="34"/>
  <c r="QVI88" i="34"/>
  <c r="QXU88" i="34"/>
  <c r="LQU88" i="34"/>
  <c r="MKM88" i="34"/>
  <c r="NEE88" i="34"/>
  <c r="NLK88" i="34"/>
  <c r="NOL88" i="34"/>
  <c r="NQX88" i="34"/>
  <c r="NTJ88" i="34"/>
  <c r="NVV88" i="34"/>
  <c r="NYH88" i="34"/>
  <c r="OAT88" i="34"/>
  <c r="ODF88" i="34"/>
  <c r="OFR88" i="34"/>
  <c r="OID88" i="34"/>
  <c r="OKP88" i="34"/>
  <c r="ONB88" i="34"/>
  <c r="OPN88" i="34"/>
  <c r="ORZ88" i="34"/>
  <c r="OUL88" i="34"/>
  <c r="OWX88" i="34"/>
  <c r="OZJ88" i="34"/>
  <c r="PBV88" i="34"/>
  <c r="PEH88" i="34"/>
  <c r="PGT88" i="34"/>
  <c r="PJF88" i="34"/>
  <c r="PLR88" i="34"/>
  <c r="POD88" i="34"/>
  <c r="PQP88" i="34"/>
  <c r="PTB88" i="34"/>
  <c r="PVN88" i="34"/>
  <c r="PXZ88" i="34"/>
  <c r="QAL88" i="34"/>
  <c r="QCX88" i="34"/>
  <c r="QFJ88" i="34"/>
  <c r="QHV88" i="34"/>
  <c r="QKH88" i="34"/>
  <c r="QMT88" i="34"/>
  <c r="QPF88" i="34"/>
  <c r="QRR88" i="34"/>
  <c r="QUD88" i="34"/>
  <c r="QWP88" i="34"/>
  <c r="LGI88" i="34"/>
  <c r="MFW88" i="34"/>
  <c r="MZO88" i="34"/>
  <c r="NKM88" i="34"/>
  <c r="NNW88" i="34"/>
  <c r="NQI88" i="34"/>
  <c r="NSU88" i="34"/>
  <c r="NVG88" i="34"/>
  <c r="NXS88" i="34"/>
  <c r="OAE88" i="34"/>
  <c r="OCQ88" i="34"/>
  <c r="OFC88" i="34"/>
  <c r="OHO88" i="34"/>
  <c r="OKA88" i="34"/>
  <c r="OMM88" i="34"/>
  <c r="OOY88" i="34"/>
  <c r="ORK88" i="34"/>
  <c r="OTW88" i="34"/>
  <c r="OWI88" i="34"/>
  <c r="OYU88" i="34"/>
  <c r="PBG88" i="34"/>
  <c r="PDS88" i="34"/>
  <c r="PGE88" i="34"/>
  <c r="PIQ88" i="34"/>
  <c r="PLC88" i="34"/>
  <c r="PNO88" i="34"/>
  <c r="PQA88" i="34"/>
  <c r="PSM88" i="34"/>
  <c r="PUY88" i="34"/>
  <c r="PXK88" i="34"/>
  <c r="PZW88" i="34"/>
  <c r="QCI88" i="34"/>
  <c r="QEU88" i="34"/>
  <c r="QHG88" i="34"/>
  <c r="QJS88" i="34"/>
  <c r="QME88" i="34"/>
  <c r="QOQ88" i="34"/>
  <c r="QRC88" i="34"/>
  <c r="QTO88" i="34"/>
  <c r="QWA88" i="34"/>
  <c r="JVK88" i="34"/>
  <c r="MBG88" i="34"/>
  <c r="MUY88" i="34"/>
  <c r="NJM88" i="34"/>
  <c r="NNF88" i="34"/>
  <c r="NPT88" i="34"/>
  <c r="NSF88" i="34"/>
  <c r="NUR88" i="34"/>
  <c r="NXD88" i="34"/>
  <c r="NZP88" i="34"/>
  <c r="OCB88" i="34"/>
  <c r="OEN88" i="34"/>
  <c r="OGZ88" i="34"/>
  <c r="OJL88" i="34"/>
  <c r="OLX88" i="34"/>
  <c r="OOJ88" i="34"/>
  <c r="OQV88" i="34"/>
  <c r="OTH88" i="34"/>
  <c r="OVT88" i="34"/>
  <c r="OYF88" i="34"/>
  <c r="PAR88" i="34"/>
  <c r="PDD88" i="34"/>
  <c r="PFP88" i="34"/>
  <c r="PIB88" i="34"/>
  <c r="PKN88" i="34"/>
  <c r="PMZ88" i="34"/>
  <c r="PPL88" i="34"/>
  <c r="PRX88" i="34"/>
  <c r="PUJ88" i="34"/>
  <c r="PWV88" i="34"/>
  <c r="PZH88" i="34"/>
  <c r="QBT88" i="34"/>
  <c r="QEF88" i="34"/>
  <c r="QGR88" i="34"/>
  <c r="QJD88" i="34"/>
  <c r="QLP88" i="34"/>
  <c r="QOB88" i="34"/>
  <c r="QQN88" i="34"/>
  <c r="QSZ88" i="34"/>
  <c r="QVL88" i="34"/>
  <c r="QXX88" i="34"/>
  <c r="RAJ88" i="34"/>
  <c r="RCV88" i="34"/>
  <c r="LPF88" i="34"/>
  <c r="MIY88" i="34"/>
  <c r="NCQ88" i="34"/>
  <c r="NLC88" i="34"/>
  <c r="NOG88" i="34"/>
  <c r="NQS88" i="34"/>
  <c r="NTE88" i="34"/>
  <c r="NVQ88" i="34"/>
  <c r="NYC88" i="34"/>
  <c r="OAO88" i="34"/>
  <c r="ODA88" i="34"/>
  <c r="OFM88" i="34"/>
  <c r="OHY88" i="34"/>
  <c r="OKK88" i="34"/>
  <c r="OMW88" i="34"/>
  <c r="OPI88" i="34"/>
  <c r="ORU88" i="34"/>
  <c r="OUG88" i="34"/>
  <c r="OWS88" i="34"/>
  <c r="OZE88" i="34"/>
  <c r="PBQ88" i="34"/>
  <c r="PEC88" i="34"/>
  <c r="PGO88" i="34"/>
  <c r="PJA88" i="34"/>
  <c r="PLM88" i="34"/>
  <c r="PNY88" i="34"/>
  <c r="PQK88" i="34"/>
  <c r="PSW88" i="34"/>
  <c r="PVI88" i="34"/>
  <c r="PXU88" i="34"/>
  <c r="QAG88" i="34"/>
  <c r="QCS88" i="34"/>
  <c r="QFE88" i="34"/>
  <c r="QHQ88" i="34"/>
  <c r="QKC88" i="34"/>
  <c r="QMO88" i="34"/>
  <c r="QPA88" i="34"/>
  <c r="QRM88" i="34"/>
  <c r="QTY88" i="34"/>
  <c r="QWK88" i="34"/>
  <c r="QYW88" i="34"/>
  <c r="RBI88" i="34"/>
  <c r="LLQ88" i="34"/>
  <c r="MGU88" i="34"/>
  <c r="NAM88" i="34"/>
  <c r="NKR88" i="34"/>
  <c r="NNZ88" i="34"/>
  <c r="NQL88" i="34"/>
  <c r="NSX88" i="34"/>
  <c r="NVJ88" i="34"/>
  <c r="NXV88" i="34"/>
  <c r="OAH88" i="34"/>
  <c r="OCT88" i="34"/>
  <c r="OFF88" i="34"/>
  <c r="OHR88" i="34"/>
  <c r="OKD88" i="34"/>
  <c r="OMP88" i="34"/>
  <c r="OPB88" i="34"/>
  <c r="ORN88" i="34"/>
  <c r="OTZ88" i="34"/>
  <c r="OWL88" i="34"/>
  <c r="OYX88" i="34"/>
  <c r="PBJ88" i="34"/>
  <c r="PDV88" i="34"/>
  <c r="PGH88" i="34"/>
  <c r="PIT88" i="34"/>
  <c r="PLF88" i="34"/>
  <c r="PNR88" i="34"/>
  <c r="PQD88" i="34"/>
  <c r="PSP88" i="34"/>
  <c r="PVB88" i="34"/>
  <c r="PXN88" i="34"/>
  <c r="PZZ88" i="34"/>
  <c r="QCL88" i="34"/>
  <c r="QEX88" i="34"/>
  <c r="QHJ88" i="34"/>
  <c r="QJV88" i="34"/>
  <c r="QMH88" i="34"/>
  <c r="QOT88" i="34"/>
  <c r="QRF88" i="34"/>
  <c r="QTR88" i="34"/>
  <c r="QWD88" i="34"/>
  <c r="QYP88" i="34"/>
  <c r="RBB88" i="34"/>
  <c r="RDN88" i="34"/>
  <c r="LUU88" i="34"/>
  <c r="MOM88" i="34"/>
  <c r="NHI88" i="34"/>
  <c r="OZN88" i="34"/>
  <c r="PJJ88" i="34"/>
  <c r="PTF88" i="34"/>
  <c r="QDB88" i="34"/>
  <c r="QMX88" i="34"/>
  <c r="QRV88" i="34"/>
  <c r="QWT88" i="34"/>
  <c r="RBR88" i="34"/>
  <c r="LZS88" i="34"/>
  <c r="NJD88" i="34"/>
  <c r="NOQ88" i="34"/>
  <c r="NRS88" i="34"/>
  <c r="NUE88" i="34"/>
  <c r="NWQ88" i="34"/>
  <c r="NZC88" i="34"/>
  <c r="OBO88" i="34"/>
  <c r="OEA88" i="34"/>
  <c r="OGM88" i="34"/>
  <c r="OIY88" i="34"/>
  <c r="OLK88" i="34"/>
  <c r="ONW88" i="34"/>
  <c r="OQI88" i="34"/>
  <c r="OSU88" i="34"/>
  <c r="OVG88" i="34"/>
  <c r="OXS88" i="34"/>
  <c r="PAE88" i="34"/>
  <c r="PCQ88" i="34"/>
  <c r="PFC88" i="34"/>
  <c r="PHO88" i="34"/>
  <c r="PKA88" i="34"/>
  <c r="PMM88" i="34"/>
  <c r="POY88" i="34"/>
  <c r="PRK88" i="34"/>
  <c r="PTW88" i="34"/>
  <c r="PWI88" i="34"/>
  <c r="PYU88" i="34"/>
  <c r="QBG88" i="34"/>
  <c r="QDS88" i="34"/>
  <c r="QGE88" i="34"/>
  <c r="QIQ88" i="34"/>
  <c r="QLC88" i="34"/>
  <c r="QNO88" i="34"/>
  <c r="QQA88" i="34"/>
  <c r="QSM88" i="34"/>
  <c r="QUY88" i="34"/>
  <c r="QXK88" i="34"/>
  <c r="QZW88" i="34"/>
  <c r="RCI88" i="34"/>
  <c r="MCM88" i="34"/>
  <c r="NZT88" i="34"/>
  <c r="OTL88" i="34"/>
  <c r="PND88" i="34"/>
  <c r="QGV88" i="34"/>
  <c r="QZA88" i="34"/>
  <c r="RDS88" i="34"/>
  <c r="RGK88" i="34"/>
  <c r="RIW88" i="34"/>
  <c r="RLI88" i="34"/>
  <c r="RNU88" i="34"/>
  <c r="RQG88" i="34"/>
  <c r="RSS88" i="34"/>
  <c r="RVE88" i="34"/>
  <c r="RXQ88" i="34"/>
  <c r="SAC88" i="34"/>
  <c r="SCO88" i="34"/>
  <c r="SFA88" i="34"/>
  <c r="SHM88" i="34"/>
  <c r="SJY88" i="34"/>
  <c r="SMK88" i="34"/>
  <c r="SOW88" i="34"/>
  <c r="SRI88" i="34"/>
  <c r="STU88" i="34"/>
  <c r="SWG88" i="34"/>
  <c r="SYS88" i="34"/>
  <c r="TBE88" i="34"/>
  <c r="TDQ88" i="34"/>
  <c r="TGC88" i="34"/>
  <c r="TIO88" i="34"/>
  <c r="TLA88" i="34"/>
  <c r="TNM88" i="34"/>
  <c r="TPY88" i="34"/>
  <c r="TSK88" i="34"/>
  <c r="TUW88" i="34"/>
  <c r="TXI88" i="34"/>
  <c r="TZU88" i="34"/>
  <c r="UCG88" i="34"/>
  <c r="UES88" i="34"/>
  <c r="UHE88" i="34"/>
  <c r="MYQ88" i="34"/>
  <c r="OCN88" i="34"/>
  <c r="OWF88" i="34"/>
  <c r="PPX88" i="34"/>
  <c r="QJP88" i="34"/>
  <c r="QZR88" i="34"/>
  <c r="REH88" i="34"/>
  <c r="RGT88" i="34"/>
  <c r="RJF88" i="34"/>
  <c r="RLR88" i="34"/>
  <c r="ROD88" i="34"/>
  <c r="RQP88" i="34"/>
  <c r="RTB88" i="34"/>
  <c r="RVN88" i="34"/>
  <c r="RXZ88" i="34"/>
  <c r="SAL88" i="34"/>
  <c r="SCX88" i="34"/>
  <c r="SFJ88" i="34"/>
  <c r="SHV88" i="34"/>
  <c r="SKH88" i="34"/>
  <c r="SMT88" i="34"/>
  <c r="SPF88" i="34"/>
  <c r="SRR88" i="34"/>
  <c r="SUD88" i="34"/>
  <c r="SWP88" i="34"/>
  <c r="SZB88" i="34"/>
  <c r="TBN88" i="34"/>
  <c r="TDZ88" i="34"/>
  <c r="TGL88" i="34"/>
  <c r="TIX88" i="34"/>
  <c r="TLJ88" i="34"/>
  <c r="TNV88" i="34"/>
  <c r="TQH88" i="34"/>
  <c r="TST88" i="34"/>
  <c r="TVF88" i="34"/>
  <c r="TXR88" i="34"/>
  <c r="UAD88" i="34"/>
  <c r="UCP88" i="34"/>
  <c r="UFB88" i="34"/>
  <c r="NOB88" i="34"/>
  <c r="OHT88" i="34"/>
  <c r="PBL88" i="34"/>
  <c r="PVD88" i="34"/>
  <c r="QOV88" i="34"/>
  <c r="RAY88" i="34"/>
  <c r="REY88" i="34"/>
  <c r="RHK88" i="34"/>
  <c r="RJW88" i="34"/>
  <c r="RMI88" i="34"/>
  <c r="ROU88" i="34"/>
  <c r="RRG88" i="34"/>
  <c r="RTS88" i="34"/>
  <c r="RWE88" i="34"/>
  <c r="RYQ88" i="34"/>
  <c r="SBC88" i="34"/>
  <c r="SDO88" i="34"/>
  <c r="SGA88" i="34"/>
  <c r="SIM88" i="34"/>
  <c r="SKY88" i="34"/>
  <c r="SNK88" i="34"/>
  <c r="SPW88" i="34"/>
  <c r="SSI88" i="34"/>
  <c r="SUU88" i="34"/>
  <c r="SXG88" i="34"/>
  <c r="SZS88" i="34"/>
  <c r="TCE88" i="34"/>
  <c r="TEQ88" i="34"/>
  <c r="THC88" i="34"/>
  <c r="TJO88" i="34"/>
  <c r="TMA88" i="34"/>
  <c r="TOM88" i="34"/>
  <c r="TQY88" i="34"/>
  <c r="TTK88" i="34"/>
  <c r="TVW88" i="34"/>
  <c r="TYI88" i="34"/>
  <c r="UAU88" i="34"/>
  <c r="UDG88" i="34"/>
  <c r="UFS88" i="34"/>
  <c r="UIE88" i="34"/>
  <c r="UKQ88" i="34"/>
  <c r="UNC88" i="34"/>
  <c r="UPO88" i="34"/>
  <c r="NVT88" i="34"/>
  <c r="OPL88" i="34"/>
  <c r="PJD88" i="34"/>
  <c r="QCV88" i="34"/>
  <c r="QWN88" i="34"/>
  <c r="RCZ88" i="34"/>
  <c r="RFX88" i="34"/>
  <c r="RIJ88" i="34"/>
  <c r="RKV88" i="34"/>
  <c r="RNH88" i="34"/>
  <c r="RPT88" i="34"/>
  <c r="RSF88" i="34"/>
  <c r="RUR88" i="34"/>
  <c r="RXD88" i="34"/>
  <c r="RZP88" i="34"/>
  <c r="SCB88" i="34"/>
  <c r="SEN88" i="34"/>
  <c r="SGZ88" i="34"/>
  <c r="SJL88" i="34"/>
  <c r="SLX88" i="34"/>
  <c r="SOJ88" i="34"/>
  <c r="SQV88" i="34"/>
  <c r="STH88" i="34"/>
  <c r="SVT88" i="34"/>
  <c r="SYF88" i="34"/>
  <c r="TAR88" i="34"/>
  <c r="TDD88" i="34"/>
  <c r="TFP88" i="34"/>
  <c r="TIB88" i="34"/>
  <c r="TKN88" i="34"/>
  <c r="TMZ88" i="34"/>
  <c r="TPL88" i="34"/>
  <c r="TRX88" i="34"/>
  <c r="TUJ88" i="34"/>
  <c r="TWV88" i="34"/>
  <c r="TZH88" i="34"/>
  <c r="UBT88" i="34"/>
  <c r="UEF88" i="34"/>
  <c r="UGR88" i="34"/>
  <c r="UJD88" i="34"/>
  <c r="ULP88" i="34"/>
  <c r="NLT88" i="34"/>
  <c r="OFX88" i="34"/>
  <c r="OZP88" i="34"/>
  <c r="PTH88" i="34"/>
  <c r="QMZ88" i="34"/>
  <c r="RAO88" i="34"/>
  <c r="RES88" i="34"/>
  <c r="RHE88" i="34"/>
  <c r="RJQ88" i="34"/>
  <c r="RMC88" i="34"/>
  <c r="ROO88" i="34"/>
  <c r="RRA88" i="34"/>
  <c r="RTM88" i="34"/>
  <c r="RVY88" i="34"/>
  <c r="RYK88" i="34"/>
  <c r="SAW88" i="34"/>
  <c r="SDI88" i="34"/>
  <c r="SFU88" i="34"/>
  <c r="SIG88" i="34"/>
  <c r="SKS88" i="34"/>
  <c r="SNE88" i="34"/>
  <c r="SPQ88" i="34"/>
  <c r="SSC88" i="34"/>
  <c r="SUO88" i="34"/>
  <c r="SXA88" i="34"/>
  <c r="SZM88" i="34"/>
  <c r="TBY88" i="34"/>
  <c r="TEK88" i="34"/>
  <c r="TGW88" i="34"/>
  <c r="TJI88" i="34"/>
  <c r="TLU88" i="34"/>
  <c r="TOG88" i="34"/>
  <c r="TQS88" i="34"/>
  <c r="TTE88" i="34"/>
  <c r="TVQ88" i="34"/>
  <c r="TYC88" i="34"/>
  <c r="UAO88" i="34"/>
  <c r="UDA88" i="34"/>
  <c r="UFM88" i="34"/>
  <c r="NWJ88" i="34"/>
  <c r="OQB88" i="34"/>
  <c r="PJT88" i="34"/>
  <c r="QDL88" i="34"/>
  <c r="QXD88" i="34"/>
  <c r="RDB88" i="34"/>
  <c r="RFZ88" i="34"/>
  <c r="RIL88" i="34"/>
  <c r="RKX88" i="34"/>
  <c r="RNJ88" i="34"/>
  <c r="RPV88" i="34"/>
  <c r="RSH88" i="34"/>
  <c r="RUT88" i="34"/>
  <c r="RXF88" i="34"/>
  <c r="RZR88" i="34"/>
  <c r="SCD88" i="34"/>
  <c r="SEP88" i="34"/>
  <c r="SHB88" i="34"/>
  <c r="SJN88" i="34"/>
  <c r="SLZ88" i="34"/>
  <c r="SOL88" i="34"/>
  <c r="SQX88" i="34"/>
  <c r="STJ88" i="34"/>
  <c r="SVV88" i="34"/>
  <c r="SYH88" i="34"/>
  <c r="TAT88" i="34"/>
  <c r="TDF88" i="34"/>
  <c r="TFR88" i="34"/>
  <c r="TID88" i="34"/>
  <c r="TKP88" i="34"/>
  <c r="TNB88" i="34"/>
  <c r="TPN88" i="34"/>
  <c r="TRZ88" i="34"/>
  <c r="TUL88" i="34"/>
  <c r="TWX88" i="34"/>
  <c r="TZJ88" i="34"/>
  <c r="UBV88" i="34"/>
  <c r="UEH88" i="34"/>
  <c r="UGT88" i="34"/>
  <c r="LXO88" i="34"/>
  <c r="NZD88" i="34"/>
  <c r="OSV88" i="34"/>
  <c r="PMN88" i="34"/>
  <c r="QGF88" i="34"/>
  <c r="QYU88" i="34"/>
  <c r="RDQ88" i="34"/>
  <c r="RGI88" i="34"/>
  <c r="RIU88" i="34"/>
  <c r="RLG88" i="34"/>
  <c r="RNS88" i="34"/>
  <c r="RQE88" i="34"/>
  <c r="RSQ88" i="34"/>
  <c r="RVC88" i="34"/>
  <c r="RXO88" i="34"/>
  <c r="SAA88" i="34"/>
  <c r="SCM88" i="34"/>
  <c r="SEY88" i="34"/>
  <c r="SHK88" i="34"/>
  <c r="SJW88" i="34"/>
  <c r="SMI88" i="34"/>
  <c r="SOU88" i="34"/>
  <c r="SRG88" i="34"/>
  <c r="STS88" i="34"/>
  <c r="SWE88" i="34"/>
  <c r="SYQ88" i="34"/>
  <c r="TBC88" i="34"/>
  <c r="TDO88" i="34"/>
  <c r="TGA88" i="34"/>
  <c r="TIM88" i="34"/>
  <c r="TKY88" i="34"/>
  <c r="TNK88" i="34"/>
  <c r="TPW88" i="34"/>
  <c r="TSI88" i="34"/>
  <c r="TUU88" i="34"/>
  <c r="TXG88" i="34"/>
  <c r="TZS88" i="34"/>
  <c r="UCE88" i="34"/>
  <c r="UEQ88" i="34"/>
  <c r="UHC88" i="34"/>
  <c r="UJO88" i="34"/>
  <c r="UMA88" i="34"/>
  <c r="QYZ88" i="34"/>
  <c r="RVD88" i="34"/>
  <c r="SOV88" i="34"/>
  <c r="TIN88" i="34"/>
  <c r="UCF88" i="34"/>
  <c r="UKH88" i="34"/>
  <c r="UNW88" i="34"/>
  <c r="UQO88" i="34"/>
  <c r="UTA88" i="34"/>
  <c r="UVM88" i="34"/>
  <c r="UXY88" i="34"/>
  <c r="VAK88" i="34"/>
  <c r="VCW88" i="34"/>
  <c r="VFI88" i="34"/>
  <c r="VHU88" i="34"/>
  <c r="VKG88" i="34"/>
  <c r="VMS88" i="34"/>
  <c r="VPE88" i="34"/>
  <c r="VRQ88" i="34"/>
  <c r="VUC88" i="34"/>
  <c r="VWO88" i="34"/>
  <c r="VZA88" i="34"/>
  <c r="WBM88" i="34"/>
  <c r="WDY88" i="34"/>
  <c r="WGK88" i="34"/>
  <c r="WIW88" i="34"/>
  <c r="WLI88" i="34"/>
  <c r="WNU88" i="34"/>
  <c r="WQG88" i="34"/>
  <c r="WSS88" i="34"/>
  <c r="WVE88" i="34"/>
  <c r="WXQ88" i="34"/>
  <c r="XAC88" i="34"/>
  <c r="XCO88" i="34"/>
  <c r="XFA88" i="34"/>
  <c r="XEJ88" i="34"/>
  <c r="RGR88" i="34"/>
  <c r="SAJ88" i="34"/>
  <c r="SUB88" i="34"/>
  <c r="TNT88" i="34"/>
  <c r="UGK88" i="34"/>
  <c r="ULJ88" i="34"/>
  <c r="UOP88" i="34"/>
  <c r="URF88" i="34"/>
  <c r="UTR88" i="34"/>
  <c r="UWD88" i="34"/>
  <c r="UYP88" i="34"/>
  <c r="VBB88" i="34"/>
  <c r="VDN88" i="34"/>
  <c r="VFZ88" i="34"/>
  <c r="VIL88" i="34"/>
  <c r="VKX88" i="34"/>
  <c r="VNJ88" i="34"/>
  <c r="VPV88" i="34"/>
  <c r="VSH88" i="34"/>
  <c r="VUT88" i="34"/>
  <c r="VXF88" i="34"/>
  <c r="VZR88" i="34"/>
  <c r="WCD88" i="34"/>
  <c r="WEP88" i="34"/>
  <c r="WHB88" i="34"/>
  <c r="WJN88" i="34"/>
  <c r="WLZ88" i="34"/>
  <c r="WOL88" i="34"/>
  <c r="WQX88" i="34"/>
  <c r="WTJ88" i="34"/>
  <c r="WVV88" i="34"/>
  <c r="WYH88" i="34"/>
  <c r="XAT88" i="34"/>
  <c r="XDF88" i="34"/>
  <c r="TFT88" i="34"/>
  <c r="UWB88" i="34"/>
  <c r="VKF88" i="34"/>
  <c r="VYZ88" i="34"/>
  <c r="WOR88" i="34"/>
  <c r="NJE88" i="34"/>
  <c r="RJL88" i="34"/>
  <c r="SDD88" i="34"/>
  <c r="SWV88" i="34"/>
  <c r="TQN88" i="34"/>
  <c r="UHI88" i="34"/>
  <c r="ULY88" i="34"/>
  <c r="UPA88" i="34"/>
  <c r="URO88" i="34"/>
  <c r="UUA88" i="34"/>
  <c r="UWM88" i="34"/>
  <c r="UYY88" i="34"/>
  <c r="VBK88" i="34"/>
  <c r="VDW88" i="34"/>
  <c r="VGI88" i="34"/>
  <c r="VIU88" i="34"/>
  <c r="VLG88" i="34"/>
  <c r="VNS88" i="34"/>
  <c r="VQE88" i="34"/>
  <c r="VSQ88" i="34"/>
  <c r="VVC88" i="34"/>
  <c r="VXO88" i="34"/>
  <c r="WAA88" i="34"/>
  <c r="WCM88" i="34"/>
  <c r="WEY88" i="34"/>
  <c r="WHK88" i="34"/>
  <c r="WJW88" i="34"/>
  <c r="WMI88" i="34"/>
  <c r="WOU88" i="34"/>
  <c r="WRG88" i="34"/>
  <c r="WTS88" i="34"/>
  <c r="WWE88" i="34"/>
  <c r="WYQ88" i="34"/>
  <c r="XBC88" i="34"/>
  <c r="XDO88" i="34"/>
  <c r="UEJ88" i="34"/>
  <c r="UYF88" i="34"/>
  <c r="VMJ88" i="34"/>
  <c r="WBL88" i="34"/>
  <c r="WQN88" i="34"/>
  <c r="OGV88" i="34"/>
  <c r="RMF88" i="34"/>
  <c r="SFX88" i="34"/>
  <c r="SZP88" i="34"/>
  <c r="TTH88" i="34"/>
  <c r="UIG88" i="34"/>
  <c r="UML88" i="34"/>
  <c r="UPK88" i="34"/>
  <c r="URX88" i="34"/>
  <c r="UUJ88" i="34"/>
  <c r="UWV88" i="34"/>
  <c r="UZH88" i="34"/>
  <c r="VBT88" i="34"/>
  <c r="VEF88" i="34"/>
  <c r="VGR88" i="34"/>
  <c r="VJD88" i="34"/>
  <c r="VLP88" i="34"/>
  <c r="VOB88" i="34"/>
  <c r="VQN88" i="34"/>
  <c r="VSZ88" i="34"/>
  <c r="VVL88" i="34"/>
  <c r="VXX88" i="34"/>
  <c r="WAJ88" i="34"/>
  <c r="WCV88" i="34"/>
  <c r="WFH88" i="34"/>
  <c r="WHT88" i="34"/>
  <c r="WKF88" i="34"/>
  <c r="WMR88" i="34"/>
  <c r="WPD88" i="34"/>
  <c r="WRP88" i="34"/>
  <c r="WUB88" i="34"/>
  <c r="WWN88" i="34"/>
  <c r="WYZ88" i="34"/>
  <c r="XBL88" i="34"/>
  <c r="XDX88" i="34"/>
  <c r="XCS88" i="34"/>
  <c r="RXH88" i="34"/>
  <c r="UNM88" i="34"/>
  <c r="VCF88" i="34"/>
  <c r="VQR88" i="34"/>
  <c r="WEN88" i="34"/>
  <c r="WTX88" i="34"/>
  <c r="PCZ88" i="34"/>
  <c r="ROZ88" i="34"/>
  <c r="SIR88" i="34"/>
  <c r="TCJ88" i="34"/>
  <c r="TWB88" i="34"/>
  <c r="UJB88" i="34"/>
  <c r="UMZ88" i="34"/>
  <c r="UPU88" i="34"/>
  <c r="USG88" i="34"/>
  <c r="UUS88" i="34"/>
  <c r="UXE88" i="34"/>
  <c r="UZQ88" i="34"/>
  <c r="VCC88" i="34"/>
  <c r="VEO88" i="34"/>
  <c r="VHA88" i="34"/>
  <c r="VJM88" i="34"/>
  <c r="VLY88" i="34"/>
  <c r="VOK88" i="34"/>
  <c r="VQW88" i="34"/>
  <c r="VTI88" i="34"/>
  <c r="VVU88" i="34"/>
  <c r="VYG88" i="34"/>
  <c r="WAS88" i="34"/>
  <c r="WDE88" i="34"/>
  <c r="WFQ88" i="34"/>
  <c r="WIC88" i="34"/>
  <c r="WKO88" i="34"/>
  <c r="WNA88" i="34"/>
  <c r="WPM88" i="34"/>
  <c r="WRY88" i="34"/>
  <c r="WUK88" i="34"/>
  <c r="WWW88" i="34"/>
  <c r="WZI88" i="34"/>
  <c r="XDA88" i="34"/>
  <c r="STL88" i="34"/>
  <c r="UTH88" i="34"/>
  <c r="VIR88" i="34"/>
  <c r="VXT88" i="34"/>
  <c r="WND88" i="34"/>
  <c r="XEB88" i="34"/>
  <c r="RHX88" i="34"/>
  <c r="SBP88" i="34"/>
  <c r="SVH88" i="34"/>
  <c r="TOZ88" i="34"/>
  <c r="UGV88" i="34"/>
  <c r="ULQ88" i="34"/>
  <c r="UOU88" i="34"/>
  <c r="URJ88" i="34"/>
  <c r="UTV88" i="34"/>
  <c r="UWH88" i="34"/>
  <c r="UYT88" i="34"/>
  <c r="VBF88" i="34"/>
  <c r="VDR88" i="34"/>
  <c r="VGD88" i="34"/>
  <c r="VIP88" i="34"/>
  <c r="VLB88" i="34"/>
  <c r="VNN88" i="34"/>
  <c r="VPZ88" i="34"/>
  <c r="VSL88" i="34"/>
  <c r="VUX88" i="34"/>
  <c r="VXJ88" i="34"/>
  <c r="VZV88" i="34"/>
  <c r="WCH88" i="34"/>
  <c r="WET88" i="34"/>
  <c r="WHF88" i="34"/>
  <c r="WJR88" i="34"/>
  <c r="WMD88" i="34"/>
  <c r="WOP88" i="34"/>
  <c r="WRB88" i="34"/>
  <c r="WTN88" i="34"/>
  <c r="WVZ88" i="34"/>
  <c r="WYL88" i="34"/>
  <c r="XAX88" i="34"/>
  <c r="XDJ88" i="34"/>
  <c r="XDS88" i="34"/>
  <c r="TND88" i="34"/>
  <c r="UVL88" i="34"/>
  <c r="VJX88" i="34"/>
  <c r="VZX88" i="34"/>
  <c r="WPP88" i="34"/>
  <c r="NUN88" i="34"/>
  <c r="RKR88" i="34"/>
  <c r="SEJ88" i="34"/>
  <c r="SYB88" i="34"/>
  <c r="TRT88" i="34"/>
  <c r="UHT88" i="34"/>
  <c r="UMD88" i="34"/>
  <c r="UPE88" i="34"/>
  <c r="URS88" i="34"/>
  <c r="UUE88" i="34"/>
  <c r="UWQ88" i="34"/>
  <c r="UZC88" i="34"/>
  <c r="VBO88" i="34"/>
  <c r="VEA88" i="34"/>
  <c r="VGM88" i="34"/>
  <c r="VIY88" i="34"/>
  <c r="VLK88" i="34"/>
  <c r="VNW88" i="34"/>
  <c r="VQI88" i="34"/>
  <c r="VSU88" i="34"/>
  <c r="VVG88" i="34"/>
  <c r="VXS88" i="34"/>
  <c r="WAE88" i="34"/>
  <c r="WCQ88" i="34"/>
  <c r="WFC88" i="34"/>
  <c r="WHO88" i="34"/>
  <c r="WKA88" i="34"/>
  <c r="WMM88" i="34"/>
  <c r="WOY88" i="34"/>
  <c r="WRK88" i="34"/>
  <c r="WTW88" i="34"/>
  <c r="XBG88" i="34"/>
  <c r="UXP88" i="34"/>
  <c r="WQF88" i="34"/>
  <c r="VGU88" i="34"/>
  <c r="VOE88" i="34"/>
  <c r="WRS88" i="34"/>
  <c r="QXT88" i="34"/>
  <c r="WSB88" i="34"/>
  <c r="VYI88" i="34"/>
  <c r="WNC88" i="34"/>
  <c r="XBW88" i="34"/>
  <c r="WUF88" i="34"/>
  <c r="WSI88" i="34"/>
  <c r="UNV88" i="34"/>
  <c r="WQE88" i="34"/>
  <c r="VFP88" i="34"/>
  <c r="OZV88" i="34"/>
  <c r="PJR88" i="34"/>
  <c r="PTN88" i="34"/>
  <c r="QDJ88" i="34"/>
  <c r="QNF88" i="34"/>
  <c r="QSD88" i="34"/>
  <c r="QXB88" i="34"/>
  <c r="RBZ88" i="34"/>
  <c r="MCE88" i="34"/>
  <c r="NJT88" i="34"/>
  <c r="NOY88" i="34"/>
  <c r="NSA88" i="34"/>
  <c r="NUM88" i="34"/>
  <c r="NWY88" i="34"/>
  <c r="NZK88" i="34"/>
  <c r="OBW88" i="34"/>
  <c r="OEI88" i="34"/>
  <c r="OGU88" i="34"/>
  <c r="OJG88" i="34"/>
  <c r="OLS88" i="34"/>
  <c r="OOE88" i="34"/>
  <c r="OQQ88" i="34"/>
  <c r="OTC88" i="34"/>
  <c r="OVO88" i="34"/>
  <c r="OYA88" i="34"/>
  <c r="PAM88" i="34"/>
  <c r="PCY88" i="34"/>
  <c r="PFK88" i="34"/>
  <c r="PHW88" i="34"/>
  <c r="PKI88" i="34"/>
  <c r="PMU88" i="34"/>
  <c r="PPG88" i="34"/>
  <c r="PRS88" i="34"/>
  <c r="PUE88" i="34"/>
  <c r="PWQ88" i="34"/>
  <c r="PZC88" i="34"/>
  <c r="QBO88" i="34"/>
  <c r="QEA88" i="34"/>
  <c r="QGM88" i="34"/>
  <c r="QIY88" i="34"/>
  <c r="QLK88" i="34"/>
  <c r="QNW88" i="34"/>
  <c r="QQI88" i="34"/>
  <c r="QSU88" i="34"/>
  <c r="QVG88" i="34"/>
  <c r="QXS88" i="34"/>
  <c r="RAE88" i="34"/>
  <c r="RCQ88" i="34"/>
  <c r="MWE88" i="34"/>
  <c r="OCF88" i="34"/>
  <c r="OVX88" i="34"/>
  <c r="PPP88" i="34"/>
  <c r="QJH88" i="34"/>
  <c r="QZQ88" i="34"/>
  <c r="REG88" i="34"/>
  <c r="RGS88" i="34"/>
  <c r="RJE88" i="34"/>
  <c r="RLQ88" i="34"/>
  <c r="ROC88" i="34"/>
  <c r="RQO88" i="34"/>
  <c r="RTA88" i="34"/>
  <c r="RVM88" i="34"/>
  <c r="RXY88" i="34"/>
  <c r="SAK88" i="34"/>
  <c r="SCW88" i="34"/>
  <c r="SFI88" i="34"/>
  <c r="SHU88" i="34"/>
  <c r="SKG88" i="34"/>
  <c r="SMS88" i="34"/>
  <c r="SPE88" i="34"/>
  <c r="SRQ88" i="34"/>
  <c r="SUC88" i="34"/>
  <c r="SWO88" i="34"/>
  <c r="SZA88" i="34"/>
  <c r="TBM88" i="34"/>
  <c r="TDY88" i="34"/>
  <c r="TGK88" i="34"/>
  <c r="TIW88" i="34"/>
  <c r="TLI88" i="34"/>
  <c r="TNU88" i="34"/>
  <c r="TQG88" i="34"/>
  <c r="TSS88" i="34"/>
  <c r="TVE88" i="34"/>
  <c r="TXQ88" i="34"/>
  <c r="UAC88" i="34"/>
  <c r="UCO88" i="34"/>
  <c r="UFA88" i="34"/>
  <c r="UHM88" i="34"/>
  <c r="NKI88" i="34"/>
  <c r="OEZ88" i="34"/>
  <c r="OYR88" i="34"/>
  <c r="PSJ88" i="34"/>
  <c r="QMB88" i="34"/>
  <c r="RAH88" i="34"/>
  <c r="REP88" i="34"/>
  <c r="RHB88" i="34"/>
  <c r="RJN88" i="34"/>
  <c r="RLZ88" i="34"/>
  <c r="ROL88" i="34"/>
  <c r="RQX88" i="34"/>
  <c r="RTJ88" i="34"/>
  <c r="RVV88" i="34"/>
  <c r="RYH88" i="34"/>
  <c r="SAT88" i="34"/>
  <c r="SDF88" i="34"/>
  <c r="SFR88" i="34"/>
  <c r="SID88" i="34"/>
  <c r="SKP88" i="34"/>
  <c r="SNB88" i="34"/>
  <c r="SPN88" i="34"/>
  <c r="SRZ88" i="34"/>
  <c r="SUL88" i="34"/>
  <c r="SWX88" i="34"/>
  <c r="SZJ88" i="34"/>
  <c r="TBV88" i="34"/>
  <c r="TEH88" i="34"/>
  <c r="TGT88" i="34"/>
  <c r="TJF88" i="34"/>
  <c r="TLR88" i="34"/>
  <c r="TOD88" i="34"/>
  <c r="TQP88" i="34"/>
  <c r="TTB88" i="34"/>
  <c r="TVN88" i="34"/>
  <c r="TXZ88" i="34"/>
  <c r="UAL88" i="34"/>
  <c r="UCX88" i="34"/>
  <c r="UFJ88" i="34"/>
  <c r="NQN88" i="34"/>
  <c r="OKF88" i="34"/>
  <c r="PDX88" i="34"/>
  <c r="PXP88" i="34"/>
  <c r="QRH88" i="34"/>
  <c r="RBO88" i="34"/>
  <c r="RFG88" i="34"/>
  <c r="RHS88" i="34"/>
  <c r="RKE88" i="34"/>
  <c r="RMQ88" i="34"/>
  <c r="RPC88" i="34"/>
  <c r="RRO88" i="34"/>
  <c r="RUA88" i="34"/>
  <c r="RWM88" i="34"/>
  <c r="RYY88" i="34"/>
  <c r="SBK88" i="34"/>
  <c r="SDW88" i="34"/>
  <c r="SGI88" i="34"/>
  <c r="SIU88" i="34"/>
  <c r="SLG88" i="34"/>
  <c r="SNS88" i="34"/>
  <c r="SQE88" i="34"/>
  <c r="SSQ88" i="34"/>
  <c r="SVC88" i="34"/>
  <c r="SXO88" i="34"/>
  <c r="TAA88" i="34"/>
  <c r="TCM88" i="34"/>
  <c r="TEY88" i="34"/>
  <c r="THK88" i="34"/>
  <c r="TJW88" i="34"/>
  <c r="TMI88" i="34"/>
  <c r="TOU88" i="34"/>
  <c r="TRG88" i="34"/>
  <c r="TTS88" i="34"/>
  <c r="TWE88" i="34"/>
  <c r="TYQ88" i="34"/>
  <c r="UBC88" i="34"/>
  <c r="UDO88" i="34"/>
  <c r="UGA88" i="34"/>
  <c r="UIM88" i="34"/>
  <c r="UKY88" i="34"/>
  <c r="UNK88" i="34"/>
  <c r="LQE88" i="34"/>
  <c r="NYF88" i="34"/>
  <c r="ORX88" i="34"/>
  <c r="PLP88" i="34"/>
  <c r="QFH88" i="34"/>
  <c r="QYM88" i="34"/>
  <c r="RDK88" i="34"/>
  <c r="RGF88" i="34"/>
  <c r="RIR88" i="34"/>
  <c r="RLD88" i="34"/>
  <c r="RNP88" i="34"/>
  <c r="RQB88" i="34"/>
  <c r="RSN88" i="34"/>
  <c r="RUZ88" i="34"/>
  <c r="RXL88" i="34"/>
  <c r="RZX88" i="34"/>
  <c r="SCJ88" i="34"/>
  <c r="SEV88" i="34"/>
  <c r="SHH88" i="34"/>
  <c r="SJT88" i="34"/>
  <c r="SMF88" i="34"/>
  <c r="SOR88" i="34"/>
  <c r="SRD88" i="34"/>
  <c r="STP88" i="34"/>
  <c r="SWB88" i="34"/>
  <c r="SYN88" i="34"/>
  <c r="TAZ88" i="34"/>
  <c r="TDL88" i="34"/>
  <c r="TFX88" i="34"/>
  <c r="TIJ88" i="34"/>
  <c r="TKV88" i="34"/>
  <c r="TNH88" i="34"/>
  <c r="TPT88" i="34"/>
  <c r="TSF88" i="34"/>
  <c r="TUR88" i="34"/>
  <c r="TXD88" i="34"/>
  <c r="TZP88" i="34"/>
  <c r="UCB88" i="34"/>
  <c r="UEN88" i="34"/>
  <c r="UGZ88" i="34"/>
  <c r="UJL88" i="34"/>
  <c r="ULX88" i="34"/>
  <c r="NOR88" i="34"/>
  <c r="OIJ88" i="34"/>
  <c r="PCB88" i="34"/>
  <c r="PVT88" i="34"/>
  <c r="QPL88" i="34"/>
  <c r="RBE88" i="34"/>
  <c r="RFA88" i="34"/>
  <c r="RHM88" i="34"/>
  <c r="RJY88" i="34"/>
  <c r="RMK88" i="34"/>
  <c r="ROW88" i="34"/>
  <c r="RRI88" i="34"/>
  <c r="RTU88" i="34"/>
  <c r="RWG88" i="34"/>
  <c r="RYS88" i="34"/>
  <c r="SBE88" i="34"/>
  <c r="SDQ88" i="34"/>
  <c r="SGC88" i="34"/>
  <c r="SIO88" i="34"/>
  <c r="SLA88" i="34"/>
  <c r="SNM88" i="34"/>
  <c r="SPY88" i="34"/>
  <c r="SSK88" i="34"/>
  <c r="SUW88" i="34"/>
  <c r="SXI88" i="34"/>
  <c r="SZU88" i="34"/>
  <c r="TCG88" i="34"/>
  <c r="TES88" i="34"/>
  <c r="THE88" i="34"/>
  <c r="TJQ88" i="34"/>
  <c r="TMC88" i="34"/>
  <c r="TOO88" i="34"/>
  <c r="TRA88" i="34"/>
  <c r="TTM88" i="34"/>
  <c r="TVY88" i="34"/>
  <c r="TYK88" i="34"/>
  <c r="UAW88" i="34"/>
  <c r="UDI88" i="34"/>
  <c r="LVC88" i="34"/>
  <c r="NYV88" i="34"/>
  <c r="OSN88" i="34"/>
  <c r="PMF88" i="34"/>
  <c r="QFX88" i="34"/>
  <c r="QYT88" i="34"/>
  <c r="RDP88" i="34"/>
  <c r="RGH88" i="34"/>
  <c r="RIT88" i="34"/>
  <c r="RLF88" i="34"/>
  <c r="RNR88" i="34"/>
  <c r="RQD88" i="34"/>
  <c r="RSP88" i="34"/>
  <c r="RVB88" i="34"/>
  <c r="RXN88" i="34"/>
  <c r="RZZ88" i="34"/>
  <c r="SCL88" i="34"/>
  <c r="SEX88" i="34"/>
  <c r="SHJ88" i="34"/>
  <c r="SJV88" i="34"/>
  <c r="SMH88" i="34"/>
  <c r="SOT88" i="34"/>
  <c r="SRF88" i="34"/>
  <c r="STR88" i="34"/>
  <c r="SWD88" i="34"/>
  <c r="SYP88" i="34"/>
  <c r="TBB88" i="34"/>
  <c r="TDN88" i="34"/>
  <c r="TFZ88" i="34"/>
  <c r="TIL88" i="34"/>
  <c r="TKX88" i="34"/>
  <c r="TNJ88" i="34"/>
  <c r="TPV88" i="34"/>
  <c r="TSH88" i="34"/>
  <c r="TUT88" i="34"/>
  <c r="TXF88" i="34"/>
  <c r="TZR88" i="34"/>
  <c r="UCD88" i="34"/>
  <c r="UEP88" i="34"/>
  <c r="UHB88" i="34"/>
  <c r="MRG88" i="34"/>
  <c r="OBP88" i="34"/>
  <c r="OVH88" i="34"/>
  <c r="POZ88" i="34"/>
  <c r="QIR88" i="34"/>
  <c r="QZK88" i="34"/>
  <c r="REC88" i="34"/>
  <c r="RGQ88" i="34"/>
  <c r="RJC88" i="34"/>
  <c r="RLO88" i="34"/>
  <c r="ROA88" i="34"/>
  <c r="RQM88" i="34"/>
  <c r="RSY88" i="34"/>
  <c r="RVK88" i="34"/>
  <c r="RXW88" i="34"/>
  <c r="SAI88" i="34"/>
  <c r="SCU88" i="34"/>
  <c r="SFG88" i="34"/>
  <c r="SHS88" i="34"/>
  <c r="SKE88" i="34"/>
  <c r="SMQ88" i="34"/>
  <c r="SPC88" i="34"/>
  <c r="SRO88" i="34"/>
  <c r="SUA88" i="34"/>
  <c r="SWM88" i="34"/>
  <c r="SYY88" i="34"/>
  <c r="TBK88" i="34"/>
  <c r="TDW88" i="34"/>
  <c r="TGI88" i="34"/>
  <c r="TIU88" i="34"/>
  <c r="TLG88" i="34"/>
  <c r="TNS88" i="34"/>
  <c r="TQE88" i="34"/>
  <c r="TSQ88" i="34"/>
  <c r="TVC88" i="34"/>
  <c r="TXO88" i="34"/>
  <c r="UAA88" i="34"/>
  <c r="UCM88" i="34"/>
  <c r="UEY88" i="34"/>
  <c r="UHK88" i="34"/>
  <c r="UJW88" i="34"/>
  <c r="UMI88" i="34"/>
  <c r="RDR88" i="34"/>
  <c r="RXP88" i="34"/>
  <c r="SRH88" i="34"/>
  <c r="TKZ88" i="34"/>
  <c r="UER88" i="34"/>
  <c r="UKV88" i="34"/>
  <c r="UOF88" i="34"/>
  <c r="UQW88" i="34"/>
  <c r="UTI88" i="34"/>
  <c r="UVU88" i="34"/>
  <c r="UYG88" i="34"/>
  <c r="VAS88" i="34"/>
  <c r="VDE88" i="34"/>
  <c r="VFQ88" i="34"/>
  <c r="VIC88" i="34"/>
  <c r="VKO88" i="34"/>
  <c r="VNA88" i="34"/>
  <c r="VPM88" i="34"/>
  <c r="VRY88" i="34"/>
  <c r="VUK88" i="34"/>
  <c r="VWW88" i="34"/>
  <c r="VZI88" i="34"/>
  <c r="WBU88" i="34"/>
  <c r="WEG88" i="34"/>
  <c r="WGS88" i="34"/>
  <c r="WJE88" i="34"/>
  <c r="WLQ88" i="34"/>
  <c r="WOC88" i="34"/>
  <c r="WQO88" i="34"/>
  <c r="WTA88" i="34"/>
  <c r="WVM88" i="34"/>
  <c r="WXY88" i="34"/>
  <c r="XAK88" i="34"/>
  <c r="XCW88" i="34"/>
  <c r="VYR88" i="34"/>
  <c r="MTS88" i="34"/>
  <c r="RJD88" i="34"/>
  <c r="SCV88" i="34"/>
  <c r="SWN88" i="34"/>
  <c r="TQF88" i="34"/>
  <c r="UHF88" i="34"/>
  <c r="ULV88" i="34"/>
  <c r="UOZ88" i="34"/>
  <c r="URN88" i="34"/>
  <c r="UTZ88" i="34"/>
  <c r="UWL88" i="34"/>
  <c r="UYX88" i="34"/>
  <c r="VBJ88" i="34"/>
  <c r="VDV88" i="34"/>
  <c r="VGH88" i="34"/>
  <c r="VIT88" i="34"/>
  <c r="VLF88" i="34"/>
  <c r="VNR88" i="34"/>
  <c r="VQD88" i="34"/>
  <c r="VSP88" i="34"/>
  <c r="VVB88" i="34"/>
  <c r="VXN88" i="34"/>
  <c r="VZZ88" i="34"/>
  <c r="WCL88" i="34"/>
  <c r="WEX88" i="34"/>
  <c r="WHJ88" i="34"/>
  <c r="WJV88" i="34"/>
  <c r="WMH88" i="34"/>
  <c r="WOT88" i="34"/>
  <c r="WRF88" i="34"/>
  <c r="WTR88" i="34"/>
  <c r="WWD88" i="34"/>
  <c r="WYP88" i="34"/>
  <c r="XBB88" i="34"/>
  <c r="XDN88" i="34"/>
  <c r="TZL88" i="34"/>
  <c r="UXX88" i="34"/>
  <c r="VMB88" i="34"/>
  <c r="WAV88" i="34"/>
  <c r="WQV88" i="34"/>
  <c r="OEJ88" i="34"/>
  <c r="RLX88" i="34"/>
  <c r="SFP88" i="34"/>
  <c r="SZH88" i="34"/>
  <c r="TSZ88" i="34"/>
  <c r="UID88" i="34"/>
  <c r="UMK88" i="34"/>
  <c r="UPJ88" i="34"/>
  <c r="URW88" i="34"/>
  <c r="UUI88" i="34"/>
  <c r="UWU88" i="34"/>
  <c r="UZG88" i="34"/>
  <c r="VBS88" i="34"/>
  <c r="VEE88" i="34"/>
  <c r="VGQ88" i="34"/>
  <c r="VJC88" i="34"/>
  <c r="VLO88" i="34"/>
  <c r="VOA88" i="34"/>
  <c r="VQM88" i="34"/>
  <c r="VSY88" i="34"/>
  <c r="VVK88" i="34"/>
  <c r="VXW88" i="34"/>
  <c r="WAI88" i="34"/>
  <c r="WCU88" i="34"/>
  <c r="WFG88" i="34"/>
  <c r="WHS88" i="34"/>
  <c r="WKE88" i="34"/>
  <c r="WMQ88" i="34"/>
  <c r="WPC88" i="34"/>
  <c r="WRO88" i="34"/>
  <c r="WUA88" i="34"/>
  <c r="WWM88" i="34"/>
  <c r="WYY88" i="34"/>
  <c r="XBK88" i="34"/>
  <c r="XDW88" i="34"/>
  <c r="UJU88" i="34"/>
  <c r="VAB88" i="34"/>
  <c r="VNX88" i="34"/>
  <c r="WDX88" i="34"/>
  <c r="WSJ88" i="34"/>
  <c r="PAN88" i="34"/>
  <c r="ROR88" i="34"/>
  <c r="SIJ88" i="34"/>
  <c r="TCB88" i="34"/>
  <c r="TVT88" i="34"/>
  <c r="UJA88" i="34"/>
  <c r="UMY88" i="34"/>
  <c r="UPT88" i="34"/>
  <c r="USF88" i="34"/>
  <c r="UUR88" i="34"/>
  <c r="UXD88" i="34"/>
  <c r="UZP88" i="34"/>
  <c r="VCB88" i="34"/>
  <c r="VEN88" i="34"/>
  <c r="VGZ88" i="34"/>
  <c r="VJL88" i="34"/>
  <c r="VLX88" i="34"/>
  <c r="VOJ88" i="34"/>
  <c r="VQV88" i="34"/>
  <c r="VTH88" i="34"/>
  <c r="VVT88" i="34"/>
  <c r="VYF88" i="34"/>
  <c r="WAR88" i="34"/>
  <c r="WDD88" i="34"/>
  <c r="WFP88" i="34"/>
  <c r="WIB88" i="34"/>
  <c r="WKN88" i="34"/>
  <c r="WMZ88" i="34"/>
  <c r="WPL88" i="34"/>
  <c r="WRX88" i="34"/>
  <c r="WUJ88" i="34"/>
  <c r="WWV88" i="34"/>
  <c r="WZH88" i="34"/>
  <c r="XBT88" i="34"/>
  <c r="XEF88" i="34"/>
  <c r="XDI88" i="34"/>
  <c r="SHD88" i="34"/>
  <c r="UPP88" i="34"/>
  <c r="VEB88" i="34"/>
  <c r="VSN88" i="34"/>
  <c r="WGJ88" i="34"/>
  <c r="WWB88" i="34"/>
  <c r="PWR88" i="34"/>
  <c r="RRL88" i="34"/>
  <c r="SLD88" i="34"/>
  <c r="TEV88" i="34"/>
  <c r="TYN88" i="34"/>
  <c r="UJP88" i="34"/>
  <c r="UNI88" i="34"/>
  <c r="UQC88" i="34"/>
  <c r="USO88" i="34"/>
  <c r="UVA88" i="34"/>
  <c r="UXM88" i="34"/>
  <c r="UZY88" i="34"/>
  <c r="VCK88" i="34"/>
  <c r="VEW88" i="34"/>
  <c r="VHI88" i="34"/>
  <c r="VJU88" i="34"/>
  <c r="VMG88" i="34"/>
  <c r="VOS88" i="34"/>
  <c r="VRE88" i="34"/>
  <c r="VTQ88" i="34"/>
  <c r="VWC88" i="34"/>
  <c r="VYO88" i="34"/>
  <c r="WBA88" i="34"/>
  <c r="WDM88" i="34"/>
  <c r="WFY88" i="34"/>
  <c r="WIK88" i="34"/>
  <c r="WKW88" i="34"/>
  <c r="WNI88" i="34"/>
  <c r="WPU88" i="34"/>
  <c r="WSG88" i="34"/>
  <c r="WUS88" i="34"/>
  <c r="WXE88" i="34"/>
  <c r="WZQ88" i="34"/>
  <c r="XDQ88" i="34"/>
  <c r="TDH88" i="34"/>
  <c r="UUV88" i="34"/>
  <c r="VKV88" i="34"/>
  <c r="VZP88" i="34"/>
  <c r="WOZ88" i="34"/>
  <c r="NSB88" i="34"/>
  <c r="RKJ88" i="34"/>
  <c r="SEB88" i="34"/>
  <c r="SXT88" i="34"/>
  <c r="TRL88" i="34"/>
  <c r="UHQ88" i="34"/>
  <c r="UMC88" i="34"/>
  <c r="UPD88" i="34"/>
  <c r="URR88" i="34"/>
  <c r="UUD88" i="34"/>
  <c r="UWP88" i="34"/>
  <c r="UZB88" i="34"/>
  <c r="VBN88" i="34"/>
  <c r="VDZ88" i="34"/>
  <c r="VGL88" i="34"/>
  <c r="VIX88" i="34"/>
  <c r="VLJ88" i="34"/>
  <c r="VNV88" i="34"/>
  <c r="VQH88" i="34"/>
  <c r="VST88" i="34"/>
  <c r="VVF88" i="34"/>
  <c r="VXR88" i="34"/>
  <c r="WAD88" i="34"/>
  <c r="WCP88" i="34"/>
  <c r="WFB88" i="34"/>
  <c r="WHN88" i="34"/>
  <c r="WJZ88" i="34"/>
  <c r="WML88" i="34"/>
  <c r="WOX88" i="34"/>
  <c r="WRJ88" i="34"/>
  <c r="WTV88" i="34"/>
  <c r="WWH88" i="34"/>
  <c r="WYT88" i="34"/>
  <c r="XBF88" i="34"/>
  <c r="XDR88" i="34"/>
  <c r="XEI88" i="34"/>
  <c r="UBX88" i="34"/>
  <c r="UXH88" i="34"/>
  <c r="VLT88" i="34"/>
  <c r="WCJ88" i="34"/>
  <c r="WRL88" i="34"/>
  <c r="OOF88" i="34"/>
  <c r="RND88" i="34"/>
  <c r="SGV88" i="34"/>
  <c r="TAN88" i="34"/>
  <c r="TUF88" i="34"/>
  <c r="UIO88" i="34"/>
  <c r="UMR88" i="34"/>
  <c r="UPN88" i="34"/>
  <c r="USA88" i="34"/>
  <c r="UUM88" i="34"/>
  <c r="UWY88" i="34"/>
  <c r="VEI88" i="34"/>
  <c r="VJG88" i="34"/>
  <c r="WHW88" i="34"/>
  <c r="WZC88" i="34"/>
  <c r="WDP88" i="34"/>
  <c r="WAU88" i="34"/>
  <c r="WPO88" i="34"/>
  <c r="RNL88" i="34"/>
  <c r="WGA88" i="34"/>
  <c r="WXG88" i="34"/>
  <c r="WGZ88" i="34"/>
  <c r="WXO88" i="34"/>
  <c r="PBZ88" i="34"/>
  <c r="PLV88" i="34"/>
  <c r="PVR88" i="34"/>
  <c r="QFN88" i="34"/>
  <c r="QOL88" i="34"/>
  <c r="QTJ88" i="34"/>
  <c r="QYH88" i="34"/>
  <c r="RDF88" i="34"/>
  <c r="MMA88" i="34"/>
  <c r="NLS88" i="34"/>
  <c r="NPG88" i="34"/>
  <c r="NSI88" i="34"/>
  <c r="NUU88" i="34"/>
  <c r="NXG88" i="34"/>
  <c r="NZS88" i="34"/>
  <c r="OCE88" i="34"/>
  <c r="OEQ88" i="34"/>
  <c r="OHC88" i="34"/>
  <c r="OJO88" i="34"/>
  <c r="OMA88" i="34"/>
  <c r="OOM88" i="34"/>
  <c r="OQY88" i="34"/>
  <c r="OTK88" i="34"/>
  <c r="OVW88" i="34"/>
  <c r="OYI88" i="34"/>
  <c r="PAU88" i="34"/>
  <c r="PDG88" i="34"/>
  <c r="PFS88" i="34"/>
  <c r="PIE88" i="34"/>
  <c r="PKQ88" i="34"/>
  <c r="PNC88" i="34"/>
  <c r="PPO88" i="34"/>
  <c r="PSA88" i="34"/>
  <c r="PUM88" i="34"/>
  <c r="PWY88" i="34"/>
  <c r="PZK88" i="34"/>
  <c r="QBW88" i="34"/>
  <c r="QEI88" i="34"/>
  <c r="QGU88" i="34"/>
  <c r="QJG88" i="34"/>
  <c r="QLS88" i="34"/>
  <c r="QOE88" i="34"/>
  <c r="QQQ88" i="34"/>
  <c r="QTC88" i="34"/>
  <c r="QVO88" i="34"/>
  <c r="QYA88" i="34"/>
  <c r="RAM88" i="34"/>
  <c r="RCY88" i="34"/>
  <c r="NJU88" i="34"/>
  <c r="OER88" i="34"/>
  <c r="OYJ88" i="34"/>
  <c r="PSB88" i="34"/>
  <c r="QLT88" i="34"/>
  <c r="RAG88" i="34"/>
  <c r="REO88" i="34"/>
  <c r="RHA88" i="34"/>
  <c r="RJM88" i="34"/>
  <c r="RLY88" i="34"/>
  <c r="ROK88" i="34"/>
  <c r="RQW88" i="34"/>
  <c r="RTI88" i="34"/>
  <c r="RVU88" i="34"/>
  <c r="RYG88" i="34"/>
  <c r="SAS88" i="34"/>
  <c r="SDE88" i="34"/>
  <c r="SFQ88" i="34"/>
  <c r="SIC88" i="34"/>
  <c r="SKO88" i="34"/>
  <c r="SNA88" i="34"/>
  <c r="SPM88" i="34"/>
  <c r="SRY88" i="34"/>
  <c r="SUK88" i="34"/>
  <c r="SWW88" i="34"/>
  <c r="SZI88" i="34"/>
  <c r="TBU88" i="34"/>
  <c r="TEG88" i="34"/>
  <c r="TGS88" i="34"/>
  <c r="TJE88" i="34"/>
  <c r="TLQ88" i="34"/>
  <c r="TOC88" i="34"/>
  <c r="TQO88" i="34"/>
  <c r="TTA88" i="34"/>
  <c r="TVM88" i="34"/>
  <c r="TXY88" i="34"/>
  <c r="UAK88" i="34"/>
  <c r="UCW88" i="34"/>
  <c r="UFI88" i="34"/>
  <c r="UHU88" i="34"/>
  <c r="NNT88" i="34"/>
  <c r="OHL88" i="34"/>
  <c r="PBD88" i="34"/>
  <c r="PUV88" i="34"/>
  <c r="QON88" i="34"/>
  <c r="RAX88" i="34"/>
  <c r="REX88" i="34"/>
  <c r="RHJ88" i="34"/>
  <c r="RJV88" i="34"/>
  <c r="RMH88" i="34"/>
  <c r="ROT88" i="34"/>
  <c r="RRF88" i="34"/>
  <c r="RTR88" i="34"/>
  <c r="RWD88" i="34"/>
  <c r="RYP88" i="34"/>
  <c r="SBB88" i="34"/>
  <c r="SDN88" i="34"/>
  <c r="SFZ88" i="34"/>
  <c r="SIL88" i="34"/>
  <c r="SKX88" i="34"/>
  <c r="SNJ88" i="34"/>
  <c r="SPV88" i="34"/>
  <c r="SSH88" i="34"/>
  <c r="SUT88" i="34"/>
  <c r="SXF88" i="34"/>
  <c r="SZR88" i="34"/>
  <c r="TCD88" i="34"/>
  <c r="TEP88" i="34"/>
  <c r="THB88" i="34"/>
  <c r="TJN88" i="34"/>
  <c r="TLZ88" i="34"/>
  <c r="TOL88" i="34"/>
  <c r="TQX88" i="34"/>
  <c r="TTJ88" i="34"/>
  <c r="TVV88" i="34"/>
  <c r="TYH88" i="34"/>
  <c r="UAT88" i="34"/>
  <c r="UDF88" i="34"/>
  <c r="UFR88" i="34"/>
  <c r="NSZ88" i="34"/>
  <c r="OMR88" i="34"/>
  <c r="PGJ88" i="34"/>
  <c r="QAB88" i="34"/>
  <c r="QTT88" i="34"/>
  <c r="RCE88" i="34"/>
  <c r="RFO88" i="34"/>
  <c r="RIA88" i="34"/>
  <c r="RKM88" i="34"/>
  <c r="RMY88" i="34"/>
  <c r="RPK88" i="34"/>
  <c r="RRW88" i="34"/>
  <c r="RUI88" i="34"/>
  <c r="RWU88" i="34"/>
  <c r="RZG88" i="34"/>
  <c r="SBS88" i="34"/>
  <c r="SEE88" i="34"/>
  <c r="SGQ88" i="34"/>
  <c r="SJC88" i="34"/>
  <c r="SLO88" i="34"/>
  <c r="SOA88" i="34"/>
  <c r="SQM88" i="34"/>
  <c r="SSY88" i="34"/>
  <c r="SVK88" i="34"/>
  <c r="SXW88" i="34"/>
  <c r="TAI88" i="34"/>
  <c r="TCU88" i="34"/>
  <c r="TFG88" i="34"/>
  <c r="THS88" i="34"/>
  <c r="TKE88" i="34"/>
  <c r="TMQ88" i="34"/>
  <c r="TPC88" i="34"/>
  <c r="TRO88" i="34"/>
  <c r="TUA88" i="34"/>
  <c r="TWM88" i="34"/>
  <c r="TYY88" i="34"/>
  <c r="UBK88" i="34"/>
  <c r="UDW88" i="34"/>
  <c r="UGI88" i="34"/>
  <c r="UIU88" i="34"/>
  <c r="ULG88" i="34"/>
  <c r="UNS88" i="34"/>
  <c r="MJW88" i="34"/>
  <c r="OAR88" i="34"/>
  <c r="OUJ88" i="34"/>
  <c r="POB88" i="34"/>
  <c r="QHT88" i="34"/>
  <c r="QZH88" i="34"/>
  <c r="RDY88" i="34"/>
  <c r="RGN88" i="34"/>
  <c r="RIZ88" i="34"/>
  <c r="RLL88" i="34"/>
  <c r="RNX88" i="34"/>
  <c r="RQJ88" i="34"/>
  <c r="RSV88" i="34"/>
  <c r="RVH88" i="34"/>
  <c r="RXT88" i="34"/>
  <c r="SAF88" i="34"/>
  <c r="SCR88" i="34"/>
  <c r="SFD88" i="34"/>
  <c r="SHP88" i="34"/>
  <c r="SKB88" i="34"/>
  <c r="SMN88" i="34"/>
  <c r="SOZ88" i="34"/>
  <c r="SRL88" i="34"/>
  <c r="STX88" i="34"/>
  <c r="SWJ88" i="34"/>
  <c r="SYV88" i="34"/>
  <c r="TBH88" i="34"/>
  <c r="TDT88" i="34"/>
  <c r="TGF88" i="34"/>
  <c r="TIR88" i="34"/>
  <c r="TLD88" i="34"/>
  <c r="TNP88" i="34"/>
  <c r="TQB88" i="34"/>
  <c r="TSN88" i="34"/>
  <c r="TUZ88" i="34"/>
  <c r="TXL88" i="34"/>
  <c r="TZX88" i="34"/>
  <c r="UCJ88" i="34"/>
  <c r="UEV88" i="34"/>
  <c r="UHH88" i="34"/>
  <c r="UJT88" i="34"/>
  <c r="UMF88" i="34"/>
  <c r="NRD88" i="34"/>
  <c r="OKV88" i="34"/>
  <c r="PEN88" i="34"/>
  <c r="PYF88" i="34"/>
  <c r="QRX88" i="34"/>
  <c r="RBU88" i="34"/>
  <c r="RFI88" i="34"/>
  <c r="RHU88" i="34"/>
  <c r="RKG88" i="34"/>
  <c r="RMS88" i="34"/>
  <c r="RPE88" i="34"/>
  <c r="RRQ88" i="34"/>
  <c r="RUC88" i="34"/>
  <c r="RWO88" i="34"/>
  <c r="RZA88" i="34"/>
  <c r="SBM88" i="34"/>
  <c r="SDY88" i="34"/>
  <c r="SGK88" i="34"/>
  <c r="SIW88" i="34"/>
  <c r="SLI88" i="34"/>
  <c r="SNU88" i="34"/>
  <c r="SQG88" i="34"/>
  <c r="SSS88" i="34"/>
  <c r="SVE88" i="34"/>
  <c r="SXQ88" i="34"/>
  <c r="TAC88" i="34"/>
  <c r="TCO88" i="34"/>
  <c r="TFA88" i="34"/>
  <c r="THM88" i="34"/>
  <c r="TJY88" i="34"/>
  <c r="TMK88" i="34"/>
  <c r="TOW88" i="34"/>
  <c r="TRI88" i="34"/>
  <c r="TTU88" i="34"/>
  <c r="TWG88" i="34"/>
  <c r="TYS88" i="34"/>
  <c r="UBE88" i="34"/>
  <c r="UDQ88" i="34"/>
  <c r="MOU88" i="34"/>
  <c r="OBH88" i="34"/>
  <c r="OUZ88" i="34"/>
  <c r="POR88" i="34"/>
  <c r="QIJ88" i="34"/>
  <c r="QZJ88" i="34"/>
  <c r="REA88" i="34"/>
  <c r="RGP88" i="34"/>
  <c r="RJB88" i="34"/>
  <c r="RLN88" i="34"/>
  <c r="RNZ88" i="34"/>
  <c r="RQL88" i="34"/>
  <c r="RSX88" i="34"/>
  <c r="RVJ88" i="34"/>
  <c r="RXV88" i="34"/>
  <c r="SAH88" i="34"/>
  <c r="SCT88" i="34"/>
  <c r="SFF88" i="34"/>
  <c r="SHR88" i="34"/>
  <c r="SKD88" i="34"/>
  <c r="SMP88" i="34"/>
  <c r="SPB88" i="34"/>
  <c r="SRN88" i="34"/>
  <c r="STZ88" i="34"/>
  <c r="SWL88" i="34"/>
  <c r="SYX88" i="34"/>
  <c r="TBJ88" i="34"/>
  <c r="TDV88" i="34"/>
  <c r="TGH88" i="34"/>
  <c r="TIT88" i="34"/>
  <c r="TLF88" i="34"/>
  <c r="TNR88" i="34"/>
  <c r="TQD88" i="34"/>
  <c r="TSP88" i="34"/>
  <c r="TVB88" i="34"/>
  <c r="TXN88" i="34"/>
  <c r="TZZ88" i="34"/>
  <c r="UCL88" i="34"/>
  <c r="UEX88" i="34"/>
  <c r="UHJ88" i="34"/>
  <c r="NIN88" i="34"/>
  <c r="OEB88" i="34"/>
  <c r="OXT88" i="34"/>
  <c r="PRL88" i="34"/>
  <c r="QLD88" i="34"/>
  <c r="RAA88" i="34"/>
  <c r="REM88" i="34"/>
  <c r="RGY88" i="34"/>
  <c r="RJK88" i="34"/>
  <c r="RLW88" i="34"/>
  <c r="ROI88" i="34"/>
  <c r="RQU88" i="34"/>
  <c r="RTG88" i="34"/>
  <c r="RVS88" i="34"/>
  <c r="RYE88" i="34"/>
  <c r="SAQ88" i="34"/>
  <c r="SDC88" i="34"/>
  <c r="SFO88" i="34"/>
  <c r="SIA88" i="34"/>
  <c r="SKM88" i="34"/>
  <c r="SMY88" i="34"/>
  <c r="SPK88" i="34"/>
  <c r="SRW88" i="34"/>
  <c r="SUI88" i="34"/>
  <c r="SWU88" i="34"/>
  <c r="SZG88" i="34"/>
  <c r="TBS88" i="34"/>
  <c r="TEE88" i="34"/>
  <c r="TGQ88" i="34"/>
  <c r="TJC88" i="34"/>
  <c r="TLO88" i="34"/>
  <c r="TOA88" i="34"/>
  <c r="TQM88" i="34"/>
  <c r="TSY88" i="34"/>
  <c r="TVK88" i="34"/>
  <c r="TXW88" i="34"/>
  <c r="UAI88" i="34"/>
  <c r="UCU88" i="34"/>
  <c r="UFG88" i="34"/>
  <c r="UHS88" i="34"/>
  <c r="UKE88" i="34"/>
  <c r="UMQ88" i="34"/>
  <c r="RGJ88" i="34"/>
  <c r="SAB88" i="34"/>
  <c r="STT88" i="34"/>
  <c r="TNL88" i="34"/>
  <c r="UGH88" i="34"/>
  <c r="ULI88" i="34"/>
  <c r="UOO88" i="34"/>
  <c r="URE88" i="34"/>
  <c r="UTQ88" i="34"/>
  <c r="UWC88" i="34"/>
  <c r="UYO88" i="34"/>
  <c r="VBA88" i="34"/>
  <c r="VDM88" i="34"/>
  <c r="VFY88" i="34"/>
  <c r="VIK88" i="34"/>
  <c r="VKW88" i="34"/>
  <c r="VNI88" i="34"/>
  <c r="VPU88" i="34"/>
  <c r="VSG88" i="34"/>
  <c r="VUS88" i="34"/>
  <c r="VXE88" i="34"/>
  <c r="VZQ88" i="34"/>
  <c r="WCC88" i="34"/>
  <c r="WEO88" i="34"/>
  <c r="WHA88" i="34"/>
  <c r="WJM88" i="34"/>
  <c r="WLY88" i="34"/>
  <c r="WOK88" i="34"/>
  <c r="WQW88" i="34"/>
  <c r="WTI88" i="34"/>
  <c r="WVU88" i="34"/>
  <c r="WYG88" i="34"/>
  <c r="XAS88" i="34"/>
  <c r="XDE88" i="34"/>
  <c r="WPH88" i="34"/>
  <c r="OBX88" i="34"/>
  <c r="RLP88" i="34"/>
  <c r="SFH88" i="34"/>
  <c r="SYZ88" i="34"/>
  <c r="TSR88" i="34"/>
  <c r="UIB88" i="34"/>
  <c r="UMJ88" i="34"/>
  <c r="UPI88" i="34"/>
  <c r="URV88" i="34"/>
  <c r="UUH88" i="34"/>
  <c r="UWT88" i="34"/>
  <c r="UZF88" i="34"/>
  <c r="VBR88" i="34"/>
  <c r="VED88" i="34"/>
  <c r="VGP88" i="34"/>
  <c r="VJB88" i="34"/>
  <c r="VLN88" i="34"/>
  <c r="VNZ88" i="34"/>
  <c r="VQL88" i="34"/>
  <c r="VSX88" i="34"/>
  <c r="VVJ88" i="34"/>
  <c r="VXV88" i="34"/>
  <c r="WAH88" i="34"/>
  <c r="WCT88" i="34"/>
  <c r="WFF88" i="34"/>
  <c r="WHR88" i="34"/>
  <c r="WKD88" i="34"/>
  <c r="WMP88" i="34"/>
  <c r="WPB88" i="34"/>
  <c r="WRN88" i="34"/>
  <c r="WTZ88" i="34"/>
  <c r="WWL88" i="34"/>
  <c r="WYX88" i="34"/>
  <c r="XBJ88" i="34"/>
  <c r="XDV88" i="34"/>
  <c r="UJH88" i="34"/>
  <c r="UZL88" i="34"/>
  <c r="VOF88" i="34"/>
  <c r="WCZ88" i="34"/>
  <c r="WSR88" i="34"/>
  <c r="OYB88" i="34"/>
  <c r="ROJ88" i="34"/>
  <c r="SIB88" i="34"/>
  <c r="TBT88" i="34"/>
  <c r="TVL88" i="34"/>
  <c r="UIZ88" i="34"/>
  <c r="UMX88" i="34"/>
  <c r="UPS88" i="34"/>
  <c r="USE88" i="34"/>
  <c r="UUQ88" i="34"/>
  <c r="UXC88" i="34"/>
  <c r="UZO88" i="34"/>
  <c r="VCA88" i="34"/>
  <c r="VEM88" i="34"/>
  <c r="VGY88" i="34"/>
  <c r="VJK88" i="34"/>
  <c r="VLW88" i="34"/>
  <c r="VOI88" i="34"/>
  <c r="VQU88" i="34"/>
  <c r="VTG88" i="34"/>
  <c r="VVS88" i="34"/>
  <c r="VYE88" i="34"/>
  <c r="WAQ88" i="34"/>
  <c r="WDC88" i="34"/>
  <c r="WFO88" i="34"/>
  <c r="WIA88" i="34"/>
  <c r="WKM88" i="34"/>
  <c r="WMY88" i="34"/>
  <c r="WPK88" i="34"/>
  <c r="WRW88" i="34"/>
  <c r="WUI88" i="34"/>
  <c r="WWU88" i="34"/>
  <c r="WZG88" i="34"/>
  <c r="XBS88" i="34"/>
  <c r="XEE88" i="34"/>
  <c r="UMS88" i="34"/>
  <c r="VBX88" i="34"/>
  <c r="VQB88" i="34"/>
  <c r="WFT88" i="34"/>
  <c r="WUN88" i="34"/>
  <c r="PUF88" i="34"/>
  <c r="RRD88" i="34"/>
  <c r="SKV88" i="34"/>
  <c r="TEN88" i="34"/>
  <c r="TYF88" i="34"/>
  <c r="UJN88" i="34"/>
  <c r="UNH88" i="34"/>
  <c r="UQB88" i="34"/>
  <c r="USN88" i="34"/>
  <c r="UUZ88" i="34"/>
  <c r="UXL88" i="34"/>
  <c r="UZX88" i="34"/>
  <c r="VCJ88" i="34"/>
  <c r="VEV88" i="34"/>
  <c r="VHH88" i="34"/>
  <c r="VJT88" i="34"/>
  <c r="VMF88" i="34"/>
  <c r="VOR88" i="34"/>
  <c r="VRD88" i="34"/>
  <c r="VTP88" i="34"/>
  <c r="VWB88" i="34"/>
  <c r="VYN88" i="34"/>
  <c r="WAZ88" i="34"/>
  <c r="WDL88" i="34"/>
  <c r="WFX88" i="34"/>
  <c r="WIJ88" i="34"/>
  <c r="WKV88" i="34"/>
  <c r="WNH88" i="34"/>
  <c r="WPT88" i="34"/>
  <c r="WSF88" i="34"/>
  <c r="WUR88" i="34"/>
  <c r="WXD88" i="34"/>
  <c r="WZP88" i="34"/>
  <c r="XCB88" i="34"/>
  <c r="XEN88" i="34"/>
  <c r="XDY88" i="34"/>
  <c r="SON88" i="34"/>
  <c r="URD88" i="34"/>
  <c r="VFX88" i="34"/>
  <c r="VUJ88" i="34"/>
  <c r="WIF88" i="34"/>
  <c r="WYF88" i="34"/>
  <c r="QQJ88" i="34"/>
  <c r="RTX88" i="34"/>
  <c r="SNP88" i="34"/>
  <c r="THH88" i="34"/>
  <c r="UAZ88" i="34"/>
  <c r="UKC88" i="34"/>
  <c r="UNR88" i="34"/>
  <c r="UQK88" i="34"/>
  <c r="USW88" i="34"/>
  <c r="UVI88" i="34"/>
  <c r="UXU88" i="34"/>
  <c r="VAG88" i="34"/>
  <c r="VCS88" i="34"/>
  <c r="VFE88" i="34"/>
  <c r="VHQ88" i="34"/>
  <c r="VKC88" i="34"/>
  <c r="VMO88" i="34"/>
  <c r="VPA88" i="34"/>
  <c r="VRM88" i="34"/>
  <c r="VTY88" i="34"/>
  <c r="VWK88" i="34"/>
  <c r="VYW88" i="34"/>
  <c r="WBI88" i="34"/>
  <c r="WDU88" i="34"/>
  <c r="WGG88" i="34"/>
  <c r="WIS88" i="34"/>
  <c r="WLE88" i="34"/>
  <c r="WNQ88" i="34"/>
  <c r="WQC88" i="34"/>
  <c r="WSO88" i="34"/>
  <c r="WVA88" i="34"/>
  <c r="WXM88" i="34"/>
  <c r="WZY88" i="34"/>
  <c r="XEG88" i="34"/>
  <c r="TSB88" i="34"/>
  <c r="UWR88" i="34"/>
  <c r="VMR88" i="34"/>
  <c r="WBD88" i="34"/>
  <c r="WRD88" i="34"/>
  <c r="OLT88" i="34"/>
  <c r="RMV88" i="34"/>
  <c r="SGN88" i="34"/>
  <c r="TAF88" i="34"/>
  <c r="TTX88" i="34"/>
  <c r="UIL88" i="34"/>
  <c r="UMP88" i="34"/>
  <c r="UPM88" i="34"/>
  <c r="URZ88" i="34"/>
  <c r="UUL88" i="34"/>
  <c r="UWX88" i="34"/>
  <c r="UZJ88" i="34"/>
  <c r="VBV88" i="34"/>
  <c r="VEH88" i="34"/>
  <c r="VGT88" i="34"/>
  <c r="VJF88" i="34"/>
  <c r="VLR88" i="34"/>
  <c r="VOD88" i="34"/>
  <c r="VQP88" i="34"/>
  <c r="VTB88" i="34"/>
  <c r="VVN88" i="34"/>
  <c r="VXZ88" i="34"/>
  <c r="WAL88" i="34"/>
  <c r="WCX88" i="34"/>
  <c r="WFJ88" i="34"/>
  <c r="WHV88" i="34"/>
  <c r="WKH88" i="34"/>
  <c r="WMT88" i="34"/>
  <c r="WPF88" i="34"/>
  <c r="WRR88" i="34"/>
  <c r="WUD88" i="34"/>
  <c r="WWP88" i="34"/>
  <c r="WZB88" i="34"/>
  <c r="XBN88" i="34"/>
  <c r="XDZ88" i="34"/>
  <c r="XEY88" i="34"/>
  <c r="UIR88" i="34"/>
  <c r="UZD88" i="34"/>
  <c r="VNP88" i="34"/>
  <c r="WEF88" i="34"/>
  <c r="WTP88" i="34"/>
  <c r="PHX88" i="34"/>
  <c r="RPP88" i="34"/>
  <c r="SJH88" i="34"/>
  <c r="TCZ88" i="34"/>
  <c r="TWR88" i="34"/>
  <c r="UJF88" i="34"/>
  <c r="UNB88" i="34"/>
  <c r="UPW88" i="34"/>
  <c r="USI88" i="34"/>
  <c r="UUU88" i="34"/>
  <c r="UXG88" i="34"/>
  <c r="UZS88" i="34"/>
  <c r="VCE88" i="34"/>
  <c r="VEQ88" i="34"/>
  <c r="VHC88" i="34"/>
  <c r="VJO88" i="34"/>
  <c r="VMA88" i="34"/>
  <c r="VTK88" i="34"/>
  <c r="WDG88" i="34"/>
  <c r="WSA88" i="34"/>
  <c r="WFD88" i="34"/>
  <c r="WUU88" i="34"/>
  <c r="VSV88" i="34"/>
  <c r="WVC88" i="34"/>
  <c r="VUR88" i="34"/>
  <c r="PCH88" i="34"/>
  <c r="PMD88" i="34"/>
  <c r="PVZ88" i="34"/>
  <c r="QFV88" i="34"/>
  <c r="QPB88" i="34"/>
  <c r="QTZ88" i="34"/>
  <c r="QYX88" i="34"/>
  <c r="RDV88" i="34"/>
  <c r="MQY88" i="34"/>
  <c r="NME88" i="34"/>
  <c r="NPO88" i="34"/>
  <c r="NSQ88" i="34"/>
  <c r="NVC88" i="34"/>
  <c r="NXO88" i="34"/>
  <c r="OAA88" i="34"/>
  <c r="OCM88" i="34"/>
  <c r="OEY88" i="34"/>
  <c r="OHK88" i="34"/>
  <c r="OJW88" i="34"/>
  <c r="OMI88" i="34"/>
  <c r="OOU88" i="34"/>
  <c r="ORG88" i="34"/>
  <c r="OTS88" i="34"/>
  <c r="OWE88" i="34"/>
  <c r="OYQ88" i="34"/>
  <c r="PBC88" i="34"/>
  <c r="PDO88" i="34"/>
  <c r="PGA88" i="34"/>
  <c r="PIM88" i="34"/>
  <c r="PKY88" i="34"/>
  <c r="PNK88" i="34"/>
  <c r="PPW88" i="34"/>
  <c r="PSI88" i="34"/>
  <c r="PUU88" i="34"/>
  <c r="PXG88" i="34"/>
  <c r="PZS88" i="34"/>
  <c r="QCE88" i="34"/>
  <c r="QEQ88" i="34"/>
  <c r="QHC88" i="34"/>
  <c r="QJO88" i="34"/>
  <c r="QMA88" i="34"/>
  <c r="QOM88" i="34"/>
  <c r="QQY88" i="34"/>
  <c r="QTK88" i="34"/>
  <c r="QVW88" i="34"/>
  <c r="QYI88" i="34"/>
  <c r="RAU88" i="34"/>
  <c r="RDG88" i="34"/>
  <c r="NNL88" i="34"/>
  <c r="OHD88" i="34"/>
  <c r="PAV88" i="34"/>
  <c r="PUN88" i="34"/>
  <c r="QOF88" i="34"/>
  <c r="RAW88" i="34"/>
  <c r="REW88" i="34"/>
  <c r="RHI88" i="34"/>
  <c r="RJU88" i="34"/>
  <c r="RMG88" i="34"/>
  <c r="ROS88" i="34"/>
  <c r="RRE88" i="34"/>
  <c r="RTQ88" i="34"/>
  <c r="RWC88" i="34"/>
  <c r="RYO88" i="34"/>
  <c r="SBA88" i="34"/>
  <c r="SDM88" i="34"/>
  <c r="SFY88" i="34"/>
  <c r="SIK88" i="34"/>
  <c r="SKW88" i="34"/>
  <c r="SNI88" i="34"/>
  <c r="SPU88" i="34"/>
  <c r="SSG88" i="34"/>
  <c r="SUS88" i="34"/>
  <c r="SXE88" i="34"/>
  <c r="SZQ88" i="34"/>
  <c r="TCC88" i="34"/>
  <c r="TEO88" i="34"/>
  <c r="THA88" i="34"/>
  <c r="TJM88" i="34"/>
  <c r="TLY88" i="34"/>
  <c r="TOK88" i="34"/>
  <c r="TQW88" i="34"/>
  <c r="TTI88" i="34"/>
  <c r="TVU88" i="34"/>
  <c r="TYG88" i="34"/>
  <c r="UAS88" i="34"/>
  <c r="UDE88" i="34"/>
  <c r="UFQ88" i="34"/>
  <c r="UIC88" i="34"/>
  <c r="NQF88" i="34"/>
  <c r="OJX88" i="34"/>
  <c r="PDP88" i="34"/>
  <c r="PXH88" i="34"/>
  <c r="QQZ88" i="34"/>
  <c r="RBN88" i="34"/>
  <c r="RFF88" i="34"/>
  <c r="RHR88" i="34"/>
  <c r="RKD88" i="34"/>
  <c r="RMP88" i="34"/>
  <c r="RPB88" i="34"/>
  <c r="RRN88" i="34"/>
  <c r="RTZ88" i="34"/>
  <c r="RWL88" i="34"/>
  <c r="RYX88" i="34"/>
  <c r="SBJ88" i="34"/>
  <c r="SDV88" i="34"/>
  <c r="SGH88" i="34"/>
  <c r="SIT88" i="34"/>
  <c r="SLF88" i="34"/>
  <c r="SNR88" i="34"/>
  <c r="SQD88" i="34"/>
  <c r="SSP88" i="34"/>
  <c r="SVB88" i="34"/>
  <c r="SXN88" i="34"/>
  <c r="SZZ88" i="34"/>
  <c r="TCL88" i="34"/>
  <c r="TEX88" i="34"/>
  <c r="THJ88" i="34"/>
  <c r="TJV88" i="34"/>
  <c r="TMH88" i="34"/>
  <c r="TOT88" i="34"/>
  <c r="TRF88" i="34"/>
  <c r="TTR88" i="34"/>
  <c r="TWD88" i="34"/>
  <c r="TYP88" i="34"/>
  <c r="UBB88" i="34"/>
  <c r="UDN88" i="34"/>
  <c r="UFZ88" i="34"/>
  <c r="NVL88" i="34"/>
  <c r="OPD88" i="34"/>
  <c r="PIV88" i="34"/>
  <c r="QCN88" i="34"/>
  <c r="QWF88" i="34"/>
  <c r="RCU88" i="34"/>
  <c r="RFW88" i="34"/>
  <c r="RII88" i="34"/>
  <c r="RKU88" i="34"/>
  <c r="RNG88" i="34"/>
  <c r="RPS88" i="34"/>
  <c r="RSE88" i="34"/>
  <c r="RUQ88" i="34"/>
  <c r="RXC88" i="34"/>
  <c r="RZO88" i="34"/>
  <c r="SCA88" i="34"/>
  <c r="SEM88" i="34"/>
  <c r="SGY88" i="34"/>
  <c r="SJK88" i="34"/>
  <c r="SLW88" i="34"/>
  <c r="SOI88" i="34"/>
  <c r="SQU88" i="34"/>
  <c r="STG88" i="34"/>
  <c r="SVS88" i="34"/>
  <c r="SYE88" i="34"/>
  <c r="TAQ88" i="34"/>
  <c r="TDC88" i="34"/>
  <c r="TFO88" i="34"/>
  <c r="TIA88" i="34"/>
  <c r="TKM88" i="34"/>
  <c r="TMY88" i="34"/>
  <c r="TPK88" i="34"/>
  <c r="TRW88" i="34"/>
  <c r="TUI88" i="34"/>
  <c r="TWU88" i="34"/>
  <c r="TZG88" i="34"/>
  <c r="UBS88" i="34"/>
  <c r="UEE88" i="34"/>
  <c r="UGQ88" i="34"/>
  <c r="UJC88" i="34"/>
  <c r="ULO88" i="34"/>
  <c r="UOA88" i="34"/>
  <c r="NDO88" i="34"/>
  <c r="ODD88" i="34"/>
  <c r="OWV88" i="34"/>
  <c r="PQN88" i="34"/>
  <c r="QKF88" i="34"/>
  <c r="QZX88" i="34"/>
  <c r="REJ88" i="34"/>
  <c r="RGV88" i="34"/>
  <c r="RJH88" i="34"/>
  <c r="RLT88" i="34"/>
  <c r="ROF88" i="34"/>
  <c r="RQR88" i="34"/>
  <c r="RTD88" i="34"/>
  <c r="RVP88" i="34"/>
  <c r="RYB88" i="34"/>
  <c r="SAN88" i="34"/>
  <c r="SCZ88" i="34"/>
  <c r="SFL88" i="34"/>
  <c r="SHX88" i="34"/>
  <c r="SKJ88" i="34"/>
  <c r="SMV88" i="34"/>
  <c r="SPH88" i="34"/>
  <c r="SRT88" i="34"/>
  <c r="SUF88" i="34"/>
  <c r="SWR88" i="34"/>
  <c r="SZD88" i="34"/>
  <c r="TBP88" i="34"/>
  <c r="TEB88" i="34"/>
  <c r="TGN88" i="34"/>
  <c r="TIZ88" i="34"/>
  <c r="TLL88" i="34"/>
  <c r="TNX88" i="34"/>
  <c r="TQJ88" i="34"/>
  <c r="TSV88" i="34"/>
  <c r="TVH88" i="34"/>
  <c r="TXT88" i="34"/>
  <c r="UAF88" i="34"/>
  <c r="UCR88" i="34"/>
  <c r="UFD88" i="34"/>
  <c r="UHP88" i="34"/>
  <c r="UKB88" i="34"/>
  <c r="UMN88" i="34"/>
  <c r="NTP88" i="34"/>
  <c r="ONH88" i="34"/>
  <c r="PGZ88" i="34"/>
  <c r="QAR88" i="34"/>
  <c r="QUJ88" i="34"/>
  <c r="RCK88" i="34"/>
  <c r="RFQ88" i="34"/>
  <c r="RIC88" i="34"/>
  <c r="RKO88" i="34"/>
  <c r="RNA88" i="34"/>
  <c r="RPM88" i="34"/>
  <c r="RRY88" i="34"/>
  <c r="RUK88" i="34"/>
  <c r="RWW88" i="34"/>
  <c r="RZI88" i="34"/>
  <c r="SBU88" i="34"/>
  <c r="SEG88" i="34"/>
  <c r="SGS88" i="34"/>
  <c r="SJE88" i="34"/>
  <c r="SLQ88" i="34"/>
  <c r="SOC88" i="34"/>
  <c r="SQO88" i="34"/>
  <c r="STA88" i="34"/>
  <c r="SVM88" i="34"/>
  <c r="SXY88" i="34"/>
  <c r="TAK88" i="34"/>
  <c r="TCW88" i="34"/>
  <c r="TFI88" i="34"/>
  <c r="THU88" i="34"/>
  <c r="TKG88" i="34"/>
  <c r="TMS88" i="34"/>
  <c r="TPE88" i="34"/>
  <c r="TRQ88" i="34"/>
  <c r="TUC88" i="34"/>
  <c r="TWO88" i="34"/>
  <c r="TZA88" i="34"/>
  <c r="UBM88" i="34"/>
  <c r="UDY88" i="34"/>
  <c r="NHO88" i="34"/>
  <c r="ODT88" i="34"/>
  <c r="OXL88" i="34"/>
  <c r="PRD88" i="34"/>
  <c r="QKV88" i="34"/>
  <c r="QZZ88" i="34"/>
  <c r="REL88" i="34"/>
  <c r="RGX88" i="34"/>
  <c r="RJJ88" i="34"/>
  <c r="RLV88" i="34"/>
  <c r="ROH88" i="34"/>
  <c r="RQT88" i="34"/>
  <c r="RTF88" i="34"/>
  <c r="RVR88" i="34"/>
  <c r="RYD88" i="34"/>
  <c r="SAP88" i="34"/>
  <c r="SDB88" i="34"/>
  <c r="SFN88" i="34"/>
  <c r="SHZ88" i="34"/>
  <c r="SKL88" i="34"/>
  <c r="SMX88" i="34"/>
  <c r="SPJ88" i="34"/>
  <c r="SRV88" i="34"/>
  <c r="SUH88" i="34"/>
  <c r="SWT88" i="34"/>
  <c r="SZF88" i="34"/>
  <c r="TBR88" i="34"/>
  <c r="TED88" i="34"/>
  <c r="TGP88" i="34"/>
  <c r="TJB88" i="34"/>
  <c r="TLN88" i="34"/>
  <c r="TNZ88" i="34"/>
  <c r="TQL88" i="34"/>
  <c r="TSX88" i="34"/>
  <c r="TVJ88" i="34"/>
  <c r="TXV88" i="34"/>
  <c r="UAH88" i="34"/>
  <c r="UCT88" i="34"/>
  <c r="UFF88" i="34"/>
  <c r="UHR88" i="34"/>
  <c r="NMP88" i="34"/>
  <c r="OGN88" i="34"/>
  <c r="PAF88" i="34"/>
  <c r="PTX88" i="34"/>
  <c r="QNP88" i="34"/>
  <c r="RAQ88" i="34"/>
  <c r="REU88" i="34"/>
  <c r="RHG88" i="34"/>
  <c r="RJS88" i="34"/>
  <c r="RME88" i="34"/>
  <c r="ROQ88" i="34"/>
  <c r="RRC88" i="34"/>
  <c r="RTO88" i="34"/>
  <c r="RWA88" i="34"/>
  <c r="RYM88" i="34"/>
  <c r="SAY88" i="34"/>
  <c r="SDK88" i="34"/>
  <c r="SFW88" i="34"/>
  <c r="SII88" i="34"/>
  <c r="SKU88" i="34"/>
  <c r="SNG88" i="34"/>
  <c r="SPS88" i="34"/>
  <c r="SSE88" i="34"/>
  <c r="SUQ88" i="34"/>
  <c r="SXC88" i="34"/>
  <c r="SZO88" i="34"/>
  <c r="TCA88" i="34"/>
  <c r="TEM88" i="34"/>
  <c r="TGY88" i="34"/>
  <c r="TJK88" i="34"/>
  <c r="TLW88" i="34"/>
  <c r="TOI88" i="34"/>
  <c r="TQU88" i="34"/>
  <c r="TTG88" i="34"/>
  <c r="TVS88" i="34"/>
  <c r="TYE88" i="34"/>
  <c r="UAQ88" i="34"/>
  <c r="UDC88" i="34"/>
  <c r="UFO88" i="34"/>
  <c r="UIA88" i="34"/>
  <c r="UKM88" i="34"/>
  <c r="MAA88" i="34"/>
  <c r="RIV88" i="34"/>
  <c r="SCN88" i="34"/>
  <c r="SWF88" i="34"/>
  <c r="TPX88" i="34"/>
  <c r="UHD88" i="34"/>
  <c r="ULU88" i="34"/>
  <c r="UOX88" i="34"/>
  <c r="URM88" i="34"/>
  <c r="UTY88" i="34"/>
  <c r="UWK88" i="34"/>
  <c r="UYW88" i="34"/>
  <c r="VBI88" i="34"/>
  <c r="VDU88" i="34"/>
  <c r="VGG88" i="34"/>
  <c r="VIS88" i="34"/>
  <c r="VLE88" i="34"/>
  <c r="VNQ88" i="34"/>
  <c r="VQC88" i="34"/>
  <c r="VSO88" i="34"/>
  <c r="VVA88" i="34"/>
  <c r="VXM88" i="34"/>
  <c r="VZY88" i="34"/>
  <c r="WCK88" i="34"/>
  <c r="WEW88" i="34"/>
  <c r="WHI88" i="34"/>
  <c r="WJU88" i="34"/>
  <c r="WMG88" i="34"/>
  <c r="WOS88" i="34"/>
  <c r="WRE88" i="34"/>
  <c r="WTQ88" i="34"/>
  <c r="WWC88" i="34"/>
  <c r="WYO88" i="34"/>
  <c r="XBA88" i="34"/>
  <c r="XDM88" i="34"/>
  <c r="WTH88" i="34"/>
  <c r="OVP88" i="34"/>
  <c r="ROB88" i="34"/>
  <c r="SHT88" i="34"/>
  <c r="TBL88" i="34"/>
  <c r="TVD88" i="34"/>
  <c r="UIW88" i="34"/>
  <c r="UMW88" i="34"/>
  <c r="UPR88" i="34"/>
  <c r="USD88" i="34"/>
  <c r="UUP88" i="34"/>
  <c r="UXB88" i="34"/>
  <c r="UZN88" i="34"/>
  <c r="VBZ88" i="34"/>
  <c r="VEL88" i="34"/>
  <c r="VGX88" i="34"/>
  <c r="VJJ88" i="34"/>
  <c r="VLV88" i="34"/>
  <c r="VOH88" i="34"/>
  <c r="VQT88" i="34"/>
  <c r="VTF88" i="34"/>
  <c r="VVR88" i="34"/>
  <c r="VYD88" i="34"/>
  <c r="WAP88" i="34"/>
  <c r="WDB88" i="34"/>
  <c r="WFN88" i="34"/>
  <c r="WHZ88" i="34"/>
  <c r="WKL88" i="34"/>
  <c r="WMX88" i="34"/>
  <c r="WPJ88" i="34"/>
  <c r="WRV88" i="34"/>
  <c r="WUH88" i="34"/>
  <c r="WWT88" i="34"/>
  <c r="WZF88" i="34"/>
  <c r="XBR88" i="34"/>
  <c r="XED88" i="34"/>
  <c r="UMG88" i="34"/>
  <c r="VAZ88" i="34"/>
  <c r="VPL88" i="34"/>
  <c r="WEV88" i="34"/>
  <c r="WUV88" i="34"/>
  <c r="PRT88" i="34"/>
  <c r="RQV88" i="34"/>
  <c r="SKN88" i="34"/>
  <c r="TEF88" i="34"/>
  <c r="TXX88" i="34"/>
  <c r="UJM88" i="34"/>
  <c r="UNG88" i="34"/>
  <c r="UQA88" i="34"/>
  <c r="USM88" i="34"/>
  <c r="UUY88" i="34"/>
  <c r="UXK88" i="34"/>
  <c r="UZW88" i="34"/>
  <c r="VCI88" i="34"/>
  <c r="VEU88" i="34"/>
  <c r="VHG88" i="34"/>
  <c r="VJS88" i="34"/>
  <c r="VME88" i="34"/>
  <c r="VOQ88" i="34"/>
  <c r="VRC88" i="34"/>
  <c r="VTO88" i="34"/>
  <c r="VWA88" i="34"/>
  <c r="VYM88" i="34"/>
  <c r="WAY88" i="34"/>
  <c r="WDK88" i="34"/>
  <c r="WFW88" i="34"/>
  <c r="WII88" i="34"/>
  <c r="WKU88" i="34"/>
  <c r="WNG88" i="34"/>
  <c r="WPS88" i="34"/>
  <c r="WSE88" i="34"/>
  <c r="WUQ88" i="34"/>
  <c r="WXC88" i="34"/>
  <c r="WZO88" i="34"/>
  <c r="XCA88" i="34"/>
  <c r="XEM88" i="34"/>
  <c r="UOW88" i="34"/>
  <c r="VDD88" i="34"/>
  <c r="VRX88" i="34"/>
  <c r="WHH88" i="34"/>
  <c r="WWR88" i="34"/>
  <c r="QNX88" i="34"/>
  <c r="RTP88" i="34"/>
  <c r="SNH88" i="34"/>
  <c r="TGZ88" i="34"/>
  <c r="UAR88" i="34"/>
  <c r="UJZ88" i="34"/>
  <c r="UNQ88" i="34"/>
  <c r="UQJ88" i="34"/>
  <c r="USV88" i="34"/>
  <c r="UVH88" i="34"/>
  <c r="UXT88" i="34"/>
  <c r="VAF88" i="34"/>
  <c r="VCR88" i="34"/>
  <c r="VFD88" i="34"/>
  <c r="VHP88" i="34"/>
  <c r="VKB88" i="34"/>
  <c r="VMN88" i="34"/>
  <c r="VOZ88" i="34"/>
  <c r="VRL88" i="34"/>
  <c r="VTX88" i="34"/>
  <c r="VWJ88" i="34"/>
  <c r="VYV88" i="34"/>
  <c r="WBH88" i="34"/>
  <c r="WDT88" i="34"/>
  <c r="WGF88" i="34"/>
  <c r="WIR88" i="34"/>
  <c r="WLD88" i="34"/>
  <c r="WNP88" i="34"/>
  <c r="WQB88" i="34"/>
  <c r="WSN88" i="34"/>
  <c r="WUZ88" i="34"/>
  <c r="WXL88" i="34"/>
  <c r="WZX88" i="34"/>
  <c r="XCJ88" i="34"/>
  <c r="XEV88" i="34"/>
  <c r="XEO88" i="34"/>
  <c r="SYJ88" i="34"/>
  <c r="USZ88" i="34"/>
  <c r="VHT88" i="34"/>
  <c r="VWF88" i="34"/>
  <c r="WKB88" i="34"/>
  <c r="XAJ88" i="34"/>
  <c r="RBL88" i="34"/>
  <c r="RWJ88" i="34"/>
  <c r="SQB88" i="34"/>
  <c r="TJT88" i="34"/>
  <c r="UDL88" i="34"/>
  <c r="UKO88" i="34"/>
  <c r="UOB88" i="34"/>
  <c r="UQS88" i="34"/>
  <c r="UTE88" i="34"/>
  <c r="UVQ88" i="34"/>
  <c r="UYC88" i="34"/>
  <c r="VAO88" i="34"/>
  <c r="VDA88" i="34"/>
  <c r="VFM88" i="34"/>
  <c r="VHY88" i="34"/>
  <c r="VKK88" i="34"/>
  <c r="VMW88" i="34"/>
  <c r="VPI88" i="34"/>
  <c r="VRU88" i="34"/>
  <c r="VUG88" i="34"/>
  <c r="VWS88" i="34"/>
  <c r="VZE88" i="34"/>
  <c r="WBQ88" i="34"/>
  <c r="WEC88" i="34"/>
  <c r="WGO88" i="34"/>
  <c r="WJA88" i="34"/>
  <c r="WLM88" i="34"/>
  <c r="WNY88" i="34"/>
  <c r="WQK88" i="34"/>
  <c r="WSW88" i="34"/>
  <c r="WVI88" i="34"/>
  <c r="WXU88" i="34"/>
  <c r="XAG88" i="34"/>
  <c r="XEW88" i="34"/>
  <c r="UGF88" i="34"/>
  <c r="UYN88" i="34"/>
  <c r="VON88" i="34"/>
  <c r="WCR88" i="34"/>
  <c r="WSZ88" i="34"/>
  <c r="PFL88" i="34"/>
  <c r="RPH88" i="34"/>
  <c r="SIZ88" i="34"/>
  <c r="TCR88" i="34"/>
  <c r="TWJ88" i="34"/>
  <c r="UJE88" i="34"/>
  <c r="UNA88" i="34"/>
  <c r="UPV88" i="34"/>
  <c r="USH88" i="34"/>
  <c r="UUT88" i="34"/>
  <c r="UXF88" i="34"/>
  <c r="UZR88" i="34"/>
  <c r="VCD88" i="34"/>
  <c r="VEP88" i="34"/>
  <c r="VHB88" i="34"/>
  <c r="VJN88" i="34"/>
  <c r="VLZ88" i="34"/>
  <c r="VOL88" i="34"/>
  <c r="VQX88" i="34"/>
  <c r="VTJ88" i="34"/>
  <c r="VVV88" i="34"/>
  <c r="VYH88" i="34"/>
  <c r="WAT88" i="34"/>
  <c r="WDF88" i="34"/>
  <c r="WFR88" i="34"/>
  <c r="WID88" i="34"/>
  <c r="WKP88" i="34"/>
  <c r="WNB88" i="34"/>
  <c r="WPN88" i="34"/>
  <c r="WRZ88" i="34"/>
  <c r="WUL88" i="34"/>
  <c r="WWX88" i="34"/>
  <c r="WZJ88" i="34"/>
  <c r="XBV88" i="34"/>
  <c r="XEH88" i="34"/>
  <c r="NWZ88" i="34"/>
  <c r="ULT88" i="34"/>
  <c r="VBP88" i="34"/>
  <c r="VPT88" i="34"/>
  <c r="WGB88" i="34"/>
  <c r="WVL88" i="34"/>
  <c r="QBP88" i="34"/>
  <c r="RSB88" i="34"/>
  <c r="SLT88" i="34"/>
  <c r="TFL88" i="34"/>
  <c r="TZD88" i="34"/>
  <c r="UJR88" i="34"/>
  <c r="UNL88" i="34"/>
  <c r="UQE88" i="34"/>
  <c r="USQ88" i="34"/>
  <c r="UVC88" i="34"/>
  <c r="UXO88" i="34"/>
  <c r="VAA88" i="34"/>
  <c r="VCM88" i="34"/>
  <c r="VEY88" i="34"/>
  <c r="VHK88" i="34"/>
  <c r="VJW88" i="34"/>
  <c r="VMI88" i="34"/>
  <c r="VOU88" i="34"/>
  <c r="VRG88" i="34"/>
  <c r="VTS88" i="34"/>
  <c r="VWE88" i="34"/>
  <c r="VYQ88" i="34"/>
  <c r="WBC88" i="34"/>
  <c r="WDO88" i="34"/>
  <c r="WPW88" i="34"/>
  <c r="VDL88" i="34"/>
  <c r="WSQ88" i="34"/>
  <c r="WIN88" i="34"/>
  <c r="PEL88" i="34"/>
  <c r="POH88" i="34"/>
  <c r="PYD88" i="34"/>
  <c r="QHZ88" i="34"/>
  <c r="QPJ88" i="34"/>
  <c r="QUH88" i="34"/>
  <c r="QZF88" i="34"/>
  <c r="RED88" i="34"/>
  <c r="MTK88" i="34"/>
  <c r="NMO88" i="34"/>
  <c r="NPW88" i="34"/>
  <c r="NSY88" i="34"/>
  <c r="NVK88" i="34"/>
  <c r="NXW88" i="34"/>
  <c r="OAI88" i="34"/>
  <c r="OCU88" i="34"/>
  <c r="OFG88" i="34"/>
  <c r="OHS88" i="34"/>
  <c r="OKE88" i="34"/>
  <c r="OMQ88" i="34"/>
  <c r="OPC88" i="34"/>
  <c r="ORO88" i="34"/>
  <c r="OUA88" i="34"/>
  <c r="OWM88" i="34"/>
  <c r="OYY88" i="34"/>
  <c r="PBK88" i="34"/>
  <c r="PDW88" i="34"/>
  <c r="PGI88" i="34"/>
  <c r="PIU88" i="34"/>
  <c r="PLG88" i="34"/>
  <c r="PNS88" i="34"/>
  <c r="PQE88" i="34"/>
  <c r="PSQ88" i="34"/>
  <c r="PVC88" i="34"/>
  <c r="PXO88" i="34"/>
  <c r="QAA88" i="34"/>
  <c r="QCM88" i="34"/>
  <c r="QEY88" i="34"/>
  <c r="QHK88" i="34"/>
  <c r="QJW88" i="34"/>
  <c r="QMI88" i="34"/>
  <c r="QOU88" i="34"/>
  <c r="QRG88" i="34"/>
  <c r="QTS88" i="34"/>
  <c r="QWE88" i="34"/>
  <c r="QYQ88" i="34"/>
  <c r="RBC88" i="34"/>
  <c r="RDO88" i="34"/>
  <c r="NPX88" i="34"/>
  <c r="OJP88" i="34"/>
  <c r="PDH88" i="34"/>
  <c r="PWZ88" i="34"/>
  <c r="QQR88" i="34"/>
  <c r="RBM88" i="34"/>
  <c r="RFE88" i="34"/>
  <c r="RHQ88" i="34"/>
  <c r="RKC88" i="34"/>
  <c r="RMO88" i="34"/>
  <c r="RPA88" i="34"/>
  <c r="RRM88" i="34"/>
  <c r="RTY88" i="34"/>
  <c r="RWK88" i="34"/>
  <c r="RYW88" i="34"/>
  <c r="SBI88" i="34"/>
  <c r="SDU88" i="34"/>
  <c r="SGG88" i="34"/>
  <c r="SIS88" i="34"/>
  <c r="SLE88" i="34"/>
  <c r="SNQ88" i="34"/>
  <c r="SQC88" i="34"/>
  <c r="SSO88" i="34"/>
  <c r="SVA88" i="34"/>
  <c r="SXM88" i="34"/>
  <c r="SZY88" i="34"/>
  <c r="TCK88" i="34"/>
  <c r="TEW88" i="34"/>
  <c r="THI88" i="34"/>
  <c r="TJU88" i="34"/>
  <c r="TMG88" i="34"/>
  <c r="TOS88" i="34"/>
  <c r="TRE88" i="34"/>
  <c r="TTQ88" i="34"/>
  <c r="TWC88" i="34"/>
  <c r="TYO88" i="34"/>
  <c r="UBA88" i="34"/>
  <c r="UDM88" i="34"/>
  <c r="UFY88" i="34"/>
  <c r="UIK88" i="34"/>
  <c r="NSR88" i="34"/>
  <c r="OMJ88" i="34"/>
  <c r="PGB88" i="34"/>
  <c r="PZT88" i="34"/>
  <c r="QTL88" i="34"/>
  <c r="RCD88" i="34"/>
  <c r="RFN88" i="34"/>
  <c r="RHZ88" i="34"/>
  <c r="RKL88" i="34"/>
  <c r="RMX88" i="34"/>
  <c r="RPJ88" i="34"/>
  <c r="RRV88" i="34"/>
  <c r="RUH88" i="34"/>
  <c r="RWT88" i="34"/>
  <c r="RZF88" i="34"/>
  <c r="SBR88" i="34"/>
  <c r="SED88" i="34"/>
  <c r="SGP88" i="34"/>
  <c r="SJB88" i="34"/>
  <c r="SLN88" i="34"/>
  <c r="SNZ88" i="34"/>
  <c r="SQL88" i="34"/>
  <c r="SSX88" i="34"/>
  <c r="SVJ88" i="34"/>
  <c r="SXV88" i="34"/>
  <c r="TAH88" i="34"/>
  <c r="TCT88" i="34"/>
  <c r="TFF88" i="34"/>
  <c r="THR88" i="34"/>
  <c r="TKD88" i="34"/>
  <c r="TMP88" i="34"/>
  <c r="TPB88" i="34"/>
  <c r="TRN88" i="34"/>
  <c r="TTZ88" i="34"/>
  <c r="TWL88" i="34"/>
  <c r="TYX88" i="34"/>
  <c r="UBJ88" i="34"/>
  <c r="UDV88" i="34"/>
  <c r="LMW88" i="34"/>
  <c r="NXX88" i="34"/>
  <c r="ORP88" i="34"/>
  <c r="PLH88" i="34"/>
  <c r="QEZ88" i="34"/>
  <c r="QYL88" i="34"/>
  <c r="RDJ88" i="34"/>
  <c r="RGE88" i="34"/>
  <c r="RIQ88" i="34"/>
  <c r="RLC88" i="34"/>
  <c r="RNO88" i="34"/>
  <c r="RQA88" i="34"/>
  <c r="RSM88" i="34"/>
  <c r="RUY88" i="34"/>
  <c r="RXK88" i="34"/>
  <c r="RZW88" i="34"/>
  <c r="SCI88" i="34"/>
  <c r="SEU88" i="34"/>
  <c r="SHG88" i="34"/>
  <c r="SJS88" i="34"/>
  <c r="SME88" i="34"/>
  <c r="SOQ88" i="34"/>
  <c r="SRC88" i="34"/>
  <c r="STO88" i="34"/>
  <c r="SWA88" i="34"/>
  <c r="SYM88" i="34"/>
  <c r="TAY88" i="34"/>
  <c r="TDK88" i="34"/>
  <c r="TFW88" i="34"/>
  <c r="TII88" i="34"/>
  <c r="TKU88" i="34"/>
  <c r="TNG88" i="34"/>
  <c r="TPS88" i="34"/>
  <c r="TSE88" i="34"/>
  <c r="TUQ88" i="34"/>
  <c r="TXC88" i="34"/>
  <c r="TZO88" i="34"/>
  <c r="UCA88" i="34"/>
  <c r="UEM88" i="34"/>
  <c r="UGY88" i="34"/>
  <c r="UJK88" i="34"/>
  <c r="ULW88" i="34"/>
  <c r="UOI88" i="34"/>
  <c r="NLH88" i="34"/>
  <c r="OFP88" i="34"/>
  <c r="OZH88" i="34"/>
  <c r="PSZ88" i="34"/>
  <c r="QMR88" i="34"/>
  <c r="RAN88" i="34"/>
  <c r="RER88" i="34"/>
  <c r="RHD88" i="34"/>
  <c r="RJP88" i="34"/>
  <c r="RMB88" i="34"/>
  <c r="RON88" i="34"/>
  <c r="RQZ88" i="34"/>
  <c r="RTL88" i="34"/>
  <c r="RVX88" i="34"/>
  <c r="RYJ88" i="34"/>
  <c r="SAV88" i="34"/>
  <c r="SDH88" i="34"/>
  <c r="SFT88" i="34"/>
  <c r="SIF88" i="34"/>
  <c r="SKR88" i="34"/>
  <c r="SND88" i="34"/>
  <c r="SPP88" i="34"/>
  <c r="SSB88" i="34"/>
  <c r="SUN88" i="34"/>
  <c r="SWZ88" i="34"/>
  <c r="SZL88" i="34"/>
  <c r="TBX88" i="34"/>
  <c r="TEJ88" i="34"/>
  <c r="TGV88" i="34"/>
  <c r="TJH88" i="34"/>
  <c r="TLT88" i="34"/>
  <c r="TOF88" i="34"/>
  <c r="TQR88" i="34"/>
  <c r="TTD88" i="34"/>
  <c r="TVP88" i="34"/>
  <c r="TYB88" i="34"/>
  <c r="UAN88" i="34"/>
  <c r="UCZ88" i="34"/>
  <c r="UFL88" i="34"/>
  <c r="UHX88" i="34"/>
  <c r="UKJ88" i="34"/>
  <c r="UMV88" i="34"/>
  <c r="NWB88" i="34"/>
  <c r="OPT88" i="34"/>
  <c r="PJL88" i="34"/>
  <c r="QDD88" i="34"/>
  <c r="QWV88" i="34"/>
  <c r="RDA88" i="34"/>
  <c r="RFY88" i="34"/>
  <c r="RIK88" i="34"/>
  <c r="RKW88" i="34"/>
  <c r="RNI88" i="34"/>
  <c r="RPU88" i="34"/>
  <c r="RSG88" i="34"/>
  <c r="RUS88" i="34"/>
  <c r="RXE88" i="34"/>
  <c r="RZQ88" i="34"/>
  <c r="SCC88" i="34"/>
  <c r="SEO88" i="34"/>
  <c r="SHA88" i="34"/>
  <c r="SJM88" i="34"/>
  <c r="SLY88" i="34"/>
  <c r="SOK88" i="34"/>
  <c r="SQW88" i="34"/>
  <c r="STI88" i="34"/>
  <c r="SVU88" i="34"/>
  <c r="SYG88" i="34"/>
  <c r="TAS88" i="34"/>
  <c r="TDE88" i="34"/>
  <c r="TFQ88" i="34"/>
  <c r="TIC88" i="34"/>
  <c r="TKO88" i="34"/>
  <c r="TNA88" i="34"/>
  <c r="TPM88" i="34"/>
  <c r="TRY88" i="34"/>
  <c r="TUK88" i="34"/>
  <c r="TWW88" i="34"/>
  <c r="TZI88" i="34"/>
  <c r="UBU88" i="34"/>
  <c r="UEG88" i="34"/>
  <c r="NMF88" i="34"/>
  <c r="OGF88" i="34"/>
  <c r="OZX88" i="34"/>
  <c r="PTP88" i="34"/>
  <c r="QNH88" i="34"/>
  <c r="RAP88" i="34"/>
  <c r="RET88" i="34"/>
  <c r="RHF88" i="34"/>
  <c r="RJR88" i="34"/>
  <c r="RMD88" i="34"/>
  <c r="ROP88" i="34"/>
  <c r="RRB88" i="34"/>
  <c r="RTN88" i="34"/>
  <c r="RVZ88" i="34"/>
  <c r="RYL88" i="34"/>
  <c r="SAX88" i="34"/>
  <c r="SDJ88" i="34"/>
  <c r="SFV88" i="34"/>
  <c r="SIH88" i="34"/>
  <c r="SKT88" i="34"/>
  <c r="SNF88" i="34"/>
  <c r="SPR88" i="34"/>
  <c r="SSD88" i="34"/>
  <c r="SUP88" i="34"/>
  <c r="SXB88" i="34"/>
  <c r="SZN88" i="34"/>
  <c r="TBZ88" i="34"/>
  <c r="TEL88" i="34"/>
  <c r="TGX88" i="34"/>
  <c r="TJJ88" i="34"/>
  <c r="TLV88" i="34"/>
  <c r="TOH88" i="34"/>
  <c r="TQT88" i="34"/>
  <c r="TTF88" i="34"/>
  <c r="TVR88" i="34"/>
  <c r="TYD88" i="34"/>
  <c r="UAP88" i="34"/>
  <c r="UDB88" i="34"/>
  <c r="UFN88" i="34"/>
  <c r="UHZ88" i="34"/>
  <c r="NPH88" i="34"/>
  <c r="OIZ88" i="34"/>
  <c r="PCR88" i="34"/>
  <c r="PWJ88" i="34"/>
  <c r="QQB88" i="34"/>
  <c r="RBG88" i="34"/>
  <c r="RFC88" i="34"/>
  <c r="RHO88" i="34"/>
  <c r="RKA88" i="34"/>
  <c r="RMM88" i="34"/>
  <c r="ROY88" i="34"/>
  <c r="RRK88" i="34"/>
  <c r="RTW88" i="34"/>
  <c r="RWI88" i="34"/>
  <c r="RYU88" i="34"/>
  <c r="SBG88" i="34"/>
  <c r="SDS88" i="34"/>
  <c r="SGE88" i="34"/>
  <c r="SIQ88" i="34"/>
  <c r="SLC88" i="34"/>
  <c r="SNO88" i="34"/>
  <c r="SQA88" i="34"/>
  <c r="SSM88" i="34"/>
  <c r="SUY88" i="34"/>
  <c r="SXK88" i="34"/>
  <c r="SZW88" i="34"/>
  <c r="TCI88" i="34"/>
  <c r="TEU88" i="34"/>
  <c r="THG88" i="34"/>
  <c r="TJS88" i="34"/>
  <c r="TME88" i="34"/>
  <c r="TOQ88" i="34"/>
  <c r="TRC88" i="34"/>
  <c r="TTO88" i="34"/>
  <c r="TWA88" i="34"/>
  <c r="TYM88" i="34"/>
  <c r="UAY88" i="34"/>
  <c r="UDK88" i="34"/>
  <c r="UFW88" i="34"/>
  <c r="UII88" i="34"/>
  <c r="UKU88" i="34"/>
  <c r="NZL88" i="34"/>
  <c r="RLH88" i="34"/>
  <c r="SEZ88" i="34"/>
  <c r="SYR88" i="34"/>
  <c r="TSJ88" i="34"/>
  <c r="UHY88" i="34"/>
  <c r="UMH88" i="34"/>
  <c r="UPH88" i="34"/>
  <c r="URU88" i="34"/>
  <c r="UUG88" i="34"/>
  <c r="UWS88" i="34"/>
  <c r="UZE88" i="34"/>
  <c r="VBQ88" i="34"/>
  <c r="VEC88" i="34"/>
  <c r="VGO88" i="34"/>
  <c r="VJA88" i="34"/>
  <c r="VLM88" i="34"/>
  <c r="VNY88" i="34"/>
  <c r="VQK88" i="34"/>
  <c r="VSW88" i="34"/>
  <c r="VVI88" i="34"/>
  <c r="VXU88" i="34"/>
  <c r="WAG88" i="34"/>
  <c r="WCS88" i="34"/>
  <c r="WFE88" i="34"/>
  <c r="WHQ88" i="34"/>
  <c r="WKC88" i="34"/>
  <c r="WMO88" i="34"/>
  <c r="WPA88" i="34"/>
  <c r="WRM88" i="34"/>
  <c r="WTY88" i="34"/>
  <c r="WWK88" i="34"/>
  <c r="WYW88" i="34"/>
  <c r="XBI88" i="34"/>
  <c r="XDU88" i="34"/>
  <c r="WVT88" i="34"/>
  <c r="PPH88" i="34"/>
  <c r="RQN88" i="34"/>
  <c r="SKF88" i="34"/>
  <c r="TDX88" i="34"/>
  <c r="TXP88" i="34"/>
  <c r="UJJ88" i="34"/>
  <c r="UNF88" i="34"/>
  <c r="UPZ88" i="34"/>
  <c r="USL88" i="34"/>
  <c r="UUX88" i="34"/>
  <c r="UXJ88" i="34"/>
  <c r="UZV88" i="34"/>
  <c r="VCH88" i="34"/>
  <c r="VET88" i="34"/>
  <c r="VHF88" i="34"/>
  <c r="VJR88" i="34"/>
  <c r="VMD88" i="34"/>
  <c r="VOP88" i="34"/>
  <c r="VRB88" i="34"/>
  <c r="VTN88" i="34"/>
  <c r="VVZ88" i="34"/>
  <c r="VYL88" i="34"/>
  <c r="WAX88" i="34"/>
  <c r="WDJ88" i="34"/>
  <c r="WFV88" i="34"/>
  <c r="WIH88" i="34"/>
  <c r="WKT88" i="34"/>
  <c r="WNF88" i="34"/>
  <c r="WPR88" i="34"/>
  <c r="WSD88" i="34"/>
  <c r="WUP88" i="34"/>
  <c r="WXB88" i="34"/>
  <c r="WZN88" i="34"/>
  <c r="XBZ88" i="34"/>
  <c r="XEL88" i="34"/>
  <c r="UON88" i="34"/>
  <c r="VCV88" i="34"/>
  <c r="VRH88" i="34"/>
  <c r="WGR88" i="34"/>
  <c r="WWZ88" i="34"/>
  <c r="QLL88" i="34"/>
  <c r="RTH88" i="34"/>
  <c r="SMZ88" i="34"/>
  <c r="TGR88" i="34"/>
  <c r="UAJ88" i="34"/>
  <c r="UJY88" i="34"/>
  <c r="UNP88" i="34"/>
  <c r="UQI88" i="34"/>
  <c r="USU88" i="34"/>
  <c r="UVG88" i="34"/>
  <c r="UXS88" i="34"/>
  <c r="VAE88" i="34"/>
  <c r="VCQ88" i="34"/>
  <c r="VFC88" i="34"/>
  <c r="VHO88" i="34"/>
  <c r="VKA88" i="34"/>
  <c r="VMM88" i="34"/>
  <c r="VOY88" i="34"/>
  <c r="VRK88" i="34"/>
  <c r="VTW88" i="34"/>
  <c r="VWI88" i="34"/>
  <c r="VYU88" i="34"/>
  <c r="WBG88" i="34"/>
  <c r="WDS88" i="34"/>
  <c r="WGE88" i="34"/>
  <c r="WIQ88" i="34"/>
  <c r="WLC88" i="34"/>
  <c r="WNO88" i="34"/>
  <c r="WQA88" i="34"/>
  <c r="WSM88" i="34"/>
  <c r="WUY88" i="34"/>
  <c r="WXK88" i="34"/>
  <c r="WZW88" i="34"/>
  <c r="XCI88" i="34"/>
  <c r="XEU88" i="34"/>
  <c r="UQV88" i="34"/>
  <c r="VEZ88" i="34"/>
  <c r="VTT88" i="34"/>
  <c r="WJD88" i="34"/>
  <c r="WZD88" i="34"/>
  <c r="RAV88" i="34"/>
  <c r="RWB88" i="34"/>
  <c r="SPT88" i="34"/>
  <c r="TJL88" i="34"/>
  <c r="UDD88" i="34"/>
  <c r="UKN88" i="34"/>
  <c r="UNZ88" i="34"/>
  <c r="UQR88" i="34"/>
  <c r="UTD88" i="34"/>
  <c r="UVP88" i="34"/>
  <c r="UYB88" i="34"/>
  <c r="VAN88" i="34"/>
  <c r="VCZ88" i="34"/>
  <c r="VFL88" i="34"/>
  <c r="VHX88" i="34"/>
  <c r="VKJ88" i="34"/>
  <c r="VMV88" i="34"/>
  <c r="VPH88" i="34"/>
  <c r="VRT88" i="34"/>
  <c r="VUF88" i="34"/>
  <c r="VWR88" i="34"/>
  <c r="VZD88" i="34"/>
  <c r="WBP88" i="34"/>
  <c r="WEB88" i="34"/>
  <c r="WGN88" i="34"/>
  <c r="WIZ88" i="34"/>
  <c r="WLL88" i="34"/>
  <c r="WNX88" i="34"/>
  <c r="WQJ88" i="34"/>
  <c r="WSV88" i="34"/>
  <c r="WVH88" i="34"/>
  <c r="WXT88" i="34"/>
  <c r="XAF88" i="34"/>
  <c r="XCR88" i="34"/>
  <c r="XFD88" i="34"/>
  <c r="C101" i="34"/>
  <c r="TKR88" i="34"/>
  <c r="UVD88" i="34"/>
  <c r="VJP88" i="34"/>
  <c r="VYB88" i="34"/>
  <c r="WLX88" i="34"/>
  <c r="XCN88" i="34"/>
  <c r="RFD88" i="34"/>
  <c r="RYV88" i="34"/>
  <c r="SSN88" i="34"/>
  <c r="TMF88" i="34"/>
  <c r="UFU88" i="34"/>
  <c r="ULB88" i="34"/>
  <c r="UOK88" i="34"/>
  <c r="URA88" i="34"/>
  <c r="UTM88" i="34"/>
  <c r="UVY88" i="34"/>
  <c r="UYK88" i="34"/>
  <c r="VAW88" i="34"/>
  <c r="VDI88" i="34"/>
  <c r="VFU88" i="34"/>
  <c r="VIG88" i="34"/>
  <c r="VKS88" i="34"/>
  <c r="VNE88" i="34"/>
  <c r="VPQ88" i="34"/>
  <c r="VSC88" i="34"/>
  <c r="VUO88" i="34"/>
  <c r="VXA88" i="34"/>
  <c r="VZM88" i="34"/>
  <c r="WBY88" i="34"/>
  <c r="WEK88" i="34"/>
  <c r="WGW88" i="34"/>
  <c r="WJI88" i="34"/>
  <c r="WLU88" i="34"/>
  <c r="WOG88" i="34"/>
  <c r="WQS88" i="34"/>
  <c r="WTE88" i="34"/>
  <c r="WVQ88" i="34"/>
  <c r="WYC88" i="34"/>
  <c r="XAW88" i="34"/>
  <c r="QEB88" i="34"/>
  <c r="UKG88" i="34"/>
  <c r="VAJ88" i="34"/>
  <c r="VQJ88" i="34"/>
  <c r="WFL88" i="34"/>
  <c r="WVD88" i="34"/>
  <c r="PZD88" i="34"/>
  <c r="RRT88" i="34"/>
  <c r="SLL88" i="34"/>
  <c r="TFD88" i="34"/>
  <c r="TYV88" i="34"/>
  <c r="UJQ88" i="34"/>
  <c r="UNJ88" i="34"/>
  <c r="UQD88" i="34"/>
  <c r="USP88" i="34"/>
  <c r="UVB88" i="34"/>
  <c r="UXN88" i="34"/>
  <c r="UZZ88" i="34"/>
  <c r="VCL88" i="34"/>
  <c r="VEX88" i="34"/>
  <c r="VHJ88" i="34"/>
  <c r="VJV88" i="34"/>
  <c r="VMH88" i="34"/>
  <c r="VOT88" i="34"/>
  <c r="VRF88" i="34"/>
  <c r="VTR88" i="34"/>
  <c r="VWD88" i="34"/>
  <c r="VYP88" i="34"/>
  <c r="WBB88" i="34"/>
  <c r="WDN88" i="34"/>
  <c r="WFZ88" i="34"/>
  <c r="WIL88" i="34"/>
  <c r="WKX88" i="34"/>
  <c r="WNJ88" i="34"/>
  <c r="WPV88" i="34"/>
  <c r="WSH88" i="34"/>
  <c r="WUT88" i="34"/>
  <c r="WXF88" i="34"/>
  <c r="WZR88" i="34"/>
  <c r="XCD88" i="34"/>
  <c r="XEP88" i="34"/>
  <c r="RSJ88" i="34"/>
  <c r="UOE88" i="34"/>
  <c r="VDT88" i="34"/>
  <c r="VRP88" i="34"/>
  <c r="WHX88" i="34"/>
  <c r="WXH88" i="34"/>
  <c r="QVH88" i="34"/>
  <c r="RUN88" i="34"/>
  <c r="SOF88" i="34"/>
  <c r="THX88" i="34"/>
  <c r="UBP88" i="34"/>
  <c r="UKF88" i="34"/>
  <c r="UNU88" i="34"/>
  <c r="UQM88" i="34"/>
  <c r="USY88" i="34"/>
  <c r="UVK88" i="34"/>
  <c r="UXW88" i="34"/>
  <c r="VAI88" i="34"/>
  <c r="VCU88" i="34"/>
  <c r="VFG88" i="34"/>
  <c r="VHS88" i="34"/>
  <c r="VKE88" i="34"/>
  <c r="VMQ88" i="34"/>
  <c r="VPC88" i="34"/>
  <c r="VRO88" i="34"/>
  <c r="VUA88" i="34"/>
  <c r="VWM88" i="34"/>
  <c r="VYY88" i="34"/>
  <c r="WBK88" i="34"/>
  <c r="WDW88" i="34"/>
  <c r="WGI88" i="34"/>
  <c r="WIU88" i="34"/>
  <c r="XCU88" i="34"/>
  <c r="PET88" i="34"/>
  <c r="POP88" i="34"/>
  <c r="PYL88" i="34"/>
  <c r="QIH88" i="34"/>
  <c r="QPR88" i="34"/>
  <c r="QUP88" i="34"/>
  <c r="QZN88" i="34"/>
  <c r="KCU88" i="34"/>
  <c r="MVW88" i="34"/>
  <c r="NMY88" i="34"/>
  <c r="NQE88" i="34"/>
  <c r="NTG88" i="34"/>
  <c r="NVS88" i="34"/>
  <c r="NYE88" i="34"/>
  <c r="OAQ88" i="34"/>
  <c r="ODC88" i="34"/>
  <c r="OFO88" i="34"/>
  <c r="OIA88" i="34"/>
  <c r="OKM88" i="34"/>
  <c r="OMY88" i="34"/>
  <c r="OPK88" i="34"/>
  <c r="ORW88" i="34"/>
  <c r="OUI88" i="34"/>
  <c r="OWU88" i="34"/>
  <c r="OZG88" i="34"/>
  <c r="PBS88" i="34"/>
  <c r="PEE88" i="34"/>
  <c r="PGQ88" i="34"/>
  <c r="PJC88" i="34"/>
  <c r="PLO88" i="34"/>
  <c r="POA88" i="34"/>
  <c r="PQM88" i="34"/>
  <c r="PSY88" i="34"/>
  <c r="PVK88" i="34"/>
  <c r="PXW88" i="34"/>
  <c r="QAI88" i="34"/>
  <c r="QCU88" i="34"/>
  <c r="QFG88" i="34"/>
  <c r="QHS88" i="34"/>
  <c r="QKE88" i="34"/>
  <c r="QMQ88" i="34"/>
  <c r="QPC88" i="34"/>
  <c r="QRO88" i="34"/>
  <c r="QUA88" i="34"/>
  <c r="QWM88" i="34"/>
  <c r="QYY88" i="34"/>
  <c r="RBK88" i="34"/>
  <c r="RDW88" i="34"/>
  <c r="NSJ88" i="34"/>
  <c r="OMB88" i="34"/>
  <c r="PFT88" i="34"/>
  <c r="PZL88" i="34"/>
  <c r="QTD88" i="34"/>
  <c r="RCC88" i="34"/>
  <c r="RFM88" i="34"/>
  <c r="RHY88" i="34"/>
  <c r="RKK88" i="34"/>
  <c r="RMW88" i="34"/>
  <c r="RPI88" i="34"/>
  <c r="RRU88" i="34"/>
  <c r="RUG88" i="34"/>
  <c r="RWS88" i="34"/>
  <c r="RZE88" i="34"/>
  <c r="SBQ88" i="34"/>
  <c r="SEC88" i="34"/>
  <c r="SGO88" i="34"/>
  <c r="SJA88" i="34"/>
  <c r="SLM88" i="34"/>
  <c r="SNY88" i="34"/>
  <c r="SQK88" i="34"/>
  <c r="SSW88" i="34"/>
  <c r="SVI88" i="34"/>
  <c r="SXU88" i="34"/>
  <c r="TAG88" i="34"/>
  <c r="TCS88" i="34"/>
  <c r="TFE88" i="34"/>
  <c r="THQ88" i="34"/>
  <c r="TKC88" i="34"/>
  <c r="TMO88" i="34"/>
  <c r="TPA88" i="34"/>
  <c r="TRM88" i="34"/>
  <c r="TTY88" i="34"/>
  <c r="TWK88" i="34"/>
  <c r="TYW88" i="34"/>
  <c r="UBI88" i="34"/>
  <c r="UDU88" i="34"/>
  <c r="UGG88" i="34"/>
  <c r="UIS88" i="34"/>
  <c r="NVD88" i="34"/>
  <c r="OOV88" i="34"/>
  <c r="PIN88" i="34"/>
  <c r="QCF88" i="34"/>
  <c r="QVX88" i="34"/>
  <c r="RCT88" i="34"/>
  <c r="RFV88" i="34"/>
  <c r="RIH88" i="34"/>
  <c r="RKT88" i="34"/>
  <c r="RNF88" i="34"/>
  <c r="RPR88" i="34"/>
  <c r="RSD88" i="34"/>
  <c r="RUP88" i="34"/>
  <c r="RXB88" i="34"/>
  <c r="RZN88" i="34"/>
  <c r="SBZ88" i="34"/>
  <c r="SEL88" i="34"/>
  <c r="SGX88" i="34"/>
  <c r="SJJ88" i="34"/>
  <c r="SLV88" i="34"/>
  <c r="SOH88" i="34"/>
  <c r="SQT88" i="34"/>
  <c r="STF88" i="34"/>
  <c r="SVR88" i="34"/>
  <c r="SYD88" i="34"/>
  <c r="TAP88" i="34"/>
  <c r="TDB88" i="34"/>
  <c r="TFN88" i="34"/>
  <c r="THZ88" i="34"/>
  <c r="TKL88" i="34"/>
  <c r="TMX88" i="34"/>
  <c r="TPJ88" i="34"/>
  <c r="TRV88" i="34"/>
  <c r="TUH88" i="34"/>
  <c r="TWT88" i="34"/>
  <c r="TZF88" i="34"/>
  <c r="UBR88" i="34"/>
  <c r="UED88" i="34"/>
  <c r="MHK88" i="34"/>
  <c r="OAJ88" i="34"/>
  <c r="OUB88" i="34"/>
  <c r="PNT88" i="34"/>
  <c r="QHL88" i="34"/>
  <c r="QZC88" i="34"/>
  <c r="RDX88" i="34"/>
  <c r="RGM88" i="34"/>
  <c r="RIY88" i="34"/>
  <c r="RLK88" i="34"/>
  <c r="RNW88" i="34"/>
  <c r="RQI88" i="34"/>
  <c r="RSU88" i="34"/>
  <c r="RVG88" i="34"/>
  <c r="RXS88" i="34"/>
  <c r="SAE88" i="34"/>
  <c r="SCQ88" i="34"/>
  <c r="SFC88" i="34"/>
  <c r="SHO88" i="34"/>
  <c r="SKA88" i="34"/>
  <c r="SMM88" i="34"/>
  <c r="SOY88" i="34"/>
  <c r="SRK88" i="34"/>
  <c r="STW88" i="34"/>
  <c r="SWI88" i="34"/>
  <c r="SYU88" i="34"/>
  <c r="TBG88" i="34"/>
  <c r="TDS88" i="34"/>
  <c r="TGE88" i="34"/>
  <c r="TIQ88" i="34"/>
  <c r="TLC88" i="34"/>
  <c r="TNO88" i="34"/>
  <c r="TQA88" i="34"/>
  <c r="TSM88" i="34"/>
  <c r="TUY88" i="34"/>
  <c r="TXK88" i="34"/>
  <c r="TZW88" i="34"/>
  <c r="UCI88" i="34"/>
  <c r="UEU88" i="34"/>
  <c r="UHG88" i="34"/>
  <c r="UJS88" i="34"/>
  <c r="UME88" i="34"/>
  <c r="UOQ88" i="34"/>
  <c r="NOJ88" i="34"/>
  <c r="OIB88" i="34"/>
  <c r="PBT88" i="34"/>
  <c r="PVL88" i="34"/>
  <c r="QPD88" i="34"/>
  <c r="RBD88" i="34"/>
  <c r="REZ88" i="34"/>
  <c r="RHL88" i="34"/>
  <c r="RJX88" i="34"/>
  <c r="RMJ88" i="34"/>
  <c r="ROV88" i="34"/>
  <c r="RRH88" i="34"/>
  <c r="RTT88" i="34"/>
  <c r="RWF88" i="34"/>
  <c r="RYR88" i="34"/>
  <c r="SBD88" i="34"/>
  <c r="SDP88" i="34"/>
  <c r="SGB88" i="34"/>
  <c r="SIN88" i="34"/>
  <c r="SKZ88" i="34"/>
  <c r="SNL88" i="34"/>
  <c r="SPX88" i="34"/>
  <c r="SSJ88" i="34"/>
  <c r="SUV88" i="34"/>
  <c r="SXH88" i="34"/>
  <c r="SZT88" i="34"/>
  <c r="TCF88" i="34"/>
  <c r="TER88" i="34"/>
  <c r="THD88" i="34"/>
  <c r="TJP88" i="34"/>
  <c r="TMB88" i="34"/>
  <c r="TON88" i="34"/>
  <c r="TQZ88" i="34"/>
  <c r="TTL88" i="34"/>
  <c r="TVX88" i="34"/>
  <c r="TYJ88" i="34"/>
  <c r="UAV88" i="34"/>
  <c r="UDH88" i="34"/>
  <c r="UFT88" i="34"/>
  <c r="UIF88" i="34"/>
  <c r="UKR88" i="34"/>
  <c r="LSQ88" i="34"/>
  <c r="NYN88" i="34"/>
  <c r="OSF88" i="34"/>
  <c r="PLX88" i="34"/>
  <c r="QFP88" i="34"/>
  <c r="QYR88" i="34"/>
  <c r="RDM88" i="34"/>
  <c r="RGG88" i="34"/>
  <c r="RIS88" i="34"/>
  <c r="RLE88" i="34"/>
  <c r="RNQ88" i="34"/>
  <c r="RQC88" i="34"/>
  <c r="RSO88" i="34"/>
  <c r="RVA88" i="34"/>
  <c r="RXM88" i="34"/>
  <c r="RZY88" i="34"/>
  <c r="SCK88" i="34"/>
  <c r="SEW88" i="34"/>
  <c r="SHI88" i="34"/>
  <c r="SJU88" i="34"/>
  <c r="SMG88" i="34"/>
  <c r="SOS88" i="34"/>
  <c r="SRE88" i="34"/>
  <c r="STQ88" i="34"/>
  <c r="SWC88" i="34"/>
  <c r="SYO88" i="34"/>
  <c r="TBA88" i="34"/>
  <c r="TDM88" i="34"/>
  <c r="TFY88" i="34"/>
  <c r="TIK88" i="34"/>
  <c r="TKW88" i="34"/>
  <c r="TNI88" i="34"/>
  <c r="TPU88" i="34"/>
  <c r="TSG88" i="34"/>
  <c r="TUS88" i="34"/>
  <c r="TXE88" i="34"/>
  <c r="TZQ88" i="34"/>
  <c r="UCC88" i="34"/>
  <c r="UEO88" i="34"/>
  <c r="NOZ88" i="34"/>
  <c r="OIR88" i="34"/>
  <c r="PCJ88" i="34"/>
  <c r="PWB88" i="34"/>
  <c r="QPT88" i="34"/>
  <c r="RBF88" i="34"/>
  <c r="RFB88" i="34"/>
  <c r="RHN88" i="34"/>
  <c r="RJZ88" i="34"/>
  <c r="RML88" i="34"/>
  <c r="ROX88" i="34"/>
  <c r="RRJ88" i="34"/>
  <c r="RTV88" i="34"/>
  <c r="RWH88" i="34"/>
  <c r="RYT88" i="34"/>
  <c r="SBF88" i="34"/>
  <c r="SDR88" i="34"/>
  <c r="SGD88" i="34"/>
  <c r="SIP88" i="34"/>
  <c r="SLB88" i="34"/>
  <c r="SNN88" i="34"/>
  <c r="SPZ88" i="34"/>
  <c r="SSL88" i="34"/>
  <c r="SUX88" i="34"/>
  <c r="SXJ88" i="34"/>
  <c r="SZV88" i="34"/>
  <c r="TCH88" i="34"/>
  <c r="TET88" i="34"/>
  <c r="THF88" i="34"/>
  <c r="TJR88" i="34"/>
  <c r="TMD88" i="34"/>
  <c r="TOP88" i="34"/>
  <c r="TRB88" i="34"/>
  <c r="TTN88" i="34"/>
  <c r="TVZ88" i="34"/>
  <c r="TYL88" i="34"/>
  <c r="UAX88" i="34"/>
  <c r="UDJ88" i="34"/>
  <c r="UFV88" i="34"/>
  <c r="UIH88" i="34"/>
  <c r="NRT88" i="34"/>
  <c r="OLL88" i="34"/>
  <c r="PFD88" i="34"/>
  <c r="PYV88" i="34"/>
  <c r="QSN88" i="34"/>
  <c r="RBW88" i="34"/>
  <c r="RFK88" i="34"/>
  <c r="RHW88" i="34"/>
  <c r="RKI88" i="34"/>
  <c r="RMU88" i="34"/>
  <c r="RPG88" i="34"/>
  <c r="RRS88" i="34"/>
  <c r="RUE88" i="34"/>
  <c r="RWQ88" i="34"/>
  <c r="RZC88" i="34"/>
  <c r="SBO88" i="34"/>
  <c r="SEA88" i="34"/>
  <c r="SGM88" i="34"/>
  <c r="SIY88" i="34"/>
  <c r="SLK88" i="34"/>
  <c r="SNW88" i="34"/>
  <c r="SQI88" i="34"/>
  <c r="SSU88" i="34"/>
  <c r="SVG88" i="34"/>
  <c r="SXS88" i="34"/>
  <c r="TAE88" i="34"/>
  <c r="TCQ88" i="34"/>
  <c r="TFC88" i="34"/>
  <c r="THO88" i="34"/>
  <c r="TKA88" i="34"/>
  <c r="TMM88" i="34"/>
  <c r="TOY88" i="34"/>
  <c r="TRK88" i="34"/>
  <c r="TTW88" i="34"/>
  <c r="TWI88" i="34"/>
  <c r="TYU88" i="34"/>
  <c r="UBG88" i="34"/>
  <c r="UDS88" i="34"/>
  <c r="UGE88" i="34"/>
  <c r="UIQ88" i="34"/>
  <c r="ULC88" i="34"/>
  <c r="OTD88" i="34"/>
  <c r="RNT88" i="34"/>
  <c r="SHL88" i="34"/>
  <c r="TBD88" i="34"/>
  <c r="TUV88" i="34"/>
  <c r="UIT88" i="34"/>
  <c r="UMT88" i="34"/>
  <c r="UPQ88" i="34"/>
  <c r="USC88" i="34"/>
  <c r="UUO88" i="34"/>
  <c r="UXA88" i="34"/>
  <c r="UZM88" i="34"/>
  <c r="VBY88" i="34"/>
  <c r="VEK88" i="34"/>
  <c r="VGW88" i="34"/>
  <c r="VJI88" i="34"/>
  <c r="VLU88" i="34"/>
  <c r="VOG88" i="34"/>
  <c r="VQS88" i="34"/>
  <c r="VTE88" i="34"/>
  <c r="VVQ88" i="34"/>
  <c r="VYC88" i="34"/>
  <c r="WAO88" i="34"/>
  <c r="WDA88" i="34"/>
  <c r="WFM88" i="34"/>
  <c r="WHY88" i="34"/>
  <c r="WKK88" i="34"/>
  <c r="WMW88" i="34"/>
  <c r="WPI88" i="34"/>
  <c r="WRU88" i="34"/>
  <c r="WUG88" i="34"/>
  <c r="WWS88" i="34"/>
  <c r="WZE88" i="34"/>
  <c r="XBQ88" i="34"/>
  <c r="XEC88" i="34"/>
  <c r="WXX88" i="34"/>
  <c r="QIZ88" i="34"/>
  <c r="RSZ88" i="34"/>
  <c r="SMR88" i="34"/>
  <c r="TGJ88" i="34"/>
  <c r="UAB88" i="34"/>
  <c r="UJX88" i="34"/>
  <c r="UNO88" i="34"/>
  <c r="UQH88" i="34"/>
  <c r="UST88" i="34"/>
  <c r="UVF88" i="34"/>
  <c r="UXR88" i="34"/>
  <c r="VAD88" i="34"/>
  <c r="VCP88" i="34"/>
  <c r="VFB88" i="34"/>
  <c r="VHN88" i="34"/>
  <c r="VJZ88" i="34"/>
  <c r="VML88" i="34"/>
  <c r="VOX88" i="34"/>
  <c r="VRJ88" i="34"/>
  <c r="VTV88" i="34"/>
  <c r="VWH88" i="34"/>
  <c r="VYT88" i="34"/>
  <c r="WBF88" i="34"/>
  <c r="WDR88" i="34"/>
  <c r="WGD88" i="34"/>
  <c r="WIP88" i="34"/>
  <c r="WLB88" i="34"/>
  <c r="WNN88" i="34"/>
  <c r="WPZ88" i="34"/>
  <c r="WSL88" i="34"/>
  <c r="WUX88" i="34"/>
  <c r="WXJ88" i="34"/>
  <c r="WZV88" i="34"/>
  <c r="XCH88" i="34"/>
  <c r="XET88" i="34"/>
  <c r="UQN88" i="34"/>
  <c r="VER88" i="34"/>
  <c r="VTD88" i="34"/>
  <c r="WIV88" i="34"/>
  <c r="WZL88" i="34"/>
  <c r="RAF88" i="34"/>
  <c r="RVT88" i="34"/>
  <c r="SPL88" i="34"/>
  <c r="TJD88" i="34"/>
  <c r="UCV88" i="34"/>
  <c r="UKL88" i="34"/>
  <c r="UNY88" i="34"/>
  <c r="UQQ88" i="34"/>
  <c r="UTC88" i="34"/>
  <c r="UVO88" i="34"/>
  <c r="UYA88" i="34"/>
  <c r="VAM88" i="34"/>
  <c r="VCY88" i="34"/>
  <c r="VFK88" i="34"/>
  <c r="VHW88" i="34"/>
  <c r="VKI88" i="34"/>
  <c r="VMU88" i="34"/>
  <c r="VPG88" i="34"/>
  <c r="VRS88" i="34"/>
  <c r="VUE88" i="34"/>
  <c r="VWQ88" i="34"/>
  <c r="VZC88" i="34"/>
  <c r="WBO88" i="34"/>
  <c r="WEA88" i="34"/>
  <c r="WGM88" i="34"/>
  <c r="WIY88" i="34"/>
  <c r="WLK88" i="34"/>
  <c r="WNW88" i="34"/>
  <c r="WQI88" i="34"/>
  <c r="WSU88" i="34"/>
  <c r="WVG88" i="34"/>
  <c r="WXS88" i="34"/>
  <c r="XAE88" i="34"/>
  <c r="XCQ88" i="34"/>
  <c r="XFC88" i="34"/>
  <c r="USR88" i="34"/>
  <c r="VGV88" i="34"/>
  <c r="VVP88" i="34"/>
  <c r="WKZ88" i="34"/>
  <c r="XBP88" i="34"/>
  <c r="REV88" i="34"/>
  <c r="RYN88" i="34"/>
  <c r="SSF88" i="34"/>
  <c r="TLX88" i="34"/>
  <c r="UFP88" i="34"/>
  <c r="ULA88" i="34"/>
  <c r="UOJ88" i="34"/>
  <c r="UQZ88" i="34"/>
  <c r="UTL88" i="34"/>
  <c r="UVX88" i="34"/>
  <c r="UYJ88" i="34"/>
  <c r="VAV88" i="34"/>
  <c r="VDH88" i="34"/>
  <c r="VFT88" i="34"/>
  <c r="VIF88" i="34"/>
  <c r="VKR88" i="34"/>
  <c r="VND88" i="34"/>
  <c r="VPP88" i="34"/>
  <c r="VSB88" i="34"/>
  <c r="VUN88" i="34"/>
  <c r="VWZ88" i="34"/>
  <c r="VZL88" i="34"/>
  <c r="WBX88" i="34"/>
  <c r="WEJ88" i="34"/>
  <c r="WGV88" i="34"/>
  <c r="WJH88" i="34"/>
  <c r="WLT88" i="34"/>
  <c r="WOF88" i="34"/>
  <c r="WQR88" i="34"/>
  <c r="WTD88" i="34"/>
  <c r="WVP88" i="34"/>
  <c r="WYB88" i="34"/>
  <c r="XAN88" i="34"/>
  <c r="XCZ88" i="34"/>
  <c r="XAO88" i="34"/>
  <c r="OQR88" i="34"/>
  <c r="TUN88" i="34"/>
  <c r="UWZ88" i="34"/>
  <c r="VLL88" i="34"/>
  <c r="WAF88" i="34"/>
  <c r="WNT88" i="34"/>
  <c r="XER88" i="34"/>
  <c r="RHP88" i="34"/>
  <c r="SBH88" i="34"/>
  <c r="SUZ88" i="34"/>
  <c r="TOR88" i="34"/>
  <c r="UGS88" i="34"/>
  <c r="ULN88" i="34"/>
  <c r="UOT88" i="34"/>
  <c r="URI88" i="34"/>
  <c r="UTU88" i="34"/>
  <c r="UWG88" i="34"/>
  <c r="UYS88" i="34"/>
  <c r="VBE88" i="34"/>
  <c r="VDQ88" i="34"/>
  <c r="VGC88" i="34"/>
  <c r="VIO88" i="34"/>
  <c r="VLA88" i="34"/>
  <c r="VNM88" i="34"/>
  <c r="VPY88" i="34"/>
  <c r="VSK88" i="34"/>
  <c r="VUW88" i="34"/>
  <c r="VXI88" i="34"/>
  <c r="VZU88" i="34"/>
  <c r="WCG88" i="34"/>
  <c r="WES88" i="34"/>
  <c r="WHE88" i="34"/>
  <c r="WJQ88" i="34"/>
  <c r="WMC88" i="34"/>
  <c r="WOO88" i="34"/>
  <c r="WRA88" i="34"/>
  <c r="WTM88" i="34"/>
  <c r="WVY88" i="34"/>
  <c r="WYK88" i="34"/>
  <c r="XBE88" i="34"/>
  <c r="RKZ88" i="34"/>
  <c r="UND88" i="34"/>
  <c r="VCN88" i="34"/>
  <c r="VSF88" i="34"/>
  <c r="WHP88" i="34"/>
  <c r="WXP88" i="34"/>
  <c r="QSV88" i="34"/>
  <c r="RUF88" i="34"/>
  <c r="SNX88" i="34"/>
  <c r="THP88" i="34"/>
  <c r="UBH88" i="34"/>
  <c r="UKD88" i="34"/>
  <c r="UNT88" i="34"/>
  <c r="UQL88" i="34"/>
  <c r="USX88" i="34"/>
  <c r="UVJ88" i="34"/>
  <c r="UXV88" i="34"/>
  <c r="VAH88" i="34"/>
  <c r="VCT88" i="34"/>
  <c r="VFF88" i="34"/>
  <c r="VHR88" i="34"/>
  <c r="VKD88" i="34"/>
  <c r="VMP88" i="34"/>
  <c r="VPB88" i="34"/>
  <c r="VRN88" i="34"/>
  <c r="VTZ88" i="34"/>
  <c r="VWL88" i="34"/>
  <c r="VYX88" i="34"/>
  <c r="WBJ88" i="34"/>
  <c r="WDV88" i="34"/>
  <c r="WGH88" i="34"/>
  <c r="WIT88" i="34"/>
  <c r="WLF88" i="34"/>
  <c r="WNR88" i="34"/>
  <c r="WQD88" i="34"/>
  <c r="WSP88" i="34"/>
  <c r="WVB88" i="34"/>
  <c r="WXN88" i="34"/>
  <c r="WZZ88" i="34"/>
  <c r="XCL88" i="34"/>
  <c r="XEX88" i="34"/>
  <c r="SCF88" i="34"/>
  <c r="UQF88" i="34"/>
  <c r="VFH88" i="34"/>
  <c r="VTL88" i="34"/>
  <c r="WJT88" i="34"/>
  <c r="WYV88" i="34"/>
  <c r="RCR88" i="34"/>
  <c r="RWZ88" i="34"/>
  <c r="SQR88" i="34"/>
  <c r="TKJ88" i="34"/>
  <c r="UEB88" i="34"/>
  <c r="UKS88" i="34"/>
  <c r="UOD88" i="34"/>
  <c r="UQU88" i="34"/>
  <c r="UTG88" i="34"/>
  <c r="UVS88" i="34"/>
  <c r="UYE88" i="34"/>
  <c r="VAQ88" i="34"/>
  <c r="VDC88" i="34"/>
  <c r="VFO88" i="34"/>
  <c r="VIA88" i="34"/>
  <c r="VKM88" i="34"/>
  <c r="VMY88" i="34"/>
  <c r="VPK88" i="34"/>
  <c r="VRW88" i="34"/>
  <c r="VUI88" i="34"/>
  <c r="VWU88" i="34"/>
  <c r="VZG88" i="34"/>
  <c r="WBS88" i="34"/>
  <c r="WEE88" i="34"/>
  <c r="WGQ88" i="34"/>
  <c r="WJC88" i="34"/>
  <c r="WLO88" i="34"/>
  <c r="WOA88" i="34"/>
  <c r="WQM88" i="34"/>
  <c r="WSY88" i="34"/>
  <c r="WVK88" i="34"/>
  <c r="WXW88" i="34"/>
  <c r="XAI88" i="34"/>
  <c r="XDK88" i="34"/>
  <c r="SQZ88" i="34"/>
  <c r="USB88" i="34"/>
  <c r="VHL88" i="34"/>
  <c r="VWN88" i="34"/>
  <c r="WKJ88" i="34"/>
  <c r="XAR88" i="34"/>
  <c r="WCY88" i="34"/>
  <c r="WPG88" i="34"/>
  <c r="XBO88" i="34"/>
  <c r="VPD88" i="34"/>
  <c r="VVW88" i="34"/>
  <c r="WKQ88" i="34"/>
  <c r="WWY88" i="34"/>
  <c r="VBH88" i="34"/>
  <c r="WIM88" i="34"/>
  <c r="WZS88" i="34"/>
  <c r="WWJ88" i="34"/>
  <c r="XAA88" i="34"/>
  <c r="WYN88" i="34"/>
  <c r="PGX88" i="34"/>
  <c r="PQT88" i="34"/>
  <c r="QAP88" i="34"/>
  <c r="QKL88" i="34"/>
  <c r="QQX88" i="34"/>
  <c r="QVV88" i="34"/>
  <c r="RAT88" i="34"/>
  <c r="LSI88" i="34"/>
  <c r="NFS88" i="34"/>
  <c r="NNK88" i="34"/>
  <c r="NRC88" i="34"/>
  <c r="NTO88" i="34"/>
  <c r="NWA88" i="34"/>
  <c r="NYM88" i="34"/>
  <c r="OAY88" i="34"/>
  <c r="ODK88" i="34"/>
  <c r="OFW88" i="34"/>
  <c r="OII88" i="34"/>
  <c r="OKU88" i="34"/>
  <c r="ONG88" i="34"/>
  <c r="OPS88" i="34"/>
  <c r="OSE88" i="34"/>
  <c r="OUQ88" i="34"/>
  <c r="OXC88" i="34"/>
  <c r="OZO88" i="34"/>
  <c r="PCA88" i="34"/>
  <c r="PEM88" i="34"/>
  <c r="PGY88" i="34"/>
  <c r="PJK88" i="34"/>
  <c r="PLW88" i="34"/>
  <c r="POI88" i="34"/>
  <c r="PQU88" i="34"/>
  <c r="PTG88" i="34"/>
  <c r="PVS88" i="34"/>
  <c r="PYE88" i="34"/>
  <c r="QAQ88" i="34"/>
  <c r="QDC88" i="34"/>
  <c r="QFO88" i="34"/>
  <c r="QIA88" i="34"/>
  <c r="QKM88" i="34"/>
  <c r="QMY88" i="34"/>
  <c r="QPK88" i="34"/>
  <c r="QRW88" i="34"/>
  <c r="QUI88" i="34"/>
  <c r="QWU88" i="34"/>
  <c r="QZG88" i="34"/>
  <c r="RBS88" i="34"/>
  <c r="REE88" i="34"/>
  <c r="NUV88" i="34"/>
  <c r="OON88" i="34"/>
  <c r="PIF88" i="34"/>
  <c r="QBX88" i="34"/>
  <c r="QVP88" i="34"/>
  <c r="RCS88" i="34"/>
  <c r="RFU88" i="34"/>
  <c r="RIG88" i="34"/>
  <c r="RKS88" i="34"/>
  <c r="RNE88" i="34"/>
  <c r="RPQ88" i="34"/>
  <c r="RSC88" i="34"/>
  <c r="RUO88" i="34"/>
  <c r="RXA88" i="34"/>
  <c r="RZM88" i="34"/>
  <c r="SBY88" i="34"/>
  <c r="SEK88" i="34"/>
  <c r="SGW88" i="34"/>
  <c r="SJI88" i="34"/>
  <c r="SLU88" i="34"/>
  <c r="SOG88" i="34"/>
  <c r="SQS88" i="34"/>
  <c r="STE88" i="34"/>
  <c r="SVQ88" i="34"/>
  <c r="SYC88" i="34"/>
  <c r="TAO88" i="34"/>
  <c r="TDA88" i="34"/>
  <c r="TFM88" i="34"/>
  <c r="THY88" i="34"/>
  <c r="TKK88" i="34"/>
  <c r="TMW88" i="34"/>
  <c r="TPI88" i="34"/>
  <c r="TRU88" i="34"/>
  <c r="TUG88" i="34"/>
  <c r="TWS88" i="34"/>
  <c r="TZE88" i="34"/>
  <c r="UBQ88" i="34"/>
  <c r="UEC88" i="34"/>
  <c r="UGO88" i="34"/>
  <c r="KYY88" i="34"/>
  <c r="NXP88" i="34"/>
  <c r="ORH88" i="34"/>
  <c r="PKZ88" i="34"/>
  <c r="QER88" i="34"/>
  <c r="QYJ88" i="34"/>
  <c r="RDI88" i="34"/>
  <c r="RGD88" i="34"/>
  <c r="RIP88" i="34"/>
  <c r="RLB88" i="34"/>
  <c r="RNN88" i="34"/>
  <c r="RPZ88" i="34"/>
  <c r="RSL88" i="34"/>
  <c r="RUX88" i="34"/>
  <c r="RXJ88" i="34"/>
  <c r="RZV88" i="34"/>
  <c r="SCH88" i="34"/>
  <c r="SET88" i="34"/>
  <c r="SHF88" i="34"/>
  <c r="SJR88" i="34"/>
  <c r="SMD88" i="34"/>
  <c r="SOP88" i="34"/>
  <c r="SRB88" i="34"/>
  <c r="STN88" i="34"/>
  <c r="SVZ88" i="34"/>
  <c r="SYL88" i="34"/>
  <c r="TAX88" i="34"/>
  <c r="TDJ88" i="34"/>
  <c r="TFV88" i="34"/>
  <c r="TIH88" i="34"/>
  <c r="TKT88" i="34"/>
  <c r="TNF88" i="34"/>
  <c r="TPR88" i="34"/>
  <c r="TSD88" i="34"/>
  <c r="TUP88" i="34"/>
  <c r="TXB88" i="34"/>
  <c r="TZN88" i="34"/>
  <c r="UBZ88" i="34"/>
  <c r="UEL88" i="34"/>
  <c r="NBC88" i="34"/>
  <c r="OCV88" i="34"/>
  <c r="OWN88" i="34"/>
  <c r="PQF88" i="34"/>
  <c r="QJX88" i="34"/>
  <c r="QZS88" i="34"/>
  <c r="REI88" i="34"/>
  <c r="RGU88" i="34"/>
  <c r="RJG88" i="34"/>
  <c r="RLS88" i="34"/>
  <c r="ROE88" i="34"/>
  <c r="RQQ88" i="34"/>
  <c r="RTC88" i="34"/>
  <c r="RVO88" i="34"/>
  <c r="RYA88" i="34"/>
  <c r="SAM88" i="34"/>
  <c r="SCY88" i="34"/>
  <c r="SFK88" i="34"/>
  <c r="SHW88" i="34"/>
  <c r="SKI88" i="34"/>
  <c r="SMU88" i="34"/>
  <c r="SPG88" i="34"/>
  <c r="SRS88" i="34"/>
  <c r="SUE88" i="34"/>
  <c r="SWQ88" i="34"/>
  <c r="SZC88" i="34"/>
  <c r="TBO88" i="34"/>
  <c r="TEA88" i="34"/>
  <c r="TGM88" i="34"/>
  <c r="TIY88" i="34"/>
  <c r="TLK88" i="34"/>
  <c r="TNW88" i="34"/>
  <c r="TQI88" i="34"/>
  <c r="TSU88" i="34"/>
  <c r="TVG88" i="34"/>
  <c r="TXS88" i="34"/>
  <c r="UAE88" i="34"/>
  <c r="UCQ88" i="34"/>
  <c r="UFC88" i="34"/>
  <c r="UHO88" i="34"/>
  <c r="UKA88" i="34"/>
  <c r="UMM88" i="34"/>
  <c r="UOY88" i="34"/>
  <c r="NQV88" i="34"/>
  <c r="OKN88" i="34"/>
  <c r="PEF88" i="34"/>
  <c r="PXX88" i="34"/>
  <c r="QRP88" i="34"/>
  <c r="RBT88" i="34"/>
  <c r="RFH88" i="34"/>
  <c r="RHT88" i="34"/>
  <c r="RKF88" i="34"/>
  <c r="RMR88" i="34"/>
  <c r="RPD88" i="34"/>
  <c r="RRP88" i="34"/>
  <c r="RUB88" i="34"/>
  <c r="RWN88" i="34"/>
  <c r="RYZ88" i="34"/>
  <c r="SBL88" i="34"/>
  <c r="SDX88" i="34"/>
  <c r="SGJ88" i="34"/>
  <c r="SIV88" i="34"/>
  <c r="SLH88" i="34"/>
  <c r="SNT88" i="34"/>
  <c r="SQF88" i="34"/>
  <c r="SSR88" i="34"/>
  <c r="SVD88" i="34"/>
  <c r="SXP88" i="34"/>
  <c r="TAB88" i="34"/>
  <c r="TCN88" i="34"/>
  <c r="TEZ88" i="34"/>
  <c r="THL88" i="34"/>
  <c r="TJX88" i="34"/>
  <c r="TMJ88" i="34"/>
  <c r="TOV88" i="34"/>
  <c r="TRH88" i="34"/>
  <c r="TTT88" i="34"/>
  <c r="TWF88" i="34"/>
  <c r="TYR88" i="34"/>
  <c r="UBD88" i="34"/>
  <c r="UDP88" i="34"/>
  <c r="UGB88" i="34"/>
  <c r="UIN88" i="34"/>
  <c r="UKZ88" i="34"/>
  <c r="MMI88" i="34"/>
  <c r="OAZ88" i="34"/>
  <c r="OUR88" i="34"/>
  <c r="POJ88" i="34"/>
  <c r="QIB88" i="34"/>
  <c r="QZI88" i="34"/>
  <c r="RDZ88" i="34"/>
  <c r="RGO88" i="34"/>
  <c r="RJA88" i="34"/>
  <c r="RLM88" i="34"/>
  <c r="RNY88" i="34"/>
  <c r="RQK88" i="34"/>
  <c r="RSW88" i="34"/>
  <c r="RVI88" i="34"/>
  <c r="RXU88" i="34"/>
  <c r="SAG88" i="34"/>
  <c r="SCS88" i="34"/>
  <c r="SFE88" i="34"/>
  <c r="SHQ88" i="34"/>
  <c r="SKC88" i="34"/>
  <c r="SMO88" i="34"/>
  <c r="SPA88" i="34"/>
  <c r="SRM88" i="34"/>
  <c r="STY88" i="34"/>
  <c r="SWK88" i="34"/>
  <c r="SYW88" i="34"/>
  <c r="TBI88" i="34"/>
  <c r="TDU88" i="34"/>
  <c r="TGG88" i="34"/>
  <c r="TIS88" i="34"/>
  <c r="TLE88" i="34"/>
  <c r="TNQ88" i="34"/>
  <c r="TQC88" i="34"/>
  <c r="TSO88" i="34"/>
  <c r="TVA88" i="34"/>
  <c r="TXM88" i="34"/>
  <c r="TZY88" i="34"/>
  <c r="UCK88" i="34"/>
  <c r="UEW88" i="34"/>
  <c r="NRL88" i="34"/>
  <c r="OLD88" i="34"/>
  <c r="PEV88" i="34"/>
  <c r="PYN88" i="34"/>
  <c r="QSF88" i="34"/>
  <c r="RBV88" i="34"/>
  <c r="RFJ88" i="34"/>
  <c r="RHV88" i="34"/>
  <c r="RKH88" i="34"/>
  <c r="RMT88" i="34"/>
  <c r="RPF88" i="34"/>
  <c r="RRR88" i="34"/>
  <c r="RUD88" i="34"/>
  <c r="RWP88" i="34"/>
  <c r="RZB88" i="34"/>
  <c r="SBN88" i="34"/>
  <c r="SDZ88" i="34"/>
  <c r="SGL88" i="34"/>
  <c r="SIX88" i="34"/>
  <c r="SLJ88" i="34"/>
  <c r="SNV88" i="34"/>
  <c r="SQH88" i="34"/>
  <c r="SST88" i="34"/>
  <c r="SVF88" i="34"/>
  <c r="SXR88" i="34"/>
  <c r="TAD88" i="34"/>
  <c r="TCP88" i="34"/>
  <c r="TFB88" i="34"/>
  <c r="THN88" i="34"/>
  <c r="TJZ88" i="34"/>
  <c r="TML88" i="34"/>
  <c r="TOX88" i="34"/>
  <c r="TRJ88" i="34"/>
  <c r="TTV88" i="34"/>
  <c r="TWH88" i="34"/>
  <c r="TYT88" i="34"/>
  <c r="UBF88" i="34"/>
  <c r="UDR88" i="34"/>
  <c r="UGD88" i="34"/>
  <c r="UIP88" i="34"/>
  <c r="NUF88" i="34"/>
  <c r="ONX88" i="34"/>
  <c r="PHP88" i="34"/>
  <c r="QBH88" i="34"/>
  <c r="QUZ88" i="34"/>
  <c r="RCM88" i="34"/>
  <c r="RFS88" i="34"/>
  <c r="RIE88" i="34"/>
  <c r="RKQ88" i="34"/>
  <c r="RNC88" i="34"/>
  <c r="RPO88" i="34"/>
  <c r="RSA88" i="34"/>
  <c r="RUM88" i="34"/>
  <c r="RWY88" i="34"/>
  <c r="RZK88" i="34"/>
  <c r="SBW88" i="34"/>
  <c r="SEI88" i="34"/>
  <c r="SGU88" i="34"/>
  <c r="SJG88" i="34"/>
  <c r="SLS88" i="34"/>
  <c r="SOE88" i="34"/>
  <c r="SQQ88" i="34"/>
  <c r="STC88" i="34"/>
  <c r="SVO88" i="34"/>
  <c r="SYA88" i="34"/>
  <c r="TAM88" i="34"/>
  <c r="TCY88" i="34"/>
  <c r="TFK88" i="34"/>
  <c r="THW88" i="34"/>
  <c r="TKI88" i="34"/>
  <c r="TMU88" i="34"/>
  <c r="TPG88" i="34"/>
  <c r="TRS88" i="34"/>
  <c r="TUE88" i="34"/>
  <c r="TWQ88" i="34"/>
  <c r="TZC88" i="34"/>
  <c r="UBO88" i="34"/>
  <c r="UEA88" i="34"/>
  <c r="UGM88" i="34"/>
  <c r="UIY88" i="34"/>
  <c r="ULK88" i="34"/>
  <c r="PMV88" i="34"/>
  <c r="RQF88" i="34"/>
  <c r="SJX88" i="34"/>
  <c r="TDP88" i="34"/>
  <c r="TXH88" i="34"/>
  <c r="UJI88" i="34"/>
  <c r="UNE88" i="34"/>
  <c r="UPY88" i="34"/>
  <c r="USK88" i="34"/>
  <c r="UUW88" i="34"/>
  <c r="UXI88" i="34"/>
  <c r="UZU88" i="34"/>
  <c r="VCG88" i="34"/>
  <c r="VES88" i="34"/>
  <c r="VHE88" i="34"/>
  <c r="VJQ88" i="34"/>
  <c r="VMC88" i="34"/>
  <c r="VOO88" i="34"/>
  <c r="VRA88" i="34"/>
  <c r="VTM88" i="34"/>
  <c r="VVY88" i="34"/>
  <c r="VYK88" i="34"/>
  <c r="WAW88" i="34"/>
  <c r="WDI88" i="34"/>
  <c r="WFU88" i="34"/>
  <c r="WIG88" i="34"/>
  <c r="WKS88" i="34"/>
  <c r="WNE88" i="34"/>
  <c r="WPQ88" i="34"/>
  <c r="WSC88" i="34"/>
  <c r="WUO88" i="34"/>
  <c r="WXA88" i="34"/>
  <c r="WZM88" i="34"/>
  <c r="XBY88" i="34"/>
  <c r="XEK88" i="34"/>
  <c r="XAB88" i="34"/>
  <c r="QZP88" i="34"/>
  <c r="RVL88" i="34"/>
  <c r="SPD88" i="34"/>
  <c r="TIV88" i="34"/>
  <c r="UCN88" i="34"/>
  <c r="UKK88" i="34"/>
  <c r="UNX88" i="34"/>
  <c r="UQP88" i="34"/>
  <c r="UTB88" i="34"/>
  <c r="UVN88" i="34"/>
  <c r="UXZ88" i="34"/>
  <c r="VAL88" i="34"/>
  <c r="VCX88" i="34"/>
  <c r="VFJ88" i="34"/>
  <c r="VHV88" i="34"/>
  <c r="VKH88" i="34"/>
  <c r="VMT88" i="34"/>
  <c r="VPF88" i="34"/>
  <c r="VRR88" i="34"/>
  <c r="VUD88" i="34"/>
  <c r="VWP88" i="34"/>
  <c r="VZB88" i="34"/>
  <c r="WBN88" i="34"/>
  <c r="WDZ88" i="34"/>
  <c r="WGL88" i="34"/>
  <c r="WIX88" i="34"/>
  <c r="WLJ88" i="34"/>
  <c r="WNV88" i="34"/>
  <c r="WQH88" i="34"/>
  <c r="WST88" i="34"/>
  <c r="WVF88" i="34"/>
  <c r="WXR88" i="34"/>
  <c r="XAD88" i="34"/>
  <c r="XCP88" i="34"/>
  <c r="XFB88" i="34"/>
  <c r="USJ88" i="34"/>
  <c r="VGN88" i="34"/>
  <c r="VUZ88" i="34"/>
  <c r="WKR88" i="34"/>
  <c r="XBH88" i="34"/>
  <c r="REN88" i="34"/>
  <c r="RYF88" i="34"/>
  <c r="SRX88" i="34"/>
  <c r="TLP88" i="34"/>
  <c r="UFH88" i="34"/>
  <c r="UKX88" i="34"/>
  <c r="UOH88" i="34"/>
  <c r="UQY88" i="34"/>
  <c r="UTK88" i="34"/>
  <c r="UVW88" i="34"/>
  <c r="UYI88" i="34"/>
  <c r="VAU88" i="34"/>
  <c r="VDG88" i="34"/>
  <c r="VFS88" i="34"/>
  <c r="VIE88" i="34"/>
  <c r="VKQ88" i="34"/>
  <c r="VNC88" i="34"/>
  <c r="VPO88" i="34"/>
  <c r="VSA88" i="34"/>
  <c r="VUM88" i="34"/>
  <c r="VWY88" i="34"/>
  <c r="VZK88" i="34"/>
  <c r="WBW88" i="34"/>
  <c r="WEI88" i="34"/>
  <c r="WGU88" i="34"/>
  <c r="WJG88" i="34"/>
  <c r="WLS88" i="34"/>
  <c r="WOE88" i="34"/>
  <c r="WQQ88" i="34"/>
  <c r="WTC88" i="34"/>
  <c r="WVO88" i="34"/>
  <c r="WYA88" i="34"/>
  <c r="XAM88" i="34"/>
  <c r="XCY88" i="34"/>
  <c r="RGB88" i="34"/>
  <c r="UUN88" i="34"/>
  <c r="VIJ88" i="34"/>
  <c r="VXL88" i="34"/>
  <c r="WMV88" i="34"/>
  <c r="XDT88" i="34"/>
  <c r="RHH88" i="34"/>
  <c r="SAZ88" i="34"/>
  <c r="SUR88" i="34"/>
  <c r="TOJ88" i="34"/>
  <c r="UGP88" i="34"/>
  <c r="ULM88" i="34"/>
  <c r="UOS88" i="34"/>
  <c r="URH88" i="34"/>
  <c r="UTT88" i="34"/>
  <c r="UWF88" i="34"/>
  <c r="UYR88" i="34"/>
  <c r="VBD88" i="34"/>
  <c r="VDP88" i="34"/>
  <c r="VGB88" i="34"/>
  <c r="VIN88" i="34"/>
  <c r="VKZ88" i="34"/>
  <c r="VNL88" i="34"/>
  <c r="VPX88" i="34"/>
  <c r="VSJ88" i="34"/>
  <c r="VUV88" i="34"/>
  <c r="VXH88" i="34"/>
  <c r="VZT88" i="34"/>
  <c r="WCF88" i="34"/>
  <c r="WER88" i="34"/>
  <c r="WHD88" i="34"/>
  <c r="WJP88" i="34"/>
  <c r="WMB88" i="34"/>
  <c r="WON88" i="34"/>
  <c r="WQZ88" i="34"/>
  <c r="WTL88" i="34"/>
  <c r="WVX88" i="34"/>
  <c r="WYJ88" i="34"/>
  <c r="XAV88" i="34"/>
  <c r="XDH88" i="34"/>
  <c r="XBM88" i="34"/>
  <c r="RDE88" i="34"/>
  <c r="UHA88" i="34"/>
  <c r="UYV88" i="34"/>
  <c r="VMZ88" i="34"/>
  <c r="WBT88" i="34"/>
  <c r="WPX88" i="34"/>
  <c r="NPP88" i="34"/>
  <c r="RKB88" i="34"/>
  <c r="SDT88" i="34"/>
  <c r="SXL88" i="34"/>
  <c r="TRD88" i="34"/>
  <c r="UHN88" i="34"/>
  <c r="UMB88" i="34"/>
  <c r="UPC88" i="34"/>
  <c r="URQ88" i="34"/>
  <c r="UUC88" i="34"/>
  <c r="UWO88" i="34"/>
  <c r="UZA88" i="34"/>
  <c r="VBM88" i="34"/>
  <c r="VDY88" i="34"/>
  <c r="VGK88" i="34"/>
  <c r="VIW88" i="34"/>
  <c r="VLI88" i="34"/>
  <c r="VNU88" i="34"/>
  <c r="VQG88" i="34"/>
  <c r="VSS88" i="34"/>
  <c r="VVE88" i="34"/>
  <c r="VXQ88" i="34"/>
  <c r="WAC88" i="34"/>
  <c r="WCO88" i="34"/>
  <c r="WFA88" i="34"/>
  <c r="WHM88" i="34"/>
  <c r="WJY88" i="34"/>
  <c r="WMK88" i="34"/>
  <c r="WOW88" i="34"/>
  <c r="WRI88" i="34"/>
  <c r="WTU88" i="34"/>
  <c r="WWG88" i="34"/>
  <c r="WYS88" i="34"/>
  <c r="XBU88" i="34"/>
  <c r="RZT88" i="34"/>
  <c r="UPF88" i="34"/>
  <c r="VEJ88" i="34"/>
  <c r="VUB88" i="34"/>
  <c r="WJL88" i="34"/>
  <c r="WZT88" i="34"/>
  <c r="RCB88" i="34"/>
  <c r="RWR88" i="34"/>
  <c r="SQJ88" i="34"/>
  <c r="TKB88" i="34"/>
  <c r="UDT88" i="34"/>
  <c r="UKP88" i="34"/>
  <c r="UOC88" i="34"/>
  <c r="UQT88" i="34"/>
  <c r="UTF88" i="34"/>
  <c r="UVR88" i="34"/>
  <c r="UYD88" i="34"/>
  <c r="VAP88" i="34"/>
  <c r="VDB88" i="34"/>
  <c r="VFN88" i="34"/>
  <c r="VHZ88" i="34"/>
  <c r="VKL88" i="34"/>
  <c r="VMX88" i="34"/>
  <c r="VPJ88" i="34"/>
  <c r="VRV88" i="34"/>
  <c r="VUH88" i="34"/>
  <c r="VWT88" i="34"/>
  <c r="VZF88" i="34"/>
  <c r="WBR88" i="34"/>
  <c r="WED88" i="34"/>
  <c r="WGP88" i="34"/>
  <c r="WJB88" i="34"/>
  <c r="WLN88" i="34"/>
  <c r="WNZ88" i="34"/>
  <c r="WQL88" i="34"/>
  <c r="WSX88" i="34"/>
  <c r="WVJ88" i="34"/>
  <c r="WXV88" i="34"/>
  <c r="XAH88" i="34"/>
  <c r="XCT88" i="34"/>
  <c r="XCM88" i="34"/>
  <c r="SMB88" i="34"/>
  <c r="URT88" i="34"/>
  <c r="VHD88" i="34"/>
  <c r="VVH88" i="34"/>
  <c r="WLP88" i="34"/>
  <c r="XAZ88" i="34"/>
  <c r="RFT88" i="34"/>
  <c r="RZL88" i="34"/>
  <c r="STD88" i="34"/>
  <c r="TMV88" i="34"/>
  <c r="UGC88" i="34"/>
  <c r="ULE88" i="34"/>
  <c r="UOM88" i="34"/>
  <c r="URC88" i="34"/>
  <c r="UTO88" i="34"/>
  <c r="UWA88" i="34"/>
  <c r="UYM88" i="34"/>
  <c r="VAY88" i="34"/>
  <c r="VDK88" i="34"/>
  <c r="VFW88" i="34"/>
  <c r="VII88" i="34"/>
  <c r="VKU88" i="34"/>
  <c r="VNG88" i="34"/>
  <c r="VPS88" i="34"/>
  <c r="VSE88" i="34"/>
  <c r="VUQ88" i="34"/>
  <c r="VXC88" i="34"/>
  <c r="VZO88" i="34"/>
  <c r="WCA88" i="34"/>
  <c r="WEM88" i="34"/>
  <c r="WGY88" i="34"/>
  <c r="WJK88" i="34"/>
  <c r="WLW88" i="34"/>
  <c r="WOI88" i="34"/>
  <c r="WQU88" i="34"/>
  <c r="WTG88" i="34"/>
  <c r="WVS88" i="34"/>
  <c r="WYE88" i="34"/>
  <c r="XAQ88" i="34"/>
  <c r="XEA88" i="34"/>
  <c r="TAV88" i="34"/>
  <c r="UTP88" i="34"/>
  <c r="VJH88" i="34"/>
  <c r="VYJ88" i="34"/>
  <c r="WMF88" i="34"/>
  <c r="XCV88" i="34"/>
  <c r="WYU88" i="34"/>
  <c r="PKJ88" i="34"/>
  <c r="VNH88" i="34"/>
  <c r="VBW88" i="34"/>
  <c r="VLS88" i="34"/>
  <c r="VQQ88" i="34"/>
  <c r="VTC88" i="34"/>
  <c r="VVO88" i="34"/>
  <c r="VYA88" i="34"/>
  <c r="WFK88" i="34"/>
  <c r="WMU88" i="34"/>
  <c r="WWQ88" i="34"/>
  <c r="UHV88" i="34"/>
  <c r="VOM88" i="34"/>
  <c r="WFS88" i="34"/>
  <c r="WUM88" i="34"/>
  <c r="ULF88" i="34"/>
  <c r="WKY88" i="34"/>
  <c r="RUV88" i="34"/>
  <c r="WLG88" i="34"/>
  <c r="UPX88" i="34"/>
  <c r="PHF88" i="34"/>
  <c r="PRB88" i="34"/>
  <c r="QAX88" i="34"/>
  <c r="QKT88" i="34"/>
  <c r="QRN88" i="34"/>
  <c r="QWL88" i="34"/>
  <c r="RBJ88" i="34"/>
  <c r="LXG88" i="34"/>
  <c r="NIM88" i="34"/>
  <c r="NNS88" i="34"/>
  <c r="NRK88" i="34"/>
  <c r="NTW88" i="34"/>
  <c r="NWI88" i="34"/>
  <c r="NYU88" i="34"/>
  <c r="OBG88" i="34"/>
  <c r="ODS88" i="34"/>
  <c r="OGE88" i="34"/>
  <c r="OIQ88" i="34"/>
  <c r="OLC88" i="34"/>
  <c r="ONO88" i="34"/>
  <c r="OQA88" i="34"/>
  <c r="OSM88" i="34"/>
  <c r="OUY88" i="34"/>
  <c r="OXK88" i="34"/>
  <c r="OZW88" i="34"/>
  <c r="PCI88" i="34"/>
  <c r="PEU88" i="34"/>
  <c r="PHG88" i="34"/>
  <c r="PJS88" i="34"/>
  <c r="PME88" i="34"/>
  <c r="POQ88" i="34"/>
  <c r="PRC88" i="34"/>
  <c r="PTO88" i="34"/>
  <c r="PWA88" i="34"/>
  <c r="PYM88" i="34"/>
  <c r="QAY88" i="34"/>
  <c r="QDK88" i="34"/>
  <c r="QFW88" i="34"/>
  <c r="QII88" i="34"/>
  <c r="QKU88" i="34"/>
  <c r="QNG88" i="34"/>
  <c r="QPS88" i="34"/>
  <c r="QSE88" i="34"/>
  <c r="QUQ88" i="34"/>
  <c r="QXC88" i="34"/>
  <c r="QZO88" i="34"/>
  <c r="RCA88" i="34"/>
  <c r="KFG88" i="34"/>
  <c r="NXH88" i="34"/>
  <c r="OQZ88" i="34"/>
  <c r="PKR88" i="34"/>
  <c r="QEJ88" i="34"/>
  <c r="QYB88" i="34"/>
  <c r="RDH88" i="34"/>
  <c r="RGC88" i="34"/>
  <c r="RIO88" i="34"/>
  <c r="RLA88" i="34"/>
  <c r="RNM88" i="34"/>
  <c r="RPY88" i="34"/>
  <c r="RSK88" i="34"/>
  <c r="RUW88" i="34"/>
  <c r="RXI88" i="34"/>
  <c r="RZU88" i="34"/>
  <c r="SCG88" i="34"/>
  <c r="SES88" i="34"/>
  <c r="SHE88" i="34"/>
  <c r="SJQ88" i="34"/>
  <c r="SMC88" i="34"/>
  <c r="SOO88" i="34"/>
  <c r="SRA88" i="34"/>
  <c r="STM88" i="34"/>
  <c r="SVY88" i="34"/>
  <c r="SYK88" i="34"/>
  <c r="TAW88" i="34"/>
  <c r="TDI88" i="34"/>
  <c r="TFU88" i="34"/>
  <c r="TIG88" i="34"/>
  <c r="TKS88" i="34"/>
  <c r="TNE88" i="34"/>
  <c r="TPQ88" i="34"/>
  <c r="TSC88" i="34"/>
  <c r="TUO88" i="34"/>
  <c r="TXA88" i="34"/>
  <c r="TZM88" i="34"/>
  <c r="UBY88" i="34"/>
  <c r="UEK88" i="34"/>
  <c r="UGW88" i="34"/>
  <c r="MEY88" i="34"/>
  <c r="OAB88" i="34"/>
  <c r="OTT88" i="34"/>
  <c r="PNL88" i="34"/>
  <c r="QHD88" i="34"/>
  <c r="QZB88" i="34"/>
  <c r="RDU88" i="34"/>
  <c r="RGL88" i="34"/>
  <c r="RIX88" i="34"/>
  <c r="RLJ88" i="34"/>
  <c r="RNV88" i="34"/>
  <c r="RQH88" i="34"/>
  <c r="RST88" i="34"/>
  <c r="RVF88" i="34"/>
  <c r="RXR88" i="34"/>
  <c r="SAD88" i="34"/>
  <c r="SCP88" i="34"/>
  <c r="SFB88" i="34"/>
  <c r="SHN88" i="34"/>
  <c r="SJZ88" i="34"/>
  <c r="SML88" i="34"/>
  <c r="SOX88" i="34"/>
  <c r="SRJ88" i="34"/>
  <c r="STV88" i="34"/>
  <c r="SWH88" i="34"/>
  <c r="SYT88" i="34"/>
  <c r="TBF88" i="34"/>
  <c r="TDR88" i="34"/>
  <c r="TGD88" i="34"/>
  <c r="TIP88" i="34"/>
  <c r="TLB88" i="34"/>
  <c r="TNN88" i="34"/>
  <c r="TPZ88" i="34"/>
  <c r="TSL88" i="34"/>
  <c r="TUX88" i="34"/>
  <c r="TXJ88" i="34"/>
  <c r="TZV88" i="34"/>
  <c r="UCH88" i="34"/>
  <c r="UET88" i="34"/>
  <c r="NKU88" i="34"/>
  <c r="OFH88" i="34"/>
  <c r="OYZ88" i="34"/>
  <c r="PSR88" i="34"/>
  <c r="QMJ88" i="34"/>
  <c r="RAI88" i="34"/>
  <c r="REQ88" i="34"/>
  <c r="RHC88" i="34"/>
  <c r="RJO88" i="34"/>
  <c r="RMA88" i="34"/>
  <c r="ROM88" i="34"/>
  <c r="RQY88" i="34"/>
  <c r="RTK88" i="34"/>
  <c r="RVW88" i="34"/>
  <c r="RYI88" i="34"/>
  <c r="SAU88" i="34"/>
  <c r="SDG88" i="34"/>
  <c r="SFS88" i="34"/>
  <c r="SIE88" i="34"/>
  <c r="SKQ88" i="34"/>
  <c r="SNC88" i="34"/>
  <c r="SPO88" i="34"/>
  <c r="SSA88" i="34"/>
  <c r="SUM88" i="34"/>
  <c r="SWY88" i="34"/>
  <c r="SZK88" i="34"/>
  <c r="TBW88" i="34"/>
  <c r="TEI88" i="34"/>
  <c r="TGU88" i="34"/>
  <c r="TJG88" i="34"/>
  <c r="TLS88" i="34"/>
  <c r="TOE88" i="34"/>
  <c r="TQQ88" i="34"/>
  <c r="TTC88" i="34"/>
  <c r="TVO88" i="34"/>
  <c r="TYA88" i="34"/>
  <c r="UAM88" i="34"/>
  <c r="UCY88" i="34"/>
  <c r="UFK88" i="34"/>
  <c r="UHW88" i="34"/>
  <c r="UKI88" i="34"/>
  <c r="UMU88" i="34"/>
  <c r="UPG88" i="34"/>
  <c r="NTH88" i="34"/>
  <c r="OMZ88" i="34"/>
  <c r="PGR88" i="34"/>
  <c r="QAJ88" i="34"/>
  <c r="QUB88" i="34"/>
  <c r="RCJ88" i="34"/>
  <c r="RFP88" i="34"/>
  <c r="RIB88" i="34"/>
  <c r="RKN88" i="34"/>
  <c r="RMZ88" i="34"/>
  <c r="RPL88" i="34"/>
  <c r="RRX88" i="34"/>
  <c r="RUJ88" i="34"/>
  <c r="RWV88" i="34"/>
  <c r="RZH88" i="34"/>
  <c r="SBT88" i="34"/>
  <c r="SEF88" i="34"/>
  <c r="SGR88" i="34"/>
  <c r="SJD88" i="34"/>
  <c r="SLP88" i="34"/>
  <c r="SOB88" i="34"/>
  <c r="SQN88" i="34"/>
  <c r="SSZ88" i="34"/>
  <c r="SVL88" i="34"/>
  <c r="SXX88" i="34"/>
  <c r="TAJ88" i="34"/>
  <c r="TCV88" i="34"/>
  <c r="TFH88" i="34"/>
  <c r="THT88" i="34"/>
  <c r="TKF88" i="34"/>
  <c r="TMR88" i="34"/>
  <c r="TPD88" i="34"/>
  <c r="TRP88" i="34"/>
  <c r="TUB88" i="34"/>
  <c r="TWN88" i="34"/>
  <c r="TYZ88" i="34"/>
  <c r="UBL88" i="34"/>
  <c r="UDX88" i="34"/>
  <c r="UGJ88" i="34"/>
  <c r="UIV88" i="34"/>
  <c r="ULH88" i="34"/>
  <c r="NGA88" i="34"/>
  <c r="ODL88" i="34"/>
  <c r="OXD88" i="34"/>
  <c r="PQV88" i="34"/>
  <c r="QKN88" i="34"/>
  <c r="QZY88" i="34"/>
  <c r="REK88" i="34"/>
  <c r="RGW88" i="34"/>
  <c r="RJI88" i="34"/>
  <c r="RLU88" i="34"/>
  <c r="ROG88" i="34"/>
  <c r="RQS88" i="34"/>
  <c r="RTE88" i="34"/>
  <c r="RVQ88" i="34"/>
  <c r="RYC88" i="34"/>
  <c r="SAO88" i="34"/>
  <c r="SDA88" i="34"/>
  <c r="SFM88" i="34"/>
  <c r="SHY88" i="34"/>
  <c r="SKK88" i="34"/>
  <c r="SMW88" i="34"/>
  <c r="SPI88" i="34"/>
  <c r="SRU88" i="34"/>
  <c r="SUG88" i="34"/>
  <c r="SWS88" i="34"/>
  <c r="SZE88" i="34"/>
  <c r="TBQ88" i="34"/>
  <c r="TEC88" i="34"/>
  <c r="TGO88" i="34"/>
  <c r="TJA88" i="34"/>
  <c r="TLM88" i="34"/>
  <c r="TNY88" i="34"/>
  <c r="TQK88" i="34"/>
  <c r="TSW88" i="34"/>
  <c r="TVI88" i="34"/>
  <c r="TXU88" i="34"/>
  <c r="UAG88" i="34"/>
  <c r="UCS88" i="34"/>
  <c r="UFE88" i="34"/>
  <c r="NTX88" i="34"/>
  <c r="ONP88" i="34"/>
  <c r="PHH88" i="34"/>
  <c r="QAZ88" i="34"/>
  <c r="QUR88" i="34"/>
  <c r="RCL88" i="34"/>
  <c r="RFR88" i="34"/>
  <c r="RID88" i="34"/>
  <c r="RKP88" i="34"/>
  <c r="RNB88" i="34"/>
  <c r="RPN88" i="34"/>
  <c r="RRZ88" i="34"/>
  <c r="RUL88" i="34"/>
  <c r="RWX88" i="34"/>
  <c r="RZJ88" i="34"/>
  <c r="SBV88" i="34"/>
  <c r="SEH88" i="34"/>
  <c r="SGT88" i="34"/>
  <c r="SJF88" i="34"/>
  <c r="SLR88" i="34"/>
  <c r="SOD88" i="34"/>
  <c r="SQP88" i="34"/>
  <c r="STB88" i="34"/>
  <c r="SVN88" i="34"/>
  <c r="SXZ88" i="34"/>
  <c r="TAL88" i="34"/>
  <c r="TCX88" i="34"/>
  <c r="TFJ88" i="34"/>
  <c r="THV88" i="34"/>
  <c r="TKH88" i="34"/>
  <c r="TMT88" i="34"/>
  <c r="TPF88" i="34"/>
  <c r="TRR88" i="34"/>
  <c r="TUD88" i="34"/>
  <c r="TWP88" i="34"/>
  <c r="TZB88" i="34"/>
  <c r="UBN88" i="34"/>
  <c r="UDZ88" i="34"/>
  <c r="UGL88" i="34"/>
  <c r="UIX88" i="34"/>
  <c r="NWR88" i="34"/>
  <c r="OQJ88" i="34"/>
  <c r="PKB88" i="34"/>
  <c r="QDT88" i="34"/>
  <c r="QXL88" i="34"/>
  <c r="RDC88" i="34"/>
  <c r="RGA88" i="34"/>
  <c r="RIM88" i="34"/>
  <c r="RKY88" i="34"/>
  <c r="RNK88" i="34"/>
  <c r="RPW88" i="34"/>
  <c r="RSI88" i="34"/>
  <c r="RUU88" i="34"/>
  <c r="RXG88" i="34"/>
  <c r="RZS88" i="34"/>
  <c r="SCE88" i="34"/>
  <c r="SEQ88" i="34"/>
  <c r="SHC88" i="34"/>
  <c r="SJO88" i="34"/>
  <c r="SMA88" i="34"/>
  <c r="SOM88" i="34"/>
  <c r="SQY88" i="34"/>
  <c r="STK88" i="34"/>
  <c r="SVW88" i="34"/>
  <c r="SYI88" i="34"/>
  <c r="TAU88" i="34"/>
  <c r="TDG88" i="34"/>
  <c r="TFS88" i="34"/>
  <c r="TIE88" i="34"/>
  <c r="TKQ88" i="34"/>
  <c r="TNC88" i="34"/>
  <c r="TPO88" i="34"/>
  <c r="TSA88" i="34"/>
  <c r="TUM88" i="34"/>
  <c r="TWY88" i="34"/>
  <c r="TZK88" i="34"/>
  <c r="UBW88" i="34"/>
  <c r="UEI88" i="34"/>
  <c r="UGU88" i="34"/>
  <c r="UJG88" i="34"/>
  <c r="ULS88" i="34"/>
  <c r="QGN88" i="34"/>
  <c r="RSR88" i="34"/>
  <c r="SMJ88" i="34"/>
  <c r="TGB88" i="34"/>
  <c r="TZT88" i="34"/>
  <c r="UJV88" i="34"/>
  <c r="UNN88" i="34"/>
  <c r="UQG88" i="34"/>
  <c r="USS88" i="34"/>
  <c r="UVE88" i="34"/>
  <c r="UXQ88" i="34"/>
  <c r="VAC88" i="34"/>
  <c r="VCO88" i="34"/>
  <c r="VFA88" i="34"/>
  <c r="VHM88" i="34"/>
  <c r="VJY88" i="34"/>
  <c r="VMK88" i="34"/>
  <c r="VOW88" i="34"/>
  <c r="VRI88" i="34"/>
  <c r="VTU88" i="34"/>
  <c r="VWG88" i="34"/>
  <c r="VYS88" i="34"/>
  <c r="WBE88" i="34"/>
  <c r="WDQ88" i="34"/>
  <c r="WGC88" i="34"/>
  <c r="WIO88" i="34"/>
  <c r="WLA88" i="34"/>
  <c r="WNM88" i="34"/>
  <c r="WPY88" i="34"/>
  <c r="WSK88" i="34"/>
  <c r="WUW88" i="34"/>
  <c r="WXI88" i="34"/>
  <c r="WZU88" i="34"/>
  <c r="XCG88" i="34"/>
  <c r="XES88" i="34"/>
  <c r="XCF88" i="34"/>
  <c r="REF88" i="34"/>
  <c r="RXX88" i="34"/>
  <c r="SRP88" i="34"/>
  <c r="TLH88" i="34"/>
  <c r="UEZ88" i="34"/>
  <c r="UKW88" i="34"/>
  <c r="UOG88" i="34"/>
  <c r="UQX88" i="34"/>
  <c r="UTJ88" i="34"/>
  <c r="UVV88" i="34"/>
  <c r="UYH88" i="34"/>
  <c r="VAT88" i="34"/>
  <c r="VDF88" i="34"/>
  <c r="VFR88" i="34"/>
  <c r="VID88" i="34"/>
  <c r="VKP88" i="34"/>
  <c r="VNB88" i="34"/>
  <c r="VPN88" i="34"/>
  <c r="VRZ88" i="34"/>
  <c r="VUL88" i="34"/>
  <c r="VWX88" i="34"/>
  <c r="VZJ88" i="34"/>
  <c r="WBV88" i="34"/>
  <c r="WEH88" i="34"/>
  <c r="WGT88" i="34"/>
  <c r="WJF88" i="34"/>
  <c r="WLR88" i="34"/>
  <c r="WOD88" i="34"/>
  <c r="WQP88" i="34"/>
  <c r="WTB88" i="34"/>
  <c r="WVN88" i="34"/>
  <c r="WXZ88" i="34"/>
  <c r="XAL88" i="34"/>
  <c r="XCX88" i="34"/>
  <c r="RIN88" i="34"/>
  <c r="UUF88" i="34"/>
  <c r="VIB88" i="34"/>
  <c r="VWV88" i="34"/>
  <c r="WMN88" i="34"/>
  <c r="XDL88" i="34"/>
  <c r="RGZ88" i="34"/>
  <c r="SAR88" i="34"/>
  <c r="SUJ88" i="34"/>
  <c r="TOB88" i="34"/>
  <c r="UGN88" i="34"/>
  <c r="ULL88" i="34"/>
  <c r="UOR88" i="34"/>
  <c r="URG88" i="34"/>
  <c r="UTS88" i="34"/>
  <c r="UWE88" i="34"/>
  <c r="UYQ88" i="34"/>
  <c r="VBC88" i="34"/>
  <c r="VDO88" i="34"/>
  <c r="VGA88" i="34"/>
  <c r="VIM88" i="34"/>
  <c r="VKY88" i="34"/>
  <c r="VNK88" i="34"/>
  <c r="VPW88" i="34"/>
  <c r="VSI88" i="34"/>
  <c r="VUU88" i="34"/>
  <c r="VXG88" i="34"/>
  <c r="VZS88" i="34"/>
  <c r="WCE88" i="34"/>
  <c r="WEQ88" i="34"/>
  <c r="WHC88" i="34"/>
  <c r="WJO88" i="34"/>
  <c r="WMA88" i="34"/>
  <c r="WOM88" i="34"/>
  <c r="WQY88" i="34"/>
  <c r="WTK88" i="34"/>
  <c r="WVW88" i="34"/>
  <c r="WYI88" i="34"/>
  <c r="XAU88" i="34"/>
  <c r="XDG88" i="34"/>
  <c r="TIF88" i="34"/>
  <c r="UWJ88" i="34"/>
  <c r="VKN88" i="34"/>
  <c r="VZH88" i="34"/>
  <c r="WOJ88" i="34"/>
  <c r="NMZ88" i="34"/>
  <c r="RJT88" i="34"/>
  <c r="SDL88" i="34"/>
  <c r="SXD88" i="34"/>
  <c r="TQV88" i="34"/>
  <c r="UHL88" i="34"/>
  <c r="ULZ88" i="34"/>
  <c r="UPB88" i="34"/>
  <c r="URP88" i="34"/>
  <c r="UUB88" i="34"/>
  <c r="UWN88" i="34"/>
  <c r="UYZ88" i="34"/>
  <c r="VBL88" i="34"/>
  <c r="VDX88" i="34"/>
  <c r="VGJ88" i="34"/>
  <c r="VIV88" i="34"/>
  <c r="VLH88" i="34"/>
  <c r="VNT88" i="34"/>
  <c r="VQF88" i="34"/>
  <c r="VSR88" i="34"/>
  <c r="VVD88" i="34"/>
  <c r="VXP88" i="34"/>
  <c r="WAB88" i="34"/>
  <c r="WCN88" i="34"/>
  <c r="WEZ88" i="34"/>
  <c r="WHL88" i="34"/>
  <c r="WJX88" i="34"/>
  <c r="WMJ88" i="34"/>
  <c r="WOV88" i="34"/>
  <c r="WRH88" i="34"/>
  <c r="WTT88" i="34"/>
  <c r="WWF88" i="34"/>
  <c r="WYR88" i="34"/>
  <c r="XBD88" i="34"/>
  <c r="XDP88" i="34"/>
  <c r="XCC88" i="34"/>
  <c r="RPX88" i="34"/>
  <c r="UKT88" i="34"/>
  <c r="VAR88" i="34"/>
  <c r="VOV88" i="34"/>
  <c r="WDH88" i="34"/>
  <c r="WRT88" i="34"/>
  <c r="OJH88" i="34"/>
  <c r="RMN88" i="34"/>
  <c r="SGF88" i="34"/>
  <c r="SZX88" i="34"/>
  <c r="TTP88" i="34"/>
  <c r="UIJ88" i="34"/>
  <c r="UMO88" i="34"/>
  <c r="UPL88" i="34"/>
  <c r="URY88" i="34"/>
  <c r="UUK88" i="34"/>
  <c r="UWW88" i="34"/>
  <c r="UZI88" i="34"/>
  <c r="VBU88" i="34"/>
  <c r="VEG88" i="34"/>
  <c r="VGS88" i="34"/>
  <c r="VJE88" i="34"/>
  <c r="VLQ88" i="34"/>
  <c r="VOC88" i="34"/>
  <c r="VQO88" i="34"/>
  <c r="VTA88" i="34"/>
  <c r="VVM88" i="34"/>
  <c r="VXY88" i="34"/>
  <c r="WAK88" i="34"/>
  <c r="WCW88" i="34"/>
  <c r="WFI88" i="34"/>
  <c r="WHU88" i="34"/>
  <c r="WKG88" i="34"/>
  <c r="WMS88" i="34"/>
  <c r="WPE88" i="34"/>
  <c r="WRQ88" i="34"/>
  <c r="WUC88" i="34"/>
  <c r="WWO88" i="34"/>
  <c r="WZA88" i="34"/>
  <c r="XCK88" i="34"/>
  <c r="SJP88" i="34"/>
  <c r="URL88" i="34"/>
  <c r="VGF88" i="34"/>
  <c r="VVX88" i="34"/>
  <c r="WLH88" i="34"/>
  <c r="XBX88" i="34"/>
  <c r="RFL88" i="34"/>
  <c r="RZD88" i="34"/>
  <c r="SSV88" i="34"/>
  <c r="TMN88" i="34"/>
  <c r="UFX88" i="34"/>
  <c r="ULD88" i="34"/>
  <c r="UOL88" i="34"/>
  <c r="URB88" i="34"/>
  <c r="UTN88" i="34"/>
  <c r="UVZ88" i="34"/>
  <c r="UYL88" i="34"/>
  <c r="VAX88" i="34"/>
  <c r="VDJ88" i="34"/>
  <c r="VFV88" i="34"/>
  <c r="VIH88" i="34"/>
  <c r="VKT88" i="34"/>
  <c r="VNF88" i="34"/>
  <c r="VPR88" i="34"/>
  <c r="VSD88" i="34"/>
  <c r="VUP88" i="34"/>
  <c r="VXB88" i="34"/>
  <c r="VZN88" i="34"/>
  <c r="WBZ88" i="34"/>
  <c r="WEL88" i="34"/>
  <c r="WGX88" i="34"/>
  <c r="WJJ88" i="34"/>
  <c r="WLV88" i="34"/>
  <c r="WOH88" i="34"/>
  <c r="WQT88" i="34"/>
  <c r="WTF88" i="34"/>
  <c r="WVR88" i="34"/>
  <c r="WYD88" i="34"/>
  <c r="XAP88" i="34"/>
  <c r="XDB88" i="34"/>
  <c r="XDC88" i="34"/>
  <c r="SVX88" i="34"/>
  <c r="UTX88" i="34"/>
  <c r="VIZ88" i="34"/>
  <c r="VXD88" i="34"/>
  <c r="WNL88" i="34"/>
  <c r="XDD88" i="34"/>
  <c r="RIF88" i="34"/>
  <c r="SBX88" i="34"/>
  <c r="SVP88" i="34"/>
  <c r="TPH88" i="34"/>
  <c r="UGX88" i="34"/>
  <c r="ULR88" i="34"/>
  <c r="UOV88" i="34"/>
  <c r="URK88" i="34"/>
  <c r="UTW88" i="34"/>
  <c r="UWI88" i="34"/>
  <c r="UYU88" i="34"/>
  <c r="VBG88" i="34"/>
  <c r="VDS88" i="34"/>
  <c r="VGE88" i="34"/>
  <c r="VIQ88" i="34"/>
  <c r="VLC88" i="34"/>
  <c r="VNO88" i="34"/>
  <c r="VQA88" i="34"/>
  <c r="VSM88" i="34"/>
  <c r="VUY88" i="34"/>
  <c r="VXK88" i="34"/>
  <c r="VZW88" i="34"/>
  <c r="WCI88" i="34"/>
  <c r="WEU88" i="34"/>
  <c r="WHG88" i="34"/>
  <c r="WJS88" i="34"/>
  <c r="WME88" i="34"/>
  <c r="WOQ88" i="34"/>
  <c r="WRC88" i="34"/>
  <c r="WTO88" i="34"/>
  <c r="WWA88" i="34"/>
  <c r="WYM88" i="34"/>
  <c r="XAY88" i="34"/>
  <c r="XEQ88" i="34"/>
  <c r="TPP88" i="34"/>
  <c r="UVT88" i="34"/>
  <c r="VLD88" i="34"/>
  <c r="WAN88" i="34"/>
  <c r="WOB88" i="34"/>
  <c r="XEZ88" i="34"/>
  <c r="WWI88" i="34"/>
  <c r="TWZ88" i="34"/>
  <c r="WCB88" i="34"/>
  <c r="UZK88" i="34"/>
  <c r="WAM88" i="34"/>
  <c r="WKI88" i="34"/>
  <c r="WUE88" i="34"/>
  <c r="UZT88" i="34"/>
  <c r="VQY88" i="34"/>
  <c r="WIE88" i="34"/>
  <c r="WZK88" i="34"/>
  <c r="VQZ88" i="34"/>
  <c r="WNK88" i="34"/>
  <c r="XCE88" i="34"/>
  <c r="WNS88" i="34"/>
  <c r="SER88" i="34"/>
  <c r="G8" i="38"/>
  <c r="F48" i="37"/>
  <c r="F52" i="35"/>
  <c r="H5" i="38"/>
  <c r="H8" i="38" s="1"/>
  <c r="F49" i="35"/>
  <c r="F108" i="35" s="1"/>
  <c r="F45" i="33"/>
  <c r="F47" i="33"/>
  <c r="K9" i="38"/>
  <c r="F49" i="37"/>
  <c r="F108" i="37" s="1"/>
  <c r="F50" i="29"/>
  <c r="F5" i="38"/>
  <c r="F8" i="38" s="1"/>
  <c r="F48" i="36"/>
  <c r="F49" i="36"/>
  <c r="F109" i="36" s="1"/>
  <c r="F52" i="36"/>
  <c r="J7" i="38"/>
  <c r="J10" i="38" s="1"/>
  <c r="J8" i="38"/>
  <c r="F50" i="34"/>
  <c r="I5" i="38"/>
  <c r="F47" i="34"/>
  <c r="F45" i="34"/>
  <c r="F45" i="31"/>
  <c r="F52" i="31" s="1"/>
  <c r="F47" i="32"/>
  <c r="F50" i="32"/>
  <c r="F45" i="32"/>
  <c r="F52" i="32" s="1"/>
  <c r="F50" i="30"/>
  <c r="E8" i="38"/>
  <c r="F50" i="31"/>
  <c r="F47" i="30"/>
  <c r="C8" i="38"/>
  <c r="F45" i="30"/>
  <c r="F49" i="30" s="1"/>
  <c r="F110" i="30" s="1"/>
  <c r="F47" i="31"/>
  <c r="G9" i="38"/>
  <c r="G11" i="38"/>
  <c r="E11" i="38"/>
  <c r="E9" i="38"/>
  <c r="D7" i="38"/>
  <c r="D10" i="38" s="1"/>
  <c r="D8" i="38"/>
  <c r="C9" i="38"/>
  <c r="C11" i="38"/>
  <c r="H7" i="38" l="1"/>
  <c r="H10" i="38" s="1"/>
  <c r="F49" i="33"/>
  <c r="F108" i="33" s="1"/>
  <c r="F52" i="33"/>
  <c r="F48" i="33"/>
  <c r="F48" i="31"/>
  <c r="I8" i="38"/>
  <c r="I7" i="38"/>
  <c r="I10" i="38" s="1"/>
  <c r="J9" i="38"/>
  <c r="J11" i="38"/>
  <c r="F49" i="31"/>
  <c r="F108" i="31" s="1"/>
  <c r="F52" i="34"/>
  <c r="F49" i="34"/>
  <c r="F108" i="34" s="1"/>
  <c r="F48" i="34"/>
  <c r="F49" i="32"/>
  <c r="F107" i="32" s="1"/>
  <c r="F48" i="32"/>
  <c r="F52" i="30"/>
  <c r="F48" i="30"/>
  <c r="D9" i="38"/>
  <c r="D11" i="38"/>
  <c r="F43" i="29"/>
  <c r="F6" i="38" s="1"/>
  <c r="F7" i="38" s="1"/>
  <c r="F10" i="38" s="1"/>
  <c r="H11" i="38" l="1"/>
  <c r="H9" i="38"/>
  <c r="I11" i="38"/>
  <c r="I9" i="38"/>
  <c r="F9" i="38"/>
  <c r="F11" i="38"/>
  <c r="F51" i="29"/>
  <c r="F45" i="29"/>
  <c r="F49" i="29" s="1"/>
  <c r="F48" i="29" l="1"/>
  <c r="F52" i="29"/>
  <c r="F109"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Massey, Ray</author>
    <author>William Lazarus</author>
    <author>William F Lazarus</author>
  </authors>
  <commentList>
    <comment ref="X5" authorId="0" shapeId="0" xr:uid="{2F3D28E2-E89F-4F26-8478-D2E1EFD71E9A}">
      <text>
        <r>
          <rPr>
            <b/>
            <sz val="9"/>
            <color indexed="81"/>
            <rFont val="Tahoma"/>
            <family val="2"/>
          </rPr>
          <t>Massey, Ray:</t>
        </r>
        <r>
          <rPr>
            <sz val="9"/>
            <color indexed="81"/>
            <rFont val="Tahoma"/>
            <family val="2"/>
          </rPr>
          <t xml:space="preserve">
OH = interest + insurance + taxes + housing</t>
        </r>
      </text>
    </comment>
    <comment ref="AB5" authorId="0" shapeId="0" xr:uid="{4647E518-0C89-4BF1-96D7-B75E65B7BC15}">
      <text>
        <r>
          <rPr>
            <b/>
            <sz val="9"/>
            <color indexed="81"/>
            <rFont val="Tahoma"/>
            <family val="2"/>
          </rPr>
          <t>Massey, Ray:</t>
        </r>
        <r>
          <rPr>
            <sz val="9"/>
            <color indexed="81"/>
            <rFont val="Tahoma"/>
            <family val="2"/>
          </rPr>
          <t xml:space="preserve">
OH = interest + insurance + taxes + housing</t>
        </r>
      </text>
    </comment>
    <comment ref="AX5" authorId="0" shapeId="0" xr:uid="{B0BAB824-56B1-4511-8B10-331DAAEEC5EE}">
      <text>
        <r>
          <rPr>
            <b/>
            <sz val="9"/>
            <color indexed="81"/>
            <rFont val="Tahoma"/>
            <family val="2"/>
          </rPr>
          <t>Massey, Ray:</t>
        </r>
        <r>
          <rPr>
            <sz val="9"/>
            <color indexed="81"/>
            <rFont val="Tahoma"/>
            <family val="2"/>
          </rPr>
          <t xml:space="preserve">
OH = interest + insurance + taxes + housing</t>
        </r>
      </text>
    </comment>
    <comment ref="BP12" authorId="1" shapeId="0" xr:uid="{78D5E79A-8B5A-4B70-A507-25D5CEC968FD}">
      <text>
        <r>
          <rPr>
            <b/>
            <sz val="8"/>
            <color indexed="81"/>
            <rFont val="Tahoma"/>
            <family val="2"/>
          </rPr>
          <t>William Lazarus:</t>
        </r>
        <r>
          <rPr>
            <sz val="8"/>
            <color indexed="81"/>
            <rFont val="Tahoma"/>
            <family val="2"/>
          </rPr>
          <t xml:space="preserve">
Based on Petrolia's average building cost of $3.75/ft2 from Huhnke OkSU round bale storage fact sheet BAE1716, * 15% for debt servicing and overhead, adjusted for inflation based on Jan 2021 Ag Prices Building materials index of 126.3/ Jan 2004  level of 73.3 = 1.72.
From Lazarus Machinery cost</t>
        </r>
      </text>
    </comment>
    <comment ref="BO14" authorId="2" shapeId="0" xr:uid="{D3E83BFC-C030-4C40-B2CA-EC8C02B7D75B}">
      <text>
        <r>
          <rPr>
            <b/>
            <sz val="9"/>
            <color indexed="81"/>
            <rFont val="Tahoma"/>
            <family val="2"/>
          </rPr>
          <t>William F Lazarus:</t>
        </r>
        <r>
          <rPr>
            <sz val="9"/>
            <color indexed="81"/>
            <rFont val="Tahoma"/>
            <family val="2"/>
          </rPr>
          <t xml:space="preserve">
The national net farm income is used in the salvage value formulas as an indicator of the strength of the market for used equipment.  If we expect to own a machine for 12-years from 2023, we are really interested in the machinery market in the year 2033, but of course since 2033 estimates are unavailable the best we can really do is use the USDA estimate for 2023, which is $1136.9 billion in the Feb. 7, 2023 forecast.  We have converted the 2023 estimates to 1996 dollars because the formulas were based on 1996 inflation levels.</t>
        </r>
      </text>
    </comment>
    <comment ref="BP15" authorId="2" shapeId="0" xr:uid="{427C4F88-2AC7-4E0D-B40F-49F31E10C8FD}">
      <text>
        <r>
          <rPr>
            <b/>
            <sz val="9"/>
            <color indexed="81"/>
            <rFont val="Tahoma"/>
            <family val="2"/>
          </rPr>
          <t>William F Lazarus:</t>
        </r>
        <r>
          <rPr>
            <sz val="9"/>
            <color indexed="81"/>
            <rFont val="Tahoma"/>
            <family val="2"/>
          </rPr>
          <t xml:space="preserve">
from the Bureau of Econ Analysis National Income and Product Accts, in the econ report of the president</t>
        </r>
      </text>
    </comment>
    <comment ref="BO17" authorId="2" shapeId="0" xr:uid="{390F9A39-54D8-4791-971F-52110C5C4ACE}">
      <text>
        <r>
          <rPr>
            <b/>
            <sz val="9"/>
            <color indexed="81"/>
            <rFont val="Tahoma"/>
            <family val="2"/>
          </rPr>
          <t>William F Lazarus:</t>
        </r>
        <r>
          <rPr>
            <sz val="9"/>
            <color indexed="81"/>
            <rFont val="Tahoma"/>
            <family val="2"/>
          </rPr>
          <t xml:space="preserve">
The national net farm income is used in the salvage value formulas as an indicator of the strength of the market for used equipment.  If we expect to own a machine for 12-years from 2020, we are really interested in the machinery market in the year 2031, but of course since 2028 estimates are unavailable the best we can really do is use USDA estimates for 2020.  We have converted the 2020 estimates to 1996 dollars because the formulas were based on 1996 inflation levels.</t>
        </r>
      </text>
    </comment>
  </commentList>
</comments>
</file>

<file path=xl/sharedStrings.xml><?xml version="1.0" encoding="utf-8"?>
<sst xmlns="http://schemas.openxmlformats.org/spreadsheetml/2006/main" count="5419" uniqueCount="1002">
  <si>
    <t>University of Missouri Extension</t>
  </si>
  <si>
    <t>Develop a customized budget by changing production and cost assumptions to fit your farming situation.</t>
  </si>
  <si>
    <t>This worksheet is for educational purposes only and the user assumes all risks associated with its use.</t>
  </si>
  <si>
    <t>Corn</t>
  </si>
  <si>
    <t>Soybeans</t>
  </si>
  <si>
    <t>Wheat</t>
  </si>
  <si>
    <t>Units</t>
  </si>
  <si>
    <t>All Budgets</t>
  </si>
  <si>
    <t>Full Season</t>
  </si>
  <si>
    <t>Double Crop</t>
  </si>
  <si>
    <t>Yield</t>
  </si>
  <si>
    <t>Commodity Price</t>
  </si>
  <si>
    <t>Seed bag capacity</t>
  </si>
  <si>
    <t>Phosphorous</t>
  </si>
  <si>
    <t>Potassium</t>
  </si>
  <si>
    <t>Lime</t>
  </si>
  <si>
    <t>Herbicide applications</t>
  </si>
  <si>
    <t>Passes</t>
  </si>
  <si>
    <t>Operating interest</t>
  </si>
  <si>
    <t>Input Prices</t>
  </si>
  <si>
    <t>$/pound N applied</t>
  </si>
  <si>
    <t>$/ton</t>
  </si>
  <si>
    <t>Seed</t>
  </si>
  <si>
    <t>$/unit</t>
  </si>
  <si>
    <t>Herbicide</t>
  </si>
  <si>
    <t>$/hour</t>
  </si>
  <si>
    <t>$/gallon</t>
  </si>
  <si>
    <t>Ownership Costs</t>
  </si>
  <si>
    <t>Farm business overhead</t>
  </si>
  <si>
    <t>$/acre</t>
  </si>
  <si>
    <t>Would you like to see the quantities and prices used to calculate costs?</t>
  </si>
  <si>
    <t>Yes</t>
  </si>
  <si>
    <t>Price</t>
  </si>
  <si>
    <t>Total</t>
  </si>
  <si>
    <t>Primary crop revenue</t>
  </si>
  <si>
    <t>bushels</t>
  </si>
  <si>
    <t>Byproduct crop revenue</t>
  </si>
  <si>
    <t>Direct government payments</t>
  </si>
  <si>
    <t>Other income</t>
  </si>
  <si>
    <t>Quantity</t>
  </si>
  <si>
    <t>Fertilizer</t>
  </si>
  <si>
    <t>Nitrogen</t>
  </si>
  <si>
    <t>Phosphorus</t>
  </si>
  <si>
    <t>Crop protection</t>
  </si>
  <si>
    <t>Crop supplies, storage, and marketing</t>
  </si>
  <si>
    <t>Crop consulting and insurance</t>
  </si>
  <si>
    <t>Custom hire and rental</t>
  </si>
  <si>
    <t>Machinery repairs and maintenance</t>
  </si>
  <si>
    <t>Other expense</t>
  </si>
  <si>
    <t>Real estate charge</t>
  </si>
  <si>
    <t>Operating costs per bushel</t>
  </si>
  <si>
    <t>Ownership costs per bushel</t>
  </si>
  <si>
    <t>Total costs per bushel</t>
  </si>
  <si>
    <t>Selected input quantities</t>
  </si>
  <si>
    <t>per acre</t>
  </si>
  <si>
    <t>Selected input prices</t>
  </si>
  <si>
    <t xml:space="preserve">  $ per unit</t>
  </si>
  <si>
    <t>Yield, bushels</t>
  </si>
  <si>
    <t>Seeding rate, count</t>
  </si>
  <si>
    <r>
      <t>Phosphorus rate, lbs P</t>
    </r>
    <r>
      <rPr>
        <vertAlign val="subscript"/>
        <sz val="11"/>
        <rFont val="Segoe UI"/>
        <family val="2"/>
        <scheme val="minor"/>
      </rPr>
      <t>2</t>
    </r>
    <r>
      <rPr>
        <sz val="11"/>
        <rFont val="Segoe UI"/>
        <family val="2"/>
        <scheme val="minor"/>
      </rPr>
      <t>O</t>
    </r>
    <r>
      <rPr>
        <vertAlign val="subscript"/>
        <sz val="11"/>
        <rFont val="Segoe UI"/>
        <family val="2"/>
        <scheme val="minor"/>
      </rPr>
      <t>5</t>
    </r>
  </si>
  <si>
    <t>Phosphorus, per pound P2O5</t>
  </si>
  <si>
    <r>
      <t>Potassium rate, lbs K</t>
    </r>
    <r>
      <rPr>
        <vertAlign val="subscript"/>
        <sz val="11"/>
        <rFont val="Segoe UI"/>
        <family val="2"/>
        <scheme val="minor"/>
      </rPr>
      <t>2</t>
    </r>
    <r>
      <rPr>
        <sz val="11"/>
        <rFont val="Segoe UI"/>
        <family val="2"/>
        <scheme val="minor"/>
      </rPr>
      <t>O</t>
    </r>
  </si>
  <si>
    <t>Potassium, per pound K2O</t>
  </si>
  <si>
    <t>Sum of allocated labor, hours</t>
  </si>
  <si>
    <t>Skilled labor, per hour</t>
  </si>
  <si>
    <t>Farm diesel, per gallon</t>
  </si>
  <si>
    <t>Labor</t>
  </si>
  <si>
    <t>Fuel</t>
  </si>
  <si>
    <t>Machine activity (not custom)</t>
  </si>
  <si>
    <t>(hours)</t>
  </si>
  <si>
    <t>(gallons)</t>
  </si>
  <si>
    <t>(dollars)</t>
  </si>
  <si>
    <r>
      <t xml:space="preserve">Total </t>
    </r>
    <r>
      <rPr>
        <b/>
        <vertAlign val="superscript"/>
        <sz val="11"/>
        <rFont val="Segoe UI"/>
        <family val="2"/>
        <scheme val="minor"/>
      </rPr>
      <t>3</t>
    </r>
  </si>
  <si>
    <t/>
  </si>
  <si>
    <t>Start</t>
  </si>
  <si>
    <t>cropnum-22706</t>
  </si>
  <si>
    <t>primyieldtype-22706</t>
  </si>
  <si>
    <t>byyieldtype-22706</t>
  </si>
  <si>
    <t>irrigation2-22706</t>
  </si>
  <si>
    <t>leasenum-22706</t>
  </si>
  <si>
    <t>40hp-22706</t>
  </si>
  <si>
    <t>60hp-22706</t>
  </si>
  <si>
    <t>75hp-22706</t>
  </si>
  <si>
    <t>105twd-22706</t>
  </si>
  <si>
    <t>140twd-22706</t>
  </si>
  <si>
    <t>105mfwd-22706</t>
  </si>
  <si>
    <t>130mfwd-22706</t>
  </si>
  <si>
    <t>160mfwd-22706</t>
  </si>
  <si>
    <t>200mfwd-22706</t>
  </si>
  <si>
    <t>225mfwd-22706</t>
  </si>
  <si>
    <t>2604wd-22706</t>
  </si>
  <si>
    <t>3104wd-22706</t>
  </si>
  <si>
    <t>360 4wd-22706</t>
  </si>
  <si>
    <t>4254wd-22706</t>
  </si>
  <si>
    <t>225tt-22706</t>
  </si>
  <si>
    <t>425tt-22706</t>
  </si>
  <si>
    <t>description-1-22706</t>
  </si>
  <si>
    <t>acres-1-22706</t>
  </si>
  <si>
    <t>receipts-1-22706</t>
  </si>
  <si>
    <t>receipts-2-22706</t>
  </si>
  <si>
    <t>receipts-3-22706</t>
  </si>
  <si>
    <t>receipts-4-22706</t>
  </si>
  <si>
    <t>receipts-5-22706</t>
  </si>
  <si>
    <t>receipts-6-22706</t>
  </si>
  <si>
    <t>seed1-1-22706</t>
  </si>
  <si>
    <t>seed1-2-22706</t>
  </si>
  <si>
    <t>seed1-3-22706</t>
  </si>
  <si>
    <t>seed1-4-22706</t>
  </si>
  <si>
    <t>seed1-5-22706</t>
  </si>
  <si>
    <t>seed1-6-22706</t>
  </si>
  <si>
    <t>seed2-1-22706</t>
  </si>
  <si>
    <t>seed2-2-22706</t>
  </si>
  <si>
    <t>seed2-3-22706</t>
  </si>
  <si>
    <t>seed2-4-22706</t>
  </si>
  <si>
    <t>seed2-5-22706</t>
  </si>
  <si>
    <t>seed2-6-22706</t>
  </si>
  <si>
    <t>fertilizer1-1-22706</t>
  </si>
  <si>
    <t>fertilizer1-2-22706</t>
  </si>
  <si>
    <t>fertilizer1-3-22706</t>
  </si>
  <si>
    <t>fertilizer1-4-22706</t>
  </si>
  <si>
    <t>fertilizer1-5-22706</t>
  </si>
  <si>
    <t>fertilizer1-6-22706</t>
  </si>
  <si>
    <t>fertilizer1-7-22706</t>
  </si>
  <si>
    <t>fertilizer1-8-22706</t>
  </si>
  <si>
    <t>fertilizer2-1-22706</t>
  </si>
  <si>
    <t>fertilizer2-2-22706</t>
  </si>
  <si>
    <t>fertilizer2-3-22706</t>
  </si>
  <si>
    <t>fertilizer2-4-22706</t>
  </si>
  <si>
    <t>fertilizer2-5-22706</t>
  </si>
  <si>
    <t>fertilizer2-6-22706</t>
  </si>
  <si>
    <t>fertilizer2-7-22706</t>
  </si>
  <si>
    <t>fertilizer2-8-22706</t>
  </si>
  <si>
    <t>herbicide1-1-22706</t>
  </si>
  <si>
    <t>herbicide1-2-22706</t>
  </si>
  <si>
    <t>herbicide1-3-22706</t>
  </si>
  <si>
    <t>herbicide1-4-22706</t>
  </si>
  <si>
    <t>herbicide1-5-22706</t>
  </si>
  <si>
    <t>herbicide1-6-22706</t>
  </si>
  <si>
    <t>herbicide1-7-22706</t>
  </si>
  <si>
    <t>herbicide1-8-22706</t>
  </si>
  <si>
    <t>herbicide2-1-22706</t>
  </si>
  <si>
    <t>herbicide2-2-22706</t>
  </si>
  <si>
    <t>herbicide2-3-22706</t>
  </si>
  <si>
    <t>herbicide2-4-22706</t>
  </si>
  <si>
    <t>herbicide2-5-22706</t>
  </si>
  <si>
    <t>herbicide2-6-22706</t>
  </si>
  <si>
    <t>herbicide2-7-22706</t>
  </si>
  <si>
    <t>herbicide2-8-22706</t>
  </si>
  <si>
    <t>herbicide2-9-22706</t>
  </si>
  <si>
    <t>insecticide1-1-22706</t>
  </si>
  <si>
    <t>insecticide1-2-22706</t>
  </si>
  <si>
    <t>insecticide1-3-22706</t>
  </si>
  <si>
    <t>insecticide1-4-22706</t>
  </si>
  <si>
    <t>insecticide2-1-22706</t>
  </si>
  <si>
    <t>insecticide2-2-22706</t>
  </si>
  <si>
    <t>insecticide2-3-22706</t>
  </si>
  <si>
    <t>insecticide2-4-22706</t>
  </si>
  <si>
    <t>insecticide2-5-22706</t>
  </si>
  <si>
    <t>labor-1-22706</t>
  </si>
  <si>
    <t>labor-2-22706</t>
  </si>
  <si>
    <t>labor-3-22706</t>
  </si>
  <si>
    <t>irrigation1-1-22706</t>
  </si>
  <si>
    <t>irrigation1-2-22706</t>
  </si>
  <si>
    <t>irrigation1-3-22706</t>
  </si>
  <si>
    <t>land-1-22706</t>
  </si>
  <si>
    <t>land-2-22706</t>
  </si>
  <si>
    <t>land-3-22706</t>
  </si>
  <si>
    <t>land-3-9106</t>
  </si>
  <si>
    <t>land-4-22706</t>
  </si>
  <si>
    <t>otheritems1-1-22706</t>
  </si>
  <si>
    <t>otheritems1-2-22706</t>
  </si>
  <si>
    <t>otheritems1-3-22706</t>
  </si>
  <si>
    <t>otheritems1-4-22706</t>
  </si>
  <si>
    <t>otheritems1-5-22706</t>
  </si>
  <si>
    <t>otheritems1-6-22706</t>
  </si>
  <si>
    <t>otheritems1-7-22706</t>
  </si>
  <si>
    <t>postharvest-1-22706</t>
  </si>
  <si>
    <t>postharvest-2-22706</t>
  </si>
  <si>
    <t>postharvest-3-22706</t>
  </si>
  <si>
    <t>postharvest-4-22706</t>
  </si>
  <si>
    <t>postharvest-5-22706</t>
  </si>
  <si>
    <t>postharvest-6-22706</t>
  </si>
  <si>
    <t>postharvest-7-22706</t>
  </si>
  <si>
    <t>postharvest-8-22706</t>
  </si>
  <si>
    <t>postharvest-9-22706</t>
  </si>
  <si>
    <t>postharvest-10-22706</t>
  </si>
  <si>
    <t>overhead-1-22706</t>
  </si>
  <si>
    <t>overhead-2-22706</t>
  </si>
  <si>
    <t>overhead-3-22706</t>
  </si>
  <si>
    <t>overhead-4-22706</t>
  </si>
  <si>
    <t>overhead-5-22706</t>
  </si>
  <si>
    <t>overhead-6-22706</t>
  </si>
  <si>
    <t>landlord_share-1-22706</t>
  </si>
  <si>
    <t>landlord_share-2-22706</t>
  </si>
  <si>
    <t>landlord_share-3-22706</t>
  </si>
  <si>
    <t>landlord_share-4-22706</t>
  </si>
  <si>
    <t>landlord_share-5-22706</t>
  </si>
  <si>
    <t>landlord_share-6-22706</t>
  </si>
  <si>
    <t>landlord_share-7-22706</t>
  </si>
  <si>
    <t>landlord_share-8-22706</t>
  </si>
  <si>
    <t>landlord_share-9-22706</t>
  </si>
  <si>
    <t>landlord_share-10-22706</t>
  </si>
  <si>
    <t>landlord_share-11-22706</t>
  </si>
  <si>
    <t>customhire1-1-22706</t>
  </si>
  <si>
    <t>customhire1-2-22706</t>
  </si>
  <si>
    <t>customhire1-3-22706</t>
  </si>
  <si>
    <t>customhire1-4-22706</t>
  </si>
  <si>
    <t>customhire1-5-22706</t>
  </si>
  <si>
    <t>customhire1-6-22706</t>
  </si>
  <si>
    <t>customhire1-7-22706</t>
  </si>
  <si>
    <t>customhire1-8-22706</t>
  </si>
  <si>
    <t>customhire1-9-22706</t>
  </si>
  <si>
    <t>customhire1-10-22706</t>
  </si>
  <si>
    <t>customhire1-11-22706</t>
  </si>
  <si>
    <t>customhire1-12-22706</t>
  </si>
  <si>
    <t>customhire1-13-22706</t>
  </si>
  <si>
    <t>customhire2-1-22706</t>
  </si>
  <si>
    <t>customhire2-2-22706</t>
  </si>
  <si>
    <t>customhire2-3-22706</t>
  </si>
  <si>
    <t>customhire2-4-22706</t>
  </si>
  <si>
    <t>customhire2-5-22706</t>
  </si>
  <si>
    <t>customhire2-6-22706</t>
  </si>
  <si>
    <t>customhire2-7-22706</t>
  </si>
  <si>
    <t>customhire2-8-22706</t>
  </si>
  <si>
    <t>size-1-3806</t>
  </si>
  <si>
    <t>15 ft</t>
  </si>
  <si>
    <t>size-2-3806</t>
  </si>
  <si>
    <t>16.3 ft</t>
  </si>
  <si>
    <t>size-3-3806</t>
  </si>
  <si>
    <t>6 ft</t>
  </si>
  <si>
    <t>size-4-3806</t>
  </si>
  <si>
    <t>35 ft</t>
  </si>
  <si>
    <t>size-5-3806</t>
  </si>
  <si>
    <t>30 ft</t>
  </si>
  <si>
    <t>size-6-3806</t>
  </si>
  <si>
    <t>30" O.C., 17 ft</t>
  </si>
  <si>
    <t>size-7-3806</t>
  </si>
  <si>
    <t>16 ft</t>
  </si>
  <si>
    <t>size-8-3806</t>
  </si>
  <si>
    <t>17.5 ft</t>
  </si>
  <si>
    <t>size-9-3806</t>
  </si>
  <si>
    <t>22 ft</t>
  </si>
  <si>
    <t>size-10-3806</t>
  </si>
  <si>
    <t>12 ft</t>
  </si>
  <si>
    <t>size-11-3806</t>
  </si>
  <si>
    <t>6 row</t>
  </si>
  <si>
    <t>size-12-3806</t>
  </si>
  <si>
    <t>(16/31 row 30/15")</t>
  </si>
  <si>
    <t>size-13-3806</t>
  </si>
  <si>
    <t>size-14-3806</t>
  </si>
  <si>
    <t>size-15-3806</t>
  </si>
  <si>
    <t>size-16-3806</t>
  </si>
  <si>
    <t>size-17-3806</t>
  </si>
  <si>
    <t>size-18-3806</t>
  </si>
  <si>
    <t>size-27-101707</t>
  </si>
  <si>
    <t>7 ft swath</t>
  </si>
  <si>
    <t>size-19-3806</t>
  </si>
  <si>
    <t>size-28-101707</t>
  </si>
  <si>
    <t>size-25-101707</t>
  </si>
  <si>
    <t>10 wheel, 20 ft</t>
  </si>
  <si>
    <t>size-26-101707</t>
  </si>
  <si>
    <t>9.5 ft</t>
  </si>
  <si>
    <t>size-20-101707</t>
  </si>
  <si>
    <t>1000 lb</t>
  </si>
  <si>
    <t>size-21-3806</t>
  </si>
  <si>
    <t>size-22-3806</t>
  </si>
  <si>
    <t>size-23-3806</t>
  </si>
  <si>
    <t>8 row</t>
  </si>
  <si>
    <t>size-24-3806</t>
  </si>
  <si>
    <t>500 bushel</t>
  </si>
  <si>
    <t>power-1-22706</t>
  </si>
  <si>
    <t>power-2-22706</t>
  </si>
  <si>
    <t>power-3-22706</t>
  </si>
  <si>
    <t>power-4-22706</t>
  </si>
  <si>
    <t>310 4WD</t>
  </si>
  <si>
    <t>power-5-22706</t>
  </si>
  <si>
    <t>power-6-22706</t>
  </si>
  <si>
    <t>power-7-22706</t>
  </si>
  <si>
    <t>power-8-22706</t>
  </si>
  <si>
    <t>power-9-22706</t>
  </si>
  <si>
    <t>power-10-22706</t>
  </si>
  <si>
    <t>power-11-22706</t>
  </si>
  <si>
    <t>power-12-22706</t>
  </si>
  <si>
    <t>200 MFWD</t>
  </si>
  <si>
    <t>power-13-22706</t>
  </si>
  <si>
    <t>power-14-22706</t>
  </si>
  <si>
    <t>power-15-22706</t>
  </si>
  <si>
    <t>power-16-22706</t>
  </si>
  <si>
    <t>power-17-22706</t>
  </si>
  <si>
    <t>power-18-22706</t>
  </si>
  <si>
    <t>power-19-22706</t>
  </si>
  <si>
    <t>power-20-22706</t>
  </si>
  <si>
    <t>130 MFWD</t>
  </si>
  <si>
    <t>power-21-22706</t>
  </si>
  <si>
    <t>power-22-22706</t>
  </si>
  <si>
    <t>power-23-22706</t>
  </si>
  <si>
    <t>power-24-22706</t>
  </si>
  <si>
    <t>power-25-22706</t>
  </si>
  <si>
    <t>power-26-22706</t>
  </si>
  <si>
    <t>power-27-22706</t>
  </si>
  <si>
    <t>power-28-22706</t>
  </si>
  <si>
    <t>power-29-22706</t>
  </si>
  <si>
    <t>power-30-22706</t>
  </si>
  <si>
    <t>power-31-22706</t>
  </si>
  <si>
    <t>power-32-22706</t>
  </si>
  <si>
    <t>power-33-22706</t>
  </si>
  <si>
    <t>power-34-22706</t>
  </si>
  <si>
    <t>power-35-22706</t>
  </si>
  <si>
    <t>power-36-22706</t>
  </si>
  <si>
    <t>power-37-22706</t>
  </si>
  <si>
    <t>power-38-22706</t>
  </si>
  <si>
    <t>passes-1-22706</t>
  </si>
  <si>
    <t>passes-2-22706</t>
  </si>
  <si>
    <t>passes-3-22706</t>
  </si>
  <si>
    <t>passes-4-22706</t>
  </si>
  <si>
    <t>passes-5-22706</t>
  </si>
  <si>
    <t>passes-6-22706</t>
  </si>
  <si>
    <t>passes-7-22706</t>
  </si>
  <si>
    <t>passes-8-22706</t>
  </si>
  <si>
    <t>passes-9-22706</t>
  </si>
  <si>
    <t>passes-10-22706</t>
  </si>
  <si>
    <t>passes-11-22706</t>
  </si>
  <si>
    <t>passes-12-22706</t>
  </si>
  <si>
    <t>passes-13-22706</t>
  </si>
  <si>
    <t>passes-14-22706</t>
  </si>
  <si>
    <t>passes-15-22706</t>
  </si>
  <si>
    <t>passes-16-22706</t>
  </si>
  <si>
    <t>passes-17-22706</t>
  </si>
  <si>
    <t>passes-18-22706</t>
  </si>
  <si>
    <t>passes-19-22706</t>
  </si>
  <si>
    <t>passes-20-22706</t>
  </si>
  <si>
    <t>passes-21-22706</t>
  </si>
  <si>
    <t>passes-22-22706</t>
  </si>
  <si>
    <t>passes-23-22706</t>
  </si>
  <si>
    <t>passes-24-22706</t>
  </si>
  <si>
    <t>passes-25-22706</t>
  </si>
  <si>
    <t>passes-26-22706</t>
  </si>
  <si>
    <t>passes-27-22706</t>
  </si>
  <si>
    <t>passes-28-22706</t>
  </si>
  <si>
    <t>passes-29-22706</t>
  </si>
  <si>
    <t>passes-30-22706</t>
  </si>
  <si>
    <t>passes-31-22706</t>
  </si>
  <si>
    <t>passes-32-22706</t>
  </si>
  <si>
    <t>passes-33-22706</t>
  </si>
  <si>
    <t>passes-34-22706</t>
  </si>
  <si>
    <t>passes-35-22706</t>
  </si>
  <si>
    <t>passes-36-22706</t>
  </si>
  <si>
    <t>passes-37-22706</t>
  </si>
  <si>
    <t>passes-38-22706</t>
  </si>
  <si>
    <t>passes-39-22706</t>
  </si>
  <si>
    <t>passes-40-22706</t>
  </si>
  <si>
    <t>rent-1-82906</t>
  </si>
  <si>
    <t>rent-2-82906</t>
  </si>
  <si>
    <t>rent-3-82906</t>
  </si>
  <si>
    <t>rent-4-82906</t>
  </si>
  <si>
    <t>rent-5-82906</t>
  </si>
  <si>
    <t>rent-6-82906</t>
  </si>
  <si>
    <t>rent-7-82906</t>
  </si>
  <si>
    <t>rent-8-82906</t>
  </si>
  <si>
    <t>rent-9-82906</t>
  </si>
  <si>
    <t>rent-10-82906</t>
  </si>
  <si>
    <t>rent-11-82906</t>
  </si>
  <si>
    <t>rent-12-82906</t>
  </si>
  <si>
    <t>rent-13-82906</t>
  </si>
  <si>
    <t>rent-14-82906</t>
  </si>
  <si>
    <t>rent-15-82906</t>
  </si>
  <si>
    <t>rent-16-82906</t>
  </si>
  <si>
    <t>rent-17-82906</t>
  </si>
  <si>
    <t>rent-18-82906</t>
  </si>
  <si>
    <t>rent-19-82906</t>
  </si>
  <si>
    <t>rent-20-82906</t>
  </si>
  <si>
    <t>rent-21-82906</t>
  </si>
  <si>
    <t>rent-22-82906</t>
  </si>
  <si>
    <t>rent-23-82906</t>
  </si>
  <si>
    <t>rent-24-82906</t>
  </si>
  <si>
    <t>rent-25-82906</t>
  </si>
  <si>
    <t>rent-26-82906</t>
  </si>
  <si>
    <t>rent-27-82906</t>
  </si>
  <si>
    <t>rent-28-82906</t>
  </si>
  <si>
    <t>rent-29-82906</t>
  </si>
  <si>
    <t>rent-30-82906</t>
  </si>
  <si>
    <t>rent-31-82906</t>
  </si>
  <si>
    <t>rent-32-82906</t>
  </si>
  <si>
    <t>rent-33-82906</t>
  </si>
  <si>
    <t>rent-34-82906</t>
  </si>
  <si>
    <t>rent-35-82906</t>
  </si>
  <si>
    <t>rent-36-82906</t>
  </si>
  <si>
    <t>rent-37-82906</t>
  </si>
  <si>
    <t>rent-38-82906</t>
  </si>
  <si>
    <t>rent-39-82906</t>
  </si>
  <si>
    <t>rent-40-82906</t>
  </si>
  <si>
    <t>Crop market price, per bushel</t>
  </si>
  <si>
    <t>2015 DoubleCrop</t>
  </si>
  <si>
    <t>Irrigation</t>
  </si>
  <si>
    <t>None</t>
  </si>
  <si>
    <t xml:space="preserve">Developed by: </t>
  </si>
  <si>
    <t>Input Assumptions</t>
  </si>
  <si>
    <t>Category</t>
  </si>
  <si>
    <r>
      <t>$/pound P</t>
    </r>
    <r>
      <rPr>
        <vertAlign val="subscript"/>
        <sz val="10"/>
        <rFont val="Segoe UI"/>
        <family val="2"/>
        <scheme val="minor"/>
      </rPr>
      <t>2</t>
    </r>
    <r>
      <rPr>
        <sz val="10"/>
        <rFont val="Segoe UI"/>
        <family val="2"/>
        <scheme val="minor"/>
      </rPr>
      <t>O</t>
    </r>
    <r>
      <rPr>
        <vertAlign val="subscript"/>
        <sz val="10"/>
        <rFont val="Segoe UI"/>
        <family val="2"/>
        <scheme val="minor"/>
      </rPr>
      <t>5</t>
    </r>
    <r>
      <rPr>
        <sz val="10"/>
        <rFont val="Segoe UI"/>
        <family val="2"/>
        <scheme val="minor"/>
      </rPr>
      <t xml:space="preserve"> applied</t>
    </r>
  </si>
  <si>
    <r>
      <t>$/pound K</t>
    </r>
    <r>
      <rPr>
        <vertAlign val="subscript"/>
        <sz val="10"/>
        <rFont val="Segoe UI"/>
        <family val="2"/>
        <scheme val="minor"/>
      </rPr>
      <t>2</t>
    </r>
    <r>
      <rPr>
        <sz val="10"/>
        <rFont val="Segoe UI"/>
        <family val="2"/>
        <scheme val="minor"/>
      </rPr>
      <t>O applied</t>
    </r>
  </si>
  <si>
    <t>Annual percentage</t>
  </si>
  <si>
    <t>Production Quantities</t>
  </si>
  <si>
    <t>Skilled labor</t>
  </si>
  <si>
    <t>Diesel fuel</t>
  </si>
  <si>
    <t xml:space="preserve">Management </t>
  </si>
  <si>
    <t>INCOME OVER OPERATING COSTS</t>
  </si>
  <si>
    <t>INCOME OVER TOTAL COSTS</t>
  </si>
  <si>
    <t>RETURN TO LAND AND MANAGEMENT</t>
  </si>
  <si>
    <t>Income</t>
  </si>
  <si>
    <t>Operating costs</t>
  </si>
  <si>
    <t>Total operating costs</t>
  </si>
  <si>
    <t>Total income</t>
  </si>
  <si>
    <t>Winter Wheat Enterprise Budget</t>
  </si>
  <si>
    <t>Total costs</t>
  </si>
  <si>
    <r>
      <rPr>
        <vertAlign val="superscript"/>
        <sz val="10"/>
        <rFont val="Segoe UI"/>
        <family val="2"/>
        <scheme val="minor"/>
      </rPr>
      <t xml:space="preserve">1 </t>
    </r>
    <r>
      <rPr>
        <sz val="10"/>
        <rFont val="Segoe UI"/>
        <family val="2"/>
        <scheme val="minor"/>
      </rPr>
      <t>Machinery operating cost is the sum of fuel, repairs, maintenance, and value of labor.</t>
    </r>
  </si>
  <si>
    <r>
      <rPr>
        <vertAlign val="superscript"/>
        <sz val="10"/>
        <rFont val="Segoe UI"/>
        <family val="2"/>
        <scheme val="minor"/>
      </rPr>
      <t xml:space="preserve">2 </t>
    </r>
    <r>
      <rPr>
        <sz val="10"/>
        <rFont val="Segoe UI"/>
        <family val="2"/>
        <scheme val="minor"/>
      </rPr>
      <t>Machinery ownership cost is the sum of machinery overhead and depreciation.</t>
    </r>
  </si>
  <si>
    <r>
      <rPr>
        <vertAlign val="superscript"/>
        <sz val="10"/>
        <rFont val="Segoe UI"/>
        <family val="2"/>
        <scheme val="minor"/>
      </rPr>
      <t xml:space="preserve">3 </t>
    </r>
    <r>
      <rPr>
        <sz val="10"/>
        <rFont val="Segoe UI"/>
        <family val="2"/>
        <scheme val="minor"/>
      </rPr>
      <t>Totals may not sum due to rounding</t>
    </r>
  </si>
  <si>
    <r>
      <t>Total Costs</t>
    </r>
    <r>
      <rPr>
        <b/>
        <vertAlign val="superscript"/>
        <sz val="11"/>
        <rFont val="Segoe UI"/>
        <family val="2"/>
        <scheme val="minor"/>
      </rPr>
      <t>3</t>
    </r>
  </si>
  <si>
    <r>
      <t>Operating Costs</t>
    </r>
    <r>
      <rPr>
        <b/>
        <vertAlign val="superscript"/>
        <sz val="11"/>
        <rFont val="Segoe UI"/>
        <family val="2"/>
        <scheme val="minor"/>
      </rPr>
      <t>1</t>
    </r>
  </si>
  <si>
    <r>
      <t>Ownership Costs</t>
    </r>
    <r>
      <rPr>
        <b/>
        <vertAlign val="superscript"/>
        <sz val="11"/>
        <rFont val="Segoe UI"/>
        <family val="2"/>
        <scheme val="minor"/>
      </rPr>
      <t>2</t>
    </r>
  </si>
  <si>
    <t>Machinery ownership</t>
  </si>
  <si>
    <t>Cells with this color can be updated by using future Lazarus data or with data that the user has access to.</t>
  </si>
  <si>
    <t>Implements</t>
  </si>
  <si>
    <t>Selection</t>
  </si>
  <si>
    <t>Implement type</t>
  </si>
  <si>
    <t>Width</t>
  </si>
  <si>
    <t>Width Unit</t>
  </si>
  <si>
    <t>Size</t>
  </si>
  <si>
    <t>Size unit</t>
  </si>
  <si>
    <t>PriceP</t>
  </si>
  <si>
    <t>Discount</t>
  </si>
  <si>
    <t>PriceL</t>
  </si>
  <si>
    <t>Life (yr)</t>
  </si>
  <si>
    <t>Use (hr/yr)</t>
  </si>
  <si>
    <t>Use (ac/yr)</t>
  </si>
  <si>
    <t>ASABEtype</t>
  </si>
  <si>
    <t>Speed</t>
  </si>
  <si>
    <t>Efficiency</t>
  </si>
  <si>
    <t>LaborUse</t>
  </si>
  <si>
    <t>Shed (ft^2)</t>
  </si>
  <si>
    <t>TradeIn%</t>
  </si>
  <si>
    <t>TradeIn$</t>
  </si>
  <si>
    <t>OH ($/ac)</t>
  </si>
  <si>
    <t>hr/ac</t>
  </si>
  <si>
    <t>Ownership costs($/ac)</t>
  </si>
  <si>
    <t>Order in Lazarus</t>
  </si>
  <si>
    <t>Operation type</t>
  </si>
  <si>
    <t>Ft</t>
  </si>
  <si>
    <t>Skid-steer loader</t>
  </si>
  <si>
    <t>Anhydrous applicator</t>
  </si>
  <si>
    <t>Fertilizer spreader</t>
  </si>
  <si>
    <t>Fertilization</t>
  </si>
  <si>
    <t>Cultimulcher</t>
  </si>
  <si>
    <t>Mulcher-packer</t>
  </si>
  <si>
    <t>Finish tillage</t>
  </si>
  <si>
    <t>Field cultivator</t>
  </si>
  <si>
    <t>Field cultivators</t>
  </si>
  <si>
    <t>Tandem disk</t>
  </si>
  <si>
    <t>Tandem disk harrow</t>
  </si>
  <si>
    <t>Chisel plow</t>
  </si>
  <si>
    <t>Forage harvester, pull-type w/corn head</t>
  </si>
  <si>
    <t>Row</t>
  </si>
  <si>
    <t>Forage harvester (Pull)</t>
  </si>
  <si>
    <t>Forage harvesters</t>
  </si>
  <si>
    <t>Forage harvester, pull-type w/pickup head</t>
  </si>
  <si>
    <t>Forage harvester, self-prop corn head</t>
  </si>
  <si>
    <t>Forage harvester (SP)</t>
  </si>
  <si>
    <t>Ft Folding</t>
  </si>
  <si>
    <t>Forage harvester, self-prop pickup head (2X windrows)</t>
  </si>
  <si>
    <t>Forage harvester, self-prop pickup head</t>
  </si>
  <si>
    <t>Combine belt pickup hd</t>
  </si>
  <si>
    <t>Combine</t>
  </si>
  <si>
    <t>Grain harvest</t>
  </si>
  <si>
    <t>Combine chopping corn hd</t>
  </si>
  <si>
    <t>Beet topper/stalk chopper</t>
  </si>
  <si>
    <t>Combine corn hd</t>
  </si>
  <si>
    <t>Combine platform</t>
  </si>
  <si>
    <t>Wagon</t>
  </si>
  <si>
    <t>Disk mower</t>
  </si>
  <si>
    <t>Mower (rotary)</t>
  </si>
  <si>
    <t>Hay equipment</t>
  </si>
  <si>
    <t>Disk mower/conditioner</t>
  </si>
  <si>
    <t>Mower-conditioner (rotary)</t>
  </si>
  <si>
    <t>Hay merger</t>
  </si>
  <si>
    <t>Side delivery rake</t>
  </si>
  <si>
    <t>Windrower (SP)</t>
  </si>
  <si>
    <t>Hay rake</t>
  </si>
  <si>
    <t>wheel</t>
  </si>
  <si>
    <t>Wheel rake</t>
  </si>
  <si>
    <t>Hay tedder</t>
  </si>
  <si>
    <t>basket</t>
  </si>
  <si>
    <t>Inline bale wrapper</t>
  </si>
  <si>
    <t>Total mixed ration mixer wagons</t>
  </si>
  <si>
    <t>Large rectangular baler</t>
  </si>
  <si>
    <t>3x3</t>
  </si>
  <si>
    <t>4x3</t>
  </si>
  <si>
    <t>Round baler w/net wrap</t>
  </si>
  <si>
    <t>5x6</t>
  </si>
  <si>
    <t>Large round baler</t>
  </si>
  <si>
    <t>Round baler</t>
  </si>
  <si>
    <t>Small square baler, twine tie</t>
  </si>
  <si>
    <t>Rectangular baler</t>
  </si>
  <si>
    <t>Rotary Mower (brush hog)</t>
  </si>
  <si>
    <t>Land management</t>
  </si>
  <si>
    <t>Stalk shredder</t>
  </si>
  <si>
    <t>Air seeder drill w/cart</t>
  </si>
  <si>
    <t>Grain drill</t>
  </si>
  <si>
    <t>Planters</t>
  </si>
  <si>
    <t>No-till drill</t>
  </si>
  <si>
    <t>Presswheel drill</t>
  </si>
  <si>
    <t>Row crop planter</t>
  </si>
  <si>
    <t>Primary tillage</t>
  </si>
  <si>
    <t xml:space="preserve">Chisel plow, front dsk </t>
  </si>
  <si>
    <t>Moldboard plow</t>
  </si>
  <si>
    <t>Bottom</t>
  </si>
  <si>
    <t>Boom sprayer - pull-type</t>
  </si>
  <si>
    <t>Boom type sprayer</t>
  </si>
  <si>
    <t>Weed control</t>
  </si>
  <si>
    <t>Boom sprayer - self-propelled</t>
  </si>
  <si>
    <t>Row cultivator</t>
  </si>
  <si>
    <t>Row crop cultivator</t>
  </si>
  <si>
    <t>Power equipment</t>
  </si>
  <si>
    <t>HP &amp; descriptive information</t>
  </si>
  <si>
    <t>HP</t>
  </si>
  <si>
    <t>Information</t>
  </si>
  <si>
    <t>Fuel (gal/hph)</t>
  </si>
  <si>
    <t>Depr ($/hr)</t>
  </si>
  <si>
    <t>OH ($/hr)</t>
  </si>
  <si>
    <t>Rep ($/hr)</t>
  </si>
  <si>
    <t>Fuel (gal/hr)</t>
  </si>
  <si>
    <t>Ownership costs ($/hr)</t>
  </si>
  <si>
    <t>HP TWD</t>
  </si>
  <si>
    <t>Two wheel drive tractors</t>
  </si>
  <si>
    <t>HP MFWD</t>
  </si>
  <si>
    <t>Mech. front wheel drive tractors</t>
  </si>
  <si>
    <t>HP 4WD</t>
  </si>
  <si>
    <t>Four wheel drive tractors &amp; crawlers</t>
  </si>
  <si>
    <t>HP Tracked 4WD</t>
  </si>
  <si>
    <t>HP Combine</t>
  </si>
  <si>
    <t>HP SP Forage Harvester Base Unit</t>
  </si>
  <si>
    <r>
      <t>Repair estimates are based on coefficients for the following function from the 2006</t>
    </r>
    <r>
      <rPr>
        <u/>
        <sz val="11"/>
        <rFont val="Arial"/>
        <family val="2"/>
      </rPr>
      <t xml:space="preserve"> ASABE Standards</t>
    </r>
    <r>
      <rPr>
        <sz val="11"/>
        <rFont val="Arial"/>
        <family val="2"/>
      </rPr>
      <t xml:space="preserve"> by the</t>
    </r>
  </si>
  <si>
    <t>American Society of Agricultural and Biological Engineers, sections D497.5 FEB2006 and EP496.3 FEB2006</t>
  </si>
  <si>
    <t>Notes: I reduced this from the table Lazarus provides by eliminating the reference to Wu-Perry coefficients</t>
  </si>
  <si>
    <t>Items from Lazarus machdata.xls. Values may have been changed by me.</t>
  </si>
  <si>
    <t>"Coefficients" table</t>
  </si>
  <si>
    <t>Implement used</t>
  </si>
  <si>
    <t>Power Used</t>
  </si>
  <si>
    <t xml:space="preserve">Fuel </t>
  </si>
  <si>
    <t xml:space="preserve">Labor </t>
  </si>
  <si>
    <t>Operating</t>
  </si>
  <si>
    <t>Ownership</t>
  </si>
  <si>
    <t>Total
 cost</t>
  </si>
  <si>
    <t>ASABE Category</t>
  </si>
  <si>
    <t>RF1</t>
  </si>
  <si>
    <t>RF2</t>
  </si>
  <si>
    <t>Life (hr)</t>
  </si>
  <si>
    <t>RV1</t>
  </si>
  <si>
    <t>RV2</t>
  </si>
  <si>
    <t>RV3</t>
  </si>
  <si>
    <t>RV4</t>
  </si>
  <si>
    <t>δ</t>
  </si>
  <si>
    <t>Note</t>
  </si>
  <si>
    <t>Item</t>
  </si>
  <si>
    <t>Value</t>
  </si>
  <si>
    <t>Costs</t>
  </si>
  <si>
    <t>Air-carrier sprayer</t>
  </si>
  <si>
    <t>Labor ($/hr)</t>
  </si>
  <si>
    <t>gallon/acre covered</t>
  </si>
  <si>
    <t>hours/acre covered</t>
  </si>
  <si>
    <t>$/acre covered</t>
  </si>
  <si>
    <t>per acre operated</t>
  </si>
  <si>
    <t>$/acre operated</t>
  </si>
  <si>
    <t>Bean puller-windrower</t>
  </si>
  <si>
    <t>Interest rate, % of average investment</t>
  </si>
  <si>
    <t>160 HP MFWD</t>
  </si>
  <si>
    <t>Insurance Rate</t>
  </si>
  <si>
    <t>Property taxes</t>
  </si>
  <si>
    <t>Fuel price, $/gallon</t>
  </si>
  <si>
    <t>***</t>
  </si>
  <si>
    <t>Lubrication cost, % of fuel</t>
  </si>
  <si>
    <t>Corn picker sheller</t>
  </si>
  <si>
    <t>Storage cost/sq. foot of space</t>
  </si>
  <si>
    <t>Cotton picker</t>
  </si>
  <si>
    <t>Inflation Rate, % per year</t>
  </si>
  <si>
    <t>2023 U.S. net farm income forecast ($ billions)</t>
  </si>
  <si>
    <t>GDP implicit price deflator, 2022 4th quarter</t>
  </si>
  <si>
    <t>Forage blower</t>
  </si>
  <si>
    <t>GDP implicit price deflator, 1996</t>
  </si>
  <si>
    <t>Forage harvester</t>
  </si>
  <si>
    <t>Real net farm income projected at trade-in, in $ billion 1996 dollars</t>
  </si>
  <si>
    <t>Acres conversion factor</t>
  </si>
  <si>
    <t>Forage wagons</t>
  </si>
  <si>
    <t>Heavy Duty disk harrow</t>
  </si>
  <si>
    <t>Manure handling equipment</t>
  </si>
  <si>
    <t>*</t>
  </si>
  <si>
    <t>Moldboard plows</t>
  </si>
  <si>
    <t>Mower</t>
  </si>
  <si>
    <t>Mower-conditioner</t>
  </si>
  <si>
    <t>Potato harvester</t>
  </si>
  <si>
    <t>Roller packer</t>
  </si>
  <si>
    <t>Rotary hoe</t>
  </si>
  <si>
    <t>Rotary tiller</t>
  </si>
  <si>
    <t>Spring tooth harrow</t>
  </si>
  <si>
    <t>Sugar beet harvester</t>
  </si>
  <si>
    <t>Activity</t>
  </si>
  <si>
    <t>Avg. cost/unit</t>
  </si>
  <si>
    <t>Unit</t>
  </si>
  <si>
    <t>Source</t>
  </si>
  <si>
    <t>Field work</t>
  </si>
  <si>
    <t>MU Custom Rates, 2023</t>
  </si>
  <si>
    <t xml:space="preserve">Activity </t>
  </si>
  <si>
    <t>Rate</t>
  </si>
  <si>
    <t>Heavy or offset disking</t>
  </si>
  <si>
    <t xml:space="preserve">Apply dry fertilizer on cropland, single spread </t>
  </si>
  <si>
    <t>Accumulate and stack small square bales and haul locally (mechanical collection)</t>
  </si>
  <si>
    <t>Vertical tillage tool</t>
  </si>
  <si>
    <t>Cut brush (brush hog)</t>
  </si>
  <si>
    <t>per hour</t>
  </si>
  <si>
    <t>Mow pasture or CRP land</t>
  </si>
  <si>
    <t>Planting</t>
  </si>
  <si>
    <t>Conventional planting, corn or grain sorghum, 30-inch rows</t>
  </si>
  <si>
    <t>Conventional planting, corn or grain sorghum, narrow rows</t>
  </si>
  <si>
    <t>Move round (or large square) bales locally</t>
  </si>
  <si>
    <t>Conventional planting, corn or grain sorghum, plant and apply fertilizer or chemicals</t>
  </si>
  <si>
    <t>Tube wrap round bales, with wrap</t>
  </si>
  <si>
    <t>Conventional planting, soybean, 30-inch rows</t>
  </si>
  <si>
    <t>Conventional planting, soybean, 15-inch rows</t>
  </si>
  <si>
    <t>Conventional planting, soybean, drill</t>
  </si>
  <si>
    <t>Conventional planting, small grains or forage crops, drill</t>
  </si>
  <si>
    <t>No-till planting, corn or grain sorghum, 30-inch rows</t>
  </si>
  <si>
    <t>No-till planting, corn or grain sorghum, narrow rows</t>
  </si>
  <si>
    <t>No-till planting, soybean, 30-inch rows</t>
  </si>
  <si>
    <t>No-till planting, soybean, 15-inch rows</t>
  </si>
  <si>
    <t>No-till planting, small grains or forage crops, drill</t>
  </si>
  <si>
    <t>Fert and chemicals</t>
  </si>
  <si>
    <t>Apply dry fertilizer on cropland, double spread</t>
  </si>
  <si>
    <t xml:space="preserve">Silage chopping </t>
  </si>
  <si>
    <t>Apply dry fertilizer on cropland, variable rate</t>
  </si>
  <si>
    <t>Apply dry fertilizer on pasture, topdressing</t>
  </si>
  <si>
    <t xml:space="preserve">Apply dry fertilizer plus seed </t>
  </si>
  <si>
    <t>Spray liquid fertilizer</t>
  </si>
  <si>
    <t>Spray liquid fertilizer and other chemicals</t>
  </si>
  <si>
    <t>Inject anhydrous ammonia</t>
  </si>
  <si>
    <t>Spray chemicals with pull-type sprayer</t>
  </si>
  <si>
    <t>Deliver and spread lime (includes lime)</t>
  </si>
  <si>
    <t>per ton</t>
  </si>
  <si>
    <t>Spread lime only</t>
  </si>
  <si>
    <t>Spray chemicals with self-propelled crop sprayer</t>
  </si>
  <si>
    <t>Spray chemicals with floater</t>
  </si>
  <si>
    <t>Harvest and haul</t>
  </si>
  <si>
    <t>Combine corn</t>
  </si>
  <si>
    <t>Combine soybean</t>
  </si>
  <si>
    <t>Combine small grains</t>
  </si>
  <si>
    <t>Combine grass seed</t>
  </si>
  <si>
    <t>Grain cart, in field</t>
  </si>
  <si>
    <t>Haul grain or seed from field to farm storage</t>
  </si>
  <si>
    <t>per bushel</t>
  </si>
  <si>
    <t>Haul grain or seed from bin to market</t>
  </si>
  <si>
    <t>per loaded mile</t>
  </si>
  <si>
    <t>per pound</t>
  </si>
  <si>
    <t>Cut and condition hay</t>
  </si>
  <si>
    <t>Rake hay</t>
  </si>
  <si>
    <t>Round bale only with net wrap</t>
  </si>
  <si>
    <t>per bale</t>
  </si>
  <si>
    <t>Cut, rake and bale with net wrap</t>
  </si>
  <si>
    <t>Pick up and move small square bales locally (hand labor)</t>
  </si>
  <si>
    <t>Kansas State Custom Rates, 2022</t>
  </si>
  <si>
    <t>Average of online responses given on various farm forum boards</t>
  </si>
  <si>
    <t>Corn Silage Pricing Spreadsheet, 2023</t>
  </si>
  <si>
    <t>Cotton</t>
  </si>
  <si>
    <t>Peanuts</t>
  </si>
  <si>
    <t>Rice</t>
  </si>
  <si>
    <t>Soybean</t>
  </si>
  <si>
    <t>Sulfur</t>
  </si>
  <si>
    <t>Zinc</t>
  </si>
  <si>
    <t>Boron</t>
  </si>
  <si>
    <t>Irrigation costs</t>
  </si>
  <si>
    <t>Center pivot</t>
  </si>
  <si>
    <t>All costs are listed per acre-inch</t>
  </si>
  <si>
    <t>Repairs</t>
  </si>
  <si>
    <t>Capital investment</t>
  </si>
  <si>
    <t>Lifespan</t>
  </si>
  <si>
    <t>Lifespan (hours)</t>
  </si>
  <si>
    <r>
      <t>δ</t>
    </r>
    <r>
      <rPr>
        <vertAlign val="superscript"/>
        <sz val="10"/>
        <color rgb="FFF1B82D"/>
        <rFont val="Segoe UI"/>
        <family val="2"/>
      </rPr>
      <t>2</t>
    </r>
  </si>
  <si>
    <t>Salvage value of materials</t>
  </si>
  <si>
    <t>Acre-inch is equal to 27,154 gallons</t>
  </si>
  <si>
    <t>Fixed costs</t>
  </si>
  <si>
    <t>Hybrid</t>
  </si>
  <si>
    <t>Subsoiler</t>
  </si>
  <si>
    <t>Bed leveler</t>
  </si>
  <si>
    <t>Strip-till</t>
  </si>
  <si>
    <t>Disk bedder</t>
  </si>
  <si>
    <t>Vegetable transplanter</t>
  </si>
  <si>
    <t>Peanut digger</t>
  </si>
  <si>
    <t>Peanut shaker</t>
  </si>
  <si>
    <t>Peanut combine</t>
  </si>
  <si>
    <t>Peanut dump cart</t>
  </si>
  <si>
    <t>Cotton Picker</t>
  </si>
  <si>
    <t>Cotton Module Builder</t>
  </si>
  <si>
    <t>Cotton picker with baler</t>
  </si>
  <si>
    <t>Cotton stalk puller</t>
  </si>
  <si>
    <t>Coulter-side dress applicator</t>
  </si>
  <si>
    <t>4 shank</t>
  </si>
  <si>
    <t>7 shank</t>
  </si>
  <si>
    <t>9 shank</t>
  </si>
  <si>
    <t>12 row</t>
  </si>
  <si>
    <t>4 row</t>
  </si>
  <si>
    <t>Sprayer, hooded</t>
  </si>
  <si>
    <t>Sprayer, lay-by</t>
  </si>
  <si>
    <t>ft</t>
  </si>
  <si>
    <t>950 cf</t>
  </si>
  <si>
    <t>Furrow farming</t>
  </si>
  <si>
    <t>Transplanter</t>
  </si>
  <si>
    <t>Chemical application</t>
  </si>
  <si>
    <t>Peanut farming</t>
  </si>
  <si>
    <t>Cotton harvest</t>
  </si>
  <si>
    <t>Fertilizer application</t>
  </si>
  <si>
    <t>HP SP Cotton Picker</t>
  </si>
  <si>
    <t>440 HP Combine</t>
  </si>
  <si>
    <t>Soybeans (bu.)</t>
  </si>
  <si>
    <t>Cotton (lb.)</t>
  </si>
  <si>
    <t>Wheat (bu.)</t>
  </si>
  <si>
    <t>Peanut (lb.)</t>
  </si>
  <si>
    <t>Input Quantities</t>
  </si>
  <si>
    <t>340 HP MFWD</t>
  </si>
  <si>
    <t>Winter wheat</t>
  </si>
  <si>
    <r>
      <t xml:space="preserve">Choose the implements and power equipment that most closely matches the field operations you perform in a given crop with your owned machinery. If you hire any field operations done from a custom operator, see the </t>
    </r>
    <r>
      <rPr>
        <b/>
        <sz val="10"/>
        <color theme="1"/>
        <rFont val="Segoe UI"/>
        <family val="2"/>
      </rPr>
      <t>"Custom Hire"</t>
    </r>
    <r>
      <rPr>
        <sz val="10"/>
        <color theme="1"/>
        <rFont val="Segoe UI"/>
        <family val="2"/>
      </rPr>
      <t xml:space="preserve"> tab.</t>
    </r>
  </si>
  <si>
    <t>Machinery Selection</t>
  </si>
  <si>
    <t>Seeds or pounds per acre</t>
  </si>
  <si>
    <t>$/pound applied</t>
  </si>
  <si>
    <t>Note: Equipment and power selection and data are from 2024 Lazarus Machdata.</t>
  </si>
  <si>
    <t xml:space="preserve">Copy entire selection to "Machinery Input table" sheet to replace </t>
  </si>
  <si>
    <t>Use basis</t>
  </si>
  <si>
    <t>Depr ($/ac)2</t>
  </si>
  <si>
    <t>Rep ($/ac)4</t>
  </si>
  <si>
    <t>acre</t>
  </si>
  <si>
    <t>CC FWD ATV</t>
  </si>
  <si>
    <t>Off-road vehicles</t>
  </si>
  <si>
    <t>New</t>
  </si>
  <si>
    <t>CC FWD UTV</t>
  </si>
  <si>
    <t>Ton 4x4 Pickup</t>
  </si>
  <si>
    <t>Light duty trucks</t>
  </si>
  <si>
    <t>New, dually, regular cab, gas engine</t>
  </si>
  <si>
    <t>HP Tandem grain truck</t>
  </si>
  <si>
    <t>Heavy duty trucks</t>
  </si>
  <si>
    <t>less than 20 year old fresh build tandem 20-22ft aluminum bed</t>
  </si>
  <si>
    <t xml:space="preserve">HP Road tractor </t>
  </si>
  <si>
    <t>5-15 year old used daycab less than 400k miles</t>
  </si>
  <si>
    <t>Grain cart</t>
  </si>
  <si>
    <t>hour</t>
  </si>
  <si>
    <t>Grain trailer</t>
  </si>
  <si>
    <t>Bushel HB</t>
  </si>
  <si>
    <t>Trailers</t>
  </si>
  <si>
    <t>Hay trailer</t>
  </si>
  <si>
    <t>Bale</t>
  </si>
  <si>
    <t>Livestock trailer</t>
  </si>
  <si>
    <t xml:space="preserve"> ton cap. 7x20 gooseneck</t>
  </si>
  <si>
    <t>Reset formula to input sheet after copying over</t>
  </si>
  <si>
    <t>Sickle bar mower</t>
  </si>
  <si>
    <t>https://www.durattach.com/108-inch-farm-maxx-sbm-series-sickle-bar-mowers-model-fsbm-9h.html</t>
  </si>
  <si>
    <t>HP SP Sprayer</t>
  </si>
  <si>
    <t>New JD 410R</t>
  </si>
  <si>
    <t>275 HP SP Sprayer</t>
  </si>
  <si>
    <t>Peanut</t>
  </si>
  <si>
    <t>Flood</t>
  </si>
  <si>
    <t>includes fuel for pumping and/or power generation</t>
  </si>
  <si>
    <t>1/4 mile system with end gun for 160 acre field</t>
  </si>
  <si>
    <t>35 minutes per acre inch at 700 GPM</t>
  </si>
  <si>
    <t>shaft horsepower required</t>
  </si>
  <si>
    <t>minutes per acre inch at 700 GPM</t>
  </si>
  <si>
    <t>acres watered</t>
  </si>
  <si>
    <t>repair costs, percent of value</t>
  </si>
  <si>
    <t>acre inch</t>
  </si>
  <si>
    <t>headland tubing</t>
  </si>
  <si>
    <t>water efficiency</t>
  </si>
  <si>
    <t>Land leveling</t>
  </si>
  <si>
    <t>per acre, per year</t>
  </si>
  <si>
    <t>GPM pumped</t>
  </si>
  <si>
    <t>acre-inches/hr</t>
  </si>
  <si>
    <t>est. $300/acre spread over 100 years</t>
  </si>
  <si>
    <t>https://www.lsuagcenter.com/~/media/system/8/7/5/a/875a105c7fdf9bc07be233b1281d12ae/2017%20sugarcane%20precision%20grading%20cost%20reportpdf.pdf</t>
  </si>
  <si>
    <t>https://www.irrigation-mart.com/items/DH-PP161010WA?srsltid=AfmBOopMUkCIS0dT13leJSTlolrJ69zFIo-Uq38TtHrMUOjSzX2PryiD</t>
  </si>
  <si>
    <t>CSU irrigation guide</t>
  </si>
  <si>
    <t>$/pass, average</t>
  </si>
  <si>
    <t>Insecticide applications</t>
  </si>
  <si>
    <t>Fungicide applications</t>
  </si>
  <si>
    <t>Irrigation water applied</t>
  </si>
  <si>
    <t>pounds</t>
  </si>
  <si>
    <t>Irrigated GMO Cotton Enterprise Budget</t>
  </si>
  <si>
    <t>Irrigation type</t>
  </si>
  <si>
    <t>Furrow</t>
  </si>
  <si>
    <t>Non-irrigated</t>
  </si>
  <si>
    <t>Other nutrients</t>
  </si>
  <si>
    <t>Growth regulator/dessicant applications</t>
  </si>
  <si>
    <t>Insecticide</t>
  </si>
  <si>
    <t>Fungicide</t>
  </si>
  <si>
    <t>Growth regulator/dessicant</t>
  </si>
  <si>
    <t>Growth regulators/dessicant</t>
  </si>
  <si>
    <t>280 HP MFWD</t>
  </si>
  <si>
    <t>500 HP SP Cotton Picker</t>
  </si>
  <si>
    <t>Row crop planter, 40 Ft Folding, per acre</t>
  </si>
  <si>
    <t>Subsoiler, 20 Ft Folding, per acre</t>
  </si>
  <si>
    <t>Disk bedder, 36 Ft Folding, per acre</t>
  </si>
  <si>
    <t>Boom sprayer - self-propelled, 120 Ft Folding, per acre</t>
  </si>
  <si>
    <t>1 Ton 4x4 Pickup</t>
  </si>
  <si>
    <t>Stalk shredder, 20 Ft, per acre</t>
  </si>
  <si>
    <t>200 HP MFWD</t>
  </si>
  <si>
    <t>Custom hire activities</t>
  </si>
  <si>
    <t>To edit custom hire assumptions, see the custom hire tab.</t>
  </si>
  <si>
    <t>Cost per acre</t>
  </si>
  <si>
    <t>Total per acre</t>
  </si>
  <si>
    <t>Aerially apply fertilizer or seed</t>
  </si>
  <si>
    <t>Aerially apply chemicals</t>
  </si>
  <si>
    <t>FDRC agronomists</t>
  </si>
  <si>
    <t>MU Custom Rates, 2022</t>
  </si>
  <si>
    <t>Less ginning and hauling</t>
  </si>
  <si>
    <t>Machinery fuel</t>
  </si>
  <si>
    <t>$/pass average</t>
  </si>
  <si>
    <t>Herbicides</t>
  </si>
  <si>
    <t>1/2 pint clarity</t>
  </si>
  <si>
    <t>16 oz Select</t>
  </si>
  <si>
    <t>3 qt RUP</t>
  </si>
  <si>
    <t>48 oz Gramoxone</t>
  </si>
  <si>
    <t>32oz Cotoran</t>
  </si>
  <si>
    <t>25.6 oz Engenia</t>
  </si>
  <si>
    <t>32 oz Dual mag</t>
  </si>
  <si>
    <t>Insecticides</t>
  </si>
  <si>
    <t>MS state references</t>
  </si>
  <si>
    <t>2 lb acetephate</t>
  </si>
  <si>
    <t>5.2 oz Bidrin</t>
  </si>
  <si>
    <t>2 oz Centric</t>
  </si>
  <si>
    <t>6 oz Diamond</t>
  </si>
  <si>
    <t>2 oz imidacloropid</t>
  </si>
  <si>
    <t>13 oz Bifrenthrin</t>
  </si>
  <si>
    <t>1 oz Lambda</t>
  </si>
  <si>
    <t>$15/acre seed treatment</t>
  </si>
  <si>
    <t>1.5 oz Transform</t>
  </si>
  <si>
    <t>Fungicides</t>
  </si>
  <si>
    <t>Seed treatment $20</t>
  </si>
  <si>
    <t>Growth regulators/harvest aids</t>
  </si>
  <si>
    <t xml:space="preserve">48 oz mepiquat chloride </t>
  </si>
  <si>
    <t>2.3 oz thidiazuron</t>
  </si>
  <si>
    <t>37 oz Ethephon 6E</t>
  </si>
  <si>
    <t>8 oz Tribufos</t>
  </si>
  <si>
    <t>average water applied</t>
  </si>
  <si>
    <t>Annual fixed costs per acre-inch</t>
  </si>
  <si>
    <t>Operating costs, as applied</t>
  </si>
  <si>
    <t>per acre-inch</t>
  </si>
  <si>
    <t>Total costs, per acre-inch</t>
  </si>
  <si>
    <t>Irrigated GMO Corn Enterprise Budget</t>
  </si>
  <si>
    <t>Bed leveler, 36 Ft Folding, per acre</t>
  </si>
  <si>
    <t>Grain trailer, 1000 Bushel HB, per hour</t>
  </si>
  <si>
    <t xml:space="preserve">475 HP Road tractor </t>
  </si>
  <si>
    <t>32 oz glyphosate</t>
  </si>
  <si>
    <t>8 oz clarity</t>
  </si>
  <si>
    <t>16 oz select</t>
  </si>
  <si>
    <t>64 oz atrazine</t>
  </si>
  <si>
    <t>58 oz Halex</t>
  </si>
  <si>
    <t>1.3 oz Bifrenthen</t>
  </si>
  <si>
    <t>14 oz Trivapro</t>
  </si>
  <si>
    <t>Irrigated GMO Soybean Enterprise Budget</t>
  </si>
  <si>
    <t>64 oz glyphosate</t>
  </si>
  <si>
    <t>32 oz 2-4d</t>
  </si>
  <si>
    <t>2 oz valor</t>
  </si>
  <si>
    <t>32 oz boundary</t>
  </si>
  <si>
    <t>48 oz gramoxone</t>
  </si>
  <si>
    <t>56 oz Enlist</t>
  </si>
  <si>
    <t>16 oz dual</t>
  </si>
  <si>
    <t>1.5 oz Zidua</t>
  </si>
  <si>
    <t>0.75 lb Acephate</t>
  </si>
  <si>
    <t>1.6 oz CruiserMaxx</t>
  </si>
  <si>
    <t>13.7 oz Miravis top</t>
  </si>
  <si>
    <t>16 oz gramoxone</t>
  </si>
  <si>
    <t>75 oz sodium chlorate</t>
  </si>
  <si>
    <t>Draper platform</t>
  </si>
  <si>
    <t>Draper platform, 45 Ft, per acre</t>
  </si>
  <si>
    <t>Combine corn hd, 36 Ft, per acre</t>
  </si>
  <si>
    <t>Irrigated GMO Double Crop Soybean Enterprise Budget</t>
  </si>
  <si>
    <t>Double-crop Soybean</t>
  </si>
  <si>
    <t>DC Soybeans</t>
  </si>
  <si>
    <t>Hybrid Rice Enterprise Budget</t>
  </si>
  <si>
    <t>CWT</t>
  </si>
  <si>
    <t>Rice (CWT.)</t>
  </si>
  <si>
    <t>Cotton (Lb.)</t>
  </si>
  <si>
    <t>Rice (Cwt.)</t>
  </si>
  <si>
    <t>DC Milo (bu.)</t>
  </si>
  <si>
    <t>Secondary rate</t>
  </si>
  <si>
    <t>Grain drying</t>
  </si>
  <si>
    <t>$/percentage moisture removed/bu</t>
  </si>
  <si>
    <t>Harvest moisture</t>
  </si>
  <si>
    <t>Draper platform, 35 Ft, per acre</t>
  </si>
  <si>
    <t xml:space="preserve">Hybrid </t>
  </si>
  <si>
    <t>Conv</t>
  </si>
  <si>
    <t>Operating costs per Cwt</t>
  </si>
  <si>
    <t>Ownership costs per Cwt</t>
  </si>
  <si>
    <t>Total costs per Cwt</t>
  </si>
  <si>
    <t>Operating costs per pound</t>
  </si>
  <si>
    <t>Ownership costs per pound</t>
  </si>
  <si>
    <t>Total costs per pound</t>
  </si>
  <si>
    <t>13 oz Command</t>
  </si>
  <si>
    <t>1 oz permit</t>
  </si>
  <si>
    <t>11 oz Stratego</t>
  </si>
  <si>
    <t>Conventional</t>
  </si>
  <si>
    <t>Yield, CWT</t>
  </si>
  <si>
    <t>Seeding rate, pounds</t>
  </si>
  <si>
    <t>Crop market price, per CWT</t>
  </si>
  <si>
    <t>Irrigated Peanut Enterprise Budget</t>
  </si>
  <si>
    <t>LSU</t>
  </si>
  <si>
    <t>10 oz quadris</t>
  </si>
  <si>
    <t>3 oz valor</t>
  </si>
  <si>
    <t>24 oz storm</t>
  </si>
  <si>
    <t>4 oz cadre</t>
  </si>
  <si>
    <t>32 oz Butryac 200</t>
  </si>
  <si>
    <t>9 oz Admire pro</t>
  </si>
  <si>
    <t>2.5 oz Acephate</t>
  </si>
  <si>
    <t>12 oz abound</t>
  </si>
  <si>
    <t>24 oz convoy</t>
  </si>
  <si>
    <t>36 oz Bravo</t>
  </si>
  <si>
    <t>9 oz elatus</t>
  </si>
  <si>
    <t>13 oz provost</t>
  </si>
  <si>
    <t>Yield, pounds</t>
  </si>
  <si>
    <t>Crop market price, per pound</t>
  </si>
  <si>
    <t>Peanut digger, 15 Ft Folding, per acre</t>
  </si>
  <si>
    <t>Peanut combine, 15 ft, per acre</t>
  </si>
  <si>
    <t>Peanut dump cart, 30 Ft, per acre</t>
  </si>
  <si>
    <t>Less hauling, cleaning and drying</t>
  </si>
  <si>
    <t>Bushels</t>
  </si>
  <si>
    <t>10 oz Axiom</t>
  </si>
  <si>
    <t>1 oz Harmony</t>
  </si>
  <si>
    <t>16 oz Axial</t>
  </si>
  <si>
    <t>5 oz CruiserMaxx</t>
  </si>
  <si>
    <t>14 oz Miravis Ace</t>
  </si>
  <si>
    <t>DC Milo Enterprise Budget</t>
  </si>
  <si>
    <t>DC Milo</t>
  </si>
  <si>
    <t>Southeast Missouri Crop Budgets</t>
  </si>
  <si>
    <t>Instructions: The Input tabs allows the user to enter values that go to each sheet (such as price of fertilizer) and some values used for specific crops (such as yield per acre). The output sheets contain both calculations from the input sheet and grey cells for estimates that can be changed according to your farm's records. The Equipment and Custom Hire tabs allow the user to customize field operations to best fit their situation. The Summary tabs compare enterprise budgets to allow the user to analyze what crops best fit their farm in the coming crop year.</t>
  </si>
  <si>
    <t>Updated: 10/2024</t>
  </si>
  <si>
    <t>32 oz 2-4 Da</t>
  </si>
  <si>
    <t>96 oz Lexar</t>
  </si>
  <si>
    <t>8 oz Sivanto</t>
  </si>
  <si>
    <t>1.5 oz Warrior II</t>
  </si>
  <si>
    <t>14 oz Prevalon</t>
  </si>
  <si>
    <t>Grain auger</t>
  </si>
  <si>
    <t>In</t>
  </si>
  <si>
    <t>Ft long</t>
  </si>
  <si>
    <t>% of revenue</t>
  </si>
  <si>
    <t>Cotton picker with baler, 18 Ft, per acre</t>
  </si>
  <si>
    <t>Field cultivator, 42 Ft Folding, per acre</t>
  </si>
  <si>
    <t>Tandem disk, 32 Ft Folding, per acre</t>
  </si>
  <si>
    <t>Bu</t>
  </si>
  <si>
    <t>Grain cart, 1000 Bu, per hour</t>
  </si>
  <si>
    <t>Return over operating costs</t>
  </si>
  <si>
    <t>Total fixed costs</t>
  </si>
  <si>
    <t>Crop and payment revenue</t>
  </si>
  <si>
    <t>Return to land and management</t>
  </si>
  <si>
    <t>Return over total costs</t>
  </si>
  <si>
    <t>Return on investment</t>
  </si>
  <si>
    <t>Hybrid Rice</t>
  </si>
  <si>
    <t>Summary of Crop Costs and Returns, per acre</t>
  </si>
  <si>
    <t>Crop Price</t>
  </si>
  <si>
    <t>Return to land and management sensitivity analysis</t>
  </si>
  <si>
    <t>Air seeder drill w/cart, 52 Ft Folding, per acre</t>
  </si>
  <si>
    <t>Conventional Rice Enterprise Budget</t>
  </si>
  <si>
    <t>Drew Kientzy, Ben Brown, Justin Calhoun, Justin Chlapecka, Chase Floyd, and Bradley Wilson</t>
  </si>
  <si>
    <t>ditching and berms</t>
  </si>
  <si>
    <t>Maintenance hours</t>
  </si>
  <si>
    <t>Inspection hours</t>
  </si>
  <si>
    <t>Management per acre inch</t>
  </si>
  <si>
    <t>Check</t>
  </si>
  <si>
    <r>
      <t xml:space="preserve">Choose the activities performed by custom operators for a given crop and the number of times the service is performed by the operator. If you do an activity listed with equipment you own or lease, enter that activity on the </t>
    </r>
    <r>
      <rPr>
        <b/>
        <sz val="10"/>
        <color theme="1"/>
        <rFont val="Segoe UI"/>
        <family val="2"/>
      </rPr>
      <t>"Equipment"</t>
    </r>
    <r>
      <rPr>
        <sz val="10"/>
        <color theme="1"/>
        <rFont val="Segoe UI"/>
        <family val="2"/>
      </rPr>
      <t xml:space="preserve"> tab.</t>
    </r>
  </si>
  <si>
    <t>Custom Hire Selection</t>
  </si>
  <si>
    <t>Grain auger, 13 In</t>
  </si>
  <si>
    <t>130 HP MFWD</t>
  </si>
  <si>
    <t>Passes or hours per acre</t>
  </si>
  <si>
    <t>headland tube</t>
  </si>
  <si>
    <t>MS state delta budgets</t>
  </si>
  <si>
    <t>hp-hr/gal</t>
  </si>
  <si>
    <t>horsepower for 700 gpm at 120' of head</t>
  </si>
  <si>
    <t>surplus power for pivot electrical and pump accessories</t>
  </si>
  <si>
    <t>surplus power for pump engine accessories</t>
  </si>
  <si>
    <t>https://www.ncaar.msstate.edu/outreach/mitool.php</t>
  </si>
  <si>
    <t>of pumping costs</t>
  </si>
  <si>
    <t>horsepower for 1000 gpm at 50' of head</t>
  </si>
  <si>
    <t>Total fixed costs, per acre</t>
  </si>
  <si>
    <t>Operator labor</t>
  </si>
  <si>
    <t>Nitrogen rate, lbs N</t>
  </si>
  <si>
    <t>Lime rate, tons</t>
  </si>
  <si>
    <t>Lime, per ton spread</t>
  </si>
  <si>
    <t>Irrigation water applied, inches</t>
  </si>
  <si>
    <t>Irrigation cost, per acre-inch</t>
  </si>
  <si>
    <t>Operating interest, annual percentage</t>
  </si>
  <si>
    <t>Nitrogen, per pound N</t>
  </si>
  <si>
    <t>Other nutrients applied, lbs (S, Zn, B)</t>
  </si>
  <si>
    <t>Other nutrients average price, per pound</t>
  </si>
  <si>
    <t>Conv. Rice</t>
  </si>
  <si>
    <t>Storage moisture</t>
  </si>
  <si>
    <t>Sulfur applied, lbs S</t>
  </si>
  <si>
    <t>Sulfur price, per pound</t>
  </si>
  <si>
    <t>Sulfur price, per pound S</t>
  </si>
  <si>
    <t>Seed, per pound</t>
  </si>
  <si>
    <t>Zinc applied, lbs Zn</t>
  </si>
  <si>
    <t>Zinc price, per pound Zn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</si>
</sst>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m/d/yyyy;@"/>
    <numFmt numFmtId="165" formatCode="&quot;$&quot;#,##0.00"/>
    <numFmt numFmtId="166" formatCode="0.0"/>
    <numFmt numFmtId="167" formatCode="0.0%"/>
    <numFmt numFmtId="168" formatCode="_(* #,##0_);_(* \(#,##0\);_(* &quot;-&quot;??_);_(@_)"/>
    <numFmt numFmtId="169" formatCode="#,##0.000"/>
    <numFmt numFmtId="170" formatCode="#,##0.0_);\(#,##0.0\)"/>
    <numFmt numFmtId="171" formatCode="_(* #,##0.000_);_(* \(#,##0.000\);_(* &quot;-&quot;??_);_(@_)"/>
  </numFmts>
  <fonts count="51">
    <font>
      <sz val="11"/>
      <color theme="1"/>
      <name val="Segoe UI"/>
      <family val="2"/>
      <scheme val="minor"/>
    </font>
    <font>
      <sz val="10"/>
      <name val="TimesNewRomanPS"/>
    </font>
    <font>
      <sz val="11"/>
      <color theme="1"/>
      <name val="Segoe UI"/>
      <family val="2"/>
      <scheme val="minor"/>
    </font>
    <font>
      <b/>
      <sz val="11"/>
      <color theme="1"/>
      <name val="Segoe UI"/>
      <family val="2"/>
      <scheme val="minor"/>
    </font>
    <font>
      <b/>
      <sz val="11"/>
      <color rgb="FF3F3F3F"/>
      <name val="Segoe UI"/>
      <family val="2"/>
      <scheme val="minor"/>
    </font>
    <font>
      <b/>
      <sz val="14"/>
      <color rgb="FFF1B82D"/>
      <name val="Garamond"/>
      <family val="1"/>
    </font>
    <font>
      <sz val="11"/>
      <color theme="1"/>
      <name val="Garamond"/>
      <family val="1"/>
    </font>
    <font>
      <sz val="9"/>
      <color indexed="81"/>
      <name val="Tahoma"/>
      <family val="2"/>
    </font>
    <font>
      <sz val="12"/>
      <color theme="1"/>
      <name val="Segoe UI"/>
      <family val="2"/>
      <scheme val="minor"/>
    </font>
    <font>
      <sz val="12"/>
      <name val="Segoe UI"/>
      <family val="2"/>
      <scheme val="minor"/>
    </font>
    <font>
      <b/>
      <sz val="12"/>
      <color rgb="FF3F3F3F"/>
      <name val="Segoe UI"/>
      <family val="2"/>
      <scheme val="minor"/>
    </font>
    <font>
      <sz val="11"/>
      <color theme="0"/>
      <name val="Segoe UI"/>
      <family val="2"/>
      <scheme val="minor"/>
    </font>
    <font>
      <sz val="11"/>
      <name val="Segoe UI"/>
      <family val="2"/>
      <scheme val="minor"/>
    </font>
    <font>
      <b/>
      <sz val="11"/>
      <name val="Segoe UI"/>
      <family val="2"/>
      <scheme val="minor"/>
    </font>
    <font>
      <u/>
      <sz val="11"/>
      <color theme="0"/>
      <name val="Segoe UI"/>
      <family val="2"/>
      <scheme val="minor"/>
    </font>
    <font>
      <i/>
      <sz val="11"/>
      <name val="Segoe UI"/>
      <family val="2"/>
      <scheme val="minor"/>
    </font>
    <font>
      <vertAlign val="subscript"/>
      <sz val="11"/>
      <name val="Segoe UI"/>
      <family val="2"/>
      <scheme val="minor"/>
    </font>
    <font>
      <b/>
      <vertAlign val="superscript"/>
      <sz val="11"/>
      <name val="Segoe UI"/>
      <family val="2"/>
      <scheme val="minor"/>
    </font>
    <font>
      <b/>
      <sz val="12"/>
      <color theme="1"/>
      <name val="Segoe UI"/>
      <family val="2"/>
      <scheme val="minor"/>
    </font>
    <font>
      <b/>
      <sz val="12"/>
      <name val="Segoe UI"/>
      <family val="2"/>
      <scheme val="minor"/>
    </font>
    <font>
      <b/>
      <sz val="14"/>
      <color rgb="FFF1B82D"/>
      <name val="Segoe UI Black"/>
      <family val="2"/>
      <scheme val="major"/>
    </font>
    <font>
      <sz val="10"/>
      <name val="Segoe UI"/>
      <family val="2"/>
      <scheme val="minor"/>
    </font>
    <font>
      <sz val="10"/>
      <color theme="1"/>
      <name val="Segoe UI"/>
      <family val="2"/>
      <scheme val="minor"/>
    </font>
    <font>
      <vertAlign val="subscript"/>
      <sz val="10"/>
      <name val="Segoe UI"/>
      <family val="2"/>
      <scheme val="minor"/>
    </font>
    <font>
      <b/>
      <u/>
      <sz val="12"/>
      <name val="Segoe UI"/>
      <family val="2"/>
      <scheme val="minor"/>
    </font>
    <font>
      <b/>
      <u/>
      <sz val="11"/>
      <name val="Segoe UI"/>
      <family val="2"/>
      <scheme val="minor"/>
    </font>
    <font>
      <vertAlign val="superscript"/>
      <sz val="10"/>
      <name val="Segoe UI"/>
      <family val="2"/>
      <scheme val="minor"/>
    </font>
    <font>
      <sz val="11"/>
      <color theme="1"/>
      <name val="Segoe UI"/>
      <family val="2"/>
    </font>
    <font>
      <sz val="10"/>
      <color theme="1"/>
      <name val="Segoe UI"/>
      <family val="2"/>
    </font>
    <font>
      <b/>
      <sz val="10"/>
      <color theme="1"/>
      <name val="Segoe UI"/>
      <family val="2"/>
    </font>
    <font>
      <b/>
      <sz val="10"/>
      <color rgb="FFF1B82D"/>
      <name val="Segoe UI"/>
      <family val="2"/>
    </font>
    <font>
      <sz val="10"/>
      <color rgb="FFFFC000"/>
      <name val="Segoe UI"/>
      <family val="2"/>
    </font>
    <font>
      <sz val="10"/>
      <name val="Segoe UI"/>
      <family val="2"/>
    </font>
    <font>
      <b/>
      <sz val="9"/>
      <color indexed="81"/>
      <name val="Tahoma"/>
      <family val="2"/>
    </font>
    <font>
      <b/>
      <sz val="10"/>
      <name val="Segoe UI"/>
      <family val="2"/>
    </font>
    <font>
      <sz val="10"/>
      <color indexed="8"/>
      <name val="Segoe UI"/>
      <family val="2"/>
    </font>
    <font>
      <sz val="10"/>
      <color rgb="FFF1B82D"/>
      <name val="Segoe UI"/>
      <family val="2"/>
    </font>
    <font>
      <sz val="11"/>
      <name val="Arial"/>
      <family val="2"/>
    </font>
    <font>
      <u/>
      <sz val="11"/>
      <name val="Arial"/>
      <family val="2"/>
    </font>
    <font>
      <i/>
      <sz val="8"/>
      <color theme="1"/>
      <name val="Segoe UI"/>
      <family val="2"/>
    </font>
    <font>
      <b/>
      <sz val="8"/>
      <color indexed="81"/>
      <name val="Tahoma"/>
      <family val="2"/>
    </font>
    <font>
      <sz val="8"/>
      <color indexed="81"/>
      <name val="Tahoma"/>
      <family val="2"/>
    </font>
    <font>
      <b/>
      <sz val="11"/>
      <color rgb="FFFFC000"/>
      <name val="Segoe UI"/>
      <family val="2"/>
      <scheme val="minor"/>
    </font>
    <font>
      <i/>
      <sz val="11"/>
      <color rgb="FFFFC000"/>
      <name val="Segoe UI"/>
      <family val="2"/>
      <scheme val="minor"/>
    </font>
    <font>
      <vertAlign val="superscript"/>
      <sz val="10"/>
      <color rgb="FFF1B82D"/>
      <name val="Segoe UI"/>
      <family val="2"/>
    </font>
    <font>
      <b/>
      <sz val="11"/>
      <color rgb="FFFFC000"/>
      <name val="Segoe UI"/>
      <family val="2"/>
    </font>
    <font>
      <sz val="10"/>
      <color indexed="12"/>
      <name val="Segoe UI"/>
      <family val="2"/>
    </font>
    <font>
      <i/>
      <sz val="10"/>
      <name val="Segoe UI"/>
      <family val="2"/>
      <scheme val="minor"/>
    </font>
    <font>
      <b/>
      <sz val="10"/>
      <name val="Segoe UI"/>
      <family val="2"/>
      <scheme val="minor"/>
    </font>
    <font>
      <sz val="8"/>
      <name val="Segoe UI"/>
      <family val="2"/>
      <scheme val="minor"/>
    </font>
    <font>
      <sz val="14"/>
      <color rgb="FFF1B82D"/>
      <name val="Segoe UI Black"/>
      <family val="2"/>
      <scheme val="major"/>
    </font>
  </fonts>
  <fills count="12">
    <fill>
      <patternFill patternType="none"/>
    </fill>
    <fill>
      <patternFill patternType="gray125"/>
    </fill>
    <fill>
      <patternFill patternType="solid">
        <fgColor theme="2"/>
        <bgColor indexed="64"/>
      </patternFill>
    </fill>
    <fill>
      <patternFill patternType="solid">
        <fgColor rgb="FFF2F2F2"/>
      </patternFill>
    </fill>
    <fill>
      <patternFill patternType="solid">
        <fgColor theme="1"/>
        <bgColor indexed="64"/>
      </patternFill>
    </fill>
    <fill>
      <patternFill patternType="gray0625"/>
    </fill>
    <fill>
      <patternFill patternType="solid">
        <fgColor rgb="FFE7E6E6"/>
        <bgColor indexed="64"/>
      </patternFill>
    </fill>
    <fill>
      <patternFill patternType="solid">
        <fgColor theme="0"/>
        <bgColor indexed="64"/>
      </patternFill>
    </fill>
    <fill>
      <patternFill patternType="gray125">
        <fgColor auto="1"/>
        <bgColor rgb="FFE7E6E6"/>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s>
  <borders count="31">
    <border>
      <left/>
      <right/>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theme="4" tint="0.39997558519241921"/>
      </top>
      <bottom style="thin">
        <color theme="4" tint="0.39997558519241921"/>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0" fontId="4" fillId="3" borderId="2" applyNumberFormat="0" applyAlignment="0" applyProtection="0"/>
    <xf numFmtId="44" fontId="2" fillId="0" borderId="0" applyFont="0" applyFill="0" applyBorder="0" applyAlignment="0" applyProtection="0"/>
    <xf numFmtId="0" fontId="2" fillId="0" borderId="0"/>
  </cellStyleXfs>
  <cellXfs count="375">
    <xf numFmtId="0" fontId="0" fillId="0" borderId="0" xfId="0"/>
    <xf numFmtId="0" fontId="3" fillId="0" borderId="0" xfId="0" applyFont="1"/>
    <xf numFmtId="0" fontId="10" fillId="3" borderId="2" xfId="4" applyFont="1"/>
    <xf numFmtId="0" fontId="12" fillId="0" borderId="0" xfId="1" applyFont="1"/>
    <xf numFmtId="0" fontId="12" fillId="2" borderId="0" xfId="1" applyFont="1" applyFill="1" applyProtection="1">
      <protection locked="0"/>
    </xf>
    <xf numFmtId="0" fontId="12" fillId="0" borderId="6" xfId="1" applyFont="1" applyBorder="1" applyAlignment="1">
      <alignment horizontal="left"/>
    </xf>
    <xf numFmtId="2" fontId="12" fillId="0" borderId="1" xfId="1" applyNumberFormat="1" applyFont="1" applyBorder="1" applyAlignment="1">
      <alignment horizontal="right"/>
    </xf>
    <xf numFmtId="2" fontId="13" fillId="0" borderId="7" xfId="1" applyNumberFormat="1" applyFont="1" applyBorder="1" applyAlignment="1">
      <alignment horizontal="right"/>
    </xf>
    <xf numFmtId="0" fontId="12" fillId="0" borderId="6" xfId="1" applyFont="1" applyBorder="1" applyAlignment="1">
      <alignment horizontal="left" indent="1"/>
    </xf>
    <xf numFmtId="0" fontId="12" fillId="0" borderId="0" xfId="1" applyFont="1" applyAlignment="1">
      <alignment horizontal="right"/>
    </xf>
    <xf numFmtId="2" fontId="12" fillId="0" borderId="6" xfId="1" applyNumberFormat="1" applyFont="1" applyBorder="1" applyAlignment="1">
      <alignment horizontal="left"/>
    </xf>
    <xf numFmtId="2" fontId="12" fillId="0" borderId="0" xfId="1" applyNumberFormat="1" applyFont="1" applyAlignment="1">
      <alignment horizontal="right"/>
    </xf>
    <xf numFmtId="2" fontId="12" fillId="0" borderId="0" xfId="1" applyNumberFormat="1" applyFont="1"/>
    <xf numFmtId="2" fontId="12" fillId="0" borderId="7" xfId="1" applyNumberFormat="1" applyFont="1" applyBorder="1" applyAlignment="1">
      <alignment horizontal="right"/>
    </xf>
    <xf numFmtId="2" fontId="12" fillId="0" borderId="6" xfId="1" applyNumberFormat="1" applyFont="1" applyBorder="1" applyAlignment="1">
      <alignment horizontal="left" indent="1"/>
    </xf>
    <xf numFmtId="2" fontId="12" fillId="0" borderId="6" xfId="1" applyNumberFormat="1" applyFont="1" applyBorder="1" applyAlignment="1">
      <alignment horizontal="left" indent="2"/>
    </xf>
    <xf numFmtId="2" fontId="12" fillId="0" borderId="7" xfId="1" applyNumberFormat="1" applyFont="1" applyBorder="1" applyAlignment="1">
      <alignment horizontal="left"/>
    </xf>
    <xf numFmtId="2" fontId="12" fillId="2" borderId="7" xfId="1" applyNumberFormat="1" applyFont="1" applyFill="1" applyBorder="1" applyAlignment="1" applyProtection="1">
      <alignment horizontal="right"/>
      <protection locked="0"/>
    </xf>
    <xf numFmtId="2" fontId="12" fillId="0" borderId="8" xfId="1" applyNumberFormat="1" applyFont="1" applyBorder="1" applyAlignment="1">
      <alignment horizontal="right"/>
    </xf>
    <xf numFmtId="2" fontId="12" fillId="0" borderId="0" xfId="1" applyNumberFormat="1" applyFont="1" applyAlignment="1">
      <alignment horizontal="left"/>
    </xf>
    <xf numFmtId="2" fontId="12" fillId="0" borderId="1" xfId="1" applyNumberFormat="1" applyFont="1" applyBorder="1"/>
    <xf numFmtId="2" fontId="12" fillId="0" borderId="10" xfId="1" applyNumberFormat="1" applyFont="1" applyBorder="1" applyAlignment="1">
      <alignment horizontal="left"/>
    </xf>
    <xf numFmtId="2" fontId="12" fillId="0" borderId="11" xfId="1" applyNumberFormat="1" applyFont="1" applyBorder="1" applyAlignment="1">
      <alignment horizontal="right"/>
    </xf>
    <xf numFmtId="2" fontId="13" fillId="0" borderId="0" xfId="0" applyNumberFormat="1" applyFont="1" applyAlignment="1">
      <alignment horizontal="left"/>
    </xf>
    <xf numFmtId="2" fontId="15" fillId="0" borderId="0" xfId="0" applyNumberFormat="1" applyFont="1" applyAlignment="1">
      <alignment horizontal="left"/>
    </xf>
    <xf numFmtId="2" fontId="12" fillId="0" borderId="0" xfId="0" applyNumberFormat="1" applyFont="1"/>
    <xf numFmtId="2" fontId="12" fillId="0" borderId="0" xfId="0" applyNumberFormat="1" applyFont="1" applyAlignment="1">
      <alignment horizontal="left"/>
    </xf>
    <xf numFmtId="14" fontId="12" fillId="0" borderId="0" xfId="0" applyNumberFormat="1" applyFont="1" applyAlignment="1">
      <alignment horizontal="right"/>
    </xf>
    <xf numFmtId="2" fontId="12" fillId="0" borderId="0" xfId="0" applyNumberFormat="1" applyFont="1" applyAlignment="1">
      <alignment horizontal="right"/>
    </xf>
    <xf numFmtId="2" fontId="13" fillId="0" borderId="1" xfId="0" applyNumberFormat="1" applyFont="1" applyBorder="1" applyAlignment="1">
      <alignment horizontal="left"/>
    </xf>
    <xf numFmtId="2" fontId="13" fillId="0" borderId="1" xfId="0" applyNumberFormat="1" applyFont="1" applyBorder="1" applyAlignment="1">
      <alignment horizontal="right"/>
    </xf>
    <xf numFmtId="2" fontId="13" fillId="0" borderId="1" xfId="0" applyNumberFormat="1" applyFont="1" applyBorder="1"/>
    <xf numFmtId="0" fontId="13" fillId="0" borderId="1" xfId="1" applyFont="1" applyBorder="1"/>
    <xf numFmtId="166" fontId="12" fillId="0" borderId="13" xfId="0" applyNumberFormat="1" applyFont="1" applyBorder="1" applyAlignment="1">
      <alignment horizontal="right"/>
    </xf>
    <xf numFmtId="3" fontId="12" fillId="0" borderId="0" xfId="0" applyNumberFormat="1" applyFont="1" applyAlignment="1">
      <alignment horizontal="right"/>
    </xf>
    <xf numFmtId="1" fontId="12" fillId="0" borderId="0" xfId="0" applyNumberFormat="1" applyFont="1" applyAlignment="1">
      <alignment horizontal="right"/>
    </xf>
    <xf numFmtId="2" fontId="13" fillId="0" borderId="0" xfId="0" applyNumberFormat="1" applyFont="1" applyAlignment="1">
      <alignment horizontal="right"/>
    </xf>
    <xf numFmtId="2" fontId="13" fillId="0" borderId="0" xfId="0" applyNumberFormat="1" applyFont="1" applyAlignment="1">
      <alignment horizontal="right" wrapText="1"/>
    </xf>
    <xf numFmtId="164" fontId="12" fillId="0" borderId="0" xfId="1" applyNumberFormat="1" applyFont="1" applyAlignment="1">
      <alignment horizontal="right"/>
    </xf>
    <xf numFmtId="2" fontId="13" fillId="0" borderId="0" xfId="1" applyNumberFormat="1" applyFont="1" applyAlignment="1">
      <alignment horizontal="right"/>
    </xf>
    <xf numFmtId="2" fontId="13" fillId="0" borderId="8" xfId="1" applyNumberFormat="1" applyFont="1" applyBorder="1" applyAlignment="1">
      <alignment horizontal="right"/>
    </xf>
    <xf numFmtId="165" fontId="13" fillId="0" borderId="0" xfId="1" applyNumberFormat="1" applyFont="1" applyAlignment="1">
      <alignment horizontal="right"/>
    </xf>
    <xf numFmtId="2" fontId="12" fillId="0" borderId="12" xfId="1" applyNumberFormat="1" applyFont="1" applyBorder="1" applyAlignment="1">
      <alignment horizontal="right"/>
    </xf>
    <xf numFmtId="166" fontId="8" fillId="6" borderId="0" xfId="0" applyNumberFormat="1" applyFont="1" applyFill="1" applyAlignment="1" applyProtection="1">
      <alignment horizontal="right"/>
      <protection locked="0"/>
    </xf>
    <xf numFmtId="166" fontId="9" fillId="6" borderId="0" xfId="1" applyNumberFormat="1" applyFont="1" applyFill="1" applyAlignment="1" applyProtection="1">
      <alignment horizontal="right"/>
      <protection locked="0"/>
    </xf>
    <xf numFmtId="167" fontId="8" fillId="6" borderId="0" xfId="3" applyNumberFormat="1" applyFont="1" applyFill="1" applyBorder="1" applyProtection="1">
      <protection locked="0"/>
    </xf>
    <xf numFmtId="40" fontId="9" fillId="2" borderId="0" xfId="1" applyNumberFormat="1" applyFont="1" applyFill="1" applyAlignment="1" applyProtection="1">
      <alignment horizontal="right"/>
      <protection locked="0"/>
    </xf>
    <xf numFmtId="40" fontId="8" fillId="2" borderId="0" xfId="0" applyNumberFormat="1" applyFont="1" applyFill="1" applyAlignment="1" applyProtection="1">
      <alignment horizontal="right"/>
      <protection locked="0"/>
    </xf>
    <xf numFmtId="40" fontId="9" fillId="6" borderId="0" xfId="1" applyNumberFormat="1" applyFont="1" applyFill="1" applyAlignment="1" applyProtection="1">
      <alignment horizontal="right"/>
      <protection locked="0"/>
    </xf>
    <xf numFmtId="40" fontId="8" fillId="6" borderId="0" xfId="0" applyNumberFormat="1" applyFont="1" applyFill="1" applyAlignment="1" applyProtection="1">
      <alignment horizontal="right"/>
      <protection locked="0"/>
    </xf>
    <xf numFmtId="40" fontId="8" fillId="6" borderId="0" xfId="3" applyNumberFormat="1" applyFont="1" applyFill="1" applyBorder="1" applyProtection="1">
      <protection locked="0"/>
    </xf>
    <xf numFmtId="0" fontId="0" fillId="4" borderId="0" xfId="0" applyFill="1"/>
    <xf numFmtId="0" fontId="8" fillId="0" borderId="0" xfId="0" applyFont="1"/>
    <xf numFmtId="0" fontId="8" fillId="0" borderId="0" xfId="0" applyFont="1" applyAlignment="1">
      <alignment horizontal="center"/>
    </xf>
    <xf numFmtId="0" fontId="18" fillId="0" borderId="0" xfId="0" applyFont="1" applyAlignment="1">
      <alignment horizontal="center"/>
    </xf>
    <xf numFmtId="0" fontId="19" fillId="0" borderId="1" xfId="1" applyFont="1" applyBorder="1" applyAlignment="1">
      <alignment horizontal="left"/>
    </xf>
    <xf numFmtId="0" fontId="19" fillId="0" borderId="1" xfId="1" applyFont="1" applyBorder="1" applyAlignment="1">
      <alignment horizontal="center"/>
    </xf>
    <xf numFmtId="0" fontId="18" fillId="0" borderId="1" xfId="0" applyFont="1" applyBorder="1" applyAlignment="1">
      <alignment horizontal="center"/>
    </xf>
    <xf numFmtId="0" fontId="24" fillId="0" borderId="0" xfId="1" applyFont="1" applyAlignment="1">
      <alignment horizontal="left"/>
    </xf>
    <xf numFmtId="0" fontId="19" fillId="0" borderId="0" xfId="1" applyFont="1" applyAlignment="1">
      <alignment horizontal="center"/>
    </xf>
    <xf numFmtId="2" fontId="19" fillId="0" borderId="0" xfId="1" applyNumberFormat="1" applyFont="1" applyAlignment="1">
      <alignment horizontal="center"/>
    </xf>
    <xf numFmtId="0" fontId="18" fillId="0" borderId="0" xfId="0" applyFont="1"/>
    <xf numFmtId="0" fontId="9" fillId="0" borderId="0" xfId="1" applyFont="1" applyAlignment="1">
      <alignment horizontal="left"/>
    </xf>
    <xf numFmtId="0" fontId="21" fillId="0" borderId="0" xfId="1" applyFont="1" applyAlignment="1">
      <alignment horizontal="left"/>
    </xf>
    <xf numFmtId="0" fontId="9" fillId="5" borderId="0" xfId="1" applyFont="1" applyFill="1" applyAlignment="1">
      <alignment horizontal="left"/>
    </xf>
    <xf numFmtId="0" fontId="22" fillId="0" borderId="0" xfId="0" applyFont="1"/>
    <xf numFmtId="0" fontId="9" fillId="0" borderId="0" xfId="1" applyFont="1"/>
    <xf numFmtId="0" fontId="21" fillId="0" borderId="0" xfId="1" applyFont="1"/>
    <xf numFmtId="2" fontId="8" fillId="5" borderId="0" xfId="0" applyNumberFormat="1" applyFont="1" applyFill="1" applyAlignment="1">
      <alignment horizontal="right"/>
    </xf>
    <xf numFmtId="2" fontId="9" fillId="5" borderId="0" xfId="1" applyNumberFormat="1" applyFont="1" applyFill="1" applyAlignment="1">
      <alignment horizontal="right"/>
    </xf>
    <xf numFmtId="0" fontId="24" fillId="0" borderId="0" xfId="1" applyFont="1"/>
    <xf numFmtId="2" fontId="9" fillId="0" borderId="0" xfId="1" applyNumberFormat="1" applyFont="1" applyAlignment="1">
      <alignment horizontal="left"/>
    </xf>
    <xf numFmtId="2" fontId="21" fillId="0" borderId="0" xfId="1" applyNumberFormat="1" applyFont="1" applyAlignment="1">
      <alignment horizontal="left"/>
    </xf>
    <xf numFmtId="8" fontId="9" fillId="5" borderId="0" xfId="1" applyNumberFormat="1" applyFont="1" applyFill="1" applyAlignment="1">
      <alignment horizontal="right"/>
    </xf>
    <xf numFmtId="8" fontId="8" fillId="5" borderId="0" xfId="0" applyNumberFormat="1" applyFont="1" applyFill="1" applyAlignment="1">
      <alignment horizontal="right"/>
    </xf>
    <xf numFmtId="2" fontId="24" fillId="0" borderId="0" xfId="1" applyNumberFormat="1" applyFont="1" applyAlignment="1">
      <alignment horizontal="left"/>
    </xf>
    <xf numFmtId="8" fontId="8" fillId="0" borderId="0" xfId="0" applyNumberFormat="1" applyFont="1"/>
    <xf numFmtId="4" fontId="12" fillId="0" borderId="7" xfId="1" applyNumberFormat="1" applyFont="1" applyBorder="1" applyAlignment="1">
      <alignment horizontal="right"/>
    </xf>
    <xf numFmtId="1" fontId="12" fillId="0" borderId="0" xfId="1" applyNumberFormat="1" applyFont="1" applyAlignment="1">
      <alignment horizontal="right"/>
    </xf>
    <xf numFmtId="0" fontId="12" fillId="2" borderId="0" xfId="1" applyFont="1" applyFill="1" applyAlignment="1" applyProtection="1">
      <alignment horizontal="right"/>
      <protection locked="0"/>
    </xf>
    <xf numFmtId="2" fontId="12" fillId="2" borderId="0" xfId="1" applyNumberFormat="1" applyFont="1" applyFill="1" applyAlignment="1" applyProtection="1">
      <alignment horizontal="right"/>
      <protection locked="0"/>
    </xf>
    <xf numFmtId="2" fontId="11" fillId="0" borderId="0" xfId="1" applyNumberFormat="1" applyFont="1" applyAlignment="1">
      <alignment horizontal="right"/>
    </xf>
    <xf numFmtId="2" fontId="11" fillId="0" borderId="0" xfId="1" applyNumberFormat="1" applyFont="1"/>
    <xf numFmtId="167" fontId="11" fillId="0" borderId="0" xfId="1" applyNumberFormat="1" applyFont="1" applyAlignment="1">
      <alignment horizontal="right"/>
    </xf>
    <xf numFmtId="0" fontId="25" fillId="0" borderId="6" xfId="1" applyFont="1" applyBorder="1" applyAlignment="1">
      <alignment horizontal="left"/>
    </xf>
    <xf numFmtId="0" fontId="13" fillId="0" borderId="1" xfId="1" applyFont="1" applyBorder="1" applyAlignment="1">
      <alignment horizontal="right"/>
    </xf>
    <xf numFmtId="2" fontId="13" fillId="0" borderId="1" xfId="1" applyNumberFormat="1" applyFont="1" applyBorder="1" applyAlignment="1">
      <alignment horizontal="right"/>
    </xf>
    <xf numFmtId="2" fontId="25" fillId="0" borderId="6" xfId="1" applyNumberFormat="1" applyFont="1" applyBorder="1" applyAlignment="1">
      <alignment horizontal="left"/>
    </xf>
    <xf numFmtId="4" fontId="13" fillId="0" borderId="7" xfId="1" applyNumberFormat="1" applyFont="1" applyBorder="1" applyAlignment="1">
      <alignment horizontal="right"/>
    </xf>
    <xf numFmtId="2" fontId="13" fillId="0" borderId="6" xfId="1" applyNumberFormat="1" applyFont="1" applyBorder="1" applyAlignment="1">
      <alignment horizontal="right" indent="2"/>
    </xf>
    <xf numFmtId="2" fontId="13" fillId="0" borderId="9" xfId="1" applyNumberFormat="1" applyFont="1" applyBorder="1" applyAlignment="1">
      <alignment horizontal="right" indent="2"/>
    </xf>
    <xf numFmtId="4" fontId="13" fillId="0" borderId="8" xfId="1" applyNumberFormat="1" applyFont="1" applyBorder="1" applyAlignment="1">
      <alignment horizontal="right"/>
    </xf>
    <xf numFmtId="40" fontId="11" fillId="0" borderId="0" xfId="1" applyNumberFormat="1" applyFont="1"/>
    <xf numFmtId="2" fontId="12" fillId="0" borderId="0" xfId="1" applyNumberFormat="1" applyFont="1" applyAlignment="1">
      <alignment horizontal="left" indent="1"/>
    </xf>
    <xf numFmtId="2" fontId="13" fillId="0" borderId="6" xfId="1" applyNumberFormat="1" applyFont="1" applyBorder="1" applyAlignment="1">
      <alignment horizontal="left"/>
    </xf>
    <xf numFmtId="0" fontId="12" fillId="0" borderId="1" xfId="1" applyFont="1" applyBorder="1"/>
    <xf numFmtId="2" fontId="12" fillId="2" borderId="8" xfId="1" applyNumberFormat="1" applyFont="1" applyFill="1" applyBorder="1" applyAlignment="1" applyProtection="1">
      <alignment horizontal="right"/>
      <protection locked="0"/>
    </xf>
    <xf numFmtId="3" fontId="14" fillId="0" borderId="0" xfId="1" applyNumberFormat="1" applyFont="1" applyAlignment="1">
      <alignment horizontal="right"/>
    </xf>
    <xf numFmtId="3" fontId="11" fillId="0" borderId="0" xfId="1" applyNumberFormat="1" applyFont="1"/>
    <xf numFmtId="2" fontId="12" fillId="0" borderId="13" xfId="1" applyNumberFormat="1" applyFont="1" applyBorder="1" applyAlignment="1">
      <alignment horizontal="right"/>
    </xf>
    <xf numFmtId="2" fontId="12" fillId="0" borderId="13" xfId="1" applyNumberFormat="1" applyFont="1" applyBorder="1"/>
    <xf numFmtId="2" fontId="12" fillId="0" borderId="17" xfId="1" applyNumberFormat="1" applyFont="1" applyBorder="1" applyAlignment="1">
      <alignment horizontal="left"/>
    </xf>
    <xf numFmtId="2" fontId="12" fillId="0" borderId="18" xfId="1" applyNumberFormat="1" applyFont="1" applyBorder="1" applyAlignment="1">
      <alignment horizontal="right"/>
    </xf>
    <xf numFmtId="2" fontId="13" fillId="0" borderId="9" xfId="1" applyNumberFormat="1" applyFont="1" applyBorder="1" applyAlignment="1">
      <alignment horizontal="left"/>
    </xf>
    <xf numFmtId="4" fontId="15" fillId="0" borderId="0" xfId="5" applyNumberFormat="1" applyFont="1" applyBorder="1" applyAlignment="1" applyProtection="1">
      <alignment horizontal="right"/>
    </xf>
    <xf numFmtId="2" fontId="12" fillId="0" borderId="1" xfId="0" applyNumberFormat="1" applyFont="1" applyBorder="1" applyAlignment="1">
      <alignment horizontal="right"/>
    </xf>
    <xf numFmtId="44" fontId="15" fillId="0" borderId="0" xfId="5" applyFont="1" applyBorder="1" applyAlignment="1" applyProtection="1">
      <alignment horizontal="right"/>
    </xf>
    <xf numFmtId="9" fontId="15" fillId="0" borderId="0" xfId="1" applyNumberFormat="1" applyFont="1" applyAlignment="1">
      <alignment horizontal="right"/>
    </xf>
    <xf numFmtId="0" fontId="13" fillId="0" borderId="0" xfId="0" applyFont="1" applyAlignment="1">
      <alignment horizontal="right"/>
    </xf>
    <xf numFmtId="0" fontId="28" fillId="0" borderId="0" xfId="0" applyFont="1"/>
    <xf numFmtId="0" fontId="28" fillId="2" borderId="0" xfId="0" applyFont="1" applyFill="1"/>
    <xf numFmtId="0" fontId="29" fillId="0" borderId="0" xfId="0" applyFont="1"/>
    <xf numFmtId="0" fontId="30" fillId="4" borderId="0" xfId="0" applyFont="1" applyFill="1" applyAlignment="1">
      <alignment wrapText="1"/>
    </xf>
    <xf numFmtId="0" fontId="31" fillId="4" borderId="0" xfId="0" applyFont="1" applyFill="1" applyAlignment="1">
      <alignment wrapText="1"/>
    </xf>
    <xf numFmtId="0" fontId="32" fillId="2" borderId="0" xfId="0" applyFont="1" applyFill="1" applyAlignment="1" applyProtection="1">
      <alignment horizontal="left"/>
      <protection locked="0"/>
    </xf>
    <xf numFmtId="0" fontId="32" fillId="2" borderId="0" xfId="0" applyFont="1" applyFill="1" applyProtection="1">
      <protection locked="0"/>
    </xf>
    <xf numFmtId="0" fontId="32" fillId="2" borderId="0" xfId="0" quotePrefix="1" applyFont="1" applyFill="1" applyAlignment="1" applyProtection="1">
      <alignment horizontal="left"/>
      <protection locked="0"/>
    </xf>
    <xf numFmtId="168" fontId="32" fillId="2" borderId="0" xfId="2" applyNumberFormat="1" applyFont="1" applyFill="1" applyBorder="1" applyProtection="1">
      <protection locked="0"/>
    </xf>
    <xf numFmtId="9" fontId="32" fillId="2" borderId="0" xfId="3" applyFont="1" applyFill="1" applyBorder="1" applyProtection="1">
      <protection locked="0"/>
    </xf>
    <xf numFmtId="3" fontId="32" fillId="2" borderId="0" xfId="0" applyNumberFormat="1" applyFont="1" applyFill="1"/>
    <xf numFmtId="168" fontId="32" fillId="2" borderId="0" xfId="2" applyNumberFormat="1" applyFont="1" applyFill="1" applyBorder="1" applyProtection="1"/>
    <xf numFmtId="167" fontId="32" fillId="0" borderId="0" xfId="2" applyNumberFormat="1" applyFont="1" applyFill="1" applyBorder="1" applyProtection="1">
      <protection locked="0"/>
    </xf>
    <xf numFmtId="6" fontId="32" fillId="0" borderId="0" xfId="2" applyNumberFormat="1" applyFont="1" applyFill="1" applyBorder="1"/>
    <xf numFmtId="43" fontId="32" fillId="0" borderId="0" xfId="2" applyFont="1" applyFill="1" applyBorder="1"/>
    <xf numFmtId="169" fontId="28" fillId="0" borderId="0" xfId="0" applyNumberFormat="1" applyFont="1"/>
    <xf numFmtId="8" fontId="28" fillId="0" borderId="0" xfId="0" applyNumberFormat="1" applyFont="1"/>
    <xf numFmtId="165" fontId="32" fillId="0" borderId="0" xfId="2" applyNumberFormat="1" applyFont="1" applyFill="1" applyBorder="1"/>
    <xf numFmtId="3" fontId="28" fillId="0" borderId="0" xfId="0" applyNumberFormat="1" applyFont="1"/>
    <xf numFmtId="6" fontId="28" fillId="0" borderId="0" xfId="0" applyNumberFormat="1" applyFont="1"/>
    <xf numFmtId="43" fontId="28" fillId="0" borderId="0" xfId="0" applyNumberFormat="1" applyFont="1"/>
    <xf numFmtId="0" fontId="34" fillId="0" borderId="0" xfId="0" applyFont="1"/>
    <xf numFmtId="0" fontId="32" fillId="0" borderId="0" xfId="0" applyFont="1"/>
    <xf numFmtId="0" fontId="35" fillId="0" borderId="0" xfId="0" applyFont="1"/>
    <xf numFmtId="0" fontId="32" fillId="0" borderId="0" xfId="0" applyFont="1" applyAlignment="1">
      <alignment horizontal="center"/>
    </xf>
    <xf numFmtId="0" fontId="32" fillId="0" borderId="0" xfId="0" applyFont="1" applyAlignment="1">
      <alignment horizontal="left"/>
    </xf>
    <xf numFmtId="0" fontId="32" fillId="0" borderId="0" xfId="0" quotePrefix="1" applyFont="1" applyAlignment="1">
      <alignment horizontal="left"/>
    </xf>
    <xf numFmtId="0" fontId="36" fillId="0" borderId="0" xfId="0" applyFont="1" applyAlignment="1">
      <alignment horizontal="left" wrapText="1"/>
    </xf>
    <xf numFmtId="0" fontId="36" fillId="0" borderId="0" xfId="0" applyFont="1" applyAlignment="1">
      <alignment wrapText="1"/>
    </xf>
    <xf numFmtId="0" fontId="36" fillId="0" borderId="0" xfId="0" applyFont="1" applyAlignment="1">
      <alignment horizontal="right" wrapText="1"/>
    </xf>
    <xf numFmtId="0" fontId="36" fillId="0" borderId="0" xfId="0" quotePrefix="1" applyFont="1" applyAlignment="1">
      <alignment horizontal="right" wrapText="1"/>
    </xf>
    <xf numFmtId="0" fontId="35" fillId="0" borderId="0" xfId="0" applyFont="1" applyAlignment="1">
      <alignment horizontal="left"/>
    </xf>
    <xf numFmtId="0" fontId="32" fillId="2" borderId="0" xfId="0" applyFont="1" applyFill="1" applyAlignment="1">
      <alignment horizontal="right"/>
    </xf>
    <xf numFmtId="3" fontId="32" fillId="7" borderId="0" xfId="0" applyNumberFormat="1" applyFont="1" applyFill="1"/>
    <xf numFmtId="167" fontId="32" fillId="0" borderId="0" xfId="0" applyNumberFormat="1" applyFont="1" applyProtection="1">
      <protection locked="0"/>
    </xf>
    <xf numFmtId="6" fontId="32" fillId="0" borderId="0" xfId="0" applyNumberFormat="1" applyFont="1" applyProtection="1">
      <protection locked="0"/>
    </xf>
    <xf numFmtId="43" fontId="32" fillId="0" borderId="0" xfId="0" applyNumberFormat="1" applyFont="1"/>
    <xf numFmtId="43" fontId="32" fillId="0" borderId="0" xfId="0" applyNumberFormat="1" applyFont="1" applyProtection="1">
      <protection locked="0"/>
    </xf>
    <xf numFmtId="4" fontId="32" fillId="0" borderId="0" xfId="0" applyNumberFormat="1" applyFont="1" applyProtection="1">
      <protection locked="0"/>
    </xf>
    <xf numFmtId="8" fontId="32" fillId="0" borderId="0" xfId="0" applyNumberFormat="1" applyFont="1" applyProtection="1">
      <protection locked="0"/>
    </xf>
    <xf numFmtId="0" fontId="37" fillId="0" borderId="0" xfId="0" quotePrefix="1" applyFont="1" applyAlignment="1">
      <alignment horizontal="left"/>
    </xf>
    <xf numFmtId="4" fontId="28" fillId="0" borderId="0" xfId="0" applyNumberFormat="1" applyFont="1"/>
    <xf numFmtId="0" fontId="29" fillId="0" borderId="1" xfId="0" applyFont="1" applyBorder="1" applyAlignment="1">
      <alignment horizontal="center"/>
    </xf>
    <xf numFmtId="0" fontId="29" fillId="0" borderId="0" xfId="0" applyFont="1" applyAlignment="1">
      <alignment horizontal="center"/>
    </xf>
    <xf numFmtId="0" fontId="29" fillId="0" borderId="13" xfId="0" applyFont="1" applyBorder="1" applyAlignment="1">
      <alignment horizontal="center"/>
    </xf>
    <xf numFmtId="0" fontId="29" fillId="0" borderId="0" xfId="0" applyFont="1" applyAlignment="1">
      <alignment horizontal="center" wrapText="1"/>
    </xf>
    <xf numFmtId="0" fontId="32" fillId="2" borderId="0" xfId="0" applyFont="1" applyFill="1"/>
    <xf numFmtId="0" fontId="32" fillId="0" borderId="0" xfId="0" applyFont="1" applyAlignment="1">
      <alignment horizontal="right"/>
    </xf>
    <xf numFmtId="39" fontId="32" fillId="0" borderId="0" xfId="5" applyNumberFormat="1" applyFont="1" applyFill="1" applyBorder="1" applyProtection="1">
      <protection locked="0"/>
    </xf>
    <xf numFmtId="0" fontId="27" fillId="0" borderId="0" xfId="0" applyFont="1"/>
    <xf numFmtId="0" fontId="39" fillId="0" borderId="0" xfId="0" applyFont="1" applyAlignment="1">
      <alignment horizontal="right"/>
    </xf>
    <xf numFmtId="167" fontId="32" fillId="2" borderId="0" xfId="0" applyNumberFormat="1" applyFont="1" applyFill="1" applyProtection="1">
      <protection locked="0"/>
    </xf>
    <xf numFmtId="40" fontId="28" fillId="0" borderId="0" xfId="0" applyNumberFormat="1" applyFont="1"/>
    <xf numFmtId="4" fontId="28" fillId="2" borderId="0" xfId="0" applyNumberFormat="1" applyFont="1" applyFill="1"/>
    <xf numFmtId="10" fontId="32" fillId="2" borderId="0" xfId="0" applyNumberFormat="1" applyFont="1" applyFill="1" applyProtection="1">
      <protection locked="0"/>
    </xf>
    <xf numFmtId="10" fontId="32" fillId="2" borderId="0" xfId="0" applyNumberFormat="1" applyFont="1" applyFill="1"/>
    <xf numFmtId="7" fontId="32" fillId="0" borderId="0" xfId="0" applyNumberFormat="1" applyFont="1" applyProtection="1">
      <protection locked="0"/>
    </xf>
    <xf numFmtId="9" fontId="32" fillId="2" borderId="0" xfId="0" applyNumberFormat="1" applyFont="1" applyFill="1" applyProtection="1">
      <protection locked="0"/>
    </xf>
    <xf numFmtId="165" fontId="32" fillId="2" borderId="0" xfId="0" applyNumberFormat="1" applyFont="1" applyFill="1" applyProtection="1">
      <protection locked="0"/>
    </xf>
    <xf numFmtId="167" fontId="32" fillId="2" borderId="0" xfId="3" applyNumberFormat="1" applyFont="1" applyFill="1" applyBorder="1" applyProtection="1">
      <protection locked="0"/>
    </xf>
    <xf numFmtId="170" fontId="32" fillId="2" borderId="0" xfId="5" applyNumberFormat="1" applyFont="1" applyFill="1" applyBorder="1" applyProtection="1">
      <protection locked="0"/>
    </xf>
    <xf numFmtId="43" fontId="32" fillId="2" borderId="0" xfId="2" applyFont="1" applyFill="1" applyBorder="1" applyProtection="1">
      <protection locked="0"/>
    </xf>
    <xf numFmtId="0" fontId="28" fillId="0" borderId="1" xfId="0" applyFont="1" applyBorder="1"/>
    <xf numFmtId="4" fontId="28" fillId="0" borderId="1" xfId="0" applyNumberFormat="1" applyFont="1" applyBorder="1"/>
    <xf numFmtId="4" fontId="28" fillId="2" borderId="1" xfId="0" applyNumberFormat="1" applyFont="1" applyFill="1" applyBorder="1"/>
    <xf numFmtId="40" fontId="28" fillId="0" borderId="1" xfId="0" applyNumberFormat="1" applyFont="1" applyBorder="1"/>
    <xf numFmtId="0" fontId="29" fillId="0" borderId="0" xfId="0" applyFont="1" applyAlignment="1">
      <alignment horizontal="right" wrapText="1"/>
    </xf>
    <xf numFmtId="2" fontId="29" fillId="0" borderId="0" xfId="0" applyNumberFormat="1" applyFont="1" applyAlignment="1">
      <alignment wrapText="1"/>
    </xf>
    <xf numFmtId="44" fontId="32" fillId="0" borderId="0" xfId="5" applyFont="1" applyFill="1" applyBorder="1" applyProtection="1"/>
    <xf numFmtId="0" fontId="37" fillId="0" borderId="0" xfId="0" applyFont="1" applyAlignment="1">
      <alignment horizontal="left"/>
    </xf>
    <xf numFmtId="8" fontId="32" fillId="0" borderId="19" xfId="0" applyNumberFormat="1" applyFont="1" applyBorder="1"/>
    <xf numFmtId="0" fontId="28" fillId="0" borderId="19" xfId="0" applyFont="1" applyBorder="1"/>
    <xf numFmtId="0" fontId="30" fillId="0" borderId="0" xfId="0" applyFont="1"/>
    <xf numFmtId="8" fontId="32" fillId="2" borderId="0" xfId="0" applyNumberFormat="1" applyFont="1" applyFill="1"/>
    <xf numFmtId="0" fontId="29" fillId="0" borderId="20" xfId="0" applyFont="1" applyBorder="1"/>
    <xf numFmtId="0" fontId="29" fillId="0" borderId="20" xfId="0" applyFont="1" applyBorder="1" applyAlignment="1">
      <alignment horizontal="center"/>
    </xf>
    <xf numFmtId="39" fontId="22" fillId="0" borderId="0" xfId="5" applyNumberFormat="1" applyFont="1"/>
    <xf numFmtId="0" fontId="28" fillId="2" borderId="1" xfId="0" applyFont="1" applyFill="1" applyBorder="1"/>
    <xf numFmtId="39" fontId="22" fillId="0" borderId="1" xfId="5" applyNumberFormat="1" applyFont="1" applyBorder="1"/>
    <xf numFmtId="44" fontId="22" fillId="0" borderId="1" xfId="5" applyFont="1" applyBorder="1"/>
    <xf numFmtId="39" fontId="28" fillId="0" borderId="0" xfId="5" applyNumberFormat="1" applyFont="1" applyBorder="1"/>
    <xf numFmtId="8" fontId="28" fillId="2" borderId="0" xfId="0" applyNumberFormat="1" applyFont="1" applyFill="1"/>
    <xf numFmtId="0" fontId="19" fillId="0" borderId="0" xfId="1" applyFont="1" applyAlignment="1">
      <alignment horizontal="left"/>
    </xf>
    <xf numFmtId="166" fontId="32" fillId="2" borderId="0" xfId="0" applyNumberFormat="1" applyFont="1" applyFill="1" applyProtection="1">
      <protection locked="0"/>
    </xf>
    <xf numFmtId="0" fontId="36" fillId="0" borderId="0" xfId="0" applyFont="1" applyAlignment="1">
      <alignment horizontal="center" wrapText="1"/>
    </xf>
    <xf numFmtId="0" fontId="0" fillId="0" borderId="0" xfId="0" applyAlignment="1">
      <alignment horizontal="left" indent="1"/>
    </xf>
    <xf numFmtId="0" fontId="0" fillId="0" borderId="1" xfId="0" applyBorder="1" applyAlignment="1">
      <alignment horizontal="left" indent="1"/>
    </xf>
    <xf numFmtId="0" fontId="0" fillId="0" borderId="1" xfId="0" applyBorder="1"/>
    <xf numFmtId="166" fontId="9" fillId="8" borderId="0" xfId="1" applyNumberFormat="1" applyFont="1" applyFill="1" applyAlignment="1" applyProtection="1">
      <alignment horizontal="right"/>
      <protection locked="0"/>
    </xf>
    <xf numFmtId="166" fontId="8" fillId="8" borderId="0" xfId="0" applyNumberFormat="1" applyFont="1" applyFill="1" applyAlignment="1" applyProtection="1">
      <alignment horizontal="right"/>
      <protection locked="0"/>
    </xf>
    <xf numFmtId="168" fontId="32" fillId="2" borderId="0" xfId="2" applyNumberFormat="1" applyFont="1" applyFill="1" applyProtection="1">
      <protection locked="0"/>
    </xf>
    <xf numFmtId="9" fontId="32" fillId="2" borderId="0" xfId="3" applyFont="1" applyFill="1" applyProtection="1">
      <protection locked="0"/>
    </xf>
    <xf numFmtId="167" fontId="32" fillId="0" borderId="0" xfId="2" applyNumberFormat="1" applyFont="1" applyFill="1" applyProtection="1">
      <protection locked="0"/>
    </xf>
    <xf numFmtId="6" fontId="32" fillId="0" borderId="0" xfId="2" applyNumberFormat="1" applyFont="1" applyFill="1"/>
    <xf numFmtId="43" fontId="32" fillId="0" borderId="0" xfId="2" applyFont="1" applyFill="1"/>
    <xf numFmtId="8" fontId="32" fillId="0" borderId="0" xfId="2" applyNumberFormat="1" applyFont="1" applyFill="1"/>
    <xf numFmtId="8" fontId="32" fillId="0" borderId="0" xfId="5" applyNumberFormat="1" applyFont="1" applyFill="1"/>
    <xf numFmtId="165" fontId="32" fillId="0" borderId="0" xfId="0" applyNumberFormat="1" applyFont="1" applyProtection="1">
      <protection locked="0"/>
    </xf>
    <xf numFmtId="0" fontId="31" fillId="0" borderId="0" xfId="0" applyFont="1" applyAlignment="1">
      <alignment wrapText="1"/>
    </xf>
    <xf numFmtId="3" fontId="32" fillId="0" borderId="0" xfId="0" applyNumberFormat="1" applyFont="1"/>
    <xf numFmtId="43" fontId="32" fillId="0" borderId="0" xfId="5" applyNumberFormat="1" applyFont="1" applyFill="1" applyBorder="1"/>
    <xf numFmtId="0" fontId="32" fillId="2" borderId="0" xfId="0" applyFont="1" applyFill="1" applyAlignment="1" applyProtection="1">
      <alignment wrapText="1"/>
      <protection locked="0"/>
    </xf>
    <xf numFmtId="168" fontId="32" fillId="2" borderId="0" xfId="2" applyNumberFormat="1" applyFont="1" applyFill="1" applyAlignment="1" applyProtection="1">
      <alignment horizontal="right" wrapText="1"/>
      <protection locked="0"/>
    </xf>
    <xf numFmtId="9" fontId="32" fillId="2" borderId="0" xfId="3" applyFont="1" applyFill="1" applyAlignment="1" applyProtection="1">
      <alignment horizontal="right" wrapText="1"/>
      <protection locked="0"/>
    </xf>
    <xf numFmtId="3" fontId="32" fillId="7" borderId="0" xfId="0" applyNumberFormat="1" applyFont="1" applyFill="1" applyAlignment="1">
      <alignment horizontal="right" wrapText="1"/>
    </xf>
    <xf numFmtId="166" fontId="32" fillId="2" borderId="0" xfId="0" applyNumberFormat="1" applyFont="1" applyFill="1" applyAlignment="1" applyProtection="1">
      <alignment horizontal="right" wrapText="1"/>
      <protection locked="0"/>
    </xf>
    <xf numFmtId="0" fontId="32" fillId="2" borderId="0" xfId="0" applyFont="1" applyFill="1" applyAlignment="1" applyProtection="1">
      <alignment horizontal="right" wrapText="1"/>
      <protection locked="0"/>
    </xf>
    <xf numFmtId="0" fontId="32" fillId="2" borderId="0" xfId="0" quotePrefix="1" applyFont="1" applyFill="1" applyAlignment="1" applyProtection="1">
      <alignment horizontal="right" wrapText="1"/>
      <protection locked="0"/>
    </xf>
    <xf numFmtId="0" fontId="32" fillId="2" borderId="0" xfId="0" applyFont="1" applyFill="1" applyAlignment="1" applyProtection="1">
      <alignment horizontal="left" wrapText="1"/>
      <protection locked="0"/>
    </xf>
    <xf numFmtId="167" fontId="32" fillId="0" borderId="0" xfId="0" applyNumberFormat="1" applyFont="1" applyAlignment="1" applyProtection="1">
      <alignment horizontal="right" wrapText="1"/>
      <protection locked="0"/>
    </xf>
    <xf numFmtId="6" fontId="32" fillId="0" borderId="0" xfId="0" applyNumberFormat="1" applyFont="1" applyAlignment="1" applyProtection="1">
      <alignment horizontal="right" wrapText="1"/>
      <protection locked="0"/>
    </xf>
    <xf numFmtId="43" fontId="32" fillId="0" borderId="0" xfId="0" applyNumberFormat="1" applyFont="1" applyAlignment="1" applyProtection="1">
      <alignment horizontal="right" wrapText="1"/>
      <protection locked="0"/>
    </xf>
    <xf numFmtId="165" fontId="32" fillId="0" borderId="0" xfId="0" applyNumberFormat="1" applyFont="1" applyAlignment="1" applyProtection="1">
      <alignment horizontal="right" wrapText="1"/>
      <protection locked="0"/>
    </xf>
    <xf numFmtId="8" fontId="32" fillId="0" borderId="0" xfId="0" applyNumberFormat="1" applyFont="1" applyAlignment="1" applyProtection="1">
      <alignment horizontal="right" wrapText="1"/>
      <protection locked="0"/>
    </xf>
    <xf numFmtId="4" fontId="32" fillId="0" borderId="0" xfId="0" applyNumberFormat="1" applyFont="1" applyAlignment="1" applyProtection="1">
      <alignment horizontal="right" wrapText="1"/>
      <protection locked="0"/>
    </xf>
    <xf numFmtId="43" fontId="46" fillId="0" borderId="0" xfId="0" applyNumberFormat="1" applyFont="1" applyProtection="1">
      <protection locked="0"/>
    </xf>
    <xf numFmtId="168" fontId="32" fillId="2" borderId="0" xfId="2" applyNumberFormat="1" applyFont="1" applyFill="1" applyAlignment="1">
      <alignment horizontal="right"/>
    </xf>
    <xf numFmtId="43" fontId="28" fillId="0" borderId="0" xfId="2" applyFont="1"/>
    <xf numFmtId="3" fontId="32" fillId="2" borderId="0" xfId="0" applyNumberFormat="1" applyFont="1" applyFill="1" applyProtection="1">
      <protection locked="0"/>
    </xf>
    <xf numFmtId="9" fontId="28" fillId="0" borderId="0" xfId="0" applyNumberFormat="1" applyFont="1"/>
    <xf numFmtId="0" fontId="42" fillId="4" borderId="0" xfId="0" applyFont="1" applyFill="1" applyAlignment="1">
      <alignment horizontal="center"/>
    </xf>
    <xf numFmtId="0" fontId="43" fillId="0" borderId="0" xfId="0" applyFont="1" applyAlignment="1">
      <alignment horizontal="center"/>
    </xf>
    <xf numFmtId="3" fontId="32" fillId="0" borderId="0" xfId="0" applyNumberFormat="1" applyFont="1" applyAlignment="1">
      <alignment horizontal="right" wrapText="1"/>
    </xf>
    <xf numFmtId="171" fontId="32" fillId="2" borderId="0" xfId="2" applyNumberFormat="1" applyFont="1" applyFill="1" applyBorder="1" applyProtection="1">
      <protection locked="0"/>
    </xf>
    <xf numFmtId="3" fontId="8" fillId="6" borderId="0" xfId="0" applyNumberFormat="1" applyFont="1" applyFill="1" applyProtection="1">
      <protection locked="0"/>
    </xf>
    <xf numFmtId="2" fontId="0" fillId="0" borderId="0" xfId="0" applyNumberFormat="1"/>
    <xf numFmtId="9" fontId="0" fillId="0" borderId="0" xfId="3" applyFont="1"/>
    <xf numFmtId="9" fontId="0" fillId="0" borderId="1" xfId="3" applyFont="1" applyBorder="1"/>
    <xf numFmtId="0" fontId="12" fillId="0" borderId="9" xfId="1" applyFont="1" applyBorder="1" applyAlignment="1">
      <alignment horizontal="left"/>
    </xf>
    <xf numFmtId="2" fontId="12" fillId="9" borderId="1" xfId="1" applyNumberFormat="1" applyFont="1" applyFill="1" applyBorder="1" applyAlignment="1">
      <alignment horizontal="right"/>
    </xf>
    <xf numFmtId="2" fontId="12" fillId="0" borderId="8" xfId="1" applyNumberFormat="1" applyFont="1" applyBorder="1" applyAlignment="1">
      <alignment horizontal="left"/>
    </xf>
    <xf numFmtId="4" fontId="12" fillId="0" borderId="0" xfId="1" applyNumberFormat="1" applyFont="1"/>
    <xf numFmtId="0" fontId="47" fillId="0" borderId="0" xfId="1" applyFont="1" applyAlignment="1">
      <alignment horizontal="left"/>
    </xf>
    <xf numFmtId="0" fontId="21" fillId="0" borderId="1" xfId="1" applyFont="1" applyBorder="1" applyAlignment="1">
      <alignment horizontal="right"/>
    </xf>
    <xf numFmtId="0" fontId="21" fillId="0" borderId="1" xfId="1" applyFont="1" applyBorder="1" applyAlignment="1">
      <alignment horizontal="center"/>
    </xf>
    <xf numFmtId="0" fontId="21" fillId="0" borderId="1" xfId="1" applyFont="1" applyBorder="1"/>
    <xf numFmtId="168" fontId="21" fillId="0" borderId="0" xfId="2" applyNumberFormat="1" applyFont="1" applyAlignment="1" applyProtection="1">
      <alignment horizontal="right"/>
    </xf>
    <xf numFmtId="39" fontId="21" fillId="0" borderId="13" xfId="1" applyNumberFormat="1" applyFont="1" applyBorder="1"/>
    <xf numFmtId="39" fontId="21" fillId="0" borderId="0" xfId="1" applyNumberFormat="1" applyFont="1"/>
    <xf numFmtId="168" fontId="21" fillId="0" borderId="1" xfId="2" applyNumberFormat="1" applyFont="1" applyBorder="1" applyAlignment="1" applyProtection="1">
      <alignment horizontal="right"/>
    </xf>
    <xf numFmtId="39" fontId="21" fillId="0" borderId="1" xfId="1" applyNumberFormat="1" applyFont="1" applyBorder="1"/>
    <xf numFmtId="0" fontId="48" fillId="0" borderId="0" xfId="1" applyFont="1"/>
    <xf numFmtId="0" fontId="48" fillId="0" borderId="0" xfId="1" applyFont="1" applyAlignment="1">
      <alignment horizontal="right"/>
    </xf>
    <xf numFmtId="4" fontId="12" fillId="0" borderId="1" xfId="1" applyNumberFormat="1" applyFont="1" applyBorder="1"/>
    <xf numFmtId="0" fontId="21" fillId="0" borderId="13" xfId="1" applyFont="1" applyBorder="1"/>
    <xf numFmtId="2" fontId="12" fillId="2" borderId="0" xfId="1" applyNumberFormat="1" applyFont="1" applyFill="1" applyAlignment="1">
      <alignment horizontal="right"/>
    </xf>
    <xf numFmtId="2" fontId="12" fillId="0" borderId="8" xfId="1" applyNumberFormat="1" applyFont="1" applyBorder="1" applyAlignment="1" applyProtection="1">
      <alignment horizontal="right"/>
      <protection locked="0"/>
    </xf>
    <xf numFmtId="39" fontId="48" fillId="0" borderId="0" xfId="1" applyNumberFormat="1" applyFont="1"/>
    <xf numFmtId="43" fontId="0" fillId="0" borderId="0" xfId="2" applyFont="1"/>
    <xf numFmtId="168" fontId="0" fillId="0" borderId="0" xfId="2" applyNumberFormat="1" applyFont="1"/>
    <xf numFmtId="168" fontId="0" fillId="0" borderId="1" xfId="2" applyNumberFormat="1" applyFont="1" applyBorder="1"/>
    <xf numFmtId="0" fontId="0" fillId="0" borderId="20" xfId="0" applyBorder="1" applyAlignment="1">
      <alignment horizontal="left" indent="1"/>
    </xf>
    <xf numFmtId="43" fontId="0" fillId="0" borderId="20" xfId="2" applyFont="1" applyBorder="1"/>
    <xf numFmtId="43" fontId="0" fillId="0" borderId="0" xfId="0" applyNumberFormat="1"/>
    <xf numFmtId="3" fontId="0" fillId="0" borderId="0" xfId="0" applyNumberFormat="1"/>
    <xf numFmtId="2" fontId="12" fillId="0" borderId="7" xfId="1" applyNumberFormat="1" applyFont="1" applyBorder="1" applyAlignment="1" applyProtection="1">
      <alignment horizontal="right"/>
      <protection locked="0"/>
    </xf>
    <xf numFmtId="0" fontId="29" fillId="0" borderId="0" xfId="0" applyFont="1" applyAlignment="1">
      <alignment wrapText="1"/>
    </xf>
    <xf numFmtId="39" fontId="22" fillId="2" borderId="0" xfId="5" applyNumberFormat="1" applyFont="1" applyFill="1"/>
    <xf numFmtId="39" fontId="22" fillId="2" borderId="1" xfId="5" applyNumberFormat="1" applyFont="1" applyFill="1" applyBorder="1"/>
    <xf numFmtId="44" fontId="22" fillId="2" borderId="1" xfId="5" applyFont="1" applyFill="1" applyBorder="1"/>
    <xf numFmtId="39" fontId="28" fillId="2" borderId="0" xfId="5" applyNumberFormat="1" applyFont="1" applyFill="1" applyBorder="1"/>
    <xf numFmtId="9" fontId="9" fillId="2" borderId="0" xfId="3" applyFont="1" applyFill="1" applyAlignment="1" applyProtection="1">
      <alignment horizontal="right"/>
      <protection locked="0"/>
    </xf>
    <xf numFmtId="9" fontId="8" fillId="2" borderId="0" xfId="3" applyFont="1" applyFill="1" applyAlignment="1" applyProtection="1">
      <alignment horizontal="right"/>
      <protection locked="0"/>
    </xf>
    <xf numFmtId="9" fontId="11" fillId="0" borderId="0" xfId="3" applyFont="1" applyAlignment="1">
      <alignment horizontal="right"/>
    </xf>
    <xf numFmtId="166" fontId="0" fillId="2" borderId="0" xfId="0" applyNumberFormat="1" applyFill="1"/>
    <xf numFmtId="0" fontId="42" fillId="4" borderId="0" xfId="0" applyFont="1" applyFill="1"/>
    <xf numFmtId="9" fontId="8" fillId="6" borderId="0" xfId="3" applyFont="1" applyFill="1" applyAlignment="1" applyProtection="1">
      <alignment horizontal="right"/>
      <protection locked="0"/>
    </xf>
    <xf numFmtId="2" fontId="12" fillId="0" borderId="11" xfId="1" applyNumberFormat="1" applyFont="1" applyBorder="1" applyAlignment="1">
      <alignment horizontal="left"/>
    </xf>
    <xf numFmtId="4" fontId="0" fillId="0" borderId="6" xfId="0" applyNumberFormat="1" applyBorder="1"/>
    <xf numFmtId="4" fontId="0" fillId="0" borderId="0" xfId="0" applyNumberFormat="1"/>
    <xf numFmtId="4" fontId="0" fillId="0" borderId="7" xfId="0" applyNumberFormat="1" applyBorder="1"/>
    <xf numFmtId="9" fontId="0" fillId="0" borderId="10" xfId="3" applyFont="1" applyBorder="1"/>
    <xf numFmtId="9" fontId="0" fillId="0" borderId="11" xfId="3" applyFont="1" applyBorder="1"/>
    <xf numFmtId="9" fontId="0" fillId="0" borderId="12" xfId="3" applyFont="1" applyBorder="1"/>
    <xf numFmtId="0" fontId="3" fillId="0" borderId="6" xfId="0" applyFont="1" applyBorder="1"/>
    <xf numFmtId="0" fontId="3" fillId="0" borderId="10" xfId="0" applyFont="1" applyBorder="1"/>
    <xf numFmtId="0" fontId="3" fillId="0" borderId="9" xfId="0" applyFont="1" applyBorder="1"/>
    <xf numFmtId="4" fontId="0" fillId="0" borderId="21" xfId="0" applyNumberFormat="1" applyBorder="1"/>
    <xf numFmtId="4" fontId="0" fillId="0" borderId="22" xfId="0" applyNumberFormat="1" applyBorder="1"/>
    <xf numFmtId="4" fontId="0" fillId="0" borderId="23" xfId="0" applyNumberFormat="1" applyBorder="1"/>
    <xf numFmtId="4" fontId="0" fillId="0" borderId="9" xfId="0" applyNumberFormat="1" applyBorder="1"/>
    <xf numFmtId="4" fontId="0" fillId="0" borderId="1" xfId="0" applyNumberFormat="1" applyBorder="1"/>
    <xf numFmtId="4" fontId="0" fillId="0" borderId="8" xfId="0" applyNumberFormat="1" applyBorder="1"/>
    <xf numFmtId="0" fontId="13" fillId="0" borderId="0" xfId="1" applyFont="1"/>
    <xf numFmtId="9" fontId="12" fillId="0" borderId="0" xfId="3" applyFont="1"/>
    <xf numFmtId="44" fontId="12" fillId="0" borderId="0" xfId="5" applyFont="1"/>
    <xf numFmtId="44" fontId="12" fillId="10" borderId="0" xfId="5" applyFont="1" applyFill="1"/>
    <xf numFmtId="44" fontId="12" fillId="11" borderId="0" xfId="5" applyFont="1" applyFill="1"/>
    <xf numFmtId="44" fontId="12" fillId="0" borderId="1" xfId="5" applyFont="1" applyBorder="1"/>
    <xf numFmtId="44" fontId="12" fillId="10" borderId="1" xfId="5" applyFont="1" applyFill="1" applyBorder="1"/>
    <xf numFmtId="43" fontId="12" fillId="0" borderId="1" xfId="2" applyFont="1" applyBorder="1"/>
    <xf numFmtId="43" fontId="12" fillId="0" borderId="24" xfId="2" applyFont="1" applyBorder="1"/>
    <xf numFmtId="0" fontId="12" fillId="10" borderId="0" xfId="1" applyFont="1" applyFill="1"/>
    <xf numFmtId="43" fontId="12" fillId="0" borderId="25" xfId="2" applyFont="1" applyBorder="1"/>
    <xf numFmtId="0" fontId="45" fillId="4" borderId="0" xfId="0" applyFont="1" applyFill="1"/>
    <xf numFmtId="0" fontId="28" fillId="0" borderId="0" xfId="0" applyFont="1" applyAlignment="1">
      <alignment wrapText="1"/>
    </xf>
    <xf numFmtId="0" fontId="29" fillId="0" borderId="1" xfId="0" applyFont="1" applyBorder="1"/>
    <xf numFmtId="0" fontId="45" fillId="0" borderId="0" xfId="0" applyFont="1"/>
    <xf numFmtId="44" fontId="0" fillId="0" borderId="0" xfId="5" applyFont="1"/>
    <xf numFmtId="10" fontId="12" fillId="0" borderId="0" xfId="3" applyNumberFormat="1" applyFont="1" applyAlignment="1">
      <alignment horizontal="right"/>
    </xf>
    <xf numFmtId="44" fontId="12" fillId="0" borderId="26" xfId="5" applyFont="1" applyBorder="1"/>
    <xf numFmtId="44" fontId="12" fillId="0" borderId="13" xfId="5" applyFont="1" applyBorder="1"/>
    <xf numFmtId="44" fontId="12" fillId="0" borderId="27" xfId="5" applyFont="1" applyBorder="1"/>
    <xf numFmtId="44" fontId="12" fillId="0" borderId="28" xfId="5" applyFont="1" applyBorder="1"/>
    <xf numFmtId="44" fontId="12" fillId="0" borderId="0" xfId="5" applyFont="1" applyBorder="1"/>
    <xf numFmtId="44" fontId="12" fillId="0" borderId="24" xfId="5" applyFont="1" applyBorder="1"/>
    <xf numFmtId="44" fontId="12" fillId="0" borderId="29" xfId="5" applyFont="1" applyBorder="1"/>
    <xf numFmtId="44" fontId="12" fillId="0" borderId="30" xfId="5" applyFont="1" applyBorder="1"/>
    <xf numFmtId="44" fontId="12" fillId="10" borderId="28" xfId="5" applyFont="1" applyFill="1" applyBorder="1"/>
    <xf numFmtId="44" fontId="12" fillId="10" borderId="0" xfId="5" applyFont="1" applyFill="1" applyBorder="1"/>
    <xf numFmtId="44" fontId="12" fillId="10" borderId="24" xfId="5" applyFont="1" applyFill="1" applyBorder="1"/>
    <xf numFmtId="44" fontId="12" fillId="10" borderId="13" xfId="5" applyFont="1" applyFill="1" applyBorder="1"/>
    <xf numFmtId="43" fontId="12" fillId="0" borderId="0" xfId="2" applyFont="1" applyBorder="1"/>
    <xf numFmtId="0" fontId="12" fillId="0" borderId="13" xfId="1" applyFont="1" applyBorder="1"/>
    <xf numFmtId="166" fontId="12" fillId="0" borderId="0" xfId="0" applyNumberFormat="1" applyFont="1" applyAlignment="1">
      <alignment horizontal="right"/>
    </xf>
    <xf numFmtId="0" fontId="3" fillId="0" borderId="0" xfId="0" applyFont="1" applyAlignment="1">
      <alignment horizontal="right"/>
    </xf>
    <xf numFmtId="0" fontId="3" fillId="0" borderId="7" xfId="0" applyFont="1" applyBorder="1" applyAlignment="1">
      <alignment horizontal="right"/>
    </xf>
    <xf numFmtId="4" fontId="15" fillId="0" borderId="0" xfId="5" applyNumberFormat="1" applyFont="1" applyFill="1" applyBorder="1" applyAlignment="1" applyProtection="1">
      <alignment horizontal="right"/>
    </xf>
    <xf numFmtId="3" fontId="9" fillId="2" borderId="0" xfId="1" applyNumberFormat="1" applyFont="1" applyFill="1" applyAlignment="1" applyProtection="1">
      <alignment horizontal="right"/>
      <protection locked="0"/>
    </xf>
    <xf numFmtId="3" fontId="8" fillId="2" borderId="0" xfId="0" applyNumberFormat="1" applyFont="1" applyFill="1" applyAlignment="1" applyProtection="1">
      <alignment horizontal="right"/>
      <protection locked="0"/>
    </xf>
    <xf numFmtId="0" fontId="0" fillId="7" borderId="0" xfId="0" applyFill="1"/>
    <xf numFmtId="0" fontId="3" fillId="7" borderId="0" xfId="0" applyFont="1" applyFill="1"/>
    <xf numFmtId="0" fontId="3" fillId="7" borderId="0" xfId="0" applyFont="1" applyFill="1" applyAlignment="1">
      <alignment horizontal="left" indent="4"/>
    </xf>
    <xf numFmtId="0" fontId="6" fillId="7" borderId="0" xfId="0" applyFont="1" applyFill="1"/>
    <xf numFmtId="0" fontId="21" fillId="7" borderId="0" xfId="0" applyFont="1" applyFill="1" applyAlignment="1">
      <alignment horizontal="left" vertical="center" wrapText="1"/>
    </xf>
    <xf numFmtId="167" fontId="8" fillId="2" borderId="0" xfId="3" applyNumberFormat="1" applyFont="1" applyFill="1" applyAlignment="1" applyProtection="1">
      <alignment horizontal="right"/>
      <protection locked="0"/>
    </xf>
    <xf numFmtId="167" fontId="9" fillId="2" borderId="0" xfId="3" applyNumberFormat="1" applyFont="1" applyFill="1" applyAlignment="1" applyProtection="1">
      <alignment horizontal="right"/>
      <protection locked="0"/>
    </xf>
    <xf numFmtId="39" fontId="12" fillId="0" borderId="0" xfId="1" applyNumberFormat="1" applyFont="1"/>
    <xf numFmtId="0" fontId="20" fillId="4" borderId="3" xfId="6" applyFont="1" applyFill="1" applyBorder="1" applyAlignment="1">
      <alignment horizontal="center"/>
    </xf>
    <xf numFmtId="0" fontId="20" fillId="4" borderId="4" xfId="6" applyFont="1" applyFill="1" applyBorder="1" applyAlignment="1">
      <alignment horizontal="center"/>
    </xf>
    <xf numFmtId="0" fontId="20" fillId="4" borderId="14" xfId="6" applyFont="1" applyFill="1" applyBorder="1" applyAlignment="1">
      <alignment horizontal="center"/>
    </xf>
    <xf numFmtId="0" fontId="0" fillId="7" borderId="0" xfId="0" applyFill="1" applyAlignment="1">
      <alignment horizontal="right"/>
    </xf>
    <xf numFmtId="0" fontId="0" fillId="7" borderId="0" xfId="0" applyFill="1"/>
    <xf numFmtId="0" fontId="8" fillId="7" borderId="0" xfId="0" applyFont="1" applyFill="1" applyAlignment="1">
      <alignment horizontal="center" wrapText="1"/>
    </xf>
    <xf numFmtId="0" fontId="5" fillId="4" borderId="3" xfId="0" applyFont="1" applyFill="1" applyBorder="1"/>
    <xf numFmtId="0" fontId="5" fillId="4" borderId="4" xfId="0" applyFont="1" applyFill="1" applyBorder="1"/>
    <xf numFmtId="0" fontId="18" fillId="0" borderId="0" xfId="0" applyFont="1" applyAlignment="1">
      <alignment horizontal="center"/>
    </xf>
    <xf numFmtId="0" fontId="18" fillId="0" borderId="1" xfId="0" applyFont="1" applyBorder="1" applyAlignment="1">
      <alignment horizontal="center"/>
    </xf>
    <xf numFmtId="0" fontId="20" fillId="4" borderId="5" xfId="6" applyFont="1" applyFill="1" applyBorder="1" applyAlignment="1">
      <alignment horizontal="left"/>
    </xf>
    <xf numFmtId="0" fontId="20" fillId="4" borderId="15" xfId="6" applyFont="1" applyFill="1" applyBorder="1" applyAlignment="1">
      <alignment horizontal="left"/>
    </xf>
    <xf numFmtId="0" fontId="28" fillId="0" borderId="0" xfId="0" applyFont="1" applyAlignment="1">
      <alignment horizontal="left" wrapText="1"/>
    </xf>
    <xf numFmtId="0" fontId="45" fillId="4" borderId="0" xfId="0" applyFont="1" applyFill="1" applyAlignment="1">
      <alignment horizontal="center"/>
    </xf>
    <xf numFmtId="0" fontId="29" fillId="0" borderId="13" xfId="0" applyFont="1" applyBorder="1" applyAlignment="1">
      <alignment horizontal="left"/>
    </xf>
    <xf numFmtId="0" fontId="29" fillId="0" borderId="1" xfId="0" applyFont="1" applyBorder="1" applyAlignment="1">
      <alignment horizontal="left"/>
    </xf>
    <xf numFmtId="0" fontId="29" fillId="0" borderId="13" xfId="0" applyFont="1" applyBorder="1" applyAlignment="1">
      <alignment horizontal="center"/>
    </xf>
    <xf numFmtId="0" fontId="29" fillId="0" borderId="1" xfId="0" applyFont="1" applyBorder="1" applyAlignment="1">
      <alignment horizontal="center"/>
    </xf>
    <xf numFmtId="0" fontId="29" fillId="0" borderId="13" xfId="0" applyFont="1" applyBorder="1" applyAlignment="1">
      <alignment horizontal="center" wrapText="1"/>
    </xf>
    <xf numFmtId="0" fontId="29" fillId="0" borderId="1" xfId="0" applyFont="1" applyBorder="1" applyAlignment="1">
      <alignment horizontal="center" wrapText="1"/>
    </xf>
    <xf numFmtId="0" fontId="29" fillId="0" borderId="13" xfId="0" applyFont="1" applyBorder="1" applyAlignment="1">
      <alignment horizontal="right" wrapText="1"/>
    </xf>
    <xf numFmtId="0" fontId="29" fillId="0" borderId="1" xfId="0" applyFont="1" applyBorder="1" applyAlignment="1">
      <alignment horizontal="right" wrapText="1"/>
    </xf>
    <xf numFmtId="0" fontId="29" fillId="0" borderId="0" xfId="0" applyFont="1" applyAlignment="1">
      <alignment horizontal="center"/>
    </xf>
    <xf numFmtId="0" fontId="29" fillId="0" borderId="0" xfId="0" applyFont="1" applyAlignment="1">
      <alignment horizontal="left"/>
    </xf>
    <xf numFmtId="0" fontId="29" fillId="0" borderId="0" xfId="0" applyFont="1" applyAlignment="1">
      <alignment horizontal="center" wrapText="1"/>
    </xf>
    <xf numFmtId="0" fontId="15" fillId="0" borderId="0" xfId="0" applyFont="1" applyAlignment="1">
      <alignment horizontal="center"/>
    </xf>
    <xf numFmtId="0" fontId="43" fillId="0" borderId="0" xfId="0" applyFont="1" applyAlignment="1">
      <alignment horizontal="center"/>
    </xf>
    <xf numFmtId="0" fontId="42" fillId="4" borderId="0" xfId="0" applyFont="1" applyFill="1" applyAlignment="1">
      <alignment horizontal="center"/>
    </xf>
    <xf numFmtId="0" fontId="20" fillId="4" borderId="5" xfId="6" applyFont="1" applyFill="1" applyBorder="1" applyAlignment="1">
      <alignment horizontal="center"/>
    </xf>
    <xf numFmtId="0" fontId="20" fillId="4" borderId="15" xfId="6" applyFont="1" applyFill="1" applyBorder="1" applyAlignment="1">
      <alignment horizontal="center"/>
    </xf>
    <xf numFmtId="0" fontId="20" fillId="4" borderId="16" xfId="6" applyFont="1" applyFill="1" applyBorder="1" applyAlignment="1">
      <alignment horizontal="center"/>
    </xf>
    <xf numFmtId="0" fontId="15" fillId="0" borderId="1" xfId="1" applyFont="1" applyBorder="1" applyAlignment="1">
      <alignment horizontal="center"/>
    </xf>
    <xf numFmtId="0" fontId="15" fillId="0" borderId="24" xfId="1" applyFont="1" applyBorder="1" applyAlignment="1">
      <alignment horizontal="center" vertical="center" textRotation="90"/>
    </xf>
    <xf numFmtId="2" fontId="13" fillId="0" borderId="0" xfId="0" applyNumberFormat="1" applyFont="1" applyAlignment="1">
      <alignment horizontal="right" wrapText="1"/>
    </xf>
    <xf numFmtId="2" fontId="13" fillId="0" borderId="1" xfId="0" applyNumberFormat="1" applyFont="1" applyBorder="1" applyAlignment="1">
      <alignment horizontal="right" wrapText="1"/>
    </xf>
    <xf numFmtId="0" fontId="50" fillId="4" borderId="5" xfId="6" applyFont="1" applyFill="1" applyBorder="1" applyAlignment="1">
      <alignment horizontal="center"/>
    </xf>
    <xf numFmtId="0" fontId="50" fillId="4" borderId="15" xfId="6" applyFont="1" applyFill="1" applyBorder="1" applyAlignment="1">
      <alignment horizontal="center"/>
    </xf>
    <xf numFmtId="0" fontId="50" fillId="4" borderId="16" xfId="6" applyFont="1" applyFill="1" applyBorder="1" applyAlignment="1">
      <alignment horizontal="center"/>
    </xf>
  </cellXfs>
  <cellStyles count="7">
    <cellStyle name="Comma" xfId="2" builtinId="3"/>
    <cellStyle name="Currency" xfId="5" builtinId="4"/>
    <cellStyle name="Normal" xfId="0" builtinId="0"/>
    <cellStyle name="Normal 2" xfId="1" xr:uid="{00000000-0005-0000-0000-000001000000}"/>
    <cellStyle name="Normal 2 2" xfId="6" xr:uid="{F63A5185-3492-45C4-AD44-1405810C5A33}"/>
    <cellStyle name="Output" xfId="4" builtinId="21"/>
    <cellStyle name="Percent" xfId="3" builtinId="5"/>
  </cellStyles>
  <dxfs count="94">
    <dxf>
      <font>
        <color theme="2" tint="-0.499984740745262"/>
      </font>
    </dxf>
    <dxf>
      <font>
        <b val="0"/>
        <i/>
        <condense val="0"/>
        <extend val="0"/>
      </font>
    </dxf>
    <dxf>
      <font>
        <color theme="2" tint="-0.499984740745262"/>
      </font>
    </dxf>
    <dxf>
      <font>
        <b val="0"/>
        <i/>
        <condense val="0"/>
        <extend val="0"/>
      </font>
    </dxf>
    <dxf>
      <font>
        <color theme="2" tint="-0.499984740745262"/>
      </font>
    </dxf>
    <dxf>
      <font>
        <b val="0"/>
        <i/>
        <condense val="0"/>
        <extend val="0"/>
      </font>
    </dxf>
    <dxf>
      <font>
        <color theme="2" tint="-0.499984740745262"/>
      </font>
    </dxf>
    <dxf>
      <font>
        <b val="0"/>
        <i/>
        <condense val="0"/>
        <extend val="0"/>
      </font>
    </dxf>
    <dxf>
      <font>
        <color theme="2" tint="-0.499984740745262"/>
      </font>
    </dxf>
    <dxf>
      <font>
        <b val="0"/>
        <i/>
        <condense val="0"/>
        <extend val="0"/>
      </font>
    </dxf>
    <dxf>
      <font>
        <color theme="2" tint="-0.499984740745262"/>
      </font>
    </dxf>
    <dxf>
      <font>
        <b val="0"/>
        <i/>
        <condense val="0"/>
        <extend val="0"/>
      </font>
    </dxf>
    <dxf>
      <font>
        <color theme="2" tint="-0.499984740745262"/>
      </font>
    </dxf>
    <dxf>
      <font>
        <b val="0"/>
        <i/>
        <condense val="0"/>
        <extend val="0"/>
      </font>
    </dxf>
    <dxf>
      <font>
        <color theme="2" tint="-0.499984740745262"/>
      </font>
    </dxf>
    <dxf>
      <font>
        <b val="0"/>
        <i/>
        <condense val="0"/>
        <extend val="0"/>
      </font>
    </dxf>
    <dxf>
      <font>
        <color theme="2" tint="-0.499984740745262"/>
      </font>
    </dxf>
    <dxf>
      <font>
        <b val="0"/>
        <i/>
        <condense val="0"/>
        <extend val="0"/>
      </font>
    </dxf>
    <dxf>
      <font>
        <strike val="0"/>
        <outline val="0"/>
        <shadow val="0"/>
        <u val="none"/>
        <vertAlign val="baseline"/>
        <sz val="10"/>
        <name val="Segoe UI"/>
        <family val="2"/>
        <scheme val="none"/>
      </font>
      <fill>
        <patternFill patternType="solid">
          <fgColor indexed="64"/>
          <bgColor theme="2"/>
        </patternFill>
      </fill>
    </dxf>
    <dxf>
      <font>
        <strike val="0"/>
        <outline val="0"/>
        <shadow val="0"/>
        <u val="none"/>
        <vertAlign val="baseline"/>
        <sz val="10"/>
        <name val="Segoe UI"/>
        <family val="2"/>
        <scheme val="none"/>
      </font>
      <numFmt numFmtId="12" formatCode="&quot;$&quot;#,##0.00_);[Red]\(&quot;$&quot;#,##0.00\)"/>
      <fill>
        <patternFill patternType="solid">
          <fgColor indexed="64"/>
          <bgColor theme="2"/>
        </patternFill>
      </fill>
    </dxf>
    <dxf>
      <font>
        <strike val="0"/>
        <outline val="0"/>
        <shadow val="0"/>
        <u val="none"/>
        <vertAlign val="baseline"/>
        <sz val="10"/>
        <name val="Segoe UI"/>
        <family val="2"/>
        <scheme val="none"/>
      </font>
      <fill>
        <patternFill patternType="solid">
          <fgColor indexed="64"/>
          <bgColor theme="2"/>
        </patternFill>
      </fill>
    </dxf>
    <dxf>
      <font>
        <strike val="0"/>
        <outline val="0"/>
        <shadow val="0"/>
        <u val="none"/>
        <vertAlign val="baseline"/>
        <sz val="10"/>
        <name val="Segoe UI"/>
        <family val="2"/>
        <scheme val="none"/>
      </font>
      <fill>
        <patternFill patternType="solid">
          <fgColor indexed="64"/>
          <bgColor theme="2"/>
        </patternFill>
      </fill>
    </dxf>
    <dxf>
      <font>
        <b/>
        <i val="0"/>
        <strike val="0"/>
        <condense val="0"/>
        <extend val="0"/>
        <outline val="0"/>
        <shadow val="0"/>
        <u val="none"/>
        <vertAlign val="baseline"/>
        <sz val="10"/>
        <color rgb="FFF1B82D"/>
        <name val="Segoe UI"/>
        <family val="2"/>
        <scheme val="none"/>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10"/>
        <color auto="1"/>
        <name val="Segoe UI"/>
        <family val="2"/>
        <scheme val="none"/>
      </font>
      <fill>
        <patternFill patternType="none">
          <fgColor indexed="64"/>
          <bgColor auto="1"/>
        </patternFill>
      </fill>
    </dxf>
    <dxf>
      <font>
        <b val="0"/>
        <i val="0"/>
        <strike val="0"/>
        <condense val="0"/>
        <extend val="0"/>
        <outline val="0"/>
        <shadow val="0"/>
        <u val="none"/>
        <vertAlign val="baseline"/>
        <sz val="10"/>
        <color auto="1"/>
        <name val="Segoe UI"/>
        <family val="2"/>
        <scheme val="none"/>
      </font>
    </dxf>
    <dxf>
      <font>
        <strike val="0"/>
        <outline val="0"/>
        <shadow val="0"/>
        <u val="none"/>
        <vertAlign val="baseline"/>
        <sz val="10"/>
        <name val="Segoe UI"/>
        <family val="2"/>
        <scheme val="none"/>
      </font>
    </dxf>
    <dxf>
      <font>
        <b val="0"/>
        <i val="0"/>
        <strike val="0"/>
        <condense val="0"/>
        <extend val="0"/>
        <outline val="0"/>
        <shadow val="0"/>
        <u val="none"/>
        <vertAlign val="baseline"/>
        <sz val="10"/>
        <color rgb="FFF1B82D"/>
        <name val="Segoe U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4" formatCode="#,##0.00"/>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12" formatCode="&quot;$&quot;#,##0.00_);[Red]\(&quot;$&quot;#,##0.00\)"/>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10" formatCode="&quot;$&quot;#,##0_);[Red]\(&quot;$&quot;#,##0\)"/>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numFmt numFmtId="167" formatCode="0.0%"/>
      <fill>
        <patternFill patternType="none">
          <fgColor indexed="64"/>
          <bgColor auto="1"/>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numFmt numFmtId="166" formatCode="0.0"/>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Segoe UI"/>
        <family val="2"/>
        <scheme val="none"/>
      </font>
      <numFmt numFmtId="3" formatCode="#,##0"/>
      <fill>
        <patternFill patternType="solid">
          <fgColor indexed="64"/>
          <bgColor theme="0"/>
        </patternFill>
      </fill>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numFmt numFmtId="168" formatCode="_(* #,##0_);_(* \(#,##0\);_(* &quot;-&quot;??_);_(@_)"/>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alignment horizontal="right" vertical="bottom" textRotation="0" wrapText="0" indent="0" justifyLastLine="0" shrinkToFit="0" readingOrder="0"/>
    </dxf>
    <dxf>
      <font>
        <b val="0"/>
        <i val="0"/>
        <strike val="0"/>
        <condense val="0"/>
        <extend val="0"/>
        <outline val="0"/>
        <shadow val="0"/>
        <u val="none"/>
        <vertAlign val="baseline"/>
        <sz val="10"/>
        <color indexed="8"/>
        <name val="Segoe UI"/>
        <family val="2"/>
        <scheme val="none"/>
      </font>
      <alignment horizontal="left" vertical="bottom" textRotation="0" wrapText="0" indent="0" justifyLastLine="0" shrinkToFit="0" readingOrder="0"/>
    </dxf>
    <dxf>
      <font>
        <b val="0"/>
        <i val="0"/>
        <strike val="0"/>
        <condense val="0"/>
        <extend val="0"/>
        <outline val="0"/>
        <shadow val="0"/>
        <u val="none"/>
        <vertAlign val="baseline"/>
        <sz val="10"/>
        <color indexed="12"/>
        <name val="Segoe UI"/>
        <family val="2"/>
        <scheme val="none"/>
      </font>
      <fill>
        <patternFill patternType="solid">
          <fgColor indexed="64"/>
          <bgColor rgb="FFFFFF66"/>
        </patternFill>
      </fill>
      <protection locked="0" hidden="0"/>
    </dxf>
    <dxf>
      <font>
        <b val="0"/>
        <i val="0"/>
        <strike val="0"/>
        <condense val="0"/>
        <extend val="0"/>
        <outline val="0"/>
        <shadow val="0"/>
        <u val="none"/>
        <vertAlign val="baseline"/>
        <sz val="10"/>
        <color rgb="FFF1B82D"/>
        <name val="Segoe UI"/>
        <family val="2"/>
        <scheme val="none"/>
      </font>
      <alignment horizontal="left" vertical="bottom" textRotation="0" wrapText="1" indent="0" justifyLastLine="0" shrinkToFit="0" readingOrder="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right"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auto="1"/>
        <name val="Segoe UI"/>
        <family val="2"/>
        <scheme val="none"/>
      </font>
      <fill>
        <patternFill patternType="solid">
          <fgColor indexed="64"/>
          <bgColor theme="2"/>
        </patternFill>
      </fill>
      <border diagonalUp="0" diagonalDown="0" outline="0">
        <left/>
        <right/>
        <top style="thin">
          <color theme="4" tint="0.39997558519241921"/>
        </top>
        <bottom/>
      </border>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strike val="0"/>
        <outline val="0"/>
        <shadow val="0"/>
        <u val="none"/>
        <vertAlign val="baseline"/>
        <sz val="10"/>
        <name val="Segoe UI"/>
        <family val="2"/>
        <scheme val="none"/>
      </font>
      <fill>
        <patternFill patternType="none">
          <fgColor indexed="64"/>
          <bgColor auto="1"/>
        </patternFill>
      </fill>
    </dxf>
    <dxf>
      <font>
        <b val="0"/>
        <i val="0"/>
        <strike val="0"/>
        <condense val="0"/>
        <extend val="0"/>
        <outline val="0"/>
        <shadow val="0"/>
        <u val="none"/>
        <vertAlign val="baseline"/>
        <sz val="10"/>
        <color rgb="FFF1B82D"/>
        <name val="Segoe UI"/>
        <family val="2"/>
        <scheme val="none"/>
      </font>
      <alignment horizontal="left" vertical="bottom" textRotation="0" wrapText="1" indent="0" justifyLastLine="0" shrinkToFit="0" readingOrder="0"/>
    </dxf>
    <dxf>
      <font>
        <strike val="0"/>
        <outline val="0"/>
        <shadow val="0"/>
        <u val="none"/>
        <vertAlign val="baseline"/>
        <sz val="10"/>
        <name val="Segoe UI"/>
        <family val="2"/>
        <scheme val="none"/>
      </font>
      <numFmt numFmtId="12" formatCode="&quot;$&quot;#,##0.00_);[Red]\(&quot;$&quot;#,##0.00\)"/>
    </dxf>
    <dxf>
      <font>
        <strike val="0"/>
        <outline val="0"/>
        <shadow val="0"/>
        <u val="none"/>
        <vertAlign val="baseline"/>
        <sz val="10"/>
        <name val="Segoe UI"/>
        <family val="2"/>
        <scheme val="none"/>
      </font>
      <numFmt numFmtId="12" formatCode="&quot;$&quot;#,##0.00_);[Red]\(&quot;$&quot;#,##0.00\)"/>
    </dxf>
    <dxf>
      <font>
        <strike val="0"/>
        <outline val="0"/>
        <shadow val="0"/>
        <u val="none"/>
        <vertAlign val="baseline"/>
        <sz val="10"/>
        <name val="Segoe UI"/>
        <family val="2"/>
        <scheme val="none"/>
      </font>
      <numFmt numFmtId="12" formatCode="&quot;$&quot;#,##0.00_);[Red]\(&quot;$&quot;#,##0.00\)"/>
    </dxf>
    <dxf>
      <font>
        <strike val="0"/>
        <outline val="0"/>
        <shadow val="0"/>
        <u val="none"/>
        <vertAlign val="baseline"/>
        <sz val="10"/>
        <name val="Segoe UI"/>
        <family val="2"/>
        <scheme val="none"/>
      </font>
      <numFmt numFmtId="169" formatCode="#,##0.000"/>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Segoe UI"/>
        <family val="2"/>
        <scheme val="none"/>
      </font>
      <fill>
        <patternFill patternType="none">
          <fgColor indexed="64"/>
          <bgColor indexed="65"/>
        </patternFill>
      </fill>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Segoe UI"/>
        <family val="2"/>
        <scheme val="none"/>
      </font>
      <fill>
        <patternFill patternType="none">
          <fgColor indexed="64"/>
          <bgColor indexed="65"/>
        </patternFill>
      </fill>
    </dxf>
    <dxf>
      <font>
        <b val="0"/>
        <i val="0"/>
        <strike val="0"/>
        <condense val="0"/>
        <extend val="0"/>
        <outline val="0"/>
        <shadow val="0"/>
        <u val="none"/>
        <vertAlign val="baseline"/>
        <sz val="10"/>
        <color auto="1"/>
        <name val="Segoe UI"/>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0"/>
        <color auto="1"/>
        <name val="Segoe UI"/>
        <family val="2"/>
        <scheme val="none"/>
      </font>
      <numFmt numFmtId="10" formatCode="&quot;$&quot;#,##0_);[Red]\(&quot;$&quot;#,##0\)"/>
      <fill>
        <patternFill patternType="none">
          <fgColor indexed="64"/>
          <bgColor indexed="65"/>
        </patternFill>
      </fill>
    </dxf>
    <dxf>
      <font>
        <b val="0"/>
        <i val="0"/>
        <strike val="0"/>
        <condense val="0"/>
        <extend val="0"/>
        <outline val="0"/>
        <shadow val="0"/>
        <u val="none"/>
        <vertAlign val="baseline"/>
        <sz val="10"/>
        <color auto="1"/>
        <name val="Segoe UI"/>
        <family val="2"/>
        <scheme val="none"/>
      </font>
      <numFmt numFmtId="167" formatCode="0.0%"/>
      <fill>
        <patternFill patternType="none">
          <fgColor indexed="64"/>
          <bgColor indexed="65"/>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numFmt numFmtId="168" formatCode="_(* #,##0_);_(* \(#,##0\);_(* &quot;-&quot;??_);_(@_)"/>
      <fill>
        <patternFill patternType="solid">
          <fgColor indexed="64"/>
          <bgColor theme="2"/>
        </patternFill>
      </fill>
      <protection locked="1" hidden="0"/>
    </dxf>
    <dxf>
      <font>
        <b val="0"/>
        <i val="0"/>
        <strike val="0"/>
        <condense val="0"/>
        <extend val="0"/>
        <outline val="0"/>
        <shadow val="0"/>
        <u val="none"/>
        <vertAlign val="baseline"/>
        <sz val="10"/>
        <color auto="1"/>
        <name val="Segoe UI"/>
        <family val="2"/>
        <scheme val="none"/>
      </font>
      <numFmt numFmtId="168" formatCode="_(* #,##0_);_(* \(#,##0\);_(* &quot;-&quot;??_);_(@_)"/>
      <fill>
        <patternFill patternType="solid">
          <fgColor indexed="64"/>
          <bgColor theme="2"/>
        </patternFill>
      </fill>
      <protection locked="1"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numFmt numFmtId="168" formatCode="_(* #,##0_);_(* \(#,##0\);_(* &quot;-&quot;??_);_(@_)"/>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protection locked="0" hidden="0"/>
    </dxf>
    <dxf>
      <font>
        <b val="0"/>
        <i val="0"/>
        <strike val="0"/>
        <condense val="0"/>
        <extend val="0"/>
        <outline val="0"/>
        <shadow val="0"/>
        <u val="none"/>
        <vertAlign val="baseline"/>
        <sz val="10"/>
        <color auto="1"/>
        <name val="Segoe UI"/>
        <family val="2"/>
        <scheme val="none"/>
      </font>
      <fill>
        <patternFill patternType="solid">
          <fgColor indexed="64"/>
          <bgColor theme="2"/>
        </patternFill>
      </fill>
      <alignment horizontal="left" vertical="bottom" textRotation="0" wrapText="0" indent="0" justifyLastLine="0" shrinkToFit="0" readingOrder="0"/>
      <protection locked="0" hidden="0"/>
    </dxf>
    <dxf>
      <font>
        <strike val="0"/>
        <outline val="0"/>
        <shadow val="0"/>
        <u val="none"/>
        <vertAlign val="baseline"/>
        <sz val="10"/>
        <name val="Segoe UI"/>
        <family val="2"/>
        <scheme val="none"/>
      </font>
      <numFmt numFmtId="0" formatCode="General"/>
    </dxf>
    <dxf>
      <font>
        <strike val="0"/>
        <outline val="0"/>
        <shadow val="0"/>
        <u val="none"/>
        <vertAlign val="baseline"/>
        <sz val="10"/>
        <name val="Segoe UI"/>
        <family val="2"/>
        <scheme val="none"/>
      </font>
    </dxf>
    <dxf>
      <font>
        <b val="0"/>
        <i val="0"/>
        <strike val="0"/>
        <condense val="0"/>
        <extend val="0"/>
        <outline val="0"/>
        <shadow val="0"/>
        <u val="none"/>
        <vertAlign val="baseline"/>
        <sz val="10"/>
        <color rgb="FFFFC000"/>
        <name val="Segoe UI"/>
        <family val="2"/>
        <scheme val="none"/>
      </font>
      <fill>
        <patternFill patternType="solid">
          <fgColor indexed="64"/>
          <bgColor theme="1"/>
        </patternFill>
      </fill>
      <alignment horizontal="general" vertical="bottom" textRotation="0" wrapText="1" indent="0" justifyLastLine="0" shrinkToFit="0" readingOrder="0"/>
    </dxf>
  </dxfs>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2809875</xdr:colOff>
      <xdr:row>6</xdr:row>
      <xdr:rowOff>35275</xdr:rowOff>
    </xdr:from>
    <xdr:to>
      <xdr:col>2</xdr:col>
      <xdr:colOff>5102225</xdr:colOff>
      <xdr:row>9</xdr:row>
      <xdr:rowOff>124400</xdr:rowOff>
    </xdr:to>
    <xdr:pic>
      <xdr:nvPicPr>
        <xdr:cNvPr id="3" name="Picture 2">
          <a:extLst>
            <a:ext uri="{FF2B5EF4-FFF2-40B4-BE49-F238E27FC236}">
              <a16:creationId xmlns:a16="http://schemas.microsoft.com/office/drawing/2014/main" id="{5A143034-9214-47E2-8403-36CB245A5F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95700" y="1359250"/>
          <a:ext cx="2292350" cy="7177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A9CA0F-3CA8-4F63-A8DE-A3F4C75F9323}" name="Implements72" displayName="Implements72" ref="C5:AG110" totalsRowShown="0" headerRowDxfId="93" dataDxfId="92">
  <autoFilter ref="C5:AG110" xr:uid="{99A9CA0F-3CA8-4F63-A8DE-A3F4C75F9323}"/>
  <sortState xmlns:xlrd2="http://schemas.microsoft.com/office/spreadsheetml/2017/richdata2" ref="C6:AG106">
    <sortCondition ref="AG6:AG106"/>
    <sortCondition ref="C6:C106"/>
  </sortState>
  <tableColumns count="31">
    <tableColumn id="2" xr3:uid="{F081D67B-F2EF-48D6-BC06-79C5399D6932}" name="Selection" dataDxfId="91">
      <calculatedColumnFormula>Implements72[[#This Row],[Implement type]]&amp;", "&amp;Implements72[[#This Row],[Width]]&amp;" "&amp;Implements72[[#This Row],[Width Unit]]</calculatedColumnFormula>
    </tableColumn>
    <tableColumn id="3" xr3:uid="{81E3D365-7563-46CB-8BF6-CE31AF0268E0}" name="Implement type" dataDxfId="90"/>
    <tableColumn id="4" xr3:uid="{C79C24F4-8FD0-47B2-8FCF-EDDBFFE41FBF}" name="Width" dataDxfId="89"/>
    <tableColumn id="5" xr3:uid="{326C45AC-746E-4395-93B5-C0AD305694CF}" name="Width Unit" dataDxfId="88"/>
    <tableColumn id="6" xr3:uid="{4A175305-A295-4E6C-8915-28B6AF31C65B}" name="Size" dataDxfId="87"/>
    <tableColumn id="7" xr3:uid="{1BBE9054-278B-477F-818B-331CA1329EC1}" name="Size unit" dataDxfId="86"/>
    <tableColumn id="9" xr3:uid="{64D7EB6E-CFC7-457A-B0DA-6B7C125C0770}" name="PriceP" dataDxfId="85" dataCellStyle="Comma"/>
    <tableColumn id="10" xr3:uid="{441F7266-EDDA-4D52-9CC6-36BD89BE7493}" name="Discount" dataDxfId="84" dataCellStyle="Percent"/>
    <tableColumn id="11" xr3:uid="{C1B93174-5E98-4427-93E4-4A879A195E57}" name="PriceL" dataDxfId="83">
      <calculatedColumnFormula>I6/(1-J6)</calculatedColumnFormula>
    </tableColumn>
    <tableColumn id="12" xr3:uid="{C712F176-1C5E-4625-A844-D38FBDAE1270}" name="Life (yr)" dataDxfId="82"/>
    <tableColumn id="13" xr3:uid="{C8F4A931-79B7-43E1-85B3-63A6FEAF03F1}" name="Use (hr/yr)" dataDxfId="81"/>
    <tableColumn id="14" xr3:uid="{62CF08EF-B630-4CB0-BF42-557233E0F53D}" name="Use (ac/yr)" dataDxfId="80" dataCellStyle="Comma">
      <calculatedColumnFormula>IF(AND(Q6&lt;&gt;0,R6&lt;&gt;0),M6*(E6*Q6*R6)/8.25,M6*E6)</calculatedColumnFormula>
    </tableColumn>
    <tableColumn id="35" xr3:uid="{E41C8E4F-B35D-4EB0-9811-CF4718BAABD3}" name="Use basis" dataDxfId="79" dataCellStyle="Comma"/>
    <tableColumn id="15" xr3:uid="{551C868E-E5EF-4DBA-968A-23283D5CE85F}" name="ASABEtype" dataDxfId="78"/>
    <tableColumn id="16" xr3:uid="{CC602AEC-2A75-42EE-A208-921225C83AF0}" name="Speed" dataDxfId="77"/>
    <tableColumn id="17" xr3:uid="{FB5E00F9-A764-4C17-92C9-8ECEFF1923D7}" name="Efficiency" dataDxfId="76" dataCellStyle="Percent"/>
    <tableColumn id="19" xr3:uid="{C7D4073C-19F9-42AF-9094-74E017E005F1}" name="LaborUse" dataDxfId="75" dataCellStyle="Percent"/>
    <tableColumn id="22" xr3:uid="{B63F630A-51DC-42DF-9B43-126E61FE42AB}" name="Shed (ft^2)" dataDxfId="74"/>
    <tableColumn id="23" xr3:uid="{7F56F54C-31E0-492D-9F85-E70FDB5D27F2}" name="TradeIn%" dataDxfId="73" dataCellStyle="Comma">
      <calculatedColumnFormula>(VLOOKUP(Implements72[[#This Row],[ASABEtype]],#REF!,5)-VLOOKUP(Implements72[[#This Row],[ASABEtype]],#REF!,6)*Implements72[[#This Row],[Life (yr)]]^0.5-VLOOKUP(Implements72[[#This Row],[ASABEtype]],#REF!,7)*Implements72[[#This Row],[Use (hr/yr)]]^0.5+VLOOKUP(Implements72[[#This Row],[ASABEtype]],#REF!,8)*$BP$17)^2+0.25*VLOOKUP(Implements72[[#This Row],[ASABEtype]],#REF!,9)</calculatedColumnFormula>
    </tableColumn>
    <tableColumn id="24" xr3:uid="{AD16E210-162C-4B3F-90FE-F2BCB3D3BC9F}" name="TradeIn$" dataDxfId="72" dataCellStyle="Comma">
      <calculatedColumnFormula>Implements72[[#This Row],[TradeIn%]]*Implements72[[#This Row],[PriceL]]</calculatedColumnFormula>
    </tableColumn>
    <tableColumn id="31" xr3:uid="{0A01F476-E420-41D4-B23E-5E21942D2E3F}" name="Depr ($/hr)" dataDxfId="71" dataCellStyle="Comma">
      <calculatedColumnFormula>(Implements72[[#This Row],[PriceP]]-Implements72[[#This Row],[TradeIn$]])/Implements72[[#This Row],[Life (yr)]]/Implements72[[#This Row],[Use (hr/yr)]]</calculatedColumnFormula>
    </tableColumn>
    <tableColumn id="32" xr3:uid="{65ECE58F-384D-45A5-ABC6-A98EA1AFD882}" name="OH ($/hr)" dataDxfId="70" dataCellStyle="Comma">
      <calculatedColumnFormula>((Implements72[[#This Row],[PriceP]]+Implements72[[#This Row],[TradeIn$]])/2*($BP$7+$BP$8+$BP$9)+Implements72[[#This Row],[Shed (ft^2)]]*$BP$12)/Implements72[[#This Row],[Use (hr/yr)]]</calculatedColumnFormula>
    </tableColumn>
    <tableColumn id="33" xr3:uid="{6562C7BB-3944-4D72-9C6C-21CFAF9F50AC}" name="Rep ($/hr)" dataDxfId="69" dataCellStyle="Comma">
      <calculatedColumnFormula>Implements72[[#This Row],[PriceL]]*(VLOOKUP(Implements72[[#This Row],[ASABEtype]],$BC$6:$BM$52,2)*(Implements72[[#This Row],[Life (yr)]]*Implements72[[#This Row],[Use (hr/yr)]]/1000)^VLOOKUP(Implements72[[#This Row],[ASABEtype]],$BC$6:$BM$52,3))/Implements72[[#This Row],[Life (yr)]]/Implements72[[#This Row],[Use (hr/yr)]]</calculatedColumnFormula>
    </tableColumn>
    <tableColumn id="34" xr3:uid="{AE959CEA-A332-4901-AAFB-7DB7BCB92AA0}" name="Ownership costs ($/hr)" dataDxfId="68" dataCellStyle="Comma">
      <calculatedColumnFormula>Implements72[[#This Row],[Depr ($/hr)]]+Implements72[[#This Row],[OH ($/hr)]]</calculatedColumnFormula>
    </tableColumn>
    <tableColumn id="25" xr3:uid="{63C100B9-818D-479F-A046-E4778D5E0350}" name="Depr ($/ac)2" dataDxfId="67" dataCellStyle="Comma">
      <calculatedColumnFormula>(Implements72[[#This Row],[PriceP]]-Implements72[[#This Row],[TradeIn$]])/Implements72[[#This Row],[Life (yr)]]/Implements72[[#This Row],[Use (ac/yr)]]</calculatedColumnFormula>
    </tableColumn>
    <tableColumn id="26" xr3:uid="{39D8598F-5954-4E39-89F8-A94002C0AB17}" name="OH ($/ac)" dataDxfId="66" dataCellStyle="Comma">
      <calculatedColumnFormula>((Implements72[[#This Row],[PriceP]]+Implements72[[#This Row],[TradeIn$]])/2*($BP$7+$BP$8+$BP$9)+Implements72[[#This Row],[Shed (ft^2)]]*$BP$12)/Implements72[[#This Row],[Use (ac/yr)]]</calculatedColumnFormula>
    </tableColumn>
    <tableColumn id="27" xr3:uid="{756F1D40-B10F-43D5-B84F-8EC2FA90516C}" name="Rep ($/ac)4" dataDxfId="65" dataCellStyle="Currency">
      <calculatedColumnFormula>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calculatedColumnFormula>
    </tableColumn>
    <tableColumn id="8" xr3:uid="{B2483023-F1F1-49C3-837F-A6667200C258}" name="hr/ac" dataDxfId="64">
      <calculatedColumnFormula>$BP$18/(Implements72[[#This Row],[Width]]*Implements72[[#This Row],[Speed]]*Implements72[[#This Row],[Efficiency]])</calculatedColumnFormula>
    </tableColumn>
    <tableColumn id="1" xr3:uid="{C88860B8-1C25-47F4-B530-3F48DA08F34F}" name="Ownership costs($/ac)" dataDxfId="63">
      <calculatedColumnFormula>IF(Implements72[[#This Row],[Use basis]]=$O$117,Implements72[[#This Row],[Ownership costs ($/hr)]],SUM(Implements72[[#This Row],[Depr ($/ac)2]:[OH ($/ac)]]))</calculatedColumnFormula>
    </tableColumn>
    <tableColumn id="18" xr3:uid="{E942D059-10BF-4D3B-8E41-41A959BE6F5C}" name="Order in Lazarus" dataDxfId="62"/>
    <tableColumn id="21" xr3:uid="{557D25D8-74D9-4B1C-9E47-C160A36A9C32}" name="Operation type" dataDxfId="6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7EFCE0-E80C-49F3-96C7-FE52E67B737F}" name="ASABECoefficients83" displayName="ASABECoefficients83" ref="BC5:BM52" totalsRowShown="0" headerRowDxfId="60" dataDxfId="59">
  <autoFilter ref="BC5:BM52" xr:uid="{EF7EFCE0-E80C-49F3-96C7-FE52E67B737F}"/>
  <sortState xmlns:xlrd2="http://schemas.microsoft.com/office/spreadsheetml/2017/richdata2" ref="BC6:BM52">
    <sortCondition ref="BC6:BC53"/>
  </sortState>
  <tableColumns count="11">
    <tableColumn id="5" xr3:uid="{08E566F6-CA2F-4C3A-B210-A4F8118E379F}" name="ASABE Category" dataDxfId="58"/>
    <tableColumn id="6" xr3:uid="{9B32C382-E726-4471-B113-CC1425E2881A}" name="RF1" dataDxfId="57"/>
    <tableColumn id="7" xr3:uid="{B97264A7-0A33-4512-B3D8-E1297270F901}" name="RF2" dataDxfId="56"/>
    <tableColumn id="8" xr3:uid="{CA25CFCB-0928-4B41-9870-A3EC862AFBB7}" name="Life (hr)" dataDxfId="55"/>
    <tableColumn id="9" xr3:uid="{20EF9A65-E7F7-4CCA-A2EF-096525AAB64C}" name="RV1" dataDxfId="54"/>
    <tableColumn id="10" xr3:uid="{3CA8CD59-D715-4F6E-A481-0BAA5114806E}" name="RV2" dataDxfId="53"/>
    <tableColumn id="11" xr3:uid="{AB678BE7-8000-4485-BA79-D909608FBB35}" name="RV3" dataDxfId="52"/>
    <tableColumn id="12" xr3:uid="{7BF944A0-BE6A-438E-80B7-CDA1DACB6BF6}" name="RV4" dataDxfId="51"/>
    <tableColumn id="14" xr3:uid="{8C7C4637-20A1-45C9-8EC4-05C26070A6C7}" name="δ2" dataDxfId="50"/>
    <tableColumn id="1" xr3:uid="{20AC5FF4-057C-4D0D-B217-CA02F25C3BFD}" name="δ" dataDxfId="49"/>
    <tableColumn id="2" xr3:uid="{8D83E180-E859-41A3-B308-E2CCC966B06E}" name="Note" dataDxfId="48"/>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BEB1782-CC11-4640-93E5-477F1D3D9396}" name="Power202594" displayName="Power202594" ref="AI5:BA30" totalsRowShown="0" headerRowDxfId="47" dataDxfId="46">
  <autoFilter ref="AI5:BA30" xr:uid="{3BEB1782-CC11-4640-93E5-477F1D3D9396}"/>
  <tableColumns count="19">
    <tableColumn id="1" xr3:uid="{6E70BA38-0184-457E-855D-3473B1360F39}" name="HP &amp; descriptive information" dataDxfId="45">
      <calculatedColumnFormula>CONCATENATE(AJ6&amp;" "&amp;AK6)</calculatedColumnFormula>
    </tableColumn>
    <tableColumn id="2" xr3:uid="{4DAE722A-B00F-467A-AE68-4E2A197D3919}" name="HP" dataDxfId="44"/>
    <tableColumn id="3" xr3:uid="{B4C224E7-AE51-46E7-AB5D-483EA273D0A0}" name="Information" dataDxfId="43"/>
    <tableColumn id="4" xr3:uid="{2260CE3B-D8F7-43C7-B5C1-AB7CE5E519D5}" name="PriceP" dataDxfId="42" dataCellStyle="Comma"/>
    <tableColumn id="5" xr3:uid="{4172F6D6-883B-4830-9285-278633A79A53}" name="Discount" dataDxfId="41" dataCellStyle="Percent"/>
    <tableColumn id="6" xr3:uid="{83000FE9-44EE-4218-B9A3-027C022B4A27}" name="PriceL" dataDxfId="40">
      <calculatedColumnFormula>AL6/(1-AM6)</calculatedColumnFormula>
    </tableColumn>
    <tableColumn id="19" xr3:uid="{83C135DE-09F2-407B-A573-19109C275FBA}" name="Lifespan (hours)" dataDxfId="39"/>
    <tableColumn id="7" xr3:uid="{41B4838F-8BEA-4CD0-934E-62C60F11280F}" name="Life (yr)" dataDxfId="38">
      <calculatedColumnFormula>Power202594[[#This Row],[Lifespan (hours)]]/Power202594[[#This Row],[Use (hr/yr)]]</calculatedColumnFormula>
    </tableColumn>
    <tableColumn id="8" xr3:uid="{1CF977E3-66C0-4177-BE0C-FEB0BFDD6B49}" name="Use (hr/yr)" dataDxfId="37"/>
    <tableColumn id="9" xr3:uid="{B4F275E6-9B81-4BF6-B280-2427898B0AE5}" name="Fuel (gal/hph)" dataDxfId="36"/>
    <tableColumn id="10" xr3:uid="{8353A774-2EBC-4BC8-802D-A02C33D7733D}" name="ASABEtype" dataDxfId="35"/>
    <tableColumn id="11" xr3:uid="{4007FE64-0787-48A6-ABC4-8FA8ECFCB0B2}" name="Shed (ft^2)" dataDxfId="34"/>
    <tableColumn id="13" xr3:uid="{17A77EEA-7B46-4B7E-B511-3D298A9BFA51}" name="TradeIn%" dataDxfId="33"/>
    <tableColumn id="14" xr3:uid="{B925FE3B-6FA4-46BD-82CD-EDC114FABC18}" name="TradeIn$" dataDxfId="32">
      <calculatedColumnFormula>Power202594[[#This Row],[TradeIn%]]*Power202594[[#This Row],[PriceL]]</calculatedColumnFormula>
    </tableColumn>
    <tableColumn id="15" xr3:uid="{D4BE7285-A74B-4762-8D64-34BB6E3FEC63}" name="Depr ($/hr)" dataDxfId="31">
      <calculatedColumnFormula>(Power202594[[#This Row],[PriceP]]-Power202594[[#This Row],[TradeIn$]])/Power202594[[#This Row],[Life (yr)]]/Power202594[[#This Row],[Use (hr/yr)]]</calculatedColumnFormula>
    </tableColumn>
    <tableColumn id="16" xr3:uid="{B6DDC829-DE63-4FF1-859C-20E974F3CA51}" name="OH ($/hr)" dataDxfId="30">
      <calculatedColumnFormula>((Power202594[[#This Row],[PriceP]]+Power202594[[#This Row],[TradeIn$]])*($BH$8+$BH$9+$BH$10)+Power202594[[#This Row],[Shed (ft^2)]]*$BH$13)/Power202594[[#This Row],[Use (hr/yr)]]</calculatedColumnFormula>
    </tableColumn>
    <tableColumn id="17" xr3:uid="{DE0D57AF-B05C-4E59-97DA-E8AE4E999A27}" name="Rep ($/hr)" dataDxfId="29"/>
    <tableColumn id="18" xr3:uid="{36EFC10B-983A-45D3-8D5E-D9594547264B}" name="Fuel (gal/hr)" dataDxfId="28">
      <calculatedColumnFormula>Power202594[[#This Row],[Fuel (gal/hph)]]*Power202594[[#This Row],[HP]]</calculatedColumnFormula>
    </tableColumn>
    <tableColumn id="12" xr3:uid="{96B5EF9F-C228-4903-9BCE-494E2DB274B0}" name="Ownership costs ($/hr)" dataDxfId="27">
      <calculatedColumnFormula>SUM(AW6:AX6)</calculatedColumnFormula>
    </tableColumn>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FCBFA1A-B61C-4C9A-8D2E-F9700CA498FB}" name="Prices105" displayName="Prices105" ref="BO5:BP18" totalsRowShown="0" headerRowDxfId="26" dataDxfId="25">
  <autoFilter ref="BO5:BP18" xr:uid="{7FCBFA1A-B61C-4C9A-8D2E-F9700CA498FB}"/>
  <tableColumns count="2">
    <tableColumn id="1" xr3:uid="{F4F4755F-7BD4-4C23-B50F-A50DBB54982D}" name="Item" dataDxfId="24"/>
    <tableColumn id="2" xr3:uid="{4AF4A37A-0BD6-442B-A19C-FED34916714B}" name="Value" dataDxfId="23"/>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F4CBA25-9CF6-4C46-8087-CC0B337E3EEB}" name="Table4" displayName="Table4" ref="I3:K83" totalsRowShown="0" headerRowDxfId="22" dataDxfId="21">
  <autoFilter ref="I3:K83" xr:uid="{AF4CBA25-9CF6-4C46-8087-CC0B337E3EEB}"/>
  <tableColumns count="3">
    <tableColumn id="1" xr3:uid="{3211DC34-26AE-4998-905A-5657B2466F32}" name="Activity" dataDxfId="20"/>
    <tableColumn id="2" xr3:uid="{574E9492-607A-4CF4-A81E-2A8A2635819F}" name="Avg. cost/unit" dataDxfId="19"/>
    <tableColumn id="3" xr3:uid="{514FAB6B-F788-48CD-A3F5-B9D1C16A4C66}" name="Unit" dataDxfId="18"/>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2">
      <a:majorFont>
        <a:latin typeface="Segoe UI Black"/>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2.vml"/><Relationship Id="rId6" Type="http://schemas.openxmlformats.org/officeDocument/2006/relationships/comments" Target="../comments1.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67243-5CC4-42FE-A839-EEDB1FA8BE77}">
  <sheetPr codeName="Sheet1"/>
  <dimension ref="A1:E17"/>
  <sheetViews>
    <sheetView workbookViewId="0">
      <selection activeCell="D12" sqref="D12"/>
    </sheetView>
  </sheetViews>
  <sheetFormatPr defaultColWidth="0" defaultRowHeight="16.5" zeroHeight="1"/>
  <cols>
    <col min="1" max="1" width="2.625" customWidth="1"/>
    <col min="2" max="2" width="9" style="329" customWidth="1"/>
    <col min="3" max="3" width="100.5" style="329" customWidth="1"/>
    <col min="4" max="4" width="9" style="329" customWidth="1"/>
    <col min="5" max="5" width="2.625" customWidth="1"/>
    <col min="6" max="16384" width="9" hidden="1"/>
  </cols>
  <sheetData>
    <row r="1" spans="1:5" ht="17.25" thickBot="1">
      <c r="A1" s="329"/>
      <c r="E1" s="329"/>
    </row>
    <row r="2" spans="1:5" ht="21" thickBot="1">
      <c r="A2" s="329"/>
      <c r="B2" s="337" t="s">
        <v>934</v>
      </c>
      <c r="C2" s="338"/>
      <c r="D2" s="339"/>
    </row>
    <row r="3" spans="1:5">
      <c r="A3" s="329"/>
      <c r="B3" s="340" t="s">
        <v>936</v>
      </c>
      <c r="C3" s="340"/>
      <c r="D3" s="340"/>
      <c r="E3" s="329"/>
    </row>
    <row r="4" spans="1:5">
      <c r="A4" s="329"/>
      <c r="B4" s="341"/>
      <c r="C4" s="341"/>
      <c r="D4" s="341"/>
      <c r="E4" s="329"/>
    </row>
    <row r="5" spans="1:5">
      <c r="A5" s="329"/>
      <c r="C5" s="330" t="s">
        <v>395</v>
      </c>
      <c r="E5" s="329"/>
    </row>
    <row r="6" spans="1:5">
      <c r="A6" s="329"/>
      <c r="C6" s="331" t="s">
        <v>963</v>
      </c>
      <c r="E6" s="329"/>
    </row>
    <row r="7" spans="1:5">
      <c r="A7" s="329"/>
      <c r="C7" s="331" t="s">
        <v>0</v>
      </c>
      <c r="E7" s="329"/>
    </row>
    <row r="8" spans="1:5">
      <c r="A8" s="329"/>
      <c r="C8" s="331"/>
      <c r="E8" s="329"/>
    </row>
    <row r="9" spans="1:5">
      <c r="A9" s="329"/>
      <c r="C9" s="331"/>
      <c r="E9" s="329"/>
    </row>
    <row r="10" spans="1:5">
      <c r="A10" s="329"/>
      <c r="C10" s="331"/>
      <c r="E10" s="329"/>
    </row>
    <row r="11" spans="1:5" ht="17.25">
      <c r="A11" s="329"/>
      <c r="B11" s="342" t="s">
        <v>1</v>
      </c>
      <c r="C11" s="342"/>
      <c r="D11" s="342"/>
      <c r="E11" s="329"/>
    </row>
    <row r="12" spans="1:5" ht="93" customHeight="1">
      <c r="A12" s="329"/>
      <c r="C12" s="333" t="s">
        <v>935</v>
      </c>
      <c r="E12" s="329"/>
    </row>
    <row r="13" spans="1:5">
      <c r="A13" s="329"/>
      <c r="E13" s="329"/>
    </row>
    <row r="14" spans="1:5" ht="17.25">
      <c r="A14" s="329"/>
      <c r="B14"/>
      <c r="C14" s="2" t="s">
        <v>2</v>
      </c>
      <c r="D14"/>
      <c r="E14" s="329"/>
    </row>
    <row r="15" spans="1:5" ht="17.25" thickBot="1">
      <c r="A15" s="329"/>
      <c r="B15" s="332"/>
      <c r="C15" s="332"/>
      <c r="D15" s="332"/>
      <c r="E15" s="329"/>
    </row>
    <row r="16" spans="1:5" ht="19.5" thickBot="1">
      <c r="A16" s="329"/>
      <c r="B16" s="343"/>
      <c r="C16" s="344"/>
      <c r="D16" s="344"/>
      <c r="E16" s="329"/>
    </row>
    <row r="17" spans="1:5">
      <c r="A17" s="329"/>
      <c r="E17" s="329"/>
    </row>
  </sheetData>
  <sheetProtection sheet="1" objects="1" scenarios="1" selectLockedCells="1" selectUnlockedCells="1"/>
  <mergeCells count="5">
    <mergeCell ref="B2:D2"/>
    <mergeCell ref="B3:D3"/>
    <mergeCell ref="B4:D4"/>
    <mergeCell ref="B11:D11"/>
    <mergeCell ref="B16:D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3F90A-CA5C-4E4C-8057-006F6ED826FE}">
  <sheetPr codeName="Sheet2"/>
  <dimension ref="A1:P60"/>
  <sheetViews>
    <sheetView workbookViewId="0">
      <selection activeCell="I23" sqref="I23"/>
    </sheetView>
  </sheetViews>
  <sheetFormatPr defaultColWidth="0" defaultRowHeight="17.25" zeroHeight="1"/>
  <cols>
    <col min="1" max="1" width="2.625" style="52" customWidth="1"/>
    <col min="2" max="2" width="43.875" style="52" customWidth="1"/>
    <col min="3" max="3" width="28.625" style="52" bestFit="1" customWidth="1"/>
    <col min="4" max="4" width="15.375" style="52" bestFit="1" customWidth="1"/>
    <col min="5" max="5" width="16" style="52" bestFit="1" customWidth="1"/>
    <col min="6" max="6" width="11.875" style="52" bestFit="1" customWidth="1"/>
    <col min="7" max="7" width="13.25" style="52" bestFit="1" customWidth="1"/>
    <col min="8" max="9" width="13.25" style="52" customWidth="1"/>
    <col min="10" max="10" width="11" style="52" bestFit="1" customWidth="1"/>
    <col min="11" max="11" width="11" style="52" customWidth="1"/>
    <col min="12" max="12" width="12" style="52" bestFit="1" customWidth="1"/>
    <col min="13" max="13" width="12.25" style="52" bestFit="1" customWidth="1"/>
    <col min="14" max="14" width="13.875" style="52" bestFit="1" customWidth="1"/>
    <col min="15" max="15" width="12.375" style="52" hidden="1" customWidth="1"/>
    <col min="16" max="16" width="2.875" style="52" hidden="1" customWidth="1"/>
    <col min="17" max="16384" width="9" style="52" hidden="1"/>
  </cols>
  <sheetData>
    <row r="1" spans="2:15" ht="20.25">
      <c r="B1" s="347" t="s">
        <v>396</v>
      </c>
      <c r="C1" s="348"/>
      <c r="D1" s="348"/>
      <c r="E1" s="51"/>
      <c r="F1" s="51"/>
      <c r="G1" s="51"/>
      <c r="H1" s="51"/>
      <c r="I1" s="51"/>
      <c r="J1" s="51"/>
      <c r="K1" s="51"/>
      <c r="L1" s="51"/>
      <c r="M1" s="51"/>
      <c r="N1"/>
      <c r="O1"/>
    </row>
    <row r="2" spans="2:15">
      <c r="D2" s="53"/>
      <c r="E2" s="345" t="s">
        <v>3</v>
      </c>
      <c r="F2" s="345" t="s">
        <v>719</v>
      </c>
      <c r="G2" s="345"/>
      <c r="H2" s="345" t="s">
        <v>721</v>
      </c>
      <c r="I2" s="345" t="s">
        <v>885</v>
      </c>
      <c r="J2" s="345" t="s">
        <v>884</v>
      </c>
      <c r="K2" s="345"/>
      <c r="L2" s="345" t="s">
        <v>720</v>
      </c>
      <c r="M2" s="345" t="s">
        <v>722</v>
      </c>
    </row>
    <row r="3" spans="2:15">
      <c r="B3" s="55" t="s">
        <v>397</v>
      </c>
      <c r="C3" s="55" t="s">
        <v>6</v>
      </c>
      <c r="D3" s="56" t="s">
        <v>7</v>
      </c>
      <c r="E3" s="346"/>
      <c r="F3" s="56" t="s">
        <v>8</v>
      </c>
      <c r="G3" s="57" t="s">
        <v>9</v>
      </c>
      <c r="H3" s="346"/>
      <c r="I3" s="346"/>
      <c r="J3" s="56" t="s">
        <v>891</v>
      </c>
      <c r="K3" s="57" t="s">
        <v>892</v>
      </c>
      <c r="L3" s="346"/>
      <c r="M3" s="346"/>
    </row>
    <row r="4" spans="2:15">
      <c r="B4" s="191"/>
      <c r="C4" s="191"/>
      <c r="D4" s="59"/>
      <c r="E4" s="60"/>
      <c r="F4" s="59"/>
      <c r="G4" s="54"/>
      <c r="H4" s="54"/>
      <c r="I4" s="54"/>
      <c r="J4" s="54"/>
      <c r="K4" s="54"/>
      <c r="L4" s="54"/>
      <c r="M4" s="54"/>
    </row>
    <row r="5" spans="2:15">
      <c r="B5" s="70" t="s">
        <v>19</v>
      </c>
      <c r="C5" s="65"/>
      <c r="D5" s="68"/>
      <c r="E5" s="68"/>
      <c r="F5" s="68"/>
      <c r="G5" s="68"/>
      <c r="H5" s="68"/>
      <c r="I5" s="68"/>
      <c r="J5" s="68"/>
      <c r="K5" s="68"/>
      <c r="L5" s="68"/>
      <c r="M5" s="68"/>
    </row>
    <row r="6" spans="2:15">
      <c r="B6" s="66" t="s">
        <v>41</v>
      </c>
      <c r="C6" s="67" t="s">
        <v>20</v>
      </c>
      <c r="D6" s="48">
        <v>0.6</v>
      </c>
      <c r="E6" s="69"/>
      <c r="F6" s="69"/>
      <c r="G6" s="68"/>
      <c r="H6" s="68"/>
      <c r="I6" s="68"/>
      <c r="J6" s="68"/>
      <c r="K6" s="68"/>
      <c r="L6" s="68"/>
      <c r="M6" s="68"/>
    </row>
    <row r="7" spans="2:15">
      <c r="B7" s="66" t="s">
        <v>13</v>
      </c>
      <c r="C7" s="67" t="s">
        <v>398</v>
      </c>
      <c r="D7" s="48">
        <v>0.45</v>
      </c>
      <c r="E7" s="68"/>
      <c r="F7" s="68"/>
      <c r="G7" s="68"/>
      <c r="H7" s="68"/>
      <c r="I7" s="68"/>
      <c r="J7" s="68"/>
      <c r="K7" s="68"/>
      <c r="L7" s="68"/>
      <c r="M7" s="68"/>
    </row>
    <row r="8" spans="2:15">
      <c r="B8" s="71" t="s">
        <v>14</v>
      </c>
      <c r="C8" s="72" t="s">
        <v>399</v>
      </c>
      <c r="D8" s="48">
        <v>0.38</v>
      </c>
      <c r="E8" s="69"/>
      <c r="F8" s="69"/>
      <c r="G8" s="68"/>
      <c r="H8" s="68"/>
      <c r="I8" s="68"/>
      <c r="J8" s="68"/>
      <c r="K8" s="68"/>
      <c r="L8" s="68"/>
      <c r="M8" s="68"/>
    </row>
    <row r="9" spans="2:15">
      <c r="B9" s="71" t="s">
        <v>673</v>
      </c>
      <c r="C9" s="72" t="s">
        <v>729</v>
      </c>
      <c r="D9" s="48">
        <v>0.55000000000000004</v>
      </c>
      <c r="E9" s="69"/>
      <c r="F9" s="69"/>
      <c r="G9" s="68"/>
      <c r="H9" s="68"/>
      <c r="I9" s="68"/>
      <c r="J9" s="68"/>
      <c r="K9" s="68"/>
      <c r="L9" s="68"/>
      <c r="M9" s="68"/>
    </row>
    <row r="10" spans="2:15">
      <c r="B10" s="71" t="s">
        <v>674</v>
      </c>
      <c r="C10" s="72" t="s">
        <v>729</v>
      </c>
      <c r="D10" s="48">
        <v>2.5</v>
      </c>
      <c r="E10" s="69"/>
      <c r="F10" s="69"/>
      <c r="G10" s="68"/>
      <c r="H10" s="68"/>
      <c r="I10" s="68"/>
      <c r="J10" s="68"/>
      <c r="K10" s="68"/>
      <c r="L10" s="68"/>
      <c r="M10" s="68"/>
    </row>
    <row r="11" spans="2:15">
      <c r="B11" s="71" t="s">
        <v>675</v>
      </c>
      <c r="C11" s="72" t="s">
        <v>729</v>
      </c>
      <c r="D11" s="48">
        <v>4.5</v>
      </c>
      <c r="E11" s="69"/>
      <c r="F11" s="69"/>
      <c r="G11" s="68"/>
      <c r="H11" s="68"/>
      <c r="I11" s="68"/>
      <c r="J11" s="68"/>
      <c r="K11" s="68"/>
      <c r="L11" s="68"/>
      <c r="M11" s="68"/>
    </row>
    <row r="12" spans="2:15">
      <c r="B12" s="71" t="s">
        <v>792</v>
      </c>
      <c r="C12" s="72" t="s">
        <v>729</v>
      </c>
      <c r="D12" s="48"/>
      <c r="E12" s="69"/>
      <c r="F12" s="69"/>
      <c r="G12" s="68"/>
      <c r="H12" s="68"/>
      <c r="I12" s="68"/>
      <c r="J12" s="68"/>
      <c r="K12" s="68"/>
      <c r="L12" s="68"/>
      <c r="M12" s="68"/>
    </row>
    <row r="13" spans="2:15">
      <c r="B13" s="71" t="s">
        <v>15</v>
      </c>
      <c r="C13" s="72" t="s">
        <v>21</v>
      </c>
      <c r="D13" s="48">
        <v>30</v>
      </c>
      <c r="E13" s="69"/>
      <c r="F13" s="69"/>
      <c r="G13" s="68"/>
      <c r="H13" s="68"/>
      <c r="I13" s="68"/>
      <c r="J13" s="68"/>
      <c r="K13" s="68"/>
      <c r="L13" s="68"/>
      <c r="M13" s="68"/>
    </row>
    <row r="14" spans="2:15">
      <c r="B14" s="62" t="s">
        <v>22</v>
      </c>
      <c r="C14" s="63" t="s">
        <v>23</v>
      </c>
      <c r="D14" s="64"/>
      <c r="E14" s="48">
        <v>265</v>
      </c>
      <c r="F14" s="48">
        <v>75</v>
      </c>
      <c r="G14" s="49">
        <v>60</v>
      </c>
      <c r="H14" s="49">
        <v>0.34</v>
      </c>
      <c r="I14" s="49">
        <v>90</v>
      </c>
      <c r="J14" s="49">
        <v>7.69</v>
      </c>
      <c r="K14" s="49">
        <v>0.38</v>
      </c>
      <c r="L14" s="49">
        <v>465</v>
      </c>
      <c r="M14" s="49">
        <v>1625</v>
      </c>
    </row>
    <row r="15" spans="2:15">
      <c r="B15" s="71" t="s">
        <v>24</v>
      </c>
      <c r="C15" s="72" t="s">
        <v>817</v>
      </c>
      <c r="D15" s="73"/>
      <c r="E15" s="48">
        <v>35</v>
      </c>
      <c r="F15" s="48">
        <v>37</v>
      </c>
      <c r="G15" s="49">
        <v>34</v>
      </c>
      <c r="H15" s="49">
        <v>25</v>
      </c>
      <c r="I15" s="49">
        <v>35</v>
      </c>
      <c r="J15" s="49">
        <v>45</v>
      </c>
      <c r="K15" s="49">
        <v>45</v>
      </c>
      <c r="L15" s="49">
        <v>35</v>
      </c>
      <c r="M15" s="49">
        <v>21</v>
      </c>
    </row>
    <row r="16" spans="2:15">
      <c r="B16" s="71" t="s">
        <v>794</v>
      </c>
      <c r="C16" s="72" t="s">
        <v>783</v>
      </c>
      <c r="D16" s="73"/>
      <c r="E16" s="48">
        <v>6</v>
      </c>
      <c r="F16" s="48">
        <v>8</v>
      </c>
      <c r="G16" s="49">
        <v>8</v>
      </c>
      <c r="H16" s="49">
        <v>0</v>
      </c>
      <c r="I16" s="49">
        <v>21</v>
      </c>
      <c r="J16" s="49"/>
      <c r="K16" s="49"/>
      <c r="L16" s="49">
        <v>21</v>
      </c>
      <c r="M16" s="49">
        <v>15</v>
      </c>
    </row>
    <row r="17" spans="2:15">
      <c r="B17" s="71" t="s">
        <v>795</v>
      </c>
      <c r="C17" s="72" t="s">
        <v>783</v>
      </c>
      <c r="D17" s="73"/>
      <c r="E17" s="48">
        <v>25</v>
      </c>
      <c r="F17" s="48">
        <v>11</v>
      </c>
      <c r="G17" s="49"/>
      <c r="H17" s="49">
        <v>22</v>
      </c>
      <c r="I17" s="49"/>
      <c r="J17" s="49">
        <v>21</v>
      </c>
      <c r="K17" s="49">
        <v>16</v>
      </c>
      <c r="L17" s="49"/>
      <c r="M17" s="49">
        <v>21</v>
      </c>
    </row>
    <row r="18" spans="2:15">
      <c r="B18" s="71" t="s">
        <v>796</v>
      </c>
      <c r="C18" s="72" t="s">
        <v>783</v>
      </c>
      <c r="D18" s="73"/>
      <c r="E18" s="48"/>
      <c r="F18" s="48">
        <v>16</v>
      </c>
      <c r="G18" s="49">
        <v>16</v>
      </c>
      <c r="H18" s="49"/>
      <c r="I18" s="49"/>
      <c r="J18" s="49"/>
      <c r="K18" s="49"/>
      <c r="L18" s="49">
        <v>9</v>
      </c>
      <c r="M18" s="49">
        <v>17</v>
      </c>
    </row>
    <row r="19" spans="2:15">
      <c r="B19" s="71" t="s">
        <v>887</v>
      </c>
      <c r="C19" s="72" t="s">
        <v>888</v>
      </c>
      <c r="D19" s="50">
        <v>0.05</v>
      </c>
      <c r="E19" s="73"/>
      <c r="F19" s="73"/>
      <c r="G19" s="74"/>
      <c r="H19" s="74"/>
      <c r="I19" s="74"/>
      <c r="J19" s="74"/>
      <c r="K19" s="74"/>
      <c r="L19" s="74"/>
      <c r="M19" s="74"/>
    </row>
    <row r="20" spans="2:15">
      <c r="B20" s="71" t="s">
        <v>402</v>
      </c>
      <c r="C20" s="72" t="s">
        <v>25</v>
      </c>
      <c r="D20" s="50">
        <v>20</v>
      </c>
      <c r="E20" s="73"/>
      <c r="F20" s="73"/>
      <c r="G20" s="74"/>
      <c r="H20" s="74"/>
      <c r="I20" s="74"/>
      <c r="J20" s="74"/>
      <c r="K20" s="74"/>
      <c r="L20" s="74"/>
      <c r="M20" s="74"/>
    </row>
    <row r="21" spans="2:15">
      <c r="B21" s="71" t="s">
        <v>403</v>
      </c>
      <c r="C21" s="72" t="s">
        <v>26</v>
      </c>
      <c r="D21" s="50">
        <v>3.25</v>
      </c>
      <c r="E21" s="73"/>
      <c r="F21" s="73"/>
      <c r="G21" s="74"/>
      <c r="H21" s="74"/>
      <c r="I21" s="74"/>
      <c r="J21" s="74"/>
      <c r="K21" s="74"/>
      <c r="L21" s="74"/>
      <c r="M21" s="74"/>
    </row>
    <row r="22" spans="2:15">
      <c r="B22" s="62" t="s">
        <v>18</v>
      </c>
      <c r="C22" s="63" t="s">
        <v>400</v>
      </c>
      <c r="D22" s="45">
        <v>7.7499999999999999E-2</v>
      </c>
      <c r="E22" s="73"/>
      <c r="F22" s="73"/>
      <c r="G22" s="74"/>
      <c r="H22" s="74"/>
      <c r="I22" s="74"/>
      <c r="J22" s="74"/>
      <c r="K22" s="74"/>
      <c r="L22" s="74"/>
      <c r="M22" s="74"/>
    </row>
    <row r="23" spans="2:15">
      <c r="B23" s="71"/>
      <c r="C23" s="72"/>
      <c r="D23" s="74"/>
      <c r="E23" s="73"/>
      <c r="F23" s="73"/>
      <c r="G23" s="74"/>
      <c r="H23" s="74"/>
      <c r="I23" s="74"/>
      <c r="J23" s="74"/>
      <c r="K23" s="74"/>
      <c r="L23" s="74"/>
      <c r="M23" s="74"/>
    </row>
    <row r="24" spans="2:15">
      <c r="B24" s="75" t="s">
        <v>27</v>
      </c>
      <c r="C24" s="65"/>
      <c r="D24" s="74"/>
      <c r="E24" s="74"/>
      <c r="F24" s="74"/>
      <c r="G24" s="74"/>
      <c r="H24" s="74"/>
      <c r="I24" s="74"/>
      <c r="J24" s="74"/>
      <c r="K24" s="74"/>
      <c r="L24" s="74"/>
      <c r="M24" s="74"/>
    </row>
    <row r="25" spans="2:15">
      <c r="B25" s="66" t="s">
        <v>28</v>
      </c>
      <c r="C25" s="67" t="s">
        <v>945</v>
      </c>
      <c r="D25" s="275">
        <v>0.01</v>
      </c>
      <c r="E25" s="74"/>
      <c r="F25" s="74"/>
      <c r="G25" s="74"/>
      <c r="H25" s="74"/>
      <c r="I25" s="74"/>
      <c r="J25" s="74"/>
      <c r="K25" s="74"/>
      <c r="L25" s="74"/>
      <c r="M25" s="74"/>
    </row>
    <row r="26" spans="2:15">
      <c r="B26" s="52" t="s">
        <v>49</v>
      </c>
      <c r="C26" s="65" t="s">
        <v>29</v>
      </c>
      <c r="D26" s="49">
        <v>225</v>
      </c>
      <c r="E26" s="74"/>
      <c r="F26" s="74"/>
      <c r="G26" s="74"/>
      <c r="H26" s="74"/>
      <c r="I26" s="74"/>
      <c r="J26" s="74"/>
      <c r="K26" s="74"/>
      <c r="L26" s="74"/>
      <c r="M26" s="74"/>
    </row>
    <row r="27" spans="2:15"/>
    <row r="28" spans="2:15">
      <c r="O28" s="76"/>
    </row>
    <row r="29" spans="2:15">
      <c r="C29" s="52" t="s">
        <v>827</v>
      </c>
      <c r="J29" s="52" t="s">
        <v>907</v>
      </c>
      <c r="K29" s="52" t="s">
        <v>907</v>
      </c>
      <c r="O29" s="76"/>
    </row>
    <row r="30" spans="2:15">
      <c r="C30" s="52" t="s">
        <v>818</v>
      </c>
      <c r="E30" s="52" t="s">
        <v>853</v>
      </c>
      <c r="F30" s="52" t="s">
        <v>861</v>
      </c>
      <c r="H30" s="52" t="s">
        <v>927</v>
      </c>
      <c r="I30" s="52" t="s">
        <v>853</v>
      </c>
      <c r="J30" s="52" t="s">
        <v>899</v>
      </c>
      <c r="K30" s="52" t="s">
        <v>899</v>
      </c>
      <c r="L30" s="52" t="s">
        <v>819</v>
      </c>
      <c r="M30" s="52" t="s">
        <v>861</v>
      </c>
    </row>
    <row r="31" spans="2:15">
      <c r="E31" s="52" t="s">
        <v>854</v>
      </c>
      <c r="F31" s="52" t="s">
        <v>862</v>
      </c>
      <c r="H31" s="52" t="s">
        <v>928</v>
      </c>
      <c r="I31" s="52" t="s">
        <v>937</v>
      </c>
      <c r="J31" s="52" t="s">
        <v>900</v>
      </c>
      <c r="K31" s="52" t="s">
        <v>900</v>
      </c>
      <c r="L31" s="52" t="s">
        <v>821</v>
      </c>
      <c r="M31" s="52" t="s">
        <v>867</v>
      </c>
    </row>
    <row r="32" spans="2:15">
      <c r="E32" s="52" t="s">
        <v>855</v>
      </c>
      <c r="F32" s="52" t="s">
        <v>855</v>
      </c>
      <c r="H32" s="52" t="s">
        <v>929</v>
      </c>
      <c r="I32" s="52" t="s">
        <v>855</v>
      </c>
      <c r="L32" s="52" t="s">
        <v>820</v>
      </c>
      <c r="M32" s="52" t="s">
        <v>909</v>
      </c>
    </row>
    <row r="33" spans="3:13">
      <c r="E33" s="52" t="s">
        <v>856</v>
      </c>
      <c r="F33" s="52" t="s">
        <v>863</v>
      </c>
      <c r="I33" s="52" t="s">
        <v>938</v>
      </c>
      <c r="L33" s="52" t="s">
        <v>822</v>
      </c>
      <c r="M33" s="52" t="s">
        <v>910</v>
      </c>
    </row>
    <row r="34" spans="3:13">
      <c r="E34" s="52" t="s">
        <v>857</v>
      </c>
      <c r="F34" s="52" t="s">
        <v>864</v>
      </c>
      <c r="L34" s="52" t="s">
        <v>823</v>
      </c>
      <c r="M34" s="52" t="s">
        <v>911</v>
      </c>
    </row>
    <row r="35" spans="3:13">
      <c r="F35" s="52" t="s">
        <v>865</v>
      </c>
      <c r="L35" s="52" t="s">
        <v>824</v>
      </c>
      <c r="M35" s="52" t="s">
        <v>912</v>
      </c>
    </row>
    <row r="36" spans="3:13">
      <c r="F36" s="52" t="s">
        <v>866</v>
      </c>
      <c r="L36" s="52" t="s">
        <v>825</v>
      </c>
      <c r="M36" s="52" t="s">
        <v>855</v>
      </c>
    </row>
    <row r="37" spans="3:13">
      <c r="F37" s="52" t="s">
        <v>867</v>
      </c>
    </row>
    <row r="38" spans="3:13">
      <c r="F38" s="52" t="s">
        <v>868</v>
      </c>
    </row>
    <row r="39" spans="3:13"/>
    <row r="40" spans="3:13">
      <c r="C40" s="52" t="s">
        <v>826</v>
      </c>
      <c r="E40" s="52" t="s">
        <v>858</v>
      </c>
      <c r="F40" s="52" t="s">
        <v>869</v>
      </c>
      <c r="I40" s="52" t="s">
        <v>939</v>
      </c>
      <c r="L40" s="52" t="s">
        <v>828</v>
      </c>
      <c r="M40" s="52" t="s">
        <v>913</v>
      </c>
    </row>
    <row r="41" spans="3:13">
      <c r="I41" s="52" t="s">
        <v>940</v>
      </c>
      <c r="L41" s="52" t="s">
        <v>829</v>
      </c>
      <c r="M41" s="52" t="s">
        <v>914</v>
      </c>
    </row>
    <row r="42" spans="3:13">
      <c r="I42" s="52" t="s">
        <v>941</v>
      </c>
      <c r="L42" s="52" t="s">
        <v>830</v>
      </c>
    </row>
    <row r="43" spans="3:13">
      <c r="L43" s="52" t="s">
        <v>831</v>
      </c>
    </row>
    <row r="44" spans="3:13">
      <c r="L44" s="52" t="s">
        <v>832</v>
      </c>
    </row>
    <row r="45" spans="3:13">
      <c r="L45" s="52" t="s">
        <v>833</v>
      </c>
    </row>
    <row r="46" spans="3:13">
      <c r="L46" s="52" t="s">
        <v>834</v>
      </c>
    </row>
    <row r="47" spans="3:13">
      <c r="L47" s="52" t="s">
        <v>835</v>
      </c>
    </row>
    <row r="48" spans="3:13">
      <c r="L48" s="52" t="s">
        <v>836</v>
      </c>
    </row>
    <row r="49" spans="3:13"/>
    <row r="50" spans="3:13">
      <c r="C50" s="52" t="s">
        <v>837</v>
      </c>
      <c r="E50" s="52" t="s">
        <v>859</v>
      </c>
      <c r="F50" s="52" t="s">
        <v>870</v>
      </c>
      <c r="H50" s="52" t="s">
        <v>930</v>
      </c>
      <c r="J50" s="52" t="s">
        <v>901</v>
      </c>
      <c r="K50" s="52" t="s">
        <v>908</v>
      </c>
      <c r="L50" s="52" t="s">
        <v>838</v>
      </c>
      <c r="M50" s="52" t="s">
        <v>915</v>
      </c>
    </row>
    <row r="51" spans="3:13">
      <c r="F51" s="52" t="s">
        <v>871</v>
      </c>
      <c r="H51" s="52" t="s">
        <v>931</v>
      </c>
      <c r="M51" s="52" t="s">
        <v>916</v>
      </c>
    </row>
    <row r="52" spans="3:13">
      <c r="M52" s="52" t="s">
        <v>917</v>
      </c>
    </row>
    <row r="53" spans="3:13">
      <c r="M53" s="52" t="s">
        <v>918</v>
      </c>
    </row>
    <row r="54" spans="3:13">
      <c r="M54" s="52" t="s">
        <v>919</v>
      </c>
    </row>
    <row r="55" spans="3:13"/>
    <row r="56" spans="3:13">
      <c r="C56" s="52" t="s">
        <v>839</v>
      </c>
      <c r="F56" s="52" t="s">
        <v>872</v>
      </c>
      <c r="L56" s="52" t="s">
        <v>840</v>
      </c>
    </row>
    <row r="57" spans="3:13">
      <c r="F57" s="52" t="s">
        <v>873</v>
      </c>
      <c r="L57" s="52" t="s">
        <v>841</v>
      </c>
    </row>
    <row r="58" spans="3:13">
      <c r="L58" s="52" t="s">
        <v>842</v>
      </c>
    </row>
    <row r="59" spans="3:13">
      <c r="L59" s="52" t="s">
        <v>843</v>
      </c>
    </row>
    <row r="60" spans="3:13"/>
  </sheetData>
  <sheetProtection sheet="1" objects="1" scenarios="1"/>
  <protectedRanges>
    <protectedRange sqref="D6:D13 E14:M18 D19:D22 D25:D26" name="Grey cells"/>
  </protectedRanges>
  <mergeCells count="8">
    <mergeCell ref="M2:M3"/>
    <mergeCell ref="J2:K2"/>
    <mergeCell ref="F2:G2"/>
    <mergeCell ref="B1:D1"/>
    <mergeCell ref="I2:I3"/>
    <mergeCell ref="H2:H3"/>
    <mergeCell ref="L2:L3"/>
    <mergeCell ref="E2:E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67387-FB9B-4243-AC08-56DE51C01A62}">
  <sheetPr codeName="Sheet3"/>
  <dimension ref="A1:K33"/>
  <sheetViews>
    <sheetView workbookViewId="0">
      <selection activeCell="F24" sqref="F24"/>
    </sheetView>
  </sheetViews>
  <sheetFormatPr defaultColWidth="0" defaultRowHeight="16.5" zeroHeight="1"/>
  <cols>
    <col min="1" max="1" width="40.25" customWidth="1"/>
    <col min="2" max="2" width="9.375" bestFit="1" customWidth="1"/>
    <col min="3" max="3" width="11.875" bestFit="1" customWidth="1"/>
    <col min="4" max="4" width="13.25" bestFit="1" customWidth="1"/>
    <col min="5" max="6" width="13.25" customWidth="1"/>
    <col min="7" max="7" width="12.25" bestFit="1" customWidth="1"/>
    <col min="8" max="8" width="14.125" bestFit="1" customWidth="1"/>
    <col min="9" max="9" width="12.375" bestFit="1" customWidth="1"/>
    <col min="10" max="11" width="9" customWidth="1"/>
    <col min="12" max="16384" width="9" hidden="1"/>
  </cols>
  <sheetData>
    <row r="1" spans="1:10">
      <c r="A1" s="274" t="s">
        <v>723</v>
      </c>
      <c r="B1" s="274"/>
      <c r="C1" s="274"/>
      <c r="D1" s="274"/>
      <c r="E1" s="274"/>
      <c r="F1" s="274"/>
      <c r="G1" s="274"/>
      <c r="H1" s="274"/>
      <c r="I1" s="274"/>
      <c r="J1" s="274"/>
    </row>
    <row r="2" spans="1:10" ht="17.25">
      <c r="B2" s="345" t="s">
        <v>3</v>
      </c>
      <c r="C2" s="345" t="s">
        <v>4</v>
      </c>
      <c r="D2" s="345"/>
      <c r="E2" s="345" t="s">
        <v>5</v>
      </c>
      <c r="F2" s="345" t="s">
        <v>933</v>
      </c>
      <c r="G2" s="345" t="s">
        <v>882</v>
      </c>
      <c r="H2" s="345"/>
      <c r="I2" s="345" t="s">
        <v>883</v>
      </c>
      <c r="J2" s="345" t="s">
        <v>763</v>
      </c>
    </row>
    <row r="3" spans="1:10" ht="17.25">
      <c r="B3" s="346"/>
      <c r="C3" s="56" t="s">
        <v>8</v>
      </c>
      <c r="D3" s="57" t="s">
        <v>9</v>
      </c>
      <c r="E3" s="346"/>
      <c r="F3" s="346"/>
      <c r="G3" s="57" t="s">
        <v>687</v>
      </c>
      <c r="H3" s="57" t="s">
        <v>902</v>
      </c>
      <c r="I3" s="346"/>
      <c r="J3" s="346"/>
    </row>
    <row r="4" spans="1:10" ht="17.25">
      <c r="B4" s="60"/>
      <c r="C4" s="59"/>
      <c r="D4" s="54"/>
      <c r="E4" s="61"/>
      <c r="F4" s="61"/>
      <c r="G4" s="54"/>
      <c r="H4" s="54"/>
      <c r="I4" s="54"/>
      <c r="J4" s="61"/>
    </row>
    <row r="5" spans="1:10" ht="17.25">
      <c r="A5" s="62" t="s">
        <v>10</v>
      </c>
      <c r="B5" s="327">
        <v>230</v>
      </c>
      <c r="C5" s="327">
        <v>63</v>
      </c>
      <c r="D5" s="328">
        <v>55</v>
      </c>
      <c r="E5" s="328">
        <v>65</v>
      </c>
      <c r="F5" s="328">
        <v>105</v>
      </c>
      <c r="G5" s="328">
        <v>85</v>
      </c>
      <c r="H5" s="328">
        <v>70</v>
      </c>
      <c r="I5" s="328">
        <v>1350</v>
      </c>
      <c r="J5" s="328">
        <v>5750</v>
      </c>
    </row>
    <row r="6" spans="1:10" ht="17.25">
      <c r="A6" s="62" t="s">
        <v>889</v>
      </c>
      <c r="B6" s="270">
        <v>0.22</v>
      </c>
      <c r="C6" s="270">
        <v>0.13</v>
      </c>
      <c r="D6" s="271">
        <v>0.13</v>
      </c>
      <c r="E6" s="271">
        <v>0.12</v>
      </c>
      <c r="F6" s="271">
        <v>0.12</v>
      </c>
      <c r="G6" s="271">
        <v>0.17</v>
      </c>
      <c r="H6" s="271">
        <v>0.17</v>
      </c>
      <c r="I6" s="271"/>
      <c r="J6" s="271"/>
    </row>
    <row r="7" spans="1:10" ht="17.25">
      <c r="A7" s="62" t="s">
        <v>11</v>
      </c>
      <c r="B7" s="46">
        <v>4.3</v>
      </c>
      <c r="C7" s="46">
        <v>10.220000000000001</v>
      </c>
      <c r="D7" s="47">
        <v>10.220000000000001</v>
      </c>
      <c r="E7" s="47">
        <v>6.03</v>
      </c>
      <c r="F7" s="47">
        <v>3.95</v>
      </c>
      <c r="G7" s="47">
        <v>14</v>
      </c>
      <c r="H7" s="47">
        <v>14</v>
      </c>
      <c r="I7" s="47">
        <v>0.7</v>
      </c>
      <c r="J7" s="47">
        <v>0.2</v>
      </c>
    </row>
    <row r="8" spans="1:10" ht="17.25">
      <c r="A8" s="62"/>
      <c r="B8" s="64"/>
      <c r="C8" s="64"/>
      <c r="D8" s="64"/>
      <c r="E8" s="64"/>
      <c r="F8" s="64"/>
      <c r="G8" s="64"/>
      <c r="H8" s="64"/>
      <c r="I8" s="64"/>
      <c r="J8" s="64"/>
    </row>
    <row r="9" spans="1:10" ht="17.25">
      <c r="A9" s="58" t="s">
        <v>401</v>
      </c>
      <c r="B9" s="64"/>
      <c r="C9" s="64"/>
      <c r="D9" s="64"/>
      <c r="E9" s="64"/>
      <c r="F9" s="64"/>
      <c r="G9" s="64"/>
      <c r="H9" s="64"/>
      <c r="I9" s="64"/>
      <c r="J9" s="64"/>
    </row>
    <row r="10" spans="1:10" ht="17.25">
      <c r="A10" s="52" t="s">
        <v>12</v>
      </c>
      <c r="B10" s="233">
        <v>80000</v>
      </c>
      <c r="C10" s="233">
        <v>140000</v>
      </c>
      <c r="D10" s="233">
        <v>140000</v>
      </c>
      <c r="E10" s="233">
        <v>1</v>
      </c>
      <c r="F10" s="233">
        <v>750000</v>
      </c>
      <c r="G10" s="233">
        <v>1</v>
      </c>
      <c r="H10" s="233">
        <v>1</v>
      </c>
      <c r="I10" s="233">
        <v>230000</v>
      </c>
      <c r="J10" s="233">
        <v>2000</v>
      </c>
    </row>
    <row r="11" spans="1:10" ht="17.25">
      <c r="A11" s="62" t="s">
        <v>728</v>
      </c>
      <c r="B11" s="233">
        <v>36000</v>
      </c>
      <c r="C11" s="233">
        <v>130000</v>
      </c>
      <c r="D11" s="233">
        <v>155000</v>
      </c>
      <c r="E11" s="233">
        <v>100</v>
      </c>
      <c r="F11" s="233">
        <v>90000</v>
      </c>
      <c r="G11" s="233">
        <v>23</v>
      </c>
      <c r="H11" s="233">
        <v>65</v>
      </c>
      <c r="I11" s="233">
        <v>42000</v>
      </c>
      <c r="J11" s="233">
        <v>150</v>
      </c>
    </row>
    <row r="12" spans="1:10" ht="17.25">
      <c r="A12" s="62" t="s">
        <v>41</v>
      </c>
      <c r="B12" s="44">
        <v>250</v>
      </c>
      <c r="C12" s="197"/>
      <c r="D12" s="198"/>
      <c r="E12" s="43">
        <v>95</v>
      </c>
      <c r="F12" s="43">
        <v>90</v>
      </c>
      <c r="G12" s="43">
        <v>150</v>
      </c>
      <c r="H12" s="43">
        <v>150</v>
      </c>
      <c r="I12" s="43">
        <v>100</v>
      </c>
      <c r="J12" s="43"/>
    </row>
    <row r="13" spans="1:10" ht="17.25">
      <c r="A13" s="62" t="s">
        <v>13</v>
      </c>
      <c r="B13" s="44">
        <v>95</v>
      </c>
      <c r="C13" s="44">
        <v>50</v>
      </c>
      <c r="D13" s="43">
        <v>46</v>
      </c>
      <c r="E13" s="43">
        <v>42</v>
      </c>
      <c r="F13" s="43">
        <v>36</v>
      </c>
      <c r="G13" s="43">
        <v>50</v>
      </c>
      <c r="H13" s="43">
        <v>50</v>
      </c>
      <c r="I13" s="43">
        <v>80</v>
      </c>
      <c r="J13" s="43">
        <v>65</v>
      </c>
    </row>
    <row r="14" spans="1:10" ht="17.25">
      <c r="A14" s="62" t="s">
        <v>14</v>
      </c>
      <c r="B14" s="43">
        <v>60</v>
      </c>
      <c r="C14" s="43">
        <v>95</v>
      </c>
      <c r="D14" s="43">
        <v>80</v>
      </c>
      <c r="E14" s="43">
        <v>21</v>
      </c>
      <c r="F14" s="43">
        <v>25</v>
      </c>
      <c r="G14" s="43">
        <v>90</v>
      </c>
      <c r="H14" s="43">
        <v>70</v>
      </c>
      <c r="I14" s="43">
        <v>60</v>
      </c>
      <c r="J14" s="43">
        <v>100</v>
      </c>
    </row>
    <row r="15" spans="1:10" ht="17.25">
      <c r="A15" s="62" t="s">
        <v>673</v>
      </c>
      <c r="B15" s="43">
        <v>12</v>
      </c>
      <c r="C15" s="43">
        <v>12</v>
      </c>
      <c r="D15" s="43">
        <v>10</v>
      </c>
      <c r="E15" s="43"/>
      <c r="F15" s="43"/>
      <c r="G15" s="43"/>
      <c r="H15" s="43"/>
      <c r="I15" s="43">
        <v>15</v>
      </c>
      <c r="J15" s="43">
        <v>15</v>
      </c>
    </row>
    <row r="16" spans="1:10" ht="17.25">
      <c r="A16" s="62" t="s">
        <v>674</v>
      </c>
      <c r="B16" s="43">
        <v>0</v>
      </c>
      <c r="C16" s="43"/>
      <c r="D16" s="43"/>
      <c r="E16" s="43"/>
      <c r="F16" s="43"/>
      <c r="G16" s="43">
        <v>10</v>
      </c>
      <c r="H16" s="43">
        <v>10</v>
      </c>
      <c r="I16" s="43">
        <v>2</v>
      </c>
      <c r="J16" s="43"/>
    </row>
    <row r="17" spans="1:10" ht="17.25">
      <c r="A17" s="62" t="s">
        <v>675</v>
      </c>
      <c r="B17" s="43">
        <v>0.5</v>
      </c>
      <c r="C17" s="43"/>
      <c r="D17" s="43"/>
      <c r="E17" s="43"/>
      <c r="F17" s="43"/>
      <c r="G17" s="43"/>
      <c r="H17" s="43"/>
      <c r="I17" s="43">
        <v>0.5</v>
      </c>
      <c r="J17" s="43"/>
    </row>
    <row r="18" spans="1:10" ht="17.25">
      <c r="A18" s="62" t="s">
        <v>792</v>
      </c>
      <c r="B18" s="43"/>
      <c r="C18" s="43"/>
      <c r="D18" s="43"/>
      <c r="E18" s="43"/>
      <c r="F18" s="43"/>
      <c r="G18" s="43"/>
      <c r="H18" s="43"/>
      <c r="I18" s="43"/>
      <c r="J18" s="43"/>
    </row>
    <row r="19" spans="1:10" ht="17.25">
      <c r="A19" s="62" t="s">
        <v>15</v>
      </c>
      <c r="B19" s="43">
        <v>0.6</v>
      </c>
      <c r="C19" s="43">
        <v>0.5</v>
      </c>
      <c r="D19" s="43">
        <v>0</v>
      </c>
      <c r="E19" s="43">
        <v>0.5</v>
      </c>
      <c r="F19" s="43"/>
      <c r="G19" s="43"/>
      <c r="H19" s="43"/>
      <c r="I19" s="43">
        <v>0.5</v>
      </c>
      <c r="J19" s="43">
        <v>0.5</v>
      </c>
    </row>
    <row r="20" spans="1:10" ht="17.25">
      <c r="A20" s="66" t="s">
        <v>16</v>
      </c>
      <c r="B20" s="43">
        <v>2</v>
      </c>
      <c r="C20" s="44">
        <v>2</v>
      </c>
      <c r="D20" s="43">
        <v>2</v>
      </c>
      <c r="E20" s="43">
        <v>2</v>
      </c>
      <c r="F20" s="43">
        <v>2</v>
      </c>
      <c r="G20" s="43">
        <v>3</v>
      </c>
      <c r="H20" s="43">
        <v>3</v>
      </c>
      <c r="I20" s="43">
        <v>3</v>
      </c>
      <c r="J20" s="43">
        <v>2</v>
      </c>
    </row>
    <row r="21" spans="1:10" ht="17.25">
      <c r="A21" s="62" t="s">
        <v>784</v>
      </c>
      <c r="B21" s="43">
        <v>1</v>
      </c>
      <c r="C21" s="44">
        <v>1</v>
      </c>
      <c r="D21" s="43">
        <v>2</v>
      </c>
      <c r="E21" s="43"/>
      <c r="F21" s="43">
        <v>2</v>
      </c>
      <c r="G21" s="43"/>
      <c r="H21" s="43"/>
      <c r="I21" s="43">
        <v>4</v>
      </c>
      <c r="J21" s="43">
        <v>2</v>
      </c>
    </row>
    <row r="22" spans="1:10" ht="17.25">
      <c r="A22" s="62" t="s">
        <v>785</v>
      </c>
      <c r="B22" s="43">
        <v>1</v>
      </c>
      <c r="C22" s="44">
        <v>1</v>
      </c>
      <c r="D22" s="43"/>
      <c r="E22" s="43">
        <v>1</v>
      </c>
      <c r="F22" s="43"/>
      <c r="G22" s="43">
        <v>1</v>
      </c>
      <c r="H22" s="43"/>
      <c r="I22" s="43">
        <v>0</v>
      </c>
      <c r="J22" s="43">
        <v>2</v>
      </c>
    </row>
    <row r="23" spans="1:10" ht="17.25">
      <c r="A23" s="62" t="s">
        <v>793</v>
      </c>
      <c r="B23" s="43"/>
      <c r="C23" s="44">
        <v>1</v>
      </c>
      <c r="D23" s="43">
        <v>1</v>
      </c>
      <c r="E23" s="43"/>
      <c r="F23" s="43"/>
      <c r="G23" s="43"/>
      <c r="H23" s="43"/>
      <c r="I23" s="43">
        <v>2</v>
      </c>
      <c r="J23" s="43">
        <v>2</v>
      </c>
    </row>
    <row r="24" spans="1:10" ht="17.25">
      <c r="A24" s="62" t="s">
        <v>786</v>
      </c>
      <c r="B24" s="43">
        <v>18</v>
      </c>
      <c r="C24" s="44">
        <v>18</v>
      </c>
      <c r="D24" s="43">
        <v>12</v>
      </c>
      <c r="E24" s="43"/>
      <c r="F24" s="43">
        <v>12</v>
      </c>
      <c r="G24" s="43">
        <v>30</v>
      </c>
      <c r="H24" s="43">
        <v>30</v>
      </c>
      <c r="I24" s="43">
        <v>12</v>
      </c>
      <c r="J24" s="43">
        <v>15</v>
      </c>
    </row>
    <row r="25" spans="1:10" ht="17.25">
      <c r="A25" s="62" t="s">
        <v>995</v>
      </c>
      <c r="B25" s="334">
        <v>0.14499999999999999</v>
      </c>
      <c r="C25" s="335">
        <v>0.13</v>
      </c>
      <c r="D25" s="335">
        <v>0.13</v>
      </c>
      <c r="E25" s="335">
        <v>0.12</v>
      </c>
      <c r="F25" s="335">
        <v>0.13500000000000001</v>
      </c>
      <c r="G25" s="335">
        <v>0.12</v>
      </c>
      <c r="H25" s="335">
        <v>0.12</v>
      </c>
      <c r="I25" s="335"/>
      <c r="J25" s="335"/>
    </row>
    <row r="33"/>
  </sheetData>
  <protectedRanges>
    <protectedRange sqref="B5:J7 B10:J24" name="Grey cells"/>
  </protectedRanges>
  <mergeCells count="7">
    <mergeCell ref="B2:B3"/>
    <mergeCell ref="I2:I3"/>
    <mergeCell ref="J2:J3"/>
    <mergeCell ref="G2:H2"/>
    <mergeCell ref="C2:D2"/>
    <mergeCell ref="F2:F3"/>
    <mergeCell ref="E2:E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157C2-99E9-4674-8D1B-57F97E1A6AA7}">
  <sheetPr codeName="Sheet11"/>
  <dimension ref="A1:CY208"/>
  <sheetViews>
    <sheetView workbookViewId="0">
      <selection activeCell="J19" sqref="J19"/>
    </sheetView>
  </sheetViews>
  <sheetFormatPr defaultColWidth="0" defaultRowHeight="14.25" customHeight="1" zeroHeight="1"/>
  <cols>
    <col min="1" max="1" width="2.875" style="109" customWidth="1"/>
    <col min="2" max="2" width="30.875" style="109" customWidth="1"/>
    <col min="3" max="3" width="18.625" style="109" bestFit="1" customWidth="1"/>
    <col min="4" max="4" width="13" style="109" customWidth="1"/>
    <col min="5" max="5" width="12.5" style="109" customWidth="1"/>
    <col min="6" max="7" width="10" style="109" customWidth="1"/>
    <col min="8" max="8" width="11.75" style="109" customWidth="1"/>
    <col min="9" max="9" width="10.75" style="109" customWidth="1"/>
    <col min="10" max="10" width="9.5" style="109" customWidth="1"/>
    <col min="11" max="103" width="0" hidden="1" customWidth="1"/>
    <col min="104" max="16384" width="9" style="109" hidden="1"/>
  </cols>
  <sheetData>
    <row r="1" spans="1:10" ht="14.25" customHeight="1">
      <c r="B1" s="350" t="s">
        <v>727</v>
      </c>
      <c r="C1" s="350"/>
      <c r="D1" s="350"/>
      <c r="E1" s="350"/>
      <c r="F1" s="350"/>
      <c r="G1" s="350"/>
      <c r="H1" s="350"/>
      <c r="I1" s="350"/>
    </row>
    <row r="2" spans="1:10" ht="16.5">
      <c r="A2" s="150"/>
      <c r="B2" s="349" t="s">
        <v>726</v>
      </c>
      <c r="C2" s="349"/>
      <c r="D2" s="349"/>
      <c r="E2" s="349"/>
      <c r="F2" s="349"/>
      <c r="G2" s="349"/>
      <c r="H2" s="349"/>
      <c r="I2" s="349"/>
    </row>
    <row r="3" spans="1:10" ht="16.5">
      <c r="B3" s="349"/>
      <c r="C3" s="349"/>
      <c r="D3" s="349"/>
      <c r="E3" s="349"/>
      <c r="F3" s="349"/>
      <c r="G3" s="349"/>
      <c r="H3" s="349"/>
      <c r="I3" s="349"/>
    </row>
    <row r="4" spans="1:10" ht="28.5" customHeight="1">
      <c r="B4" s="354" t="s">
        <v>3</v>
      </c>
      <c r="C4" s="354"/>
      <c r="D4" s="354"/>
      <c r="E4" s="354"/>
      <c r="F4" s="354"/>
      <c r="G4" s="354"/>
      <c r="H4" s="354"/>
      <c r="I4" s="354"/>
      <c r="J4" s="154"/>
    </row>
    <row r="5" spans="1:10" ht="16.5">
      <c r="B5" s="351" t="s">
        <v>545</v>
      </c>
      <c r="C5" s="353" t="s">
        <v>546</v>
      </c>
      <c r="D5" s="357" t="s">
        <v>973</v>
      </c>
      <c r="E5" s="353" t="s">
        <v>547</v>
      </c>
      <c r="F5" s="353" t="s">
        <v>548</v>
      </c>
      <c r="G5" s="153" t="s">
        <v>549</v>
      </c>
      <c r="H5" s="153" t="s">
        <v>550</v>
      </c>
      <c r="I5" s="355" t="s">
        <v>551</v>
      </c>
      <c r="J5" s="154"/>
    </row>
    <row r="6" spans="1:10" ht="16.5">
      <c r="B6" s="352"/>
      <c r="C6" s="354"/>
      <c r="D6" s="358"/>
      <c r="E6" s="354"/>
      <c r="F6" s="354"/>
      <c r="G6" s="151" t="s">
        <v>564</v>
      </c>
      <c r="H6" s="151" t="s">
        <v>564</v>
      </c>
      <c r="I6" s="356"/>
      <c r="J6" s="159"/>
    </row>
    <row r="7" spans="1:10" ht="16.5">
      <c r="B7" s="158"/>
      <c r="C7" s="158"/>
      <c r="D7" s="159" t="s">
        <v>570</v>
      </c>
      <c r="E7" s="159" t="s">
        <v>567</v>
      </c>
      <c r="F7" s="159" t="s">
        <v>568</v>
      </c>
      <c r="G7" s="159" t="s">
        <v>569</v>
      </c>
      <c r="H7" s="159" t="s">
        <v>569</v>
      </c>
      <c r="I7" s="159" t="s">
        <v>571</v>
      </c>
      <c r="J7" s="161"/>
    </row>
    <row r="8" spans="1:10" ht="16.5">
      <c r="B8" s="110" t="s">
        <v>801</v>
      </c>
      <c r="C8" s="110" t="s">
        <v>724</v>
      </c>
      <c r="D8" s="162">
        <v>0.33</v>
      </c>
      <c r="E8" s="150">
        <f>IFERROR(IF(ISBLANK(C8),"",IF(OR(ISBLANK(B8),IFERROR(VLOOKUP(B8,'Machinery Input Tables'!$C$6:$AG$110,13,FALSE),"")='Machinery Input Tables'!$O$117),1,VLOOKUP(B8,'Machinery Input Tables'!$C$6:$AG$110,28,FALSE))*VLOOKUP(C8,'Machinery Input Tables'!$AI$6:$BA$30,18,FALSE))*D8,"-")</f>
        <v>0.54304799999999998</v>
      </c>
      <c r="F8" s="150">
        <f>IFERROR(IF(AND(ISBLANK(B8)*ISBLANK(C8)),"",IF(ISBLANK(B8),1,IF(VLOOKUP(B8,'Machinery Input Tables'!$C$6:$AG$110,13,FALSE)='Machinery Input Tables'!$O$117,VLOOKUP(B8,'Machinery Input Tables'!$C$6:$AG$110,17,FALSE),VLOOKUP(B8,'Machinery Input Tables'!$C$6:$AG$110,28,FALSE))))*D8,"-")</f>
        <v>3.6299999999999999E-2</v>
      </c>
      <c r="G8" s="161">
        <f>IFERROR(IF(ISBLANK(C8),"",(E8*'Machinery Input Tables'!$BP$10+F8*'Machinery Input Tables'!$BP$6)+(VLOOKUP(C8,'Machinery Input Tables'!$AI$6:$BA$30,17,FALSE)*IF(IFERROR(VLOOKUP(B8,'Machinery Input Tables'!$C$6:$AG$110,13,FALSE)='Machinery Input Tables'!$O$117,1),1,VLOOKUP(B8,'Machinery Input Tables'!$C$6:$AG$110,28,FALSE))+IFERROR(VLOOKUP(B8,'Machinery Input Tables'!$C$6:$AG$110,27,FALSE),0))*D8),"-")</f>
        <v>3.3524765999999997</v>
      </c>
      <c r="H8" s="150">
        <f>IFERROR((IFERROR(VLOOKUP(B8,'Machinery Input Tables'!$C$6:$AG$110,24,FALSE),0)+VLOOKUP(C8,'Machinery Input Tables'!$AI$6:$BA$30,19,FALSE))*IF(IFERROR(VLOOKUP(B8,'Machinery Input Tables'!$C$6:$AG$110,13,FALSE)='Machinery Input Tables'!$O$117,1),1,VLOOKUP(B8,'Machinery Input Tables'!$C$6:$AG$110,28,FALSE))*D8,"-")</f>
        <v>4.4551243899758095</v>
      </c>
      <c r="I8" s="161">
        <f>IFERROR(IF(ISBLANK(AND(B8,C8)),"",SUM(G8:H8)),"-")</f>
        <v>7.8076009899758088</v>
      </c>
      <c r="J8" s="161"/>
    </row>
    <row r="9" spans="1:10" ht="16.5">
      <c r="B9" s="110" t="s">
        <v>802</v>
      </c>
      <c r="C9" s="110" t="s">
        <v>798</v>
      </c>
      <c r="D9" s="162">
        <v>1</v>
      </c>
      <c r="E9" s="150">
        <f>IFERROR(IF(ISBLANK(C9),"",IF(OR(ISBLANK(B9),IFERROR(VLOOKUP(B9,'Machinery Input Tables'!$C$6:$AG$110,13,FALSE),"")='Machinery Input Tables'!$O$117),1,VLOOKUP(B9,'Machinery Input Tables'!$C$6:$AG$110,28,FALSE))*VLOOKUP(C9,'Machinery Input Tables'!$AI$6:$BA$30,18,FALSE))*D9,"-")</f>
        <v>0.73919999999999986</v>
      </c>
      <c r="F9" s="150">
        <f>IFERROR(IF(AND(ISBLANK(B9)*ISBLANK(C9)),"",IF(ISBLANK(B9),1,IF(VLOOKUP(B9,'Machinery Input Tables'!$C$6:$AG$110,13,FALSE)='Machinery Input Tables'!$O$117,VLOOKUP(B9,'Machinery Input Tables'!$C$6:$AG$110,17,FALSE),VLOOKUP(B9,'Machinery Input Tables'!$C$6:$AG$110,28,FALSE))))*D9,"-")</f>
        <v>0.06</v>
      </c>
      <c r="G9" s="161">
        <f>IFERROR(IF(ISBLANK(C9),"",(E9*'Machinery Input Tables'!$BP$10+F9*'Machinery Input Tables'!$BP$6)+(VLOOKUP(C9,'Machinery Input Tables'!$AI$6:$BA$30,17,FALSE)*IF(IFERROR(VLOOKUP(B9,'Machinery Input Tables'!$C$6:$AG$110,13,FALSE)='Machinery Input Tables'!$O$117,1),1,VLOOKUP(B9,'Machinery Input Tables'!$C$6:$AG$110,28,FALSE))+IFERROR(VLOOKUP(B9,'Machinery Input Tables'!$C$6:$AG$110,27,FALSE),0))*D9),"-")</f>
        <v>4.8806399999999996</v>
      </c>
      <c r="H9" s="150">
        <f>IFERROR((IFERROR(VLOOKUP(B9,'Machinery Input Tables'!$C$6:$AG$110,24,FALSE),0)+VLOOKUP(C9,'Machinery Input Tables'!$AI$6:$BA$30,19,FALSE))*IF(IFERROR(VLOOKUP(B9,'Machinery Input Tables'!$C$6:$AG$110,13,FALSE)='Machinery Input Tables'!$O$117,1),1,VLOOKUP(B9,'Machinery Input Tables'!$C$6:$AG$110,28,FALSE))*D9,"-")</f>
        <v>6.6530313256284064</v>
      </c>
      <c r="I9" s="161">
        <f t="shared" ref="I9:I15" si="0">IFERROR(IF(ISBLANK(AND(B9,C9)),"",SUM(G9:H9)),"-")</f>
        <v>11.533671325628406</v>
      </c>
      <c r="J9" s="161"/>
    </row>
    <row r="10" spans="1:10" ht="16.5">
      <c r="B10" s="110" t="s">
        <v>850</v>
      </c>
      <c r="C10" s="110" t="s">
        <v>724</v>
      </c>
      <c r="D10" s="162">
        <v>1</v>
      </c>
      <c r="E10" s="150">
        <f>IFERROR(IF(ISBLANK(C10),"",IF(OR(ISBLANK(B10),IFERROR(VLOOKUP(B10,'Machinery Input Tables'!$C$6:$AG$110,13,FALSE),"")='Machinery Input Tables'!$O$117),1,VLOOKUP(B10,'Machinery Input Tables'!$C$6:$AG$110,28,FALSE))*VLOOKUP(C10,'Machinery Input Tables'!$AI$6:$BA$30,18,FALSE))*D10,"-")</f>
        <v>0.89759999999999995</v>
      </c>
      <c r="F10" s="150">
        <f>IFERROR(IF(AND(ISBLANK(B10)*ISBLANK(C10)),"",IF(ISBLANK(B10),1,IF(VLOOKUP(B10,'Machinery Input Tables'!$C$6:$AG$110,13,FALSE)='Machinery Input Tables'!$O$117,VLOOKUP(B10,'Machinery Input Tables'!$C$6:$AG$110,17,FALSE),VLOOKUP(B10,'Machinery Input Tables'!$C$6:$AG$110,28,FALSE))))*D10,"-")</f>
        <v>0.06</v>
      </c>
      <c r="G10" s="161">
        <f>IFERROR(IF(ISBLANK(C10),"",(E10*'Machinery Input Tables'!$BP$10+F10*'Machinery Input Tables'!$BP$6)+(VLOOKUP(C10,'Machinery Input Tables'!$AI$6:$BA$30,17,FALSE)*IF(IFERROR(VLOOKUP(B10,'Machinery Input Tables'!$C$6:$AG$110,13,FALSE)='Machinery Input Tables'!$O$117,1),1,VLOOKUP(B10,'Machinery Input Tables'!$C$6:$AG$110,28,FALSE))+IFERROR(VLOOKUP(B10,'Machinery Input Tables'!$C$6:$AG$110,27,FALSE),0))*D10),"-")</f>
        <v>5.564919999999999</v>
      </c>
      <c r="H10" s="150">
        <f>IFERROR((IFERROR(VLOOKUP(B10,'Machinery Input Tables'!$C$6:$AG$110,24,FALSE),0)+VLOOKUP(C10,'Machinery Input Tables'!$AI$6:$BA$30,19,FALSE))*IF(IFERROR(VLOOKUP(B10,'Machinery Input Tables'!$C$6:$AG$110,13,FALSE)='Machinery Input Tables'!$O$117,1),1,VLOOKUP(B10,'Machinery Input Tables'!$C$6:$AG$110,28,FALSE))*D10,"-")</f>
        <v>7.4820237850839817</v>
      </c>
      <c r="I10" s="161">
        <f t="shared" si="0"/>
        <v>13.046943785083981</v>
      </c>
      <c r="J10" s="161"/>
    </row>
    <row r="11" spans="1:10" ht="16.5">
      <c r="B11" s="110" t="s">
        <v>800</v>
      </c>
      <c r="C11" s="110" t="s">
        <v>798</v>
      </c>
      <c r="D11" s="162">
        <v>1</v>
      </c>
      <c r="E11" s="150">
        <f>IFERROR(IF(ISBLANK(C11),"",IF(OR(ISBLANK(B11),IFERROR(VLOOKUP(B11,'Machinery Input Tables'!$C$6:$AG$110,13,FALSE),"")='Machinery Input Tables'!$O$117),1,VLOOKUP(B11,'Machinery Input Tables'!$C$6:$AG$110,28,FALSE))*VLOOKUP(C11,'Machinery Input Tables'!$AI$6:$BA$30,18,FALSE))*D11,"-")</f>
        <v>0.65999999999999992</v>
      </c>
      <c r="F11" s="150">
        <f>IFERROR(IF(AND(ISBLANK(B11)*ISBLANK(C11)),"",IF(ISBLANK(B11),1,IF(VLOOKUP(B11,'Machinery Input Tables'!$C$6:$AG$110,13,FALSE)='Machinery Input Tables'!$O$117,VLOOKUP(B11,'Machinery Input Tables'!$C$6:$AG$110,17,FALSE),VLOOKUP(B11,'Machinery Input Tables'!$C$6:$AG$110,28,FALSE))))*D11,"-")</f>
        <v>5.3571428571428568E-2</v>
      </c>
      <c r="G11" s="161">
        <f>IFERROR(IF(ISBLANK(C11),"",(E11*'Machinery Input Tables'!$BP$10+F11*'Machinery Input Tables'!$BP$6)+(VLOOKUP(C11,'Machinery Input Tables'!$AI$6:$BA$30,17,FALSE)*IF(IFERROR(VLOOKUP(B11,'Machinery Input Tables'!$C$6:$AG$110,13,FALSE)='Machinery Input Tables'!$O$117,1),1,VLOOKUP(B11,'Machinery Input Tables'!$C$6:$AG$110,28,FALSE))+IFERROR(VLOOKUP(B11,'Machinery Input Tables'!$C$6:$AG$110,27,FALSE),0))*D11),"-")</f>
        <v>8.706048019503033</v>
      </c>
      <c r="H11" s="150">
        <f>IFERROR((IFERROR(VLOOKUP(B11,'Machinery Input Tables'!$C$6:$AG$110,24,FALSE),0)+VLOOKUP(C11,'Machinery Input Tables'!$AI$6:$BA$30,19,FALSE))*IF(IFERROR(VLOOKUP(B11,'Machinery Input Tables'!$C$6:$AG$110,13,FALSE)='Machinery Input Tables'!$O$117,1),1,VLOOKUP(B11,'Machinery Input Tables'!$C$6:$AG$110,28,FALSE))*D11,"-")</f>
        <v>16.600227536123128</v>
      </c>
      <c r="I11" s="161">
        <f t="shared" si="0"/>
        <v>25.306275555626161</v>
      </c>
      <c r="J11" s="161"/>
    </row>
    <row r="12" spans="1:10" ht="16.5">
      <c r="B12" s="110" t="s">
        <v>803</v>
      </c>
      <c r="C12" s="110" t="s">
        <v>762</v>
      </c>
      <c r="D12" s="162">
        <v>3</v>
      </c>
      <c r="E12" s="150">
        <f>IFERROR(IF(ISBLANK(C12),"",IF(OR(ISBLANK(B12),IFERROR(VLOOKUP(B12,'Machinery Input Tables'!$C$6:$AG$110,13,FALSE),"")='Machinery Input Tables'!$O$117),1,VLOOKUP(B12,'Machinery Input Tables'!$C$6:$AG$110,28,FALSE))*VLOOKUP(C12,'Machinery Input Tables'!$AI$6:$BA$30,18,FALSE))*D12,"-")</f>
        <v>0.33158653846153846</v>
      </c>
      <c r="F12" s="150">
        <f>IFERROR(IF(AND(ISBLANK(B12)*ISBLANK(C12)),"",IF(ISBLANK(B12),1,IF(VLOOKUP(B12,'Machinery Input Tables'!$C$6:$AG$110,13,FALSE)='Machinery Input Tables'!$O$117,VLOOKUP(B12,'Machinery Input Tables'!$C$6:$AG$110,17,FALSE),VLOOKUP(B12,'Machinery Input Tables'!$C$6:$AG$110,28,FALSE))))*D12,"-")</f>
        <v>3.1730769230769229E-2</v>
      </c>
      <c r="G12" s="161">
        <f>IFERROR(IF(ISBLANK(C12),"",(E12*'Machinery Input Tables'!$BP$10+F12*'Machinery Input Tables'!$BP$6)+(VLOOKUP(C12,'Machinery Input Tables'!$AI$6:$BA$30,17,FALSE)*IF(IFERROR(VLOOKUP(B12,'Machinery Input Tables'!$C$6:$AG$110,13,FALSE)='Machinery Input Tables'!$O$117,1),1,VLOOKUP(B12,'Machinery Input Tables'!$C$6:$AG$110,28,FALSE))+IFERROR(VLOOKUP(B12,'Machinery Input Tables'!$C$6:$AG$110,27,FALSE),0))*D12),"-")</f>
        <v>16.744162195696138</v>
      </c>
      <c r="H12" s="150">
        <f>IFERROR((IFERROR(VLOOKUP(B12,'Machinery Input Tables'!$C$6:$AG$110,24,FALSE),0)+VLOOKUP(C12,'Machinery Input Tables'!$AI$6:$BA$30,19,FALSE))*IF(IFERROR(VLOOKUP(B12,'Machinery Input Tables'!$C$6:$AG$110,13,FALSE)='Machinery Input Tables'!$O$117,1),1,VLOOKUP(B12,'Machinery Input Tables'!$C$6:$AG$110,28,FALSE))*D12,"-")</f>
        <v>4.3342424185854567</v>
      </c>
      <c r="I12" s="161">
        <f t="shared" si="0"/>
        <v>21.078404614281595</v>
      </c>
      <c r="J12" s="161"/>
    </row>
    <row r="13" spans="1:10" ht="16.5">
      <c r="B13" s="110" t="s">
        <v>876</v>
      </c>
      <c r="C13" s="110" t="s">
        <v>718</v>
      </c>
      <c r="D13" s="162">
        <v>1</v>
      </c>
      <c r="E13" s="150">
        <f>IFERROR(IF(ISBLANK(C13),"",IF(OR(ISBLANK(B13),IFERROR(VLOOKUP(B13,'Machinery Input Tables'!$C$6:$AG$110,13,FALSE),"")='Machinery Input Tables'!$O$117),1,VLOOKUP(B13,'Machinery Input Tables'!$C$6:$AG$110,28,FALSE))*VLOOKUP(C13,'Machinery Input Tables'!$AI$6:$BA$30,18,FALSE))*D13,"-")</f>
        <v>1.2164021164021164</v>
      </c>
      <c r="F13" s="150">
        <f>IFERROR(IF(AND(ISBLANK(B13)*ISBLANK(C13)),"",IF(ISBLANK(B13),1,IF(VLOOKUP(B13,'Machinery Input Tables'!$C$6:$AG$110,13,FALSE)='Machinery Input Tables'!$O$117,VLOOKUP(B13,'Machinery Input Tables'!$C$6:$AG$110,17,FALSE),VLOOKUP(B13,'Machinery Input Tables'!$C$6:$AG$110,28,FALSE))))*D13,"-")</f>
        <v>7.2751322751322761E-2</v>
      </c>
      <c r="G13" s="161">
        <f>IFERROR(IF(ISBLANK(C13),"",(E13*'Machinery Input Tables'!$BP$10+F13*'Machinery Input Tables'!$BP$6)+(VLOOKUP(C13,'Machinery Input Tables'!$AI$6:$BA$30,17,FALSE)*IF(IFERROR(VLOOKUP(B13,'Machinery Input Tables'!$C$6:$AG$110,13,FALSE)='Machinery Input Tables'!$O$117,1),1,VLOOKUP(B13,'Machinery Input Tables'!$C$6:$AG$110,28,FALSE))+IFERROR(VLOOKUP(B13,'Machinery Input Tables'!$C$6:$AG$110,27,FALSE),0))*D13),"-")</f>
        <v>18.675524036919867</v>
      </c>
      <c r="H13" s="150">
        <f>IFERROR((IFERROR(VLOOKUP(B13,'Machinery Input Tables'!$C$6:$AG$110,24,FALSE),0)+VLOOKUP(C13,'Machinery Input Tables'!$AI$6:$BA$30,19,FALSE))*IF(IFERROR(VLOOKUP(B13,'Machinery Input Tables'!$C$6:$AG$110,13,FALSE)='Machinery Input Tables'!$O$117,1),1,VLOOKUP(B13,'Machinery Input Tables'!$C$6:$AG$110,28,FALSE))*D13,"-")</f>
        <v>18.155297040747691</v>
      </c>
      <c r="I13" s="161">
        <f t="shared" si="0"/>
        <v>36.830821077667558</v>
      </c>
      <c r="J13" s="161"/>
    </row>
    <row r="14" spans="1:10" ht="16.5">
      <c r="B14" s="110" t="s">
        <v>950</v>
      </c>
      <c r="C14" s="110" t="s">
        <v>798</v>
      </c>
      <c r="D14" s="162">
        <v>0.06</v>
      </c>
      <c r="E14" s="150">
        <f>IFERROR(IF(ISBLANK(C14),"",IF(OR(ISBLANK(B14),IFERROR(VLOOKUP(B14,'Machinery Input Tables'!$C$6:$AG$110,13,FALSE),"")='Machinery Input Tables'!$O$117),1,VLOOKUP(B14,'Machinery Input Tables'!$C$6:$AG$110,28,FALSE))*VLOOKUP(C14,'Machinery Input Tables'!$AI$6:$BA$30,18,FALSE))*D14,"-")</f>
        <v>0.73919999999999986</v>
      </c>
      <c r="F14" s="150">
        <f>IFERROR(IF(AND(ISBLANK(B14)*ISBLANK(C14)),"",IF(ISBLANK(B14),1,IF(VLOOKUP(B14,'Machinery Input Tables'!$C$6:$AG$110,13,FALSE)='Machinery Input Tables'!$O$117,VLOOKUP(B14,'Machinery Input Tables'!$C$6:$AG$110,17,FALSE),VLOOKUP(B14,'Machinery Input Tables'!$C$6:$AG$110,28,FALSE))))*D14,"-")</f>
        <v>6.6600000000000006E-2</v>
      </c>
      <c r="G14" s="161">
        <f>IFERROR(IF(ISBLANK(C14),"",(E14*'Machinery Input Tables'!$BP$10+F14*'Machinery Input Tables'!$BP$6)+(VLOOKUP(C14,'Machinery Input Tables'!$AI$6:$BA$30,17,FALSE)*IF(IFERROR(VLOOKUP(B14,'Machinery Input Tables'!$C$6:$AG$110,13,FALSE)='Machinery Input Tables'!$O$117,1),1,VLOOKUP(B14,'Machinery Input Tables'!$C$6:$AG$110,28,FALSE))+IFERROR(VLOOKUP(B14,'Machinery Input Tables'!$C$6:$AG$110,27,FALSE),0))*D14),"-")</f>
        <v>6.8606051630321527</v>
      </c>
      <c r="H14" s="150">
        <f>IFERROR((IFERROR(VLOOKUP(B14,'Machinery Input Tables'!$C$6:$AG$110,24,FALSE),0)+VLOOKUP(C14,'Machinery Input Tables'!$AI$6:$BA$30,19,FALSE))*IF(IFERROR(VLOOKUP(B14,'Machinery Input Tables'!$C$6:$AG$110,13,FALSE)='Machinery Input Tables'!$O$117,1),1,VLOOKUP(B14,'Machinery Input Tables'!$C$6:$AG$110,28,FALSE))*D14,"-")</f>
        <v>9.7005031918855025</v>
      </c>
      <c r="I14" s="161">
        <f t="shared" si="0"/>
        <v>16.561108354917657</v>
      </c>
      <c r="J14" s="161"/>
    </row>
    <row r="15" spans="1:10" ht="16.5">
      <c r="B15" s="110" t="s">
        <v>851</v>
      </c>
      <c r="C15" s="110" t="s">
        <v>852</v>
      </c>
      <c r="D15" s="162">
        <v>0.23</v>
      </c>
      <c r="E15" s="150">
        <f>IFERROR(IF(ISBLANK(C15),"",IF(OR(ISBLANK(B15),IFERROR(VLOOKUP(B15,'Machinery Input Tables'!$C$6:$AG$110,13,FALSE),"")='Machinery Input Tables'!$O$117),1,VLOOKUP(B15,'Machinery Input Tables'!$C$6:$AG$110,28,FALSE))*VLOOKUP(C15,'Machinery Input Tables'!$AI$6:$BA$30,18,FALSE))*D15,"-")</f>
        <v>1.6387500000000002</v>
      </c>
      <c r="F15" s="150">
        <f>IFERROR(IF(AND(ISBLANK(B15)*ISBLANK(C15)),"",IF(ISBLANK(B15),1,IF(VLOOKUP(B15,'Machinery Input Tables'!$C$6:$AG$110,13,FALSE)='Machinery Input Tables'!$O$117,VLOOKUP(B15,'Machinery Input Tables'!$C$6:$AG$110,17,FALSE),VLOOKUP(B15,'Machinery Input Tables'!$C$6:$AG$110,28,FALSE))))*D15,"-")</f>
        <v>0.25300000000000006</v>
      </c>
      <c r="G15" s="161">
        <f>IFERROR(IF(ISBLANK(C15),"",(E15*'Machinery Input Tables'!$BP$10+F15*'Machinery Input Tables'!$BP$6)+(VLOOKUP(C15,'Machinery Input Tables'!$AI$6:$BA$30,17,FALSE)*IF(IFERROR(VLOOKUP(B15,'Machinery Input Tables'!$C$6:$AG$110,13,FALSE)='Machinery Input Tables'!$O$117,1),1,VLOOKUP(B15,'Machinery Input Tables'!$C$6:$AG$110,28,FALSE))+IFERROR(VLOOKUP(B15,'Machinery Input Tables'!$C$6:$AG$110,27,FALSE),0))*D15),"-")</f>
        <v>15.303567113703117</v>
      </c>
      <c r="H15" s="150">
        <f>IFERROR((IFERROR(VLOOKUP(B15,'Machinery Input Tables'!$C$6:$AG$110,24,FALSE),0)+VLOOKUP(C15,'Machinery Input Tables'!$AI$6:$BA$30,19,FALSE))*IF(IFERROR(VLOOKUP(B15,'Machinery Input Tables'!$C$6:$AG$110,13,FALSE)='Machinery Input Tables'!$O$117,1),1,VLOOKUP(B15,'Machinery Input Tables'!$C$6:$AG$110,28,FALSE))*D15,"-")</f>
        <v>7.496171346671364</v>
      </c>
      <c r="I15" s="161">
        <f t="shared" si="0"/>
        <v>22.799738460374481</v>
      </c>
      <c r="J15" s="161"/>
    </row>
    <row r="16" spans="1:10" ht="16.5">
      <c r="B16" s="110" t="s">
        <v>971</v>
      </c>
      <c r="C16" s="110" t="s">
        <v>972</v>
      </c>
      <c r="D16" s="162">
        <v>0.03</v>
      </c>
      <c r="E16" s="150">
        <f>IFERROR(IF(ISBLANK(C16),"",IF(OR(ISBLANK(B16),IFERROR(VLOOKUP(B16,'Machinery Input Tables'!$C$6:$AG$110,13,FALSE),"")='Machinery Input Tables'!$O$117),1,VLOOKUP(B16,'Machinery Input Tables'!$C$6:$AG$110,28,FALSE))*VLOOKUP(C16,'Machinery Input Tables'!$AI$6:$BA$30,18,FALSE))*D16,"-")</f>
        <v>0.17159999999999997</v>
      </c>
      <c r="F16" s="150">
        <f>IFERROR(IF(AND(ISBLANK(B16)*ISBLANK(C16)),"",IF(ISBLANK(B16),1,IF(VLOOKUP(B16,'Machinery Input Tables'!$C$6:$AG$110,13,FALSE)='Machinery Input Tables'!$O$117,VLOOKUP(B16,'Machinery Input Tables'!$C$6:$AG$110,17,FALSE),VLOOKUP(B16,'Machinery Input Tables'!$C$6:$AG$110,28,FALSE))))*D16,"-")</f>
        <v>3.5999999999999997E-2</v>
      </c>
      <c r="G16" s="161">
        <f>IFERROR(IF(ISBLANK(C16),"",(E16*'Machinery Input Tables'!$BP$10+F16*'Machinery Input Tables'!$BP$6)+(VLOOKUP(C16,'Machinery Input Tables'!$AI$6:$BA$30,17,FALSE)*IF(IFERROR(VLOOKUP(B16,'Machinery Input Tables'!$C$6:$AG$110,13,FALSE)='Machinery Input Tables'!$O$117,1),1,VLOOKUP(B16,'Machinery Input Tables'!$C$6:$AG$110,28,FALSE))+IFERROR(VLOOKUP(B16,'Machinery Input Tables'!$C$6:$AG$110,27,FALSE),0))*D16),"-")</f>
        <v>1.9653213447578988</v>
      </c>
      <c r="H16" s="150">
        <f>IFERROR((IFERROR(VLOOKUP(B16,'Machinery Input Tables'!$C$6:$AG$110,24,FALSE),0)+VLOOKUP(C16,'Machinery Input Tables'!$AI$6:$BA$30,19,FALSE))*IF(IFERROR(VLOOKUP(B16,'Machinery Input Tables'!$C$6:$AG$110,13,FALSE)='Machinery Input Tables'!$O$117,1),1,VLOOKUP(B16,'Machinery Input Tables'!$C$6:$AG$110,28,FALSE))*D16,"-")</f>
        <v>1.9734126273208201</v>
      </c>
      <c r="I16" s="161">
        <f t="shared" ref="I16:I18" si="1">IFERROR(IF(ISBLANK(AND(B16,C16)),"",SUM(G16:H16)),"-")</f>
        <v>3.9387339720787189</v>
      </c>
      <c r="J16" s="161"/>
    </row>
    <row r="17" spans="2:10" ht="16.5">
      <c r="B17" s="110" t="s">
        <v>948</v>
      </c>
      <c r="C17" s="110" t="s">
        <v>724</v>
      </c>
      <c r="D17" s="162">
        <v>1</v>
      </c>
      <c r="E17" s="150">
        <f>IFERROR(IF(ISBLANK(C17),"",IF(OR(ISBLANK(B17),IFERROR(VLOOKUP(B17,'Machinery Input Tables'!$C$6:$AG$110,13,FALSE),"")='Machinery Input Tables'!$O$117),1,VLOOKUP(B17,'Machinery Input Tables'!$C$6:$AG$110,28,FALSE))*VLOOKUP(C17,'Machinery Input Tables'!$AI$6:$BA$30,18,FALSE))*D17,"-")</f>
        <v>0.80351562499999984</v>
      </c>
      <c r="F17" s="150">
        <f>IFERROR(IF(AND(ISBLANK(B17)*ISBLANK(C17)),"",IF(ISBLANK(B17),1,IF(VLOOKUP(B17,'Machinery Input Tables'!$C$6:$AG$110,13,FALSE)='Machinery Input Tables'!$O$117,VLOOKUP(B17,'Machinery Input Tables'!$C$6:$AG$110,17,FALSE),VLOOKUP(B17,'Machinery Input Tables'!$C$6:$AG$110,28,FALSE))))*D17,"-")</f>
        <v>5.3710937499999993E-2</v>
      </c>
      <c r="G17" s="161">
        <f>IFERROR(IF(ISBLANK(C17),"",(E17*'Machinery Input Tables'!$BP$10+F17*'Machinery Input Tables'!$BP$6)+(VLOOKUP(C17,'Machinery Input Tables'!$AI$6:$BA$30,17,FALSE)*IF(IFERROR(VLOOKUP(B17,'Machinery Input Tables'!$C$6:$AG$110,13,FALSE)='Machinery Input Tables'!$O$117,1),1,VLOOKUP(B17,'Machinery Input Tables'!$C$6:$AG$110,28,FALSE))+IFERROR(VLOOKUP(B17,'Machinery Input Tables'!$C$6:$AG$110,27,FALSE),0))*D17),"-")</f>
        <v>6.918559982975319</v>
      </c>
      <c r="H17" s="150">
        <f>IFERROR((IFERROR(VLOOKUP(B17,'Machinery Input Tables'!$C$6:$AG$110,24,FALSE),0)+VLOOKUP(C17,'Machinery Input Tables'!$AI$6:$BA$30,19,FALSE))*IF(IFERROR(VLOOKUP(B17,'Machinery Input Tables'!$C$6:$AG$110,13,FALSE)='Machinery Input Tables'!$O$117,1),1,VLOOKUP(B17,'Machinery Input Tables'!$C$6:$AG$110,28,FALSE))*D17,"-")</f>
        <v>13.194223673639858</v>
      </c>
      <c r="I17" s="161">
        <f t="shared" si="1"/>
        <v>20.112783656615179</v>
      </c>
      <c r="J17" s="161"/>
    </row>
    <row r="18" spans="2:10" ht="16.5">
      <c r="B18" s="186"/>
      <c r="C18" s="186" t="s">
        <v>804</v>
      </c>
      <c r="D18" s="173">
        <v>0.25</v>
      </c>
      <c r="E18" s="172">
        <f>IFERROR(IF(ISBLANK(C18),"",IF(OR(ISBLANK(B18),IFERROR(VLOOKUP(B18,'Machinery Input Tables'!$C$6:$AG$110,13,FALSE),"")='Machinery Input Tables'!$O$117),1,VLOOKUP(B18,'Machinery Input Tables'!$C$6:$AG$110,28,FALSE))*VLOOKUP(C18,'Machinery Input Tables'!$AI$6:$BA$30,18,FALSE))*D18,"-")</f>
        <v>0.75</v>
      </c>
      <c r="F18" s="172">
        <f>IFERROR(IF(AND(ISBLANK(B18)*ISBLANK(C18)),"",IF(ISBLANK(B18),1,IF(VLOOKUP(B18,'Machinery Input Tables'!$C$6:$AG$110,13,FALSE)='Machinery Input Tables'!$O$117,VLOOKUP(B18,'Machinery Input Tables'!$C$6:$AG$110,17,FALSE),VLOOKUP(B18,'Machinery Input Tables'!$C$6:$AG$110,28,FALSE))))*D18,"-")</f>
        <v>0.25</v>
      </c>
      <c r="G18" s="174">
        <f>IFERROR(IF(ISBLANK(C18),"",(E18*'Machinery Input Tables'!$BP$10+F18*'Machinery Input Tables'!$BP$6)+(VLOOKUP(C18,'Machinery Input Tables'!$AI$6:$BA$30,17,FALSE)*IF(IFERROR(VLOOKUP(B18,'Machinery Input Tables'!$C$6:$AG$110,13,FALSE)='Machinery Input Tables'!$O$117,1),1,VLOOKUP(B18,'Machinery Input Tables'!$C$6:$AG$110,28,FALSE))+IFERROR(VLOOKUP(B18,'Machinery Input Tables'!$C$6:$AG$110,27,FALSE),0))*D18),"-")</f>
        <v>8.0938815789473679</v>
      </c>
      <c r="H18" s="172">
        <f>IFERROR((IFERROR(VLOOKUP(B18,'Machinery Input Tables'!$C$6:$AG$110,24,FALSE),0)+VLOOKUP(C18,'Machinery Input Tables'!$AI$6:$BA$30,19,FALSE))*IF(IFERROR(VLOOKUP(B18,'Machinery Input Tables'!$C$6:$AG$110,13,FALSE)='Machinery Input Tables'!$O$117,1),1,VLOOKUP(B18,'Machinery Input Tables'!$C$6:$AG$110,28,FALSE))*D18,"-")</f>
        <v>4.3001054035768478</v>
      </c>
      <c r="I18" s="174">
        <f t="shared" si="1"/>
        <v>12.393986982524215</v>
      </c>
      <c r="J18" s="176"/>
    </row>
    <row r="19" spans="2:10" ht="16.5">
      <c r="B19" s="158"/>
      <c r="C19" s="175" t="s">
        <v>33</v>
      </c>
      <c r="D19" s="176"/>
      <c r="E19" s="176">
        <f>SUM(E8:E18)</f>
        <v>8.4909022798636542</v>
      </c>
      <c r="F19" s="176">
        <f t="shared" ref="F19:I19" si="2">SUM(F8:F18)</f>
        <v>0.97366445805352064</v>
      </c>
      <c r="G19" s="176">
        <f t="shared" si="2"/>
        <v>97.065706035534902</v>
      </c>
      <c r="H19" s="176">
        <f t="shared" si="2"/>
        <v>94.344362739238861</v>
      </c>
      <c r="I19" s="176">
        <f t="shared" si="2"/>
        <v>191.41006877477372</v>
      </c>
    </row>
    <row r="20" spans="2:10" ht="14.25" customHeight="1">
      <c r="B20" s="158"/>
      <c r="C20" s="175"/>
      <c r="D20" s="176"/>
      <c r="E20" s="176"/>
      <c r="F20" s="176"/>
      <c r="G20" s="176"/>
      <c r="H20" s="176"/>
      <c r="I20" s="176"/>
    </row>
    <row r="21" spans="2:10" ht="16.5">
      <c r="B21" s="158"/>
      <c r="C21" s="175"/>
      <c r="D21" s="176"/>
      <c r="E21" s="176"/>
      <c r="F21" s="176"/>
      <c r="G21" s="176"/>
      <c r="H21" s="176"/>
      <c r="I21" s="176"/>
    </row>
    <row r="22" spans="2:10" ht="16.5">
      <c r="B22" s="354" t="s">
        <v>4</v>
      </c>
      <c r="C22" s="354"/>
      <c r="D22" s="354"/>
      <c r="E22" s="354"/>
      <c r="F22" s="354"/>
      <c r="G22" s="354"/>
      <c r="H22" s="354"/>
      <c r="I22" s="354"/>
    </row>
    <row r="23" spans="2:10" ht="16.5">
      <c r="B23" s="351" t="s">
        <v>545</v>
      </c>
      <c r="C23" s="353" t="s">
        <v>546</v>
      </c>
      <c r="D23" s="357" t="s">
        <v>973</v>
      </c>
      <c r="E23" s="353" t="s">
        <v>547</v>
      </c>
      <c r="F23" s="353" t="s">
        <v>548</v>
      </c>
      <c r="G23" s="153" t="s">
        <v>549</v>
      </c>
      <c r="H23" s="153" t="s">
        <v>550</v>
      </c>
      <c r="I23" s="355" t="s">
        <v>551</v>
      </c>
    </row>
    <row r="24" spans="2:10" ht="16.5">
      <c r="B24" s="352"/>
      <c r="C24" s="354"/>
      <c r="D24" s="358"/>
      <c r="E24" s="354"/>
      <c r="F24" s="354"/>
      <c r="G24" s="151" t="s">
        <v>564</v>
      </c>
      <c r="H24" s="151" t="s">
        <v>564</v>
      </c>
      <c r="I24" s="356"/>
    </row>
    <row r="25" spans="2:10" ht="16.5">
      <c r="B25" s="158"/>
      <c r="C25" s="158"/>
      <c r="D25" s="159" t="s">
        <v>570</v>
      </c>
      <c r="E25" s="159" t="s">
        <v>567</v>
      </c>
      <c r="F25" s="159" t="s">
        <v>568</v>
      </c>
      <c r="G25" s="159" t="s">
        <v>569</v>
      </c>
      <c r="H25" s="159" t="s">
        <v>569</v>
      </c>
      <c r="I25" s="159" t="s">
        <v>571</v>
      </c>
    </row>
    <row r="26" spans="2:10" ht="16.5">
      <c r="B26" s="110" t="s">
        <v>801</v>
      </c>
      <c r="C26" s="110" t="s">
        <v>724</v>
      </c>
      <c r="D26" s="162">
        <v>0.33</v>
      </c>
      <c r="E26" s="150">
        <f>IFERROR(IF(ISBLANK(C26),"",IF(OR(ISBLANK(B26),IFERROR(VLOOKUP(B26,'Machinery Input Tables'!$C$6:$AG$110,13,FALSE),"")='Machinery Input Tables'!$O$117),1,VLOOKUP(B26,'Machinery Input Tables'!$C$6:$AG$110,28,FALSE))*VLOOKUP(C26,'Machinery Input Tables'!$AI$6:$BA$30,18,FALSE))*D26,"-")</f>
        <v>0.54304799999999998</v>
      </c>
      <c r="F26" s="150">
        <f>IFERROR(IF(AND(ISBLANK(B26)*ISBLANK(C26)),"",IF(ISBLANK(B26),1,IF(VLOOKUP(B26,'Machinery Input Tables'!$C$6:$AG$110,13,FALSE)='Machinery Input Tables'!$O$117,VLOOKUP(B26,'Machinery Input Tables'!$C$6:$AG$110,17,FALSE),VLOOKUP(B26,'Machinery Input Tables'!$C$6:$AG$110,28,FALSE))))*D26,"-")</f>
        <v>3.6299999999999999E-2</v>
      </c>
      <c r="G26" s="161">
        <f>IFERROR(IF(ISBLANK(C26),"",(E26*'Machinery Input Tables'!$BP$10+F26*'Machinery Input Tables'!$BP$6)+(VLOOKUP(C26,'Machinery Input Tables'!$AI$6:$BA$30,17,FALSE)*IF(IFERROR(VLOOKUP(B26,'Machinery Input Tables'!$C$6:$AG$110,13,FALSE)='Machinery Input Tables'!$O$117,1),1,VLOOKUP(B26,'Machinery Input Tables'!$C$6:$AG$110,28,FALSE))+IFERROR(VLOOKUP(B26,'Machinery Input Tables'!$C$6:$AG$110,27,FALSE),0))*D26),"-")</f>
        <v>3.3524765999999997</v>
      </c>
      <c r="H26" s="150">
        <f>IFERROR((IFERROR(VLOOKUP(B26,'Machinery Input Tables'!$C$6:$AG$110,24,FALSE),0)+VLOOKUP(C26,'Machinery Input Tables'!$AI$6:$BA$30,19,FALSE))*IF(IFERROR(VLOOKUP(B26,'Machinery Input Tables'!$C$6:$AG$110,13,FALSE)='Machinery Input Tables'!$O$117,1),1,VLOOKUP(B26,'Machinery Input Tables'!$C$6:$AG$110,28,FALSE))*D26,"-")</f>
        <v>4.4551243899758095</v>
      </c>
      <c r="I26" s="161">
        <f t="shared" ref="I26:I36" si="3">IFERROR(IF(ISBLANK(AND(B26,C26)),"",SUM(G26:H26)),"-")</f>
        <v>7.8076009899758088</v>
      </c>
    </row>
    <row r="27" spans="2:10" ht="16.5">
      <c r="B27" s="110" t="s">
        <v>802</v>
      </c>
      <c r="C27" s="110" t="s">
        <v>798</v>
      </c>
      <c r="D27" s="162">
        <v>1</v>
      </c>
      <c r="E27" s="150">
        <f>IFERROR(IF(ISBLANK(C27),"",IF(OR(ISBLANK(B27),IFERROR(VLOOKUP(B27,'Machinery Input Tables'!$C$6:$AG$110,13,FALSE),"")='Machinery Input Tables'!$O$117),1,VLOOKUP(B27,'Machinery Input Tables'!$C$6:$AG$110,28,FALSE))*VLOOKUP(C27,'Machinery Input Tables'!$AI$6:$BA$30,18,FALSE))*D27,"-")</f>
        <v>0.73919999999999986</v>
      </c>
      <c r="F27" s="150">
        <f>IFERROR(IF(AND(ISBLANK(B27)*ISBLANK(C27)),"",IF(ISBLANK(B27),1,IF(VLOOKUP(B27,'Machinery Input Tables'!$C$6:$AG$110,13,FALSE)='Machinery Input Tables'!$O$117,VLOOKUP(B27,'Machinery Input Tables'!$C$6:$AG$110,17,FALSE),VLOOKUP(B27,'Machinery Input Tables'!$C$6:$AG$110,28,FALSE))))*D27,"-")</f>
        <v>0.06</v>
      </c>
      <c r="G27" s="161">
        <f>IFERROR(IF(ISBLANK(C27),"",(E27*'Machinery Input Tables'!$BP$10+F27*'Machinery Input Tables'!$BP$6)+(VLOOKUP(C27,'Machinery Input Tables'!$AI$6:$BA$30,17,FALSE)*IF(IFERROR(VLOOKUP(B27,'Machinery Input Tables'!$C$6:$AG$110,13,FALSE)='Machinery Input Tables'!$O$117,1),1,VLOOKUP(B27,'Machinery Input Tables'!$C$6:$AG$110,28,FALSE))+IFERROR(VLOOKUP(B27,'Machinery Input Tables'!$C$6:$AG$110,27,FALSE),0))*D27),"-")</f>
        <v>4.8806399999999996</v>
      </c>
      <c r="H27" s="150">
        <f>IFERROR((IFERROR(VLOOKUP(B27,'Machinery Input Tables'!$C$6:$AG$110,24,FALSE),0)+VLOOKUP(C27,'Machinery Input Tables'!$AI$6:$BA$30,19,FALSE))*IF(IFERROR(VLOOKUP(B27,'Machinery Input Tables'!$C$6:$AG$110,13,FALSE)='Machinery Input Tables'!$O$117,1),1,VLOOKUP(B27,'Machinery Input Tables'!$C$6:$AG$110,28,FALSE))*D27,"-")</f>
        <v>6.6530313256284064</v>
      </c>
      <c r="I27" s="161">
        <f t="shared" si="3"/>
        <v>11.533671325628406</v>
      </c>
    </row>
    <row r="28" spans="2:10" ht="16.5">
      <c r="B28" s="110" t="s">
        <v>850</v>
      </c>
      <c r="C28" s="110" t="s">
        <v>724</v>
      </c>
      <c r="D28" s="162">
        <v>1</v>
      </c>
      <c r="E28" s="150">
        <f>IFERROR(IF(ISBLANK(C28),"",IF(OR(ISBLANK(B28),IFERROR(VLOOKUP(B28,'Machinery Input Tables'!$C$6:$AG$110,13,FALSE),"")='Machinery Input Tables'!$O$117),1,VLOOKUP(B28,'Machinery Input Tables'!$C$6:$AG$110,28,FALSE))*VLOOKUP(C28,'Machinery Input Tables'!$AI$6:$BA$30,18,FALSE))*D28,"-")</f>
        <v>0.89759999999999995</v>
      </c>
      <c r="F28" s="150">
        <f>IFERROR(IF(AND(ISBLANK(B28)*ISBLANK(C28)),"",IF(ISBLANK(B28),1,IF(VLOOKUP(B28,'Machinery Input Tables'!$C$6:$AG$110,13,FALSE)='Machinery Input Tables'!$O$117,VLOOKUP(B28,'Machinery Input Tables'!$C$6:$AG$110,17,FALSE),VLOOKUP(B28,'Machinery Input Tables'!$C$6:$AG$110,28,FALSE))))*D28,"-")</f>
        <v>0.06</v>
      </c>
      <c r="G28" s="161">
        <f>IFERROR(IF(ISBLANK(C28),"",(E28*'Machinery Input Tables'!$BP$10+F28*'Machinery Input Tables'!$BP$6)+(VLOOKUP(C28,'Machinery Input Tables'!$AI$6:$BA$30,17,FALSE)*IF(IFERROR(VLOOKUP(B28,'Machinery Input Tables'!$C$6:$AG$110,13,FALSE)='Machinery Input Tables'!$O$117,1),1,VLOOKUP(B28,'Machinery Input Tables'!$C$6:$AG$110,28,FALSE))+IFERROR(VLOOKUP(B28,'Machinery Input Tables'!$C$6:$AG$110,27,FALSE),0))*D28),"-")</f>
        <v>5.564919999999999</v>
      </c>
      <c r="H28" s="150">
        <f>IFERROR((IFERROR(VLOOKUP(B28,'Machinery Input Tables'!$C$6:$AG$110,24,FALSE),0)+VLOOKUP(C28,'Machinery Input Tables'!$AI$6:$BA$30,19,FALSE))*IF(IFERROR(VLOOKUP(B28,'Machinery Input Tables'!$C$6:$AG$110,13,FALSE)='Machinery Input Tables'!$O$117,1),1,VLOOKUP(B28,'Machinery Input Tables'!$C$6:$AG$110,28,FALSE))*D28,"-")</f>
        <v>7.4820237850839817</v>
      </c>
      <c r="I28" s="161">
        <f t="shared" si="3"/>
        <v>13.046943785083981</v>
      </c>
    </row>
    <row r="29" spans="2:10" ht="16.5">
      <c r="B29" s="110" t="s">
        <v>800</v>
      </c>
      <c r="C29" s="110" t="s">
        <v>798</v>
      </c>
      <c r="D29" s="162">
        <v>1</v>
      </c>
      <c r="E29" s="150">
        <f>IFERROR(IF(ISBLANK(C29),"",IF(OR(ISBLANK(B29),IFERROR(VLOOKUP(B29,'Machinery Input Tables'!$C$6:$AG$110,13,FALSE),"")='Machinery Input Tables'!$O$117),1,VLOOKUP(B29,'Machinery Input Tables'!$C$6:$AG$110,28,FALSE))*VLOOKUP(C29,'Machinery Input Tables'!$AI$6:$BA$30,18,FALSE))*D29,"-")</f>
        <v>0.65999999999999992</v>
      </c>
      <c r="F29" s="150">
        <f>IFERROR(IF(AND(ISBLANK(B29)*ISBLANK(C29)),"",IF(ISBLANK(B29),1,IF(VLOOKUP(B29,'Machinery Input Tables'!$C$6:$AG$110,13,FALSE)='Machinery Input Tables'!$O$117,VLOOKUP(B29,'Machinery Input Tables'!$C$6:$AG$110,17,FALSE),VLOOKUP(B29,'Machinery Input Tables'!$C$6:$AG$110,28,FALSE))))*D29,"-")</f>
        <v>5.3571428571428568E-2</v>
      </c>
      <c r="G29" s="161">
        <f>IFERROR(IF(ISBLANK(C29),"",(E29*'Machinery Input Tables'!$BP$10+F29*'Machinery Input Tables'!$BP$6)+(VLOOKUP(C29,'Machinery Input Tables'!$AI$6:$BA$30,17,FALSE)*IF(IFERROR(VLOOKUP(B29,'Machinery Input Tables'!$C$6:$AG$110,13,FALSE)='Machinery Input Tables'!$O$117,1),1,VLOOKUP(B29,'Machinery Input Tables'!$C$6:$AG$110,28,FALSE))+IFERROR(VLOOKUP(B29,'Machinery Input Tables'!$C$6:$AG$110,27,FALSE),0))*D29),"-")</f>
        <v>8.706048019503033</v>
      </c>
      <c r="H29" s="150">
        <f>IFERROR((IFERROR(VLOOKUP(B29,'Machinery Input Tables'!$C$6:$AG$110,24,FALSE),0)+VLOOKUP(C29,'Machinery Input Tables'!$AI$6:$BA$30,19,FALSE))*IF(IFERROR(VLOOKUP(B29,'Machinery Input Tables'!$C$6:$AG$110,13,FALSE)='Machinery Input Tables'!$O$117,1),1,VLOOKUP(B29,'Machinery Input Tables'!$C$6:$AG$110,28,FALSE))*D29,"-")</f>
        <v>16.600227536123128</v>
      </c>
      <c r="I29" s="161">
        <f t="shared" si="3"/>
        <v>25.306275555626161</v>
      </c>
    </row>
    <row r="30" spans="2:10" ht="16.5">
      <c r="B30" s="110" t="s">
        <v>803</v>
      </c>
      <c r="C30" s="110" t="s">
        <v>574</v>
      </c>
      <c r="D30" s="162">
        <v>2</v>
      </c>
      <c r="E30" s="150">
        <f>IFERROR(IF(ISBLANK(C30),"",IF(OR(ISBLANK(B30),IFERROR(VLOOKUP(B30,'Machinery Input Tables'!$C$6:$AG$110,13,FALSE),"")='Machinery Input Tables'!$O$117),1,VLOOKUP(B30,'Machinery Input Tables'!$C$6:$AG$110,28,FALSE))*VLOOKUP(C30,'Machinery Input Tables'!$AI$6:$BA$30,18,FALSE))*D30,"-")</f>
        <v>0.14892307692307691</v>
      </c>
      <c r="F30" s="150">
        <f>IFERROR(IF(AND(ISBLANK(B30)*ISBLANK(C30)),"",IF(ISBLANK(B30),1,IF(VLOOKUP(B30,'Machinery Input Tables'!$C$6:$AG$110,13,FALSE)='Machinery Input Tables'!$O$117,VLOOKUP(B30,'Machinery Input Tables'!$C$6:$AG$110,17,FALSE),VLOOKUP(B30,'Machinery Input Tables'!$C$6:$AG$110,28,FALSE))))*D30,"-")</f>
        <v>2.1153846153846155E-2</v>
      </c>
      <c r="G30" s="161">
        <f>IFERROR(IF(ISBLANK(C30),"",(E30*'Machinery Input Tables'!$BP$10+F30*'Machinery Input Tables'!$BP$6)+(VLOOKUP(C30,'Machinery Input Tables'!$AI$6:$BA$30,17,FALSE)*IF(IFERROR(VLOOKUP(B30,'Machinery Input Tables'!$C$6:$AG$110,13,FALSE)='Machinery Input Tables'!$O$117,1),1,VLOOKUP(B30,'Machinery Input Tables'!$C$6:$AG$110,28,FALSE))+IFERROR(VLOOKUP(B30,'Machinery Input Tables'!$C$6:$AG$110,27,FALSE),0))*D30),"-")</f>
        <v>11.160070630464091</v>
      </c>
      <c r="H30" s="150">
        <f>IFERROR((IFERROR(VLOOKUP(B30,'Machinery Input Tables'!$C$6:$AG$110,24,FALSE),0)+VLOOKUP(C30,'Machinery Input Tables'!$AI$6:$BA$30,19,FALSE))*IF(IFERROR(VLOOKUP(B30,'Machinery Input Tables'!$C$6:$AG$110,13,FALSE)='Machinery Input Tables'!$O$117,1),1,VLOOKUP(B30,'Machinery Input Tables'!$C$6:$AG$110,28,FALSE))*D30,"-")</f>
        <v>4.1794900645374629</v>
      </c>
      <c r="I30" s="161">
        <f t="shared" si="3"/>
        <v>15.339560695001554</v>
      </c>
    </row>
    <row r="31" spans="2:10" ht="16.5">
      <c r="B31" s="110" t="s">
        <v>875</v>
      </c>
      <c r="C31" s="110" t="s">
        <v>718</v>
      </c>
      <c r="D31" s="162">
        <v>1</v>
      </c>
      <c r="E31" s="150">
        <f>IFERROR(IF(ISBLANK(C31),"",IF(OR(ISBLANK(B31),IFERROR(VLOOKUP(B31,'Machinery Input Tables'!$C$6:$AG$110,13,FALSE),"")='Machinery Input Tables'!$O$117),1,VLOOKUP(B31,'Machinery Input Tables'!$C$6:$AG$110,28,FALSE))*VLOOKUP(C31,'Machinery Input Tables'!$AI$6:$BA$30,18,FALSE))*D31,"-")</f>
        <v>0.97312169312169305</v>
      </c>
      <c r="F31" s="150">
        <f>IFERROR(IF(AND(ISBLANK(B31)*ISBLANK(C31)),"",IF(ISBLANK(B31),1,IF(VLOOKUP(B31,'Machinery Input Tables'!$C$6:$AG$110,13,FALSE)='Machinery Input Tables'!$O$117,VLOOKUP(B31,'Machinery Input Tables'!$C$6:$AG$110,17,FALSE),VLOOKUP(B31,'Machinery Input Tables'!$C$6:$AG$110,28,FALSE))))*D31,"-")</f>
        <v>5.8201058201058198E-2</v>
      </c>
      <c r="G31" s="161">
        <f>IFERROR(IF(ISBLANK(C31),"",(E31*'Machinery Input Tables'!$BP$10+F31*'Machinery Input Tables'!$BP$6)+(VLOOKUP(C31,'Machinery Input Tables'!$AI$6:$BA$30,17,FALSE)*IF(IFERROR(VLOOKUP(B31,'Machinery Input Tables'!$C$6:$AG$110,13,FALSE)='Machinery Input Tables'!$O$117,1),1,VLOOKUP(B31,'Machinery Input Tables'!$C$6:$AG$110,28,FALSE))+IFERROR(VLOOKUP(B31,'Machinery Input Tables'!$C$6:$AG$110,27,FALSE),0))*D31),"-")</f>
        <v>14.80404992747104</v>
      </c>
      <c r="H31" s="150">
        <f>IFERROR((IFERROR(VLOOKUP(B31,'Machinery Input Tables'!$C$6:$AG$110,24,FALSE),0)+VLOOKUP(C31,'Machinery Input Tables'!$AI$6:$BA$30,19,FALSE))*IF(IFERROR(VLOOKUP(B31,'Machinery Input Tables'!$C$6:$AG$110,13,FALSE)='Machinery Input Tables'!$O$117,1),1,VLOOKUP(B31,'Machinery Input Tables'!$C$6:$AG$110,28,FALSE))*D31,"-")</f>
        <v>14.395989748899119</v>
      </c>
      <c r="I31" s="161">
        <f t="shared" si="3"/>
        <v>29.20003967637016</v>
      </c>
    </row>
    <row r="32" spans="2:10" ht="16.5">
      <c r="B32" s="110" t="s">
        <v>950</v>
      </c>
      <c r="C32" s="110" t="s">
        <v>798</v>
      </c>
      <c r="D32" s="162">
        <v>0.03</v>
      </c>
      <c r="E32" s="150">
        <f>IFERROR(IF(ISBLANK(C32),"",IF(OR(ISBLANK(B32),IFERROR(VLOOKUP(B32,'Machinery Input Tables'!$C$6:$AG$110,13,FALSE),"")='Machinery Input Tables'!$O$117),1,VLOOKUP(B32,'Machinery Input Tables'!$C$6:$AG$110,28,FALSE))*VLOOKUP(C32,'Machinery Input Tables'!$AI$6:$BA$30,18,FALSE))*D32,"-")</f>
        <v>0.36959999999999993</v>
      </c>
      <c r="F32" s="150">
        <f>IFERROR(IF(AND(ISBLANK(B32)*ISBLANK(C32)),"",IF(ISBLANK(B32),1,IF(VLOOKUP(B32,'Machinery Input Tables'!$C$6:$AG$110,13,FALSE)='Machinery Input Tables'!$O$117,VLOOKUP(B32,'Machinery Input Tables'!$C$6:$AG$110,17,FALSE),VLOOKUP(B32,'Machinery Input Tables'!$C$6:$AG$110,28,FALSE))))*D32,"-")</f>
        <v>3.3300000000000003E-2</v>
      </c>
      <c r="G32" s="161">
        <f>IFERROR(IF(ISBLANK(C32),"",(E32*'Machinery Input Tables'!$BP$10+F32*'Machinery Input Tables'!$BP$6)+(VLOOKUP(C32,'Machinery Input Tables'!$AI$6:$BA$30,17,FALSE)*IF(IFERROR(VLOOKUP(B32,'Machinery Input Tables'!$C$6:$AG$110,13,FALSE)='Machinery Input Tables'!$O$117,1),1,VLOOKUP(B32,'Machinery Input Tables'!$C$6:$AG$110,28,FALSE))+IFERROR(VLOOKUP(B32,'Machinery Input Tables'!$C$6:$AG$110,27,FALSE),0))*D32),"-")</f>
        <v>3.4303025815160764</v>
      </c>
      <c r="H32" s="150">
        <f>IFERROR((IFERROR(VLOOKUP(B32,'Machinery Input Tables'!$C$6:$AG$110,24,FALSE),0)+VLOOKUP(C32,'Machinery Input Tables'!$AI$6:$BA$30,19,FALSE))*IF(IFERROR(VLOOKUP(B32,'Machinery Input Tables'!$C$6:$AG$110,13,FALSE)='Machinery Input Tables'!$O$117,1),1,VLOOKUP(B32,'Machinery Input Tables'!$C$6:$AG$110,28,FALSE))*D32,"-")</f>
        <v>4.8502515959427512</v>
      </c>
      <c r="I32" s="161">
        <f t="shared" si="3"/>
        <v>8.2805541774588285</v>
      </c>
    </row>
    <row r="33" spans="2:9" ht="16.5">
      <c r="B33" s="110" t="s">
        <v>851</v>
      </c>
      <c r="C33" s="110" t="s">
        <v>852</v>
      </c>
      <c r="D33" s="162">
        <v>0.06</v>
      </c>
      <c r="E33" s="150">
        <f>IFERROR(IF(ISBLANK(C33),"",IF(OR(ISBLANK(B33),IFERROR(VLOOKUP(B33,'Machinery Input Tables'!$C$6:$AG$110,13,FALSE),"")='Machinery Input Tables'!$O$117),1,VLOOKUP(B33,'Machinery Input Tables'!$C$6:$AG$110,28,FALSE))*VLOOKUP(C33,'Machinery Input Tables'!$AI$6:$BA$30,18,FALSE))*D33,"-")</f>
        <v>0.42749999999999999</v>
      </c>
      <c r="F33" s="150">
        <f>IFERROR(IF(AND(ISBLANK(B33)*ISBLANK(C33)),"",IF(ISBLANK(B33),1,IF(VLOOKUP(B33,'Machinery Input Tables'!$C$6:$AG$110,13,FALSE)='Machinery Input Tables'!$O$117,VLOOKUP(B33,'Machinery Input Tables'!$C$6:$AG$110,17,FALSE),VLOOKUP(B33,'Machinery Input Tables'!$C$6:$AG$110,28,FALSE))))*D33,"-")</f>
        <v>6.6000000000000003E-2</v>
      </c>
      <c r="G33" s="161">
        <f>IFERROR(IF(ISBLANK(C33),"",(E33*'Machinery Input Tables'!$BP$10+F33*'Machinery Input Tables'!$BP$6)+(VLOOKUP(C33,'Machinery Input Tables'!$AI$6:$BA$30,17,FALSE)*IF(IFERROR(VLOOKUP(B33,'Machinery Input Tables'!$C$6:$AG$110,13,FALSE)='Machinery Input Tables'!$O$117,1),1,VLOOKUP(B33,'Machinery Input Tables'!$C$6:$AG$110,28,FALSE))+IFERROR(VLOOKUP(B33,'Machinery Input Tables'!$C$6:$AG$110,27,FALSE),0))*D33),"-")</f>
        <v>3.9922348992268999</v>
      </c>
      <c r="H33" s="150">
        <f>IFERROR((IFERROR(VLOOKUP(B33,'Machinery Input Tables'!$C$6:$AG$110,24,FALSE),0)+VLOOKUP(C33,'Machinery Input Tables'!$AI$6:$BA$30,19,FALSE))*IF(IFERROR(VLOOKUP(B33,'Machinery Input Tables'!$C$6:$AG$110,13,FALSE)='Machinery Input Tables'!$O$117,1),1,VLOOKUP(B33,'Machinery Input Tables'!$C$6:$AG$110,28,FALSE))*D33,"-")</f>
        <v>1.9555229600012254</v>
      </c>
      <c r="I33" s="161">
        <f t="shared" si="3"/>
        <v>5.9477578592281253</v>
      </c>
    </row>
    <row r="34" spans="2:9" ht="16.5">
      <c r="B34" s="110" t="s">
        <v>971</v>
      </c>
      <c r="C34" s="110" t="s">
        <v>972</v>
      </c>
      <c r="D34" s="162">
        <v>0.02</v>
      </c>
      <c r="E34" s="150">
        <f>IFERROR(IF(ISBLANK(C34),"",IF(OR(ISBLANK(B34),IFERROR(VLOOKUP(B34,'Machinery Input Tables'!$C$6:$AG$110,13,FALSE),"")='Machinery Input Tables'!$O$117),1,VLOOKUP(B34,'Machinery Input Tables'!$C$6:$AG$110,28,FALSE))*VLOOKUP(C34,'Machinery Input Tables'!$AI$6:$BA$30,18,FALSE))*D34,"-")</f>
        <v>0.1144</v>
      </c>
      <c r="F34" s="150">
        <f>IFERROR(IF(AND(ISBLANK(B34)*ISBLANK(C34)),"",IF(ISBLANK(B34),1,IF(VLOOKUP(B34,'Machinery Input Tables'!$C$6:$AG$110,13,FALSE)='Machinery Input Tables'!$O$117,VLOOKUP(B34,'Machinery Input Tables'!$C$6:$AG$110,17,FALSE),VLOOKUP(B34,'Machinery Input Tables'!$C$6:$AG$110,28,FALSE))))*D34,"-")</f>
        <v>2.4E-2</v>
      </c>
      <c r="G34" s="161">
        <f>IFERROR(IF(ISBLANK(C34),"",(E34*'Machinery Input Tables'!$BP$10+F34*'Machinery Input Tables'!$BP$6)+(VLOOKUP(C34,'Machinery Input Tables'!$AI$6:$BA$30,17,FALSE)*IF(IFERROR(VLOOKUP(B34,'Machinery Input Tables'!$C$6:$AG$110,13,FALSE)='Machinery Input Tables'!$O$117,1),1,VLOOKUP(B34,'Machinery Input Tables'!$C$6:$AG$110,28,FALSE))+IFERROR(VLOOKUP(B34,'Machinery Input Tables'!$C$6:$AG$110,27,FALSE),0))*D34),"-")</f>
        <v>1.3102142298385993</v>
      </c>
      <c r="H34" s="150">
        <f>IFERROR((IFERROR(VLOOKUP(B34,'Machinery Input Tables'!$C$6:$AG$110,24,FALSE),0)+VLOOKUP(C34,'Machinery Input Tables'!$AI$6:$BA$30,19,FALSE))*IF(IFERROR(VLOOKUP(B34,'Machinery Input Tables'!$C$6:$AG$110,13,FALSE)='Machinery Input Tables'!$O$117,1),1,VLOOKUP(B34,'Machinery Input Tables'!$C$6:$AG$110,28,FALSE))*D34,"-")</f>
        <v>1.3156084182138801</v>
      </c>
      <c r="I34" s="161">
        <f t="shared" ref="I34" si="4">IFERROR(IF(ISBLANK(AND(B34,C34)),"",SUM(G34:H34)),"-")</f>
        <v>2.6258226480524796</v>
      </c>
    </row>
    <row r="35" spans="2:9" ht="16.5">
      <c r="B35" s="110"/>
      <c r="C35" s="110" t="s">
        <v>804</v>
      </c>
      <c r="D35" s="162">
        <v>0.25</v>
      </c>
      <c r="E35" s="150">
        <f>IFERROR(IF(ISBLANK(C35),"",IF(OR(ISBLANK(B35),IFERROR(VLOOKUP(B35,'Machinery Input Tables'!$C$6:$AG$110,13,FALSE),"")='Machinery Input Tables'!$O$117),1,VLOOKUP(B35,'Machinery Input Tables'!$C$6:$AG$110,28,FALSE))*VLOOKUP(C35,'Machinery Input Tables'!$AI$6:$BA$30,18,FALSE))*D35,"-")</f>
        <v>0.75</v>
      </c>
      <c r="F35" s="150">
        <f>IFERROR(IF(AND(ISBLANK(B35)*ISBLANK(C35)),"",IF(ISBLANK(B35),1,IF(VLOOKUP(B35,'Machinery Input Tables'!$C$6:$AG$110,13,FALSE)='Machinery Input Tables'!$O$117,VLOOKUP(B35,'Machinery Input Tables'!$C$6:$AG$110,17,FALSE),VLOOKUP(B35,'Machinery Input Tables'!$C$6:$AG$110,28,FALSE))))*D35,"-")</f>
        <v>0.25</v>
      </c>
      <c r="G35" s="161">
        <f>IFERROR(IF(ISBLANK(C35),"",(E35*'Machinery Input Tables'!$BP$10+F35*'Machinery Input Tables'!$BP$6)+(VLOOKUP(C35,'Machinery Input Tables'!$AI$6:$BA$30,17,FALSE)*IF(IFERROR(VLOOKUP(B35,'Machinery Input Tables'!$C$6:$AG$110,13,FALSE)='Machinery Input Tables'!$O$117,1),1,VLOOKUP(B35,'Machinery Input Tables'!$C$6:$AG$110,28,FALSE))+IFERROR(VLOOKUP(B35,'Machinery Input Tables'!$C$6:$AG$110,27,FALSE),0))*D35),"-")</f>
        <v>8.0938815789473679</v>
      </c>
      <c r="H35" s="150">
        <f>IFERROR((IFERROR(VLOOKUP(B35,'Machinery Input Tables'!$C$6:$AG$110,24,FALSE),0)+VLOOKUP(C35,'Machinery Input Tables'!$AI$6:$BA$30,19,FALSE))*IF(IFERROR(VLOOKUP(B35,'Machinery Input Tables'!$C$6:$AG$110,13,FALSE)='Machinery Input Tables'!$O$117,1),1,VLOOKUP(B35,'Machinery Input Tables'!$C$6:$AG$110,28,FALSE))*D35,"-")</f>
        <v>4.3001054035768478</v>
      </c>
      <c r="I35" s="161">
        <f t="shared" si="3"/>
        <v>12.393986982524215</v>
      </c>
    </row>
    <row r="36" spans="2:9" ht="14.25" customHeight="1">
      <c r="B36" s="186"/>
      <c r="C36" s="186"/>
      <c r="D36" s="173"/>
      <c r="E36" s="172" t="str">
        <f>IFERROR(IF(ISBLANK(C36),"",IF(OR(ISBLANK(B36),IFERROR(VLOOKUP(B36,'Machinery Input Tables'!$C$6:$AG$110,13,FALSE),"")='Machinery Input Tables'!$O$117),1,VLOOKUP(B36,'Machinery Input Tables'!$C$6:$AG$110,28,FALSE))*VLOOKUP(C36,'Machinery Input Tables'!$AI$6:$BA$30,18,FALSE))*D36,"-")</f>
        <v>-</v>
      </c>
      <c r="F36" s="172" t="str">
        <f>IFERROR(IF(AND(ISBLANK(B36)*ISBLANK(C36)),"",IF(ISBLANK(B36),1,IF(VLOOKUP(B36,'Machinery Input Tables'!$C$6:$AG$110,13,FALSE)='Machinery Input Tables'!$O$117,VLOOKUP(B36,'Machinery Input Tables'!$C$6:$AG$110,17,FALSE),VLOOKUP(B36,'Machinery Input Tables'!$C$6:$AG$110,28,FALSE))))*D36,"-")</f>
        <v>-</v>
      </c>
      <c r="G36" s="174" t="str">
        <f>IFERROR(IF(ISBLANK(C36),"",(E36*'Machinery Input Tables'!$BP$10+F36*'Machinery Input Tables'!$BP$6)+(VLOOKUP(C36,'Machinery Input Tables'!$AI$6:$BA$30,17,FALSE)*IF(IFERROR(VLOOKUP(B36,'Machinery Input Tables'!$C$6:$AG$110,13,FALSE)='Machinery Input Tables'!$O$117,1),1,VLOOKUP(B36,'Machinery Input Tables'!$C$6:$AG$110,28,FALSE))+IFERROR(VLOOKUP(B36,'Machinery Input Tables'!$C$6:$AG$110,27,FALSE),0))*D36),"-")</f>
        <v/>
      </c>
      <c r="H36" s="172" t="str">
        <f>IFERROR((IFERROR(VLOOKUP(B36,'Machinery Input Tables'!$C$6:$AG$110,24,FALSE),0)+VLOOKUP(C36,'Machinery Input Tables'!$AI$6:$BA$30,19,FALSE))*IF(IFERROR(VLOOKUP(B36,'Machinery Input Tables'!$C$6:$AG$110,13,FALSE)='Machinery Input Tables'!$O$117,1),1,VLOOKUP(B36,'Machinery Input Tables'!$C$6:$AG$110,28,FALSE))*D36,"-")</f>
        <v>-</v>
      </c>
      <c r="I36" s="174">
        <f t="shared" si="3"/>
        <v>0</v>
      </c>
    </row>
    <row r="37" spans="2:9" ht="16.5">
      <c r="B37" s="158"/>
      <c r="C37" s="175" t="s">
        <v>33</v>
      </c>
      <c r="D37" s="176"/>
      <c r="E37" s="176">
        <f>SUM(E26:E36)</f>
        <v>5.6233927700447701</v>
      </c>
      <c r="F37" s="176">
        <f t="shared" ref="F37" si="5">SUM(F26:F36)</f>
        <v>0.66252633292633289</v>
      </c>
      <c r="G37" s="176">
        <f t="shared" ref="G37" si="6">SUM(G26:G36)</f>
        <v>65.294838466967107</v>
      </c>
      <c r="H37" s="176">
        <f t="shared" ref="H37" si="7">SUM(H26:H36)</f>
        <v>66.187375227982599</v>
      </c>
      <c r="I37" s="176">
        <f t="shared" ref="I37" si="8">SUM(I26:I36)</f>
        <v>131.48221369494971</v>
      </c>
    </row>
    <row r="38" spans="2:9" ht="16.5">
      <c r="B38" s="158"/>
      <c r="C38" s="158"/>
      <c r="D38" s="159"/>
      <c r="E38" s="159"/>
      <c r="F38" s="159"/>
      <c r="G38" s="159"/>
      <c r="H38" s="159"/>
      <c r="I38" s="159"/>
    </row>
    <row r="39" spans="2:9" ht="16.5">
      <c r="B39" s="158"/>
      <c r="C39" s="158"/>
      <c r="D39" s="159"/>
      <c r="E39" s="159"/>
      <c r="F39" s="159"/>
      <c r="G39" s="159"/>
      <c r="H39" s="159"/>
      <c r="I39" s="159"/>
    </row>
    <row r="40" spans="2:9" ht="16.5">
      <c r="B40" s="354" t="s">
        <v>879</v>
      </c>
      <c r="C40" s="354"/>
      <c r="D40" s="354"/>
      <c r="E40" s="354"/>
      <c r="F40" s="354"/>
      <c r="G40" s="354"/>
      <c r="H40" s="354"/>
      <c r="I40" s="354"/>
    </row>
    <row r="41" spans="2:9" ht="16.5">
      <c r="B41" s="351" t="s">
        <v>545</v>
      </c>
      <c r="C41" s="353" t="s">
        <v>546</v>
      </c>
      <c r="D41" s="357" t="s">
        <v>973</v>
      </c>
      <c r="E41" s="353" t="s">
        <v>547</v>
      </c>
      <c r="F41" s="353" t="s">
        <v>548</v>
      </c>
      <c r="G41" s="153" t="s">
        <v>549</v>
      </c>
      <c r="H41" s="153" t="s">
        <v>550</v>
      </c>
      <c r="I41" s="355" t="s">
        <v>551</v>
      </c>
    </row>
    <row r="42" spans="2:9" ht="16.5">
      <c r="B42" s="352"/>
      <c r="C42" s="354"/>
      <c r="D42" s="358"/>
      <c r="E42" s="354"/>
      <c r="F42" s="354"/>
      <c r="G42" s="151" t="s">
        <v>564</v>
      </c>
      <c r="H42" s="151" t="s">
        <v>564</v>
      </c>
      <c r="I42" s="356"/>
    </row>
    <row r="43" spans="2:9" ht="16.5">
      <c r="B43" s="158"/>
      <c r="C43" s="158"/>
      <c r="D43" s="159" t="s">
        <v>570</v>
      </c>
      <c r="E43" s="159" t="s">
        <v>567</v>
      </c>
      <c r="F43" s="159" t="s">
        <v>568</v>
      </c>
      <c r="G43" s="159" t="s">
        <v>569</v>
      </c>
      <c r="H43" s="159" t="s">
        <v>569</v>
      </c>
      <c r="I43" s="159" t="s">
        <v>571</v>
      </c>
    </row>
    <row r="44" spans="2:9" ht="16.5">
      <c r="B44" s="110" t="s">
        <v>800</v>
      </c>
      <c r="C44" s="110" t="s">
        <v>798</v>
      </c>
      <c r="D44" s="162">
        <v>1</v>
      </c>
      <c r="E44" s="150">
        <f>IFERROR(IF(ISBLANK(C44),"",IF(OR(ISBLANK(B44),IFERROR(VLOOKUP(B44,'Machinery Input Tables'!$C$6:$AG$110,13,FALSE),"")='Machinery Input Tables'!$O$117),1,VLOOKUP(B44,'Machinery Input Tables'!$C$6:$AG$110,28,FALSE))*VLOOKUP(C44,'Machinery Input Tables'!$AI$6:$BA$30,18,FALSE))*D44,"-")</f>
        <v>0.65999999999999992</v>
      </c>
      <c r="F44" s="150">
        <f>IFERROR(IF(AND(ISBLANK(B44)*ISBLANK(C44)),"",IF(ISBLANK(B44),1,IF(VLOOKUP(B44,'Machinery Input Tables'!$C$6:$AG$110,13,FALSE)='Machinery Input Tables'!$O$117,VLOOKUP(B44,'Machinery Input Tables'!$C$6:$AG$110,17,FALSE),VLOOKUP(B44,'Machinery Input Tables'!$C$6:$AG$110,28,FALSE))))*D44,"-")</f>
        <v>5.3571428571428568E-2</v>
      </c>
      <c r="G44" s="161">
        <f>IFERROR(IF(ISBLANK(C44),"",(E44*'Machinery Input Tables'!$BP$10+F44*'Machinery Input Tables'!$BP$6)+(VLOOKUP(C44,'Machinery Input Tables'!$AI$6:$BA$30,17,FALSE)*IF(IFERROR(VLOOKUP(B44,'Machinery Input Tables'!$C$6:$AG$110,13,FALSE)='Machinery Input Tables'!$O$117,1),1,VLOOKUP(B44,'Machinery Input Tables'!$C$6:$AG$110,28,FALSE))+IFERROR(VLOOKUP(B44,'Machinery Input Tables'!$C$6:$AG$110,27,FALSE),0))*D44),"-")</f>
        <v>8.706048019503033</v>
      </c>
      <c r="H44" s="150">
        <f>IFERROR((IFERROR(VLOOKUP(B44,'Machinery Input Tables'!$C$6:$AG$110,24,FALSE),0)+VLOOKUP(C44,'Machinery Input Tables'!$AI$6:$BA$30,19,FALSE))*IF(IFERROR(VLOOKUP(B44,'Machinery Input Tables'!$C$6:$AG$110,13,FALSE)='Machinery Input Tables'!$O$117,1),1,VLOOKUP(B44,'Machinery Input Tables'!$C$6:$AG$110,28,FALSE))*D44,"-")</f>
        <v>16.600227536123128</v>
      </c>
      <c r="I44" s="161">
        <f t="shared" ref="I44:I53" si="9">IFERROR(IF(ISBLANK(AND(B44,C44)),"",SUM(G44:H44)),"-")</f>
        <v>25.306275555626161</v>
      </c>
    </row>
    <row r="45" spans="2:9" ht="17.25" customHeight="1">
      <c r="B45" s="110" t="s">
        <v>803</v>
      </c>
      <c r="C45" s="110" t="s">
        <v>762</v>
      </c>
      <c r="D45" s="162">
        <v>2</v>
      </c>
      <c r="E45" s="150">
        <f>IFERROR(IF(ISBLANK(C45),"",IF(OR(ISBLANK(B45),IFERROR(VLOOKUP(B45,'Machinery Input Tables'!$C$6:$AG$110,13,FALSE),"")='Machinery Input Tables'!$O$117),1,VLOOKUP(B45,'Machinery Input Tables'!$C$6:$AG$110,28,FALSE))*VLOOKUP(C45,'Machinery Input Tables'!$AI$6:$BA$30,18,FALSE))*D45,"-")</f>
        <v>0.22105769230769232</v>
      </c>
      <c r="F45" s="150">
        <f>IFERROR(IF(AND(ISBLANK(B45)*ISBLANK(C45)),"",IF(ISBLANK(B45),1,IF(VLOOKUP(B45,'Machinery Input Tables'!$C$6:$AG$110,13,FALSE)='Machinery Input Tables'!$O$117,VLOOKUP(B45,'Machinery Input Tables'!$C$6:$AG$110,17,FALSE),VLOOKUP(B45,'Machinery Input Tables'!$C$6:$AG$110,28,FALSE))))*D45,"-")</f>
        <v>2.1153846153846155E-2</v>
      </c>
      <c r="G45" s="161">
        <f>IFERROR(IF(ISBLANK(C45),"",(E45*'Machinery Input Tables'!$BP$10+F45*'Machinery Input Tables'!$BP$6)+(VLOOKUP(C45,'Machinery Input Tables'!$AI$6:$BA$30,17,FALSE)*IF(IFERROR(VLOOKUP(B45,'Machinery Input Tables'!$C$6:$AG$110,13,FALSE)='Machinery Input Tables'!$O$117,1),1,VLOOKUP(B45,'Machinery Input Tables'!$C$6:$AG$110,28,FALSE))+IFERROR(VLOOKUP(B45,'Machinery Input Tables'!$C$6:$AG$110,27,FALSE),0))*D45),"-")</f>
        <v>11.162774797130758</v>
      </c>
      <c r="H45" s="150">
        <f>IFERROR((IFERROR(VLOOKUP(B45,'Machinery Input Tables'!$C$6:$AG$110,24,FALSE),0)+VLOOKUP(C45,'Machinery Input Tables'!$AI$6:$BA$30,19,FALSE))*IF(IFERROR(VLOOKUP(B45,'Machinery Input Tables'!$C$6:$AG$110,13,FALSE)='Machinery Input Tables'!$O$117,1),1,VLOOKUP(B45,'Machinery Input Tables'!$C$6:$AG$110,28,FALSE))*D45,"-")</f>
        <v>2.8894949457236376</v>
      </c>
      <c r="I45" s="161">
        <f t="shared" si="9"/>
        <v>14.052269742854396</v>
      </c>
    </row>
    <row r="46" spans="2:9" ht="16.5">
      <c r="B46" s="110" t="s">
        <v>875</v>
      </c>
      <c r="C46" s="110" t="s">
        <v>718</v>
      </c>
      <c r="D46" s="162">
        <v>1</v>
      </c>
      <c r="E46" s="150">
        <f>IFERROR(IF(ISBLANK(C46),"",IF(OR(ISBLANK(B46),IFERROR(VLOOKUP(B46,'Machinery Input Tables'!$C$6:$AG$110,13,FALSE),"")='Machinery Input Tables'!$O$117),1,VLOOKUP(B46,'Machinery Input Tables'!$C$6:$AG$110,28,FALSE))*VLOOKUP(C46,'Machinery Input Tables'!$AI$6:$BA$30,18,FALSE))*D46,"-")</f>
        <v>0.97312169312169305</v>
      </c>
      <c r="F46" s="150">
        <f>IFERROR(IF(AND(ISBLANK(B46)*ISBLANK(C46)),"",IF(ISBLANK(B46),1,IF(VLOOKUP(B46,'Machinery Input Tables'!$C$6:$AG$110,13,FALSE)='Machinery Input Tables'!$O$117,VLOOKUP(B46,'Machinery Input Tables'!$C$6:$AG$110,17,FALSE),VLOOKUP(B46,'Machinery Input Tables'!$C$6:$AG$110,28,FALSE))))*D46,"-")</f>
        <v>5.8201058201058198E-2</v>
      </c>
      <c r="G46" s="161">
        <f>IFERROR(IF(ISBLANK(C46),"",(E46*'Machinery Input Tables'!$BP$10+F46*'Machinery Input Tables'!$BP$6)+(VLOOKUP(C46,'Machinery Input Tables'!$AI$6:$BA$30,17,FALSE)*IF(IFERROR(VLOOKUP(B46,'Machinery Input Tables'!$C$6:$AG$110,13,FALSE)='Machinery Input Tables'!$O$117,1),1,VLOOKUP(B46,'Machinery Input Tables'!$C$6:$AG$110,28,FALSE))+IFERROR(VLOOKUP(B46,'Machinery Input Tables'!$C$6:$AG$110,27,FALSE),0))*D46),"-")</f>
        <v>14.80404992747104</v>
      </c>
      <c r="H46" s="150">
        <f>IFERROR((IFERROR(VLOOKUP(B46,'Machinery Input Tables'!$C$6:$AG$110,24,FALSE),0)+VLOOKUP(C46,'Machinery Input Tables'!$AI$6:$BA$30,19,FALSE))*IF(IFERROR(VLOOKUP(B46,'Machinery Input Tables'!$C$6:$AG$110,13,FALSE)='Machinery Input Tables'!$O$117,1),1,VLOOKUP(B46,'Machinery Input Tables'!$C$6:$AG$110,28,FALSE))*D46,"-")</f>
        <v>14.395989748899119</v>
      </c>
      <c r="I46" s="161">
        <f t="shared" si="9"/>
        <v>29.20003967637016</v>
      </c>
    </row>
    <row r="47" spans="2:9" ht="16.5">
      <c r="B47" s="110" t="s">
        <v>851</v>
      </c>
      <c r="C47" s="110" t="s">
        <v>852</v>
      </c>
      <c r="D47" s="162">
        <v>0.06</v>
      </c>
      <c r="E47" s="150">
        <f>IFERROR(IF(ISBLANK(C47),"",IF(OR(ISBLANK(B47),IFERROR(VLOOKUP(B47,'Machinery Input Tables'!$C$6:$AG$110,13,FALSE),"")='Machinery Input Tables'!$O$117),1,VLOOKUP(B47,'Machinery Input Tables'!$C$6:$AG$110,28,FALSE))*VLOOKUP(C47,'Machinery Input Tables'!$AI$6:$BA$30,18,FALSE))*D47,"-")</f>
        <v>0.42749999999999999</v>
      </c>
      <c r="F47" s="150">
        <f>IFERROR(IF(AND(ISBLANK(B47)*ISBLANK(C47)),"",IF(ISBLANK(B47),1,IF(VLOOKUP(B47,'Machinery Input Tables'!$C$6:$AG$110,13,FALSE)='Machinery Input Tables'!$O$117,VLOOKUP(B47,'Machinery Input Tables'!$C$6:$AG$110,17,FALSE),VLOOKUP(B47,'Machinery Input Tables'!$C$6:$AG$110,28,FALSE))))*D47,"-")</f>
        <v>6.6000000000000003E-2</v>
      </c>
      <c r="G47" s="161">
        <f>IFERROR(IF(ISBLANK(C47),"",(E47*'Machinery Input Tables'!$BP$10+F47*'Machinery Input Tables'!$BP$6)+(VLOOKUP(C47,'Machinery Input Tables'!$AI$6:$BA$30,17,FALSE)*IF(IFERROR(VLOOKUP(B47,'Machinery Input Tables'!$C$6:$AG$110,13,FALSE)='Machinery Input Tables'!$O$117,1),1,VLOOKUP(B47,'Machinery Input Tables'!$C$6:$AG$110,28,FALSE))+IFERROR(VLOOKUP(B47,'Machinery Input Tables'!$C$6:$AG$110,27,FALSE),0))*D47),"-")</f>
        <v>3.9922348992268999</v>
      </c>
      <c r="H47" s="150">
        <f>IFERROR((IFERROR(VLOOKUP(B47,'Machinery Input Tables'!$C$6:$AG$110,24,FALSE),0)+VLOOKUP(C47,'Machinery Input Tables'!$AI$6:$BA$30,19,FALSE))*IF(IFERROR(VLOOKUP(B47,'Machinery Input Tables'!$C$6:$AG$110,13,FALSE)='Machinery Input Tables'!$O$117,1),1,VLOOKUP(B47,'Machinery Input Tables'!$C$6:$AG$110,28,FALSE))*D47,"-")</f>
        <v>1.9555229600012254</v>
      </c>
      <c r="I47" s="161">
        <f t="shared" si="9"/>
        <v>5.9477578592281253</v>
      </c>
    </row>
    <row r="48" spans="2:9" ht="16.5">
      <c r="B48" s="110" t="s">
        <v>950</v>
      </c>
      <c r="C48" s="110" t="s">
        <v>798</v>
      </c>
      <c r="D48" s="162">
        <v>0.03</v>
      </c>
      <c r="E48" s="150">
        <f>IFERROR(IF(ISBLANK(C48),"",IF(OR(ISBLANK(B48),IFERROR(VLOOKUP(B48,'Machinery Input Tables'!$C$6:$AG$110,13,FALSE),"")='Machinery Input Tables'!$O$117),1,VLOOKUP(B48,'Machinery Input Tables'!$C$6:$AG$110,28,FALSE))*VLOOKUP(C48,'Machinery Input Tables'!$AI$6:$BA$30,18,FALSE))*D48,"-")</f>
        <v>0.36959999999999993</v>
      </c>
      <c r="F48" s="150">
        <f>IFERROR(IF(AND(ISBLANK(B48)*ISBLANK(C48)),"",IF(ISBLANK(B48),1,IF(VLOOKUP(B48,'Machinery Input Tables'!$C$6:$AG$110,13,FALSE)='Machinery Input Tables'!$O$117,VLOOKUP(B48,'Machinery Input Tables'!$C$6:$AG$110,17,FALSE),VLOOKUP(B48,'Machinery Input Tables'!$C$6:$AG$110,28,FALSE))))*D48,"-")</f>
        <v>3.3300000000000003E-2</v>
      </c>
      <c r="G48" s="161">
        <f>IFERROR(IF(ISBLANK(C48),"",(E48*'Machinery Input Tables'!$BP$10+F48*'Machinery Input Tables'!$BP$6)+(VLOOKUP(C48,'Machinery Input Tables'!$AI$6:$BA$30,17,FALSE)*IF(IFERROR(VLOOKUP(B48,'Machinery Input Tables'!$C$6:$AG$110,13,FALSE)='Machinery Input Tables'!$O$117,1),1,VLOOKUP(B48,'Machinery Input Tables'!$C$6:$AG$110,28,FALSE))+IFERROR(VLOOKUP(B48,'Machinery Input Tables'!$C$6:$AG$110,27,FALSE),0))*D48),"-")</f>
        <v>3.4303025815160764</v>
      </c>
      <c r="H48" s="150">
        <f>IFERROR((IFERROR(VLOOKUP(B48,'Machinery Input Tables'!$C$6:$AG$110,24,FALSE),0)+VLOOKUP(C48,'Machinery Input Tables'!$AI$6:$BA$30,19,FALSE))*IF(IFERROR(VLOOKUP(B48,'Machinery Input Tables'!$C$6:$AG$110,13,FALSE)='Machinery Input Tables'!$O$117,1),1,VLOOKUP(B48,'Machinery Input Tables'!$C$6:$AG$110,28,FALSE))*D48,"-")</f>
        <v>4.8502515959427512</v>
      </c>
      <c r="I48" s="161">
        <f>IFERROR(IF(ISBLANK(AND(B48,C48)),"",SUM(G48:H48)),"-")</f>
        <v>8.2805541774588285</v>
      </c>
    </row>
    <row r="49" spans="2:9" ht="16.5">
      <c r="B49" s="110" t="s">
        <v>971</v>
      </c>
      <c r="C49" s="110" t="s">
        <v>972</v>
      </c>
      <c r="D49" s="162">
        <v>0.02</v>
      </c>
      <c r="E49" s="150">
        <f>IFERROR(IF(ISBLANK(C49),"",IF(OR(ISBLANK(B49),IFERROR(VLOOKUP(B49,'Machinery Input Tables'!$C$6:$AG$110,13,FALSE),"")='Machinery Input Tables'!$O$117),1,VLOOKUP(B49,'Machinery Input Tables'!$C$6:$AG$110,28,FALSE))*VLOOKUP(C49,'Machinery Input Tables'!$AI$6:$BA$30,18,FALSE))*D49,"-")</f>
        <v>0.1144</v>
      </c>
      <c r="F49" s="150">
        <f>IFERROR(IF(AND(ISBLANK(B49)*ISBLANK(C49)),"",IF(ISBLANK(B49),1,IF(VLOOKUP(B49,'Machinery Input Tables'!$C$6:$AG$110,13,FALSE)='Machinery Input Tables'!$O$117,VLOOKUP(B49,'Machinery Input Tables'!$C$6:$AG$110,17,FALSE),VLOOKUP(B49,'Machinery Input Tables'!$C$6:$AG$110,28,FALSE))))*D49,"-")</f>
        <v>2.4E-2</v>
      </c>
      <c r="G49" s="161">
        <f>IFERROR(IF(ISBLANK(C49),"",(E49*'Machinery Input Tables'!$BP$10+F49*'Machinery Input Tables'!$BP$6)+(VLOOKUP(C49,'Machinery Input Tables'!$AI$6:$BA$30,17,FALSE)*IF(IFERROR(VLOOKUP(B49,'Machinery Input Tables'!$C$6:$AG$110,13,FALSE)='Machinery Input Tables'!$O$117,1),1,VLOOKUP(B49,'Machinery Input Tables'!$C$6:$AG$110,28,FALSE))+IFERROR(VLOOKUP(B49,'Machinery Input Tables'!$C$6:$AG$110,27,FALSE),0))*D49),"-")</f>
        <v>1.3102142298385993</v>
      </c>
      <c r="H49" s="150">
        <f>IFERROR((IFERROR(VLOOKUP(B49,'Machinery Input Tables'!$C$6:$AG$110,24,FALSE),0)+VLOOKUP(C49,'Machinery Input Tables'!$AI$6:$BA$30,19,FALSE))*IF(IFERROR(VLOOKUP(B49,'Machinery Input Tables'!$C$6:$AG$110,13,FALSE)='Machinery Input Tables'!$O$117,1),1,VLOOKUP(B49,'Machinery Input Tables'!$C$6:$AG$110,28,FALSE))*D49,"-")</f>
        <v>1.3156084182138801</v>
      </c>
      <c r="I49" s="161">
        <f>IFERROR(IF(ISBLANK(AND(B49,C49)),"",SUM(G49:H49)),"-")</f>
        <v>2.6258226480524796</v>
      </c>
    </row>
    <row r="50" spans="2:9" ht="16.5">
      <c r="B50" s="110"/>
      <c r="C50" s="110" t="s">
        <v>804</v>
      </c>
      <c r="D50" s="162">
        <v>0.25</v>
      </c>
      <c r="E50" s="150">
        <f>IFERROR(IF(ISBLANK(C50),"",IF(OR(ISBLANK(B50),IFERROR(VLOOKUP(B50,'Machinery Input Tables'!$C$6:$AG$110,13,FALSE),"")='Machinery Input Tables'!$O$117),1,VLOOKUP(B50,'Machinery Input Tables'!$C$6:$AG$110,28,FALSE))*VLOOKUP(C50,'Machinery Input Tables'!$AI$6:$BA$30,18,FALSE))*D50,"-")</f>
        <v>0.75</v>
      </c>
      <c r="F50" s="150">
        <f>IFERROR(IF(AND(ISBLANK(B50)*ISBLANK(C50)),"",IF(ISBLANK(B50),1,IF(VLOOKUP(B50,'Machinery Input Tables'!$C$6:$AG$110,13,FALSE)='Machinery Input Tables'!$O$117,VLOOKUP(B50,'Machinery Input Tables'!$C$6:$AG$110,17,FALSE),VLOOKUP(B50,'Machinery Input Tables'!$C$6:$AG$110,28,FALSE))))*D50,"-")</f>
        <v>0.25</v>
      </c>
      <c r="G50" s="161">
        <f>IFERROR(IF(ISBLANK(C50),"",(E50*'Machinery Input Tables'!$BP$10+F50*'Machinery Input Tables'!$BP$6)+(VLOOKUP(C50,'Machinery Input Tables'!$AI$6:$BA$30,17,FALSE)*IF(IFERROR(VLOOKUP(B50,'Machinery Input Tables'!$C$6:$AG$110,13,FALSE)='Machinery Input Tables'!$O$117,1),1,VLOOKUP(B50,'Machinery Input Tables'!$C$6:$AG$110,28,FALSE))+IFERROR(VLOOKUP(B50,'Machinery Input Tables'!$C$6:$AG$110,27,FALSE),0))*D50),"-")</f>
        <v>8.0938815789473679</v>
      </c>
      <c r="H50" s="150">
        <f>IFERROR((IFERROR(VLOOKUP(B50,'Machinery Input Tables'!$C$6:$AG$110,24,FALSE),0)+VLOOKUP(C50,'Machinery Input Tables'!$AI$6:$BA$30,19,FALSE))*IF(IFERROR(VLOOKUP(B50,'Machinery Input Tables'!$C$6:$AG$110,13,FALSE)='Machinery Input Tables'!$O$117,1),1,VLOOKUP(B50,'Machinery Input Tables'!$C$6:$AG$110,28,FALSE))*D50,"-")</f>
        <v>4.3001054035768478</v>
      </c>
      <c r="I50" s="161">
        <f t="shared" si="9"/>
        <v>12.393986982524215</v>
      </c>
    </row>
    <row r="51" spans="2:9" ht="16.5">
      <c r="B51" s="110"/>
      <c r="C51" s="110"/>
      <c r="D51" s="162"/>
      <c r="E51" s="150" t="str">
        <f>IFERROR(IF(ISBLANK(C51),"",IF(OR(ISBLANK(B51),IFERROR(VLOOKUP(B51,'Machinery Input Tables'!$C$6:$AG$110,13,FALSE),"")='Machinery Input Tables'!$O$117),1,VLOOKUP(B51,'Machinery Input Tables'!$C$6:$AG$110,28,FALSE))*VLOOKUP(C51,'Machinery Input Tables'!$AI$6:$BA$30,18,FALSE))*D51,"-")</f>
        <v>-</v>
      </c>
      <c r="F51" s="150" t="str">
        <f>IFERROR(IF(AND(ISBLANK(B51)*ISBLANK(C51)),"",IF(ISBLANK(B51),1,IF(VLOOKUP(B51,'Machinery Input Tables'!$C$6:$AG$110,13,FALSE)='Machinery Input Tables'!$O$117,VLOOKUP(B51,'Machinery Input Tables'!$C$6:$AG$110,17,FALSE),VLOOKUP(B51,'Machinery Input Tables'!$C$6:$AG$110,28,FALSE))))*D51,"-")</f>
        <v>-</v>
      </c>
      <c r="G51" s="161" t="str">
        <f>IFERROR(IF(ISBLANK(C51),"",(E51*'Machinery Input Tables'!$BP$10+F51*'Machinery Input Tables'!$BP$6)+(VLOOKUP(C51,'Machinery Input Tables'!$AI$6:$BA$30,17,FALSE)*IF(IFERROR(VLOOKUP(B51,'Machinery Input Tables'!$C$6:$AG$110,13,FALSE)='Machinery Input Tables'!$O$117,1),1,VLOOKUP(B51,'Machinery Input Tables'!$C$6:$AG$110,28,FALSE))+IFERROR(VLOOKUP(B51,'Machinery Input Tables'!$C$6:$AG$110,27,FALSE),0))*D51),"-")</f>
        <v/>
      </c>
      <c r="H51" s="150" t="str">
        <f>IFERROR((IFERROR(VLOOKUP(B51,'Machinery Input Tables'!$C$6:$AG$110,24,FALSE),0)+VLOOKUP(C51,'Machinery Input Tables'!$AI$6:$BA$30,19,FALSE))*IF(IFERROR(VLOOKUP(B51,'Machinery Input Tables'!$C$6:$AG$110,13,FALSE)='Machinery Input Tables'!$O$117,1),1,VLOOKUP(B51,'Machinery Input Tables'!$C$6:$AG$110,28,FALSE))*D51,"-")</f>
        <v>-</v>
      </c>
      <c r="I51" s="161">
        <f t="shared" si="9"/>
        <v>0</v>
      </c>
    </row>
    <row r="52" spans="2:9" ht="16.5">
      <c r="B52" s="110"/>
      <c r="C52" s="110"/>
      <c r="D52" s="162"/>
      <c r="E52" s="150" t="str">
        <f>IFERROR(IF(ISBLANK(C52),"",IF(OR(ISBLANK(B52),IFERROR(VLOOKUP(B52,'Machinery Input Tables'!$C$6:$AG$110,13,FALSE),"")='Machinery Input Tables'!$O$117),1,VLOOKUP(B52,'Machinery Input Tables'!$C$6:$AG$110,28,FALSE))*VLOOKUP(C52,'Machinery Input Tables'!$AI$6:$BA$30,18,FALSE))*D52,"-")</f>
        <v>-</v>
      </c>
      <c r="F52" s="150" t="str">
        <f>IFERROR(IF(AND(ISBLANK(B52)*ISBLANK(C52)),"",IF(ISBLANK(B52),1,IF(VLOOKUP(B52,'Machinery Input Tables'!$C$6:$AG$110,13,FALSE)='Machinery Input Tables'!$O$117,VLOOKUP(B52,'Machinery Input Tables'!$C$6:$AG$110,17,FALSE),VLOOKUP(B52,'Machinery Input Tables'!$C$6:$AG$110,28,FALSE))))*D52,"-")</f>
        <v>-</v>
      </c>
      <c r="G52" s="161" t="str">
        <f>IFERROR(IF(ISBLANK(C52),"",(E52*'Machinery Input Tables'!$BP$10+F52*'Machinery Input Tables'!$BP$6)+(VLOOKUP(C52,'Machinery Input Tables'!$AI$6:$BA$30,17,FALSE)*IF(IFERROR(VLOOKUP(B52,'Machinery Input Tables'!$C$6:$AG$110,13,FALSE)='Machinery Input Tables'!$O$117,1),1,VLOOKUP(B52,'Machinery Input Tables'!$C$6:$AG$110,28,FALSE))+IFERROR(VLOOKUP(B52,'Machinery Input Tables'!$C$6:$AG$110,27,FALSE),0))*D52),"-")</f>
        <v/>
      </c>
      <c r="H52" s="150" t="str">
        <f>IFERROR((IFERROR(VLOOKUP(B52,'Machinery Input Tables'!$C$6:$AG$110,24,FALSE),0)+VLOOKUP(C52,'Machinery Input Tables'!$AI$6:$BA$30,19,FALSE))*IF(IFERROR(VLOOKUP(B52,'Machinery Input Tables'!$C$6:$AG$110,13,FALSE)='Machinery Input Tables'!$O$117,1),1,VLOOKUP(B52,'Machinery Input Tables'!$C$6:$AG$110,28,FALSE))*D52,"-")</f>
        <v>-</v>
      </c>
      <c r="I52" s="161">
        <f t="shared" si="9"/>
        <v>0</v>
      </c>
    </row>
    <row r="53" spans="2:9" ht="16.5">
      <c r="B53" s="186"/>
      <c r="C53" s="186"/>
      <c r="D53" s="173"/>
      <c r="E53" s="172" t="str">
        <f>IFERROR(IF(ISBLANK(C53),"",IF(OR(ISBLANK(B53),IFERROR(VLOOKUP(B53,'Machinery Input Tables'!$C$6:$AG$110,13,FALSE),"")='Machinery Input Tables'!$O$117),1,VLOOKUP(B53,'Machinery Input Tables'!$C$6:$AG$110,28,FALSE))*VLOOKUP(C53,'Machinery Input Tables'!$AI$6:$BA$30,18,FALSE))*D53,"-")</f>
        <v>-</v>
      </c>
      <c r="F53" s="172" t="str">
        <f>IFERROR(IF(AND(ISBLANK(B53)*ISBLANK(C53)),"",IF(ISBLANK(B53),1,IF(VLOOKUP(B53,'Machinery Input Tables'!$C$6:$AG$110,13,FALSE)='Machinery Input Tables'!$O$117,VLOOKUP(B53,'Machinery Input Tables'!$C$6:$AG$110,17,FALSE),VLOOKUP(B53,'Machinery Input Tables'!$C$6:$AG$110,28,FALSE))))*D53,"-")</f>
        <v>-</v>
      </c>
      <c r="G53" s="174" t="str">
        <f>IFERROR(IF(ISBLANK(C53),"",(E53*'Machinery Input Tables'!$BP$10+F53*'Machinery Input Tables'!$BP$6)+(VLOOKUP(C53,'Machinery Input Tables'!$AI$6:$BA$30,17,FALSE)*IF(IFERROR(VLOOKUP(B53,'Machinery Input Tables'!$C$6:$AG$110,13,FALSE)='Machinery Input Tables'!$O$117,1),1,VLOOKUP(B53,'Machinery Input Tables'!$C$6:$AG$110,28,FALSE))+IFERROR(VLOOKUP(B53,'Machinery Input Tables'!$C$6:$AG$110,27,FALSE),0))*D53),"-")</f>
        <v/>
      </c>
      <c r="H53" s="172" t="str">
        <f>IFERROR((IFERROR(VLOOKUP(B53,'Machinery Input Tables'!$C$6:$AG$110,24,FALSE),0)+VLOOKUP(C53,'Machinery Input Tables'!$AI$6:$BA$30,19,FALSE))*IF(IFERROR(VLOOKUP(B53,'Machinery Input Tables'!$C$6:$AG$110,13,FALSE)='Machinery Input Tables'!$O$117,1),1,VLOOKUP(B53,'Machinery Input Tables'!$C$6:$AG$110,28,FALSE))*D53,"-")</f>
        <v>-</v>
      </c>
      <c r="I53" s="174">
        <f t="shared" si="9"/>
        <v>0</v>
      </c>
    </row>
    <row r="54" spans="2:9" ht="16.5">
      <c r="B54" s="158"/>
      <c r="C54" s="175" t="s">
        <v>33</v>
      </c>
      <c r="D54" s="176"/>
      <c r="E54" s="176">
        <f>SUM(E44:E53)</f>
        <v>3.5156793854293849</v>
      </c>
      <c r="F54" s="176">
        <f t="shared" ref="F54" si="10">SUM(F44:F53)</f>
        <v>0.50622633292633301</v>
      </c>
      <c r="G54" s="176">
        <f t="shared" ref="G54" si="11">SUM(G44:G53)</f>
        <v>51.499506033633772</v>
      </c>
      <c r="H54" s="176">
        <f t="shared" ref="H54" si="12">SUM(H44:H53)</f>
        <v>46.307200608480585</v>
      </c>
      <c r="I54" s="176">
        <f t="shared" ref="I54" si="13">SUM(I44:I53)</f>
        <v>97.806706642114349</v>
      </c>
    </row>
    <row r="55" spans="2:9" ht="16.5">
      <c r="B55" s="158"/>
      <c r="C55" s="175"/>
      <c r="D55" s="176"/>
      <c r="E55" s="176"/>
      <c r="F55" s="176"/>
      <c r="G55" s="176"/>
      <c r="H55" s="176"/>
      <c r="I55" s="176"/>
    </row>
    <row r="56" spans="2:9" ht="16.5">
      <c r="B56" s="158"/>
      <c r="C56" s="175"/>
      <c r="D56" s="176"/>
      <c r="E56" s="176"/>
      <c r="F56" s="176"/>
      <c r="G56" s="176"/>
      <c r="H56" s="176"/>
      <c r="I56" s="176"/>
    </row>
    <row r="57" spans="2:9" ht="16.5">
      <c r="B57" s="354" t="s">
        <v>669</v>
      </c>
      <c r="C57" s="354"/>
      <c r="D57" s="354"/>
      <c r="E57" s="354"/>
      <c r="F57" s="354"/>
      <c r="G57" s="354"/>
      <c r="H57" s="354"/>
      <c r="I57" s="354"/>
    </row>
    <row r="58" spans="2:9" ht="16.5">
      <c r="B58" s="351" t="s">
        <v>545</v>
      </c>
      <c r="C58" s="353" t="s">
        <v>546</v>
      </c>
      <c r="D58" s="357" t="s">
        <v>973</v>
      </c>
      <c r="E58" s="353" t="s">
        <v>547</v>
      </c>
      <c r="F58" s="353" t="s">
        <v>548</v>
      </c>
      <c r="G58" s="153" t="s">
        <v>549</v>
      </c>
      <c r="H58" s="153" t="s">
        <v>550</v>
      </c>
      <c r="I58" s="355" t="s">
        <v>551</v>
      </c>
    </row>
    <row r="59" spans="2:9" ht="16.5">
      <c r="B59" s="352"/>
      <c r="C59" s="354"/>
      <c r="D59" s="358"/>
      <c r="E59" s="354"/>
      <c r="F59" s="354"/>
      <c r="G59" s="151" t="s">
        <v>564</v>
      </c>
      <c r="H59" s="151" t="s">
        <v>564</v>
      </c>
      <c r="I59" s="356"/>
    </row>
    <row r="60" spans="2:9" ht="16.5">
      <c r="B60" s="158"/>
      <c r="C60" s="158"/>
      <c r="D60" s="159" t="s">
        <v>570</v>
      </c>
      <c r="E60" s="159" t="s">
        <v>567</v>
      </c>
      <c r="F60" s="159" t="s">
        <v>568</v>
      </c>
      <c r="G60" s="159" t="s">
        <v>569</v>
      </c>
      <c r="H60" s="159" t="s">
        <v>569</v>
      </c>
      <c r="I60" s="159" t="s">
        <v>571</v>
      </c>
    </row>
    <row r="61" spans="2:9" ht="16.5">
      <c r="B61" s="110" t="s">
        <v>801</v>
      </c>
      <c r="C61" s="110" t="s">
        <v>724</v>
      </c>
      <c r="D61" s="162">
        <v>0.33</v>
      </c>
      <c r="E61" s="150">
        <f>IFERROR(IF(ISBLANK(C61),"",IF(OR(ISBLANK(B61),IFERROR(VLOOKUP(B61,'Machinery Input Tables'!$C$6:$AG$110,13,FALSE),"")='Machinery Input Tables'!$O$117),1,VLOOKUP(B61,'Machinery Input Tables'!$C$6:$AG$110,28,FALSE))*VLOOKUP(C61,'Machinery Input Tables'!$AI$6:$BA$30,18,FALSE))*D61,"-")</f>
        <v>0.54304799999999998</v>
      </c>
      <c r="F61" s="150">
        <f>IFERROR(IF(AND(ISBLANK(B61)*ISBLANK(C61)),"",IF(ISBLANK(B61),1,IF(VLOOKUP(B61,'Machinery Input Tables'!$C$6:$AG$110,13,FALSE)='Machinery Input Tables'!$O$117,VLOOKUP(B61,'Machinery Input Tables'!$C$6:$AG$110,17,FALSE),VLOOKUP(B61,'Machinery Input Tables'!$C$6:$AG$110,28,FALSE))))*D61,"-")</f>
        <v>3.6299999999999999E-2</v>
      </c>
      <c r="G61" s="161">
        <f>IFERROR(IF(ISBLANK(C61),"",(E61*'Machinery Input Tables'!$BP$10+F61*'Machinery Input Tables'!$BP$6)+(VLOOKUP(C61,'Machinery Input Tables'!$AI$6:$BA$30,17,FALSE)*IF(IFERROR(VLOOKUP(B61,'Machinery Input Tables'!$C$6:$AG$110,13,FALSE)='Machinery Input Tables'!$O$117,1),1,VLOOKUP(B61,'Machinery Input Tables'!$C$6:$AG$110,28,FALSE))+IFERROR(VLOOKUP(B61,'Machinery Input Tables'!$C$6:$AG$110,27,FALSE),0))*D61),"-")</f>
        <v>3.3524765999999997</v>
      </c>
      <c r="H61" s="150">
        <f>IFERROR((IFERROR(VLOOKUP(B61,'Machinery Input Tables'!$C$6:$AG$110,24,FALSE),0)+VLOOKUP(C61,'Machinery Input Tables'!$AI$6:$BA$30,19,FALSE))*IF(IFERROR(VLOOKUP(B61,'Machinery Input Tables'!$C$6:$AG$110,13,FALSE)='Machinery Input Tables'!$O$117,1),1,VLOOKUP(B61,'Machinery Input Tables'!$C$6:$AG$110,28,FALSE))*D61,"-")</f>
        <v>4.4551243899758095</v>
      </c>
      <c r="I61" s="161">
        <f t="shared" ref="I61:I69" si="14">IFERROR(IF(ISBLANK(AND(B61,C61)),"",SUM(G61:H61)),"-")</f>
        <v>7.8076009899758088</v>
      </c>
    </row>
    <row r="62" spans="2:9" ht="16.5">
      <c r="B62" s="110" t="s">
        <v>802</v>
      </c>
      <c r="C62" s="110" t="s">
        <v>798</v>
      </c>
      <c r="D62" s="162">
        <v>1</v>
      </c>
      <c r="E62" s="150">
        <f>IFERROR(IF(ISBLANK(C62),"",IF(OR(ISBLANK(B62),IFERROR(VLOOKUP(B62,'Machinery Input Tables'!$C$6:$AG$110,13,FALSE),"")='Machinery Input Tables'!$O$117),1,VLOOKUP(B62,'Machinery Input Tables'!$C$6:$AG$110,28,FALSE))*VLOOKUP(C62,'Machinery Input Tables'!$AI$6:$BA$30,18,FALSE))*D62,"-")</f>
        <v>0.73919999999999986</v>
      </c>
      <c r="F62" s="150">
        <f>IFERROR(IF(AND(ISBLANK(B62)*ISBLANK(C62)),"",IF(ISBLANK(B62),1,IF(VLOOKUP(B62,'Machinery Input Tables'!$C$6:$AG$110,13,FALSE)='Machinery Input Tables'!$O$117,VLOOKUP(B62,'Machinery Input Tables'!$C$6:$AG$110,17,FALSE),VLOOKUP(B62,'Machinery Input Tables'!$C$6:$AG$110,28,FALSE))))*D62,"-")</f>
        <v>0.06</v>
      </c>
      <c r="G62" s="161">
        <f>IFERROR(IF(ISBLANK(C62),"",(E62*'Machinery Input Tables'!$BP$10+F62*'Machinery Input Tables'!$BP$6)+(VLOOKUP(C62,'Machinery Input Tables'!$AI$6:$BA$30,17,FALSE)*IF(IFERROR(VLOOKUP(B62,'Machinery Input Tables'!$C$6:$AG$110,13,FALSE)='Machinery Input Tables'!$O$117,1),1,VLOOKUP(B62,'Machinery Input Tables'!$C$6:$AG$110,28,FALSE))+IFERROR(VLOOKUP(B62,'Machinery Input Tables'!$C$6:$AG$110,27,FALSE),0))*D62),"-")</f>
        <v>4.8806399999999996</v>
      </c>
      <c r="H62" s="150">
        <f>IFERROR((IFERROR(VLOOKUP(B62,'Machinery Input Tables'!$C$6:$AG$110,24,FALSE),0)+VLOOKUP(C62,'Machinery Input Tables'!$AI$6:$BA$30,19,FALSE))*IF(IFERROR(VLOOKUP(B62,'Machinery Input Tables'!$C$6:$AG$110,13,FALSE)='Machinery Input Tables'!$O$117,1),1,VLOOKUP(B62,'Machinery Input Tables'!$C$6:$AG$110,28,FALSE))*D62,"-")</f>
        <v>6.6530313256284064</v>
      </c>
      <c r="I62" s="161">
        <f t="shared" si="14"/>
        <v>11.533671325628406</v>
      </c>
    </row>
    <row r="63" spans="2:9" ht="16.5">
      <c r="B63" s="110" t="s">
        <v>850</v>
      </c>
      <c r="C63" s="110" t="s">
        <v>724</v>
      </c>
      <c r="D63" s="162">
        <v>1</v>
      </c>
      <c r="E63" s="150">
        <f>IFERROR(IF(ISBLANK(C63),"",IF(OR(ISBLANK(B63),IFERROR(VLOOKUP(B63,'Machinery Input Tables'!$C$6:$AG$110,13,FALSE),"")='Machinery Input Tables'!$O$117),1,VLOOKUP(B63,'Machinery Input Tables'!$C$6:$AG$110,28,FALSE))*VLOOKUP(C63,'Machinery Input Tables'!$AI$6:$BA$30,18,FALSE))*D63,"-")</f>
        <v>0.89759999999999995</v>
      </c>
      <c r="F63" s="150">
        <f>IFERROR(IF(AND(ISBLANK(B63)*ISBLANK(C63)),"",IF(ISBLANK(B63),1,IF(VLOOKUP(B63,'Machinery Input Tables'!$C$6:$AG$110,13,FALSE)='Machinery Input Tables'!$O$117,VLOOKUP(B63,'Machinery Input Tables'!$C$6:$AG$110,17,FALSE),VLOOKUP(B63,'Machinery Input Tables'!$C$6:$AG$110,28,FALSE))))*D63,"-")</f>
        <v>0.06</v>
      </c>
      <c r="G63" s="161">
        <f>IFERROR(IF(ISBLANK(C63),"",(E63*'Machinery Input Tables'!$BP$10+F63*'Machinery Input Tables'!$BP$6)+(VLOOKUP(C63,'Machinery Input Tables'!$AI$6:$BA$30,17,FALSE)*IF(IFERROR(VLOOKUP(B63,'Machinery Input Tables'!$C$6:$AG$110,13,FALSE)='Machinery Input Tables'!$O$117,1),1,VLOOKUP(B63,'Machinery Input Tables'!$C$6:$AG$110,28,FALSE))+IFERROR(VLOOKUP(B63,'Machinery Input Tables'!$C$6:$AG$110,27,FALSE),0))*D63),"-")</f>
        <v>5.564919999999999</v>
      </c>
      <c r="H63" s="150">
        <f>IFERROR((IFERROR(VLOOKUP(B63,'Machinery Input Tables'!$C$6:$AG$110,24,FALSE),0)+VLOOKUP(C63,'Machinery Input Tables'!$AI$6:$BA$30,19,FALSE))*IF(IFERROR(VLOOKUP(B63,'Machinery Input Tables'!$C$6:$AG$110,13,FALSE)='Machinery Input Tables'!$O$117,1),1,VLOOKUP(B63,'Machinery Input Tables'!$C$6:$AG$110,28,FALSE))*D63,"-")</f>
        <v>7.4820237850839817</v>
      </c>
      <c r="I63" s="161">
        <f t="shared" si="14"/>
        <v>13.046943785083981</v>
      </c>
    </row>
    <row r="64" spans="2:9" ht="16.5">
      <c r="B64" s="110" t="s">
        <v>800</v>
      </c>
      <c r="C64" s="110" t="s">
        <v>798</v>
      </c>
      <c r="D64" s="162">
        <v>1</v>
      </c>
      <c r="E64" s="150">
        <f>IFERROR(IF(ISBLANK(C64),"",IF(OR(ISBLANK(B64),IFERROR(VLOOKUP(B64,'Machinery Input Tables'!$C$6:$AG$110,13,FALSE),"")='Machinery Input Tables'!$O$117),1,VLOOKUP(B64,'Machinery Input Tables'!$C$6:$AG$110,28,FALSE))*VLOOKUP(C64,'Machinery Input Tables'!$AI$6:$BA$30,18,FALSE))*D64,"-")</f>
        <v>0.65999999999999992</v>
      </c>
      <c r="F64" s="150">
        <f>IFERROR(IF(AND(ISBLANK(B64)*ISBLANK(C64)),"",IF(ISBLANK(B64),1,IF(VLOOKUP(B64,'Machinery Input Tables'!$C$6:$AG$110,13,FALSE)='Machinery Input Tables'!$O$117,VLOOKUP(B64,'Machinery Input Tables'!$C$6:$AG$110,17,FALSE),VLOOKUP(B64,'Machinery Input Tables'!$C$6:$AG$110,28,FALSE))))*D64,"-")</f>
        <v>5.3571428571428568E-2</v>
      </c>
      <c r="G64" s="161">
        <f>IFERROR(IF(ISBLANK(C64),"",(E64*'Machinery Input Tables'!$BP$10+F64*'Machinery Input Tables'!$BP$6)+(VLOOKUP(C64,'Machinery Input Tables'!$AI$6:$BA$30,17,FALSE)*IF(IFERROR(VLOOKUP(B64,'Machinery Input Tables'!$C$6:$AG$110,13,FALSE)='Machinery Input Tables'!$O$117,1),1,VLOOKUP(B64,'Machinery Input Tables'!$C$6:$AG$110,28,FALSE))+IFERROR(VLOOKUP(B64,'Machinery Input Tables'!$C$6:$AG$110,27,FALSE),0))*D64),"-")</f>
        <v>8.706048019503033</v>
      </c>
      <c r="H64" s="150">
        <f>IFERROR((IFERROR(VLOOKUP(B64,'Machinery Input Tables'!$C$6:$AG$110,24,FALSE),0)+VLOOKUP(C64,'Machinery Input Tables'!$AI$6:$BA$30,19,FALSE))*IF(IFERROR(VLOOKUP(B64,'Machinery Input Tables'!$C$6:$AG$110,13,FALSE)='Machinery Input Tables'!$O$117,1),1,VLOOKUP(B64,'Machinery Input Tables'!$C$6:$AG$110,28,FALSE))*D64,"-")</f>
        <v>16.600227536123128</v>
      </c>
      <c r="I64" s="161">
        <f t="shared" si="14"/>
        <v>25.306275555626161</v>
      </c>
    </row>
    <row r="65" spans="2:9" ht="16.5">
      <c r="B65" s="110" t="s">
        <v>803</v>
      </c>
      <c r="C65" s="110" t="s">
        <v>762</v>
      </c>
      <c r="D65" s="162">
        <v>8</v>
      </c>
      <c r="E65" s="150">
        <f>IFERROR(IF(ISBLANK(C65),"",IF(OR(ISBLANK(B65),IFERROR(VLOOKUP(B65,'Machinery Input Tables'!$C$6:$AG$110,13,FALSE),"")='Machinery Input Tables'!$O$117),1,VLOOKUP(B65,'Machinery Input Tables'!$C$6:$AG$110,28,FALSE))*VLOOKUP(C65,'Machinery Input Tables'!$AI$6:$BA$30,18,FALSE))*D65,"-")</f>
        <v>0.88423076923076926</v>
      </c>
      <c r="F65" s="150">
        <f>IFERROR(IF(AND(ISBLANK(B65)*ISBLANK(C65)),"",IF(ISBLANK(B65),1,IF(VLOOKUP(B65,'Machinery Input Tables'!$C$6:$AG$110,13,FALSE)='Machinery Input Tables'!$O$117,VLOOKUP(B65,'Machinery Input Tables'!$C$6:$AG$110,17,FALSE),VLOOKUP(B65,'Machinery Input Tables'!$C$6:$AG$110,28,FALSE))))*D65,"-")</f>
        <v>8.461538461538462E-2</v>
      </c>
      <c r="G65" s="161">
        <f>IFERROR(IF(ISBLANK(C65),"",(E65*'Machinery Input Tables'!$BP$10+F65*'Machinery Input Tables'!$BP$6)+(VLOOKUP(C65,'Machinery Input Tables'!$AI$6:$BA$30,17,FALSE)*IF(IFERROR(VLOOKUP(B65,'Machinery Input Tables'!$C$6:$AG$110,13,FALSE)='Machinery Input Tables'!$O$117,1),1,VLOOKUP(B65,'Machinery Input Tables'!$C$6:$AG$110,28,FALSE))+IFERROR(VLOOKUP(B65,'Machinery Input Tables'!$C$6:$AG$110,27,FALSE),0))*D65),"-")</f>
        <v>44.651099188523034</v>
      </c>
      <c r="H65" s="150">
        <f>IFERROR((IFERROR(VLOOKUP(B65,'Machinery Input Tables'!$C$6:$AG$110,24,FALSE),0)+VLOOKUP(C65,'Machinery Input Tables'!$AI$6:$BA$30,19,FALSE))*IF(IFERROR(VLOOKUP(B65,'Machinery Input Tables'!$C$6:$AG$110,13,FALSE)='Machinery Input Tables'!$O$117,1),1,VLOOKUP(B65,'Machinery Input Tables'!$C$6:$AG$110,28,FALSE))*D65,"-")</f>
        <v>11.557979782894551</v>
      </c>
      <c r="I65" s="161">
        <f t="shared" si="14"/>
        <v>56.209078971417583</v>
      </c>
    </row>
    <row r="66" spans="2:9" ht="16.5">
      <c r="B66" s="110" t="s">
        <v>946</v>
      </c>
      <c r="C66" s="110" t="s">
        <v>799</v>
      </c>
      <c r="D66" s="162">
        <v>1</v>
      </c>
      <c r="E66" s="150">
        <f>IFERROR(IF(ISBLANK(C66),"",IF(OR(ISBLANK(B66),IFERROR(VLOOKUP(B66,'Machinery Input Tables'!$C$6:$AG$110,13,FALSE),"")='Machinery Input Tables'!$O$117),1,VLOOKUP(B66,'Machinery Input Tables'!$C$6:$AG$110,28,FALSE))*VLOOKUP(C66,'Machinery Input Tables'!$AI$6:$BA$30,18,FALSE))*D66,"-")</f>
        <v>4.37</v>
      </c>
      <c r="F66" s="150">
        <f>IFERROR(IF(AND(ISBLANK(B66)*ISBLANK(C66)),"",IF(ISBLANK(B66),1,IF(VLOOKUP(B66,'Machinery Input Tables'!$C$6:$AG$110,13,FALSE)='Machinery Input Tables'!$O$117,VLOOKUP(B66,'Machinery Input Tables'!$C$6:$AG$110,17,FALSE),VLOOKUP(B66,'Machinery Input Tables'!$C$6:$AG$110,28,FALSE))))*D66,"-")</f>
        <v>0.23</v>
      </c>
      <c r="G66" s="161">
        <f>IFERROR(IF(ISBLANK(C66),"",(E66*'Machinery Input Tables'!$BP$10+F66*'Machinery Input Tables'!$BP$6)+(VLOOKUP(C66,'Machinery Input Tables'!$AI$6:$BA$30,17,FALSE)*IF(IFERROR(VLOOKUP(B66,'Machinery Input Tables'!$C$6:$AG$110,13,FALSE)='Machinery Input Tables'!$O$117,1),1,VLOOKUP(B66,'Machinery Input Tables'!$C$6:$AG$110,28,FALSE))+IFERROR(VLOOKUP(B66,'Machinery Input Tables'!$C$6:$AG$110,27,FALSE),0))*D66),"-")</f>
        <v>31.424500000000002</v>
      </c>
      <c r="H66" s="150">
        <f>IFERROR((IFERROR(VLOOKUP(B66,'Machinery Input Tables'!$C$6:$AG$110,24,FALSE),0)+VLOOKUP(C66,'Machinery Input Tables'!$AI$6:$BA$30,19,FALSE))*IF(IFERROR(VLOOKUP(B66,'Machinery Input Tables'!$C$6:$AG$110,13,FALSE)='Machinery Input Tables'!$O$117,1),1,VLOOKUP(B66,'Machinery Input Tables'!$C$6:$AG$110,28,FALSE))*D66,"-")</f>
        <v>63.11</v>
      </c>
      <c r="I66" s="161">
        <f t="shared" si="14"/>
        <v>94.534500000000008</v>
      </c>
    </row>
    <row r="67" spans="2:9" ht="16.5">
      <c r="B67" s="110"/>
      <c r="C67" s="110" t="s">
        <v>804</v>
      </c>
      <c r="D67" s="162">
        <v>0.25</v>
      </c>
      <c r="E67" s="150">
        <f>IFERROR(IF(ISBLANK(C67),"",IF(OR(ISBLANK(B67),IFERROR(VLOOKUP(B67,'Machinery Input Tables'!$C$6:$AG$110,13,FALSE),"")='Machinery Input Tables'!$O$117),1,VLOOKUP(B67,'Machinery Input Tables'!$C$6:$AG$110,28,FALSE))*VLOOKUP(C67,'Machinery Input Tables'!$AI$6:$BA$30,18,FALSE))*D67,"-")</f>
        <v>0.75</v>
      </c>
      <c r="F67" s="150">
        <f>IFERROR(IF(AND(ISBLANK(B67)*ISBLANK(C67)),"",IF(ISBLANK(B67),1,IF(VLOOKUP(B67,'Machinery Input Tables'!$C$6:$AG$110,13,FALSE)='Machinery Input Tables'!$O$117,VLOOKUP(B67,'Machinery Input Tables'!$C$6:$AG$110,17,FALSE),VLOOKUP(B67,'Machinery Input Tables'!$C$6:$AG$110,28,FALSE))))*D67,"-")</f>
        <v>0.25</v>
      </c>
      <c r="G67" s="161">
        <f>IFERROR(IF(ISBLANK(C67),"",(E67*'Machinery Input Tables'!$BP$10+F67*'Machinery Input Tables'!$BP$6)+(VLOOKUP(C67,'Machinery Input Tables'!$AI$6:$BA$30,17,FALSE)*IF(IFERROR(VLOOKUP(B67,'Machinery Input Tables'!$C$6:$AG$110,13,FALSE)='Machinery Input Tables'!$O$117,1),1,VLOOKUP(B67,'Machinery Input Tables'!$C$6:$AG$110,28,FALSE))+IFERROR(VLOOKUP(B67,'Machinery Input Tables'!$C$6:$AG$110,27,FALSE),0))*D67),"-")</f>
        <v>8.0938815789473679</v>
      </c>
      <c r="H67" s="150">
        <f>IFERROR((IFERROR(VLOOKUP(B67,'Machinery Input Tables'!$C$6:$AG$110,24,FALSE),0)+VLOOKUP(C67,'Machinery Input Tables'!$AI$6:$BA$30,19,FALSE))*IF(IFERROR(VLOOKUP(B67,'Machinery Input Tables'!$C$6:$AG$110,13,FALSE)='Machinery Input Tables'!$O$117,1),1,VLOOKUP(B67,'Machinery Input Tables'!$C$6:$AG$110,28,FALSE))*D67,"-")</f>
        <v>4.3001054035768478</v>
      </c>
      <c r="I67" s="161">
        <f t="shared" si="14"/>
        <v>12.393986982524215</v>
      </c>
    </row>
    <row r="68" spans="2:9" ht="16.5">
      <c r="B68" s="110" t="s">
        <v>805</v>
      </c>
      <c r="C68" s="110" t="s">
        <v>806</v>
      </c>
      <c r="D68" s="162">
        <v>1</v>
      </c>
      <c r="E68" s="150">
        <f>IFERROR(IF(ISBLANK(C68),"",IF(OR(ISBLANK(B68),IFERROR(VLOOKUP(B68,'Machinery Input Tables'!$C$6:$AG$110,13,FALSE),"")='Machinery Input Tables'!$O$117),1,VLOOKUP(B68,'Machinery Input Tables'!$C$6:$AG$110,28,FALSE))*VLOOKUP(C68,'Machinery Input Tables'!$AI$6:$BA$30,18,FALSE))*D68,"-")</f>
        <v>1.1343749999999999</v>
      </c>
      <c r="F68" s="150">
        <f>IFERROR(IF(AND(ISBLANK(B68)*ISBLANK(C68)),"",IF(ISBLANK(B68),1,IF(VLOOKUP(B68,'Machinery Input Tables'!$C$6:$AG$110,13,FALSE)='Machinery Input Tables'!$O$117,VLOOKUP(B68,'Machinery Input Tables'!$C$6:$AG$110,17,FALSE),VLOOKUP(B68,'Machinery Input Tables'!$C$6:$AG$110,28,FALSE))))*D68,"-")</f>
        <v>0.12890625</v>
      </c>
      <c r="G68" s="161">
        <f>IFERROR(IF(ISBLANK(C68),"",(E68*'Machinery Input Tables'!$BP$10+F68*'Machinery Input Tables'!$BP$6)+(VLOOKUP(C68,'Machinery Input Tables'!$AI$6:$BA$30,17,FALSE)*IF(IFERROR(VLOOKUP(B68,'Machinery Input Tables'!$C$6:$AG$110,13,FALSE)='Machinery Input Tables'!$O$117,1),1,VLOOKUP(B68,'Machinery Input Tables'!$C$6:$AG$110,28,FALSE))+IFERROR(VLOOKUP(B68,'Machinery Input Tables'!$C$6:$AG$110,27,FALSE),0))*D68),"-")</f>
        <v>9.7123897042023479</v>
      </c>
      <c r="H68" s="150">
        <f>IFERROR((IFERROR(VLOOKUP(B68,'Machinery Input Tables'!$C$6:$AG$110,24,FALSE),0)+VLOOKUP(C68,'Machinery Input Tables'!$AI$6:$BA$30,19,FALSE))*IF(IFERROR(VLOOKUP(B68,'Machinery Input Tables'!$C$6:$AG$110,13,FALSE)='Machinery Input Tables'!$O$117,1),1,VLOOKUP(B68,'Machinery Input Tables'!$C$6:$AG$110,28,FALSE))*D68,"-")</f>
        <v>15.98293973247803</v>
      </c>
      <c r="I68" s="161">
        <f t="shared" si="14"/>
        <v>25.695329436680378</v>
      </c>
    </row>
    <row r="69" spans="2:9" ht="14.25" customHeight="1">
      <c r="B69" s="186"/>
      <c r="C69" s="186"/>
      <c r="D69" s="173"/>
      <c r="E69" s="172" t="str">
        <f>IFERROR(IF(ISBLANK(C69),"",IF(OR(ISBLANK(B69),IFERROR(VLOOKUP(B69,'Machinery Input Tables'!$C$6:$AG$110,13,FALSE),"")='Machinery Input Tables'!$O$117),1,VLOOKUP(B69,'Machinery Input Tables'!$C$6:$AG$110,28,FALSE))*VLOOKUP(C69,'Machinery Input Tables'!$AI$6:$BA$30,18,FALSE))*D69,"-")</f>
        <v>-</v>
      </c>
      <c r="F69" s="172" t="str">
        <f>IFERROR(IF(AND(ISBLANK(B69)*ISBLANK(C69)),"",IF(ISBLANK(B69),1,IF(VLOOKUP(B69,'Machinery Input Tables'!$C$6:$AG$110,13,FALSE)='Machinery Input Tables'!$O$117,VLOOKUP(B69,'Machinery Input Tables'!$C$6:$AG$110,17,FALSE),VLOOKUP(B69,'Machinery Input Tables'!$C$6:$AG$110,28,FALSE))))*D69,"-")</f>
        <v>-</v>
      </c>
      <c r="G69" s="174" t="str">
        <f>IFERROR(IF(ISBLANK(C69),"",(E69*'Machinery Input Tables'!$BP$10+F69*'Machinery Input Tables'!$BP$6)+(VLOOKUP(C69,'Machinery Input Tables'!$AI$6:$BA$30,17,FALSE)*IF(IFERROR(VLOOKUP(B69,'Machinery Input Tables'!$C$6:$AG$110,13,FALSE)='Machinery Input Tables'!$O$117,1),1,VLOOKUP(B69,'Machinery Input Tables'!$C$6:$AG$110,28,FALSE))+IFERROR(VLOOKUP(B69,'Machinery Input Tables'!$C$6:$AG$110,27,FALSE),0))*D69),"-")</f>
        <v/>
      </c>
      <c r="H69" s="172" t="str">
        <f>IFERROR((IFERROR(VLOOKUP(B69,'Machinery Input Tables'!$C$6:$AG$110,24,FALSE),0)+VLOOKUP(C69,'Machinery Input Tables'!$AI$6:$BA$30,19,FALSE))*IF(IFERROR(VLOOKUP(B69,'Machinery Input Tables'!$C$6:$AG$110,13,FALSE)='Machinery Input Tables'!$O$117,1),1,VLOOKUP(B69,'Machinery Input Tables'!$C$6:$AG$110,28,FALSE))*D69,"-")</f>
        <v>-</v>
      </c>
      <c r="I69" s="174">
        <f t="shared" si="14"/>
        <v>0</v>
      </c>
    </row>
    <row r="70" spans="2:9" ht="16.5">
      <c r="B70" s="158"/>
      <c r="C70" s="175" t="s">
        <v>33</v>
      </c>
      <c r="D70" s="176"/>
      <c r="E70" s="176">
        <f>SUM(E60:E69)</f>
        <v>9.9784537692307698</v>
      </c>
      <c r="F70" s="176">
        <f t="shared" ref="F70" si="15">SUM(F60:F69)</f>
        <v>0.90339306318681323</v>
      </c>
      <c r="G70" s="176">
        <f t="shared" ref="G70" si="16">SUM(G60:G69)</f>
        <v>116.38595509117577</v>
      </c>
      <c r="H70" s="176">
        <f t="shared" ref="H70" si="17">SUM(H60:H69)</f>
        <v>130.14143195576077</v>
      </c>
      <c r="I70" s="176">
        <f t="shared" ref="I70" si="18">SUM(I60:I69)</f>
        <v>246.52738704693652</v>
      </c>
    </row>
    <row r="71" spans="2:9" ht="16.5">
      <c r="B71" s="158"/>
      <c r="C71" s="175"/>
      <c r="D71" s="176"/>
      <c r="E71" s="176"/>
      <c r="F71" s="176"/>
      <c r="G71" s="176"/>
      <c r="H71" s="176"/>
      <c r="I71" s="176"/>
    </row>
    <row r="72" spans="2:9" ht="16.5">
      <c r="B72" s="158"/>
      <c r="C72" s="175"/>
      <c r="D72" s="176"/>
      <c r="E72" s="176"/>
      <c r="F72" s="176"/>
      <c r="G72" s="176"/>
      <c r="H72" s="176"/>
      <c r="I72" s="176"/>
    </row>
    <row r="73" spans="2:9" ht="16.5">
      <c r="B73" s="354" t="s">
        <v>670</v>
      </c>
      <c r="C73" s="354"/>
      <c r="D73" s="354"/>
      <c r="E73" s="354"/>
      <c r="F73" s="354"/>
      <c r="G73" s="354"/>
      <c r="H73" s="354"/>
      <c r="I73" s="354"/>
    </row>
    <row r="74" spans="2:9" ht="16.5">
      <c r="B74" s="351" t="s">
        <v>545</v>
      </c>
      <c r="C74" s="353" t="s">
        <v>546</v>
      </c>
      <c r="D74" s="357" t="s">
        <v>973</v>
      </c>
      <c r="E74" s="353" t="s">
        <v>547</v>
      </c>
      <c r="F74" s="353" t="s">
        <v>548</v>
      </c>
      <c r="G74" s="153" t="s">
        <v>549</v>
      </c>
      <c r="H74" s="153" t="s">
        <v>550</v>
      </c>
      <c r="I74" s="355" t="s">
        <v>551</v>
      </c>
    </row>
    <row r="75" spans="2:9" ht="16.5">
      <c r="B75" s="352"/>
      <c r="C75" s="354"/>
      <c r="D75" s="358"/>
      <c r="E75" s="354"/>
      <c r="F75" s="354"/>
      <c r="G75" s="151" t="s">
        <v>564</v>
      </c>
      <c r="H75" s="151" t="s">
        <v>564</v>
      </c>
      <c r="I75" s="356"/>
    </row>
    <row r="76" spans="2:9" ht="16.5">
      <c r="B76" s="158"/>
      <c r="C76" s="158"/>
      <c r="D76" s="159" t="s">
        <v>570</v>
      </c>
      <c r="E76" s="159" t="s">
        <v>567</v>
      </c>
      <c r="F76" s="159" t="s">
        <v>568</v>
      </c>
      <c r="G76" s="159" t="s">
        <v>569</v>
      </c>
      <c r="H76" s="159" t="s">
        <v>569</v>
      </c>
      <c r="I76" s="159" t="s">
        <v>571</v>
      </c>
    </row>
    <row r="77" spans="2:9" ht="16.5">
      <c r="B77" s="110" t="s">
        <v>802</v>
      </c>
      <c r="C77" s="110" t="s">
        <v>798</v>
      </c>
      <c r="D77" s="162">
        <v>1</v>
      </c>
      <c r="E77" s="150">
        <f>IFERROR(IF(ISBLANK(C77),"",IF(OR(ISBLANK(B77),IFERROR(VLOOKUP(B77,'Machinery Input Tables'!$C$6:$AG$110,13,FALSE),"")='Machinery Input Tables'!$O$117),1,VLOOKUP(B77,'Machinery Input Tables'!$C$6:$AG$110,28,FALSE))*VLOOKUP(C77,'Machinery Input Tables'!$AI$6:$BA$30,18,FALSE))*D77,"-")</f>
        <v>0.73919999999999986</v>
      </c>
      <c r="F77" s="150">
        <f>IFERROR(IF(AND(ISBLANK(B77)*ISBLANK(C77)),"",IF(ISBLANK(B77),1,IF(VLOOKUP(B77,'Machinery Input Tables'!$C$6:$AG$110,13,FALSE)='Machinery Input Tables'!$O$117,VLOOKUP(B77,'Machinery Input Tables'!$C$6:$AG$110,17,FALSE),VLOOKUP(B77,'Machinery Input Tables'!$C$6:$AG$110,28,FALSE))))*D77,"-")</f>
        <v>0.06</v>
      </c>
      <c r="G77" s="161">
        <f>IFERROR(IF(ISBLANK(C77),"",(E77*'Machinery Input Tables'!$BP$10+F77*'Machinery Input Tables'!$BP$6)+(VLOOKUP(C77,'Machinery Input Tables'!$AI$6:$BA$30,17,FALSE)*IF(IFERROR(VLOOKUP(B77,'Machinery Input Tables'!$C$6:$AG$110,13,FALSE)='Machinery Input Tables'!$O$117,1),1,VLOOKUP(B77,'Machinery Input Tables'!$C$6:$AG$110,28,FALSE))+IFERROR(VLOOKUP(B77,'Machinery Input Tables'!$C$6:$AG$110,27,FALSE),0))*D77),"-")</f>
        <v>4.8806399999999996</v>
      </c>
      <c r="H77" s="150">
        <f>IFERROR((IFERROR(VLOOKUP(B77,'Machinery Input Tables'!$C$6:$AG$110,24,FALSE),0)+VLOOKUP(C77,'Machinery Input Tables'!$AI$6:$BA$30,19,FALSE))*IF(IFERROR(VLOOKUP(B77,'Machinery Input Tables'!$C$6:$AG$110,13,FALSE)='Machinery Input Tables'!$O$117,1),1,VLOOKUP(B77,'Machinery Input Tables'!$C$6:$AG$110,28,FALSE))*D77,"-")</f>
        <v>6.6530313256284064</v>
      </c>
      <c r="I77" s="161">
        <f t="shared" ref="I77:I86" si="19">IFERROR(IF(ISBLANK(AND(B77,C77)),"",SUM(G77:H77)),"-")</f>
        <v>11.533671325628406</v>
      </c>
    </row>
    <row r="78" spans="2:9" ht="16.5">
      <c r="B78" s="110" t="s">
        <v>850</v>
      </c>
      <c r="C78" s="110" t="s">
        <v>798</v>
      </c>
      <c r="D78" s="162">
        <v>1</v>
      </c>
      <c r="E78" s="150">
        <f>IFERROR(IF(ISBLANK(C78),"",IF(OR(ISBLANK(B78),IFERROR(VLOOKUP(B78,'Machinery Input Tables'!$C$6:$AG$110,13,FALSE),"")='Machinery Input Tables'!$O$117),1,VLOOKUP(B78,'Machinery Input Tables'!$C$6:$AG$110,28,FALSE))*VLOOKUP(C78,'Machinery Input Tables'!$AI$6:$BA$30,18,FALSE))*D78,"-")</f>
        <v>0.73919999999999986</v>
      </c>
      <c r="F78" s="150">
        <f>IFERROR(IF(AND(ISBLANK(B78)*ISBLANK(C78)),"",IF(ISBLANK(B78),1,IF(VLOOKUP(B78,'Machinery Input Tables'!$C$6:$AG$110,13,FALSE)='Machinery Input Tables'!$O$117,VLOOKUP(B78,'Machinery Input Tables'!$C$6:$AG$110,17,FALSE),VLOOKUP(B78,'Machinery Input Tables'!$C$6:$AG$110,28,FALSE))))*D78,"-")</f>
        <v>0.06</v>
      </c>
      <c r="G78" s="161">
        <f>IFERROR(IF(ISBLANK(C78),"",(E78*'Machinery Input Tables'!$BP$10+F78*'Machinery Input Tables'!$BP$6)+(VLOOKUP(C78,'Machinery Input Tables'!$AI$6:$BA$30,17,FALSE)*IF(IFERROR(VLOOKUP(B78,'Machinery Input Tables'!$C$6:$AG$110,13,FALSE)='Machinery Input Tables'!$O$117,1),1,VLOOKUP(B78,'Machinery Input Tables'!$C$6:$AG$110,28,FALSE))+IFERROR(VLOOKUP(B78,'Machinery Input Tables'!$C$6:$AG$110,27,FALSE),0))*D78),"-")</f>
        <v>4.878639999999999</v>
      </c>
      <c r="H78" s="150">
        <f>IFERROR((IFERROR(VLOOKUP(B78,'Machinery Input Tables'!$C$6:$AG$110,24,FALSE),0)+VLOOKUP(C78,'Machinery Input Tables'!$AI$6:$BA$30,19,FALSE))*IF(IFERROR(VLOOKUP(B78,'Machinery Input Tables'!$C$6:$AG$110,13,FALSE)='Machinery Input Tables'!$O$117,1),1,VLOOKUP(B78,'Machinery Input Tables'!$C$6:$AG$110,28,FALSE))*D78,"-")</f>
        <v>6.6430313256284066</v>
      </c>
      <c r="I78" s="161">
        <f t="shared" si="19"/>
        <v>11.521671325628406</v>
      </c>
    </row>
    <row r="79" spans="2:9" ht="16.5">
      <c r="B79" s="110" t="s">
        <v>800</v>
      </c>
      <c r="C79" s="110" t="s">
        <v>798</v>
      </c>
      <c r="D79" s="162">
        <v>1</v>
      </c>
      <c r="E79" s="150">
        <f>IFERROR(IF(ISBLANK(C79),"",IF(OR(ISBLANK(B79),IFERROR(VLOOKUP(B79,'Machinery Input Tables'!$C$6:$AG$110,13,FALSE),"")='Machinery Input Tables'!$O$117),1,VLOOKUP(B79,'Machinery Input Tables'!$C$6:$AG$110,28,FALSE))*VLOOKUP(C79,'Machinery Input Tables'!$AI$6:$BA$30,18,FALSE))*D79,"-")</f>
        <v>0.65999999999999992</v>
      </c>
      <c r="F79" s="150">
        <f>IFERROR(IF(AND(ISBLANK(B79)*ISBLANK(C79)),"",IF(ISBLANK(B79),1,IF(VLOOKUP(B79,'Machinery Input Tables'!$C$6:$AG$110,13,FALSE)='Machinery Input Tables'!$O$117,VLOOKUP(B79,'Machinery Input Tables'!$C$6:$AG$110,17,FALSE),VLOOKUP(B79,'Machinery Input Tables'!$C$6:$AG$110,28,FALSE))))*D79,"-")</f>
        <v>5.3571428571428568E-2</v>
      </c>
      <c r="G79" s="161">
        <f>IFERROR(IF(ISBLANK(C79),"",(E79*'Machinery Input Tables'!$BP$10+F79*'Machinery Input Tables'!$BP$6)+(VLOOKUP(C79,'Machinery Input Tables'!$AI$6:$BA$30,17,FALSE)*IF(IFERROR(VLOOKUP(B79,'Machinery Input Tables'!$C$6:$AG$110,13,FALSE)='Machinery Input Tables'!$O$117,1),1,VLOOKUP(B79,'Machinery Input Tables'!$C$6:$AG$110,28,FALSE))+IFERROR(VLOOKUP(B79,'Machinery Input Tables'!$C$6:$AG$110,27,FALSE),0))*D79),"-")</f>
        <v>8.706048019503033</v>
      </c>
      <c r="H79" s="150">
        <f>IFERROR((IFERROR(VLOOKUP(B79,'Machinery Input Tables'!$C$6:$AG$110,24,FALSE),0)+VLOOKUP(C79,'Machinery Input Tables'!$AI$6:$BA$30,19,FALSE))*IF(IFERROR(VLOOKUP(B79,'Machinery Input Tables'!$C$6:$AG$110,13,FALSE)='Machinery Input Tables'!$O$117,1),1,VLOOKUP(B79,'Machinery Input Tables'!$C$6:$AG$110,28,FALSE))*D79,"-")</f>
        <v>16.600227536123128</v>
      </c>
      <c r="I79" s="161">
        <f t="shared" si="19"/>
        <v>25.306275555626161</v>
      </c>
    </row>
    <row r="80" spans="2:9" ht="16.5">
      <c r="B80" s="110" t="s">
        <v>803</v>
      </c>
      <c r="C80" s="110" t="s">
        <v>762</v>
      </c>
      <c r="D80" s="162">
        <v>5</v>
      </c>
      <c r="E80" s="150">
        <f>IFERROR(IF(ISBLANK(C80),"",IF(OR(ISBLANK(B80),IFERROR(VLOOKUP(B80,'Machinery Input Tables'!$C$6:$AG$110,13,FALSE),"")='Machinery Input Tables'!$O$117),1,VLOOKUP(B80,'Machinery Input Tables'!$C$6:$AG$110,28,FALSE))*VLOOKUP(C80,'Machinery Input Tables'!$AI$6:$BA$30,18,FALSE))*D80,"-")</f>
        <v>0.55264423076923075</v>
      </c>
      <c r="F80" s="150">
        <f>IFERROR(IF(AND(ISBLANK(B80)*ISBLANK(C80)),"",IF(ISBLANK(B80),1,IF(VLOOKUP(B80,'Machinery Input Tables'!$C$6:$AG$110,13,FALSE)='Machinery Input Tables'!$O$117,VLOOKUP(B80,'Machinery Input Tables'!$C$6:$AG$110,17,FALSE),VLOOKUP(B80,'Machinery Input Tables'!$C$6:$AG$110,28,FALSE))))*D80,"-")</f>
        <v>5.2884615384615391E-2</v>
      </c>
      <c r="G80" s="161">
        <f>IFERROR(IF(ISBLANK(C80),"",(E80*'Machinery Input Tables'!$BP$10+F80*'Machinery Input Tables'!$BP$6)+(VLOOKUP(C80,'Machinery Input Tables'!$AI$6:$BA$30,17,FALSE)*IF(IFERROR(VLOOKUP(B80,'Machinery Input Tables'!$C$6:$AG$110,13,FALSE)='Machinery Input Tables'!$O$117,1),1,VLOOKUP(B80,'Machinery Input Tables'!$C$6:$AG$110,28,FALSE))+IFERROR(VLOOKUP(B80,'Machinery Input Tables'!$C$6:$AG$110,27,FALSE),0))*D80),"-")</f>
        <v>27.906936992826896</v>
      </c>
      <c r="H80" s="150">
        <f>IFERROR((IFERROR(VLOOKUP(B80,'Machinery Input Tables'!$C$6:$AG$110,24,FALSE),0)+VLOOKUP(C80,'Machinery Input Tables'!$AI$6:$BA$30,19,FALSE))*IF(IFERROR(VLOOKUP(B80,'Machinery Input Tables'!$C$6:$AG$110,13,FALSE)='Machinery Input Tables'!$O$117,1),1,VLOOKUP(B80,'Machinery Input Tables'!$C$6:$AG$110,28,FALSE))*D80,"-")</f>
        <v>7.2237373643090939</v>
      </c>
      <c r="I80" s="161">
        <f t="shared" si="19"/>
        <v>35.130674357135987</v>
      </c>
    </row>
    <row r="81" spans="2:9" ht="16.5">
      <c r="B81" s="110" t="s">
        <v>922</v>
      </c>
      <c r="C81" s="110" t="s">
        <v>806</v>
      </c>
      <c r="D81" s="162">
        <v>1</v>
      </c>
      <c r="E81" s="150">
        <f>IFERROR(IF(ISBLANK(C81),"",IF(OR(ISBLANK(B81),IFERROR(VLOOKUP(B81,'Machinery Input Tables'!$C$6:$AG$110,13,FALSE),"")='Machinery Input Tables'!$O$117),1,VLOOKUP(B81,'Machinery Input Tables'!$C$6:$AG$110,28,FALSE))*VLOOKUP(C81,'Machinery Input Tables'!$AI$6:$BA$30,18,FALSE))*D81,"-")</f>
        <v>2.5519999999999996</v>
      </c>
      <c r="F81" s="150">
        <f>IFERROR(IF(AND(ISBLANK(B81)*ISBLANK(C81)),"",IF(ISBLANK(B81),1,IF(VLOOKUP(B81,'Machinery Input Tables'!$C$6:$AG$110,13,FALSE)='Machinery Input Tables'!$O$117,VLOOKUP(B81,'Machinery Input Tables'!$C$6:$AG$110,17,FALSE),VLOOKUP(B81,'Machinery Input Tables'!$C$6:$AG$110,28,FALSE))))*D81,"-")</f>
        <v>0.28999999999999998</v>
      </c>
      <c r="G81" s="161">
        <f>IFERROR(IF(ISBLANK(C81),"",(E81*'Machinery Input Tables'!$BP$10+F81*'Machinery Input Tables'!$BP$6)+(VLOOKUP(C81,'Machinery Input Tables'!$AI$6:$BA$30,17,FALSE)*IF(IFERROR(VLOOKUP(B81,'Machinery Input Tables'!$C$6:$AG$110,13,FALSE)='Machinery Input Tables'!$O$117,1),1,VLOOKUP(B81,'Machinery Input Tables'!$C$6:$AG$110,28,FALSE))+IFERROR(VLOOKUP(B81,'Machinery Input Tables'!$C$6:$AG$110,27,FALSE),0))*D81),"-")</f>
        <v>19.649066666666663</v>
      </c>
      <c r="H81" s="150">
        <f>IFERROR((IFERROR(VLOOKUP(B81,'Machinery Input Tables'!$C$6:$AG$110,24,FALSE),0)+VLOOKUP(C81,'Machinery Input Tables'!$AI$6:$BA$30,19,FALSE))*IF(IFERROR(VLOOKUP(B81,'Machinery Input Tables'!$C$6:$AG$110,13,FALSE)='Machinery Input Tables'!$O$117,1),1,VLOOKUP(B81,'Machinery Input Tables'!$C$6:$AG$110,28,FALSE))*D81,"-")</f>
        <v>30.003339565182394</v>
      </c>
      <c r="I81" s="161">
        <f t="shared" si="19"/>
        <v>49.652406231849056</v>
      </c>
    </row>
    <row r="82" spans="2:9" ht="16.5">
      <c r="B82" s="110" t="s">
        <v>923</v>
      </c>
      <c r="C82" s="110" t="s">
        <v>798</v>
      </c>
      <c r="D82" s="162">
        <v>1</v>
      </c>
      <c r="E82" s="150">
        <f>IFERROR(IF(ISBLANK(C82),"",IF(OR(ISBLANK(B82),IFERROR(VLOOKUP(B82,'Machinery Input Tables'!$C$6:$AG$110,13,FALSE),"")='Machinery Input Tables'!$O$117),1,VLOOKUP(B82,'Machinery Input Tables'!$C$6:$AG$110,28,FALSE))*VLOOKUP(C82,'Machinery Input Tables'!$AI$6:$BA$30,18,FALSE))*D82,"-")</f>
        <v>4.6815999999999995</v>
      </c>
      <c r="F82" s="150">
        <f>IFERROR(IF(AND(ISBLANK(B82)*ISBLANK(C82)),"",IF(ISBLANK(B82),1,IF(VLOOKUP(B82,'Machinery Input Tables'!$C$6:$AG$110,13,FALSE)='Machinery Input Tables'!$O$117,VLOOKUP(B82,'Machinery Input Tables'!$C$6:$AG$110,17,FALSE),VLOOKUP(B82,'Machinery Input Tables'!$C$6:$AG$110,28,FALSE))))*D82,"-")</f>
        <v>0.38</v>
      </c>
      <c r="G82" s="161">
        <f>IFERROR(IF(ISBLANK(C82),"",(E82*'Machinery Input Tables'!$BP$10+F82*'Machinery Input Tables'!$BP$6)+(VLOOKUP(C82,'Machinery Input Tables'!$AI$6:$BA$30,17,FALSE)*IF(IFERROR(VLOOKUP(B82,'Machinery Input Tables'!$C$6:$AG$110,13,FALSE)='Machinery Input Tables'!$O$117,1),1,VLOOKUP(B82,'Machinery Input Tables'!$C$6:$AG$110,28,FALSE))+IFERROR(VLOOKUP(B82,'Machinery Input Tables'!$C$6:$AG$110,27,FALSE),0))*D82),"-")</f>
        <v>33.618719999999996</v>
      </c>
      <c r="H82" s="150">
        <f>IFERROR((IFERROR(VLOOKUP(B82,'Machinery Input Tables'!$C$6:$AG$110,24,FALSE),0)+VLOOKUP(C82,'Machinery Input Tables'!$AI$6:$BA$30,19,FALSE))*IF(IFERROR(VLOOKUP(B82,'Machinery Input Tables'!$C$6:$AG$110,13,FALSE)='Machinery Input Tables'!$O$117,1),1,VLOOKUP(B82,'Machinery Input Tables'!$C$6:$AG$110,28,FALSE))*D82,"-")</f>
        <v>55.675865062313235</v>
      </c>
      <c r="I82" s="161">
        <f t="shared" si="19"/>
        <v>89.294585062313232</v>
      </c>
    </row>
    <row r="83" spans="2:9" ht="16.5">
      <c r="B83" s="110" t="s">
        <v>924</v>
      </c>
      <c r="C83" s="110" t="s">
        <v>806</v>
      </c>
      <c r="D83" s="162">
        <v>1</v>
      </c>
      <c r="E83" s="150">
        <f>IFERROR(IF(ISBLANK(C83),"",IF(OR(ISBLANK(B83),IFERROR(VLOOKUP(B83,'Machinery Input Tables'!$C$6:$AG$110,13,FALSE),"")='Machinery Input Tables'!$O$117),1,VLOOKUP(B83,'Machinery Input Tables'!$C$6:$AG$110,28,FALSE))*VLOOKUP(C83,'Machinery Input Tables'!$AI$6:$BA$30,18,FALSE))*D83,"-")</f>
        <v>1.7599999999999998</v>
      </c>
      <c r="F83" s="150">
        <f>IFERROR(IF(AND(ISBLANK(B83)*ISBLANK(C83)),"",IF(ISBLANK(B83),1,IF(VLOOKUP(B83,'Machinery Input Tables'!$C$6:$AG$110,13,FALSE)='Machinery Input Tables'!$O$117,VLOOKUP(B83,'Machinery Input Tables'!$C$6:$AG$110,17,FALSE),VLOOKUP(B83,'Machinery Input Tables'!$C$6:$AG$110,28,FALSE))))*D83,"-")</f>
        <v>0.2</v>
      </c>
      <c r="G83" s="161">
        <f>IFERROR(IF(ISBLANK(C83),"",(E83*'Machinery Input Tables'!$BP$10+F83*'Machinery Input Tables'!$BP$6)+(VLOOKUP(C83,'Machinery Input Tables'!$AI$6:$BA$30,17,FALSE)*IF(IFERROR(VLOOKUP(B83,'Machinery Input Tables'!$C$6:$AG$110,13,FALSE)='Machinery Input Tables'!$O$117,1),1,VLOOKUP(B83,'Machinery Input Tables'!$C$6:$AG$110,28,FALSE))+IFERROR(VLOOKUP(B83,'Machinery Input Tables'!$C$6:$AG$110,27,FALSE),0))*D83),"-")</f>
        <v>14.708666666666666</v>
      </c>
      <c r="H83" s="150">
        <f>IFERROR((IFERROR(VLOOKUP(B83,'Machinery Input Tables'!$C$6:$AG$110,24,FALSE),0)+VLOOKUP(C83,'Machinery Input Tables'!$AI$6:$BA$30,19,FALSE))*IF(IFERROR(VLOOKUP(B83,'Machinery Input Tables'!$C$6:$AG$110,13,FALSE)='Machinery Input Tables'!$O$117,1),1,VLOOKUP(B83,'Machinery Input Tables'!$C$6:$AG$110,28,FALSE))*D83,"-")</f>
        <v>26.479889355298202</v>
      </c>
      <c r="I83" s="161">
        <f t="shared" si="19"/>
        <v>41.188556021964871</v>
      </c>
    </row>
    <row r="84" spans="2:9" ht="16.5">
      <c r="B84" s="110"/>
      <c r="C84" s="110" t="s">
        <v>804</v>
      </c>
      <c r="D84" s="162">
        <v>0.25</v>
      </c>
      <c r="E84" s="150">
        <f>IFERROR(IF(ISBLANK(C84),"",IF(OR(ISBLANK(B84),IFERROR(VLOOKUP(B84,'Machinery Input Tables'!$C$6:$AG$110,13,FALSE),"")='Machinery Input Tables'!$O$117),1,VLOOKUP(B84,'Machinery Input Tables'!$C$6:$AG$110,28,FALSE))*VLOOKUP(C84,'Machinery Input Tables'!$AI$6:$BA$30,18,FALSE))*D84,"-")</f>
        <v>0.75</v>
      </c>
      <c r="F84" s="150">
        <f>IFERROR(IF(AND(ISBLANK(B84)*ISBLANK(C84)),"",IF(ISBLANK(B84),1,IF(VLOOKUP(B84,'Machinery Input Tables'!$C$6:$AG$110,13,FALSE)='Machinery Input Tables'!$O$117,VLOOKUP(B84,'Machinery Input Tables'!$C$6:$AG$110,17,FALSE),VLOOKUP(B84,'Machinery Input Tables'!$C$6:$AG$110,28,FALSE))))*D84,"-")</f>
        <v>0.25</v>
      </c>
      <c r="G84" s="161">
        <f>IFERROR(IF(ISBLANK(C84),"",(E84*'Machinery Input Tables'!$BP$10+F84*'Machinery Input Tables'!$BP$6)+(VLOOKUP(C84,'Machinery Input Tables'!$AI$6:$BA$30,17,FALSE)*IF(IFERROR(VLOOKUP(B84,'Machinery Input Tables'!$C$6:$AG$110,13,FALSE)='Machinery Input Tables'!$O$117,1),1,VLOOKUP(B84,'Machinery Input Tables'!$C$6:$AG$110,28,FALSE))+IFERROR(VLOOKUP(B84,'Machinery Input Tables'!$C$6:$AG$110,27,FALSE),0))*D84),"-")</f>
        <v>8.0938815789473679</v>
      </c>
      <c r="H84" s="150">
        <f>IFERROR((IFERROR(VLOOKUP(B84,'Machinery Input Tables'!$C$6:$AG$110,24,FALSE),0)+VLOOKUP(C84,'Machinery Input Tables'!$AI$6:$BA$30,19,FALSE))*IF(IFERROR(VLOOKUP(B84,'Machinery Input Tables'!$C$6:$AG$110,13,FALSE)='Machinery Input Tables'!$O$117,1),1,VLOOKUP(B84,'Machinery Input Tables'!$C$6:$AG$110,28,FALSE))*D84,"-")</f>
        <v>4.3001054035768478</v>
      </c>
      <c r="I84" s="161">
        <f t="shared" si="19"/>
        <v>12.393986982524215</v>
      </c>
    </row>
    <row r="85" spans="2:9" ht="16.5">
      <c r="B85" s="110"/>
      <c r="C85" s="110"/>
      <c r="D85" s="162"/>
      <c r="E85" s="150" t="str">
        <f>IFERROR(IF(ISBLANK(C85),"",IF(OR(ISBLANK(B85),IFERROR(VLOOKUP(B85,'Machinery Input Tables'!$C$6:$AG$110,13,FALSE),"")='Machinery Input Tables'!$O$117),1,VLOOKUP(B85,'Machinery Input Tables'!$C$6:$AG$110,28,FALSE))*VLOOKUP(C85,'Machinery Input Tables'!$AI$6:$BA$30,18,FALSE))*D85,"-")</f>
        <v>-</v>
      </c>
      <c r="F85" s="150" t="str">
        <f>IFERROR(IF(AND(ISBLANK(B85)*ISBLANK(C85)),"",IF(ISBLANK(B85),1,IF(VLOOKUP(B85,'Machinery Input Tables'!$C$6:$AG$110,13,FALSE)='Machinery Input Tables'!$O$117,VLOOKUP(B85,'Machinery Input Tables'!$C$6:$AG$110,17,FALSE),VLOOKUP(B85,'Machinery Input Tables'!$C$6:$AG$110,28,FALSE))))*D85,"-")</f>
        <v>-</v>
      </c>
      <c r="G85" s="161" t="str">
        <f>IFERROR(IF(ISBLANK(C85),"",(E85*'Machinery Input Tables'!$BP$10+F85*'Machinery Input Tables'!$BP$6)+(VLOOKUP(C85,'Machinery Input Tables'!$AI$6:$BA$30,17,FALSE)*IF(IFERROR(VLOOKUP(B85,'Machinery Input Tables'!$C$6:$AG$110,13,FALSE)='Machinery Input Tables'!$O$117,1),1,VLOOKUP(B85,'Machinery Input Tables'!$C$6:$AG$110,28,FALSE))+IFERROR(VLOOKUP(B85,'Machinery Input Tables'!$C$6:$AG$110,27,FALSE),0))*D85),"-")</f>
        <v/>
      </c>
      <c r="H85" s="150" t="str">
        <f>IFERROR((IFERROR(VLOOKUP(B85,'Machinery Input Tables'!$C$6:$AG$110,24,FALSE),0)+VLOOKUP(C85,'Machinery Input Tables'!$AI$6:$BA$30,19,FALSE))*IF(IFERROR(VLOOKUP(B85,'Machinery Input Tables'!$C$6:$AG$110,13,FALSE)='Machinery Input Tables'!$O$117,1),1,VLOOKUP(B85,'Machinery Input Tables'!$C$6:$AG$110,28,FALSE))*D85,"-")</f>
        <v>-</v>
      </c>
      <c r="I85" s="161">
        <f t="shared" si="19"/>
        <v>0</v>
      </c>
    </row>
    <row r="86" spans="2:9" ht="16.5">
      <c r="B86" s="186"/>
      <c r="C86" s="186"/>
      <c r="D86" s="173"/>
      <c r="E86" s="172" t="str">
        <f>IFERROR(IF(ISBLANK(C86),"",IF(OR(ISBLANK(B86),IFERROR(VLOOKUP(B86,'Machinery Input Tables'!$C$6:$AG$110,13,FALSE),"")='Machinery Input Tables'!$O$117),1,VLOOKUP(B86,'Machinery Input Tables'!$C$6:$AG$110,28,FALSE))*VLOOKUP(C86,'Machinery Input Tables'!$AI$6:$BA$30,18,FALSE))*D86,"-")</f>
        <v>-</v>
      </c>
      <c r="F86" s="172" t="str">
        <f>IFERROR(IF(AND(ISBLANK(B86)*ISBLANK(C86)),"",IF(ISBLANK(B86),1,IF(VLOOKUP(B86,'Machinery Input Tables'!$C$6:$AG$110,13,FALSE)='Machinery Input Tables'!$O$117,VLOOKUP(B86,'Machinery Input Tables'!$C$6:$AG$110,17,FALSE),VLOOKUP(B86,'Machinery Input Tables'!$C$6:$AG$110,28,FALSE))))*D86,"-")</f>
        <v>-</v>
      </c>
      <c r="G86" s="174" t="str">
        <f>IFERROR(IF(ISBLANK(C86),"",(E86*'Machinery Input Tables'!$BP$10+F86*'Machinery Input Tables'!$BP$6)+(VLOOKUP(C86,'Machinery Input Tables'!$AI$6:$BA$30,17,FALSE)*IF(IFERROR(VLOOKUP(B86,'Machinery Input Tables'!$C$6:$AG$110,13,FALSE)='Machinery Input Tables'!$O$117,1),1,VLOOKUP(B86,'Machinery Input Tables'!$C$6:$AG$110,28,FALSE))+IFERROR(VLOOKUP(B86,'Machinery Input Tables'!$C$6:$AG$110,27,FALSE),0))*D86),"-")</f>
        <v/>
      </c>
      <c r="H86" s="172" t="str">
        <f>IFERROR((IFERROR(VLOOKUP(B86,'Machinery Input Tables'!$C$6:$AG$110,24,FALSE),0)+VLOOKUP(C86,'Machinery Input Tables'!$AI$6:$BA$30,19,FALSE))*IF(IFERROR(VLOOKUP(B86,'Machinery Input Tables'!$C$6:$AG$110,13,FALSE)='Machinery Input Tables'!$O$117,1),1,VLOOKUP(B86,'Machinery Input Tables'!$C$6:$AG$110,28,FALSE))*D86,"-")</f>
        <v>-</v>
      </c>
      <c r="I86" s="174">
        <f t="shared" si="19"/>
        <v>0</v>
      </c>
    </row>
    <row r="87" spans="2:9" ht="16.5">
      <c r="B87" s="158"/>
      <c r="C87" s="175" t="s">
        <v>33</v>
      </c>
      <c r="D87" s="176"/>
      <c r="E87" s="176">
        <f>SUM(E77:E86)</f>
        <v>12.43464423076923</v>
      </c>
      <c r="F87" s="176">
        <f t="shared" ref="F87" si="20">SUM(F77:F86)</f>
        <v>1.346456043956044</v>
      </c>
      <c r="G87" s="176">
        <f t="shared" ref="G87" si="21">SUM(G77:G86)</f>
        <v>122.44259992461062</v>
      </c>
      <c r="H87" s="176">
        <f t="shared" ref="H87" si="22">SUM(H77:H86)</f>
        <v>153.57922693805972</v>
      </c>
      <c r="I87" s="176">
        <f t="shared" ref="I87" si="23">SUM(I77:I86)</f>
        <v>276.02182686267031</v>
      </c>
    </row>
    <row r="88" spans="2:9" ht="16.5">
      <c r="B88" s="158"/>
      <c r="C88" s="175"/>
      <c r="D88" s="176"/>
      <c r="E88" s="176"/>
      <c r="F88" s="176"/>
      <c r="G88" s="176"/>
      <c r="H88" s="176"/>
      <c r="I88" s="176"/>
    </row>
    <row r="89" spans="2:9" ht="16.5">
      <c r="D89" s="150"/>
      <c r="E89" s="150"/>
      <c r="F89" s="161"/>
      <c r="G89" s="150"/>
      <c r="H89" s="150"/>
      <c r="I89" s="161"/>
    </row>
    <row r="90" spans="2:9" ht="16.5">
      <c r="B90" s="354" t="s">
        <v>671</v>
      </c>
      <c r="C90" s="354"/>
      <c r="D90" s="354"/>
      <c r="E90" s="354"/>
      <c r="F90" s="354"/>
      <c r="G90" s="354"/>
      <c r="H90" s="354"/>
      <c r="I90" s="354"/>
    </row>
    <row r="91" spans="2:9" ht="16.5">
      <c r="B91" s="351" t="s">
        <v>545</v>
      </c>
      <c r="C91" s="353" t="s">
        <v>546</v>
      </c>
      <c r="D91" s="357" t="s">
        <v>973</v>
      </c>
      <c r="E91" s="353" t="s">
        <v>547</v>
      </c>
      <c r="F91" s="353" t="s">
        <v>548</v>
      </c>
      <c r="G91" s="153" t="s">
        <v>549</v>
      </c>
      <c r="H91" s="153" t="s">
        <v>550</v>
      </c>
      <c r="I91" s="355" t="s">
        <v>551</v>
      </c>
    </row>
    <row r="92" spans="2:9" ht="16.5">
      <c r="B92" s="352"/>
      <c r="C92" s="354"/>
      <c r="D92" s="358"/>
      <c r="E92" s="354"/>
      <c r="F92" s="354"/>
      <c r="G92" s="151" t="s">
        <v>564</v>
      </c>
      <c r="H92" s="151" t="s">
        <v>564</v>
      </c>
      <c r="I92" s="356"/>
    </row>
    <row r="93" spans="2:9" ht="16.5">
      <c r="B93" s="158"/>
      <c r="C93" s="158"/>
      <c r="D93" s="159" t="s">
        <v>570</v>
      </c>
      <c r="E93" s="159" t="s">
        <v>567</v>
      </c>
      <c r="F93" s="159" t="s">
        <v>568</v>
      </c>
      <c r="G93" s="159" t="s">
        <v>569</v>
      </c>
      <c r="H93" s="159" t="s">
        <v>569</v>
      </c>
      <c r="I93" s="159" t="s">
        <v>571</v>
      </c>
    </row>
    <row r="94" spans="2:9" ht="16.5">
      <c r="B94" s="110" t="s">
        <v>948</v>
      </c>
      <c r="C94" s="110" t="s">
        <v>724</v>
      </c>
      <c r="D94" s="162">
        <v>2</v>
      </c>
      <c r="E94" s="150">
        <f>IFERROR(IF(ISBLANK(C94),"",IF(OR(ISBLANK(B94),IFERROR(VLOOKUP(B94,'Machinery Input Tables'!$C$6:$AG$110,13,FALSE),"")='Machinery Input Tables'!$O$117),1,VLOOKUP(B94,'Machinery Input Tables'!$C$6:$AG$110,28,FALSE))*VLOOKUP(C94,'Machinery Input Tables'!$AI$6:$BA$30,18,FALSE))*D94,"-")</f>
        <v>1.6070312499999997</v>
      </c>
      <c r="F94" s="150">
        <f>IFERROR(IF(AND(ISBLANK(B94)*ISBLANK(C94)),"",IF(ISBLANK(B94),1,IF(VLOOKUP(B94,'Machinery Input Tables'!$C$6:$AG$110,13,FALSE)='Machinery Input Tables'!$O$117,VLOOKUP(B94,'Machinery Input Tables'!$C$6:$AG$110,17,FALSE),VLOOKUP(B94,'Machinery Input Tables'!$C$6:$AG$110,28,FALSE))))*D94,"-")</f>
        <v>0.10742187499999999</v>
      </c>
      <c r="G94" s="161">
        <f>IFERROR(IF(ISBLANK(C94),"",(E94*'Machinery Input Tables'!$BP$10+F94*'Machinery Input Tables'!$BP$6)+(VLOOKUP(C94,'Machinery Input Tables'!$AI$6:$BA$30,17,FALSE)*IF(IFERROR(VLOOKUP(B94,'Machinery Input Tables'!$C$6:$AG$110,13,FALSE)='Machinery Input Tables'!$O$117,1),1,VLOOKUP(B94,'Machinery Input Tables'!$C$6:$AG$110,28,FALSE))+IFERROR(VLOOKUP(B94,'Machinery Input Tables'!$C$6:$AG$110,27,FALSE),0))*D94),"-")</f>
        <v>13.837119965950638</v>
      </c>
      <c r="H94" s="150">
        <f>IFERROR((IFERROR(VLOOKUP(B94,'Machinery Input Tables'!$C$6:$AG$110,24,FALSE),0)+VLOOKUP(C94,'Machinery Input Tables'!$AI$6:$BA$30,19,FALSE))*IF(IFERROR(VLOOKUP(B94,'Machinery Input Tables'!$C$6:$AG$110,13,FALSE)='Machinery Input Tables'!$O$117,1),1,VLOOKUP(B94,'Machinery Input Tables'!$C$6:$AG$110,28,FALSE))*D94,"-")</f>
        <v>26.388447347279715</v>
      </c>
      <c r="I94" s="161">
        <f t="shared" ref="I94:I103" si="24">IFERROR(IF(ISBLANK(AND(B94,C94)),"",SUM(G94:H94)),"-")</f>
        <v>40.225567313230357</v>
      </c>
    </row>
    <row r="95" spans="2:9" ht="16.5">
      <c r="B95" s="110" t="s">
        <v>947</v>
      </c>
      <c r="C95" s="110" t="s">
        <v>724</v>
      </c>
      <c r="D95" s="162">
        <v>1</v>
      </c>
      <c r="E95" s="150">
        <f>IFERROR(IF(ISBLANK(C95),"",IF(OR(ISBLANK(B95),IFERROR(VLOOKUP(B95,'Machinery Input Tables'!$C$6:$AG$110,13,FALSE),"")='Machinery Input Tables'!$O$117),1,VLOOKUP(B95,'Machinery Input Tables'!$C$6:$AG$110,28,FALSE))*VLOOKUP(C95,'Machinery Input Tables'!$AI$6:$BA$30,18,FALSE))*D95,"-")</f>
        <v>0.49387755102040809</v>
      </c>
      <c r="F95" s="150">
        <f>IFERROR(IF(AND(ISBLANK(B95)*ISBLANK(C95)),"",IF(ISBLANK(B95),1,IF(VLOOKUP(B95,'Machinery Input Tables'!$C$6:$AG$110,13,FALSE)='Machinery Input Tables'!$O$117,VLOOKUP(B95,'Machinery Input Tables'!$C$6:$AG$110,17,FALSE),VLOOKUP(B95,'Machinery Input Tables'!$C$6:$AG$110,28,FALSE))))*D95,"-")</f>
        <v>3.3013205282112844E-2</v>
      </c>
      <c r="G95" s="161">
        <f>IFERROR(IF(ISBLANK(C95),"",(E95*'Machinery Input Tables'!$BP$10+F95*'Machinery Input Tables'!$BP$6)+(VLOOKUP(C95,'Machinery Input Tables'!$AI$6:$BA$30,17,FALSE)*IF(IFERROR(VLOOKUP(B95,'Machinery Input Tables'!$C$6:$AG$110,13,FALSE)='Machinery Input Tables'!$O$117,1),1,VLOOKUP(B95,'Machinery Input Tables'!$C$6:$AG$110,28,FALSE))+IFERROR(VLOOKUP(B95,'Machinery Input Tables'!$C$6:$AG$110,27,FALSE),0))*D95),"-")</f>
        <v>3.9746910401665758</v>
      </c>
      <c r="H95" s="150">
        <f>IFERROR((IFERROR(VLOOKUP(B95,'Machinery Input Tables'!$C$6:$AG$110,24,FALSE),0)+VLOOKUP(C95,'Machinery Input Tables'!$AI$6:$BA$30,19,FALSE))*IF(IFERROR(VLOOKUP(B95,'Machinery Input Tables'!$C$6:$AG$110,13,FALSE)='Machinery Input Tables'!$O$117,1),1,VLOOKUP(B95,'Machinery Input Tables'!$C$6:$AG$110,28,FALSE))*D95,"-")</f>
        <v>7.3172840672357902</v>
      </c>
      <c r="I95" s="161">
        <f t="shared" si="24"/>
        <v>11.291975107402365</v>
      </c>
    </row>
    <row r="96" spans="2:9" ht="16.5">
      <c r="B96" s="110" t="s">
        <v>961</v>
      </c>
      <c r="C96" s="110" t="s">
        <v>724</v>
      </c>
      <c r="D96" s="162">
        <v>1</v>
      </c>
      <c r="E96" s="150">
        <f>IFERROR(IF(ISBLANK(C96),"",IF(OR(ISBLANK(B96),IFERROR(VLOOKUP(B96,'Machinery Input Tables'!$C$6:$AG$110,13,FALSE),"")='Machinery Input Tables'!$O$117),1,VLOOKUP(B96,'Machinery Input Tables'!$C$6:$AG$110,28,FALSE))*VLOOKUP(C96,'Machinery Input Tables'!$AI$6:$BA$30,18,FALSE))*D96,"-")</f>
        <v>0.6781318681318681</v>
      </c>
      <c r="F96" s="150">
        <f>IFERROR(IF(AND(ISBLANK(B96)*ISBLANK(C96)),"",IF(ISBLANK(B96),1,IF(VLOOKUP(B96,'Machinery Input Tables'!$C$6:$AG$110,13,FALSE)='Machinery Input Tables'!$O$117,VLOOKUP(B96,'Machinery Input Tables'!$C$6:$AG$110,17,FALSE),VLOOKUP(B96,'Machinery Input Tables'!$C$6:$AG$110,28,FALSE))))*D96,"-")</f>
        <v>4.5329670329670328E-2</v>
      </c>
      <c r="G96" s="161">
        <f>IFERROR(IF(ISBLANK(C96),"",(E96*'Machinery Input Tables'!$BP$10+F96*'Machinery Input Tables'!$BP$6)+(VLOOKUP(C96,'Machinery Input Tables'!$AI$6:$BA$30,17,FALSE)*IF(IFERROR(VLOOKUP(B96,'Machinery Input Tables'!$C$6:$AG$110,13,FALSE)='Machinery Input Tables'!$O$117,1),1,VLOOKUP(B96,'Machinery Input Tables'!$C$6:$AG$110,28,FALSE))+IFERROR(VLOOKUP(B96,'Machinery Input Tables'!$C$6:$AG$110,27,FALSE),0))*D96),"-")</f>
        <v>10.64264894268528</v>
      </c>
      <c r="H96" s="150">
        <f>IFERROR((IFERROR(VLOOKUP(B96,'Machinery Input Tables'!$C$6:$AG$110,24,FALSE),0)+VLOOKUP(C96,'Machinery Input Tables'!$AI$6:$BA$30,19,FALSE))*IF(IFERROR(VLOOKUP(B96,'Machinery Input Tables'!$C$6:$AG$110,13,FALSE)='Machinery Input Tables'!$O$117,1),1,VLOOKUP(B96,'Machinery Input Tables'!$C$6:$AG$110,28,FALSE))*D96,"-")</f>
        <v>22.661994379609482</v>
      </c>
      <c r="I96" s="161">
        <f t="shared" si="24"/>
        <v>33.304643322294766</v>
      </c>
    </row>
    <row r="97" spans="2:9" ht="14.25" customHeight="1">
      <c r="B97" s="110" t="s">
        <v>803</v>
      </c>
      <c r="C97" s="110" t="s">
        <v>762</v>
      </c>
      <c r="D97" s="162">
        <v>3</v>
      </c>
      <c r="E97" s="150">
        <f>IFERROR(IF(ISBLANK(C97),"",IF(OR(ISBLANK(B97),IFERROR(VLOOKUP(B97,'Machinery Input Tables'!$C$6:$AG$110,13,FALSE),"")='Machinery Input Tables'!$O$117),1,VLOOKUP(B97,'Machinery Input Tables'!$C$6:$AG$110,28,FALSE))*VLOOKUP(C97,'Machinery Input Tables'!$AI$6:$BA$30,18,FALSE))*D97,"-")</f>
        <v>0.33158653846153846</v>
      </c>
      <c r="F97" s="150">
        <f>IFERROR(IF(AND(ISBLANK(B97)*ISBLANK(C97)),"",IF(ISBLANK(B97),1,IF(VLOOKUP(B97,'Machinery Input Tables'!$C$6:$AG$110,13,FALSE)='Machinery Input Tables'!$O$117,VLOOKUP(B97,'Machinery Input Tables'!$C$6:$AG$110,17,FALSE),VLOOKUP(B97,'Machinery Input Tables'!$C$6:$AG$110,28,FALSE))))*D97,"-")</f>
        <v>3.1730769230769229E-2</v>
      </c>
      <c r="G97" s="161">
        <f>IFERROR(IF(ISBLANK(C97),"",(E97*'Machinery Input Tables'!$BP$10+F97*'Machinery Input Tables'!$BP$6)+(VLOOKUP(C97,'Machinery Input Tables'!$AI$6:$BA$30,17,FALSE)*IF(IFERROR(VLOOKUP(B97,'Machinery Input Tables'!$C$6:$AG$110,13,FALSE)='Machinery Input Tables'!$O$117,1),1,VLOOKUP(B97,'Machinery Input Tables'!$C$6:$AG$110,28,FALSE))+IFERROR(VLOOKUP(B97,'Machinery Input Tables'!$C$6:$AG$110,27,FALSE),0))*D97),"-")</f>
        <v>16.744162195696138</v>
      </c>
      <c r="H97" s="150">
        <f>IFERROR((IFERROR(VLOOKUP(B97,'Machinery Input Tables'!$C$6:$AG$110,24,FALSE),0)+VLOOKUP(C97,'Machinery Input Tables'!$AI$6:$BA$30,19,FALSE))*IF(IFERROR(VLOOKUP(B97,'Machinery Input Tables'!$C$6:$AG$110,13,FALSE)='Machinery Input Tables'!$O$117,1),1,VLOOKUP(B97,'Machinery Input Tables'!$C$6:$AG$110,28,FALSE))*D97,"-")</f>
        <v>4.3342424185854567</v>
      </c>
      <c r="I97" s="161">
        <f t="shared" si="24"/>
        <v>21.078404614281595</v>
      </c>
    </row>
    <row r="98" spans="2:9" ht="14.25" customHeight="1">
      <c r="B98" s="110" t="s">
        <v>890</v>
      </c>
      <c r="C98" s="110" t="s">
        <v>718</v>
      </c>
      <c r="D98" s="162">
        <v>1</v>
      </c>
      <c r="E98" s="150">
        <f>IFERROR(IF(ISBLANK(C98),"",IF(OR(ISBLANK(B98),IFERROR(VLOOKUP(B98,'Machinery Input Tables'!$C$6:$AG$110,13,FALSE),"")='Machinery Input Tables'!$O$117),1,VLOOKUP(B98,'Machinery Input Tables'!$C$6:$AG$110,28,FALSE))*VLOOKUP(C98,'Machinery Input Tables'!$AI$6:$BA$30,18,FALSE))*D98,"-")</f>
        <v>1.251156462585034</v>
      </c>
      <c r="F98" s="150">
        <f>IFERROR(IF(AND(ISBLANK(B98)*ISBLANK(C98)),"",IF(ISBLANK(B98),1,IF(VLOOKUP(B98,'Machinery Input Tables'!$C$6:$AG$110,13,FALSE)='Machinery Input Tables'!$O$117,VLOOKUP(B98,'Machinery Input Tables'!$C$6:$AG$110,17,FALSE),VLOOKUP(B98,'Machinery Input Tables'!$C$6:$AG$110,28,FALSE))))*D98,"-")</f>
        <v>7.4829931972789115E-2</v>
      </c>
      <c r="G98" s="161">
        <f>IFERROR(IF(ISBLANK(C98),"",(E98*'Machinery Input Tables'!$BP$10+F98*'Machinery Input Tables'!$BP$6)+(VLOOKUP(C98,'Machinery Input Tables'!$AI$6:$BA$30,17,FALSE)*IF(IFERROR(VLOOKUP(B98,'Machinery Input Tables'!$C$6:$AG$110,13,FALSE)='Machinery Input Tables'!$O$117,1),1,VLOOKUP(B98,'Machinery Input Tables'!$C$6:$AG$110,28,FALSE))+IFERROR(VLOOKUP(B98,'Machinery Input Tables'!$C$6:$AG$110,27,FALSE),0))*D98),"-")</f>
        <v>18.903096272116677</v>
      </c>
      <c r="H98" s="150">
        <f>IFERROR((IFERROR(VLOOKUP(B98,'Machinery Input Tables'!$C$6:$AG$110,24,FALSE),0)+VLOOKUP(C98,'Machinery Input Tables'!$AI$6:$BA$30,19,FALSE))*IF(IFERROR(VLOOKUP(B98,'Machinery Input Tables'!$C$6:$AG$110,13,FALSE)='Machinery Input Tables'!$O$117,1),1,VLOOKUP(B98,'Machinery Input Tables'!$C$6:$AG$110,28,FALSE))*D98,"-")</f>
        <v>17.820951473153151</v>
      </c>
      <c r="I98" s="161">
        <f t="shared" si="24"/>
        <v>36.724047745269829</v>
      </c>
    </row>
    <row r="99" spans="2:9" ht="14.25" customHeight="1">
      <c r="B99" s="110" t="s">
        <v>950</v>
      </c>
      <c r="C99" s="110" t="s">
        <v>798</v>
      </c>
      <c r="D99" s="162">
        <v>0.05</v>
      </c>
      <c r="E99" s="150">
        <f>IFERROR(IF(ISBLANK(C99),"",IF(OR(ISBLANK(B99),IFERROR(VLOOKUP(B99,'Machinery Input Tables'!$C$6:$AG$110,13,FALSE),"")='Machinery Input Tables'!$O$117),1,VLOOKUP(B99,'Machinery Input Tables'!$C$6:$AG$110,28,FALSE))*VLOOKUP(C99,'Machinery Input Tables'!$AI$6:$BA$30,18,FALSE))*D99,"-")</f>
        <v>0.61599999999999999</v>
      </c>
      <c r="F99" s="150">
        <f>IFERROR(IF(AND(ISBLANK(B99)*ISBLANK(C99)),"",IF(ISBLANK(B99),1,IF(VLOOKUP(B99,'Machinery Input Tables'!$C$6:$AG$110,13,FALSE)='Machinery Input Tables'!$O$117,VLOOKUP(B99,'Machinery Input Tables'!$C$6:$AG$110,17,FALSE),VLOOKUP(B99,'Machinery Input Tables'!$C$6:$AG$110,28,FALSE))))*D99,"-")</f>
        <v>5.5500000000000008E-2</v>
      </c>
      <c r="G99" s="161">
        <f>IFERROR(IF(ISBLANK(C99),"",(E99*'Machinery Input Tables'!$BP$10+F99*'Machinery Input Tables'!$BP$6)+(VLOOKUP(C99,'Machinery Input Tables'!$AI$6:$BA$30,17,FALSE)*IF(IFERROR(VLOOKUP(B99,'Machinery Input Tables'!$C$6:$AG$110,13,FALSE)='Machinery Input Tables'!$O$117,1),1,VLOOKUP(B99,'Machinery Input Tables'!$C$6:$AG$110,28,FALSE))+IFERROR(VLOOKUP(B99,'Machinery Input Tables'!$C$6:$AG$110,27,FALSE),0))*D99),"-")</f>
        <v>5.7171709691934609</v>
      </c>
      <c r="H99" s="150">
        <f>IFERROR((IFERROR(VLOOKUP(B99,'Machinery Input Tables'!$C$6:$AG$110,24,FALSE),0)+VLOOKUP(C99,'Machinery Input Tables'!$AI$6:$BA$30,19,FALSE))*IF(IFERROR(VLOOKUP(B99,'Machinery Input Tables'!$C$6:$AG$110,13,FALSE)='Machinery Input Tables'!$O$117,1),1,VLOOKUP(B99,'Machinery Input Tables'!$C$6:$AG$110,28,FALSE))*D99,"-")</f>
        <v>8.0837526599045866</v>
      </c>
      <c r="I99" s="161">
        <f t="shared" si="24"/>
        <v>13.800923629098047</v>
      </c>
    </row>
    <row r="100" spans="2:9" ht="16.5">
      <c r="B100" s="110" t="s">
        <v>851</v>
      </c>
      <c r="C100" s="110" t="s">
        <v>852</v>
      </c>
      <c r="D100" s="162">
        <v>0.13</v>
      </c>
      <c r="E100" s="150">
        <f>IFERROR(IF(ISBLANK(C100),"",IF(OR(ISBLANK(B100),IFERROR(VLOOKUP(B100,'Machinery Input Tables'!$C$6:$AG$110,13,FALSE),"")='Machinery Input Tables'!$O$117),1,VLOOKUP(B100,'Machinery Input Tables'!$C$6:$AG$110,28,FALSE))*VLOOKUP(C100,'Machinery Input Tables'!$AI$6:$BA$30,18,FALSE))*D100,"-")</f>
        <v>0.92625000000000002</v>
      </c>
      <c r="F100" s="150">
        <f>IFERROR(IF(AND(ISBLANK(B100)*ISBLANK(C100)),"",IF(ISBLANK(B100),1,IF(VLOOKUP(B100,'Machinery Input Tables'!$C$6:$AG$110,13,FALSE)='Machinery Input Tables'!$O$117,VLOOKUP(B100,'Machinery Input Tables'!$C$6:$AG$110,17,FALSE),VLOOKUP(B100,'Machinery Input Tables'!$C$6:$AG$110,28,FALSE))))*D100,"-")</f>
        <v>0.14300000000000002</v>
      </c>
      <c r="G100" s="161">
        <f>IFERROR(IF(ISBLANK(C100),"",(E100*'Machinery Input Tables'!$BP$10+F100*'Machinery Input Tables'!$BP$6)+(VLOOKUP(C100,'Machinery Input Tables'!$AI$6:$BA$30,17,FALSE)*IF(IFERROR(VLOOKUP(B100,'Machinery Input Tables'!$C$6:$AG$110,13,FALSE)='Machinery Input Tables'!$O$117,1),1,VLOOKUP(B100,'Machinery Input Tables'!$C$6:$AG$110,28,FALSE))+IFERROR(VLOOKUP(B100,'Machinery Input Tables'!$C$6:$AG$110,27,FALSE),0))*D100),"-")</f>
        <v>8.6498422816582838</v>
      </c>
      <c r="H100" s="150">
        <f>IFERROR((IFERROR(VLOOKUP(B100,'Machinery Input Tables'!$C$6:$AG$110,24,FALSE),0)+VLOOKUP(C100,'Machinery Input Tables'!$AI$6:$BA$30,19,FALSE))*IF(IFERROR(VLOOKUP(B100,'Machinery Input Tables'!$C$6:$AG$110,13,FALSE)='Machinery Input Tables'!$O$117,1),1,VLOOKUP(B100,'Machinery Input Tables'!$C$6:$AG$110,28,FALSE))*D100,"-")</f>
        <v>4.2369664133359883</v>
      </c>
      <c r="I100" s="161">
        <f t="shared" si="24"/>
        <v>12.886808694994272</v>
      </c>
    </row>
    <row r="101" spans="2:9" ht="16.5">
      <c r="B101" s="110" t="s">
        <v>971</v>
      </c>
      <c r="C101" s="110" t="s">
        <v>972</v>
      </c>
      <c r="D101" s="162">
        <v>0.03</v>
      </c>
      <c r="E101" s="150">
        <f>IFERROR(IF(ISBLANK(C101),"",IF(OR(ISBLANK(B101),IFERROR(VLOOKUP(B101,'Machinery Input Tables'!$C$6:$AG$110,13,FALSE),"")='Machinery Input Tables'!$O$117),1,VLOOKUP(B101,'Machinery Input Tables'!$C$6:$AG$110,28,FALSE))*VLOOKUP(C101,'Machinery Input Tables'!$AI$6:$BA$30,18,FALSE))*D101,"-")</f>
        <v>0.17159999999999997</v>
      </c>
      <c r="F101" s="150">
        <f>IFERROR(IF(AND(ISBLANK(B101)*ISBLANK(C101)),"",IF(ISBLANK(B101),1,IF(VLOOKUP(B101,'Machinery Input Tables'!$C$6:$AG$110,13,FALSE)='Machinery Input Tables'!$O$117,VLOOKUP(B101,'Machinery Input Tables'!$C$6:$AG$110,17,FALSE),VLOOKUP(B101,'Machinery Input Tables'!$C$6:$AG$110,28,FALSE))))*D101,"-")</f>
        <v>3.5999999999999997E-2</v>
      </c>
      <c r="G101" s="161">
        <f>IFERROR(IF(ISBLANK(C101),"",(E101*'Machinery Input Tables'!$BP$10+F101*'Machinery Input Tables'!$BP$6)+(VLOOKUP(C101,'Machinery Input Tables'!$AI$6:$BA$30,17,FALSE)*IF(IFERROR(VLOOKUP(B101,'Machinery Input Tables'!$C$6:$AG$110,13,FALSE)='Machinery Input Tables'!$O$117,1),1,VLOOKUP(B101,'Machinery Input Tables'!$C$6:$AG$110,28,FALSE))+IFERROR(VLOOKUP(B101,'Machinery Input Tables'!$C$6:$AG$110,27,FALSE),0))*D101),"-")</f>
        <v>1.9653213447578988</v>
      </c>
      <c r="H101" s="150">
        <f>IFERROR((IFERROR(VLOOKUP(B101,'Machinery Input Tables'!$C$6:$AG$110,24,FALSE),0)+VLOOKUP(C101,'Machinery Input Tables'!$AI$6:$BA$30,19,FALSE))*IF(IFERROR(VLOOKUP(B101,'Machinery Input Tables'!$C$6:$AG$110,13,FALSE)='Machinery Input Tables'!$O$117,1),1,VLOOKUP(B101,'Machinery Input Tables'!$C$6:$AG$110,28,FALSE))*D101,"-")</f>
        <v>1.9734126273208201</v>
      </c>
      <c r="I101" s="161">
        <f t="shared" si="24"/>
        <v>3.9387339720787189</v>
      </c>
    </row>
    <row r="102" spans="2:9" ht="16.5">
      <c r="B102" s="110"/>
      <c r="C102" s="110" t="s">
        <v>804</v>
      </c>
      <c r="D102" s="162">
        <v>0.25</v>
      </c>
      <c r="E102" s="150">
        <f>IFERROR(IF(ISBLANK(C102),"",IF(OR(ISBLANK(B102),IFERROR(VLOOKUP(B102,'Machinery Input Tables'!$C$6:$AG$110,13,FALSE),"")='Machinery Input Tables'!$O$117),1,VLOOKUP(B102,'Machinery Input Tables'!$C$6:$AG$110,28,FALSE))*VLOOKUP(C102,'Machinery Input Tables'!$AI$6:$BA$30,18,FALSE))*D102,"-")</f>
        <v>0.75</v>
      </c>
      <c r="F102" s="150">
        <f>IFERROR(IF(AND(ISBLANK(B102)*ISBLANK(C102)),"",IF(ISBLANK(B102),1,IF(VLOOKUP(B102,'Machinery Input Tables'!$C$6:$AG$110,13,FALSE)='Machinery Input Tables'!$O$117,VLOOKUP(B102,'Machinery Input Tables'!$C$6:$AG$110,17,FALSE),VLOOKUP(B102,'Machinery Input Tables'!$C$6:$AG$110,28,FALSE))))*D102,"-")</f>
        <v>0.25</v>
      </c>
      <c r="G102" s="161">
        <f>IFERROR(IF(ISBLANK(C102),"",(E102*'Machinery Input Tables'!$BP$10+F102*'Machinery Input Tables'!$BP$6)+(VLOOKUP(C102,'Machinery Input Tables'!$AI$6:$BA$30,17,FALSE)*IF(IFERROR(VLOOKUP(B102,'Machinery Input Tables'!$C$6:$AG$110,13,FALSE)='Machinery Input Tables'!$O$117,1),1,VLOOKUP(B102,'Machinery Input Tables'!$C$6:$AG$110,28,FALSE))+IFERROR(VLOOKUP(B102,'Machinery Input Tables'!$C$6:$AG$110,27,FALSE),0))*D102),"-")</f>
        <v>8.0938815789473679</v>
      </c>
      <c r="H102" s="150">
        <f>IFERROR((IFERROR(VLOOKUP(B102,'Machinery Input Tables'!$C$6:$AG$110,24,FALSE),0)+VLOOKUP(C102,'Machinery Input Tables'!$AI$6:$BA$30,19,FALSE))*IF(IFERROR(VLOOKUP(B102,'Machinery Input Tables'!$C$6:$AG$110,13,FALSE)='Machinery Input Tables'!$O$117,1),1,VLOOKUP(B102,'Machinery Input Tables'!$C$6:$AG$110,28,FALSE))*D102,"-")</f>
        <v>4.3001054035768478</v>
      </c>
      <c r="I102" s="161">
        <f t="shared" si="24"/>
        <v>12.393986982524215</v>
      </c>
    </row>
    <row r="103" spans="2:9" ht="16.5">
      <c r="B103" s="186"/>
      <c r="C103" s="186"/>
      <c r="D103" s="173"/>
      <c r="E103" s="172" t="str">
        <f>IFERROR(IF(ISBLANK(C103),"",IF(OR(ISBLANK(B103),IFERROR(VLOOKUP(B103,'Machinery Input Tables'!$C$6:$AG$110,13,FALSE),"")='Machinery Input Tables'!$O$117),1,VLOOKUP(B103,'Machinery Input Tables'!$C$6:$AG$110,28,FALSE))*VLOOKUP(C103,'Machinery Input Tables'!$AI$6:$BA$30,18,FALSE))*D103,"-")</f>
        <v>-</v>
      </c>
      <c r="F103" s="172" t="str">
        <f>IFERROR(IF(AND(ISBLANK(B103)*ISBLANK(C103)),"",IF(ISBLANK(B103),1,IF(VLOOKUP(B103,'Machinery Input Tables'!$C$6:$AG$110,13,FALSE)='Machinery Input Tables'!$O$117,VLOOKUP(B103,'Machinery Input Tables'!$C$6:$AG$110,17,FALSE),VLOOKUP(B103,'Machinery Input Tables'!$C$6:$AG$110,28,FALSE))))*D103,"-")</f>
        <v>-</v>
      </c>
      <c r="G103" s="174" t="str">
        <f>IFERROR(IF(ISBLANK(C103),"",(E103*'Machinery Input Tables'!$BP$10+F103*'Machinery Input Tables'!$BP$6)+(VLOOKUP(C103,'Machinery Input Tables'!$AI$6:$BA$30,17,FALSE)*IF(IFERROR(VLOOKUP(B103,'Machinery Input Tables'!$C$6:$AG$110,13,FALSE)='Machinery Input Tables'!$O$117,1),1,VLOOKUP(B103,'Machinery Input Tables'!$C$6:$AG$110,28,FALSE))+IFERROR(VLOOKUP(B103,'Machinery Input Tables'!$C$6:$AG$110,27,FALSE),0))*D103),"-")</f>
        <v/>
      </c>
      <c r="H103" s="172" t="str">
        <f>IFERROR((IFERROR(VLOOKUP(B103,'Machinery Input Tables'!$C$6:$AG$110,24,FALSE),0)+VLOOKUP(C103,'Machinery Input Tables'!$AI$6:$BA$30,19,FALSE))*IF(IFERROR(VLOOKUP(B103,'Machinery Input Tables'!$C$6:$AG$110,13,FALSE)='Machinery Input Tables'!$O$117,1),1,VLOOKUP(B103,'Machinery Input Tables'!$C$6:$AG$110,28,FALSE))*D103,"-")</f>
        <v>-</v>
      </c>
      <c r="I103" s="174">
        <f t="shared" si="24"/>
        <v>0</v>
      </c>
    </row>
    <row r="104" spans="2:9" ht="16.5">
      <c r="B104" s="158"/>
      <c r="C104" s="175" t="s">
        <v>33</v>
      </c>
      <c r="D104" s="176"/>
      <c r="E104" s="176">
        <f>SUM(E94:E103)</f>
        <v>6.8256336701988474</v>
      </c>
      <c r="F104" s="176">
        <f t="shared" ref="F104" si="25">SUM(F94:F103)</f>
        <v>0.77682545181534157</v>
      </c>
      <c r="G104" s="176">
        <f t="shared" ref="G104" si="26">SUM(G94:G103)</f>
        <v>88.527934591172311</v>
      </c>
      <c r="H104" s="176">
        <f t="shared" ref="H104" si="27">SUM(H94:H103)</f>
        <v>97.117156790001857</v>
      </c>
      <c r="I104" s="176">
        <f t="shared" ref="I104" si="28">SUM(I94:I103)</f>
        <v>185.64509138117415</v>
      </c>
    </row>
    <row r="105" spans="2:9" ht="16.5">
      <c r="B105" s="171"/>
      <c r="C105" s="171"/>
      <c r="D105" s="172"/>
      <c r="E105" s="172"/>
      <c r="F105" s="174"/>
      <c r="G105" s="174"/>
      <c r="H105" s="172"/>
      <c r="I105" s="174"/>
    </row>
    <row r="106" spans="2:9" ht="16.5">
      <c r="D106" s="150"/>
      <c r="E106" s="150"/>
      <c r="F106" s="161"/>
      <c r="G106" s="161"/>
      <c r="H106" s="150"/>
      <c r="I106" s="161"/>
    </row>
    <row r="107" spans="2:9" ht="16.5"/>
    <row r="108" spans="2:9" ht="16.5">
      <c r="B108" s="354" t="s">
        <v>725</v>
      </c>
      <c r="C108" s="354"/>
      <c r="D108" s="354"/>
      <c r="E108" s="354"/>
      <c r="F108" s="354"/>
      <c r="G108" s="354"/>
      <c r="H108" s="354"/>
      <c r="I108" s="354"/>
    </row>
    <row r="109" spans="2:9" ht="16.5">
      <c r="B109" s="351" t="s">
        <v>545</v>
      </c>
      <c r="C109" s="353" t="s">
        <v>546</v>
      </c>
      <c r="D109" s="357" t="s">
        <v>973</v>
      </c>
      <c r="E109" s="353" t="s">
        <v>547</v>
      </c>
      <c r="F109" s="353" t="s">
        <v>548</v>
      </c>
      <c r="G109" s="153" t="s">
        <v>549</v>
      </c>
      <c r="H109" s="153" t="s">
        <v>550</v>
      </c>
      <c r="I109" s="355" t="s">
        <v>551</v>
      </c>
    </row>
    <row r="110" spans="2:9" ht="16.5">
      <c r="B110" s="352"/>
      <c r="C110" s="354"/>
      <c r="D110" s="358"/>
      <c r="E110" s="354"/>
      <c r="F110" s="354"/>
      <c r="G110" s="151" t="s">
        <v>564</v>
      </c>
      <c r="H110" s="151" t="s">
        <v>564</v>
      </c>
      <c r="I110" s="356"/>
    </row>
    <row r="111" spans="2:9" ht="16.5">
      <c r="B111" s="158"/>
      <c r="C111" s="158"/>
      <c r="D111" s="159" t="s">
        <v>570</v>
      </c>
      <c r="E111" s="159" t="s">
        <v>567</v>
      </c>
      <c r="F111" s="159" t="s">
        <v>568</v>
      </c>
      <c r="G111" s="159" t="s">
        <v>569</v>
      </c>
      <c r="H111" s="159" t="s">
        <v>569</v>
      </c>
      <c r="I111" s="159" t="s">
        <v>571</v>
      </c>
    </row>
    <row r="112" spans="2:9" ht="16.5">
      <c r="B112" s="110" t="s">
        <v>961</v>
      </c>
      <c r="C112" s="110" t="s">
        <v>724</v>
      </c>
      <c r="D112" s="162">
        <v>1</v>
      </c>
      <c r="E112" s="150">
        <f>IFERROR(IF(ISBLANK(C112),"",IF(OR(ISBLANK(B112),IFERROR(VLOOKUP(B112,'Machinery Input Tables'!$C$6:$AG$110,13,FALSE),"")='Machinery Input Tables'!$O$117),1,VLOOKUP(B112,'Machinery Input Tables'!$C$6:$AG$110,28,FALSE))*VLOOKUP(C112,'Machinery Input Tables'!$AI$6:$BA$30,18,FALSE))*D112,"-")</f>
        <v>0.6781318681318681</v>
      </c>
      <c r="F112" s="150">
        <f>IFERROR(IF(AND(ISBLANK(B112)*ISBLANK(C112)),"",IF(ISBLANK(B112),1,IF(VLOOKUP(B112,'Machinery Input Tables'!$C$6:$AG$110,13,FALSE)='Machinery Input Tables'!$O$117,VLOOKUP(B112,'Machinery Input Tables'!$C$6:$AG$110,17,FALSE),VLOOKUP(B112,'Machinery Input Tables'!$C$6:$AG$110,28,FALSE))))*D112,"-")</f>
        <v>4.5329670329670328E-2</v>
      </c>
      <c r="G112" s="161">
        <f>IFERROR(IF(ISBLANK(C112),"",(E112*'Machinery Input Tables'!$BP$10+F112*'Machinery Input Tables'!$BP$6)+(VLOOKUP(C112,'Machinery Input Tables'!$AI$6:$BA$30,17,FALSE)*IF(IFERROR(VLOOKUP(B112,'Machinery Input Tables'!$C$6:$AG$110,13,FALSE)='Machinery Input Tables'!$O$117,1),1,VLOOKUP(B112,'Machinery Input Tables'!$C$6:$AG$110,28,FALSE))+IFERROR(VLOOKUP(B112,'Machinery Input Tables'!$C$6:$AG$110,27,FALSE),0))*D112),"-")</f>
        <v>10.64264894268528</v>
      </c>
      <c r="H112" s="150">
        <f>IFERROR((IFERROR(VLOOKUP(B112,'Machinery Input Tables'!$C$6:$AG$110,24,FALSE),0)+VLOOKUP(C112,'Machinery Input Tables'!$AI$6:$BA$30,19,FALSE))*IF(IFERROR(VLOOKUP(B112,'Machinery Input Tables'!$C$6:$AG$110,13,FALSE)='Machinery Input Tables'!$O$117,1),1,VLOOKUP(B112,'Machinery Input Tables'!$C$6:$AG$110,28,FALSE))*D112,"-")</f>
        <v>22.661994379609482</v>
      </c>
      <c r="I112" s="161">
        <f t="shared" ref="I112:I121" si="29">IFERROR(IF(ISBLANK(AND(B112,C112)),"",SUM(G112:H112)),"-")</f>
        <v>33.304643322294766</v>
      </c>
    </row>
    <row r="113" spans="2:9" ht="16.5">
      <c r="B113" s="110" t="s">
        <v>803</v>
      </c>
      <c r="C113" s="110" t="s">
        <v>762</v>
      </c>
      <c r="D113" s="162">
        <v>2</v>
      </c>
      <c r="E113" s="150">
        <f>IFERROR(IF(ISBLANK(C113),"",IF(OR(ISBLANK(B113),IFERROR(VLOOKUP(B113,'Machinery Input Tables'!$C$6:$AG$110,13,FALSE),"")='Machinery Input Tables'!$O$117),1,VLOOKUP(B113,'Machinery Input Tables'!$C$6:$AG$110,28,FALSE))*VLOOKUP(C113,'Machinery Input Tables'!$AI$6:$BA$30,18,FALSE))*D113,"-")</f>
        <v>0.22105769230769232</v>
      </c>
      <c r="F113" s="150">
        <f>IFERROR(IF(AND(ISBLANK(B113)*ISBLANK(C113)),"",IF(ISBLANK(B113),1,IF(VLOOKUP(B113,'Machinery Input Tables'!$C$6:$AG$110,13,FALSE)='Machinery Input Tables'!$O$117,VLOOKUP(B113,'Machinery Input Tables'!$C$6:$AG$110,17,FALSE),VLOOKUP(B113,'Machinery Input Tables'!$C$6:$AG$110,28,FALSE))))*D113,"-")</f>
        <v>2.1153846153846155E-2</v>
      </c>
      <c r="G113" s="161">
        <f>IFERROR(IF(ISBLANK(C113),"",(E113*'Machinery Input Tables'!$BP$10+F113*'Machinery Input Tables'!$BP$6)+(VLOOKUP(C113,'Machinery Input Tables'!$AI$6:$BA$30,17,FALSE)*IF(IFERROR(VLOOKUP(B113,'Machinery Input Tables'!$C$6:$AG$110,13,FALSE)='Machinery Input Tables'!$O$117,1),1,VLOOKUP(B113,'Machinery Input Tables'!$C$6:$AG$110,28,FALSE))+IFERROR(VLOOKUP(B113,'Machinery Input Tables'!$C$6:$AG$110,27,FALSE),0))*D113),"-")</f>
        <v>11.162774797130758</v>
      </c>
      <c r="H113" s="150">
        <f>IFERROR((IFERROR(VLOOKUP(B113,'Machinery Input Tables'!$C$6:$AG$110,24,FALSE),0)+VLOOKUP(C113,'Machinery Input Tables'!$AI$6:$BA$30,19,FALSE))*IF(IFERROR(VLOOKUP(B113,'Machinery Input Tables'!$C$6:$AG$110,13,FALSE)='Machinery Input Tables'!$O$117,1),1,VLOOKUP(B113,'Machinery Input Tables'!$C$6:$AG$110,28,FALSE))*D113,"-")</f>
        <v>2.8894949457236376</v>
      </c>
      <c r="I113" s="161">
        <f t="shared" si="29"/>
        <v>14.052269742854396</v>
      </c>
    </row>
    <row r="114" spans="2:9" ht="16.5">
      <c r="B114" s="110" t="s">
        <v>875</v>
      </c>
      <c r="C114" s="110" t="s">
        <v>718</v>
      </c>
      <c r="D114" s="162">
        <v>1</v>
      </c>
      <c r="E114" s="150">
        <f>IFERROR(IF(ISBLANK(C114),"",IF(OR(ISBLANK(B114),IFERROR(VLOOKUP(B114,'Machinery Input Tables'!$C$6:$AG$110,13,FALSE),"")='Machinery Input Tables'!$O$117),1,VLOOKUP(B114,'Machinery Input Tables'!$C$6:$AG$110,28,FALSE))*VLOOKUP(C114,'Machinery Input Tables'!$AI$6:$BA$30,18,FALSE))*D114,"-")</f>
        <v>0.97312169312169305</v>
      </c>
      <c r="F114" s="150">
        <f>IFERROR(IF(AND(ISBLANK(B114)*ISBLANK(C114)),"",IF(ISBLANK(B114),1,IF(VLOOKUP(B114,'Machinery Input Tables'!$C$6:$AG$110,13,FALSE)='Machinery Input Tables'!$O$117,VLOOKUP(B114,'Machinery Input Tables'!$C$6:$AG$110,17,FALSE),VLOOKUP(B114,'Machinery Input Tables'!$C$6:$AG$110,28,FALSE))))*D114,"-")</f>
        <v>5.8201058201058198E-2</v>
      </c>
      <c r="G114" s="161">
        <f>IFERROR(IF(ISBLANK(C114),"",(E114*'Machinery Input Tables'!$BP$10+F114*'Machinery Input Tables'!$BP$6)+(VLOOKUP(C114,'Machinery Input Tables'!$AI$6:$BA$30,17,FALSE)*IF(IFERROR(VLOOKUP(B114,'Machinery Input Tables'!$C$6:$AG$110,13,FALSE)='Machinery Input Tables'!$O$117,1),1,VLOOKUP(B114,'Machinery Input Tables'!$C$6:$AG$110,28,FALSE))+IFERROR(VLOOKUP(B114,'Machinery Input Tables'!$C$6:$AG$110,27,FALSE),0))*D114),"-")</f>
        <v>14.80404992747104</v>
      </c>
      <c r="H114" s="150">
        <f>IFERROR((IFERROR(VLOOKUP(B114,'Machinery Input Tables'!$C$6:$AG$110,24,FALSE),0)+VLOOKUP(C114,'Machinery Input Tables'!$AI$6:$BA$30,19,FALSE))*IF(IFERROR(VLOOKUP(B114,'Machinery Input Tables'!$C$6:$AG$110,13,FALSE)='Machinery Input Tables'!$O$117,1),1,VLOOKUP(B114,'Machinery Input Tables'!$C$6:$AG$110,28,FALSE))*D114,"-")</f>
        <v>14.395989748899119</v>
      </c>
      <c r="I114" s="161">
        <f t="shared" si="29"/>
        <v>29.20003967637016</v>
      </c>
    </row>
    <row r="115" spans="2:9" ht="16.5">
      <c r="B115" s="110" t="s">
        <v>851</v>
      </c>
      <c r="C115" s="110" t="s">
        <v>852</v>
      </c>
      <c r="D115" s="162">
        <v>0.08</v>
      </c>
      <c r="E115" s="150">
        <f>IFERROR(IF(ISBLANK(C115),"",IF(OR(ISBLANK(B115),IFERROR(VLOOKUP(B115,'Machinery Input Tables'!$C$6:$AG$110,13,FALSE),"")='Machinery Input Tables'!$O$117),1,VLOOKUP(B115,'Machinery Input Tables'!$C$6:$AG$110,28,FALSE))*VLOOKUP(C115,'Machinery Input Tables'!$AI$6:$BA$30,18,FALSE))*D115,"-")</f>
        <v>0.57000000000000006</v>
      </c>
      <c r="F115" s="150">
        <f>IFERROR(IF(AND(ISBLANK(B115)*ISBLANK(C115)),"",IF(ISBLANK(B115),1,IF(VLOOKUP(B115,'Machinery Input Tables'!$C$6:$AG$110,13,FALSE)='Machinery Input Tables'!$O$117,VLOOKUP(B115,'Machinery Input Tables'!$C$6:$AG$110,17,FALSE),VLOOKUP(B115,'Machinery Input Tables'!$C$6:$AG$110,28,FALSE))))*D115,"-")</f>
        <v>8.8000000000000009E-2</v>
      </c>
      <c r="G115" s="161">
        <f>IFERROR(IF(ISBLANK(C115),"",(E115*'Machinery Input Tables'!$BP$10+F115*'Machinery Input Tables'!$BP$6)+(VLOOKUP(C115,'Machinery Input Tables'!$AI$6:$BA$30,17,FALSE)*IF(IFERROR(VLOOKUP(B115,'Machinery Input Tables'!$C$6:$AG$110,13,FALSE)='Machinery Input Tables'!$O$117,1),1,VLOOKUP(B115,'Machinery Input Tables'!$C$6:$AG$110,28,FALSE))+IFERROR(VLOOKUP(B115,'Machinery Input Tables'!$C$6:$AG$110,27,FALSE),0))*D115),"-")</f>
        <v>5.3229798656358671</v>
      </c>
      <c r="H115" s="150">
        <f>IFERROR((IFERROR(VLOOKUP(B115,'Machinery Input Tables'!$C$6:$AG$110,24,FALSE),0)+VLOOKUP(C115,'Machinery Input Tables'!$AI$6:$BA$30,19,FALSE))*IF(IFERROR(VLOOKUP(B115,'Machinery Input Tables'!$C$6:$AG$110,13,FALSE)='Machinery Input Tables'!$O$117,1),1,VLOOKUP(B115,'Machinery Input Tables'!$C$6:$AG$110,28,FALSE))*D115,"-")</f>
        <v>2.6073639466683005</v>
      </c>
      <c r="I115" s="161">
        <f t="shared" si="29"/>
        <v>7.9303438123041676</v>
      </c>
    </row>
    <row r="116" spans="2:9" ht="16.5">
      <c r="B116" s="110" t="s">
        <v>950</v>
      </c>
      <c r="C116" s="110" t="s">
        <v>798</v>
      </c>
      <c r="D116" s="162">
        <v>0.03</v>
      </c>
      <c r="E116" s="150">
        <f>IFERROR(IF(ISBLANK(C116),"",IF(OR(ISBLANK(B116),IFERROR(VLOOKUP(B116,'Machinery Input Tables'!$C$6:$AG$110,13,FALSE),"")='Machinery Input Tables'!$O$117),1,VLOOKUP(B116,'Machinery Input Tables'!$C$6:$AG$110,28,FALSE))*VLOOKUP(C116,'Machinery Input Tables'!$AI$6:$BA$30,18,FALSE))*D116,"-")</f>
        <v>0.36959999999999993</v>
      </c>
      <c r="F116" s="150">
        <f>IFERROR(IF(AND(ISBLANK(B116)*ISBLANK(C116)),"",IF(ISBLANK(B116),1,IF(VLOOKUP(B116,'Machinery Input Tables'!$C$6:$AG$110,13,FALSE)='Machinery Input Tables'!$O$117,VLOOKUP(B116,'Machinery Input Tables'!$C$6:$AG$110,17,FALSE),VLOOKUP(B116,'Machinery Input Tables'!$C$6:$AG$110,28,FALSE))))*D116,"-")</f>
        <v>3.3300000000000003E-2</v>
      </c>
      <c r="G116" s="161">
        <f>IFERROR(IF(ISBLANK(C116),"",(E116*'Machinery Input Tables'!$BP$10+F116*'Machinery Input Tables'!$BP$6)+(VLOOKUP(C116,'Machinery Input Tables'!$AI$6:$BA$30,17,FALSE)*IF(IFERROR(VLOOKUP(B116,'Machinery Input Tables'!$C$6:$AG$110,13,FALSE)='Machinery Input Tables'!$O$117,1),1,VLOOKUP(B116,'Machinery Input Tables'!$C$6:$AG$110,28,FALSE))+IFERROR(VLOOKUP(B116,'Machinery Input Tables'!$C$6:$AG$110,27,FALSE),0))*D116),"-")</f>
        <v>3.4303025815160764</v>
      </c>
      <c r="H116" s="150">
        <f>IFERROR((IFERROR(VLOOKUP(B116,'Machinery Input Tables'!$C$6:$AG$110,24,FALSE),0)+VLOOKUP(C116,'Machinery Input Tables'!$AI$6:$BA$30,19,FALSE))*IF(IFERROR(VLOOKUP(B116,'Machinery Input Tables'!$C$6:$AG$110,13,FALSE)='Machinery Input Tables'!$O$117,1),1,VLOOKUP(B116,'Machinery Input Tables'!$C$6:$AG$110,28,FALSE))*D116,"-")</f>
        <v>4.8502515959427512</v>
      </c>
      <c r="I116" s="161">
        <f t="shared" si="29"/>
        <v>8.2805541774588285</v>
      </c>
    </row>
    <row r="117" spans="2:9" ht="16.5">
      <c r="B117" s="110" t="s">
        <v>971</v>
      </c>
      <c r="C117" s="110" t="s">
        <v>972</v>
      </c>
      <c r="D117" s="162">
        <v>0.02</v>
      </c>
      <c r="E117" s="150">
        <f>IFERROR(IF(ISBLANK(C117),"",IF(OR(ISBLANK(B117),IFERROR(VLOOKUP(B117,'Machinery Input Tables'!$C$6:$AG$110,13,FALSE),"")='Machinery Input Tables'!$O$117),1,VLOOKUP(B117,'Machinery Input Tables'!$C$6:$AG$110,28,FALSE))*VLOOKUP(C117,'Machinery Input Tables'!$AI$6:$BA$30,18,FALSE))*D117,"-")</f>
        <v>0.1144</v>
      </c>
      <c r="F117" s="150">
        <f>IFERROR(IF(AND(ISBLANK(B117)*ISBLANK(C117)),"",IF(ISBLANK(B117),1,IF(VLOOKUP(B117,'Machinery Input Tables'!$C$6:$AG$110,13,FALSE)='Machinery Input Tables'!$O$117,VLOOKUP(B117,'Machinery Input Tables'!$C$6:$AG$110,17,FALSE),VLOOKUP(B117,'Machinery Input Tables'!$C$6:$AG$110,28,FALSE))))*D117,"-")</f>
        <v>2.4E-2</v>
      </c>
      <c r="G117" s="161">
        <f>IFERROR(IF(ISBLANK(C117),"",(E117*'Machinery Input Tables'!$BP$10+F117*'Machinery Input Tables'!$BP$6)+(VLOOKUP(C117,'Machinery Input Tables'!$AI$6:$BA$30,17,FALSE)*IF(IFERROR(VLOOKUP(B117,'Machinery Input Tables'!$C$6:$AG$110,13,FALSE)='Machinery Input Tables'!$O$117,1),1,VLOOKUP(B117,'Machinery Input Tables'!$C$6:$AG$110,28,FALSE))+IFERROR(VLOOKUP(B117,'Machinery Input Tables'!$C$6:$AG$110,27,FALSE),0))*D117),"-")</f>
        <v>1.3102142298385993</v>
      </c>
      <c r="H117" s="150">
        <f>IFERROR((IFERROR(VLOOKUP(B117,'Machinery Input Tables'!$C$6:$AG$110,24,FALSE),0)+VLOOKUP(C117,'Machinery Input Tables'!$AI$6:$BA$30,19,FALSE))*IF(IFERROR(VLOOKUP(B117,'Machinery Input Tables'!$C$6:$AG$110,13,FALSE)='Machinery Input Tables'!$O$117,1),1,VLOOKUP(B117,'Machinery Input Tables'!$C$6:$AG$110,28,FALSE))*D117,"-")</f>
        <v>1.3156084182138801</v>
      </c>
      <c r="I117" s="161">
        <f t="shared" si="29"/>
        <v>2.6258226480524796</v>
      </c>
    </row>
    <row r="118" spans="2:9" ht="16.5">
      <c r="B118" s="110"/>
      <c r="C118" s="110" t="s">
        <v>804</v>
      </c>
      <c r="D118" s="162">
        <v>0.2</v>
      </c>
      <c r="E118" s="150">
        <f>IFERROR(IF(ISBLANK(C118),"",IF(OR(ISBLANK(B118),IFERROR(VLOOKUP(B118,'Machinery Input Tables'!$C$6:$AG$110,13,FALSE),"")='Machinery Input Tables'!$O$117),1,VLOOKUP(B118,'Machinery Input Tables'!$C$6:$AG$110,28,FALSE))*VLOOKUP(C118,'Machinery Input Tables'!$AI$6:$BA$30,18,FALSE))*D118,"-")</f>
        <v>0.60000000000000009</v>
      </c>
      <c r="F118" s="150">
        <f>IFERROR(IF(AND(ISBLANK(B118)*ISBLANK(C118)),"",IF(ISBLANK(B118),1,IF(VLOOKUP(B118,'Machinery Input Tables'!$C$6:$AG$110,13,FALSE)='Machinery Input Tables'!$O$117,VLOOKUP(B118,'Machinery Input Tables'!$C$6:$AG$110,17,FALSE),VLOOKUP(B118,'Machinery Input Tables'!$C$6:$AG$110,28,FALSE))))*D118,"-")</f>
        <v>0.2</v>
      </c>
      <c r="G118" s="161">
        <f>IFERROR(IF(ISBLANK(C118),"",(E118*'Machinery Input Tables'!$BP$10+F118*'Machinery Input Tables'!$BP$6)+(VLOOKUP(C118,'Machinery Input Tables'!$AI$6:$BA$30,17,FALSE)*IF(IFERROR(VLOOKUP(B118,'Machinery Input Tables'!$C$6:$AG$110,13,FALSE)='Machinery Input Tables'!$O$117,1),1,VLOOKUP(B118,'Machinery Input Tables'!$C$6:$AG$110,28,FALSE))+IFERROR(VLOOKUP(B118,'Machinery Input Tables'!$C$6:$AG$110,27,FALSE),0))*D118),"-")</f>
        <v>6.4751052631578947</v>
      </c>
      <c r="H118" s="150">
        <f>IFERROR((IFERROR(VLOOKUP(B118,'Machinery Input Tables'!$C$6:$AG$110,24,FALSE),0)+VLOOKUP(C118,'Machinery Input Tables'!$AI$6:$BA$30,19,FALSE))*IF(IFERROR(VLOOKUP(B118,'Machinery Input Tables'!$C$6:$AG$110,13,FALSE)='Machinery Input Tables'!$O$117,1),1,VLOOKUP(B118,'Machinery Input Tables'!$C$6:$AG$110,28,FALSE))*D118,"-")</f>
        <v>3.4400843228614786</v>
      </c>
      <c r="I118" s="161">
        <f t="shared" si="29"/>
        <v>9.9151895860193733</v>
      </c>
    </row>
    <row r="119" spans="2:9" ht="16.5">
      <c r="B119" s="110"/>
      <c r="C119" s="110"/>
      <c r="D119" s="162"/>
      <c r="E119" s="150" t="str">
        <f>IFERROR(IF(ISBLANK(C119),"",IF(OR(ISBLANK(B119),IFERROR(VLOOKUP(B119,'Machinery Input Tables'!$C$6:$AG$110,13,FALSE),"")='Machinery Input Tables'!$O$117),1,VLOOKUP(B119,'Machinery Input Tables'!$C$6:$AG$110,28,FALSE))*VLOOKUP(C119,'Machinery Input Tables'!$AI$6:$BA$30,18,FALSE))*D119,"-")</f>
        <v>-</v>
      </c>
      <c r="F119" s="150" t="str">
        <f>IFERROR(IF(AND(ISBLANK(B119)*ISBLANK(C119)),"",IF(ISBLANK(B119),1,IF(VLOOKUP(B119,'Machinery Input Tables'!$C$6:$AG$110,13,FALSE)='Machinery Input Tables'!$O$117,VLOOKUP(B119,'Machinery Input Tables'!$C$6:$AG$110,17,FALSE),VLOOKUP(B119,'Machinery Input Tables'!$C$6:$AG$110,28,FALSE))))*D119,"-")</f>
        <v>-</v>
      </c>
      <c r="G119" s="161" t="str">
        <f>IFERROR(IF(ISBLANK(C119),"",(E119*'Machinery Input Tables'!$BP$10+F119*'Machinery Input Tables'!$BP$6)+(VLOOKUP(C119,'Machinery Input Tables'!$AI$6:$BA$30,17,FALSE)*IF(IFERROR(VLOOKUP(B119,'Machinery Input Tables'!$C$6:$AG$110,13,FALSE)='Machinery Input Tables'!$O$117,1),1,VLOOKUP(B119,'Machinery Input Tables'!$C$6:$AG$110,28,FALSE))+IFERROR(VLOOKUP(B119,'Machinery Input Tables'!$C$6:$AG$110,27,FALSE),0))*D119),"-")</f>
        <v/>
      </c>
      <c r="H119" s="150" t="str">
        <f>IFERROR((IFERROR(VLOOKUP(B119,'Machinery Input Tables'!$C$6:$AG$110,24,FALSE),0)+VLOOKUP(C119,'Machinery Input Tables'!$AI$6:$BA$30,19,FALSE))*IF(IFERROR(VLOOKUP(B119,'Machinery Input Tables'!$C$6:$AG$110,13,FALSE)='Machinery Input Tables'!$O$117,1),1,VLOOKUP(B119,'Machinery Input Tables'!$C$6:$AG$110,28,FALSE))*D119,"-")</f>
        <v>-</v>
      </c>
      <c r="I119" s="161">
        <f t="shared" si="29"/>
        <v>0</v>
      </c>
    </row>
    <row r="120" spans="2:9" ht="16.5">
      <c r="B120" s="110"/>
      <c r="C120" s="110"/>
      <c r="D120" s="162"/>
      <c r="E120" s="150" t="str">
        <f>IFERROR(IF(ISBLANK(C120),"",IF(OR(ISBLANK(B120),IFERROR(VLOOKUP(B120,'Machinery Input Tables'!$C$6:$AG$110,13,FALSE),"")='Machinery Input Tables'!$O$117),1,VLOOKUP(B120,'Machinery Input Tables'!$C$6:$AG$110,28,FALSE))*VLOOKUP(C120,'Machinery Input Tables'!$AI$6:$BA$30,18,FALSE))*D120,"-")</f>
        <v>-</v>
      </c>
      <c r="F120" s="150" t="str">
        <f>IFERROR(IF(AND(ISBLANK(B120)*ISBLANK(C120)),"",IF(ISBLANK(B120),1,IF(VLOOKUP(B120,'Machinery Input Tables'!$C$6:$AG$110,13,FALSE)='Machinery Input Tables'!$O$117,VLOOKUP(B120,'Machinery Input Tables'!$C$6:$AG$110,17,FALSE),VLOOKUP(B120,'Machinery Input Tables'!$C$6:$AG$110,28,FALSE))))*D120,"-")</f>
        <v>-</v>
      </c>
      <c r="G120" s="161" t="str">
        <f>IFERROR(IF(ISBLANK(C120),"",(E120*'Machinery Input Tables'!$BP$10+F120*'Machinery Input Tables'!$BP$6)+(VLOOKUP(C120,'Machinery Input Tables'!$AI$6:$BA$30,17,FALSE)*IF(IFERROR(VLOOKUP(B120,'Machinery Input Tables'!$C$6:$AG$110,13,FALSE)='Machinery Input Tables'!$O$117,1),1,VLOOKUP(B120,'Machinery Input Tables'!$C$6:$AG$110,28,FALSE))+IFERROR(VLOOKUP(B120,'Machinery Input Tables'!$C$6:$AG$110,27,FALSE),0))*D120),"-")</f>
        <v/>
      </c>
      <c r="H120" s="150" t="str">
        <f>IFERROR((IFERROR(VLOOKUP(B120,'Machinery Input Tables'!$C$6:$AG$110,24,FALSE),0)+VLOOKUP(C120,'Machinery Input Tables'!$AI$6:$BA$30,19,FALSE))*IF(IFERROR(VLOOKUP(B120,'Machinery Input Tables'!$C$6:$AG$110,13,FALSE)='Machinery Input Tables'!$O$117,1),1,VLOOKUP(B120,'Machinery Input Tables'!$C$6:$AG$110,28,FALSE))*D120,"-")</f>
        <v>-</v>
      </c>
      <c r="I120" s="161">
        <f t="shared" si="29"/>
        <v>0</v>
      </c>
    </row>
    <row r="121" spans="2:9" ht="16.5">
      <c r="B121" s="186"/>
      <c r="C121" s="186"/>
      <c r="D121" s="173"/>
      <c r="E121" s="172" t="str">
        <f>IFERROR(IF(ISBLANK(C121),"",IF(OR(ISBLANK(B121),IFERROR(VLOOKUP(B121,'Machinery Input Tables'!$C$6:$AG$110,13,FALSE),"")='Machinery Input Tables'!$O$117),1,VLOOKUP(B121,'Machinery Input Tables'!$C$6:$AG$110,28,FALSE))*VLOOKUP(C121,'Machinery Input Tables'!$AI$6:$BA$30,18,FALSE))*D121,"-")</f>
        <v>-</v>
      </c>
      <c r="F121" s="172" t="str">
        <f>IFERROR(IF(AND(ISBLANK(B121)*ISBLANK(C121)),"",IF(ISBLANK(B121),1,IF(VLOOKUP(B121,'Machinery Input Tables'!$C$6:$AG$110,13,FALSE)='Machinery Input Tables'!$O$117,VLOOKUP(B121,'Machinery Input Tables'!$C$6:$AG$110,17,FALSE),VLOOKUP(B121,'Machinery Input Tables'!$C$6:$AG$110,28,FALSE))))*D121,"-")</f>
        <v>-</v>
      </c>
      <c r="G121" s="174" t="str">
        <f>IFERROR(IF(ISBLANK(C121),"",(E121*'Machinery Input Tables'!$BP$10+F121*'Machinery Input Tables'!$BP$6)+(VLOOKUP(C121,'Machinery Input Tables'!$AI$6:$BA$30,17,FALSE)*IF(IFERROR(VLOOKUP(B121,'Machinery Input Tables'!$C$6:$AG$110,13,FALSE)='Machinery Input Tables'!$O$117,1),1,VLOOKUP(B121,'Machinery Input Tables'!$C$6:$AG$110,28,FALSE))+IFERROR(VLOOKUP(B121,'Machinery Input Tables'!$C$6:$AG$110,27,FALSE),0))*D121),"-")</f>
        <v/>
      </c>
      <c r="H121" s="172" t="str">
        <f>IFERROR((IFERROR(VLOOKUP(B121,'Machinery Input Tables'!$C$6:$AG$110,24,FALSE),0)+VLOOKUP(C121,'Machinery Input Tables'!$AI$6:$BA$30,19,FALSE))*IF(IFERROR(VLOOKUP(B121,'Machinery Input Tables'!$C$6:$AG$110,13,FALSE)='Machinery Input Tables'!$O$117,1),1,VLOOKUP(B121,'Machinery Input Tables'!$C$6:$AG$110,28,FALSE))*D121,"-")</f>
        <v>-</v>
      </c>
      <c r="I121" s="174">
        <f t="shared" si="29"/>
        <v>0</v>
      </c>
    </row>
    <row r="122" spans="2:9" ht="16.5">
      <c r="B122" s="158"/>
      <c r="C122" s="175" t="s">
        <v>33</v>
      </c>
      <c r="D122" s="176"/>
      <c r="E122" s="176">
        <f>SUM(E112:E121)</f>
        <v>3.526311253561254</v>
      </c>
      <c r="F122" s="176">
        <f t="shared" ref="F122" si="30">SUM(F112:F121)</f>
        <v>0.46998457468457472</v>
      </c>
      <c r="G122" s="176">
        <f t="shared" ref="G122" si="31">SUM(G112:G121)</f>
        <v>53.148075607435509</v>
      </c>
      <c r="H122" s="176">
        <f t="shared" ref="H122" si="32">SUM(H112:H121)</f>
        <v>52.160787357918643</v>
      </c>
      <c r="I122" s="176">
        <f t="shared" ref="I122" si="33">SUM(I112:I121)</f>
        <v>105.30886296535417</v>
      </c>
    </row>
    <row r="123" spans="2:9" ht="16.5">
      <c r="B123" s="158"/>
      <c r="C123" s="175"/>
      <c r="D123" s="176"/>
      <c r="E123" s="176"/>
      <c r="F123" s="176"/>
      <c r="G123" s="176"/>
      <c r="H123" s="176"/>
      <c r="I123" s="176"/>
    </row>
    <row r="124" spans="2:9" ht="16.5">
      <c r="B124" s="111"/>
      <c r="C124" s="111"/>
      <c r="D124" s="111"/>
      <c r="E124" s="111"/>
      <c r="F124" s="152"/>
      <c r="G124" s="152"/>
      <c r="H124" s="152"/>
      <c r="I124" s="265"/>
    </row>
    <row r="125" spans="2:9" ht="16.5">
      <c r="B125" s="354" t="s">
        <v>933</v>
      </c>
      <c r="C125" s="354"/>
      <c r="D125" s="354"/>
      <c r="E125" s="354"/>
      <c r="F125" s="354"/>
      <c r="G125" s="354"/>
      <c r="H125" s="354"/>
      <c r="I125" s="354"/>
    </row>
    <row r="126" spans="2:9" ht="16.5">
      <c r="B126" s="351" t="s">
        <v>545</v>
      </c>
      <c r="C126" s="353" t="s">
        <v>546</v>
      </c>
      <c r="D126" s="357" t="s">
        <v>973</v>
      </c>
      <c r="E126" s="353" t="s">
        <v>547</v>
      </c>
      <c r="F126" s="353" t="s">
        <v>548</v>
      </c>
      <c r="G126" s="153" t="s">
        <v>549</v>
      </c>
      <c r="H126" s="153" t="s">
        <v>550</v>
      </c>
      <c r="I126" s="355" t="s">
        <v>551</v>
      </c>
    </row>
    <row r="127" spans="2:9" ht="16.5">
      <c r="B127" s="352"/>
      <c r="C127" s="354"/>
      <c r="D127" s="358"/>
      <c r="E127" s="354"/>
      <c r="F127" s="354"/>
      <c r="G127" s="151" t="s">
        <v>564</v>
      </c>
      <c r="H127" s="151" t="s">
        <v>564</v>
      </c>
      <c r="I127" s="356"/>
    </row>
    <row r="128" spans="2:9" ht="16.5">
      <c r="B128" s="158"/>
      <c r="C128" s="158"/>
      <c r="D128" s="159" t="s">
        <v>570</v>
      </c>
      <c r="E128" s="159" t="s">
        <v>567</v>
      </c>
      <c r="F128" s="159" t="s">
        <v>568</v>
      </c>
      <c r="G128" s="159" t="s">
        <v>569</v>
      </c>
      <c r="H128" s="159" t="s">
        <v>569</v>
      </c>
      <c r="I128" s="159" t="s">
        <v>571</v>
      </c>
    </row>
    <row r="129" spans="2:9" ht="16.5">
      <c r="B129" s="110" t="s">
        <v>803</v>
      </c>
      <c r="C129" s="110" t="s">
        <v>762</v>
      </c>
      <c r="D129" s="162">
        <v>2</v>
      </c>
      <c r="E129" s="150">
        <f>IFERROR(IF(ISBLANK(C129),"",IF(OR(ISBLANK(B129),IFERROR(VLOOKUP(B129,'Machinery Input Tables'!$C$6:$AG$110,13,FALSE),"")='Machinery Input Tables'!$O$117),1,VLOOKUP(B129,'Machinery Input Tables'!$C$6:$AG$110,28,FALSE))*VLOOKUP(C129,'Machinery Input Tables'!$AI$6:$BA$30,18,FALSE))*D129,"-")</f>
        <v>0.22105769230769232</v>
      </c>
      <c r="F129" s="150">
        <f>IFERROR(IF(AND(ISBLANK(B129)*ISBLANK(C129)),"",IF(ISBLANK(B129),1,IF(VLOOKUP(B129,'Machinery Input Tables'!$C$6:$AG$110,13,FALSE)='Machinery Input Tables'!$O$117,VLOOKUP(B129,'Machinery Input Tables'!$C$6:$AG$110,17,FALSE),VLOOKUP(B129,'Machinery Input Tables'!$C$6:$AG$110,28,FALSE))))*D129,"-")</f>
        <v>2.1153846153846155E-2</v>
      </c>
      <c r="G129" s="161">
        <f>IFERROR(IF(ISBLANK(C129),"",(E129*'Machinery Input Tables'!$BP$10+F129*'Machinery Input Tables'!$BP$6)+(VLOOKUP(C129,'Machinery Input Tables'!$AI$6:$BA$30,17,FALSE)*IF(IFERROR(VLOOKUP(B129,'Machinery Input Tables'!$C$6:$AG$110,13,FALSE)='Machinery Input Tables'!$O$117,1),1,VLOOKUP(B129,'Machinery Input Tables'!$C$6:$AG$110,28,FALSE))+IFERROR(VLOOKUP(B129,'Machinery Input Tables'!$C$6:$AG$110,27,FALSE),0))*D129),"-")</f>
        <v>11.162774797130758</v>
      </c>
      <c r="H129" s="150">
        <f>IFERROR((IFERROR(VLOOKUP(B129,'Machinery Input Tables'!$C$6:$AG$110,24,FALSE),0)+VLOOKUP(C129,'Machinery Input Tables'!$AI$6:$BA$30,19,FALSE))*IF(IFERROR(VLOOKUP(B129,'Machinery Input Tables'!$C$6:$AG$110,13,FALSE)='Machinery Input Tables'!$O$117,1),1,VLOOKUP(B129,'Machinery Input Tables'!$C$6:$AG$110,28,FALSE))*D129,"-")</f>
        <v>2.8894949457236376</v>
      </c>
      <c r="I129" s="161">
        <f t="shared" ref="I129:I138" si="34">IFERROR(IF(ISBLANK(AND(B129,C129)),"",SUM(G129:H129)),"-")</f>
        <v>14.052269742854396</v>
      </c>
    </row>
    <row r="130" spans="2:9" ht="16.5">
      <c r="B130" s="110" t="s">
        <v>800</v>
      </c>
      <c r="C130" s="110" t="s">
        <v>724</v>
      </c>
      <c r="D130" s="162">
        <v>1</v>
      </c>
      <c r="E130" s="150">
        <f>IFERROR(IF(ISBLANK(C130),"",IF(OR(ISBLANK(B130),IFERROR(VLOOKUP(B130,'Machinery Input Tables'!$C$6:$AG$110,13,FALSE),"")='Machinery Input Tables'!$O$117),1,VLOOKUP(B130,'Machinery Input Tables'!$C$6:$AG$110,28,FALSE))*VLOOKUP(C130,'Machinery Input Tables'!$AI$6:$BA$30,18,FALSE))*D130,"-")</f>
        <v>0.80142857142857138</v>
      </c>
      <c r="F130" s="150">
        <f>IFERROR(IF(AND(ISBLANK(B130)*ISBLANK(C130)),"",IF(ISBLANK(B130),1,IF(VLOOKUP(B130,'Machinery Input Tables'!$C$6:$AG$110,13,FALSE)='Machinery Input Tables'!$O$117,VLOOKUP(B130,'Machinery Input Tables'!$C$6:$AG$110,17,FALSE),VLOOKUP(B130,'Machinery Input Tables'!$C$6:$AG$110,28,FALSE))))*D130,"-")</f>
        <v>5.3571428571428568E-2</v>
      </c>
      <c r="G130" s="161">
        <f>IFERROR(IF(ISBLANK(C130),"",(E130*'Machinery Input Tables'!$BP$10+F130*'Machinery Input Tables'!$BP$6)+(VLOOKUP(C130,'Machinery Input Tables'!$AI$6:$BA$30,17,FALSE)*IF(IFERROR(VLOOKUP(B130,'Machinery Input Tables'!$C$6:$AG$110,13,FALSE)='Machinery Input Tables'!$O$117,1),1,VLOOKUP(B130,'Machinery Input Tables'!$C$6:$AG$110,28,FALSE))+IFERROR(VLOOKUP(B130,'Machinery Input Tables'!$C$6:$AG$110,27,FALSE),0))*D130),"-")</f>
        <v>9.3187980195030349</v>
      </c>
      <c r="H130" s="150">
        <f>IFERROR((IFERROR(VLOOKUP(B130,'Machinery Input Tables'!$C$6:$AG$110,24,FALSE),0)+VLOOKUP(C130,'Machinery Input Tables'!$AI$6:$BA$30,19,FALSE))*IF(IFERROR(VLOOKUP(B130,'Machinery Input Tables'!$C$6:$AG$110,13,FALSE)='Machinery Input Tables'!$O$117,1),1,VLOOKUP(B130,'Machinery Input Tables'!$C$6:$AG$110,28,FALSE))*D130,"-")</f>
        <v>17.349327946351323</v>
      </c>
      <c r="I130" s="161">
        <f t="shared" si="34"/>
        <v>26.668125965854358</v>
      </c>
    </row>
    <row r="131" spans="2:9" ht="16.5">
      <c r="B131" s="110" t="s">
        <v>875</v>
      </c>
      <c r="C131" s="110" t="s">
        <v>718</v>
      </c>
      <c r="D131" s="162">
        <v>1</v>
      </c>
      <c r="E131" s="150">
        <f>IFERROR(IF(ISBLANK(C131),"",IF(OR(ISBLANK(B131),IFERROR(VLOOKUP(B131,'Machinery Input Tables'!$C$6:$AG$110,13,FALSE),"")='Machinery Input Tables'!$O$117),1,VLOOKUP(B131,'Machinery Input Tables'!$C$6:$AG$110,28,FALSE))*VLOOKUP(C131,'Machinery Input Tables'!$AI$6:$BA$30,18,FALSE))*D131,"-")</f>
        <v>0.97312169312169305</v>
      </c>
      <c r="F131" s="150">
        <f>IFERROR(IF(AND(ISBLANK(B131)*ISBLANK(C131)),"",IF(ISBLANK(B131),1,IF(VLOOKUP(B131,'Machinery Input Tables'!$C$6:$AG$110,13,FALSE)='Machinery Input Tables'!$O$117,VLOOKUP(B131,'Machinery Input Tables'!$C$6:$AG$110,17,FALSE),VLOOKUP(B131,'Machinery Input Tables'!$C$6:$AG$110,28,FALSE))))*D131,"-")</f>
        <v>5.8201058201058198E-2</v>
      </c>
      <c r="G131" s="161">
        <f>IFERROR(IF(ISBLANK(C131),"",(E131*'Machinery Input Tables'!$BP$10+F131*'Machinery Input Tables'!$BP$6)+(VLOOKUP(C131,'Machinery Input Tables'!$AI$6:$BA$30,17,FALSE)*IF(IFERROR(VLOOKUP(B131,'Machinery Input Tables'!$C$6:$AG$110,13,FALSE)='Machinery Input Tables'!$O$117,1),1,VLOOKUP(B131,'Machinery Input Tables'!$C$6:$AG$110,28,FALSE))+IFERROR(VLOOKUP(B131,'Machinery Input Tables'!$C$6:$AG$110,27,FALSE),0))*D131),"-")</f>
        <v>14.80404992747104</v>
      </c>
      <c r="H131" s="150">
        <f>IFERROR((IFERROR(VLOOKUP(B131,'Machinery Input Tables'!$C$6:$AG$110,24,FALSE),0)+VLOOKUP(C131,'Machinery Input Tables'!$AI$6:$BA$30,19,FALSE))*IF(IFERROR(VLOOKUP(B131,'Machinery Input Tables'!$C$6:$AG$110,13,FALSE)='Machinery Input Tables'!$O$117,1),1,VLOOKUP(B131,'Machinery Input Tables'!$C$6:$AG$110,28,FALSE))*D131,"-")</f>
        <v>14.395989748899119</v>
      </c>
      <c r="I131" s="161">
        <f t="shared" si="34"/>
        <v>29.20003967637016</v>
      </c>
    </row>
    <row r="132" spans="2:9" ht="16.5">
      <c r="B132" s="110" t="s">
        <v>950</v>
      </c>
      <c r="C132" s="110" t="s">
        <v>798</v>
      </c>
      <c r="D132" s="162">
        <v>0.04</v>
      </c>
      <c r="E132" s="150">
        <f>IFERROR(IF(ISBLANK(C132),"",IF(OR(ISBLANK(B132),IFERROR(VLOOKUP(B132,'Machinery Input Tables'!$C$6:$AG$110,13,FALSE),"")='Machinery Input Tables'!$O$117),1,VLOOKUP(B132,'Machinery Input Tables'!$C$6:$AG$110,28,FALSE))*VLOOKUP(C132,'Machinery Input Tables'!$AI$6:$BA$30,18,FALSE))*D132,"-")</f>
        <v>0.49279999999999996</v>
      </c>
      <c r="F132" s="150">
        <f>IFERROR(IF(AND(ISBLANK(B132)*ISBLANK(C132)),"",IF(ISBLANK(B132),1,IF(VLOOKUP(B132,'Machinery Input Tables'!$C$6:$AG$110,13,FALSE)='Machinery Input Tables'!$O$117,VLOOKUP(B132,'Machinery Input Tables'!$C$6:$AG$110,17,FALSE),VLOOKUP(B132,'Machinery Input Tables'!$C$6:$AG$110,28,FALSE))))*D132,"-")</f>
        <v>4.4400000000000002E-2</v>
      </c>
      <c r="G132" s="161">
        <f>IFERROR(IF(ISBLANK(C132),"",(E132*'Machinery Input Tables'!$BP$10+F132*'Machinery Input Tables'!$BP$6)+(VLOOKUP(C132,'Machinery Input Tables'!$AI$6:$BA$30,17,FALSE)*IF(IFERROR(VLOOKUP(B132,'Machinery Input Tables'!$C$6:$AG$110,13,FALSE)='Machinery Input Tables'!$O$117,1),1,VLOOKUP(B132,'Machinery Input Tables'!$C$6:$AG$110,28,FALSE))+IFERROR(VLOOKUP(B132,'Machinery Input Tables'!$C$6:$AG$110,27,FALSE),0))*D132),"-")</f>
        <v>4.5737367753547682</v>
      </c>
      <c r="H132" s="150">
        <f>IFERROR((IFERROR(VLOOKUP(B132,'Machinery Input Tables'!$C$6:$AG$110,24,FALSE),0)+VLOOKUP(C132,'Machinery Input Tables'!$AI$6:$BA$30,19,FALSE))*IF(IFERROR(VLOOKUP(B132,'Machinery Input Tables'!$C$6:$AG$110,13,FALSE)='Machinery Input Tables'!$O$117,1),1,VLOOKUP(B132,'Machinery Input Tables'!$C$6:$AG$110,28,FALSE))*D132,"-")</f>
        <v>6.4670021279236689</v>
      </c>
      <c r="I132" s="161">
        <f t="shared" si="34"/>
        <v>11.040738903278438</v>
      </c>
    </row>
    <row r="133" spans="2:9" ht="16.5">
      <c r="B133" s="110" t="s">
        <v>851</v>
      </c>
      <c r="C133" s="110" t="s">
        <v>852</v>
      </c>
      <c r="D133" s="162">
        <v>0.09</v>
      </c>
      <c r="E133" s="150">
        <f>IFERROR(IF(ISBLANK(C133),"",IF(OR(ISBLANK(B133),IFERROR(VLOOKUP(B133,'Machinery Input Tables'!$C$6:$AG$110,13,FALSE),"")='Machinery Input Tables'!$O$117),1,VLOOKUP(B133,'Machinery Input Tables'!$C$6:$AG$110,28,FALSE))*VLOOKUP(C133,'Machinery Input Tables'!$AI$6:$BA$30,18,FALSE))*D133,"-")</f>
        <v>0.64124999999999999</v>
      </c>
      <c r="F133" s="150">
        <f>IFERROR(IF(AND(ISBLANK(B133)*ISBLANK(C133)),"",IF(ISBLANK(B133),1,IF(VLOOKUP(B133,'Machinery Input Tables'!$C$6:$AG$110,13,FALSE)='Machinery Input Tables'!$O$117,VLOOKUP(B133,'Machinery Input Tables'!$C$6:$AG$110,17,FALSE),VLOOKUP(B133,'Machinery Input Tables'!$C$6:$AG$110,28,FALSE))))*D133,"-")</f>
        <v>9.9000000000000005E-2</v>
      </c>
      <c r="G133" s="161">
        <f>IFERROR(IF(ISBLANK(C133),"",(E133*'Machinery Input Tables'!$BP$10+F133*'Machinery Input Tables'!$BP$6)+(VLOOKUP(C133,'Machinery Input Tables'!$AI$6:$BA$30,17,FALSE)*IF(IFERROR(VLOOKUP(B133,'Machinery Input Tables'!$C$6:$AG$110,13,FALSE)='Machinery Input Tables'!$O$117,1),1,VLOOKUP(B133,'Machinery Input Tables'!$C$6:$AG$110,28,FALSE))+IFERROR(VLOOKUP(B133,'Machinery Input Tables'!$C$6:$AG$110,27,FALSE),0))*D133),"-")</f>
        <v>5.9883523488403494</v>
      </c>
      <c r="H133" s="150">
        <f>IFERROR((IFERROR(VLOOKUP(B133,'Machinery Input Tables'!$C$6:$AG$110,24,FALSE),0)+VLOOKUP(C133,'Machinery Input Tables'!$AI$6:$BA$30,19,FALSE))*IF(IFERROR(VLOOKUP(B133,'Machinery Input Tables'!$C$6:$AG$110,13,FALSE)='Machinery Input Tables'!$O$117,1),1,VLOOKUP(B133,'Machinery Input Tables'!$C$6:$AG$110,28,FALSE))*D133,"-")</f>
        <v>2.9332844400018381</v>
      </c>
      <c r="I133" s="161">
        <f t="shared" si="34"/>
        <v>8.9216367888421875</v>
      </c>
    </row>
    <row r="134" spans="2:9" ht="14.25" customHeight="1">
      <c r="B134" s="110" t="s">
        <v>971</v>
      </c>
      <c r="C134" s="110" t="s">
        <v>972</v>
      </c>
      <c r="D134" s="162">
        <v>0.02</v>
      </c>
      <c r="E134" s="150">
        <f>IFERROR(IF(ISBLANK(C134),"",IF(OR(ISBLANK(B134),IFERROR(VLOOKUP(B134,'Machinery Input Tables'!$C$6:$AG$110,13,FALSE),"")='Machinery Input Tables'!$O$117),1,VLOOKUP(B134,'Machinery Input Tables'!$C$6:$AG$110,28,FALSE))*VLOOKUP(C134,'Machinery Input Tables'!$AI$6:$BA$30,18,FALSE))*D134,"-")</f>
        <v>0.1144</v>
      </c>
      <c r="F134" s="150">
        <f>IFERROR(IF(AND(ISBLANK(B134)*ISBLANK(C134)),"",IF(ISBLANK(B134),1,IF(VLOOKUP(B134,'Machinery Input Tables'!$C$6:$AG$110,13,FALSE)='Machinery Input Tables'!$O$117,VLOOKUP(B134,'Machinery Input Tables'!$C$6:$AG$110,17,FALSE),VLOOKUP(B134,'Machinery Input Tables'!$C$6:$AG$110,28,FALSE))))*D134,"-")</f>
        <v>2.4E-2</v>
      </c>
      <c r="G134" s="161">
        <f>IFERROR(IF(ISBLANK(C134),"",(E134*'Machinery Input Tables'!$BP$10+F134*'Machinery Input Tables'!$BP$6)+(VLOOKUP(C134,'Machinery Input Tables'!$AI$6:$BA$30,17,FALSE)*IF(IFERROR(VLOOKUP(B134,'Machinery Input Tables'!$C$6:$AG$110,13,FALSE)='Machinery Input Tables'!$O$117,1),1,VLOOKUP(B134,'Machinery Input Tables'!$C$6:$AG$110,28,FALSE))+IFERROR(VLOOKUP(B134,'Machinery Input Tables'!$C$6:$AG$110,27,FALSE),0))*D134),"-")</f>
        <v>1.3102142298385993</v>
      </c>
      <c r="H134" s="150">
        <f>IFERROR((IFERROR(VLOOKUP(B134,'Machinery Input Tables'!$C$6:$AG$110,24,FALSE),0)+VLOOKUP(C134,'Machinery Input Tables'!$AI$6:$BA$30,19,FALSE))*IF(IFERROR(VLOOKUP(B134,'Machinery Input Tables'!$C$6:$AG$110,13,FALSE)='Machinery Input Tables'!$O$117,1),1,VLOOKUP(B134,'Machinery Input Tables'!$C$6:$AG$110,28,FALSE))*D134,"-")</f>
        <v>1.3156084182138801</v>
      </c>
      <c r="I134" s="161">
        <f t="shared" si="34"/>
        <v>2.6258226480524796</v>
      </c>
    </row>
    <row r="135" spans="2:9" ht="14.25" customHeight="1">
      <c r="B135" s="110"/>
      <c r="C135" s="110" t="s">
        <v>804</v>
      </c>
      <c r="D135" s="162">
        <v>0.2</v>
      </c>
      <c r="E135" s="150">
        <f>IFERROR(IF(ISBLANK(C135),"",IF(OR(ISBLANK(B135),IFERROR(VLOOKUP(B135,'Machinery Input Tables'!$C$6:$AG$110,13,FALSE),"")='Machinery Input Tables'!$O$117),1,VLOOKUP(B135,'Machinery Input Tables'!$C$6:$AG$110,28,FALSE))*VLOOKUP(C135,'Machinery Input Tables'!$AI$6:$BA$30,18,FALSE))*D135,"-")</f>
        <v>0.60000000000000009</v>
      </c>
      <c r="F135" s="150">
        <f>IFERROR(IF(AND(ISBLANK(B135)*ISBLANK(C135)),"",IF(ISBLANK(B135),1,IF(VLOOKUP(B135,'Machinery Input Tables'!$C$6:$AG$110,13,FALSE)='Machinery Input Tables'!$O$117,VLOOKUP(B135,'Machinery Input Tables'!$C$6:$AG$110,17,FALSE),VLOOKUP(B135,'Machinery Input Tables'!$C$6:$AG$110,28,FALSE))))*D135,"-")</f>
        <v>0.2</v>
      </c>
      <c r="G135" s="161">
        <f>IFERROR(IF(ISBLANK(C135),"",(E135*'Machinery Input Tables'!$BP$10+F135*'Machinery Input Tables'!$BP$6)+(VLOOKUP(C135,'Machinery Input Tables'!$AI$6:$BA$30,17,FALSE)*IF(IFERROR(VLOOKUP(B135,'Machinery Input Tables'!$C$6:$AG$110,13,FALSE)='Machinery Input Tables'!$O$117,1),1,VLOOKUP(B135,'Machinery Input Tables'!$C$6:$AG$110,28,FALSE))+IFERROR(VLOOKUP(B135,'Machinery Input Tables'!$C$6:$AG$110,27,FALSE),0))*D135),"-")</f>
        <v>6.4751052631578947</v>
      </c>
      <c r="H135" s="150">
        <f>IFERROR((IFERROR(VLOOKUP(B135,'Machinery Input Tables'!$C$6:$AG$110,24,FALSE),0)+VLOOKUP(C135,'Machinery Input Tables'!$AI$6:$BA$30,19,FALSE))*IF(IFERROR(VLOOKUP(B135,'Machinery Input Tables'!$C$6:$AG$110,13,FALSE)='Machinery Input Tables'!$O$117,1),1,VLOOKUP(B135,'Machinery Input Tables'!$C$6:$AG$110,28,FALSE))*D135,"-")</f>
        <v>3.4400843228614786</v>
      </c>
      <c r="I135" s="161">
        <f t="shared" si="34"/>
        <v>9.9151895860193733</v>
      </c>
    </row>
    <row r="136" spans="2:9" ht="14.25" customHeight="1">
      <c r="B136" s="110" t="s">
        <v>948</v>
      </c>
      <c r="C136" s="110" t="s">
        <v>724</v>
      </c>
      <c r="D136" s="162">
        <v>1</v>
      </c>
      <c r="E136" s="150">
        <f>IFERROR(IF(ISBLANK(C136),"",IF(OR(ISBLANK(B136),IFERROR(VLOOKUP(B136,'Machinery Input Tables'!$C$6:$AG$110,13,FALSE),"")='Machinery Input Tables'!$O$117),1,VLOOKUP(B136,'Machinery Input Tables'!$C$6:$AG$110,28,FALSE))*VLOOKUP(C136,'Machinery Input Tables'!$AI$6:$BA$30,18,FALSE))*D136,"-")</f>
        <v>0.80351562499999984</v>
      </c>
      <c r="F136" s="150">
        <f>IFERROR(IF(AND(ISBLANK(B136)*ISBLANK(C136)),"",IF(ISBLANK(B136),1,IF(VLOOKUP(B136,'Machinery Input Tables'!$C$6:$AG$110,13,FALSE)='Machinery Input Tables'!$O$117,VLOOKUP(B136,'Machinery Input Tables'!$C$6:$AG$110,17,FALSE),VLOOKUP(B136,'Machinery Input Tables'!$C$6:$AG$110,28,FALSE))))*D136,"-")</f>
        <v>5.3710937499999993E-2</v>
      </c>
      <c r="G136" s="161">
        <f>IFERROR(IF(ISBLANK(C136),"",(E136*'Machinery Input Tables'!$BP$10+F136*'Machinery Input Tables'!$BP$6)+(VLOOKUP(C136,'Machinery Input Tables'!$AI$6:$BA$30,17,FALSE)*IF(IFERROR(VLOOKUP(B136,'Machinery Input Tables'!$C$6:$AG$110,13,FALSE)='Machinery Input Tables'!$O$117,1),1,VLOOKUP(B136,'Machinery Input Tables'!$C$6:$AG$110,28,FALSE))+IFERROR(VLOOKUP(B136,'Machinery Input Tables'!$C$6:$AG$110,27,FALSE),0))*D136),"-")</f>
        <v>6.918559982975319</v>
      </c>
      <c r="H136" s="150">
        <f>IFERROR((IFERROR(VLOOKUP(B136,'Machinery Input Tables'!$C$6:$AG$110,24,FALSE),0)+VLOOKUP(C136,'Machinery Input Tables'!$AI$6:$BA$30,19,FALSE))*IF(IFERROR(VLOOKUP(B136,'Machinery Input Tables'!$C$6:$AG$110,13,FALSE)='Machinery Input Tables'!$O$117,1),1,VLOOKUP(B136,'Machinery Input Tables'!$C$6:$AG$110,28,FALSE))*D136,"-")</f>
        <v>13.194223673639858</v>
      </c>
      <c r="I136" s="161">
        <f t="shared" si="34"/>
        <v>20.112783656615179</v>
      </c>
    </row>
    <row r="137" spans="2:9" ht="16.5">
      <c r="B137" s="110"/>
      <c r="C137" s="110"/>
      <c r="D137" s="162"/>
      <c r="E137" s="150" t="str">
        <f>IFERROR(IF(ISBLANK(C137),"",IF(OR(ISBLANK(B137),IFERROR(VLOOKUP(B137,'Machinery Input Tables'!$C$6:$AG$110,13,FALSE),"")='Machinery Input Tables'!$O$117),1,VLOOKUP(B137,'Machinery Input Tables'!$C$6:$AG$110,28,FALSE))*VLOOKUP(C137,'Machinery Input Tables'!$AI$6:$BA$30,18,FALSE))*D137,"-")</f>
        <v>-</v>
      </c>
      <c r="F137" s="150" t="str">
        <f>IFERROR(IF(AND(ISBLANK(B137)*ISBLANK(C137)),"",IF(ISBLANK(B137),1,IF(VLOOKUP(B137,'Machinery Input Tables'!$C$6:$AG$110,13,FALSE)='Machinery Input Tables'!$O$117,VLOOKUP(B137,'Machinery Input Tables'!$C$6:$AG$110,17,FALSE),VLOOKUP(B137,'Machinery Input Tables'!$C$6:$AG$110,28,FALSE))))*D137,"-")</f>
        <v>-</v>
      </c>
      <c r="G137" s="161" t="str">
        <f>IFERROR(IF(ISBLANK(C137),"",(E137*'Machinery Input Tables'!$BP$10+F137*'Machinery Input Tables'!$BP$6)+(VLOOKUP(C137,'Machinery Input Tables'!$AI$6:$BA$30,17,FALSE)*IF(IFERROR(VLOOKUP(B137,'Machinery Input Tables'!$C$6:$AG$110,13,FALSE)='Machinery Input Tables'!$O$117,1),1,VLOOKUP(B137,'Machinery Input Tables'!$C$6:$AG$110,28,FALSE))+IFERROR(VLOOKUP(B137,'Machinery Input Tables'!$C$6:$AG$110,27,FALSE),0))*D137),"-")</f>
        <v/>
      </c>
      <c r="H137" s="150" t="str">
        <f>IFERROR((IFERROR(VLOOKUP(B137,'Machinery Input Tables'!$C$6:$AG$110,24,FALSE),0)+VLOOKUP(C137,'Machinery Input Tables'!$AI$6:$BA$30,19,FALSE))*IF(IFERROR(VLOOKUP(B137,'Machinery Input Tables'!$C$6:$AG$110,13,FALSE)='Machinery Input Tables'!$O$117,1),1,VLOOKUP(B137,'Machinery Input Tables'!$C$6:$AG$110,28,FALSE))*D137,"-")</f>
        <v>-</v>
      </c>
      <c r="I137" s="161">
        <f t="shared" si="34"/>
        <v>0</v>
      </c>
    </row>
    <row r="138" spans="2:9" ht="16.5">
      <c r="B138" s="186"/>
      <c r="C138" s="186"/>
      <c r="D138" s="173"/>
      <c r="E138" s="172" t="str">
        <f>IFERROR(IF(ISBLANK(C138),"",IF(OR(ISBLANK(B138),IFERROR(VLOOKUP(B138,'Machinery Input Tables'!$C$6:$AG$110,13,FALSE),"")='Machinery Input Tables'!$O$117),1,VLOOKUP(B138,'Machinery Input Tables'!$C$6:$AG$110,28,FALSE))*VLOOKUP(C138,'Machinery Input Tables'!$AI$6:$BA$30,18,FALSE))*D138,"-")</f>
        <v>-</v>
      </c>
      <c r="F138" s="172" t="str">
        <f>IFERROR(IF(AND(ISBLANK(B138)*ISBLANK(C138)),"",IF(ISBLANK(B138),1,IF(VLOOKUP(B138,'Machinery Input Tables'!$C$6:$AG$110,13,FALSE)='Machinery Input Tables'!$O$117,VLOOKUP(B138,'Machinery Input Tables'!$C$6:$AG$110,17,FALSE),VLOOKUP(B138,'Machinery Input Tables'!$C$6:$AG$110,28,FALSE))))*D138,"-")</f>
        <v>-</v>
      </c>
      <c r="G138" s="174" t="str">
        <f>IFERROR(IF(ISBLANK(C138),"",(E138*'Machinery Input Tables'!$BP$10+F138*'Machinery Input Tables'!$BP$6)+(VLOOKUP(C138,'Machinery Input Tables'!$AI$6:$BA$30,17,FALSE)*IF(IFERROR(VLOOKUP(B138,'Machinery Input Tables'!$C$6:$AG$110,13,FALSE)='Machinery Input Tables'!$O$117,1),1,VLOOKUP(B138,'Machinery Input Tables'!$C$6:$AG$110,28,FALSE))+IFERROR(VLOOKUP(B138,'Machinery Input Tables'!$C$6:$AG$110,27,FALSE),0))*D138),"-")</f>
        <v/>
      </c>
      <c r="H138" s="172" t="str">
        <f>IFERROR((IFERROR(VLOOKUP(B138,'Machinery Input Tables'!$C$6:$AG$110,24,FALSE),0)+VLOOKUP(C138,'Machinery Input Tables'!$AI$6:$BA$30,19,FALSE))*IF(IFERROR(VLOOKUP(B138,'Machinery Input Tables'!$C$6:$AG$110,13,FALSE)='Machinery Input Tables'!$O$117,1),1,VLOOKUP(B138,'Machinery Input Tables'!$C$6:$AG$110,28,FALSE))*D138,"-")</f>
        <v>-</v>
      </c>
      <c r="I138" s="174">
        <f t="shared" si="34"/>
        <v>0</v>
      </c>
    </row>
    <row r="139" spans="2:9" ht="16.5">
      <c r="B139" s="158"/>
      <c r="C139" s="175" t="s">
        <v>33</v>
      </c>
      <c r="D139" s="176"/>
      <c r="E139" s="176">
        <f>SUM(E129:E138)</f>
        <v>4.6475735818579569</v>
      </c>
      <c r="F139" s="176">
        <f t="shared" ref="F139" si="35">SUM(F129:F138)</f>
        <v>0.554037270426333</v>
      </c>
      <c r="G139" s="176">
        <f t="shared" ref="G139" si="36">SUM(G129:G138)</f>
        <v>60.551591344271763</v>
      </c>
      <c r="H139" s="176">
        <f t="shared" ref="H139" si="37">SUM(H129:H138)</f>
        <v>61.9850156236148</v>
      </c>
      <c r="I139" s="176">
        <f t="shared" ref="I139" si="38">SUM(I129:I138)</f>
        <v>122.53660696788658</v>
      </c>
    </row>
    <row r="140" spans="2:9" ht="16.5">
      <c r="B140" s="111"/>
      <c r="C140" s="111"/>
      <c r="D140" s="111"/>
      <c r="E140" s="111"/>
      <c r="F140" s="152"/>
      <c r="G140" s="152"/>
      <c r="H140" s="152"/>
      <c r="I140" s="265"/>
    </row>
    <row r="141" spans="2:9" ht="16.5">
      <c r="D141" s="150"/>
      <c r="E141" s="150"/>
      <c r="F141" s="161"/>
      <c r="G141" s="150"/>
      <c r="H141" s="150"/>
      <c r="I141" s="161"/>
    </row>
    <row r="142" spans="2:9" ht="16.5" hidden="1">
      <c r="D142" s="150"/>
      <c r="E142" s="150"/>
      <c r="F142" s="161"/>
      <c r="G142" s="150"/>
      <c r="H142" s="150"/>
      <c r="I142" s="161"/>
    </row>
    <row r="143" spans="2:9" ht="16.5" hidden="1">
      <c r="D143" s="150"/>
      <c r="E143" s="150"/>
      <c r="F143" s="161"/>
      <c r="G143" s="150"/>
      <c r="H143" s="150"/>
      <c r="I143" s="161"/>
    </row>
    <row r="144" spans="2:9" ht="16.5" hidden="1">
      <c r="D144" s="150"/>
      <c r="E144" s="150"/>
      <c r="F144" s="161"/>
      <c r="G144" s="150"/>
      <c r="H144" s="150"/>
      <c r="I144" s="161"/>
    </row>
    <row r="145" spans="2:9" ht="16.5" hidden="1">
      <c r="D145" s="150"/>
      <c r="E145" s="150"/>
      <c r="F145" s="161"/>
      <c r="G145" s="150"/>
      <c r="H145" s="150"/>
      <c r="I145" s="161"/>
    </row>
    <row r="146" spans="2:9" ht="16.5" hidden="1">
      <c r="D146" s="150"/>
      <c r="E146" s="150"/>
      <c r="F146" s="161"/>
      <c r="G146" s="161"/>
      <c r="H146" s="150"/>
      <c r="I146" s="161"/>
    </row>
    <row r="147" spans="2:9" ht="16.5" hidden="1">
      <c r="B147" s="158"/>
      <c r="C147" s="175"/>
      <c r="D147" s="176"/>
      <c r="E147" s="176"/>
      <c r="F147" s="176"/>
      <c r="G147" s="176"/>
      <c r="H147" s="176"/>
      <c r="I147" s="176"/>
    </row>
    <row r="148" spans="2:9" ht="16.5" hidden="1"/>
    <row r="149" spans="2:9" ht="16.5" hidden="1">
      <c r="B149" s="359"/>
      <c r="C149" s="359"/>
      <c r="D149" s="359"/>
      <c r="E149" s="359"/>
      <c r="F149" s="359"/>
      <c r="G149" s="359"/>
      <c r="H149" s="359"/>
      <c r="I149" s="359"/>
    </row>
    <row r="150" spans="2:9" ht="16.5" hidden="1">
      <c r="B150" s="360"/>
      <c r="C150" s="359"/>
      <c r="D150" s="359"/>
      <c r="E150" s="359"/>
      <c r="F150" s="152"/>
      <c r="G150" s="152"/>
      <c r="H150" s="152"/>
      <c r="I150" s="361"/>
    </row>
    <row r="151" spans="2:9" ht="16.5" hidden="1">
      <c r="B151" s="360"/>
      <c r="C151" s="359"/>
      <c r="D151" s="359"/>
      <c r="E151" s="359"/>
      <c r="F151" s="152"/>
      <c r="G151" s="152"/>
      <c r="H151" s="152"/>
      <c r="I151" s="361"/>
    </row>
    <row r="152" spans="2:9" ht="16.5" hidden="1">
      <c r="B152" s="158"/>
      <c r="C152" s="158"/>
      <c r="D152" s="159"/>
      <c r="E152" s="159"/>
      <c r="F152" s="159"/>
      <c r="G152" s="159"/>
      <c r="H152" s="159"/>
      <c r="I152" s="159"/>
    </row>
    <row r="153" spans="2:9" ht="16.5" hidden="1">
      <c r="D153" s="150"/>
      <c r="E153" s="150"/>
      <c r="F153" s="161"/>
      <c r="G153" s="150"/>
      <c r="H153" s="150"/>
      <c r="I153" s="161"/>
    </row>
    <row r="154" spans="2:9" ht="16.5" hidden="1">
      <c r="D154" s="150"/>
      <c r="E154" s="150"/>
      <c r="F154" s="161"/>
      <c r="G154" s="150"/>
      <c r="H154" s="150"/>
      <c r="I154" s="161"/>
    </row>
    <row r="155" spans="2:9" ht="16.5" hidden="1">
      <c r="D155" s="150"/>
      <c r="E155" s="150"/>
      <c r="F155" s="161"/>
      <c r="G155" s="150"/>
      <c r="H155" s="150"/>
      <c r="I155" s="161"/>
    </row>
    <row r="156" spans="2:9" ht="16.5" hidden="1">
      <c r="D156" s="150"/>
      <c r="E156" s="150"/>
      <c r="F156" s="161"/>
      <c r="G156" s="150"/>
      <c r="H156" s="150"/>
      <c r="I156" s="161"/>
    </row>
    <row r="157" spans="2:9" ht="16.5" hidden="1">
      <c r="D157" s="150"/>
      <c r="E157" s="150"/>
      <c r="F157" s="161"/>
      <c r="G157" s="150"/>
      <c r="H157" s="150"/>
      <c r="I157" s="161"/>
    </row>
    <row r="158" spans="2:9" ht="16.5" hidden="1">
      <c r="D158" s="150"/>
      <c r="E158" s="150"/>
      <c r="F158" s="161"/>
      <c r="G158" s="161"/>
      <c r="H158" s="150"/>
      <c r="I158" s="161"/>
    </row>
    <row r="159" spans="2:9" ht="16.5" hidden="1">
      <c r="B159" s="158"/>
      <c r="C159" s="175"/>
      <c r="D159" s="176"/>
      <c r="E159" s="176"/>
      <c r="F159" s="176"/>
      <c r="G159" s="176"/>
      <c r="H159" s="176"/>
      <c r="I159" s="176"/>
    </row>
    <row r="160" spans="2:9" ht="16.5" hidden="1"/>
    <row r="161" ht="16.5" hidden="1"/>
    <row r="162" ht="16.5" hidden="1"/>
    <row r="163" ht="16.5" hidden="1"/>
    <row r="164" ht="16.5" hidden="1"/>
    <row r="165" ht="16.5" hidden="1"/>
    <row r="166" ht="16.5" hidden="1"/>
    <row r="167" ht="16.5" hidden="1"/>
    <row r="168" ht="16.5" hidden="1"/>
    <row r="169" ht="16.5" hidden="1"/>
    <row r="170" ht="16.5" hidden="1"/>
    <row r="171" ht="16.5" hidden="1"/>
    <row r="172" ht="16.5" hidden="1"/>
    <row r="173" ht="16.5" hidden="1"/>
    <row r="174" ht="16.5" hidden="1"/>
    <row r="175" ht="16.5" hidden="1"/>
    <row r="176" ht="16.5" hidden="1"/>
    <row r="177" ht="16.5" hidden="1"/>
    <row r="178" ht="16.5" hidden="1"/>
    <row r="179" ht="16.5" hidden="1"/>
    <row r="180" ht="16.5" hidden="1"/>
    <row r="181" ht="16.5" hidden="1"/>
    <row r="182" ht="16.5" hidden="1"/>
    <row r="193" ht="14.25" customHeight="1"/>
    <row r="194" ht="14.25" customHeight="1"/>
    <row r="205" ht="16.5" hidden="1"/>
    <row r="208" ht="16.5" hidden="1"/>
  </sheetData>
  <protectedRanges>
    <protectedRange sqref="B61:D69 B77:D86 B8:D18 B26:D36 B94:D103 B129:D138 B44:D53 B112:D121" name="Grey cells"/>
  </protectedRanges>
  <mergeCells count="64">
    <mergeCell ref="B40:I40"/>
    <mergeCell ref="B41:B42"/>
    <mergeCell ref="C41:C42"/>
    <mergeCell ref="E41:E42"/>
    <mergeCell ref="F41:F42"/>
    <mergeCell ref="I41:I42"/>
    <mergeCell ref="D41:D42"/>
    <mergeCell ref="B125:I125"/>
    <mergeCell ref="B149:I149"/>
    <mergeCell ref="B150:B151"/>
    <mergeCell ref="C150:C151"/>
    <mergeCell ref="D150:D151"/>
    <mergeCell ref="E150:E151"/>
    <mergeCell ref="I150:I151"/>
    <mergeCell ref="D126:D127"/>
    <mergeCell ref="B108:I108"/>
    <mergeCell ref="B109:B110"/>
    <mergeCell ref="C109:C110"/>
    <mergeCell ref="E109:E110"/>
    <mergeCell ref="F109:F110"/>
    <mergeCell ref="I109:I110"/>
    <mergeCell ref="D109:D110"/>
    <mergeCell ref="B4:I4"/>
    <mergeCell ref="B5:B6"/>
    <mergeCell ref="C5:C6"/>
    <mergeCell ref="E5:E6"/>
    <mergeCell ref="F5:F6"/>
    <mergeCell ref="I5:I6"/>
    <mergeCell ref="D5:D6"/>
    <mergeCell ref="B22:I22"/>
    <mergeCell ref="B23:B24"/>
    <mergeCell ref="C23:C24"/>
    <mergeCell ref="E23:E24"/>
    <mergeCell ref="F23:F24"/>
    <mergeCell ref="I23:I24"/>
    <mergeCell ref="D23:D24"/>
    <mergeCell ref="E91:E92"/>
    <mergeCell ref="F91:F92"/>
    <mergeCell ref="I91:I92"/>
    <mergeCell ref="B57:I57"/>
    <mergeCell ref="B58:B59"/>
    <mergeCell ref="C58:C59"/>
    <mergeCell ref="E58:E59"/>
    <mergeCell ref="F58:F59"/>
    <mergeCell ref="I58:I59"/>
    <mergeCell ref="D58:D59"/>
    <mergeCell ref="D74:D75"/>
    <mergeCell ref="D91:D92"/>
    <mergeCell ref="B2:I3"/>
    <mergeCell ref="B1:I1"/>
    <mergeCell ref="B126:B127"/>
    <mergeCell ref="C126:C127"/>
    <mergeCell ref="E126:E127"/>
    <mergeCell ref="F126:F127"/>
    <mergeCell ref="I126:I127"/>
    <mergeCell ref="B73:I73"/>
    <mergeCell ref="B74:B75"/>
    <mergeCell ref="C74:C75"/>
    <mergeCell ref="E74:E75"/>
    <mergeCell ref="F74:F75"/>
    <mergeCell ref="I74:I75"/>
    <mergeCell ref="B90:I90"/>
    <mergeCell ref="B91:B92"/>
    <mergeCell ref="C91:C92"/>
  </mergeCells>
  <phoneticPr fontId="49" type="noConversion"/>
  <dataValidations count="2">
    <dataValidation type="list" allowBlank="1" showInputMessage="1" showErrorMessage="1" sqref="C153:C157 C141:C145 C89" xr:uid="{E279A76E-CF64-4620-B64B-D09511A2D4A7}">
      <formula1>PowerSel</formula1>
    </dataValidation>
    <dataValidation type="list" allowBlank="1" showInputMessage="1" showErrorMessage="1" sqref="B153:B157 B141:B145 B89" xr:uid="{25E8B1FC-355E-4808-A196-3056B82148B7}">
      <formula1>#REF!</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246A5EE-4183-4BCA-9D02-869FC27DE0F7}">
          <x14:formula1>
            <xm:f>'Machinery Input Tables'!$C$6:$C$109</xm:f>
          </x14:formula1>
          <xm:sqref>B61:B69 B77:B86 B129:B138 B94:B103 B8:B18 B26:B36 B44:B53 B112:B121</xm:sqref>
        </x14:dataValidation>
        <x14:dataValidation type="list" allowBlank="1" showInputMessage="1" showErrorMessage="1" xr:uid="{C02BB291-1D65-4396-B79A-6D7EE3AD7F9D}">
          <x14:formula1>
            <xm:f>'Machinery Input Tables'!$AI$6:$AI$30</xm:f>
          </x14:formula1>
          <xm:sqref>C8:C18 C26:C36 C61:C69 C77:C86 C129:C138 C94:C103 C44:C53 C112:C121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5FE9-4A40-4526-B447-E3E53F3B5367}">
  <dimension ref="A1:CU206"/>
  <sheetViews>
    <sheetView workbookViewId="0">
      <selection activeCell="AC31" sqref="AC31"/>
    </sheetView>
  </sheetViews>
  <sheetFormatPr defaultColWidth="9" defaultRowHeight="14.25"/>
  <cols>
    <col min="1" max="1" width="2.875" style="109" customWidth="1"/>
    <col min="2" max="2" width="9.5" style="109" customWidth="1"/>
    <col min="3" max="3" width="45.75" style="109" customWidth="1"/>
    <col min="4" max="4" width="42.125" style="109" bestFit="1" customWidth="1"/>
    <col min="5" max="15" width="10.625" style="109" customWidth="1"/>
    <col min="16" max="16" width="26.625" style="109" customWidth="1"/>
    <col min="17" max="31" width="10.625" style="109" customWidth="1"/>
    <col min="32" max="32" width="8" style="109" customWidth="1"/>
    <col min="33" max="33" width="15.125" style="109" customWidth="1"/>
    <col min="34" max="34" width="34.5" style="109" customWidth="1"/>
    <col min="35" max="35" width="29.25" style="109" bestFit="1" customWidth="1"/>
    <col min="36" max="36" width="5.125" style="109" bestFit="1" customWidth="1"/>
    <col min="37" max="37" width="18.25" style="109" customWidth="1"/>
    <col min="38" max="38" width="9" style="109"/>
    <col min="39" max="39" width="9.125" style="109" customWidth="1"/>
    <col min="40" max="40" width="7.875" style="109" customWidth="1"/>
    <col min="41" max="42" width="9" style="109"/>
    <col min="43" max="43" width="9.25" style="109" bestFit="1" customWidth="1"/>
    <col min="44" max="44" width="10.625" style="109" customWidth="1"/>
    <col min="45" max="45" width="27.875" style="109" bestFit="1" customWidth="1"/>
    <col min="46" max="46" width="11.5" style="109" customWidth="1"/>
    <col min="47" max="47" width="11.625" style="109" customWidth="1"/>
    <col min="48" max="48" width="11" style="109" customWidth="1"/>
    <col min="49" max="49" width="13.25" style="109" customWidth="1"/>
    <col min="50" max="50" width="11.875" style="109" customWidth="1"/>
    <col min="51" max="51" width="12" style="109" customWidth="1"/>
    <col min="52" max="52" width="9.75" style="109" customWidth="1"/>
    <col min="53" max="54" width="34.25" style="109" customWidth="1"/>
    <col min="55" max="55" width="19" style="109" customWidth="1"/>
    <col min="56" max="56" width="6.75" style="109" customWidth="1"/>
    <col min="57" max="58" width="9" style="109"/>
    <col min="59" max="59" width="9.75" style="109" customWidth="1"/>
    <col min="60" max="64" width="9" style="109"/>
    <col min="65" max="65" width="6.5" style="109" customWidth="1"/>
    <col min="66" max="66" width="3.625" style="109" customWidth="1"/>
    <col min="67" max="67" width="53.25" style="109" customWidth="1"/>
    <col min="68" max="68" width="9.5" style="109" customWidth="1"/>
    <col min="69" max="70" width="9" style="109"/>
    <col min="71" max="71" width="61.75" style="109" customWidth="1"/>
    <col min="72" max="72" width="9.25" style="109" customWidth="1"/>
    <col min="73" max="77" width="9" style="109"/>
    <col min="78" max="78" width="8.75" style="109" customWidth="1"/>
    <col min="79" max="79" width="12.375" style="109" customWidth="1"/>
    <col min="80" max="80" width="8.75" style="109" customWidth="1"/>
    <col min="81" max="81" width="10.5" style="109" customWidth="1"/>
    <col min="82" max="82" width="10" style="109" customWidth="1"/>
    <col min="83" max="87" width="8.75" style="109" customWidth="1"/>
    <col min="88" max="88" width="28.5" style="109" customWidth="1"/>
    <col min="89" max="90" width="10.5" style="109" customWidth="1"/>
    <col min="91" max="92" width="8.75" style="109" customWidth="1"/>
    <col min="93" max="93" width="10.5" style="109" customWidth="1"/>
    <col min="94" max="94" width="8.75" style="109" customWidth="1"/>
    <col min="95" max="95" width="9.375" style="109" customWidth="1"/>
    <col min="96" max="96" width="14.375" style="109" customWidth="1"/>
    <col min="97" max="97" width="8.75" style="109" customWidth="1"/>
    <col min="98" max="98" width="11" style="109" customWidth="1"/>
    <col min="99" max="99" width="11.875" style="109" customWidth="1"/>
    <col min="100" max="16384" width="9" style="109"/>
  </cols>
  <sheetData>
    <row r="1" spans="1:71">
      <c r="A1" s="150"/>
      <c r="C1" s="109" t="s">
        <v>730</v>
      </c>
      <c r="G1" s="109" t="s">
        <v>731</v>
      </c>
    </row>
    <row r="2" spans="1:71">
      <c r="C2" s="110" t="s">
        <v>421</v>
      </c>
      <c r="D2" s="110"/>
      <c r="BC2" s="109">
        <v>1</v>
      </c>
      <c r="BD2" s="109">
        <v>2</v>
      </c>
      <c r="BE2" s="109">
        <v>3</v>
      </c>
      <c r="BF2" s="109">
        <v>4</v>
      </c>
      <c r="BG2" s="109">
        <v>5</v>
      </c>
      <c r="BH2" s="109">
        <v>6</v>
      </c>
      <c r="BI2" s="109">
        <v>7</v>
      </c>
      <c r="BJ2" s="109">
        <v>8</v>
      </c>
      <c r="BK2" s="109">
        <v>9</v>
      </c>
      <c r="BL2" s="109">
        <v>10</v>
      </c>
      <c r="BM2" s="109">
        <v>11</v>
      </c>
    </row>
    <row r="3" spans="1:71">
      <c r="C3" s="109">
        <v>1</v>
      </c>
      <c r="D3" s="109">
        <v>2</v>
      </c>
      <c r="E3" s="109">
        <v>3</v>
      </c>
      <c r="F3" s="109">
        <v>4</v>
      </c>
      <c r="G3" s="109">
        <v>5</v>
      </c>
      <c r="H3" s="109">
        <v>6</v>
      </c>
      <c r="I3" s="109">
        <v>7</v>
      </c>
      <c r="J3" s="109">
        <v>8</v>
      </c>
      <c r="K3" s="109">
        <v>9</v>
      </c>
      <c r="L3" s="109">
        <v>10</v>
      </c>
      <c r="M3" s="109">
        <v>11</v>
      </c>
      <c r="N3" s="109">
        <v>12</v>
      </c>
      <c r="O3" s="109">
        <v>13</v>
      </c>
      <c r="P3" s="109">
        <v>14</v>
      </c>
      <c r="Q3" s="109">
        <v>15</v>
      </c>
      <c r="R3" s="109">
        <v>16</v>
      </c>
      <c r="S3" s="109">
        <v>17</v>
      </c>
      <c r="T3" s="109">
        <v>18</v>
      </c>
      <c r="U3" s="109">
        <v>19</v>
      </c>
      <c r="V3" s="109">
        <v>20</v>
      </c>
      <c r="W3" s="109">
        <v>21</v>
      </c>
      <c r="X3" s="109">
        <v>22</v>
      </c>
      <c r="Y3" s="109">
        <v>23</v>
      </c>
      <c r="Z3" s="109">
        <v>24</v>
      </c>
      <c r="AA3" s="109">
        <v>25</v>
      </c>
      <c r="AB3" s="109">
        <v>26</v>
      </c>
      <c r="AC3" s="109">
        <v>27</v>
      </c>
      <c r="AD3" s="109">
        <v>28</v>
      </c>
      <c r="AE3" s="109">
        <v>29</v>
      </c>
      <c r="AF3" s="109">
        <v>30</v>
      </c>
      <c r="AG3" s="109">
        <v>31</v>
      </c>
      <c r="AI3" s="109">
        <v>1</v>
      </c>
      <c r="AJ3" s="109">
        <v>2</v>
      </c>
      <c r="AK3" s="109">
        <v>3</v>
      </c>
      <c r="AL3" s="109">
        <v>4</v>
      </c>
      <c r="AM3" s="109">
        <v>5</v>
      </c>
      <c r="AN3" s="109">
        <v>6</v>
      </c>
      <c r="AO3" s="109">
        <v>7</v>
      </c>
      <c r="AP3" s="109">
        <v>8</v>
      </c>
      <c r="AQ3" s="109">
        <v>9</v>
      </c>
      <c r="AR3" s="109">
        <v>10</v>
      </c>
      <c r="AS3" s="109">
        <v>11</v>
      </c>
      <c r="AT3" s="109">
        <v>12</v>
      </c>
      <c r="AU3" s="109">
        <v>13</v>
      </c>
      <c r="AV3" s="109">
        <v>14</v>
      </c>
      <c r="AW3" s="109">
        <v>15</v>
      </c>
      <c r="AX3" s="109">
        <v>16</v>
      </c>
      <c r="AY3" s="109">
        <v>17</v>
      </c>
      <c r="AZ3" s="109">
        <v>18</v>
      </c>
      <c r="BA3" s="109">
        <v>19</v>
      </c>
      <c r="BC3" s="109" t="s">
        <v>542</v>
      </c>
      <c r="BO3" s="109" t="s">
        <v>543</v>
      </c>
    </row>
    <row r="4" spans="1:71">
      <c r="B4" s="152"/>
      <c r="C4" s="111" t="s">
        <v>422</v>
      </c>
      <c r="AI4" s="130" t="s">
        <v>521</v>
      </c>
      <c r="AK4" s="131"/>
      <c r="AL4" s="132"/>
      <c r="AM4" s="131"/>
      <c r="AN4" s="133"/>
      <c r="AO4" s="133"/>
      <c r="AP4" s="131"/>
      <c r="AQ4" s="134"/>
      <c r="AR4" s="135"/>
      <c r="AS4" s="134"/>
      <c r="AT4" s="134"/>
      <c r="BC4" s="111" t="s">
        <v>544</v>
      </c>
      <c r="BO4" s="111" t="s">
        <v>544</v>
      </c>
    </row>
    <row r="5" spans="1:71" ht="28.5" customHeight="1">
      <c r="B5" s="154"/>
      <c r="C5" s="112" t="s">
        <v>423</v>
      </c>
      <c r="D5" s="112" t="s">
        <v>424</v>
      </c>
      <c r="E5" s="112" t="s">
        <v>425</v>
      </c>
      <c r="F5" s="112" t="s">
        <v>426</v>
      </c>
      <c r="G5" s="112" t="s">
        <v>427</v>
      </c>
      <c r="H5" s="112" t="s">
        <v>428</v>
      </c>
      <c r="I5" s="112" t="s">
        <v>429</v>
      </c>
      <c r="J5" s="112" t="s">
        <v>430</v>
      </c>
      <c r="K5" s="112" t="s">
        <v>431</v>
      </c>
      <c r="L5" s="112" t="s">
        <v>432</v>
      </c>
      <c r="M5" s="112" t="s">
        <v>433</v>
      </c>
      <c r="N5" s="112" t="s">
        <v>434</v>
      </c>
      <c r="O5" s="112" t="s">
        <v>732</v>
      </c>
      <c r="P5" s="112" t="s">
        <v>435</v>
      </c>
      <c r="Q5" s="112" t="s">
        <v>436</v>
      </c>
      <c r="R5" s="112" t="s">
        <v>437</v>
      </c>
      <c r="S5" s="112" t="s">
        <v>438</v>
      </c>
      <c r="T5" s="112" t="s">
        <v>439</v>
      </c>
      <c r="U5" s="112" t="s">
        <v>440</v>
      </c>
      <c r="V5" s="112" t="s">
        <v>441</v>
      </c>
      <c r="W5" s="112" t="s">
        <v>526</v>
      </c>
      <c r="X5" s="112" t="s">
        <v>527</v>
      </c>
      <c r="Y5" s="112" t="s">
        <v>528</v>
      </c>
      <c r="Z5" s="112" t="s">
        <v>530</v>
      </c>
      <c r="AA5" s="112" t="s">
        <v>733</v>
      </c>
      <c r="AB5" s="112" t="s">
        <v>442</v>
      </c>
      <c r="AC5" s="112" t="s">
        <v>734</v>
      </c>
      <c r="AD5" s="112" t="s">
        <v>443</v>
      </c>
      <c r="AE5" s="112" t="s">
        <v>444</v>
      </c>
      <c r="AF5" s="112" t="s">
        <v>445</v>
      </c>
      <c r="AG5" s="113" t="s">
        <v>446</v>
      </c>
      <c r="AH5" s="207"/>
      <c r="AI5" s="136" t="s">
        <v>522</v>
      </c>
      <c r="AJ5" s="137" t="s">
        <v>523</v>
      </c>
      <c r="AK5" s="137" t="s">
        <v>524</v>
      </c>
      <c r="AL5" s="138" t="s">
        <v>429</v>
      </c>
      <c r="AM5" s="138" t="s">
        <v>430</v>
      </c>
      <c r="AN5" s="138" t="s">
        <v>431</v>
      </c>
      <c r="AO5" s="138" t="s">
        <v>682</v>
      </c>
      <c r="AP5" s="138" t="s">
        <v>432</v>
      </c>
      <c r="AQ5" s="138" t="s">
        <v>433</v>
      </c>
      <c r="AR5" s="139" t="s">
        <v>525</v>
      </c>
      <c r="AS5" s="136" t="s">
        <v>435</v>
      </c>
      <c r="AT5" s="138" t="s">
        <v>439</v>
      </c>
      <c r="AU5" s="138" t="s">
        <v>440</v>
      </c>
      <c r="AV5" s="138" t="s">
        <v>441</v>
      </c>
      <c r="AW5" s="138" t="s">
        <v>526</v>
      </c>
      <c r="AX5" s="138" t="s">
        <v>527</v>
      </c>
      <c r="AY5" s="138" t="s">
        <v>528</v>
      </c>
      <c r="AZ5" s="138" t="s">
        <v>529</v>
      </c>
      <c r="BA5" s="138" t="s">
        <v>530</v>
      </c>
      <c r="BB5" s="136"/>
      <c r="BC5" s="136" t="s">
        <v>552</v>
      </c>
      <c r="BD5" s="193" t="s">
        <v>553</v>
      </c>
      <c r="BE5" s="193" t="s">
        <v>554</v>
      </c>
      <c r="BF5" s="193" t="s">
        <v>555</v>
      </c>
      <c r="BG5" s="193" t="s">
        <v>556</v>
      </c>
      <c r="BH5" s="193" t="s">
        <v>557</v>
      </c>
      <c r="BI5" s="193" t="s">
        <v>558</v>
      </c>
      <c r="BJ5" s="193" t="s">
        <v>559</v>
      </c>
      <c r="BK5" s="193" t="s">
        <v>683</v>
      </c>
      <c r="BL5" s="193" t="s">
        <v>560</v>
      </c>
      <c r="BM5" s="193" t="s">
        <v>561</v>
      </c>
      <c r="BO5" s="136" t="s">
        <v>562</v>
      </c>
      <c r="BP5" s="138" t="s">
        <v>563</v>
      </c>
    </row>
    <row r="6" spans="1:71">
      <c r="B6" s="154"/>
      <c r="C6" s="109" t="str">
        <f>Implements72[[#This Row],[Implement type]]&amp;", "&amp;Implements72[[#This Row],[Width]]&amp;" "&amp;Implements72[[#This Row],[Width Unit]]&amp; ", per "&amp;Implements72[[#This Row],[Use basis]]</f>
        <v>Anhydrous applicator, 21 Ft Folding, per acre</v>
      </c>
      <c r="D6" s="114" t="s">
        <v>449</v>
      </c>
      <c r="E6" s="115">
        <v>21</v>
      </c>
      <c r="F6" s="116" t="str">
        <f t="shared" ref="F6:F13" si="0">IF(E6&gt;15,"Ft Folding","Ft")</f>
        <v>Ft Folding</v>
      </c>
      <c r="G6" s="115"/>
      <c r="H6" s="114"/>
      <c r="I6" s="117">
        <v>41000</v>
      </c>
      <c r="J6" s="118">
        <v>0.15</v>
      </c>
      <c r="K6" s="208">
        <f t="shared" ref="K6:K108" si="1">I6/(1-J6)</f>
        <v>48235.294117647063</v>
      </c>
      <c r="L6" s="115">
        <v>12</v>
      </c>
      <c r="M6" s="115">
        <v>100</v>
      </c>
      <c r="N6" s="120">
        <f t="shared" ref="N6:N60" si="2">IF(AND(Q6&lt;&gt;0,R6&lt;&gt;0),M6*(E6*Q6*R6)/8.25,M6*E6)</f>
        <v>979.99999999999989</v>
      </c>
      <c r="O6" s="120" t="s">
        <v>735</v>
      </c>
      <c r="P6" s="115" t="s">
        <v>450</v>
      </c>
      <c r="Q6" s="115">
        <v>5.5</v>
      </c>
      <c r="R6" s="118">
        <v>0.7</v>
      </c>
      <c r="S6" s="118">
        <v>1.1499999999999999</v>
      </c>
      <c r="T6" s="115">
        <v>180</v>
      </c>
      <c r="U6"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0.28244357578252999</v>
      </c>
      <c r="V6" s="122">
        <f>Implements72[[#This Row],[TradeIn%]]*Implements72[[#This Row],[PriceL]]</f>
        <v>13623.748949510271</v>
      </c>
      <c r="W6" s="123">
        <f>(Implements72[[#This Row],[PriceP]]-Implements72[[#This Row],[TradeIn$]])/Implements72[[#This Row],[Life (yr)]]/Implements72[[#This Row],[Use (hr/yr)]]</f>
        <v>22.813542542074774</v>
      </c>
      <c r="X6" s="123">
        <f>((Implements72[[#This Row],[PriceP]]+Implements72[[#This Row],[TradeIn$]])/2*($BP$7+$BP$8+$BP$9)+Implements72[[#This Row],[Shed (ft^2)]]*$BP$12)/Implements72[[#This Row],[Use (hr/yr)]]</f>
        <v>26.59839990572431</v>
      </c>
      <c r="Y6" s="123">
        <f>Implements72[[#This Row],[PriceL]]*(VLOOKUP(Implements72[[#This Row],[ASABEtype]],$BC$6:$BM$52,2)*(Implements72[[#This Row],[Life (yr)]]*Implements72[[#This Row],[Use (hr/yr)]]/1000)^VLOOKUP(Implements72[[#This Row],[ASABEtype]],$BC$6:$BM$52,3))/Implements72[[#This Row],[Life (yr)]]/Implements72[[#This Row],[Use (hr/yr)]]</f>
        <v>32.096660923277689</v>
      </c>
      <c r="Z6" s="123">
        <f>Implements72[[#This Row],[Depr ($/hr)]]+Implements72[[#This Row],[OH ($/hr)]]</f>
        <v>49.411942447799085</v>
      </c>
      <c r="AA6" s="123">
        <f>(Implements72[[#This Row],[PriceP]]-Implements72[[#This Row],[TradeIn$]])/Implements72[[#This Row],[Life (yr)]]/Implements72[[#This Row],[Use (ac/yr)]]</f>
        <v>2.3279125042933444</v>
      </c>
      <c r="AB6" s="123">
        <f>((Implements72[[#This Row],[PriceP]]+Implements72[[#This Row],[TradeIn$]])/2*($BP$7+$BP$8+$BP$9)+Implements72[[#This Row],[Shed (ft^2)]]*$BP$12)/Implements72[[#This Row],[Use (ac/yr)]]</f>
        <v>2.7141224393596235</v>
      </c>
      <c r="AC6"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3.2751694819671116</v>
      </c>
      <c r="AD6" s="124">
        <f>$BP$18/(Implements72[[#This Row],[Width]]*Implements72[[#This Row],[Speed]]*Implements72[[#This Row],[Efficiency]])</f>
        <v>0.10204081632653061</v>
      </c>
      <c r="AE6" s="125">
        <f>IF(Implements72[[#This Row],[Use basis]]=$O$117,Implements72[[#This Row],[Ownership costs ($/hr)]],SUM(Implements72[[#This Row],[Depr ($/ac)2]:[OH ($/ac)]]))</f>
        <v>5.0420349436529683</v>
      </c>
      <c r="AF6" s="125"/>
      <c r="AG6" s="109" t="s">
        <v>451</v>
      </c>
      <c r="AH6" s="125"/>
      <c r="AI6" s="140" t="str">
        <f t="shared" ref="AI6:AI29" si="3">CONCATENATE(AJ6&amp;" "&amp;AK6)</f>
        <v>400 CC FWD ATV</v>
      </c>
      <c r="AJ6" s="141">
        <v>400</v>
      </c>
      <c r="AK6" s="210" t="s">
        <v>736</v>
      </c>
      <c r="AL6" s="211">
        <v>6800</v>
      </c>
      <c r="AM6" s="212">
        <v>0.05</v>
      </c>
      <c r="AN6" s="213">
        <f t="shared" ref="AN6:AN28" si="4">AL6/(1-AM6)</f>
        <v>7157.8947368421059</v>
      </c>
      <c r="AO6" s="231">
        <f>VLOOKUP(Power202594[[#This Row],[ASABEtype]],$BC$6:$BM$52,4,FALSE)</f>
        <v>2000</v>
      </c>
      <c r="AP6" s="214">
        <v>8</v>
      </c>
      <c r="AQ6" s="215">
        <v>200</v>
      </c>
      <c r="AR6" s="216">
        <v>1E-3</v>
      </c>
      <c r="AS6" s="217" t="s">
        <v>737</v>
      </c>
      <c r="AT6" s="215">
        <v>25</v>
      </c>
      <c r="AU6" s="218">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0.39251588481346306</v>
      </c>
      <c r="AV6" s="219">
        <f>Power202594[[#This Row],[TradeIn%]]*Power202594[[#This Row],[PriceL]]</f>
        <v>2809.5873860332094</v>
      </c>
      <c r="AW6" s="220">
        <f>(Power202594[[#This Row],[PriceP]]-Power202594[[#This Row],[TradeIn$]])/Power202594[[#This Row],[Life (yr)]]/Power202594[[#This Row],[Use (hr/yr)]]</f>
        <v>2.4940078837292443</v>
      </c>
      <c r="AX6" s="221">
        <f>((Power202594[[#This Row],[PriceP]]+Power202594[[#This Row],[TradeIn$]])/2*($BP$7+$BP$8+$BP$9)+Power202594[[#This Row],[Shed (ft^2)]]*$BP$12)/Power202594[[#This Row],[Use (hr/yr)]]</f>
        <v>2.3073335007181894</v>
      </c>
      <c r="AY6" s="222">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(gal/hr)]]*$BP$11*$BP$10</f>
        <v>4.705379552322678</v>
      </c>
      <c r="AZ6" s="223">
        <f>Power202594[[#This Row],[Fuel (gal/hph)]]*Power202594[[#This Row],[HP]]</f>
        <v>0.4</v>
      </c>
      <c r="BA6" s="220">
        <f t="shared" ref="BA6:BA28" si="5">SUM(AW6:AX6)</f>
        <v>4.8013413844474337</v>
      </c>
      <c r="BB6" s="224" t="s">
        <v>738</v>
      </c>
      <c r="BC6" s="134" t="s">
        <v>565</v>
      </c>
      <c r="BD6" s="155">
        <v>0.2</v>
      </c>
      <c r="BE6" s="155">
        <v>1.6</v>
      </c>
      <c r="BF6" s="155">
        <v>2000</v>
      </c>
      <c r="BG6" s="155">
        <v>0.85540000000000005</v>
      </c>
      <c r="BH6" s="155">
        <v>0.1177</v>
      </c>
      <c r="BI6" s="155">
        <v>0</v>
      </c>
      <c r="BJ6" s="155">
        <v>2.8999999999999998E-3</v>
      </c>
      <c r="BK6" s="131">
        <v>1.6230760000000004E-2</v>
      </c>
      <c r="BL6" s="155">
        <v>0.12740000000000001</v>
      </c>
      <c r="BM6" s="156"/>
      <c r="BO6" s="134" t="s">
        <v>566</v>
      </c>
      <c r="BP6" s="157">
        <f>'Input prices'!D20</f>
        <v>20</v>
      </c>
      <c r="BS6" s="109" t="s">
        <v>757</v>
      </c>
    </row>
    <row r="7" spans="1:71">
      <c r="B7" s="159"/>
      <c r="C7" s="109" t="str">
        <f>Implements72[[#This Row],[Implement type]]&amp;", "&amp;Implements72[[#This Row],[Width]]&amp;" "&amp;Implements72[[#This Row],[Width Unit]]&amp; ", per "&amp;Implements72[[#This Row],[Use basis]]</f>
        <v>Anhydrous applicator, 36 Ft Folding, per acre</v>
      </c>
      <c r="D7" s="114" t="s">
        <v>449</v>
      </c>
      <c r="E7" s="115">
        <v>36</v>
      </c>
      <c r="F7" s="116" t="str">
        <f t="shared" si="0"/>
        <v>Ft Folding</v>
      </c>
      <c r="G7" s="115"/>
      <c r="H7" s="114"/>
      <c r="I7" s="117">
        <v>54000</v>
      </c>
      <c r="J7" s="118">
        <v>0.15</v>
      </c>
      <c r="K7" s="208">
        <f t="shared" si="1"/>
        <v>63529.411764705881</v>
      </c>
      <c r="L7" s="115">
        <v>12</v>
      </c>
      <c r="M7" s="115">
        <v>100</v>
      </c>
      <c r="N7" s="120">
        <f t="shared" si="2"/>
        <v>1680</v>
      </c>
      <c r="O7" s="120" t="s">
        <v>735</v>
      </c>
      <c r="P7" s="115" t="s">
        <v>450</v>
      </c>
      <c r="Q7" s="115">
        <v>5.5</v>
      </c>
      <c r="R7" s="118">
        <v>0.7</v>
      </c>
      <c r="S7" s="118">
        <v>1.1499999999999999</v>
      </c>
      <c r="T7" s="115">
        <v>200</v>
      </c>
      <c r="U7"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0.28244357578252999</v>
      </c>
      <c r="V7" s="122">
        <f>Implements72[[#This Row],[TradeIn%]]*Implements72[[#This Row],[PriceL]]</f>
        <v>17943.474226184258</v>
      </c>
      <c r="W7" s="123">
        <f>(Implements72[[#This Row],[PriceP]]-Implements72[[#This Row],[TradeIn$]])/Implements72[[#This Row],[Life (yr)]]/Implements72[[#This Row],[Use (hr/yr)]]</f>
        <v>30.047104811513112</v>
      </c>
      <c r="X7" s="123">
        <f>((Implements72[[#This Row],[PriceP]]+Implements72[[#This Row],[TradeIn$]])/2*($BP$7+$BP$8+$BP$9)+Implements72[[#This Row],[Shed (ft^2)]]*$BP$12)/Implements72[[#This Row],[Use (hr/yr)]]</f>
        <v>34.672718699243987</v>
      </c>
      <c r="Y7" s="123">
        <f>Implements72[[#This Row],[PriceL]]*(VLOOKUP(Implements72[[#This Row],[ASABEtype]],$BC$6:$BM$52,2)*(Implements72[[#This Row],[Life (yr)]]*Implements72[[#This Row],[Use (hr/yr)]]/1000)^VLOOKUP(Implements72[[#This Row],[ASABEtype]],$BC$6:$BM$52,3))/Implements72[[#This Row],[Life (yr)]]/Implements72[[#This Row],[Use (hr/yr)]]</f>
        <v>42.273650972121843</v>
      </c>
      <c r="Z7" s="123">
        <f>Implements72[[#This Row],[Depr ($/hr)]]+Implements72[[#This Row],[OH ($/hr)]]</f>
        <v>64.719823510757095</v>
      </c>
      <c r="AA7" s="123">
        <f>(Implements72[[#This Row],[PriceP]]-Implements72[[#This Row],[TradeIn$]])/Implements72[[#This Row],[Life (yr)]]/Implements72[[#This Row],[Use (ac/yr)]]</f>
        <v>1.7885181435424473</v>
      </c>
      <c r="AB7" s="123">
        <f>((Implements72[[#This Row],[PriceP]]+Implements72[[#This Row],[TradeIn$]])/2*($BP$7+$BP$8+$BP$9)+Implements72[[#This Row],[Shed (ft^2)]]*$BP$12)/Implements72[[#This Row],[Use (ac/yr)]]</f>
        <v>2.0638523035264278</v>
      </c>
      <c r="AC7"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2.5162887483405858</v>
      </c>
      <c r="AD7" s="124">
        <f>$BP$18/(Implements72[[#This Row],[Width]]*Implements72[[#This Row],[Speed]]*Implements72[[#This Row],[Efficiency]])</f>
        <v>5.9523809523809527E-2</v>
      </c>
      <c r="AE7" s="125">
        <f>IF(Implements72[[#This Row],[Use basis]]=$O$117,Implements72[[#This Row],[Ownership costs ($/hr)]],SUM(Implements72[[#This Row],[Depr ($/ac)2]:[OH ($/ac)]]))</f>
        <v>3.8523704470688749</v>
      </c>
      <c r="AF7" s="125"/>
      <c r="AG7" s="109" t="s">
        <v>451</v>
      </c>
      <c r="AH7" s="125"/>
      <c r="AI7" s="140" t="str">
        <f t="shared" si="3"/>
        <v>900 CC FWD UTV</v>
      </c>
      <c r="AJ7" s="141">
        <v>900</v>
      </c>
      <c r="AK7" s="210" t="s">
        <v>739</v>
      </c>
      <c r="AL7" s="211">
        <v>14400</v>
      </c>
      <c r="AM7" s="212">
        <v>0.1</v>
      </c>
      <c r="AN7" s="213">
        <f t="shared" si="4"/>
        <v>16000</v>
      </c>
      <c r="AO7" s="231">
        <f>VLOOKUP(Power202594[[#This Row],[ASABEtype]],$BC$6:$BM$52,4,FALSE)</f>
        <v>2000</v>
      </c>
      <c r="AP7" s="214">
        <v>8</v>
      </c>
      <c r="AQ7" s="215">
        <v>200</v>
      </c>
      <c r="AR7" s="216">
        <v>1E-3</v>
      </c>
      <c r="AS7" s="217" t="s">
        <v>737</v>
      </c>
      <c r="AT7" s="215">
        <v>50</v>
      </c>
      <c r="AU7" s="218">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0.39251588481346306</v>
      </c>
      <c r="AV7" s="219">
        <f>Power202594[[#This Row],[TradeIn%]]*Power202594[[#This Row],[PriceL]]</f>
        <v>6280.254157015409</v>
      </c>
      <c r="AW7" s="220">
        <f>(Power202594[[#This Row],[PriceP]]-Power202594[[#This Row],[TradeIn$]])/Power202594[[#This Row],[Life (yr)]]/Power202594[[#This Row],[Use (hr/yr)]]</f>
        <v>5.0748411518653693</v>
      </c>
      <c r="AX7" s="221">
        <f>((Power202594[[#This Row],[PriceP]]+Power202594[[#This Row],[TradeIn$]])/2*($BP$7+$BP$8+$BP$9)+Power202594[[#This Row],[Shed (ft^2)]]*$BP$12)/Power202594[[#This Row],[Use (hr/yr)]]</f>
        <v>4.9470625615122739</v>
      </c>
      <c r="AY7" s="222">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(gal/hr)]]*$BP$11*$BP$10</f>
        <v>10.519818999309516</v>
      </c>
      <c r="AZ7" s="223">
        <f>Power202594[[#This Row],[Fuel (gal/hph)]]*Power202594[[#This Row],[HP]]</f>
        <v>0.9</v>
      </c>
      <c r="BA7" s="220">
        <f t="shared" si="5"/>
        <v>10.021903713377643</v>
      </c>
      <c r="BB7" s="224" t="s">
        <v>738</v>
      </c>
      <c r="BC7" s="134" t="s">
        <v>572</v>
      </c>
      <c r="BD7" s="155">
        <v>0.2</v>
      </c>
      <c r="BE7" s="155">
        <v>1.6</v>
      </c>
      <c r="BF7" s="155">
        <v>2000</v>
      </c>
      <c r="BG7" s="155">
        <v>0.71940000000000004</v>
      </c>
      <c r="BH7" s="155">
        <v>0.11020000000000001</v>
      </c>
      <c r="BI7" s="155">
        <v>0</v>
      </c>
      <c r="BJ7" s="155">
        <v>3.0000000000000001E-3</v>
      </c>
      <c r="BK7" s="131">
        <v>1.4713690000000001E-2</v>
      </c>
      <c r="BL7" s="155">
        <v>0.12130000000000001</v>
      </c>
      <c r="BM7" s="156"/>
      <c r="BO7" s="131" t="s">
        <v>573</v>
      </c>
      <c r="BP7" s="160">
        <f>'Input prices'!D22</f>
        <v>7.7499999999999999E-2</v>
      </c>
    </row>
    <row r="8" spans="1:71">
      <c r="B8" s="161"/>
      <c r="C8" s="109" t="str">
        <f>Implements72[[#This Row],[Implement type]]&amp;", "&amp;Implements72[[#This Row],[Width]]&amp;" "&amp;Implements72[[#This Row],[Width Unit]]&amp; ", per "&amp;Implements72[[#This Row],[Use basis]]</f>
        <v>Cultimulcher, 21 Ft Folding, per acre</v>
      </c>
      <c r="D8" s="114" t="s">
        <v>452</v>
      </c>
      <c r="E8" s="115">
        <v>21</v>
      </c>
      <c r="F8" s="116" t="str">
        <f t="shared" si="0"/>
        <v>Ft Folding</v>
      </c>
      <c r="G8" s="115"/>
      <c r="H8" s="114"/>
      <c r="I8" s="117">
        <v>67000</v>
      </c>
      <c r="J8" s="118">
        <v>0.1</v>
      </c>
      <c r="K8" s="208">
        <f t="shared" si="1"/>
        <v>74444.444444444438</v>
      </c>
      <c r="L8" s="115">
        <v>12</v>
      </c>
      <c r="M8" s="115">
        <v>100</v>
      </c>
      <c r="N8" s="120">
        <f t="shared" si="2"/>
        <v>1221.818181818182</v>
      </c>
      <c r="O8" s="120" t="s">
        <v>735</v>
      </c>
      <c r="P8" s="115" t="s">
        <v>453</v>
      </c>
      <c r="Q8" s="115">
        <v>6</v>
      </c>
      <c r="R8" s="118">
        <v>0.8</v>
      </c>
      <c r="S8" s="118">
        <v>1.02</v>
      </c>
      <c r="T8" s="115">
        <v>225</v>
      </c>
      <c r="U8"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0.28329577093478608</v>
      </c>
      <c r="V8" s="122">
        <f>Implements72[[#This Row],[TradeIn%]]*Implements72[[#This Row],[PriceL]]</f>
        <v>21089.796280700739</v>
      </c>
      <c r="W8" s="123">
        <f>(Implements72[[#This Row],[PriceP]]-Implements72[[#This Row],[TradeIn$]])/Implements72[[#This Row],[Life (yr)]]/Implements72[[#This Row],[Use (hr/yr)]]</f>
        <v>38.258503099416046</v>
      </c>
      <c r="X8" s="123">
        <f>((Implements72[[#This Row],[PriceP]]+Implements72[[#This Row],[TradeIn$]])/2*($BP$7+$BP$8+$BP$9)+Implements72[[#This Row],[Shed (ft^2)]]*$BP$12)/Implements72[[#This Row],[Use (hr/yr)]]</f>
        <v>42.261599974840259</v>
      </c>
      <c r="Y8" s="123">
        <f>Implements72[[#This Row],[PriceL]]*(VLOOKUP(Implements72[[#This Row],[ASABEtype]],$BC$6:$BM$52,2)*(Implements72[[#This Row],[Life (yr)]]*Implements72[[#This Row],[Use (hr/yr)]]/1000)^VLOOKUP(Implements72[[#This Row],[ASABEtype]],$BC$6:$BM$52,3))/Implements72[[#This Row],[Life (yr)]]/Implements72[[#This Row],[Use (hr/yr)]]</f>
        <v>12.580753401854274</v>
      </c>
      <c r="Z8" s="123">
        <f>Implements72[[#This Row],[Depr ($/hr)]]+Implements72[[#This Row],[OH ($/hr)]]</f>
        <v>80.520103074256298</v>
      </c>
      <c r="AA8" s="123">
        <f>(Implements72[[#This Row],[PriceP]]-Implements72[[#This Row],[TradeIn$]])/Implements72[[#This Row],[Life (yr)]]/Implements72[[#This Row],[Use (ac/yr)]]</f>
        <v>3.1312762953391107</v>
      </c>
      <c r="AB8" s="123">
        <f>((Implements72[[#This Row],[PriceP]]+Implements72[[#This Row],[TradeIn$]])/2*($BP$7+$BP$8+$BP$9)+Implements72[[#This Row],[Shed (ft^2)]]*$BP$12)/Implements72[[#This Row],[Use (ac/yr)]]</f>
        <v>3.4589107122265084</v>
      </c>
      <c r="AC8"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1.0296747575922396</v>
      </c>
      <c r="AD8" s="124">
        <f>$BP$18/(Implements72[[#This Row],[Width]]*Implements72[[#This Row],[Speed]]*Implements72[[#This Row],[Efficiency]])</f>
        <v>8.1845238095238082E-2</v>
      </c>
      <c r="AE8" s="125">
        <f>IF(Implements72[[#This Row],[Use basis]]=$O$117,Implements72[[#This Row],[Ownership costs ($/hr)]],SUM(Implements72[[#This Row],[Depr ($/ac)2]:[OH ($/ac)]]))</f>
        <v>6.5901870075656195</v>
      </c>
      <c r="AF8" s="125"/>
      <c r="AG8" s="109" t="s">
        <v>454</v>
      </c>
      <c r="AH8" s="125"/>
      <c r="AI8" s="140" t="str">
        <f t="shared" si="3"/>
        <v>1 Ton 4x4 Pickup</v>
      </c>
      <c r="AJ8" s="225">
        <v>1</v>
      </c>
      <c r="AK8" s="210" t="s">
        <v>740</v>
      </c>
      <c r="AL8" s="211">
        <v>56000</v>
      </c>
      <c r="AM8" s="212">
        <v>0.05</v>
      </c>
      <c r="AN8" s="213">
        <f t="shared" si="4"/>
        <v>58947.368421052633</v>
      </c>
      <c r="AO8" s="231">
        <f>VLOOKUP(Power202594[[#This Row],[ASABEtype]],$BC$6:$BM$52,4,FALSE)</f>
        <v>12000</v>
      </c>
      <c r="AP8" s="214">
        <v>10</v>
      </c>
      <c r="AQ8" s="215">
        <v>400</v>
      </c>
      <c r="AR8" s="216">
        <v>3</v>
      </c>
      <c r="AS8" s="217" t="s">
        <v>741</v>
      </c>
      <c r="AT8" s="215">
        <v>180</v>
      </c>
      <c r="AU8" s="218">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0.44894371863185412</v>
      </c>
      <c r="AV8" s="219">
        <f>Power202594[[#This Row],[TradeIn%]]*Power202594[[#This Row],[PriceL]]</f>
        <v>26464.050782509297</v>
      </c>
      <c r="AW8" s="220">
        <f>(Power202594[[#This Row],[PriceP]]-Power202594[[#This Row],[TradeIn$]])/Power202594[[#This Row],[Life (yr)]]/Power202594[[#This Row],[Use (hr/yr)]]</f>
        <v>7.3839873043726758</v>
      </c>
      <c r="AX8" s="221">
        <f>((Power202594[[#This Row],[PriceP]]+Power202594[[#This Row],[TradeIn$]])/2*($BP$7+$BP$8+$BP$9)+Power202594[[#This Row],[Shed (ft^2)]]*$BP$12)/Power202594[[#This Row],[Use (hr/yr)]]</f>
        <v>9.8164343099347153</v>
      </c>
      <c r="AY8" s="222">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(gal/hr)]]*$BP$11*$BP$10</f>
        <v>2.6255263157894735</v>
      </c>
      <c r="AZ8" s="223">
        <f>Power202594[[#This Row],[Fuel (gal/hph)]]*Power202594[[#This Row],[HP]]</f>
        <v>3</v>
      </c>
      <c r="BA8" s="220">
        <f t="shared" si="5"/>
        <v>17.200421614307391</v>
      </c>
      <c r="BB8" s="224" t="s">
        <v>742</v>
      </c>
      <c r="BC8" s="134" t="s">
        <v>474</v>
      </c>
      <c r="BD8" s="155">
        <v>0.28000000000000003</v>
      </c>
      <c r="BE8" s="155">
        <v>1.4</v>
      </c>
      <c r="BF8" s="155">
        <v>1200</v>
      </c>
      <c r="BG8" s="155">
        <v>0.71940000000000004</v>
      </c>
      <c r="BH8" s="155">
        <v>0.11020000000000001</v>
      </c>
      <c r="BI8" s="155">
        <v>0</v>
      </c>
      <c r="BJ8" s="155">
        <v>3.0000000000000001E-3</v>
      </c>
      <c r="BK8" s="131">
        <v>1.4713690000000001E-2</v>
      </c>
      <c r="BL8" s="155">
        <v>0.12130000000000001</v>
      </c>
      <c r="BM8" s="156"/>
      <c r="BO8" s="134" t="s">
        <v>575</v>
      </c>
      <c r="BP8" s="163">
        <v>8.5000000000000006E-3</v>
      </c>
    </row>
    <row r="9" spans="1:71">
      <c r="B9" s="161"/>
      <c r="C9" s="109" t="str">
        <f>Implements72[[#This Row],[Implement type]]&amp;", "&amp;Implements72[[#This Row],[Width]]&amp;" "&amp;Implements72[[#This Row],[Width Unit]]&amp; ", per "&amp;Implements72[[#This Row],[Use basis]]</f>
        <v>Field cultivator, 28 Ft Folding, per acre</v>
      </c>
      <c r="D9" s="114" t="s">
        <v>455</v>
      </c>
      <c r="E9" s="115">
        <v>28</v>
      </c>
      <c r="F9" s="116" t="str">
        <f t="shared" si="0"/>
        <v>Ft Folding</v>
      </c>
      <c r="G9" s="115"/>
      <c r="H9" s="115"/>
      <c r="I9" s="117">
        <v>53500</v>
      </c>
      <c r="J9" s="118">
        <v>0.1</v>
      </c>
      <c r="K9" s="208">
        <f t="shared" si="1"/>
        <v>59444.444444444445</v>
      </c>
      <c r="L9" s="115">
        <v>12</v>
      </c>
      <c r="M9" s="115">
        <v>100</v>
      </c>
      <c r="N9" s="120">
        <f t="shared" si="2"/>
        <v>2019.3939393939395</v>
      </c>
      <c r="O9" s="120" t="s">
        <v>735</v>
      </c>
      <c r="P9" s="115" t="s">
        <v>456</v>
      </c>
      <c r="Q9" s="115">
        <v>7</v>
      </c>
      <c r="R9" s="118">
        <v>0.85</v>
      </c>
      <c r="S9" s="118">
        <v>1.02</v>
      </c>
      <c r="T9" s="115">
        <v>200</v>
      </c>
      <c r="U9"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0.28002273174285697</v>
      </c>
      <c r="V9" s="122">
        <f>Implements72[[#This Row],[TradeIn%]]*Implements72[[#This Row],[PriceL]]</f>
        <v>16645.795720269831</v>
      </c>
      <c r="W9" s="123">
        <f>(Implements72[[#This Row],[PriceP]]-Implements72[[#This Row],[TradeIn$]])/Implements72[[#This Row],[Life (yr)]]/Implements72[[#This Row],[Use (hr/yr)]]</f>
        <v>30.71183689977514</v>
      </c>
      <c r="X9" s="123">
        <f>((Implements72[[#This Row],[PriceP]]+Implements72[[#This Row],[TradeIn$]])/2*($BP$7+$BP$8+$BP$9)+Implements72[[#This Row],[Shed (ft^2)]]*$BP$12)/Implements72[[#This Row],[Use (hr/yr)]]</f>
        <v>33.854774979052927</v>
      </c>
      <c r="Y9" s="123">
        <f>Implements72[[#This Row],[PriceL]]*(VLOOKUP(Implements72[[#This Row],[ASABEtype]],$BC$6:$BM$52,2)*(Implements72[[#This Row],[Life (yr)]]*Implements72[[#This Row],[Use (hr/yr)]]/1000)^VLOOKUP(Implements72[[#This Row],[ASABEtype]],$BC$6:$BM$52,3))/Implements72[[#This Row],[Life (yr)]]/Implements72[[#This Row],[Use (hr/yr)]]</f>
        <v>17.264242798767754</v>
      </c>
      <c r="Z9" s="123">
        <f>Implements72[[#This Row],[Depr ($/hr)]]+Implements72[[#This Row],[OH ($/hr)]]</f>
        <v>64.56661187882807</v>
      </c>
      <c r="AA9" s="123">
        <f>(Implements72[[#This Row],[PriceP]]-Implements72[[#This Row],[TradeIn$]])/Implements72[[#This Row],[Life (yr)]]/Implements72[[#This Row],[Use (ac/yr)]]</f>
        <v>1.5208442642445672</v>
      </c>
      <c r="AB9" s="123">
        <f>((Implements72[[#This Row],[PriceP]]+Implements72[[#This Row],[TradeIn$]])/2*($BP$7+$BP$8+$BP$9)+Implements72[[#This Row],[Shed (ft^2)]]*$BP$12)/Implements72[[#This Row],[Use (ac/yr)]]</f>
        <v>1.6764819542448177</v>
      </c>
      <c r="AC9"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0.85492198733393732</v>
      </c>
      <c r="AD9" s="124">
        <f>$BP$18/(Implements72[[#This Row],[Width]]*Implements72[[#This Row],[Speed]]*Implements72[[#This Row],[Efficiency]])</f>
        <v>4.9519807923169269E-2</v>
      </c>
      <c r="AE9" s="125">
        <f>IF(Implements72[[#This Row],[Use basis]]=$O$117,Implements72[[#This Row],[Ownership costs ($/hr)]],SUM(Implements72[[#This Row],[Depr ($/ac)2]:[OH ($/ac)]]))</f>
        <v>3.1973262184893851</v>
      </c>
      <c r="AF9" s="127">
        <v>8</v>
      </c>
      <c r="AG9" s="109" t="s">
        <v>454</v>
      </c>
      <c r="AH9" s="125"/>
      <c r="AI9" s="140" t="str">
        <f t="shared" si="3"/>
        <v>325 HP Tandem grain truck</v>
      </c>
      <c r="AJ9" s="141">
        <v>325</v>
      </c>
      <c r="AK9" s="210" t="s">
        <v>743</v>
      </c>
      <c r="AL9" s="211">
        <v>68500</v>
      </c>
      <c r="AM9" s="212">
        <v>0.1</v>
      </c>
      <c r="AN9" s="213">
        <f t="shared" si="4"/>
        <v>76111.111111111109</v>
      </c>
      <c r="AO9" s="231">
        <f>VLOOKUP(Power202594[[#This Row],[ASABEtype]],$BC$6:$BM$52,4,FALSE)</f>
        <v>16000</v>
      </c>
      <c r="AP9" s="214">
        <v>15</v>
      </c>
      <c r="AQ9" s="215">
        <v>200</v>
      </c>
      <c r="AR9" s="216">
        <v>1.4999999999999999E-2</v>
      </c>
      <c r="AS9" s="217" t="s">
        <v>744</v>
      </c>
      <c r="AT9" s="215">
        <v>225</v>
      </c>
      <c r="AU9" s="218">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0.46654077001996458</v>
      </c>
      <c r="AV9" s="219">
        <f>Power202594[[#This Row],[TradeIn%]]*Power202594[[#This Row],[PriceL]]</f>
        <v>35508.936384852859</v>
      </c>
      <c r="AW9" s="220">
        <f>(Power202594[[#This Row],[PriceP]]-Power202594[[#This Row],[TradeIn$]])/Power202594[[#This Row],[Life (yr)]]/Power202594[[#This Row],[Use (hr/yr)]]</f>
        <v>10.997021205049048</v>
      </c>
      <c r="AX9" s="221">
        <f>((Power202594[[#This Row],[PriceP]]+Power202594[[#This Row],[TradeIn$]])/2*($BP$7+$BP$8+$BP$9)+Power202594[[#This Row],[Shed (ft^2)]]*$BP$12)/Power202594[[#This Row],[Use (hr/yr)]]</f>
        <v>24.752404361114735</v>
      </c>
      <c r="AY9" s="222">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(gal/hr)]]*$BP$11*$BP$10</f>
        <v>2.7260416666666667</v>
      </c>
      <c r="AZ9" s="223">
        <f>Power202594[[#This Row],[Fuel (gal/hph)]]*Power202594[[#This Row],[HP]]</f>
        <v>4.875</v>
      </c>
      <c r="BA9" s="220">
        <f t="shared" si="5"/>
        <v>35.749425566163779</v>
      </c>
      <c r="BB9" s="224" t="s">
        <v>745</v>
      </c>
      <c r="BC9" s="134" t="s">
        <v>516</v>
      </c>
      <c r="BD9" s="155">
        <v>0.41</v>
      </c>
      <c r="BE9" s="155">
        <v>1.3</v>
      </c>
      <c r="BF9" s="155">
        <v>1500</v>
      </c>
      <c r="BG9" s="155">
        <v>0.85540000000000005</v>
      </c>
      <c r="BH9" s="155">
        <v>0.1177</v>
      </c>
      <c r="BI9" s="155">
        <v>0</v>
      </c>
      <c r="BJ9" s="155">
        <v>2.8999999999999998E-3</v>
      </c>
      <c r="BK9" s="131">
        <v>1.6230760000000004E-2</v>
      </c>
      <c r="BL9" s="155">
        <v>0.12740000000000001</v>
      </c>
      <c r="BM9" s="156"/>
      <c r="BO9" s="134" t="s">
        <v>576</v>
      </c>
      <c r="BP9" s="164">
        <v>5.0000000000000001E-3</v>
      </c>
    </row>
    <row r="10" spans="1:71">
      <c r="B10" s="161"/>
      <c r="C10" s="109" t="str">
        <f>Implements72[[#This Row],[Implement type]]&amp;", "&amp;Implements72[[#This Row],[Width]]&amp;" "&amp;Implements72[[#This Row],[Width Unit]]&amp; ", per "&amp;Implements72[[#This Row],[Use basis]]</f>
        <v>Field cultivator, 42 Ft Folding, per acre</v>
      </c>
      <c r="D10" s="114" t="s">
        <v>455</v>
      </c>
      <c r="E10" s="115">
        <v>42</v>
      </c>
      <c r="F10" s="116" t="str">
        <f t="shared" si="0"/>
        <v>Ft Folding</v>
      </c>
      <c r="G10" s="115"/>
      <c r="H10" s="115"/>
      <c r="I10" s="117">
        <v>102000</v>
      </c>
      <c r="J10" s="118">
        <v>0.1</v>
      </c>
      <c r="K10" s="208">
        <f t="shared" si="1"/>
        <v>113333.33333333333</v>
      </c>
      <c r="L10" s="115">
        <v>12</v>
      </c>
      <c r="M10" s="115">
        <v>100</v>
      </c>
      <c r="N10" s="120">
        <f t="shared" si="2"/>
        <v>3029.090909090909</v>
      </c>
      <c r="O10" s="120" t="s">
        <v>735</v>
      </c>
      <c r="P10" s="115" t="s">
        <v>456</v>
      </c>
      <c r="Q10" s="115">
        <v>7</v>
      </c>
      <c r="R10" s="118">
        <v>0.85</v>
      </c>
      <c r="S10" s="118">
        <v>1.02</v>
      </c>
      <c r="T10" s="115">
        <v>400</v>
      </c>
      <c r="U10"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0.28002273174285697</v>
      </c>
      <c r="V10" s="122">
        <f>Implements72[[#This Row],[TradeIn%]]*Implements72[[#This Row],[PriceL]]</f>
        <v>31735.909597523787</v>
      </c>
      <c r="W10" s="123">
        <f>(Implements72[[#This Row],[PriceP]]-Implements72[[#This Row],[TradeIn$]])/Implements72[[#This Row],[Life (yr)]]/Implements72[[#This Row],[Use (hr/yr)]]</f>
        <v>58.553408668730178</v>
      </c>
      <c r="X10" s="123">
        <f>((Implements72[[#This Row],[PriceP]]+Implements72[[#This Row],[TradeIn$]])/2*($BP$7+$BP$8+$BP$9)+Implements72[[#This Row],[Shed (ft^2)]]*$BP$12)/Implements72[[#This Row],[Use (hr/yr)]]</f>
        <v>64.726714719533632</v>
      </c>
      <c r="Y10" s="123">
        <f>Implements72[[#This Row],[PriceL]]*(VLOOKUP(Implements72[[#This Row],[ASABEtype]],$BC$6:$BM$52,2)*(Implements72[[#This Row],[Life (yr)]]*Implements72[[#This Row],[Use (hr/yr)]]/1000)^VLOOKUP(Implements72[[#This Row],[ASABEtype]],$BC$6:$BM$52,3))/Implements72[[#This Row],[Life (yr)]]/Implements72[[#This Row],[Use (hr/yr)]]</f>
        <v>32.915004962136642</v>
      </c>
      <c r="Z10" s="123">
        <f>Implements72[[#This Row],[Depr ($/hr)]]+Implements72[[#This Row],[OH ($/hr)]]</f>
        <v>123.2801233882638</v>
      </c>
      <c r="AA10" s="123">
        <f>(Implements72[[#This Row],[PriceP]]-Implements72[[#This Row],[TradeIn$]])/Implements72[[#This Row],[Life (yr)]]/Implements72[[#This Row],[Use (ac/yr)]]</f>
        <v>1.9330357003482352</v>
      </c>
      <c r="AB10" s="123">
        <f>((Implements72[[#This Row],[PriceP]]+Implements72[[#This Row],[TradeIn$]])/2*($BP$7+$BP$8+$BP$9)+Implements72[[#This Row],[Shed (ft^2)]]*$BP$12)/Implements72[[#This Row],[Use (ac/yr)]]</f>
        <v>2.1368363202727187</v>
      </c>
      <c r="AC10"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1.08662981567678</v>
      </c>
      <c r="AD10" s="124">
        <f>$BP$18/(Implements72[[#This Row],[Width]]*Implements72[[#This Row],[Speed]]*Implements72[[#This Row],[Efficiency]])</f>
        <v>3.3013205282112844E-2</v>
      </c>
      <c r="AE10" s="125">
        <f>IF(Implements72[[#This Row],[Use basis]]=$O$117,Implements72[[#This Row],[Ownership costs ($/hr)]],SUM(Implements72[[#This Row],[Depr ($/ac)2]:[OH ($/ac)]]))</f>
        <v>4.069872020620954</v>
      </c>
      <c r="AF10" s="127">
        <v>9</v>
      </c>
      <c r="AG10" s="109" t="s">
        <v>454</v>
      </c>
      <c r="AH10" s="125"/>
      <c r="AI10" s="140" t="str">
        <f t="shared" si="3"/>
        <v xml:space="preserve">475 HP Road tractor </v>
      </c>
      <c r="AJ10" s="141">
        <v>475</v>
      </c>
      <c r="AK10" s="210" t="s">
        <v>746</v>
      </c>
      <c r="AL10" s="211">
        <v>65000</v>
      </c>
      <c r="AM10" s="212">
        <v>0.1</v>
      </c>
      <c r="AN10" s="213">
        <f t="shared" si="4"/>
        <v>72222.222222222219</v>
      </c>
      <c r="AO10" s="231">
        <f>VLOOKUP(Power202594[[#This Row],[ASABEtype]],$BC$6:$BM$52,4,FALSE)</f>
        <v>16000</v>
      </c>
      <c r="AP10" s="214">
        <v>15</v>
      </c>
      <c r="AQ10" s="215">
        <v>400</v>
      </c>
      <c r="AR10" s="216">
        <v>1.4999999999999999E-2</v>
      </c>
      <c r="AS10" s="217" t="s">
        <v>744</v>
      </c>
      <c r="AT10" s="215">
        <v>200</v>
      </c>
      <c r="AU10" s="218">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0.46654077001996458</v>
      </c>
      <c r="AV10" s="219">
        <f>Power202594[[#This Row],[TradeIn%]]*Power202594[[#This Row],[PriceL]]</f>
        <v>33694.611168108553</v>
      </c>
      <c r="AW10" s="220">
        <f>(Power202594[[#This Row],[PriceP]]-Power202594[[#This Row],[TradeIn$]])/Power202594[[#This Row],[Life (yr)]]/Power202594[[#This Row],[Use (hr/yr)]]</f>
        <v>5.2175648053152406</v>
      </c>
      <c r="AX10" s="221">
        <f>((Power202594[[#This Row],[PriceP]]+Power202594[[#This Row],[TradeIn$]])/2*($BP$7+$BP$8+$BP$9)+Power202594[[#This Row],[Shed (ft^2)]]*$BP$12)/Power202594[[#This Row],[Use (hr/yr)]]</f>
        <v>11.711121501954887</v>
      </c>
      <c r="AY10" s="222">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(gal/hr)]]*$BP$11*$BP$10</f>
        <v>4.4822916666666668</v>
      </c>
      <c r="AZ10" s="223">
        <f>Power202594[[#This Row],[Fuel (gal/hph)]]*Power202594[[#This Row],[HP]]</f>
        <v>7.125</v>
      </c>
      <c r="BA10" s="220">
        <f t="shared" si="5"/>
        <v>16.928686307270127</v>
      </c>
      <c r="BB10" s="224" t="s">
        <v>747</v>
      </c>
      <c r="BC10" s="134" t="s">
        <v>459</v>
      </c>
      <c r="BD10" s="155">
        <v>0.28000000000000003</v>
      </c>
      <c r="BE10" s="155">
        <v>1.4</v>
      </c>
      <c r="BF10" s="155">
        <v>2000</v>
      </c>
      <c r="BG10" s="155">
        <v>0.69269999999999998</v>
      </c>
      <c r="BH10" s="155">
        <v>7.0300000000000001E-2</v>
      </c>
      <c r="BI10" s="155">
        <v>0</v>
      </c>
      <c r="BJ10" s="155">
        <v>1.1999999999999999E-3</v>
      </c>
      <c r="BK10" s="131">
        <v>1.4957290000000002E-2</v>
      </c>
      <c r="BL10" s="155">
        <v>0.12230000000000001</v>
      </c>
      <c r="BM10" s="156"/>
      <c r="BO10" s="134" t="s">
        <v>577</v>
      </c>
      <c r="BP10" s="165">
        <f>'Input prices'!D21</f>
        <v>3.25</v>
      </c>
      <c r="BS10" s="109" t="s">
        <v>757</v>
      </c>
    </row>
    <row r="11" spans="1:71">
      <c r="B11" s="161"/>
      <c r="C11" s="109" t="str">
        <f>Implements72[[#This Row],[Implement type]]&amp;", "&amp;Implements72[[#This Row],[Width]]&amp;" "&amp;Implements72[[#This Row],[Width Unit]]&amp; ", per "&amp;Implements72[[#This Row],[Use basis]]</f>
        <v>Field cultivator, 55 Ft Folding, per acre</v>
      </c>
      <c r="D11" s="114" t="s">
        <v>455</v>
      </c>
      <c r="E11" s="115">
        <v>55</v>
      </c>
      <c r="F11" s="116" t="str">
        <f t="shared" si="0"/>
        <v>Ft Folding</v>
      </c>
      <c r="G11" s="115"/>
      <c r="H11" s="115"/>
      <c r="I11" s="117">
        <v>137500</v>
      </c>
      <c r="J11" s="118">
        <v>0.1</v>
      </c>
      <c r="K11" s="208">
        <f t="shared" si="1"/>
        <v>152777.77777777778</v>
      </c>
      <c r="L11" s="115">
        <v>12</v>
      </c>
      <c r="M11" s="115">
        <v>100</v>
      </c>
      <c r="N11" s="120">
        <f t="shared" si="2"/>
        <v>3966.6666666666665</v>
      </c>
      <c r="O11" s="120" t="s">
        <v>735</v>
      </c>
      <c r="P11" s="115" t="s">
        <v>456</v>
      </c>
      <c r="Q11" s="115">
        <v>7</v>
      </c>
      <c r="R11" s="118">
        <v>0.85</v>
      </c>
      <c r="S11" s="118">
        <v>1.02</v>
      </c>
      <c r="T11" s="115">
        <v>400</v>
      </c>
      <c r="U11"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0.28002273174285697</v>
      </c>
      <c r="V11" s="122">
        <f>Implements72[[#This Row],[TradeIn%]]*Implements72[[#This Row],[PriceL]]</f>
        <v>42781.250682936479</v>
      </c>
      <c r="W11" s="123">
        <f>(Implements72[[#This Row],[PriceP]]-Implements72[[#This Row],[TradeIn$]])/Implements72[[#This Row],[Life (yr)]]/Implements72[[#This Row],[Use (hr/yr)]]</f>
        <v>78.93229109755292</v>
      </c>
      <c r="X11" s="123">
        <f>((Implements72[[#This Row],[PriceP]]+Implements72[[#This Row],[TradeIn$]])/2*($BP$7+$BP$8+$BP$9)+Implements72[[#This Row],[Shed (ft^2)]]*$BP$12)/Implements72[[#This Row],[Use (hr/yr)]]</f>
        <v>85.904844913396403</v>
      </c>
      <c r="Y11" s="123">
        <f>Implements72[[#This Row],[PriceL]]*(VLOOKUP(Implements72[[#This Row],[ASABEtype]],$BC$6:$BM$52,2)*(Implements72[[#This Row],[Life (yr)]]*Implements72[[#This Row],[Use (hr/yr)]]/1000)^VLOOKUP(Implements72[[#This Row],[ASABEtype]],$BC$6:$BM$52,3))/Implements72[[#This Row],[Life (yr)]]/Implements72[[#This Row],[Use (hr/yr)]]</f>
        <v>44.37071747346851</v>
      </c>
      <c r="Z11" s="123">
        <f>Implements72[[#This Row],[Depr ($/hr)]]+Implements72[[#This Row],[OH ($/hr)]]</f>
        <v>164.83713601094934</v>
      </c>
      <c r="AA11" s="123">
        <f>(Implements72[[#This Row],[PriceP]]-Implements72[[#This Row],[TradeIn$]])/Implements72[[#This Row],[Life (yr)]]/Implements72[[#This Row],[Use (ac/yr)]]</f>
        <v>1.9898896915349478</v>
      </c>
      <c r="AB11" s="123">
        <f>((Implements72[[#This Row],[PriceP]]+Implements72[[#This Row],[TradeIn$]])/2*($BP$7+$BP$8+$BP$9)+Implements72[[#This Row],[Shed (ft^2)]]*$BP$12)/Implements72[[#This Row],[Use (ac/yr)]]</f>
        <v>2.1656683591612542</v>
      </c>
      <c r="AC11"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1.1185895161378616</v>
      </c>
      <c r="AD11" s="124">
        <f>$BP$18/(Implements72[[#This Row],[Width]]*Implements72[[#This Row],[Speed]]*Implements72[[#This Row],[Efficiency]])</f>
        <v>2.5210084033613446E-2</v>
      </c>
      <c r="AE11" s="125">
        <f>IF(Implements72[[#This Row],[Use basis]]=$O$117,Implements72[[#This Row],[Ownership costs ($/hr)]],SUM(Implements72[[#This Row],[Depr ($/ac)2]:[OH ($/ac)]]))</f>
        <v>4.155558050696202</v>
      </c>
      <c r="AF11" s="127">
        <v>10</v>
      </c>
      <c r="AG11" s="109" t="s">
        <v>454</v>
      </c>
      <c r="AH11" s="125"/>
      <c r="AI11" s="140" t="str">
        <f t="shared" si="3"/>
        <v>40 HP TWD</v>
      </c>
      <c r="AJ11" s="141">
        <v>40</v>
      </c>
      <c r="AK11" s="115" t="s">
        <v>531</v>
      </c>
      <c r="AL11" s="117">
        <v>33000</v>
      </c>
      <c r="AM11" s="118">
        <v>0</v>
      </c>
      <c r="AN11" s="142">
        <f t="shared" si="4"/>
        <v>33000</v>
      </c>
      <c r="AO11" s="231">
        <f>VLOOKUP(Power202594[[#This Row],[ASABEtype]],$BC$6:$BM$52,4,FALSE)</f>
        <v>12000</v>
      </c>
      <c r="AP11" s="192">
        <v>12</v>
      </c>
      <c r="AQ11" s="115">
        <v>400</v>
      </c>
      <c r="AR11" s="115">
        <v>4.3999999999999997E-2</v>
      </c>
      <c r="AS11" s="115" t="s">
        <v>532</v>
      </c>
      <c r="AT11" s="115">
        <v>92</v>
      </c>
      <c r="AU11" s="218">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0.41084548723476766</v>
      </c>
      <c r="AV11" s="144">
        <f>Power202594[[#This Row],[TradeIn%]]*Power202594[[#This Row],[PriceL]]</f>
        <v>13557.901078747333</v>
      </c>
      <c r="AW11" s="145">
        <f>(Power202594[[#This Row],[PriceP]]-Power202594[[#This Row],[TradeIn$]])/Power202594[[#This Row],[Life (yr)]]/Power202594[[#This Row],[Use (hr/yr)]]</f>
        <v>4.0504372752609727</v>
      </c>
      <c r="AX11" s="221">
        <f>((Power202594[[#This Row],[PriceP]]+Power202594[[#This Row],[TradeIn$]])/2*($BP$7+$BP$8+$BP$9)+Power202594[[#This Row],[Shed (ft^2)]]*$BP$12)/Power202594[[#This Row],[Use (hr/yr)]]</f>
        <v>5.5188816092354758</v>
      </c>
      <c r="AY11" s="222">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(gal/hr)]]*$BP$11*$BP$10</f>
        <v>1.6808000000000001</v>
      </c>
      <c r="AZ11" s="147">
        <f>Power202594[[#This Row],[Fuel (gal/hph)]]*Power202594[[#This Row],[HP]]</f>
        <v>1.7599999999999998</v>
      </c>
      <c r="BA11" s="146">
        <f t="shared" si="5"/>
        <v>9.5693188844964485</v>
      </c>
      <c r="BB11" s="224"/>
      <c r="BC11" s="134" t="s">
        <v>471</v>
      </c>
      <c r="BD11" s="155">
        <v>0.04</v>
      </c>
      <c r="BE11" s="155">
        <v>2.1</v>
      </c>
      <c r="BF11" s="155">
        <v>3000</v>
      </c>
      <c r="BG11" s="155">
        <v>1.0136000000000001</v>
      </c>
      <c r="BH11" s="155">
        <v>0.1741</v>
      </c>
      <c r="BI11" s="155">
        <v>7.7000000000000002E-3</v>
      </c>
      <c r="BJ11" s="155">
        <v>1.2999999999999999E-3</v>
      </c>
      <c r="BK11" s="131">
        <v>0</v>
      </c>
      <c r="BL11" s="155">
        <v>0</v>
      </c>
      <c r="BM11" s="156" t="s">
        <v>578</v>
      </c>
      <c r="BO11" s="134" t="s">
        <v>579</v>
      </c>
      <c r="BP11" s="166">
        <v>0.1</v>
      </c>
    </row>
    <row r="12" spans="1:71">
      <c r="B12" s="161"/>
      <c r="C12" s="109" t="str">
        <f>Implements72[[#This Row],[Implement type]]&amp;", "&amp;Implements72[[#This Row],[Width]]&amp;" "&amp;Implements72[[#This Row],[Width Unit]]&amp; ", per "&amp;Implements72[[#This Row],[Use basis]]</f>
        <v>Tandem disk, 21 Ft Folding, per acre</v>
      </c>
      <c r="D12" s="114" t="s">
        <v>457</v>
      </c>
      <c r="E12" s="115">
        <v>21</v>
      </c>
      <c r="F12" s="116" t="str">
        <f t="shared" si="0"/>
        <v>Ft Folding</v>
      </c>
      <c r="G12" s="115"/>
      <c r="H12" s="115"/>
      <c r="I12" s="117">
        <v>85500</v>
      </c>
      <c r="J12" s="118">
        <v>0.1</v>
      </c>
      <c r="K12" s="208">
        <f t="shared" si="1"/>
        <v>95000</v>
      </c>
      <c r="L12" s="115">
        <v>12</v>
      </c>
      <c r="M12" s="115">
        <v>100</v>
      </c>
      <c r="N12" s="120">
        <f t="shared" si="2"/>
        <v>1221.818181818182</v>
      </c>
      <c r="O12" s="120" t="s">
        <v>735</v>
      </c>
      <c r="P12" s="115" t="s">
        <v>458</v>
      </c>
      <c r="Q12" s="115">
        <v>6</v>
      </c>
      <c r="R12" s="118">
        <v>0.8</v>
      </c>
      <c r="S12" s="118">
        <v>1.02</v>
      </c>
      <c r="T12" s="115">
        <v>260</v>
      </c>
      <c r="U12"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0.28329577093478608</v>
      </c>
      <c r="V12" s="122">
        <f>Implements72[[#This Row],[TradeIn%]]*Implements72[[#This Row],[PriceL]]</f>
        <v>26913.09823880468</v>
      </c>
      <c r="W12" s="123">
        <f>(Implements72[[#This Row],[PriceP]]-Implements72[[#This Row],[TradeIn$]])/Implements72[[#This Row],[Life (yr)]]/Implements72[[#This Row],[Use (hr/yr)]]</f>
        <v>48.822418134329425</v>
      </c>
      <c r="X12" s="123">
        <f>((Implements72[[#This Row],[PriceP]]+Implements72[[#This Row],[TradeIn$]])/2*($BP$7+$BP$8+$BP$9)+Implements72[[#This Row],[Shed (ft^2)]]*$BP$12)/Implements72[[#This Row],[Use (hr/yr)]]</f>
        <v>53.66792900288533</v>
      </c>
      <c r="Y12" s="123">
        <f>Implements72[[#This Row],[PriceL]]*(VLOOKUP(Implements72[[#This Row],[ASABEtype]],$BC$6:$BM$52,2)*(Implements72[[#This Row],[Life (yr)]]*Implements72[[#This Row],[Use (hr/yr)]]/1000)^VLOOKUP(Implements72[[#This Row],[ASABEtype]],$BC$6:$BM$52,3))/Implements72[[#This Row],[Life (yr)]]/Implements72[[#This Row],[Use (hr/yr)]]</f>
        <v>19.42777131010099</v>
      </c>
      <c r="Z12" s="123">
        <f>Implements72[[#This Row],[Depr ($/hr)]]+Implements72[[#This Row],[OH ($/hr)]]</f>
        <v>102.49034713721475</v>
      </c>
      <c r="AA12" s="123">
        <f>(Implements72[[#This Row],[PriceP]]-Implements72[[#This Row],[TradeIn$]])/Implements72[[#This Row],[Life (yr)]]/Implements72[[#This Row],[Use (ac/yr)]]</f>
        <v>3.9958824365894614</v>
      </c>
      <c r="AB12" s="123">
        <f>((Implements72[[#This Row],[PriceP]]+Implements72[[#This Row],[TradeIn$]])/2*($BP$7+$BP$8+$BP$9)+Implements72[[#This Row],[Shed (ft^2)]]*$BP$12)/Implements72[[#This Row],[Use (ac/yr)]]</f>
        <v>4.3924644273194833</v>
      </c>
      <c r="AC12"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1.5900705685350511</v>
      </c>
      <c r="AD12" s="124">
        <f>$BP$18/(Implements72[[#This Row],[Width]]*Implements72[[#This Row],[Speed]]*Implements72[[#This Row],[Efficiency]])</f>
        <v>8.1845238095238082E-2</v>
      </c>
      <c r="AE12" s="125">
        <f>IF(Implements72[[#This Row],[Use basis]]=$O$117,Implements72[[#This Row],[Ownership costs ($/hr)]],SUM(Implements72[[#This Row],[Depr ($/ac)2]:[OH ($/ac)]]))</f>
        <v>8.3883468639089447</v>
      </c>
      <c r="AF12" s="127">
        <v>11</v>
      </c>
      <c r="AG12" s="109" t="s">
        <v>454</v>
      </c>
      <c r="AH12" s="125"/>
      <c r="AI12" s="140" t="str">
        <f t="shared" si="3"/>
        <v>60 HP TWD</v>
      </c>
      <c r="AJ12" s="141">
        <v>60</v>
      </c>
      <c r="AK12" s="115" t="s">
        <v>531</v>
      </c>
      <c r="AL12" s="117">
        <v>37000</v>
      </c>
      <c r="AM12" s="118">
        <v>0</v>
      </c>
      <c r="AN12" s="142">
        <f t="shared" si="4"/>
        <v>37000</v>
      </c>
      <c r="AO12" s="231">
        <f>VLOOKUP(Power202594[[#This Row],[ASABEtype]],$BC$6:$BM$52,4,FALSE)</f>
        <v>12000</v>
      </c>
      <c r="AP12" s="192">
        <v>12</v>
      </c>
      <c r="AQ12" s="115">
        <v>400</v>
      </c>
      <c r="AR12" s="115">
        <v>4.3999999999999997E-2</v>
      </c>
      <c r="AS12" s="115" t="s">
        <v>532</v>
      </c>
      <c r="AT12" s="115">
        <v>104</v>
      </c>
      <c r="AU12" s="218">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0.41084548723476766</v>
      </c>
      <c r="AV12" s="144">
        <f>Power202594[[#This Row],[TradeIn%]]*Power202594[[#This Row],[PriceL]]</f>
        <v>15201.283027686404</v>
      </c>
      <c r="AW12" s="146">
        <f>(Power202594[[#This Row],[PriceP]]-Power202594[[#This Row],[TradeIn$]])/Power202594[[#This Row],[Life (yr)]]/Power202594[[#This Row],[Use (hr/yr)]]</f>
        <v>4.5413993692319989</v>
      </c>
      <c r="AX12" s="221">
        <f>((Power202594[[#This Row],[PriceP]]+Power202594[[#This Row],[TradeIn$]])/2*($BP$7+$BP$8+$BP$9)+Power202594[[#This Row],[Shed (ft^2)]]*$BP$12)/Power202594[[#This Row],[Use (hr/yr)]]</f>
        <v>6.1898928748222479</v>
      </c>
      <c r="AY12" s="222">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(gal/hr)]]*$BP$11*$BP$10</f>
        <v>2.1012</v>
      </c>
      <c r="AZ12" s="147">
        <f>Power202594[[#This Row],[Fuel (gal/hph)]]*Power202594[[#This Row],[HP]]</f>
        <v>2.6399999999999997</v>
      </c>
      <c r="BA12" s="146">
        <f t="shared" si="5"/>
        <v>10.731292244054247</v>
      </c>
      <c r="BB12" s="224"/>
      <c r="BC12" s="134" t="s">
        <v>580</v>
      </c>
      <c r="BD12" s="155">
        <v>0.14000000000000001</v>
      </c>
      <c r="BE12" s="155">
        <v>2.2999999999999998</v>
      </c>
      <c r="BF12" s="155">
        <v>2000</v>
      </c>
      <c r="BG12" s="155">
        <v>1.054</v>
      </c>
      <c r="BH12" s="155">
        <v>0.1865</v>
      </c>
      <c r="BI12" s="155">
        <v>6.7999999999999996E-3</v>
      </c>
      <c r="BJ12" s="155">
        <v>2.8E-3</v>
      </c>
      <c r="BK12" s="131">
        <v>7.1740899999999993E-3</v>
      </c>
      <c r="BL12" s="155">
        <v>8.4699999999999998E-2</v>
      </c>
      <c r="BM12" s="156"/>
      <c r="BO12" s="134" t="s">
        <v>581</v>
      </c>
      <c r="BP12" s="167">
        <f>3.75*0.15*126.3/73.3</f>
        <v>0.96921896316507516</v>
      </c>
    </row>
    <row r="13" spans="1:71">
      <c r="B13" s="161"/>
      <c r="C13" s="109" t="str">
        <f>Implements72[[#This Row],[Implement type]]&amp;", "&amp;Implements72[[#This Row],[Width]]&amp;" "&amp;Implements72[[#This Row],[Width Unit]]&amp; ", per "&amp;Implements72[[#This Row],[Use basis]]</f>
        <v>Tandem disk, 32 Ft Folding, per acre</v>
      </c>
      <c r="D13" s="114" t="s">
        <v>457</v>
      </c>
      <c r="E13" s="115">
        <v>32</v>
      </c>
      <c r="F13" s="116" t="str">
        <f t="shared" si="0"/>
        <v>Ft Folding</v>
      </c>
      <c r="G13" s="115"/>
      <c r="H13" s="115"/>
      <c r="I13" s="117">
        <v>123500</v>
      </c>
      <c r="J13" s="118">
        <v>0.1</v>
      </c>
      <c r="K13" s="208">
        <f t="shared" si="1"/>
        <v>137222.22222222222</v>
      </c>
      <c r="L13" s="115">
        <v>12</v>
      </c>
      <c r="M13" s="115">
        <v>100</v>
      </c>
      <c r="N13" s="120">
        <f t="shared" si="2"/>
        <v>1861.818181818182</v>
      </c>
      <c r="O13" s="120" t="s">
        <v>735</v>
      </c>
      <c r="P13" s="115" t="s">
        <v>459</v>
      </c>
      <c r="Q13" s="115">
        <v>6</v>
      </c>
      <c r="R13" s="118">
        <v>0.8</v>
      </c>
      <c r="S13" s="118">
        <v>1.02</v>
      </c>
      <c r="T13" s="115">
        <v>280</v>
      </c>
      <c r="U13"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0.28002273174285697</v>
      </c>
      <c r="V13" s="122">
        <f>Implements72[[#This Row],[TradeIn%]]*Implements72[[#This Row],[PriceL]]</f>
        <v>38425.341522492039</v>
      </c>
      <c r="W13" s="123">
        <f>(Implements72[[#This Row],[PriceP]]-Implements72[[#This Row],[TradeIn$]])/Implements72[[#This Row],[Life (yr)]]/Implements72[[#This Row],[Use (hr/yr)]]</f>
        <v>70.895548731256639</v>
      </c>
      <c r="X13" s="123">
        <f>((Implements72[[#This Row],[PriceP]]+Implements72[[#This Row],[TradeIn$]])/2*($BP$7+$BP$8+$BP$9)+Implements72[[#This Row],[Shed (ft^2)]]*$BP$12)/Implements72[[#This Row],[Use (hr/yr)]]</f>
        <v>76.389843489596089</v>
      </c>
      <c r="Y13" s="123">
        <f>Implements72[[#This Row],[PriceL]]*(VLOOKUP(Implements72[[#This Row],[ASABEtype]],$BC$6:$BM$52,2)*(Implements72[[#This Row],[Life (yr)]]*Implements72[[#This Row],[Use (hr/yr)]]/1000)^VLOOKUP(Implements72[[#This Row],[ASABEtype]],$BC$6:$BM$52,3))/Implements72[[#This Row],[Life (yr)]]/Implements72[[#This Row],[Use (hr/yr)]]</f>
        <v>41.329007683031421</v>
      </c>
      <c r="Z13" s="123">
        <f>Implements72[[#This Row],[Depr ($/hr)]]+Implements72[[#This Row],[OH ($/hr)]]</f>
        <v>147.28539222085271</v>
      </c>
      <c r="AA13" s="123">
        <f>(Implements72[[#This Row],[PriceP]]-Implements72[[#This Row],[TradeIn$]])/Implements72[[#This Row],[Life (yr)]]/Implements72[[#This Row],[Use (ac/yr)]]</f>
        <v>3.8078663869327292</v>
      </c>
      <c r="AB13" s="123">
        <f>((Implements72[[#This Row],[PriceP]]+Implements72[[#This Row],[TradeIn$]])/2*($BP$7+$BP$8+$BP$9)+Implements72[[#This Row],[Shed (ft^2)]]*$BP$12)/Implements72[[#This Row],[Use (ac/yr)]]</f>
        <v>4.1029701093044766</v>
      </c>
      <c r="AC13"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2.2198197486003202</v>
      </c>
      <c r="AD13" s="124">
        <f>$BP$18/(Implements72[[#This Row],[Width]]*Implements72[[#This Row],[Speed]]*Implements72[[#This Row],[Efficiency]])</f>
        <v>5.3710937499999993E-2</v>
      </c>
      <c r="AE13" s="125">
        <f>IF(Implements72[[#This Row],[Use basis]]=$O$117,Implements72[[#This Row],[Ownership costs ($/hr)]],SUM(Implements72[[#This Row],[Depr ($/ac)2]:[OH ($/ac)]]))</f>
        <v>7.9108364962372058</v>
      </c>
      <c r="AF13" s="127">
        <v>12</v>
      </c>
      <c r="AG13" s="109" t="s">
        <v>454</v>
      </c>
      <c r="AH13" s="125"/>
      <c r="AI13" s="140" t="str">
        <f t="shared" si="3"/>
        <v>75 HP TWD</v>
      </c>
      <c r="AJ13" s="141">
        <v>75</v>
      </c>
      <c r="AK13" s="115" t="s">
        <v>531</v>
      </c>
      <c r="AL13" s="117">
        <v>65000</v>
      </c>
      <c r="AM13" s="118">
        <v>0.05</v>
      </c>
      <c r="AN13" s="142">
        <f t="shared" si="4"/>
        <v>68421.052631578947</v>
      </c>
      <c r="AO13" s="231">
        <f>VLOOKUP(Power202594[[#This Row],[ASABEtype]],$BC$6:$BM$52,4,FALSE)</f>
        <v>12000</v>
      </c>
      <c r="AP13" s="192">
        <v>12</v>
      </c>
      <c r="AQ13" s="115">
        <v>400</v>
      </c>
      <c r="AR13" s="115">
        <v>4.3999999999999997E-2</v>
      </c>
      <c r="AS13" s="115" t="s">
        <v>532</v>
      </c>
      <c r="AT13" s="115">
        <v>115</v>
      </c>
      <c r="AU13" s="218">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0.41084548723476766</v>
      </c>
      <c r="AV13" s="144">
        <f>Power202594[[#This Row],[TradeIn%]]*Power202594[[#This Row],[PriceL]]</f>
        <v>28110.480705536735</v>
      </c>
      <c r="AW13" s="146">
        <f>(Power202594[[#This Row],[PriceP]]-Power202594[[#This Row],[TradeIn$]])/Power202594[[#This Row],[Life (yr)]]/Power202594[[#This Row],[Use (hr/yr)]]</f>
        <v>7.685316519679847</v>
      </c>
      <c r="AX13" s="221">
        <f>((Power202594[[#This Row],[PriceP]]+Power202594[[#This Row],[TradeIn$]])/2*($BP$7+$BP$8+$BP$9)+Power202594[[#This Row],[Shed (ft^2)]]*$BP$12)/Power202594[[#This Row],[Use (hr/yr)]]</f>
        <v>10.869967632164762</v>
      </c>
      <c r="AY13" s="222">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(gal/hr)]]*$BP$11*$BP$10</f>
        <v>3.3714473684210526</v>
      </c>
      <c r="AZ13" s="147">
        <f>Power202594[[#This Row],[Fuel (gal/hph)]]*Power202594[[#This Row],[HP]]</f>
        <v>3.3</v>
      </c>
      <c r="BA13" s="146">
        <f t="shared" si="5"/>
        <v>18.55528415184461</v>
      </c>
      <c r="BB13" s="224"/>
      <c r="BC13" s="134" t="s">
        <v>582</v>
      </c>
      <c r="BD13" s="155">
        <v>0.11</v>
      </c>
      <c r="BE13" s="155">
        <v>1.8</v>
      </c>
      <c r="BF13" s="155">
        <v>3000</v>
      </c>
      <c r="BG13" s="155">
        <v>1.054</v>
      </c>
      <c r="BH13" s="155">
        <v>0.1865</v>
      </c>
      <c r="BI13" s="155">
        <v>6.7999999999999996E-3</v>
      </c>
      <c r="BJ13" s="155">
        <v>2.8E-3</v>
      </c>
      <c r="BK13" s="131">
        <v>7.1740899999999993E-3</v>
      </c>
      <c r="BL13" s="155">
        <v>8.4699999999999998E-2</v>
      </c>
      <c r="BM13" s="156"/>
      <c r="BO13" s="131" t="s">
        <v>583</v>
      </c>
      <c r="BP13" s="168">
        <v>0.03</v>
      </c>
    </row>
    <row r="14" spans="1:71">
      <c r="B14" s="161"/>
      <c r="C14" s="109" t="str">
        <f>Implements72[[#This Row],[Implement type]]&amp;", "&amp;Implements72[[#This Row],[Width]]&amp;" "&amp;Implements72[[#This Row],[Width Unit]]&amp; ", per "&amp;Implements72[[#This Row],[Use basis]]</f>
        <v>Forage harvester, pull-type w/corn head, 7.5 Ft, per acre</v>
      </c>
      <c r="D14" s="116" t="s">
        <v>460</v>
      </c>
      <c r="E14" s="115">
        <v>7.5</v>
      </c>
      <c r="F14" s="116" t="s">
        <v>447</v>
      </c>
      <c r="G14" s="115">
        <v>3</v>
      </c>
      <c r="H14" s="116" t="s">
        <v>461</v>
      </c>
      <c r="I14" s="117">
        <v>94500</v>
      </c>
      <c r="J14" s="118">
        <v>0.1</v>
      </c>
      <c r="K14" s="208">
        <f t="shared" si="1"/>
        <v>105000</v>
      </c>
      <c r="L14" s="115">
        <v>12</v>
      </c>
      <c r="M14" s="115">
        <v>200</v>
      </c>
      <c r="N14" s="120">
        <f t="shared" si="2"/>
        <v>413.63636363636363</v>
      </c>
      <c r="O14" s="120" t="s">
        <v>735</v>
      </c>
      <c r="P14" s="115" t="s">
        <v>462</v>
      </c>
      <c r="Q14" s="115">
        <v>3.5</v>
      </c>
      <c r="R14" s="118">
        <v>0.65</v>
      </c>
      <c r="S14" s="118">
        <v>1.1100000000000001</v>
      </c>
      <c r="T14" s="115">
        <v>140</v>
      </c>
      <c r="U14"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0.39621371899420055</v>
      </c>
      <c r="V14" s="122">
        <f>Implements72[[#This Row],[TradeIn%]]*Implements72[[#This Row],[PriceL]]</f>
        <v>41602.440494391056</v>
      </c>
      <c r="W14" s="123">
        <f>(Implements72[[#This Row],[PriceP]]-Implements72[[#This Row],[TradeIn$]])/Implements72[[#This Row],[Life (yr)]]/Implements72[[#This Row],[Use (hr/yr)]]</f>
        <v>22.040649794003727</v>
      </c>
      <c r="X14" s="123">
        <f>((Implements72[[#This Row],[PriceP]]+Implements72[[#This Row],[TradeIn$]])/2*($BP$7+$BP$8+$BP$9)+Implements72[[#This Row],[Shed (ft^2)]]*$BP$12)/Implements72[[#This Row],[Use (hr/yr)]]</f>
        <v>31.641758486689515</v>
      </c>
      <c r="Y14" s="123">
        <f>Implements72[[#This Row],[PriceL]]*(VLOOKUP(Implements72[[#This Row],[ASABEtype]],$BC$6:$BM$52,2)*(Implements72[[#This Row],[Life (yr)]]*Implements72[[#This Row],[Use (hr/yr)]]/1000)^VLOOKUP(Implements72[[#This Row],[ASABEtype]],$BC$6:$BM$52,3))/Implements72[[#This Row],[Life (yr)]]/Implements72[[#This Row],[Use (hr/yr)]]</f>
        <v>26.632215917451891</v>
      </c>
      <c r="Z14" s="123">
        <f>Implements72[[#This Row],[Depr ($/hr)]]+Implements72[[#This Row],[OH ($/hr)]]</f>
        <v>53.682408280693238</v>
      </c>
      <c r="AA14" s="123">
        <f>(Implements72[[#This Row],[PriceP]]-Implements72[[#This Row],[TradeIn$]])/Implements72[[#This Row],[Life (yr)]]/Implements72[[#This Row],[Use (ac/yr)]]</f>
        <v>10.657017482814988</v>
      </c>
      <c r="AB14" s="123">
        <f>((Implements72[[#This Row],[PriceP]]+Implements72[[#This Row],[TradeIn$]])/2*($BP$7+$BP$8+$BP$9)+Implements72[[#This Row],[Shed (ft^2)]]*$BP$12)/Implements72[[#This Row],[Use (ac/yr)]]</f>
        <v>15.299311795761962</v>
      </c>
      <c r="AC14"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12.877115388658057</v>
      </c>
      <c r="AD14" s="124">
        <f>$BP$18/(Implements72[[#This Row],[Width]]*Implements72[[#This Row],[Speed]]*Implements72[[#This Row],[Efficiency]])</f>
        <v>0.48351648351648352</v>
      </c>
      <c r="AE14" s="125">
        <f>IF(Implements72[[#This Row],[Use basis]]=$O$117,Implements72[[#This Row],[Ownership costs ($/hr)]],SUM(Implements72[[#This Row],[Depr ($/ac)2]:[OH ($/ac)]]))</f>
        <v>25.956329278576952</v>
      </c>
      <c r="AF14" s="127">
        <v>37</v>
      </c>
      <c r="AG14" s="109" t="s">
        <v>463</v>
      </c>
      <c r="AH14" s="125"/>
      <c r="AI14" s="140" t="str">
        <f t="shared" si="3"/>
        <v>105 HP MFWD</v>
      </c>
      <c r="AJ14" s="141">
        <v>105</v>
      </c>
      <c r="AK14" s="115" t="s">
        <v>533</v>
      </c>
      <c r="AL14" s="117">
        <v>135000</v>
      </c>
      <c r="AM14" s="118">
        <v>0.1</v>
      </c>
      <c r="AN14" s="142">
        <f t="shared" si="4"/>
        <v>150000</v>
      </c>
      <c r="AO14" s="231">
        <f>VLOOKUP(Power202594[[#This Row],[ASABEtype]],$BC$6:$BM$52,4,FALSE)</f>
        <v>16000</v>
      </c>
      <c r="AP14" s="192">
        <v>12</v>
      </c>
      <c r="AQ14" s="115">
        <v>450</v>
      </c>
      <c r="AR14" s="115">
        <v>4.3999999999999997E-2</v>
      </c>
      <c r="AS14" s="115" t="s">
        <v>534</v>
      </c>
      <c r="AT14" s="115">
        <v>127</v>
      </c>
      <c r="AU14" s="218">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0.29697993700208086</v>
      </c>
      <c r="AV14" s="144">
        <f>Power202594[[#This Row],[TradeIn%]]*Power202594[[#This Row],[PriceL]]</f>
        <v>44546.990550312126</v>
      </c>
      <c r="AW14" s="146">
        <f>(Power202594[[#This Row],[PriceP]]-Power202594[[#This Row],[TradeIn$]])/Power202594[[#This Row],[Life (yr)]]/Power202594[[#This Row],[Use (hr/yr)]]</f>
        <v>16.750557305497754</v>
      </c>
      <c r="AX14" s="221">
        <f>((Power202594[[#This Row],[PriceP]]+Power202594[[#This Row],[TradeIn$]])/2*($BP$7+$BP$8+$BP$9)+Power202594[[#This Row],[Shed (ft^2)]]*$BP$12)/Power202594[[#This Row],[Use (hr/yr)]]</f>
        <v>18.427730840802589</v>
      </c>
      <c r="AY14" s="222">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(gal/hr)]]*$BP$11*$BP$10</f>
        <v>5.5515000000000008</v>
      </c>
      <c r="AZ14" s="147">
        <f>Power202594[[#This Row],[Fuel (gal/hph)]]*Power202594[[#This Row],[HP]]</f>
        <v>4.62</v>
      </c>
      <c r="BA14" s="146">
        <f t="shared" si="5"/>
        <v>35.178288146300346</v>
      </c>
      <c r="BB14" s="224"/>
      <c r="BC14" s="134" t="s">
        <v>450</v>
      </c>
      <c r="BD14" s="155">
        <v>0.63</v>
      </c>
      <c r="BE14" s="155">
        <v>1.3</v>
      </c>
      <c r="BF14" s="155">
        <v>1200</v>
      </c>
      <c r="BG14" s="155">
        <v>0.86350000000000005</v>
      </c>
      <c r="BH14" s="155">
        <v>0.1288</v>
      </c>
      <c r="BI14" s="155">
        <v>0</v>
      </c>
      <c r="BJ14" s="155">
        <v>1.6999999999999999E-3</v>
      </c>
      <c r="BK14" s="131">
        <v>2.4617610000000005E-2</v>
      </c>
      <c r="BL14" s="155">
        <v>0.15690000000000001</v>
      </c>
      <c r="BM14" s="156"/>
      <c r="BO14" s="131" t="s">
        <v>584</v>
      </c>
      <c r="BP14" s="169">
        <v>116</v>
      </c>
    </row>
    <row r="15" spans="1:71">
      <c r="B15" s="161"/>
      <c r="C15" s="109" t="str">
        <f>Implements72[[#This Row],[Implement type]]&amp;", "&amp;Implements72[[#This Row],[Width]]&amp;" "&amp;Implements72[[#This Row],[Width Unit]]&amp; ", per "&amp;Implements72[[#This Row],[Use basis]]</f>
        <v>Forage harvester, pull-type w/pickup head, 12 Ft, per acre</v>
      </c>
      <c r="D15" s="116" t="s">
        <v>464</v>
      </c>
      <c r="E15" s="115">
        <v>12</v>
      </c>
      <c r="F15" s="116" t="s">
        <v>447</v>
      </c>
      <c r="G15" s="115"/>
      <c r="H15" s="116"/>
      <c r="I15" s="117">
        <v>83000</v>
      </c>
      <c r="J15" s="118">
        <v>0.1</v>
      </c>
      <c r="K15" s="208">
        <f t="shared" si="1"/>
        <v>92222.222222222219</v>
      </c>
      <c r="L15" s="115">
        <v>12</v>
      </c>
      <c r="M15" s="115">
        <v>200</v>
      </c>
      <c r="N15" s="120">
        <f t="shared" si="2"/>
        <v>661.81818181818187</v>
      </c>
      <c r="O15" s="120" t="s">
        <v>735</v>
      </c>
      <c r="P15" s="115" t="s">
        <v>462</v>
      </c>
      <c r="Q15" s="115">
        <v>3.5</v>
      </c>
      <c r="R15" s="118">
        <v>0.65</v>
      </c>
      <c r="S15" s="118">
        <v>1.1100000000000001</v>
      </c>
      <c r="T15" s="115">
        <v>140</v>
      </c>
      <c r="U15"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0.39621371899420055</v>
      </c>
      <c r="V15" s="122">
        <f>Implements72[[#This Row],[TradeIn%]]*Implements72[[#This Row],[PriceL]]</f>
        <v>36539.709640576271</v>
      </c>
      <c r="W15" s="123">
        <f>(Implements72[[#This Row],[PriceP]]-Implements72[[#This Row],[TradeIn$]])/Implements72[[#This Row],[Life (yr)]]/Implements72[[#This Row],[Use (hr/yr)]]</f>
        <v>19.358454316426553</v>
      </c>
      <c r="X15" s="123">
        <f>((Implements72[[#This Row],[PriceP]]+Implements72[[#This Row],[TradeIn$]])/2*($BP$7+$BP$8+$BP$9)+Implements72[[#This Row],[Shed (ft^2)]]*$BP$12)/Implements72[[#This Row],[Use (hr/yr)]]</f>
        <v>27.873737217446656</v>
      </c>
      <c r="Y15" s="123">
        <f>Implements72[[#This Row],[PriceL]]*(VLOOKUP(Implements72[[#This Row],[ASABEtype]],$BC$6:$BM$52,2)*(Implements72[[#This Row],[Life (yr)]]*Implements72[[#This Row],[Use (hr/yr)]]/1000)^VLOOKUP(Implements72[[#This Row],[ASABEtype]],$BC$6:$BM$52,3))/Implements72[[#This Row],[Life (yr)]]/Implements72[[#This Row],[Use (hr/yr)]]</f>
        <v>23.391258424851927</v>
      </c>
      <c r="Z15" s="123">
        <f>Implements72[[#This Row],[Depr ($/hr)]]+Implements72[[#This Row],[OH ($/hr)]]</f>
        <v>47.232191533873205</v>
      </c>
      <c r="AA15" s="123">
        <f>(Implements72[[#This Row],[PriceP]]-Implements72[[#This Row],[TradeIn$]])/Implements72[[#This Row],[Life (yr)]]/Implements72[[#This Row],[Use (ac/yr)]]</f>
        <v>5.8500823483706608</v>
      </c>
      <c r="AB15" s="123">
        <f>((Implements72[[#This Row],[PriceP]]+Implements72[[#This Row],[TradeIn$]])/2*($BP$7+$BP$8+$BP$9)+Implements72[[#This Row],[Shed (ft^2)]]*$BP$12)/Implements72[[#This Row],[Use (ac/yr)]]</f>
        <v>8.423382126151461</v>
      </c>
      <c r="AC15"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7.0687868866310763</v>
      </c>
      <c r="AD15" s="124">
        <f>$BP$18/(Implements72[[#This Row],[Width]]*Implements72[[#This Row],[Speed]]*Implements72[[#This Row],[Efficiency]])</f>
        <v>0.30219780219780218</v>
      </c>
      <c r="AE15" s="125">
        <f>IF(Implements72[[#This Row],[Use basis]]=$O$117,Implements72[[#This Row],[Ownership costs ($/hr)]],SUM(Implements72[[#This Row],[Depr ($/ac)2]:[OH ($/ac)]]))</f>
        <v>14.273464474522122</v>
      </c>
      <c r="AF15" s="127">
        <v>38</v>
      </c>
      <c r="AG15" s="109" t="s">
        <v>463</v>
      </c>
      <c r="AH15" s="125"/>
      <c r="AI15" s="140" t="str">
        <f>CONCATENATE(AJ15&amp;" "&amp;AK15)</f>
        <v>130 HP MFWD</v>
      </c>
      <c r="AJ15" s="141">
        <v>130</v>
      </c>
      <c r="AK15" s="115" t="s">
        <v>533</v>
      </c>
      <c r="AL15" s="117">
        <v>185000</v>
      </c>
      <c r="AM15" s="118">
        <v>0.1</v>
      </c>
      <c r="AN15" s="142">
        <f>AL15/(1-AM15)</f>
        <v>205555.55555555556</v>
      </c>
      <c r="AO15" s="231">
        <f>VLOOKUP(Power202594[[#This Row],[ASABEtype]],$BC$6:$BM$52,4,FALSE)</f>
        <v>16000</v>
      </c>
      <c r="AP15" s="192">
        <v>12</v>
      </c>
      <c r="AQ15" s="115">
        <v>450</v>
      </c>
      <c r="AR15" s="115">
        <v>4.3999999999999997E-2</v>
      </c>
      <c r="AS15" s="115" t="s">
        <v>534</v>
      </c>
      <c r="AT15" s="115">
        <v>130</v>
      </c>
      <c r="AU15" s="218">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0.29697993700208086</v>
      </c>
      <c r="AV15" s="144">
        <f>Power202594[[#This Row],[TradeIn%]]*Power202594[[#This Row],[PriceL]]</f>
        <v>61045.875939316626</v>
      </c>
      <c r="AW15" s="146">
        <f>(Power202594[[#This Row],[PriceP]]-Power202594[[#This Row],[TradeIn$]])/Power202594[[#This Row],[Life (yr)]]/Power202594[[#This Row],[Use (hr/yr)]]</f>
        <v>22.954467418645066</v>
      </c>
      <c r="AX15" s="221">
        <f>((Power202594[[#This Row],[PriceP]]+Power202594[[#This Row],[TradeIn$]])/2*($BP$7+$BP$8+$BP$9)+Power202594[[#This Row],[Shed (ft^2)]]*$BP$12)/Power202594[[#This Row],[Use (hr/yr)]]</f>
        <v>25.157968489889704</v>
      </c>
      <c r="AY15" s="222">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(gal/hr)]]*$BP$11*$BP$10</f>
        <v>7.4090000000000007</v>
      </c>
      <c r="AZ15" s="147">
        <f>Power202594[[#This Row],[Fuel (gal/hph)]]*Power202594[[#This Row],[HP]]</f>
        <v>5.72</v>
      </c>
      <c r="BA15" s="146">
        <f t="shared" si="5"/>
        <v>48.112435908534771</v>
      </c>
      <c r="BB15" s="224"/>
      <c r="BC15" s="134" t="s">
        <v>456</v>
      </c>
      <c r="BD15" s="155">
        <v>0.27</v>
      </c>
      <c r="BE15" s="155">
        <v>1.4</v>
      </c>
      <c r="BF15" s="155">
        <v>2000</v>
      </c>
      <c r="BG15" s="155">
        <v>0.69269999999999998</v>
      </c>
      <c r="BH15" s="155">
        <v>7.0300000000000001E-2</v>
      </c>
      <c r="BI15" s="155">
        <v>0</v>
      </c>
      <c r="BJ15" s="155">
        <v>1.1999999999999999E-3</v>
      </c>
      <c r="BK15" s="131">
        <v>1.4957290000000002E-2</v>
      </c>
      <c r="BL15" s="155">
        <v>0.12230000000000001</v>
      </c>
      <c r="BM15" s="156"/>
      <c r="BO15" s="109" t="s">
        <v>585</v>
      </c>
      <c r="BP15" s="170">
        <v>124.92</v>
      </c>
    </row>
    <row r="16" spans="1:71">
      <c r="B16" s="161"/>
      <c r="C16" s="109" t="str">
        <f>Implements72[[#This Row],[Implement type]]&amp;", "&amp;Implements72[[#This Row],[Width]]&amp;" "&amp;Implements72[[#This Row],[Width Unit]]&amp; ", per "&amp;Implements72[[#This Row],[Use basis]]</f>
        <v>Forage harvester, self-prop corn head, 15 Ft, per acre</v>
      </c>
      <c r="D16" s="114" t="s">
        <v>465</v>
      </c>
      <c r="E16" s="115">
        <v>15</v>
      </c>
      <c r="F16" s="116" t="s">
        <v>447</v>
      </c>
      <c r="G16" s="115">
        <v>6</v>
      </c>
      <c r="H16" s="116" t="s">
        <v>461</v>
      </c>
      <c r="I16" s="117">
        <v>107500</v>
      </c>
      <c r="J16" s="118">
        <v>0.1</v>
      </c>
      <c r="K16" s="208">
        <f t="shared" si="1"/>
        <v>119444.44444444444</v>
      </c>
      <c r="L16" s="115">
        <v>12</v>
      </c>
      <c r="M16" s="115">
        <v>200</v>
      </c>
      <c r="N16" s="120">
        <f t="shared" si="2"/>
        <v>1018.1818181818181</v>
      </c>
      <c r="O16" s="120" t="s">
        <v>735</v>
      </c>
      <c r="P16" s="115" t="s">
        <v>466</v>
      </c>
      <c r="Q16" s="115">
        <v>4</v>
      </c>
      <c r="R16" s="118">
        <v>0.7</v>
      </c>
      <c r="S16" s="118">
        <v>1.1100000000000001</v>
      </c>
      <c r="T16" s="115">
        <v>300</v>
      </c>
      <c r="U16"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0.39621371899420055</v>
      </c>
      <c r="V16" s="122">
        <f>Implements72[[#This Row],[TradeIn%]]*Implements72[[#This Row],[PriceL]]</f>
        <v>47325.527546529505</v>
      </c>
      <c r="W16" s="123">
        <f>(Implements72[[#This Row],[PriceP]]-Implements72[[#This Row],[TradeIn$]])/Implements72[[#This Row],[Life (yr)]]/Implements72[[#This Row],[Use (hr/yr)]]</f>
        <v>25.072696855612708</v>
      </c>
      <c r="X16" s="123">
        <f>((Implements72[[#This Row],[PriceP]]+Implements72[[#This Row],[TradeIn$]])/2*($BP$7+$BP$8+$BP$9)+Implements72[[#This Row],[Shed (ft^2)]]*$BP$12)/Implements72[[#This Row],[Use (hr/yr)]]</f>
        <v>36.676635961583081</v>
      </c>
      <c r="Y16" s="123">
        <f>Implements72[[#This Row],[PriceL]]*(VLOOKUP(Implements72[[#This Row],[ASABEtype]],$BC$6:$BM$52,2)*(Implements72[[#This Row],[Life (yr)]]*Implements72[[#This Row],[Use (hr/yr)]]/1000)^VLOOKUP(Implements72[[#This Row],[ASABEtype]],$BC$6:$BM$52,3))/Implements72[[#This Row],[Life (yr)]]/Implements72[[#This Row],[Use (hr/yr)]]</f>
        <v>8.6</v>
      </c>
      <c r="Z16" s="123">
        <f>Implements72[[#This Row],[Depr ($/hr)]]+Implements72[[#This Row],[OH ($/hr)]]</f>
        <v>61.749332817195793</v>
      </c>
      <c r="AA16" s="123">
        <f>(Implements72[[#This Row],[PriceP]]-Implements72[[#This Row],[TradeIn$]])/Implements72[[#This Row],[Life (yr)]]/Implements72[[#This Row],[Use (ac/yr)]]</f>
        <v>4.9249940252096396</v>
      </c>
      <c r="AB16" s="123">
        <f>((Implements72[[#This Row],[PriceP]]+Implements72[[#This Row],[TradeIn$]])/2*($BP$7+$BP$8+$BP$9)+Implements72[[#This Row],[Shed (ft^2)]]*$BP$12)/Implements72[[#This Row],[Use (ac/yr)]]</f>
        <v>7.204339206739534</v>
      </c>
      <c r="AC16"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1.6892857142857141</v>
      </c>
      <c r="AD16" s="124">
        <f>$BP$18/(Implements72[[#This Row],[Width]]*Implements72[[#This Row],[Speed]]*Implements72[[#This Row],[Efficiency]])</f>
        <v>0.19642857142857142</v>
      </c>
      <c r="AE16" s="125">
        <f>IF(Implements72[[#This Row],[Use basis]]=$O$117,Implements72[[#This Row],[Ownership costs ($/hr)]],SUM(Implements72[[#This Row],[Depr ($/ac)2]:[OH ($/ac)]]))</f>
        <v>12.129333231949174</v>
      </c>
      <c r="AF16" s="127">
        <v>39</v>
      </c>
      <c r="AG16" s="109" t="s">
        <v>463</v>
      </c>
      <c r="AH16" s="125"/>
      <c r="AI16" s="140" t="str">
        <f t="shared" si="3"/>
        <v>160 HP MFWD</v>
      </c>
      <c r="AJ16" s="141">
        <v>160</v>
      </c>
      <c r="AK16" s="115" t="s">
        <v>533</v>
      </c>
      <c r="AL16" s="117">
        <v>260000</v>
      </c>
      <c r="AM16" s="118">
        <v>0.1</v>
      </c>
      <c r="AN16" s="142">
        <f t="shared" si="4"/>
        <v>288888.88888888888</v>
      </c>
      <c r="AO16" s="231">
        <f>VLOOKUP(Power202594[[#This Row],[ASABEtype]],$BC$6:$BM$52,4,FALSE)</f>
        <v>16000</v>
      </c>
      <c r="AP16" s="192">
        <v>12</v>
      </c>
      <c r="AQ16" s="115">
        <v>500</v>
      </c>
      <c r="AR16" s="115">
        <v>4.3999999999999997E-2</v>
      </c>
      <c r="AS16" s="115" t="s">
        <v>534</v>
      </c>
      <c r="AT16" s="115">
        <v>200</v>
      </c>
      <c r="AU16" s="218">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0.29275619122607144</v>
      </c>
      <c r="AV16" s="144">
        <f>Power202594[[#This Row],[TradeIn%]]*Power202594[[#This Row],[PriceL]]</f>
        <v>84574.010798642863</v>
      </c>
      <c r="AW16" s="146">
        <f>(Power202594[[#This Row],[PriceP]]-Power202594[[#This Row],[TradeIn$]])/Power202594[[#This Row],[Life (yr)]]/Power202594[[#This Row],[Use (hr/yr)]]</f>
        <v>29.237664866892853</v>
      </c>
      <c r="AX16" s="221">
        <f>((Power202594[[#This Row],[PriceP]]+Power202594[[#This Row],[TradeIn$]])/2*($BP$7+$BP$8+$BP$9)+Power202594[[#This Row],[Shed (ft^2)]]*$BP$12)/Power202594[[#This Row],[Use (hr/yr)]]</f>
        <v>31.743922567942533</v>
      </c>
      <c r="AY16" s="222">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(gal/hr)]]*$BP$11*$BP$10</f>
        <v>10.954666666666666</v>
      </c>
      <c r="AZ16" s="147">
        <f>Power202594[[#This Row],[Fuel (gal/hph)]]*Power202594[[#This Row],[HP]]</f>
        <v>7.0399999999999991</v>
      </c>
      <c r="BA16" s="146">
        <f t="shared" si="5"/>
        <v>60.98158743483539</v>
      </c>
      <c r="BB16" s="224"/>
      <c r="BC16" s="134" t="s">
        <v>586</v>
      </c>
      <c r="BD16" s="155">
        <v>0.22</v>
      </c>
      <c r="BE16" s="155">
        <v>1.8</v>
      </c>
      <c r="BF16" s="155">
        <v>1500</v>
      </c>
      <c r="BG16" s="155">
        <v>0.65290000000000004</v>
      </c>
      <c r="BH16" s="155">
        <v>0.15110000000000001</v>
      </c>
      <c r="BI16" s="155">
        <v>0</v>
      </c>
      <c r="BJ16" s="155">
        <v>7.7999999999999996E-3</v>
      </c>
      <c r="BK16" s="131">
        <v>1.525225E-2</v>
      </c>
      <c r="BL16" s="155">
        <v>0.1235</v>
      </c>
      <c r="BM16" s="156"/>
      <c r="BO16" s="109" t="s">
        <v>587</v>
      </c>
      <c r="BP16" s="170">
        <v>68.61</v>
      </c>
    </row>
    <row r="17" spans="2:68">
      <c r="B17" s="176"/>
      <c r="C17" s="109" t="str">
        <f>Implements72[[#This Row],[Implement type]]&amp;", "&amp;Implements72[[#This Row],[Width]]&amp;" "&amp;Implements72[[#This Row],[Width Unit]]&amp; ", per "&amp;Implements72[[#This Row],[Use basis]]</f>
        <v>Forage harvester, self-prop corn head, 20 Ft Folding, per acre</v>
      </c>
      <c r="D17" s="114" t="s">
        <v>465</v>
      </c>
      <c r="E17" s="115">
        <v>20</v>
      </c>
      <c r="F17" s="116" t="s">
        <v>467</v>
      </c>
      <c r="G17" s="115">
        <v>8</v>
      </c>
      <c r="H17" s="116" t="s">
        <v>461</v>
      </c>
      <c r="I17" s="117">
        <v>141000</v>
      </c>
      <c r="J17" s="118">
        <v>0.1</v>
      </c>
      <c r="K17" s="208">
        <f t="shared" si="1"/>
        <v>156666.66666666666</v>
      </c>
      <c r="L17" s="115">
        <v>12</v>
      </c>
      <c r="M17" s="115">
        <v>200</v>
      </c>
      <c r="N17" s="120">
        <f t="shared" si="2"/>
        <v>1357.5757575757575</v>
      </c>
      <c r="O17" s="120" t="s">
        <v>735</v>
      </c>
      <c r="P17" s="115" t="s">
        <v>466</v>
      </c>
      <c r="Q17" s="115">
        <v>4</v>
      </c>
      <c r="R17" s="118">
        <v>0.7</v>
      </c>
      <c r="S17" s="118">
        <v>1.1100000000000001</v>
      </c>
      <c r="T17" s="115">
        <v>300</v>
      </c>
      <c r="U17"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0.39621371899420055</v>
      </c>
      <c r="V17" s="122">
        <f>Implements72[[#This Row],[TradeIn%]]*Implements72[[#This Row],[PriceL]]</f>
        <v>62073.482642424751</v>
      </c>
      <c r="W17" s="123">
        <f>(Implements72[[#This Row],[PriceP]]-Implements72[[#This Row],[TradeIn$]])/Implements72[[#This Row],[Life (yr)]]/Implements72[[#This Row],[Use (hr/yr)]]</f>
        <v>32.886048898989685</v>
      </c>
      <c r="X17" s="123">
        <f>((Implements72[[#This Row],[PriceP]]+Implements72[[#This Row],[TradeIn$]])/2*($BP$7+$BP$8+$BP$9)+Implements72[[#This Row],[Shed (ft^2)]]*$BP$12)/Implements72[[#This Row],[Use (hr/yr)]]</f>
        <v>47.653045745899242</v>
      </c>
      <c r="Y17" s="123">
        <f>Implements72[[#This Row],[PriceL]]*(VLOOKUP(Implements72[[#This Row],[ASABEtype]],$BC$6:$BM$52,2)*(Implements72[[#This Row],[Life (yr)]]*Implements72[[#This Row],[Use (hr/yr)]]/1000)^VLOOKUP(Implements72[[#This Row],[ASABEtype]],$BC$6:$BM$52,3))/Implements72[[#This Row],[Life (yr)]]/Implements72[[#This Row],[Use (hr/yr)]]</f>
        <v>11.279999999999998</v>
      </c>
      <c r="Z17" s="123">
        <f>Implements72[[#This Row],[Depr ($/hr)]]+Implements72[[#This Row],[OH ($/hr)]]</f>
        <v>80.539094644888934</v>
      </c>
      <c r="AA17" s="123">
        <f>(Implements72[[#This Row],[PriceP]]-Implements72[[#This Row],[TradeIn$]])/Implements72[[#This Row],[Life (yr)]]/Implements72[[#This Row],[Use (ac/yr)]]</f>
        <v>4.8448197038690166</v>
      </c>
      <c r="AB17" s="123">
        <f>((Implements72[[#This Row],[PriceP]]+Implements72[[#This Row],[TradeIn$]])/2*($BP$7+$BP$8+$BP$9)+Implements72[[#This Row],[Shed (ft^2)]]*$BP$12)/Implements72[[#This Row],[Use (ac/yr)]]</f>
        <v>7.0203147750655139</v>
      </c>
      <c r="AC17"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1.661785714285714</v>
      </c>
      <c r="AD17" s="124">
        <f>$BP$18/(Implements72[[#This Row],[Width]]*Implements72[[#This Row],[Speed]]*Implements72[[#This Row],[Efficiency]])</f>
        <v>0.14732142857142858</v>
      </c>
      <c r="AE17" s="125">
        <f>IF(Implements72[[#This Row],[Use basis]]=$O$117,Implements72[[#This Row],[Ownership costs ($/hr)]],SUM(Implements72[[#This Row],[Depr ($/ac)2]:[OH ($/ac)]]))</f>
        <v>11.865134478934531</v>
      </c>
      <c r="AF17" s="127">
        <v>40</v>
      </c>
      <c r="AG17" s="109" t="s">
        <v>463</v>
      </c>
      <c r="AH17" s="125"/>
      <c r="AI17" s="140" t="str">
        <f t="shared" si="3"/>
        <v>200 HP MFWD</v>
      </c>
      <c r="AJ17" s="141">
        <v>200</v>
      </c>
      <c r="AK17" s="115" t="s">
        <v>533</v>
      </c>
      <c r="AL17" s="117">
        <v>325000</v>
      </c>
      <c r="AM17" s="118">
        <v>0.1</v>
      </c>
      <c r="AN17" s="142">
        <f t="shared" si="4"/>
        <v>361111.11111111112</v>
      </c>
      <c r="AO17" s="231">
        <f>VLOOKUP(Power202594[[#This Row],[ASABEtype]],$BC$6:$BM$52,4,FALSE)</f>
        <v>16000</v>
      </c>
      <c r="AP17" s="192">
        <v>12</v>
      </c>
      <c r="AQ17" s="115">
        <v>500</v>
      </c>
      <c r="AR17" s="115">
        <v>4.3999999999999997E-2</v>
      </c>
      <c r="AS17" s="115" t="s">
        <v>534</v>
      </c>
      <c r="AT17" s="115">
        <v>210</v>
      </c>
      <c r="AU17" s="218">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0.29275619122607144</v>
      </c>
      <c r="AV17" s="144">
        <f>Power202594[[#This Row],[TradeIn%]]*Power202594[[#This Row],[PriceL]]</f>
        <v>105717.51349830358</v>
      </c>
      <c r="AW17" s="146">
        <f>(Power202594[[#This Row],[PriceP]]-Power202594[[#This Row],[TradeIn$]])/Power202594[[#This Row],[Life (yr)]]/Power202594[[#This Row],[Use (hr/yr)]]</f>
        <v>36.547081083616064</v>
      </c>
      <c r="AX17" s="221">
        <f>((Power202594[[#This Row],[PriceP]]+Power202594[[#This Row],[TradeIn$]])/2*($BP$7+$BP$8+$BP$9)+Power202594[[#This Row],[Shed (ft^2)]]*$BP$12)/Power202594[[#This Row],[Use (hr/yr)]]</f>
        <v>39.602365692874955</v>
      </c>
      <c r="AY17" s="222">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(gal/hr)]]*$BP$11*$BP$10</f>
        <v>13.693333333333333</v>
      </c>
      <c r="AZ17" s="147">
        <f>Power202594[[#This Row],[Fuel (gal/hph)]]*Power202594[[#This Row],[HP]]</f>
        <v>8.7999999999999989</v>
      </c>
      <c r="BA17" s="146">
        <f t="shared" si="5"/>
        <v>76.149446776491018</v>
      </c>
      <c r="BB17" s="224"/>
      <c r="BC17" s="134" t="s">
        <v>588</v>
      </c>
      <c r="BD17" s="155">
        <v>0.15</v>
      </c>
      <c r="BE17" s="155">
        <v>1.6</v>
      </c>
      <c r="BF17" s="155">
        <v>2500</v>
      </c>
      <c r="BG17" s="155">
        <v>0.65290000000000004</v>
      </c>
      <c r="BH17" s="155">
        <v>0.15110000000000001</v>
      </c>
      <c r="BI17" s="155">
        <v>0</v>
      </c>
      <c r="BJ17" s="155">
        <v>7.7999999999999996E-3</v>
      </c>
      <c r="BK17" s="131">
        <v>1.525225E-2</v>
      </c>
      <c r="BL17" s="155">
        <v>0.1235</v>
      </c>
      <c r="BM17" s="156"/>
      <c r="BO17" s="131" t="s">
        <v>589</v>
      </c>
      <c r="BP17" s="177">
        <f>BP14*BP16/BP15</f>
        <v>63.71085494716619</v>
      </c>
    </row>
    <row r="18" spans="2:68">
      <c r="C18" s="109" t="str">
        <f>Implements72[[#This Row],[Implement type]]&amp;", "&amp;Implements72[[#This Row],[Width]]&amp;" "&amp;Implements72[[#This Row],[Width Unit]]&amp; ", per "&amp;Implements72[[#This Row],[Use basis]]</f>
        <v>Forage harvester, self-prop pickup head (2X windrows), 24 Ft Folding, per acre</v>
      </c>
      <c r="D18" s="116" t="s">
        <v>468</v>
      </c>
      <c r="E18" s="115">
        <v>24</v>
      </c>
      <c r="F18" s="116" t="s">
        <v>467</v>
      </c>
      <c r="G18" s="115"/>
      <c r="H18" s="116"/>
      <c r="I18" s="117">
        <v>35000</v>
      </c>
      <c r="J18" s="118">
        <v>0.1</v>
      </c>
      <c r="K18" s="208">
        <f t="shared" si="1"/>
        <v>38888.888888888891</v>
      </c>
      <c r="L18" s="115">
        <v>12</v>
      </c>
      <c r="M18" s="115">
        <v>200</v>
      </c>
      <c r="N18" s="120">
        <f t="shared" si="2"/>
        <v>1629.0909090909088</v>
      </c>
      <c r="O18" s="120" t="s">
        <v>735</v>
      </c>
      <c r="P18" s="115" t="s">
        <v>466</v>
      </c>
      <c r="Q18" s="115">
        <v>4</v>
      </c>
      <c r="R18" s="118">
        <v>0.7</v>
      </c>
      <c r="S18" s="118">
        <v>1.1100000000000001</v>
      </c>
      <c r="T18" s="115">
        <v>300</v>
      </c>
      <c r="U18"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0.39621371899420055</v>
      </c>
      <c r="V18" s="122">
        <f>Implements72[[#This Row],[TradeIn%]]*Implements72[[#This Row],[PriceL]]</f>
        <v>15408.311294218911</v>
      </c>
      <c r="W18" s="123">
        <f>(Implements72[[#This Row],[PriceP]]-Implements72[[#This Row],[TradeIn$]])/Implements72[[#This Row],[Life (yr)]]/Implements72[[#This Row],[Use (hr/yr)]]</f>
        <v>8.1632036274087874</v>
      </c>
      <c r="X18" s="123">
        <f>((Implements72[[#This Row],[PriceP]]+Implements72[[#This Row],[TradeIn$]])/2*($BP$7+$BP$8+$BP$9)+Implements72[[#This Row],[Shed (ft^2)]]*$BP$12)/Implements72[[#This Row],[Use (hr/yr)]]</f>
        <v>12.921719264182414</v>
      </c>
      <c r="Y18" s="123">
        <f>Implements72[[#This Row],[PriceL]]*(VLOOKUP(Implements72[[#This Row],[ASABEtype]],$BC$6:$BM$52,2)*(Implements72[[#This Row],[Life (yr)]]*Implements72[[#This Row],[Use (hr/yr)]]/1000)^VLOOKUP(Implements72[[#This Row],[ASABEtype]],$BC$6:$BM$52,3))/Implements72[[#This Row],[Life (yr)]]/Implements72[[#This Row],[Use (hr/yr)]]</f>
        <v>2.8</v>
      </c>
      <c r="Z18" s="123">
        <f>Implements72[[#This Row],[Depr ($/hr)]]+Implements72[[#This Row],[OH ($/hr)]]</f>
        <v>21.084922891591201</v>
      </c>
      <c r="AA18" s="123">
        <f>(Implements72[[#This Row],[PriceP]]-Implements72[[#This Row],[TradeIn$]])/Implements72[[#This Row],[Life (yr)]]/Implements72[[#This Row],[Use (ac/yr)]]</f>
        <v>1.0021790167577755</v>
      </c>
      <c r="AB18" s="123">
        <f>((Implements72[[#This Row],[PriceP]]+Implements72[[#This Row],[TradeIn$]])/2*($BP$7+$BP$8+$BP$9)+Implements72[[#This Row],[Shed (ft^2)]]*$BP$12)/Implements72[[#This Row],[Use (ac/yr)]]</f>
        <v>1.5863717846652519</v>
      </c>
      <c r="AC18"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0.34375000000000006</v>
      </c>
      <c r="AD18" s="124">
        <f>$BP$18/(Implements72[[#This Row],[Width]]*Implements72[[#This Row],[Speed]]*Implements72[[#This Row],[Efficiency]])</f>
        <v>0.12276785714285716</v>
      </c>
      <c r="AE18" s="125">
        <f>IF(Implements72[[#This Row],[Use basis]]=$O$117,Implements72[[#This Row],[Ownership costs ($/hr)]],SUM(Implements72[[#This Row],[Depr ($/ac)2]:[OH ($/ac)]]))</f>
        <v>2.5885508014230272</v>
      </c>
      <c r="AF18" s="127">
        <v>42</v>
      </c>
      <c r="AG18" s="109" t="s">
        <v>463</v>
      </c>
      <c r="AH18" s="125"/>
      <c r="AI18" s="140" t="str">
        <f t="shared" si="3"/>
        <v>280 HP MFWD</v>
      </c>
      <c r="AJ18" s="141">
        <v>280</v>
      </c>
      <c r="AK18" s="115" t="s">
        <v>533</v>
      </c>
      <c r="AL18" s="117">
        <v>360000</v>
      </c>
      <c r="AM18" s="118">
        <v>0.1</v>
      </c>
      <c r="AN18" s="142">
        <f t="shared" si="4"/>
        <v>400000</v>
      </c>
      <c r="AO18" s="231">
        <f>VLOOKUP(Power202594[[#This Row],[ASABEtype]],$BC$6:$BM$52,4,FALSE)</f>
        <v>16000</v>
      </c>
      <c r="AP18" s="192">
        <v>12</v>
      </c>
      <c r="AQ18" s="115">
        <v>500</v>
      </c>
      <c r="AR18" s="115">
        <v>4.3999999999999997E-2</v>
      </c>
      <c r="AS18" s="115" t="s">
        <v>534</v>
      </c>
      <c r="AT18" s="115">
        <v>250</v>
      </c>
      <c r="AU18" s="218">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0.29275619122607144</v>
      </c>
      <c r="AV18" s="144">
        <f>Power202594[[#This Row],[TradeIn%]]*Power202594[[#This Row],[PriceL]]</f>
        <v>117102.47649042857</v>
      </c>
      <c r="AW18" s="146">
        <f>(Power202594[[#This Row],[PriceP]]-Power202594[[#This Row],[TradeIn$]])/Power202594[[#This Row],[Life (yr)]]/Power202594[[#This Row],[Use (hr/yr)]]</f>
        <v>40.482920584928571</v>
      </c>
      <c r="AX18" s="221">
        <f>((Power202594[[#This Row],[PriceP]]+Power202594[[#This Row],[TradeIn$]])/2*($BP$7+$BP$8+$BP$9)+Power202594[[#This Row],[Shed (ft^2)]]*$BP$12)/Power202594[[#This Row],[Use (hr/yr)]]</f>
        <v>43.900934842211527</v>
      </c>
      <c r="AY18" s="222">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(gal/hr)]]*$BP$11*$BP$10</f>
        <v>16.003999999999998</v>
      </c>
      <c r="AZ18" s="147">
        <f>Power202594[[#This Row],[Fuel (gal/hph)]]*Power202594[[#This Row],[HP]]</f>
        <v>12.319999999999999</v>
      </c>
      <c r="BA18" s="146">
        <f t="shared" si="5"/>
        <v>84.383855427140105</v>
      </c>
      <c r="BB18" s="224"/>
      <c r="BC18" s="134" t="s">
        <v>466</v>
      </c>
      <c r="BD18" s="155">
        <v>0.03</v>
      </c>
      <c r="BE18" s="155">
        <v>2</v>
      </c>
      <c r="BF18" s="155">
        <v>4000</v>
      </c>
      <c r="BG18" s="155">
        <v>0.65290000000000004</v>
      </c>
      <c r="BH18" s="155">
        <v>0.15110000000000001</v>
      </c>
      <c r="BI18" s="155">
        <v>0</v>
      </c>
      <c r="BJ18" s="155">
        <v>7.7999999999999996E-3</v>
      </c>
      <c r="BK18" s="131">
        <v>1.525225E-2</v>
      </c>
      <c r="BL18" s="155">
        <v>0.1235</v>
      </c>
      <c r="BM18" s="156"/>
      <c r="BO18" s="131" t="s">
        <v>590</v>
      </c>
      <c r="BP18" s="155">
        <v>8.25</v>
      </c>
    </row>
    <row r="19" spans="2:68">
      <c r="C19" s="109" t="str">
        <f>Implements72[[#This Row],[Implement type]]&amp;", "&amp;Implements72[[#This Row],[Width]]&amp;" "&amp;Implements72[[#This Row],[Width Unit]]&amp; ", per "&amp;Implements72[[#This Row],[Use basis]]</f>
        <v>Forage harvester, self-prop pickup head, 12 Ft, per acre</v>
      </c>
      <c r="D19" s="116" t="s">
        <v>469</v>
      </c>
      <c r="E19" s="115">
        <v>12</v>
      </c>
      <c r="F19" s="116" t="s">
        <v>447</v>
      </c>
      <c r="G19" s="115"/>
      <c r="H19" s="116"/>
      <c r="I19" s="117">
        <v>35000</v>
      </c>
      <c r="J19" s="118">
        <v>0.1</v>
      </c>
      <c r="K19" s="208">
        <f t="shared" si="1"/>
        <v>38888.888888888891</v>
      </c>
      <c r="L19" s="115">
        <v>12</v>
      </c>
      <c r="M19" s="115">
        <v>200</v>
      </c>
      <c r="N19" s="120">
        <f t="shared" si="2"/>
        <v>814.54545454545439</v>
      </c>
      <c r="O19" s="120" t="s">
        <v>735</v>
      </c>
      <c r="P19" s="115" t="s">
        <v>466</v>
      </c>
      <c r="Q19" s="115">
        <v>4</v>
      </c>
      <c r="R19" s="118">
        <v>0.7</v>
      </c>
      <c r="S19" s="118">
        <v>1.1100000000000001</v>
      </c>
      <c r="T19" s="115">
        <v>300</v>
      </c>
      <c r="U19"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0.39621371899420055</v>
      </c>
      <c r="V19" s="122">
        <f>Implements72[[#This Row],[TradeIn%]]*Implements72[[#This Row],[PriceL]]</f>
        <v>15408.311294218911</v>
      </c>
      <c r="W19" s="123">
        <f>(Implements72[[#This Row],[PriceP]]-Implements72[[#This Row],[TradeIn$]])/Implements72[[#This Row],[Life (yr)]]/Implements72[[#This Row],[Use (hr/yr)]]</f>
        <v>8.1632036274087874</v>
      </c>
      <c r="X19" s="123">
        <f>((Implements72[[#This Row],[PriceP]]+Implements72[[#This Row],[TradeIn$]])/2*($BP$7+$BP$8+$BP$9)+Implements72[[#This Row],[Shed (ft^2)]]*$BP$12)/Implements72[[#This Row],[Use (hr/yr)]]</f>
        <v>12.921719264182414</v>
      </c>
      <c r="Y19" s="123">
        <f>Implements72[[#This Row],[PriceL]]*(VLOOKUP(Implements72[[#This Row],[ASABEtype]],$BC$6:$BM$52,2)*(Implements72[[#This Row],[Life (yr)]]*Implements72[[#This Row],[Use (hr/yr)]]/1000)^VLOOKUP(Implements72[[#This Row],[ASABEtype]],$BC$6:$BM$52,3))/Implements72[[#This Row],[Life (yr)]]/Implements72[[#This Row],[Use (hr/yr)]]</f>
        <v>2.8</v>
      </c>
      <c r="Z19" s="123">
        <f>Implements72[[#This Row],[Depr ($/hr)]]+Implements72[[#This Row],[OH ($/hr)]]</f>
        <v>21.084922891591201</v>
      </c>
      <c r="AA19" s="123">
        <f>(Implements72[[#This Row],[PriceP]]-Implements72[[#This Row],[TradeIn$]])/Implements72[[#This Row],[Life (yr)]]/Implements72[[#This Row],[Use (ac/yr)]]</f>
        <v>2.0043580335155511</v>
      </c>
      <c r="AB19" s="123">
        <f>((Implements72[[#This Row],[PriceP]]+Implements72[[#This Row],[TradeIn$]])/2*($BP$7+$BP$8+$BP$9)+Implements72[[#This Row],[Shed (ft^2)]]*$BP$12)/Implements72[[#This Row],[Use (ac/yr)]]</f>
        <v>3.1727435693305037</v>
      </c>
      <c r="AC19"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0.68750000000000011</v>
      </c>
      <c r="AD19" s="124">
        <f>$BP$18/(Implements72[[#This Row],[Width]]*Implements72[[#This Row],[Speed]]*Implements72[[#This Row],[Efficiency]])</f>
        <v>0.24553571428571433</v>
      </c>
      <c r="AE19" s="125">
        <f>IF(Implements72[[#This Row],[Use basis]]=$O$117,Implements72[[#This Row],[Ownership costs ($/hr)]],SUM(Implements72[[#This Row],[Depr ($/ac)2]:[OH ($/ac)]]))</f>
        <v>5.1771016028460544</v>
      </c>
      <c r="AF19" s="127">
        <v>41</v>
      </c>
      <c r="AG19" s="109" t="s">
        <v>463</v>
      </c>
      <c r="AH19" s="125"/>
      <c r="AI19" s="140" t="str">
        <f>CONCATENATE(AJ19&amp;" "&amp;AK19)</f>
        <v>340 HP MFWD</v>
      </c>
      <c r="AJ19" s="141">
        <v>340</v>
      </c>
      <c r="AK19" s="115" t="s">
        <v>533</v>
      </c>
      <c r="AL19" s="117">
        <v>420000</v>
      </c>
      <c r="AM19" s="118">
        <v>0.1</v>
      </c>
      <c r="AN19" s="142">
        <f t="shared" si="4"/>
        <v>466666.66666666663</v>
      </c>
      <c r="AO19" s="231">
        <f>VLOOKUP(Power202594[[#This Row],[ASABEtype]],$BC$6:$BM$52,4,FALSE)</f>
        <v>16000</v>
      </c>
      <c r="AP19" s="192">
        <v>12</v>
      </c>
      <c r="AQ19" s="115">
        <v>500</v>
      </c>
      <c r="AR19" s="115">
        <v>4.3999999999999997E-2</v>
      </c>
      <c r="AS19" s="115" t="s">
        <v>534</v>
      </c>
      <c r="AT19" s="115">
        <v>250</v>
      </c>
      <c r="AU19" s="218">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0.29275619122607144</v>
      </c>
      <c r="AV19" s="144">
        <f>Power202594[[#This Row],[TradeIn%]]*Power202594[[#This Row],[PriceL]]</f>
        <v>136619.55590549999</v>
      </c>
      <c r="AW19" s="146">
        <f>(Power202594[[#This Row],[PriceP]]-Power202594[[#This Row],[TradeIn$]])/Power202594[[#This Row],[Life (yr)]]/Power202594[[#This Row],[Use (hr/yr)]]</f>
        <v>47.230074015750006</v>
      </c>
      <c r="AX19" s="221">
        <f>((Power202594[[#This Row],[PriceP]]+Power202594[[#This Row],[TradeIn$]])/2*($BP$7+$BP$8+$BP$9)+Power202594[[#This Row],[Shed (ft^2)]]*$BP$12)/Power202594[[#This Row],[Use (hr/yr)]]</f>
        <v>51.136989068983027</v>
      </c>
      <c r="AY19" s="222">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(gal/hr)]]*$BP$11*$BP$10</f>
        <v>18.861999999999998</v>
      </c>
      <c r="AZ19" s="147">
        <f>Power202594[[#This Row],[Fuel (gal/hph)]]*Power202594[[#This Row],[HP]]</f>
        <v>14.959999999999999</v>
      </c>
      <c r="BA19" s="146">
        <f t="shared" si="5"/>
        <v>98.367063084733033</v>
      </c>
      <c r="BB19" s="224"/>
      <c r="BC19" s="134" t="s">
        <v>591</v>
      </c>
      <c r="BD19" s="155">
        <v>0.16</v>
      </c>
      <c r="BE19" s="155">
        <v>1.6</v>
      </c>
      <c r="BF19" s="155">
        <v>2000</v>
      </c>
      <c r="BG19" s="155">
        <v>0.80910000000000004</v>
      </c>
      <c r="BH19" s="155">
        <v>0.1109</v>
      </c>
      <c r="BI19" s="155">
        <v>0</v>
      </c>
      <c r="BJ19" s="155">
        <v>1.4E-3</v>
      </c>
      <c r="BK19" s="131">
        <v>1.605289E-2</v>
      </c>
      <c r="BL19" s="155">
        <v>0.12670000000000001</v>
      </c>
      <c r="BM19" s="156"/>
    </row>
    <row r="20" spans="2:68">
      <c r="C20" s="109" t="str">
        <f>Implements72[[#This Row],[Implement type]]&amp;", "&amp;Implements72[[#This Row],[Width]]&amp;" "&amp;Implements72[[#This Row],[Width Unit]]&amp; ", per "&amp;Implements72[[#This Row],[Use basis]]</f>
        <v>Combine belt pickup hd, 23 Ft, per acre</v>
      </c>
      <c r="D20" s="116" t="s">
        <v>470</v>
      </c>
      <c r="E20" s="115">
        <v>23</v>
      </c>
      <c r="F20" s="116" t="s">
        <v>447</v>
      </c>
      <c r="G20" s="115"/>
      <c r="H20" s="116"/>
      <c r="I20" s="117">
        <v>56000</v>
      </c>
      <c r="J20" s="118">
        <v>0.2</v>
      </c>
      <c r="K20" s="208">
        <f t="shared" si="1"/>
        <v>70000</v>
      </c>
      <c r="L20" s="115">
        <v>12</v>
      </c>
      <c r="M20" s="117">
        <v>100</v>
      </c>
      <c r="N20" s="120">
        <f t="shared" si="2"/>
        <v>878.18181818181802</v>
      </c>
      <c r="O20" s="120" t="s">
        <v>735</v>
      </c>
      <c r="P20" s="115" t="s">
        <v>471</v>
      </c>
      <c r="Q20" s="115">
        <v>4.5</v>
      </c>
      <c r="R20" s="118">
        <v>0.7</v>
      </c>
      <c r="S20" s="118">
        <v>1.1100000000000001</v>
      </c>
      <c r="T20" s="115">
        <v>75</v>
      </c>
      <c r="U20"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0.17332568982532631</v>
      </c>
      <c r="V20" s="122">
        <f>Implements72[[#This Row],[TradeIn%]]*Implements72[[#This Row],[PriceL]]</f>
        <v>12132.798287772843</v>
      </c>
      <c r="W20" s="123">
        <f>(Implements72[[#This Row],[PriceP]]-Implements72[[#This Row],[TradeIn$]])/Implements72[[#This Row],[Life (yr)]]/Implements72[[#This Row],[Use (hr/yr)]]</f>
        <v>36.556001426855964</v>
      </c>
      <c r="X20" s="123">
        <f>((Implements72[[#This Row],[PriceP]]+Implements72[[#This Row],[TradeIn$]])/2*($BP$7+$BP$8+$BP$9)+Implements72[[#This Row],[Shed (ft^2)]]*$BP$12)/Implements72[[#This Row],[Use (hr/yr)]]</f>
        <v>31.727337443310446</v>
      </c>
      <c r="Y20" s="123">
        <f>Implements72[[#This Row],[PriceL]]*(VLOOKUP(Implements72[[#This Row],[ASABEtype]],$BC$6:$BM$52,2)*(Implements72[[#This Row],[Life (yr)]]*Implements72[[#This Row],[Use (hr/yr)]]/1000)^VLOOKUP(Implements72[[#This Row],[ASABEtype]],$BC$6:$BM$52,3))/Implements72[[#This Row],[Life (yr)]]/Implements72[[#This Row],[Use (hr/yr)]]</f>
        <v>3.4218219038540014</v>
      </c>
      <c r="Z20" s="123">
        <f>Implements72[[#This Row],[Depr ($/hr)]]+Implements72[[#This Row],[OH ($/hr)]]</f>
        <v>68.283338870166403</v>
      </c>
      <c r="AA20" s="123">
        <f>(Implements72[[#This Row],[PriceP]]-Implements72[[#This Row],[TradeIn$]])/Implements72[[#This Row],[Life (yr)]]/Implements72[[#This Row],[Use (ac/yr)]]</f>
        <v>4.162691673865587</v>
      </c>
      <c r="AB20" s="123">
        <f>((Implements72[[#This Row],[PriceP]]+Implements72[[#This Row],[TradeIn$]])/2*($BP$7+$BP$8+$BP$9)+Implements72[[#This Row],[Shed (ft^2)]]*$BP$12)/Implements72[[#This Row],[Use (ac/yr)]]</f>
        <v>3.6128438082444618</v>
      </c>
      <c r="AC20"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0.38964845696060063</v>
      </c>
      <c r="AD20" s="124">
        <f>$BP$18/(Implements72[[#This Row],[Width]]*Implements72[[#This Row],[Speed]]*Implements72[[#This Row],[Efficiency]])</f>
        <v>0.11387163561076606</v>
      </c>
      <c r="AE20" s="125">
        <f>IF(Implements72[[#This Row],[Use basis]]=$O$117,Implements72[[#This Row],[Ownership costs ($/hr)]],SUM(Implements72[[#This Row],[Depr ($/ac)2]:[OH ($/ac)]]))</f>
        <v>7.7755354821100493</v>
      </c>
      <c r="AF20" s="127">
        <v>53</v>
      </c>
      <c r="AG20" s="109" t="s">
        <v>472</v>
      </c>
      <c r="AH20" s="125"/>
      <c r="AI20" s="140" t="str">
        <f>CONCATENATE(AJ20&amp;" "&amp;AK20)</f>
        <v>350 HP 4WD</v>
      </c>
      <c r="AJ20" s="141">
        <v>350</v>
      </c>
      <c r="AK20" s="115" t="s">
        <v>535</v>
      </c>
      <c r="AL20" s="117">
        <v>425000</v>
      </c>
      <c r="AM20" s="118">
        <v>0.1</v>
      </c>
      <c r="AN20" s="142">
        <f t="shared" si="4"/>
        <v>472222.22222222219</v>
      </c>
      <c r="AO20" s="231">
        <f>VLOOKUP(Power202594[[#This Row],[ASABEtype]],$BC$6:$BM$52,4,FALSE)</f>
        <v>16000</v>
      </c>
      <c r="AP20" s="192">
        <v>12</v>
      </c>
      <c r="AQ20" s="115">
        <v>500</v>
      </c>
      <c r="AR20" s="115">
        <v>4.3999999999999997E-2</v>
      </c>
      <c r="AS20" s="115" t="s">
        <v>536</v>
      </c>
      <c r="AT20" s="115">
        <v>250</v>
      </c>
      <c r="AU20" s="218">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0.29275619122607144</v>
      </c>
      <c r="AV20" s="144">
        <f>Power202594[[#This Row],[TradeIn%]]*Power202594[[#This Row],[PriceL]]</f>
        <v>138245.97919008927</v>
      </c>
      <c r="AW20" s="146">
        <f>(Power202594[[#This Row],[PriceP]]-Power202594[[#This Row],[TradeIn$]])/Power202594[[#This Row],[Life (yr)]]/Power202594[[#This Row],[Use (hr/yr)]]</f>
        <v>47.792336801651786</v>
      </c>
      <c r="AX20" s="221">
        <f>((Power202594[[#This Row],[PriceP]]+Power202594[[#This Row],[TradeIn$]])/2*($BP$7+$BP$8+$BP$9)+Power202594[[#This Row],[Shed (ft^2)]]*$BP$12)/Power202594[[#This Row],[Use (hr/yr)]]</f>
        <v>51.739993587880655</v>
      </c>
      <c r="AY20" s="222">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(gal/hr)]]*$BP$11*$BP$10</f>
        <v>13.504999999999999</v>
      </c>
      <c r="AZ20" s="147">
        <f>Power202594[[#This Row],[Fuel (gal/hph)]]*Power202594[[#This Row],[HP]]</f>
        <v>15.399999999999999</v>
      </c>
      <c r="BA20" s="146">
        <f t="shared" si="5"/>
        <v>99.532330389532433</v>
      </c>
      <c r="BB20" s="224"/>
      <c r="BC20" s="134" t="s">
        <v>536</v>
      </c>
      <c r="BD20" s="155">
        <v>3.0000000000000001E-3</v>
      </c>
      <c r="BE20" s="155">
        <v>2</v>
      </c>
      <c r="BF20" s="155">
        <v>16000</v>
      </c>
      <c r="BG20" s="155">
        <v>0.86409999999999998</v>
      </c>
      <c r="BH20" s="155">
        <v>0.15640000000000001</v>
      </c>
      <c r="BI20" s="155">
        <v>3.3999999999999998E-3</v>
      </c>
      <c r="BJ20" s="155">
        <v>4.5999999999999999E-3</v>
      </c>
      <c r="BK20" s="131">
        <v>7.3959999999999989E-3</v>
      </c>
      <c r="BL20" s="155">
        <v>8.5999999999999993E-2</v>
      </c>
      <c r="BM20" s="156"/>
    </row>
    <row r="21" spans="2:68">
      <c r="C21" s="109" t="str">
        <f>Implements72[[#This Row],[Implement type]]&amp;", "&amp;Implements72[[#This Row],[Width]]&amp;" "&amp;Implements72[[#This Row],[Width Unit]]&amp; ", per "&amp;Implements72[[#This Row],[Use basis]]</f>
        <v>Combine chopping corn hd, 20 Ft, per acre</v>
      </c>
      <c r="D21" s="116" t="s">
        <v>473</v>
      </c>
      <c r="E21" s="115">
        <v>20</v>
      </c>
      <c r="F21" s="116" t="s">
        <v>447</v>
      </c>
      <c r="G21" s="115">
        <v>8</v>
      </c>
      <c r="H21" s="116" t="s">
        <v>461</v>
      </c>
      <c r="I21" s="117">
        <v>112500</v>
      </c>
      <c r="J21" s="118">
        <v>0.2</v>
      </c>
      <c r="K21" s="208">
        <f t="shared" si="1"/>
        <v>140625</v>
      </c>
      <c r="L21" s="115">
        <v>12</v>
      </c>
      <c r="M21" s="115">
        <v>200</v>
      </c>
      <c r="N21" s="120">
        <f t="shared" si="2"/>
        <v>1527.272727272727</v>
      </c>
      <c r="O21" s="120" t="s">
        <v>735</v>
      </c>
      <c r="P21" s="115" t="s">
        <v>471</v>
      </c>
      <c r="Q21" s="115">
        <v>4.5</v>
      </c>
      <c r="R21" s="118">
        <v>0.7</v>
      </c>
      <c r="S21" s="118">
        <v>1.1100000000000001</v>
      </c>
      <c r="T21" s="115">
        <v>160</v>
      </c>
      <c r="U21"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0.14778609885210678</v>
      </c>
      <c r="V21" s="122">
        <f>Implements72[[#This Row],[TradeIn%]]*Implements72[[#This Row],[PriceL]]</f>
        <v>20782.420151077516</v>
      </c>
      <c r="W21" s="123">
        <f>(Implements72[[#This Row],[PriceP]]-Implements72[[#This Row],[TradeIn$]])/Implements72[[#This Row],[Life (yr)]]/Implements72[[#This Row],[Use (hr/yr)]]</f>
        <v>38.215658270384367</v>
      </c>
      <c r="X21" s="123">
        <f>((Implements72[[#This Row],[PriceP]]+Implements72[[#This Row],[TradeIn$]])/2*($BP$7+$BP$8+$BP$9)+Implements72[[#This Row],[Shed (ft^2)]]*$BP$12)/Implements72[[#This Row],[Use (hr/yr)]]</f>
        <v>31.097125754902191</v>
      </c>
      <c r="Y21" s="123">
        <f>Implements72[[#This Row],[PriceL]]*(VLOOKUP(Implements72[[#This Row],[ASABEtype]],$BC$6:$BM$52,2)*(Implements72[[#This Row],[Life (yr)]]*Implements72[[#This Row],[Use (hr/yr)]]/1000)^VLOOKUP(Implements72[[#This Row],[ASABEtype]],$BC$6:$BM$52,3))/Implements72[[#This Row],[Life (yr)]]/Implements72[[#This Row],[Use (hr/yr)]]</f>
        <v>14.73516124584161</v>
      </c>
      <c r="Z21" s="123">
        <f>Implements72[[#This Row],[Depr ($/hr)]]+Implements72[[#This Row],[OH ($/hr)]]</f>
        <v>69.312784025286561</v>
      </c>
      <c r="AA21" s="123">
        <f>(Implements72[[#This Row],[PriceP]]-Implements72[[#This Row],[TradeIn$]])/Implements72[[#This Row],[Life (yr)]]/Implements72[[#This Row],[Use (ac/yr)]]</f>
        <v>5.0044314401693821</v>
      </c>
      <c r="AB21" s="123">
        <f>((Implements72[[#This Row],[PriceP]]+Implements72[[#This Row],[TradeIn$]])/2*($BP$7+$BP$8+$BP$9)+Implements72[[#This Row],[Shed (ft^2)]]*$BP$12)/Implements72[[#This Row],[Use (ac/yr)]]</f>
        <v>4.0722426583800493</v>
      </c>
      <c r="AC21"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1.9296044488602111</v>
      </c>
      <c r="AD21" s="124">
        <f>$BP$18/(Implements72[[#This Row],[Width]]*Implements72[[#This Row],[Speed]]*Implements72[[#This Row],[Efficiency]])</f>
        <v>0.13095238095238096</v>
      </c>
      <c r="AE21" s="125">
        <f>IF(Implements72[[#This Row],[Use basis]]=$O$117,Implements72[[#This Row],[Ownership costs ($/hr)]],SUM(Implements72[[#This Row],[Depr ($/ac)2]:[OH ($/ac)]]))</f>
        <v>9.0766740985494323</v>
      </c>
      <c r="AF21" s="127">
        <v>48</v>
      </c>
      <c r="AG21" s="109" t="s">
        <v>472</v>
      </c>
      <c r="AH21" s="125"/>
      <c r="AI21" s="140" t="str">
        <f t="shared" si="3"/>
        <v>425 HP 4WD</v>
      </c>
      <c r="AJ21" s="141">
        <v>425</v>
      </c>
      <c r="AK21" s="115" t="s">
        <v>535</v>
      </c>
      <c r="AL21" s="117">
        <v>460000</v>
      </c>
      <c r="AM21" s="118">
        <v>0.1</v>
      </c>
      <c r="AN21" s="142">
        <f t="shared" si="4"/>
        <v>511111.11111111112</v>
      </c>
      <c r="AO21" s="231">
        <f>VLOOKUP(Power202594[[#This Row],[ASABEtype]],$BC$6:$BM$52,4,FALSE)</f>
        <v>16000</v>
      </c>
      <c r="AP21" s="192">
        <v>12</v>
      </c>
      <c r="AQ21" s="115">
        <v>500</v>
      </c>
      <c r="AR21" s="115">
        <v>4.3999999999999997E-2</v>
      </c>
      <c r="AS21" s="115" t="s">
        <v>536</v>
      </c>
      <c r="AT21" s="115">
        <v>250</v>
      </c>
      <c r="AU21" s="218">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0.29275619122607144</v>
      </c>
      <c r="AV21" s="144">
        <f>Power202594[[#This Row],[TradeIn%]]*Power202594[[#This Row],[PriceL]]</f>
        <v>149630.94218221429</v>
      </c>
      <c r="AW21" s="146">
        <f>(Power202594[[#This Row],[PriceP]]-Power202594[[#This Row],[TradeIn$]])/Power202594[[#This Row],[Life (yr)]]/Power202594[[#This Row],[Use (hr/yr)]]</f>
        <v>51.728176302964286</v>
      </c>
      <c r="AX21" s="221">
        <f>((Power202594[[#This Row],[PriceP]]+Power202594[[#This Row],[TradeIn$]])/2*($BP$7+$BP$8+$BP$9)+Power202594[[#This Row],[Shed (ft^2)]]*$BP$12)/Power202594[[#This Row],[Use (hr/yr)]]</f>
        <v>55.961025220164025</v>
      </c>
      <c r="AY21" s="222">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(gal/hr)]]*$BP$11*$BP$10</f>
        <v>15.2775</v>
      </c>
      <c r="AZ21" s="147">
        <f>Power202594[[#This Row],[Fuel (gal/hph)]]*Power202594[[#This Row],[HP]]</f>
        <v>18.7</v>
      </c>
      <c r="BA21" s="146">
        <f t="shared" si="5"/>
        <v>107.6892015231283</v>
      </c>
      <c r="BB21" s="224"/>
      <c r="BC21" s="134" t="s">
        <v>506</v>
      </c>
      <c r="BD21" s="155">
        <v>0.32</v>
      </c>
      <c r="BE21" s="155">
        <v>2.1</v>
      </c>
      <c r="BF21" s="155">
        <v>1500</v>
      </c>
      <c r="BG21" s="155">
        <v>1.2211000000000001</v>
      </c>
      <c r="BH21" s="155">
        <v>0.17369999999999999</v>
      </c>
      <c r="BI21" s="155">
        <v>0</v>
      </c>
      <c r="BJ21" s="155">
        <v>-1.6999999999999999E-3</v>
      </c>
      <c r="BK21" s="131">
        <v>1.5976960000000002E-2</v>
      </c>
      <c r="BL21" s="155">
        <v>0.12640000000000001</v>
      </c>
      <c r="BM21" s="156"/>
    </row>
    <row r="22" spans="2:68">
      <c r="C22" s="109" t="str">
        <f>Implements72[[#This Row],[Implement type]]&amp;", "&amp;Implements72[[#This Row],[Width]]&amp;" "&amp;Implements72[[#This Row],[Width Unit]]&amp; ", per "&amp;Implements72[[#This Row],[Use basis]]</f>
        <v>Combine chopping corn hd, 24 Ft, per acre</v>
      </c>
      <c r="D22" s="116" t="s">
        <v>473</v>
      </c>
      <c r="E22" s="115">
        <v>24</v>
      </c>
      <c r="F22" s="116" t="s">
        <v>447</v>
      </c>
      <c r="G22" s="115">
        <v>12</v>
      </c>
      <c r="H22" s="116" t="s">
        <v>461</v>
      </c>
      <c r="I22" s="117">
        <v>160000</v>
      </c>
      <c r="J22" s="118">
        <v>0.2</v>
      </c>
      <c r="K22" s="208">
        <f t="shared" si="1"/>
        <v>200000</v>
      </c>
      <c r="L22" s="115">
        <v>12</v>
      </c>
      <c r="M22" s="115">
        <v>200</v>
      </c>
      <c r="N22" s="120">
        <f t="shared" si="2"/>
        <v>1832.7272727272725</v>
      </c>
      <c r="O22" s="120" t="s">
        <v>735</v>
      </c>
      <c r="P22" s="115" t="s">
        <v>471</v>
      </c>
      <c r="Q22" s="115">
        <v>4.5</v>
      </c>
      <c r="R22" s="118">
        <v>0.7</v>
      </c>
      <c r="S22" s="118">
        <v>1.1100000000000001</v>
      </c>
      <c r="T22" s="115">
        <v>160</v>
      </c>
      <c r="U22"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0.14778609885210678</v>
      </c>
      <c r="V22" s="122">
        <f>Implements72[[#This Row],[TradeIn%]]*Implements72[[#This Row],[PriceL]]</f>
        <v>29557.219770421354</v>
      </c>
      <c r="W22" s="123">
        <f>(Implements72[[#This Row],[PriceP]]-Implements72[[#This Row],[TradeIn$]])/Implements72[[#This Row],[Life (yr)]]/Implements72[[#This Row],[Use (hr/yr)]]</f>
        <v>54.351158428991106</v>
      </c>
      <c r="X22" s="123">
        <f>((Implements72[[#This Row],[PriceP]]+Implements72[[#This Row],[TradeIn$]])/2*($BP$7+$BP$8+$BP$9)+Implements72[[#This Row],[Shed (ft^2)]]*$BP$12)/Implements72[[#This Row],[Use (hr/yr)]]</f>
        <v>43.899642668302924</v>
      </c>
      <c r="Y22" s="123">
        <f>Implements72[[#This Row],[PriceL]]*(VLOOKUP(Implements72[[#This Row],[ASABEtype]],$BC$6:$BM$52,2)*(Implements72[[#This Row],[Life (yr)]]*Implements72[[#This Row],[Use (hr/yr)]]/1000)^VLOOKUP(Implements72[[#This Row],[ASABEtype]],$BC$6:$BM$52,3))/Implements72[[#This Row],[Life (yr)]]/Implements72[[#This Row],[Use (hr/yr)]]</f>
        <v>20.956673771863624</v>
      </c>
      <c r="Z22" s="123">
        <f>Implements72[[#This Row],[Depr ($/hr)]]+Implements72[[#This Row],[OH ($/hr)]]</f>
        <v>98.25080109729403</v>
      </c>
      <c r="AA22" s="123">
        <f>(Implements72[[#This Row],[PriceP]]-Implements72[[#This Row],[TradeIn$]])/Implements72[[#This Row],[Life (yr)]]/Implements72[[#This Row],[Use (ac/yr)]]</f>
        <v>5.931178003163712</v>
      </c>
      <c r="AB22" s="123">
        <f>((Implements72[[#This Row],[PriceP]]+Implements72[[#This Row],[TradeIn$]])/2*($BP$7+$BP$8+$BP$9)+Implements72[[#This Row],[Shed (ft^2)]]*$BP$12)/Implements72[[#This Row],[Use (ac/yr)]]</f>
        <v>4.7906356086441688</v>
      </c>
      <c r="AC22"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2.2869386060565464</v>
      </c>
      <c r="AD22" s="124">
        <f>$BP$18/(Implements72[[#This Row],[Width]]*Implements72[[#This Row],[Speed]]*Implements72[[#This Row],[Efficiency]])</f>
        <v>0.10912698412698414</v>
      </c>
      <c r="AE22" s="125">
        <f>IF(Implements72[[#This Row],[Use basis]]=$O$117,Implements72[[#This Row],[Ownership costs ($/hr)]],SUM(Implements72[[#This Row],[Depr ($/ac)2]:[OH ($/ac)]]))</f>
        <v>10.721813611807882</v>
      </c>
      <c r="AF22" s="127">
        <v>52</v>
      </c>
      <c r="AG22" s="109" t="s">
        <v>472</v>
      </c>
      <c r="AH22" s="125"/>
      <c r="AI22" s="140" t="str">
        <f t="shared" si="3"/>
        <v>500 HP 4WD</v>
      </c>
      <c r="AJ22" s="141">
        <v>500</v>
      </c>
      <c r="AK22" s="115" t="s">
        <v>535</v>
      </c>
      <c r="AL22" s="117">
        <v>510000</v>
      </c>
      <c r="AM22" s="118">
        <v>0.1</v>
      </c>
      <c r="AN22" s="142">
        <f t="shared" si="4"/>
        <v>566666.66666666663</v>
      </c>
      <c r="AO22" s="231">
        <f>VLOOKUP(Power202594[[#This Row],[ASABEtype]],$BC$6:$BM$52,4,FALSE)</f>
        <v>16000</v>
      </c>
      <c r="AP22" s="192">
        <v>12</v>
      </c>
      <c r="AQ22" s="115">
        <v>500</v>
      </c>
      <c r="AR22" s="115">
        <v>4.3999999999999997E-2</v>
      </c>
      <c r="AS22" s="115" t="s">
        <v>536</v>
      </c>
      <c r="AT22" s="115">
        <v>250</v>
      </c>
      <c r="AU22" s="218">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0.29275619122607144</v>
      </c>
      <c r="AV22" s="144">
        <f>Power202594[[#This Row],[TradeIn%]]*Power202594[[#This Row],[PriceL]]</f>
        <v>165895.17502810713</v>
      </c>
      <c r="AW22" s="146">
        <f>(Power202594[[#This Row],[PriceP]]-Power202594[[#This Row],[TradeIn$]])/Power202594[[#This Row],[Life (yr)]]/Power202594[[#This Row],[Use (hr/yr)]]</f>
        <v>57.350804161982147</v>
      </c>
      <c r="AX22" s="221">
        <f>((Power202594[[#This Row],[PriceP]]+Power202594[[#This Row],[TradeIn$]])/2*($BP$7+$BP$8+$BP$9)+Power202594[[#This Row],[Shed (ft^2)]]*$BP$12)/Power202594[[#This Row],[Use (hr/yr)]]</f>
        <v>61.991070409140278</v>
      </c>
      <c r="AY22" s="222">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(gal/hr)]]*$BP$11*$BP$10</f>
        <v>17.349999999999998</v>
      </c>
      <c r="AZ22" s="147">
        <f>Power202594[[#This Row],[Fuel (gal/hph)]]*Power202594[[#This Row],[HP]]</f>
        <v>22</v>
      </c>
      <c r="BA22" s="146">
        <f t="shared" si="5"/>
        <v>119.34187457112242</v>
      </c>
      <c r="BB22" s="224"/>
      <c r="BC22" s="134" t="s">
        <v>592</v>
      </c>
      <c r="BD22" s="155">
        <v>0.18</v>
      </c>
      <c r="BE22" s="155">
        <v>1.7</v>
      </c>
      <c r="BF22" s="155">
        <v>2000</v>
      </c>
      <c r="BG22" s="155">
        <v>0.71940000000000004</v>
      </c>
      <c r="BH22" s="155">
        <v>0.11020000000000001</v>
      </c>
      <c r="BI22" s="155">
        <v>0</v>
      </c>
      <c r="BJ22" s="155">
        <v>3.0000000000000001E-3</v>
      </c>
      <c r="BK22" s="131">
        <v>1.4713690000000001E-2</v>
      </c>
      <c r="BL22" s="155">
        <v>0.12130000000000001</v>
      </c>
      <c r="BM22" s="156"/>
    </row>
    <row r="23" spans="2:68">
      <c r="C23" s="109" t="str">
        <f>Implements72[[#This Row],[Implement type]]&amp;", "&amp;Implements72[[#This Row],[Width]]&amp;" "&amp;Implements72[[#This Row],[Width Unit]]&amp; ", per "&amp;Implements72[[#This Row],[Use basis]]</f>
        <v>Combine chopping corn hd, 36 Ft, per acre</v>
      </c>
      <c r="D23" s="116" t="s">
        <v>473</v>
      </c>
      <c r="E23" s="115">
        <v>36</v>
      </c>
      <c r="F23" s="116" t="s">
        <v>447</v>
      </c>
      <c r="G23" s="115">
        <v>12</v>
      </c>
      <c r="H23" s="116" t="s">
        <v>461</v>
      </c>
      <c r="I23" s="117">
        <v>169500</v>
      </c>
      <c r="J23" s="118">
        <v>0.2</v>
      </c>
      <c r="K23" s="208">
        <f t="shared" si="1"/>
        <v>211875</v>
      </c>
      <c r="L23" s="115">
        <v>12</v>
      </c>
      <c r="M23" s="115">
        <v>200</v>
      </c>
      <c r="N23" s="120">
        <f t="shared" si="2"/>
        <v>2749.090909090909</v>
      </c>
      <c r="O23" s="120" t="s">
        <v>735</v>
      </c>
      <c r="P23" s="115" t="s">
        <v>471</v>
      </c>
      <c r="Q23" s="115">
        <v>4.5</v>
      </c>
      <c r="R23" s="118">
        <v>0.7</v>
      </c>
      <c r="S23" s="118">
        <v>1.1100000000000001</v>
      </c>
      <c r="T23" s="115">
        <v>160</v>
      </c>
      <c r="U23"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0.14778609885210678</v>
      </c>
      <c r="V23" s="122">
        <f>Implements72[[#This Row],[TradeIn%]]*Implements72[[#This Row],[PriceL]]</f>
        <v>31312.179694290124</v>
      </c>
      <c r="W23" s="123">
        <f>(Implements72[[#This Row],[PriceP]]-Implements72[[#This Row],[TradeIn$]])/Implements72[[#This Row],[Life (yr)]]/Implements72[[#This Row],[Use (hr/yr)]]</f>
        <v>57.578258460712448</v>
      </c>
      <c r="X23" s="123">
        <f>((Implements72[[#This Row],[PriceP]]+Implements72[[#This Row],[TradeIn$]])/2*($BP$7+$BP$8+$BP$9)+Implements72[[#This Row],[Shed (ft^2)]]*$BP$12)/Implements72[[#This Row],[Use (hr/yr)]]</f>
        <v>46.46014605098307</v>
      </c>
      <c r="Y23" s="123">
        <f>Implements72[[#This Row],[PriceL]]*(VLOOKUP(Implements72[[#This Row],[ASABEtype]],$BC$6:$BM$52,2)*(Implements72[[#This Row],[Life (yr)]]*Implements72[[#This Row],[Use (hr/yr)]]/1000)^VLOOKUP(Implements72[[#This Row],[ASABEtype]],$BC$6:$BM$52,3))/Implements72[[#This Row],[Life (yr)]]/Implements72[[#This Row],[Use (hr/yr)]]</f>
        <v>22.200976277068026</v>
      </c>
      <c r="Z23" s="123">
        <f>Implements72[[#This Row],[Depr ($/hr)]]+Implements72[[#This Row],[OH ($/hr)]]</f>
        <v>104.03840451169552</v>
      </c>
      <c r="AA23" s="123">
        <f>(Implements72[[#This Row],[PriceP]]-Implements72[[#This Row],[TradeIn$]])/Implements72[[#This Row],[Life (yr)]]/Implements72[[#This Row],[Use (ac/yr)]]</f>
        <v>4.1888944647343713</v>
      </c>
      <c r="AB23" s="123">
        <f>((Implements72[[#This Row],[PriceP]]+Implements72[[#This Row],[TradeIn$]])/2*($BP$7+$BP$8+$BP$9)+Implements72[[#This Row],[Shed (ft^2)]]*$BP$12)/Implements72[[#This Row],[Use (ac/yr)]]</f>
        <v>3.3800370804286626</v>
      </c>
      <c r="AC23"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1.6151503905274358</v>
      </c>
      <c r="AD23" s="124">
        <f>$BP$18/(Implements72[[#This Row],[Width]]*Implements72[[#This Row],[Speed]]*Implements72[[#This Row],[Efficiency]])</f>
        <v>7.2751322751322761E-2</v>
      </c>
      <c r="AE23" s="125">
        <f>IF(Implements72[[#This Row],[Use basis]]=$O$117,Implements72[[#This Row],[Ownership costs ($/hr)]],SUM(Implements72[[#This Row],[Depr ($/ac)2]:[OH ($/ac)]]))</f>
        <v>7.5689315451630339</v>
      </c>
      <c r="AF23" s="127">
        <v>51</v>
      </c>
      <c r="AG23" s="109" t="s">
        <v>472</v>
      </c>
      <c r="AH23" s="125"/>
      <c r="AI23" s="140" t="str">
        <f t="shared" si="3"/>
        <v>575 HP Tracked 4WD</v>
      </c>
      <c r="AJ23" s="141">
        <v>575</v>
      </c>
      <c r="AK23" s="115" t="s">
        <v>537</v>
      </c>
      <c r="AL23" s="117">
        <v>660000</v>
      </c>
      <c r="AM23" s="118">
        <v>0.1</v>
      </c>
      <c r="AN23" s="142">
        <f>AL23/(1-AM23)</f>
        <v>733333.33333333337</v>
      </c>
      <c r="AO23" s="231">
        <f>VLOOKUP(Power202594[[#This Row],[ASABEtype]],$BC$6:$BM$52,4,FALSE)</f>
        <v>16000</v>
      </c>
      <c r="AP23" s="192">
        <v>12</v>
      </c>
      <c r="AQ23" s="115">
        <v>500</v>
      </c>
      <c r="AR23" s="115">
        <v>4.3999999999999997E-2</v>
      </c>
      <c r="AS23" s="115" t="s">
        <v>536</v>
      </c>
      <c r="AT23" s="115">
        <v>250</v>
      </c>
      <c r="AU23" s="218">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0.29275619122607144</v>
      </c>
      <c r="AV23" s="144">
        <f>Power202594[[#This Row],[TradeIn%]]*Power202594[[#This Row],[PriceL]]</f>
        <v>214687.87356578573</v>
      </c>
      <c r="AW23" s="146">
        <f>(Power202594[[#This Row],[PriceP]]-Power202594[[#This Row],[TradeIn$]])/Power202594[[#This Row],[Life (yr)]]/Power202594[[#This Row],[Use (hr/yr)]]</f>
        <v>74.218687739035715</v>
      </c>
      <c r="AX23" s="221">
        <f>((Power202594[[#This Row],[PriceP]]+Power202594[[#This Row],[TradeIn$]])/2*($BP$7+$BP$8+$BP$9)+Power202594[[#This Row],[Shed (ft^2)]]*$BP$12)/Power202594[[#This Row],[Use (hr/yr)]]</f>
        <v>80.081205976069029</v>
      </c>
      <c r="AY23" s="222">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(gal/hr)]]*$BP$11*$BP$10</f>
        <v>21.422499999999999</v>
      </c>
      <c r="AZ23" s="147">
        <f>Power202594[[#This Row],[Fuel (gal/hph)]]*Power202594[[#This Row],[HP]]</f>
        <v>25.299999999999997</v>
      </c>
      <c r="BA23" s="146">
        <f t="shared" si="5"/>
        <v>154.29989371510476</v>
      </c>
      <c r="BB23" s="224"/>
      <c r="BC23" s="134" t="s">
        <v>744</v>
      </c>
      <c r="BD23" s="155">
        <v>5.0000000000000001E-3</v>
      </c>
      <c r="BE23" s="155">
        <v>2</v>
      </c>
      <c r="BF23" s="155">
        <v>16000</v>
      </c>
      <c r="BG23" s="155">
        <v>0.86409999999999998</v>
      </c>
      <c r="BH23" s="155">
        <v>0.08</v>
      </c>
      <c r="BI23" s="155"/>
      <c r="BJ23" s="155">
        <v>2E-3</v>
      </c>
      <c r="BK23" s="131">
        <v>7.3959999999999989E-3</v>
      </c>
      <c r="BL23" s="155">
        <v>8.5999999999999993E-2</v>
      </c>
      <c r="BM23" s="156" t="s">
        <v>594</v>
      </c>
    </row>
    <row r="24" spans="2:68">
      <c r="C24" s="109" t="str">
        <f>Implements72[[#This Row],[Implement type]]&amp;", "&amp;Implements72[[#This Row],[Width]]&amp;" "&amp;Implements72[[#This Row],[Width Unit]]&amp; ", per "&amp;Implements72[[#This Row],[Use basis]]</f>
        <v>Combine corn hd, 15 Ft, per acre</v>
      </c>
      <c r="D24" s="116" t="s">
        <v>475</v>
      </c>
      <c r="E24" s="115">
        <v>15</v>
      </c>
      <c r="F24" s="116" t="s">
        <v>447</v>
      </c>
      <c r="G24" s="115">
        <v>6</v>
      </c>
      <c r="H24" s="116" t="s">
        <v>461</v>
      </c>
      <c r="I24" s="117">
        <v>64000</v>
      </c>
      <c r="J24" s="118">
        <v>0.2</v>
      </c>
      <c r="K24" s="208">
        <f t="shared" si="1"/>
        <v>80000</v>
      </c>
      <c r="L24" s="115">
        <v>12</v>
      </c>
      <c r="M24" s="115">
        <v>200</v>
      </c>
      <c r="N24" s="120">
        <f t="shared" si="2"/>
        <v>1145.4545454545455</v>
      </c>
      <c r="O24" s="120" t="s">
        <v>735</v>
      </c>
      <c r="P24" s="115" t="s">
        <v>471</v>
      </c>
      <c r="Q24" s="115">
        <v>4.5</v>
      </c>
      <c r="R24" s="118">
        <v>0.7</v>
      </c>
      <c r="S24" s="118">
        <v>1.1100000000000001</v>
      </c>
      <c r="T24" s="115">
        <v>120</v>
      </c>
      <c r="U24"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0.14778609885210678</v>
      </c>
      <c r="V24" s="122">
        <f>Implements72[[#This Row],[TradeIn%]]*Implements72[[#This Row],[PriceL]]</f>
        <v>11822.887908168543</v>
      </c>
      <c r="W24" s="123">
        <f>(Implements72[[#This Row],[PriceP]]-Implements72[[#This Row],[TradeIn$]])/Implements72[[#This Row],[Life (yr)]]/Implements72[[#This Row],[Use (hr/yr)]]</f>
        <v>21.740463371596437</v>
      </c>
      <c r="X24" s="123">
        <f>((Implements72[[#This Row],[PriceP]]+Implements72[[#This Row],[TradeIn$]])/2*($BP$7+$BP$8+$BP$9)+Implements72[[#This Row],[Shed (ft^2)]]*$BP$12)/Implements72[[#This Row],[Use (hr/yr)]]</f>
        <v>17.831238377007388</v>
      </c>
      <c r="Y24" s="123">
        <f>Implements72[[#This Row],[PriceL]]*(VLOOKUP(Implements72[[#This Row],[ASABEtype]],$BC$6:$BM$52,2)*(Implements72[[#This Row],[Life (yr)]]*Implements72[[#This Row],[Use (hr/yr)]]/1000)^VLOOKUP(Implements72[[#This Row],[ASABEtype]],$BC$6:$BM$52,3))/Implements72[[#This Row],[Life (yr)]]/Implements72[[#This Row],[Use (hr/yr)]]</f>
        <v>8.3826695087454492</v>
      </c>
      <c r="Z24" s="123">
        <f>Implements72[[#This Row],[Depr ($/hr)]]+Implements72[[#This Row],[OH ($/hr)]]</f>
        <v>39.571701748603829</v>
      </c>
      <c r="AA24" s="123">
        <f>(Implements72[[#This Row],[PriceP]]-Implements72[[#This Row],[TradeIn$]])/Implements72[[#This Row],[Life (yr)]]/Implements72[[#This Row],[Use (ac/yr)]]</f>
        <v>3.7959539220247747</v>
      </c>
      <c r="AB24" s="123">
        <f>((Implements72[[#This Row],[PriceP]]+Implements72[[#This Row],[TradeIn$]])/2*($BP$7+$BP$8+$BP$9)+Implements72[[#This Row],[Shed (ft^2)]]*$BP$12)/Implements72[[#This Row],[Use (ac/yr)]]</f>
        <v>3.1133908277314486</v>
      </c>
      <c r="AC24"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1.4636407078761895</v>
      </c>
      <c r="AD24" s="124">
        <f>$BP$18/(Implements72[[#This Row],[Width]]*Implements72[[#This Row],[Speed]]*Implements72[[#This Row],[Efficiency]])</f>
        <v>0.17460317460317459</v>
      </c>
      <c r="AE24" s="125">
        <f>IF(Implements72[[#This Row],[Use basis]]=$O$117,Implements72[[#This Row],[Ownership costs ($/hr)]],SUM(Implements72[[#This Row],[Depr ($/ac)2]:[OH ($/ac)]]))</f>
        <v>6.9093447497562233</v>
      </c>
      <c r="AF24" s="127">
        <v>46</v>
      </c>
      <c r="AG24" s="109" t="s">
        <v>472</v>
      </c>
      <c r="AH24" s="125"/>
      <c r="AI24" s="140" t="str">
        <f t="shared" si="3"/>
        <v>275 HP Combine</v>
      </c>
      <c r="AJ24" s="141">
        <v>275</v>
      </c>
      <c r="AK24" s="115" t="s">
        <v>538</v>
      </c>
      <c r="AL24" s="117">
        <v>441000</v>
      </c>
      <c r="AM24" s="118">
        <v>0.2</v>
      </c>
      <c r="AN24" s="142">
        <f t="shared" si="4"/>
        <v>551250</v>
      </c>
      <c r="AO24" s="231">
        <f>VLOOKUP(Power202594[[#This Row],[ASABEtype]],$BC$6:$BM$52,4,FALSE)</f>
        <v>3000</v>
      </c>
      <c r="AP24" s="192">
        <v>12</v>
      </c>
      <c r="AQ24" s="115">
        <v>400</v>
      </c>
      <c r="AR24" s="232">
        <v>3.7999999999999999E-2</v>
      </c>
      <c r="AS24" s="115" t="s">
        <v>471</v>
      </c>
      <c r="AT24" s="115">
        <v>400</v>
      </c>
      <c r="AU24" s="218">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0.21681281031475025</v>
      </c>
      <c r="AV24" s="144">
        <f>Power202594[[#This Row],[TradeIn%]]*Power202594[[#This Row],[PriceL]]</f>
        <v>119518.06168600607</v>
      </c>
      <c r="AW24" s="146">
        <f>(Power202594[[#This Row],[PriceP]]-Power202594[[#This Row],[TradeIn$]])/Power202594[[#This Row],[Life (yr)]]/Power202594[[#This Row],[Use (hr/yr)]]</f>
        <v>66.975403815415405</v>
      </c>
      <c r="AX24" s="221">
        <f>((Power202594[[#This Row],[PriceP]]+Power202594[[#This Row],[TradeIn$]])/2*($BP$7+$BP$8+$BP$9)+Power202594[[#This Row],[Shed (ft^2)]]*$BP$12)/Power202594[[#This Row],[Use (hr/yr)]]</f>
        <v>64.72814847994826</v>
      </c>
      <c r="AY24" s="222">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(gal/hr)]]*$BP$11*$BP$10</f>
        <v>127.21144754957227</v>
      </c>
      <c r="AZ24" s="147">
        <f>Power202594[[#This Row],[Fuel (gal/hph)]]*Power202594[[#This Row],[HP]]</f>
        <v>10.45</v>
      </c>
      <c r="BA24" s="146">
        <f t="shared" si="5"/>
        <v>131.70355229536366</v>
      </c>
      <c r="BB24" s="224"/>
      <c r="BC24" s="134" t="s">
        <v>493</v>
      </c>
      <c r="BD24" s="155">
        <v>0.1</v>
      </c>
      <c r="BE24" s="155">
        <v>1.8</v>
      </c>
      <c r="BF24" s="155">
        <v>3000</v>
      </c>
      <c r="BG24" s="155">
        <v>0.80910000000000004</v>
      </c>
      <c r="BH24" s="155">
        <v>0.1109</v>
      </c>
      <c r="BI24" s="155">
        <v>0</v>
      </c>
      <c r="BJ24" s="155">
        <v>1.4E-3</v>
      </c>
      <c r="BK24" s="131">
        <v>1.605289E-2</v>
      </c>
      <c r="BL24" s="155">
        <v>0.12670000000000001</v>
      </c>
      <c r="BM24" s="156"/>
    </row>
    <row r="25" spans="2:68">
      <c r="C25" s="109" t="str">
        <f>Implements72[[#This Row],[Implement type]]&amp;", "&amp;Implements72[[#This Row],[Width]]&amp;" "&amp;Implements72[[#This Row],[Width Unit]]&amp; ", per "&amp;Implements72[[#This Row],[Use basis]]</f>
        <v>Combine corn hd, 20 Ft, per acre</v>
      </c>
      <c r="D25" s="116" t="s">
        <v>475</v>
      </c>
      <c r="E25" s="115">
        <v>20</v>
      </c>
      <c r="F25" s="116" t="s">
        <v>447</v>
      </c>
      <c r="G25" s="115">
        <v>8</v>
      </c>
      <c r="H25" s="116" t="s">
        <v>461</v>
      </c>
      <c r="I25" s="117">
        <v>83000</v>
      </c>
      <c r="J25" s="118">
        <v>0.2</v>
      </c>
      <c r="K25" s="208">
        <f t="shared" si="1"/>
        <v>103750</v>
      </c>
      <c r="L25" s="115">
        <v>12</v>
      </c>
      <c r="M25" s="115">
        <v>200</v>
      </c>
      <c r="N25" s="120">
        <f t="shared" si="2"/>
        <v>1527.272727272727</v>
      </c>
      <c r="O25" s="120" t="s">
        <v>735</v>
      </c>
      <c r="P25" s="115" t="s">
        <v>471</v>
      </c>
      <c r="Q25" s="115">
        <v>4.5</v>
      </c>
      <c r="R25" s="118">
        <v>0.7</v>
      </c>
      <c r="S25" s="118">
        <v>1.1100000000000001</v>
      </c>
      <c r="T25" s="115">
        <v>160</v>
      </c>
      <c r="U25"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0.14778609885210678</v>
      </c>
      <c r="V25" s="122">
        <f>Implements72[[#This Row],[TradeIn%]]*Implements72[[#This Row],[PriceL]]</f>
        <v>15332.807755906078</v>
      </c>
      <c r="W25" s="123">
        <f>(Implements72[[#This Row],[PriceP]]-Implements72[[#This Row],[TradeIn$]])/Implements72[[#This Row],[Life (yr)]]/Implements72[[#This Row],[Use (hr/yr)]]</f>
        <v>28.194663435039132</v>
      </c>
      <c r="X25" s="123">
        <f>((Implements72[[#This Row],[PriceP]]+Implements72[[#This Row],[TradeIn$]])/2*($BP$7+$BP$8+$BP$9)+Implements72[[#This Row],[Shed (ft^2)]]*$BP$12)/Implements72[[#This Row],[Use (hr/yr)]]</f>
        <v>23.146088935000694</v>
      </c>
      <c r="Y25" s="123">
        <f>Implements72[[#This Row],[PriceL]]*(VLOOKUP(Implements72[[#This Row],[ASABEtype]],$BC$6:$BM$52,2)*(Implements72[[#This Row],[Life (yr)]]*Implements72[[#This Row],[Use (hr/yr)]]/1000)^VLOOKUP(Implements72[[#This Row],[ASABEtype]],$BC$6:$BM$52,3))/Implements72[[#This Row],[Life (yr)]]/Implements72[[#This Row],[Use (hr/yr)]]</f>
        <v>10.871274519154255</v>
      </c>
      <c r="Z25" s="123">
        <f>Implements72[[#This Row],[Depr ($/hr)]]+Implements72[[#This Row],[OH ($/hr)]]</f>
        <v>51.340752370039823</v>
      </c>
      <c r="AA25" s="123">
        <f>(Implements72[[#This Row],[PriceP]]-Implements72[[#This Row],[TradeIn$]])/Implements72[[#This Row],[Life (yr)]]/Implements72[[#This Row],[Use (ac/yr)]]</f>
        <v>3.6921583069694108</v>
      </c>
      <c r="AB25" s="123">
        <f>((Implements72[[#This Row],[PriceP]]+Implements72[[#This Row],[TradeIn$]])/2*($BP$7+$BP$8+$BP$9)+Implements72[[#This Row],[Shed (ft^2)]]*$BP$12)/Implements72[[#This Row],[Use (ac/yr)]]</f>
        <v>3.031035455773901</v>
      </c>
      <c r="AC25"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1.4236192822702003</v>
      </c>
      <c r="AD25" s="124">
        <f>$BP$18/(Implements72[[#This Row],[Width]]*Implements72[[#This Row],[Speed]]*Implements72[[#This Row],[Efficiency]])</f>
        <v>0.13095238095238096</v>
      </c>
      <c r="AE25" s="125">
        <f>IF(Implements72[[#This Row],[Use basis]]=$O$117,Implements72[[#This Row],[Ownership costs ($/hr)]],SUM(Implements72[[#This Row],[Depr ($/ac)2]:[OH ($/ac)]]))</f>
        <v>6.7231937627433123</v>
      </c>
      <c r="AF25" s="127">
        <v>47</v>
      </c>
      <c r="AG25" s="109" t="s">
        <v>472</v>
      </c>
      <c r="AH25" s="125"/>
      <c r="AI25" s="140" t="str">
        <f t="shared" si="3"/>
        <v>375 HP Combine</v>
      </c>
      <c r="AJ25" s="141">
        <v>375</v>
      </c>
      <c r="AK25" s="115" t="s">
        <v>538</v>
      </c>
      <c r="AL25" s="117">
        <v>490000</v>
      </c>
      <c r="AM25" s="118">
        <v>0.2</v>
      </c>
      <c r="AN25" s="142">
        <f t="shared" si="4"/>
        <v>612500</v>
      </c>
      <c r="AO25" s="231">
        <f>VLOOKUP(Power202594[[#This Row],[ASABEtype]],$BC$6:$BM$52,4,FALSE)</f>
        <v>3000</v>
      </c>
      <c r="AP25" s="192">
        <v>12</v>
      </c>
      <c r="AQ25" s="115">
        <v>400</v>
      </c>
      <c r="AR25" s="232">
        <v>3.7999999999999999E-2</v>
      </c>
      <c r="AS25" s="115" t="s">
        <v>471</v>
      </c>
      <c r="AT25" s="115">
        <v>500</v>
      </c>
      <c r="AU25" s="218">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0.21681281031475025</v>
      </c>
      <c r="AV25" s="144">
        <f>Power202594[[#This Row],[TradeIn%]]*Power202594[[#This Row],[PriceL]]</f>
        <v>132797.84631778454</v>
      </c>
      <c r="AW25" s="146">
        <f>(Power202594[[#This Row],[PriceP]]-Power202594[[#This Row],[TradeIn$]])/Power202594[[#This Row],[Life (yr)]]/Power202594[[#This Row],[Use (hr/yr)]]</f>
        <v>74.417115350461557</v>
      </c>
      <c r="AX25" s="221">
        <f>((Power202594[[#This Row],[PriceP]]+Power202594[[#This Row],[TradeIn$]])/2*($BP$7+$BP$8+$BP$9)+Power202594[[#This Row],[Shed (ft^2)]]*$BP$12)/Power202594[[#This Row],[Use (hr/yr)]]</f>
        <v>72.05477872260434</v>
      </c>
      <c r="AY25" s="222">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(gal/hr)]]*$BP$11*$BP$10</f>
        <v>142.20369172174699</v>
      </c>
      <c r="AZ25" s="147">
        <f>Power202594[[#This Row],[Fuel (gal/hph)]]*Power202594[[#This Row],[HP]]</f>
        <v>14.25</v>
      </c>
      <c r="BA25" s="146">
        <f t="shared" si="5"/>
        <v>146.4718940730659</v>
      </c>
      <c r="BB25" s="224"/>
      <c r="BC25" s="134" t="s">
        <v>498</v>
      </c>
      <c r="BD25" s="155">
        <v>0.43</v>
      </c>
      <c r="BE25" s="155">
        <v>1.8</v>
      </c>
      <c r="BF25" s="155">
        <v>1500</v>
      </c>
      <c r="BG25" s="155">
        <v>0.80910000000000004</v>
      </c>
      <c r="BH25" s="155">
        <v>0.1109</v>
      </c>
      <c r="BI25" s="155">
        <v>0</v>
      </c>
      <c r="BJ25" s="155">
        <v>1.4E-3</v>
      </c>
      <c r="BK25" s="131">
        <v>1.605289E-2</v>
      </c>
      <c r="BL25" s="155">
        <v>0.12670000000000001</v>
      </c>
      <c r="BM25" s="156"/>
    </row>
    <row r="26" spans="2:68">
      <c r="C26" s="109" t="str">
        <f>Implements72[[#This Row],[Implement type]]&amp;", "&amp;Implements72[[#This Row],[Width]]&amp;" "&amp;Implements72[[#This Row],[Width Unit]]&amp; ", per "&amp;Implements72[[#This Row],[Use basis]]</f>
        <v>Combine corn hd, 24 Ft, per acre</v>
      </c>
      <c r="D26" s="116" t="s">
        <v>475</v>
      </c>
      <c r="E26" s="115">
        <v>24</v>
      </c>
      <c r="F26" s="116" t="s">
        <v>447</v>
      </c>
      <c r="G26" s="115">
        <v>12</v>
      </c>
      <c r="H26" s="116" t="s">
        <v>461</v>
      </c>
      <c r="I26" s="117">
        <v>121500</v>
      </c>
      <c r="J26" s="118">
        <v>0.2</v>
      </c>
      <c r="K26" s="208">
        <f t="shared" si="1"/>
        <v>151875</v>
      </c>
      <c r="L26" s="115">
        <v>12</v>
      </c>
      <c r="M26" s="115">
        <v>200</v>
      </c>
      <c r="N26" s="120">
        <f t="shared" si="2"/>
        <v>1832.7272727272725</v>
      </c>
      <c r="O26" s="120" t="s">
        <v>735</v>
      </c>
      <c r="P26" s="115" t="s">
        <v>471</v>
      </c>
      <c r="Q26" s="115">
        <v>4.5</v>
      </c>
      <c r="R26" s="118">
        <v>0.7</v>
      </c>
      <c r="S26" s="118">
        <v>1.1100000000000001</v>
      </c>
      <c r="T26" s="115">
        <v>160</v>
      </c>
      <c r="U26"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0.14778609885210678</v>
      </c>
      <c r="V26" s="122">
        <f>Implements72[[#This Row],[TradeIn%]]*Implements72[[#This Row],[PriceL]]</f>
        <v>22445.013763163715</v>
      </c>
      <c r="W26" s="123">
        <f>(Implements72[[#This Row],[PriceP]]-Implements72[[#This Row],[TradeIn$]])/Implements72[[#This Row],[Life (yr)]]/Implements72[[#This Row],[Use (hr/yr)]]</f>
        <v>41.272910932015122</v>
      </c>
      <c r="X26" s="123">
        <f>((Implements72[[#This Row],[PriceP]]+Implements72[[#This Row],[TradeIn$]])/2*($BP$7+$BP$8+$BP$9)+Implements72[[#This Row],[Shed (ft^2)]]*$BP$12)/Implements72[[#This Row],[Use (hr/yr)]]</f>
        <v>33.522865801651804</v>
      </c>
      <c r="Y26" s="123">
        <f>Implements72[[#This Row],[PriceL]]*(VLOOKUP(Implements72[[#This Row],[ASABEtype]],$BC$6:$BM$52,2)*(Implements72[[#This Row],[Life (yr)]]*Implements72[[#This Row],[Use (hr/yr)]]/1000)^VLOOKUP(Implements72[[#This Row],[ASABEtype]],$BC$6:$BM$52,3))/Implements72[[#This Row],[Life (yr)]]/Implements72[[#This Row],[Use (hr/yr)]]</f>
        <v>15.91397414550894</v>
      </c>
      <c r="Z26" s="123">
        <f>Implements72[[#This Row],[Depr ($/hr)]]+Implements72[[#This Row],[OH ($/hr)]]</f>
        <v>74.795776733666926</v>
      </c>
      <c r="AA26" s="123">
        <f>(Implements72[[#This Row],[PriceP]]-Implements72[[#This Row],[TradeIn$]])/Implements72[[#This Row],[Life (yr)]]/Implements72[[#This Row],[Use (ac/yr)]]</f>
        <v>4.5039882961524444</v>
      </c>
      <c r="AB26" s="123">
        <f>((Implements72[[#This Row],[PriceP]]+Implements72[[#This Row],[TradeIn$]])/2*($BP$7+$BP$8+$BP$9)+Implements72[[#This Row],[Shed (ft^2)]]*$BP$12)/Implements72[[#This Row],[Use (ac/yr)]]</f>
        <v>3.6582492442278753</v>
      </c>
      <c r="AC26"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1.7366440039741899</v>
      </c>
      <c r="AD26" s="124">
        <f>$BP$18/(Implements72[[#This Row],[Width]]*Implements72[[#This Row],[Speed]]*Implements72[[#This Row],[Efficiency]])</f>
        <v>0.10912698412698414</v>
      </c>
      <c r="AE26" s="125">
        <f>IF(Implements72[[#This Row],[Use basis]]=$O$117,Implements72[[#This Row],[Ownership costs ($/hr)]],SUM(Implements72[[#This Row],[Depr ($/ac)2]:[OH ($/ac)]]))</f>
        <v>8.1622375403803193</v>
      </c>
      <c r="AF26" s="127">
        <v>50</v>
      </c>
      <c r="AG26" s="109" t="s">
        <v>472</v>
      </c>
      <c r="AH26" s="125"/>
      <c r="AI26" s="140" t="str">
        <f t="shared" si="3"/>
        <v>440 HP Combine</v>
      </c>
      <c r="AJ26" s="141">
        <v>440</v>
      </c>
      <c r="AK26" s="115" t="s">
        <v>538</v>
      </c>
      <c r="AL26" s="117">
        <v>570000</v>
      </c>
      <c r="AM26" s="118">
        <v>0.2</v>
      </c>
      <c r="AN26" s="142">
        <f t="shared" si="4"/>
        <v>712500</v>
      </c>
      <c r="AO26" s="231">
        <f>VLOOKUP(Power202594[[#This Row],[ASABEtype]],$BC$6:$BM$52,4,FALSE)</f>
        <v>3000</v>
      </c>
      <c r="AP26" s="192">
        <v>12</v>
      </c>
      <c r="AQ26" s="115">
        <v>400</v>
      </c>
      <c r="AR26" s="232">
        <v>3.7999999999999999E-2</v>
      </c>
      <c r="AS26" s="115" t="s">
        <v>471</v>
      </c>
      <c r="AT26" s="115">
        <v>500</v>
      </c>
      <c r="AU26" s="218">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0.21681281031475025</v>
      </c>
      <c r="AV26" s="144">
        <f>Power202594[[#This Row],[TradeIn%]]*Power202594[[#This Row],[PriceL]]</f>
        <v>154479.12734925956</v>
      </c>
      <c r="AW26" s="146">
        <f>(Power202594[[#This Row],[PriceP]]-Power202594[[#This Row],[TradeIn$]])/Power202594[[#This Row],[Life (yr)]]/Power202594[[#This Row],[Use (hr/yr)]]</f>
        <v>86.566848468904269</v>
      </c>
      <c r="AX26" s="221">
        <f>((Power202594[[#This Row],[PriceP]]+Power202594[[#This Row],[TradeIn$]])/2*($BP$7+$BP$8+$BP$9)+Power202594[[#This Row],[Shed (ft^2)]]*$BP$12)/Power202594[[#This Row],[Use (hr/yr)]]</f>
        <v>83.621024439934615</v>
      </c>
      <c r="AY26" s="222">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(gal/hr)]]*$BP$11*$BP$10</f>
        <v>165.46724853346078</v>
      </c>
      <c r="AZ26" s="147">
        <f>Power202594[[#This Row],[Fuel (gal/hph)]]*Power202594[[#This Row],[HP]]</f>
        <v>16.72</v>
      </c>
      <c r="BA26" s="146">
        <f t="shared" si="5"/>
        <v>170.18787290883887</v>
      </c>
      <c r="BB26" s="224"/>
      <c r="BC26" s="134" t="s">
        <v>741</v>
      </c>
      <c r="BD26" s="155">
        <v>7.0000000000000001E-3</v>
      </c>
      <c r="BE26" s="155">
        <v>2</v>
      </c>
      <c r="BF26" s="155">
        <v>12000</v>
      </c>
      <c r="BG26" s="155">
        <v>0.84930000000000005</v>
      </c>
      <c r="BH26" s="155">
        <v>9.6600000000000005E-2</v>
      </c>
      <c r="BI26" s="155">
        <v>5.8999999999999999E-3</v>
      </c>
      <c r="BJ26" s="155">
        <v>3.8E-3</v>
      </c>
      <c r="BK26" s="131">
        <v>1.1278440000000001E-2</v>
      </c>
      <c r="BL26" s="155">
        <v>0.1062</v>
      </c>
      <c r="BM26" s="156"/>
    </row>
    <row r="27" spans="2:68">
      <c r="C27" s="109" t="str">
        <f>Implements72[[#This Row],[Implement type]]&amp;", "&amp;Implements72[[#This Row],[Width]]&amp;" "&amp;Implements72[[#This Row],[Width Unit]]&amp; ", per "&amp;Implements72[[#This Row],[Use basis]]</f>
        <v>Combine corn hd, 36 Ft, per acre</v>
      </c>
      <c r="D27" s="116" t="s">
        <v>475</v>
      </c>
      <c r="E27" s="115">
        <v>36</v>
      </c>
      <c r="F27" s="116" t="s">
        <v>447</v>
      </c>
      <c r="G27" s="115">
        <v>12</v>
      </c>
      <c r="H27" s="116" t="s">
        <v>461</v>
      </c>
      <c r="I27" s="117">
        <v>129000</v>
      </c>
      <c r="J27" s="118">
        <v>0.2</v>
      </c>
      <c r="K27" s="208">
        <f t="shared" si="1"/>
        <v>161250</v>
      </c>
      <c r="L27" s="115">
        <v>12</v>
      </c>
      <c r="M27" s="115">
        <v>200</v>
      </c>
      <c r="N27" s="120">
        <f t="shared" si="2"/>
        <v>2749.090909090909</v>
      </c>
      <c r="O27" s="120" t="s">
        <v>735</v>
      </c>
      <c r="P27" s="115" t="s">
        <v>471</v>
      </c>
      <c r="Q27" s="115">
        <v>4.5</v>
      </c>
      <c r="R27" s="118">
        <v>0.7</v>
      </c>
      <c r="S27" s="118">
        <v>1.1100000000000001</v>
      </c>
      <c r="T27" s="115">
        <v>160</v>
      </c>
      <c r="U27"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0.14778609885210678</v>
      </c>
      <c r="V27" s="122">
        <f>Implements72[[#This Row],[TradeIn%]]*Implements72[[#This Row],[PriceL]]</f>
        <v>23830.50843990222</v>
      </c>
      <c r="W27" s="123">
        <f>(Implements72[[#This Row],[PriceP]]-Implements72[[#This Row],[TradeIn$]])/Implements72[[#This Row],[Life (yr)]]/Implements72[[#This Row],[Use (hr/yr)]]</f>
        <v>43.820621483374083</v>
      </c>
      <c r="X27" s="123">
        <f>((Implements72[[#This Row],[PriceP]]+Implements72[[#This Row],[TradeIn$]])/2*($BP$7+$BP$8+$BP$9)+Implements72[[#This Row],[Shed (ft^2)]]*$BP$12)/Implements72[[#This Row],[Use (hr/yr)]]</f>
        <v>35.544315840609812</v>
      </c>
      <c r="Y27" s="123">
        <f>Implements72[[#This Row],[PriceL]]*(VLOOKUP(Implements72[[#This Row],[ASABEtype]],$BC$6:$BM$52,2)*(Implements72[[#This Row],[Life (yr)]]*Implements72[[#This Row],[Use (hr/yr)]]/1000)^VLOOKUP(Implements72[[#This Row],[ASABEtype]],$BC$6:$BM$52,3))/Implements72[[#This Row],[Life (yr)]]/Implements72[[#This Row],[Use (hr/yr)]]</f>
        <v>16.89631822856505</v>
      </c>
      <c r="Z27" s="123">
        <f>Implements72[[#This Row],[Depr ($/hr)]]+Implements72[[#This Row],[OH ($/hr)]]</f>
        <v>79.364937323983895</v>
      </c>
      <c r="AA27" s="123">
        <f>(Implements72[[#This Row],[PriceP]]-Implements72[[#This Row],[TradeIn$]])/Implements72[[#This Row],[Life (yr)]]/Implements72[[#This Row],[Use (ac/yr)]]</f>
        <v>3.1880081767004955</v>
      </c>
      <c r="AB27" s="123">
        <f>((Implements72[[#This Row],[PriceP]]+Implements72[[#This Row],[TradeIn$]])/2*($BP$7+$BP$8+$BP$9)+Implements72[[#This Row],[Shed (ft^2)]]*$BP$12)/Implements72[[#This Row],[Use (ac/yr)]]</f>
        <v>2.5858959936951584</v>
      </c>
      <c r="AC27"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1.2292295007553937</v>
      </c>
      <c r="AD27" s="124">
        <f>$BP$18/(Implements72[[#This Row],[Width]]*Implements72[[#This Row],[Speed]]*Implements72[[#This Row],[Efficiency]])</f>
        <v>7.2751322751322761E-2</v>
      </c>
      <c r="AE27" s="125">
        <f>IF(Implements72[[#This Row],[Use basis]]=$O$117,Implements72[[#This Row],[Ownership costs ($/hr)]],SUM(Implements72[[#This Row],[Depr ($/ac)2]:[OH ($/ac)]]))</f>
        <v>5.773904170395654</v>
      </c>
      <c r="AF27" s="127">
        <v>49</v>
      </c>
      <c r="AG27" s="109" t="s">
        <v>472</v>
      </c>
      <c r="AH27" s="125"/>
      <c r="AI27" s="140" t="str">
        <f t="shared" si="3"/>
        <v>400 HP SP Forage Harvester Base Unit</v>
      </c>
      <c r="AJ27" s="141">
        <v>400</v>
      </c>
      <c r="AK27" s="115" t="s">
        <v>539</v>
      </c>
      <c r="AL27" s="117">
        <v>521000</v>
      </c>
      <c r="AM27" s="118">
        <v>0.1</v>
      </c>
      <c r="AN27" s="142">
        <f t="shared" si="4"/>
        <v>578888.88888888888</v>
      </c>
      <c r="AO27" s="231">
        <f>VLOOKUP(Power202594[[#This Row],[ASABEtype]],$BC$6:$BM$52,4,FALSE)</f>
        <v>4000</v>
      </c>
      <c r="AP27" s="192">
        <v>12</v>
      </c>
      <c r="AQ27" s="115">
        <v>350</v>
      </c>
      <c r="AR27" s="115">
        <v>4.3999999999999997E-2</v>
      </c>
      <c r="AS27" s="115" t="s">
        <v>466</v>
      </c>
      <c r="AT27" s="115">
        <v>500</v>
      </c>
      <c r="AU27" s="218">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0.41217679614235048</v>
      </c>
      <c r="AV27" s="144">
        <f>Power202594[[#This Row],[TradeIn%]]*Power202594[[#This Row],[PriceL]]</f>
        <v>238604.56754462732</v>
      </c>
      <c r="AW27" s="146">
        <f>(Power202594[[#This Row],[PriceP]]-Power202594[[#This Row],[TradeIn$]])/Power202594[[#This Row],[Life (yr)]]/Power202594[[#This Row],[Use (hr/yr)]]</f>
        <v>67.237007727469688</v>
      </c>
      <c r="AX27" s="221">
        <f>((Power202594[[#This Row],[PriceP]]+Power202594[[#This Row],[TradeIn$]])/2*($BP$7+$BP$8+$BP$9)+Power202594[[#This Row],[Shed (ft^2)]]*$BP$12)/Power202594[[#This Row],[Use (hr/yr)]]</f>
        <v>100.13319229960881</v>
      </c>
      <c r="AY27" s="222">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(gal/hr)]]*$BP$11*$BP$10</f>
        <v>78.66</v>
      </c>
      <c r="AZ27" s="147">
        <f>Power202594[[#This Row],[Fuel (gal/hph)]]*Power202594[[#This Row],[HP]]</f>
        <v>17.599999999999998</v>
      </c>
      <c r="BA27" s="146">
        <f t="shared" si="5"/>
        <v>167.37020002707851</v>
      </c>
      <c r="BB27" s="224"/>
      <c r="BC27" s="134" t="s">
        <v>593</v>
      </c>
      <c r="BD27" s="155">
        <v>0.16</v>
      </c>
      <c r="BE27" s="155">
        <v>1.6</v>
      </c>
      <c r="BF27" s="155">
        <v>2000</v>
      </c>
      <c r="BG27" s="155">
        <v>0.86350000000000005</v>
      </c>
      <c r="BH27" s="155">
        <v>0.1288</v>
      </c>
      <c r="BI27" s="155">
        <v>0</v>
      </c>
      <c r="BJ27" s="155">
        <v>1.6999999999999999E-3</v>
      </c>
      <c r="BK27" s="131">
        <v>2.4617610000000005E-2</v>
      </c>
      <c r="BL27" s="155">
        <v>0.15690000000000001</v>
      </c>
      <c r="BM27" s="156" t="s">
        <v>594</v>
      </c>
    </row>
    <row r="28" spans="2:68">
      <c r="C28" s="109" t="str">
        <f>Implements72[[#This Row],[Implement type]]&amp;", "&amp;Implements72[[#This Row],[Width]]&amp;" "&amp;Implements72[[#This Row],[Width Unit]]&amp; ", per "&amp;Implements72[[#This Row],[Use basis]]</f>
        <v>Combine platform, 25 Ft, per acre</v>
      </c>
      <c r="D28" s="116" t="s">
        <v>476</v>
      </c>
      <c r="E28" s="115">
        <v>25</v>
      </c>
      <c r="F28" s="116" t="s">
        <v>447</v>
      </c>
      <c r="G28" s="115"/>
      <c r="H28" s="115"/>
      <c r="I28" s="117">
        <v>36000</v>
      </c>
      <c r="J28" s="118">
        <v>0.2</v>
      </c>
      <c r="K28" s="208">
        <f t="shared" si="1"/>
        <v>45000</v>
      </c>
      <c r="L28" s="115">
        <v>12</v>
      </c>
      <c r="M28" s="115">
        <v>199.99999999999997</v>
      </c>
      <c r="N28" s="120">
        <f t="shared" si="2"/>
        <v>1909.0909090909088</v>
      </c>
      <c r="O28" s="120" t="s">
        <v>735</v>
      </c>
      <c r="P28" s="115" t="s">
        <v>471</v>
      </c>
      <c r="Q28" s="115">
        <v>4.5</v>
      </c>
      <c r="R28" s="118">
        <v>0.7</v>
      </c>
      <c r="S28" s="118">
        <v>1.1100000000000001</v>
      </c>
      <c r="T28" s="115">
        <v>108</v>
      </c>
      <c r="U28"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0.14778609885210678</v>
      </c>
      <c r="V28" s="122">
        <f>Implements72[[#This Row],[TradeIn%]]*Implements72[[#This Row],[PriceL]]</f>
        <v>6650.3744483448054</v>
      </c>
      <c r="W28" s="123">
        <f>(Implements72[[#This Row],[PriceP]]-Implements72[[#This Row],[TradeIn$]])/Implements72[[#This Row],[Life (yr)]]/Implements72[[#This Row],[Use (hr/yr)]]</f>
        <v>12.229010646522999</v>
      </c>
      <c r="X28" s="123">
        <f>((Implements72[[#This Row],[PriceP]]+Implements72[[#This Row],[TradeIn$]])/2*($BP$7+$BP$8+$BP$9)+Implements72[[#This Row],[Shed (ft^2)]]*$BP$12)/Implements72[[#This Row],[Use (hr/yr)]]</f>
        <v>10.226338427107583</v>
      </c>
      <c r="Y28" s="123">
        <f>Implements72[[#This Row],[PriceL]]*(VLOOKUP(Implements72[[#This Row],[ASABEtype]],$BC$6:$BM$52,2)*(Implements72[[#This Row],[Life (yr)]]*Implements72[[#This Row],[Use (hr/yr)]]/1000)^VLOOKUP(Implements72[[#This Row],[ASABEtype]],$BC$6:$BM$52,3))/Implements72[[#This Row],[Life (yr)]]/Implements72[[#This Row],[Use (hr/yr)]]</f>
        <v>4.7152515986693153</v>
      </c>
      <c r="Z28" s="123">
        <f>Implements72[[#This Row],[Depr ($/hr)]]+Implements72[[#This Row],[OH ($/hr)]]</f>
        <v>22.455349073630583</v>
      </c>
      <c r="AA28" s="123">
        <f>(Implements72[[#This Row],[PriceP]]-Implements72[[#This Row],[TradeIn$]])/Implements72[[#This Row],[Life (yr)]]/Implements72[[#This Row],[Use (ac/yr)]]</f>
        <v>1.2811344486833618</v>
      </c>
      <c r="AB28" s="123">
        <f>((Implements72[[#This Row],[PriceP]]+Implements72[[#This Row],[TradeIn$]])/2*($BP$7+$BP$8+$BP$9)+Implements72[[#This Row],[Shed (ft^2)]]*$BP$12)/Implements72[[#This Row],[Use (ac/yr)]]</f>
        <v>1.0713306923636516</v>
      </c>
      <c r="AC28"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0.49397873890821398</v>
      </c>
      <c r="AD28" s="124">
        <f>$BP$18/(Implements72[[#This Row],[Width]]*Implements72[[#This Row],[Speed]]*Implements72[[#This Row],[Efficiency]])</f>
        <v>0.10476190476190476</v>
      </c>
      <c r="AE28" s="125">
        <f>IF(Implements72[[#This Row],[Use basis]]=$O$117,Implements72[[#This Row],[Ownership costs ($/hr)]],SUM(Implements72[[#This Row],[Depr ($/ac)2]:[OH ($/ac)]]))</f>
        <v>2.3524651410470137</v>
      </c>
      <c r="AF28" s="127">
        <v>43</v>
      </c>
      <c r="AG28" s="109" t="s">
        <v>472</v>
      </c>
      <c r="AH28" s="125"/>
      <c r="AI28" s="140" t="str">
        <f t="shared" si="3"/>
        <v>625 HP SP Forage Harvester Base Unit</v>
      </c>
      <c r="AJ28" s="141">
        <v>625</v>
      </c>
      <c r="AK28" s="115" t="s">
        <v>539</v>
      </c>
      <c r="AL28" s="117">
        <v>622000</v>
      </c>
      <c r="AM28" s="118">
        <v>0.1</v>
      </c>
      <c r="AN28" s="142">
        <f t="shared" si="4"/>
        <v>691111.11111111112</v>
      </c>
      <c r="AO28" s="231">
        <f>VLOOKUP(Power202594[[#This Row],[ASABEtype]],$BC$6:$BM$52,4,FALSE)</f>
        <v>4000</v>
      </c>
      <c r="AP28" s="192">
        <v>12</v>
      </c>
      <c r="AQ28" s="115">
        <v>350</v>
      </c>
      <c r="AR28" s="115">
        <v>4.3999999999999997E-2</v>
      </c>
      <c r="AS28" s="115" t="s">
        <v>466</v>
      </c>
      <c r="AT28" s="115">
        <v>500</v>
      </c>
      <c r="AU28" s="218">
        <f>(VLOOKUP(Power202594[[#This Row],[ASABEtype]],ASABECoefficients83[#Data],5)-VLOOKUP(Power202594[[#This Row],[ASABEtype]],ASABECoefficients83[#Data],6)*MIN(Power202594[[#This Row],[Lifespan (hours)]]/Power202594[[#This Row],[Use (hr/yr)]],Power202594[[#This Row],[Life (yr)]])^0.5-VLOOKUP(Power202594[[#This Row],[ASABEtype]],ASABECoefficients83[#Data],7)*Power202594[[#This Row],[Use (hr/yr)]]^0.5+VLOOKUP(Power202594[[#This Row],[ASABEtype]],ASABECoefficients83[#Data],8)*$BP$17)^2+0.25*VLOOKUP(Power202594[[#This Row],[ASABEtype]],ASABECoefficients83[#Data],9)</f>
        <v>0.41217679614235048</v>
      </c>
      <c r="AV28" s="144">
        <f>Power202594[[#This Row],[TradeIn%]]*Power202594[[#This Row],[PriceL]]</f>
        <v>284859.96355615777</v>
      </c>
      <c r="AW28" s="146">
        <f>(Power202594[[#This Row],[PriceP]]-Power202594[[#This Row],[TradeIn$]])/Power202594[[#This Row],[Life (yr)]]/Power202594[[#This Row],[Use (hr/yr)]]</f>
        <v>80.271437248533857</v>
      </c>
      <c r="AX28" s="221">
        <f>((Power202594[[#This Row],[PriceP]]+Power202594[[#This Row],[TradeIn$]])/2*($BP$7+$BP$8+$BP$9)+Power202594[[#This Row],[Shed (ft^2)]]*$BP$12)/Power202594[[#This Row],[Use (hr/yr)]]</f>
        <v>119.27639378110774</v>
      </c>
      <c r="AY28" s="222">
        <f>Power202594[[#This Row],[PriceL]]*(VLOOKUP(Power202594[[#This Row],[ASABEtype]],ASABECoefficients83[#Data],2)*(Power202594[[#This Row],[Life (yr)]]*Power202594[[#This Row],[Use (hr/yr)]]/1000)^VLOOKUP(Power202594[[#This Row],[ASABEtype]],ASABECoefficients83[#Data],3))/Power202594[[#This Row],[Life (yr)]]/Power202594[[#This Row],[Use (hr/yr)]]+Power202594[[#This Row],[Fuel (gal/hr)]]*$BP$11*$BP$10</f>
        <v>96.017499999999998</v>
      </c>
      <c r="AZ28" s="147">
        <f>Power202594[[#This Row],[Fuel (gal/hph)]]*Power202594[[#This Row],[HP]]</f>
        <v>27.5</v>
      </c>
      <c r="BA28" s="146">
        <f t="shared" si="5"/>
        <v>199.5478310296416</v>
      </c>
      <c r="BB28" s="224"/>
      <c r="BC28" s="134" t="s">
        <v>534</v>
      </c>
      <c r="BD28" s="155">
        <v>5.0000000000000001E-3</v>
      </c>
      <c r="BE28" s="155">
        <v>2</v>
      </c>
      <c r="BF28" s="155">
        <v>16000</v>
      </c>
      <c r="BG28" s="155">
        <v>0.86409999999999998</v>
      </c>
      <c r="BH28" s="155">
        <v>0.15640000000000001</v>
      </c>
      <c r="BI28" s="155">
        <v>3.3999999999999998E-3</v>
      </c>
      <c r="BJ28" s="155">
        <v>4.5999999999999999E-3</v>
      </c>
      <c r="BK28" s="131">
        <v>7.3959999999999989E-3</v>
      </c>
      <c r="BL28" s="155">
        <v>8.5999999999999993E-2</v>
      </c>
      <c r="BM28" s="156" t="s">
        <v>594</v>
      </c>
    </row>
    <row r="29" spans="2:68">
      <c r="C29" s="109" t="str">
        <f>Implements72[[#This Row],[Implement type]]&amp;", "&amp;Implements72[[#This Row],[Width]]&amp;" "&amp;Implements72[[#This Row],[Width Unit]]&amp; ", per "&amp;Implements72[[#This Row],[Use basis]]</f>
        <v>Draper platform, 35 Ft, per acre</v>
      </c>
      <c r="D29" s="116" t="s">
        <v>874</v>
      </c>
      <c r="E29" s="115">
        <v>35</v>
      </c>
      <c r="F29" s="116" t="s">
        <v>447</v>
      </c>
      <c r="G29" s="115"/>
      <c r="H29" s="115"/>
      <c r="I29" s="117">
        <v>110000</v>
      </c>
      <c r="J29" s="118">
        <v>0.1</v>
      </c>
      <c r="K29" s="208">
        <f t="shared" si="1"/>
        <v>122222.22222222222</v>
      </c>
      <c r="L29" s="115">
        <v>12</v>
      </c>
      <c r="M29" s="115">
        <v>200</v>
      </c>
      <c r="N29" s="120">
        <f t="shared" si="2"/>
        <v>2672.7272727272725</v>
      </c>
      <c r="O29" s="120" t="s">
        <v>735</v>
      </c>
      <c r="P29" s="115" t="s">
        <v>471</v>
      </c>
      <c r="Q29" s="115">
        <v>4.5</v>
      </c>
      <c r="R29" s="118">
        <v>0.7</v>
      </c>
      <c r="S29" s="118">
        <v>1.1100000000000001</v>
      </c>
      <c r="T29" s="115">
        <v>108</v>
      </c>
      <c r="U29"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0.14778609885210678</v>
      </c>
      <c r="V29" s="122">
        <f>Implements72[[#This Row],[TradeIn%]]*Implements72[[#This Row],[PriceL]]</f>
        <v>18062.745415257494</v>
      </c>
      <c r="W29" s="123">
        <f>(Implements72[[#This Row],[PriceP]]-Implements72[[#This Row],[TradeIn$]])/Implements72[[#This Row],[Life (yr)]]/Implements72[[#This Row],[Use (hr/yr)]]</f>
        <v>38.307189410309377</v>
      </c>
      <c r="X29" s="123">
        <f>((Implements72[[#This Row],[PriceP]]+Implements72[[#This Row],[TradeIn$]])/2*($BP$7+$BP$8+$BP$9)+Implements72[[#This Row],[Shed (ft^2)]]*$BP$12)/Implements72[[#This Row],[Use (hr/yr)]]</f>
        <v>29.657652822080223</v>
      </c>
      <c r="Y29" s="123">
        <f>Implements72[[#This Row],[PriceL]]*(VLOOKUP(Implements72[[#This Row],[ASABEtype]],$BC$6:$BM$52,2)*(Implements72[[#This Row],[Life (yr)]]*Implements72[[#This Row],[Use (hr/yr)]]/1000)^VLOOKUP(Implements72[[#This Row],[ASABEtype]],$BC$6:$BM$52,3))/Implements72[[#This Row],[Life (yr)]]/Implements72[[#This Row],[Use (hr/yr)]]</f>
        <v>12.806856193916659</v>
      </c>
      <c r="Z29" s="123">
        <f>Implements72[[#This Row],[Depr ($/hr)]]+Implements72[[#This Row],[OH ($/hr)]]</f>
        <v>67.9648422323896</v>
      </c>
      <c r="AA29" s="123">
        <f>(Implements72[[#This Row],[PriceP]]-Implements72[[#This Row],[TradeIn$]])/Implements72[[#This Row],[Life (yr)]]/Implements72[[#This Row],[Use (ac/yr)]]</f>
        <v>2.8665243776421985</v>
      </c>
      <c r="AB29" s="123">
        <f>((Implements72[[#This Row],[PriceP]]+Implements72[[#This Row],[TradeIn$]])/2*($BP$7+$BP$8+$BP$9)+Implements72[[#This Row],[Shed (ft^2)]]*$BP$12)/Implements72[[#This Row],[Use (ac/yr)]]</f>
        <v>2.2192801431488602</v>
      </c>
      <c r="AC29"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0.95833617777607649</v>
      </c>
      <c r="AD29" s="124">
        <f>$BP$18/(Implements72[[#This Row],[Width]]*Implements72[[#This Row],[Speed]]*Implements72[[#This Row],[Efficiency]])</f>
        <v>7.4829931972789115E-2</v>
      </c>
      <c r="AE29" s="125">
        <f>IF(Implements72[[#This Row],[Use basis]]=$O$117,Implements72[[#This Row],[Ownership costs ($/hr)]],SUM(Implements72[[#This Row],[Depr ($/ac)2]:[OH ($/ac)]]))</f>
        <v>5.0858045207910587</v>
      </c>
      <c r="AF29" s="127">
        <v>44</v>
      </c>
      <c r="AG29" s="109" t="s">
        <v>472</v>
      </c>
      <c r="AH29" s="125"/>
      <c r="AI29" s="140" t="str">
        <f t="shared" si="3"/>
        <v>500 HP SP Cotton Picker</v>
      </c>
      <c r="AJ29" s="141">
        <v>500</v>
      </c>
      <c r="AK29" s="115" t="s">
        <v>717</v>
      </c>
      <c r="AL29" s="199"/>
      <c r="AM29" s="200"/>
      <c r="AN29" s="142"/>
      <c r="AO29" s="208"/>
      <c r="AP29" s="192"/>
      <c r="AQ29" s="115"/>
      <c r="AR29" s="232">
        <v>3.7999999999999999E-2</v>
      </c>
      <c r="AS29" s="115" t="s">
        <v>466</v>
      </c>
      <c r="AT29" s="115">
        <v>500</v>
      </c>
      <c r="AU29" s="143"/>
      <c r="AV29" s="144"/>
      <c r="AW29" s="146"/>
      <c r="AX29" s="206"/>
      <c r="AY29" s="148"/>
      <c r="AZ29" s="147">
        <f>Power202594[[#This Row],[Fuel (gal/hph)]]*Power202594[[#This Row],[HP]]</f>
        <v>19</v>
      </c>
      <c r="BA29" s="146"/>
      <c r="BB29" s="224"/>
      <c r="BC29" s="134" t="s">
        <v>595</v>
      </c>
      <c r="BD29" s="155">
        <v>0.28999999999999998</v>
      </c>
      <c r="BE29" s="155">
        <v>1.8</v>
      </c>
      <c r="BF29" s="155">
        <v>2000</v>
      </c>
      <c r="BG29" s="155">
        <v>0.69269999999999998</v>
      </c>
      <c r="BH29" s="155">
        <v>7.0300000000000001E-2</v>
      </c>
      <c r="BI29" s="155">
        <v>0</v>
      </c>
      <c r="BJ29" s="155">
        <v>1.1999999999999999E-3</v>
      </c>
      <c r="BK29" s="131">
        <v>1.4957290000000002E-2</v>
      </c>
      <c r="BL29" s="155">
        <v>0.12230000000000001</v>
      </c>
      <c r="BM29" s="156"/>
    </row>
    <row r="30" spans="2:68">
      <c r="C30" s="109" t="str">
        <f>Implements72[[#This Row],[Implement type]]&amp;", "&amp;Implements72[[#This Row],[Width]]&amp;" "&amp;Implements72[[#This Row],[Width Unit]]&amp; ", per "&amp;Implements72[[#This Row],[Use basis]]</f>
        <v>Draper platform, 45 Ft, per acre</v>
      </c>
      <c r="D30" s="116" t="s">
        <v>874</v>
      </c>
      <c r="E30" s="115">
        <v>45</v>
      </c>
      <c r="F30" s="116" t="s">
        <v>447</v>
      </c>
      <c r="G30" s="115"/>
      <c r="H30" s="115"/>
      <c r="I30" s="117">
        <v>125000</v>
      </c>
      <c r="J30" s="118">
        <v>0.1</v>
      </c>
      <c r="K30" s="208">
        <f t="shared" si="1"/>
        <v>138888.88888888888</v>
      </c>
      <c r="L30" s="115">
        <v>12</v>
      </c>
      <c r="M30" s="115">
        <v>200</v>
      </c>
      <c r="N30" s="120">
        <f t="shared" si="2"/>
        <v>3436.3636363636365</v>
      </c>
      <c r="O30" s="120" t="s">
        <v>735</v>
      </c>
      <c r="P30" s="115" t="s">
        <v>471</v>
      </c>
      <c r="Q30" s="115">
        <v>4.5</v>
      </c>
      <c r="R30" s="118">
        <v>0.7</v>
      </c>
      <c r="S30" s="118">
        <v>1.1100000000000001</v>
      </c>
      <c r="T30" s="115">
        <v>108</v>
      </c>
      <c r="U30"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0.14778609885210678</v>
      </c>
      <c r="V30" s="122">
        <f>Implements72[[#This Row],[TradeIn%]]*Implements72[[#This Row],[PriceL]]</f>
        <v>20525.847062792607</v>
      </c>
      <c r="W30" s="123">
        <f>(Implements72[[#This Row],[PriceP]]-Implements72[[#This Row],[TradeIn$]])/Implements72[[#This Row],[Life (yr)]]/Implements72[[#This Row],[Use (hr/yr)]]</f>
        <v>43.530897057169753</v>
      </c>
      <c r="X30" s="123">
        <f>((Implements72[[#This Row],[PriceP]]+Implements72[[#This Row],[TradeIn$]])/2*($BP$7+$BP$8+$BP$9)+Implements72[[#This Row],[Shed (ft^2)]]*$BP$12)/Implements72[[#This Row],[Use (hr/yr)]]</f>
        <v>33.630508446894453</v>
      </c>
      <c r="Y30" s="123">
        <f>Implements72[[#This Row],[PriceL]]*(VLOOKUP(Implements72[[#This Row],[ASABEtype]],$BC$6:$BM$52,2)*(Implements72[[#This Row],[Life (yr)]]*Implements72[[#This Row],[Use (hr/yr)]]/1000)^VLOOKUP(Implements72[[#This Row],[ASABEtype]],$BC$6:$BM$52,3))/Implements72[[#This Row],[Life (yr)]]/Implements72[[#This Row],[Use (hr/yr)]]</f>
        <v>14.553245674905293</v>
      </c>
      <c r="Z30" s="123">
        <f>Implements72[[#This Row],[Depr ($/hr)]]+Implements72[[#This Row],[OH ($/hr)]]</f>
        <v>77.161405504064206</v>
      </c>
      <c r="AA30" s="123">
        <f>(Implements72[[#This Row],[PriceP]]-Implements72[[#This Row],[TradeIn$]])/Implements72[[#This Row],[Life (yr)]]/Implements72[[#This Row],[Use (ac/yr)]]</f>
        <v>2.5335442731686095</v>
      </c>
      <c r="AB30" s="123">
        <f>((Implements72[[#This Row],[PriceP]]+Implements72[[#This Row],[TradeIn$]])/2*($BP$7+$BP$8+$BP$9)+Implements72[[#This Row],[Shed (ft^2)]]*$BP$12)/Implements72[[#This Row],[Use (ac/yr)]]</f>
        <v>1.9573311794488835</v>
      </c>
      <c r="AC30"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0.84701429853946142</v>
      </c>
      <c r="AD30" s="124">
        <f>$BP$18/(Implements72[[#This Row],[Width]]*Implements72[[#This Row],[Speed]]*Implements72[[#This Row],[Efficiency]])</f>
        <v>5.8201058201058198E-2</v>
      </c>
      <c r="AE30" s="125">
        <f>IF(Implements72[[#This Row],[Use basis]]=$O$117,Implements72[[#This Row],[Ownership costs ($/hr)]],SUM(Implements72[[#This Row],[Depr ($/ac)2]:[OH ($/ac)]]))</f>
        <v>4.4908754526174928</v>
      </c>
      <c r="AF30" s="127">
        <v>45</v>
      </c>
      <c r="AG30" s="109" t="s">
        <v>472</v>
      </c>
      <c r="AH30" s="125"/>
      <c r="AI30" s="140" t="str">
        <f>CONCATENATE(AJ30&amp;" "&amp;AK30)</f>
        <v>275 HP SP Sprayer</v>
      </c>
      <c r="AJ30" s="141">
        <v>275</v>
      </c>
      <c r="AK30" s="115" t="s">
        <v>760</v>
      </c>
      <c r="AL30" s="199"/>
      <c r="AM30" s="200"/>
      <c r="AN30" s="142"/>
      <c r="AO30" s="208"/>
      <c r="AP30" s="192"/>
      <c r="AQ30" s="115"/>
      <c r="AR30" s="232">
        <v>3.7999999999999999E-2</v>
      </c>
      <c r="AS30" s="115" t="s">
        <v>516</v>
      </c>
      <c r="AT30" s="115"/>
      <c r="AU30" s="143"/>
      <c r="AV30" s="144"/>
      <c r="AW30" s="146"/>
      <c r="AX30" s="146"/>
      <c r="AY30" s="148"/>
      <c r="AZ30" s="147">
        <f>Power202594[[#This Row],[Fuel (gal/hph)]]*Power202594[[#This Row],[HP]]</f>
        <v>10.45</v>
      </c>
      <c r="BA30" s="146">
        <f>SUM(AW30:AX30)</f>
        <v>0</v>
      </c>
      <c r="BB30" s="109" t="s">
        <v>761</v>
      </c>
      <c r="BC30" s="134" t="s">
        <v>596</v>
      </c>
      <c r="BD30" s="155">
        <v>0.46</v>
      </c>
      <c r="BE30" s="155">
        <v>1.7</v>
      </c>
      <c r="BF30" s="155">
        <v>2000</v>
      </c>
      <c r="BG30" s="155">
        <v>0.90229999999999999</v>
      </c>
      <c r="BH30" s="155">
        <v>9.4299999999999995E-2</v>
      </c>
      <c r="BI30" s="155">
        <v>0</v>
      </c>
      <c r="BJ30" s="155">
        <v>-4.0000000000000002E-4</v>
      </c>
      <c r="BK30" s="131">
        <v>1.1513290000000001E-2</v>
      </c>
      <c r="BL30" s="155">
        <v>0.10730000000000001</v>
      </c>
      <c r="BM30" s="156"/>
    </row>
    <row r="31" spans="2:68" ht="15">
      <c r="C31" s="109" t="str">
        <f>Implements72[[#This Row],[Implement type]]&amp;", "&amp;Implements72[[#This Row],[Width]]&amp;" "&amp;Implements72[[#This Row],[Width Unit]]&amp; ", per "&amp;Implements72[[#This Row],[Use basis]]</f>
        <v>Grain cart, 1000 Bu, per hour</v>
      </c>
      <c r="D31" s="116" t="s">
        <v>748</v>
      </c>
      <c r="E31" s="115">
        <v>1000</v>
      </c>
      <c r="F31" s="116" t="s">
        <v>949</v>
      </c>
      <c r="G31" s="115"/>
      <c r="H31" s="116"/>
      <c r="I31" s="117">
        <v>131500</v>
      </c>
      <c r="J31" s="118">
        <v>0.1</v>
      </c>
      <c r="K31" s="208">
        <f t="shared" si="1"/>
        <v>146111.11111111109</v>
      </c>
      <c r="L31" s="115">
        <v>12</v>
      </c>
      <c r="M31" s="115">
        <v>200</v>
      </c>
      <c r="N31" s="120">
        <f t="shared" si="2"/>
        <v>45818.181818181816</v>
      </c>
      <c r="O31" s="120" t="s">
        <v>749</v>
      </c>
      <c r="P31" s="115" t="s">
        <v>477</v>
      </c>
      <c r="Q31" s="115">
        <v>3</v>
      </c>
      <c r="R31" s="118">
        <v>0.63</v>
      </c>
      <c r="S31" s="118">
        <v>1.1100000000000001</v>
      </c>
      <c r="T31" s="115">
        <v>0</v>
      </c>
      <c r="U31"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31" s="122">
        <f>Implements72[[#This Row],[TradeIn%]]*Implements72[[#This Row],[PriceL]]</f>
        <v>39207.324558846063</v>
      </c>
      <c r="W31" s="123">
        <f>(Implements72[[#This Row],[PriceP]]-Implements72[[#This Row],[TradeIn$]])/Implements72[[#This Row],[Life (yr)]]/Implements72[[#This Row],[Use (hr/yr)]]</f>
        <v>38.455281433814136</v>
      </c>
      <c r="X31" s="123">
        <f>((Implements72[[#This Row],[PriceP]]+Implements72[[#This Row],[TradeIn$]])/2*($BP$7+$BP$8+$BP$9)+Implements72[[#This Row],[Shed (ft^2)]]*$BP$12)/Implements72[[#This Row],[Use (hr/yr)]]</f>
        <v>38.835916337137476</v>
      </c>
      <c r="Y31" s="123">
        <f>Implements72[[#This Row],[PriceL]]*(VLOOKUP(Implements72[[#This Row],[ASABEtype]],$BC$6:$BM$52,2)*(Implements72[[#This Row],[Life (yr)]]*Implements72[[#This Row],[Use (hr/yr)]]/1000)^VLOOKUP(Implements72[[#This Row],[ASABEtype]],$BC$6:$BM$52,3))/Implements72[[#This Row],[Life (yr)]]/Implements72[[#This Row],[Use (hr/yr)]]</f>
        <v>36.099419383869211</v>
      </c>
      <c r="Z31" s="123">
        <f>Implements72[[#This Row],[Depr ($/hr)]]+Implements72[[#This Row],[OH ($/hr)]]</f>
        <v>77.291197770951612</v>
      </c>
      <c r="AA31" s="123">
        <f>(Implements72[[#This Row],[PriceP]]-Implements72[[#This Row],[TradeIn$]])/Implements72[[#This Row],[Life (yr)]]/Implements72[[#This Row],[Use (ac/yr)]]</f>
        <v>0.16786035546506173</v>
      </c>
      <c r="AB31" s="123">
        <f>((Implements72[[#This Row],[PriceP]]+Implements72[[#This Row],[TradeIn$]])/2*($BP$7+$BP$8+$BP$9)+Implements72[[#This Row],[Shed (ft^2)]]*$BP$12)/Implements72[[#This Row],[Use (ac/yr)]]</f>
        <v>0.16952185702718742</v>
      </c>
      <c r="AC31"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36.099419383869211</v>
      </c>
      <c r="AD31" s="124">
        <f>$BP$18/(Implements72[[#This Row],[Width]]*Implements72[[#This Row],[Speed]]*Implements72[[#This Row],[Efficiency]])</f>
        <v>4.3650793650793652E-3</v>
      </c>
      <c r="AE31" s="125">
        <f>IF(Implements72[[#This Row],[Use basis]]=$O$117,Implements72[[#This Row],[Ownership costs ($/hr)]],SUM(Implements72[[#This Row],[Depr ($/ac)2]:[OH ($/ac)]]))</f>
        <v>77.291197770951612</v>
      </c>
      <c r="AF31" s="127">
        <v>54</v>
      </c>
      <c r="AG31" s="109" t="s">
        <v>472</v>
      </c>
      <c r="AH31" s="125"/>
      <c r="AT31" s="149" t="s">
        <v>540</v>
      </c>
      <c r="BC31" s="134" t="s">
        <v>479</v>
      </c>
      <c r="BD31" s="155">
        <v>0.44</v>
      </c>
      <c r="BE31" s="155">
        <v>2</v>
      </c>
      <c r="BF31" s="155">
        <v>2000</v>
      </c>
      <c r="BG31" s="155">
        <v>0.90229999999999999</v>
      </c>
      <c r="BH31" s="155">
        <v>9.4299999999999995E-2</v>
      </c>
      <c r="BI31" s="155">
        <v>0</v>
      </c>
      <c r="BJ31" s="155">
        <v>-4.0000000000000002E-4</v>
      </c>
      <c r="BK31" s="131">
        <v>1.1513290000000001E-2</v>
      </c>
      <c r="BL31" s="155">
        <v>0.10730000000000001</v>
      </c>
      <c r="BM31" s="156"/>
    </row>
    <row r="32" spans="2:68" ht="15">
      <c r="C32" s="109" t="str">
        <f>Implements72[[#This Row],[Implement type]]&amp;", "&amp;Implements72[[#This Row],[Width]]&amp;" "&amp;Implements72[[#This Row],[Width Unit]]&amp; ", per "&amp;Implements72[[#This Row],[Use basis]]</f>
        <v>Disk mower, 9 Ft, per acre</v>
      </c>
      <c r="D32" s="114" t="s">
        <v>478</v>
      </c>
      <c r="E32" s="115">
        <v>9</v>
      </c>
      <c r="F32" s="116" t="str">
        <f t="shared" ref="F32:F39" si="6">IF(E32&gt;15,"Ft Folding","Ft")</f>
        <v>Ft</v>
      </c>
      <c r="G32" s="115"/>
      <c r="H32" s="114"/>
      <c r="I32" s="117">
        <v>13500</v>
      </c>
      <c r="J32" s="118">
        <v>0.1</v>
      </c>
      <c r="K32" s="208">
        <f t="shared" si="1"/>
        <v>15000</v>
      </c>
      <c r="L32" s="115">
        <v>12</v>
      </c>
      <c r="M32" s="115">
        <v>150</v>
      </c>
      <c r="N32" s="120">
        <f t="shared" si="2"/>
        <v>850.90909090909099</v>
      </c>
      <c r="O32" s="120" t="s">
        <v>735</v>
      </c>
      <c r="P32" s="115" t="s">
        <v>479</v>
      </c>
      <c r="Q32" s="115">
        <v>6.5</v>
      </c>
      <c r="R32" s="118">
        <v>0.8</v>
      </c>
      <c r="S32" s="118">
        <v>1.05</v>
      </c>
      <c r="T32" s="115">
        <v>50</v>
      </c>
      <c r="U32"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0.30554430854848846</v>
      </c>
      <c r="V32" s="122">
        <f>Implements72[[#This Row],[TradeIn%]]*Implements72[[#This Row],[PriceL]]</f>
        <v>4583.1646282273268</v>
      </c>
      <c r="W32" s="123">
        <f>(Implements72[[#This Row],[PriceP]]-Implements72[[#This Row],[TradeIn$]])/Implements72[[#This Row],[Life (yr)]]/Implements72[[#This Row],[Use (hr/yr)]]</f>
        <v>4.9537974287625968</v>
      </c>
      <c r="X32" s="123">
        <f>((Implements72[[#This Row],[PriceP]]+Implements72[[#This Row],[TradeIn$]])/2*($BP$7+$BP$8+$BP$9)+Implements72[[#This Row],[Shed (ft^2)]]*$BP$12)/Implements72[[#This Row],[Use (hr/yr)]]</f>
        <v>5.808299591617315</v>
      </c>
      <c r="Y32" s="123">
        <f>Implements72[[#This Row],[PriceL]]*(VLOOKUP(Implements72[[#This Row],[ASABEtype]],$BC$6:$BM$52,2)*(Implements72[[#This Row],[Life (yr)]]*Implements72[[#This Row],[Use (hr/yr)]]/1000)^VLOOKUP(Implements72[[#This Row],[ASABEtype]],$BC$6:$BM$52,3))/Implements72[[#This Row],[Life (yr)]]/Implements72[[#This Row],[Use (hr/yr)]]</f>
        <v>11.88</v>
      </c>
      <c r="Z32" s="123">
        <f>Implements72[[#This Row],[Depr ($/hr)]]+Implements72[[#This Row],[OH ($/hr)]]</f>
        <v>10.762097020379912</v>
      </c>
      <c r="AA32" s="123">
        <f>(Implements72[[#This Row],[PriceP]]-Implements72[[#This Row],[TradeIn$]])/Implements72[[#This Row],[Life (yr)]]/Implements72[[#This Row],[Use (ac/yr)]]</f>
        <v>0.87326557237802171</v>
      </c>
      <c r="AB32" s="123">
        <f>((Implements72[[#This Row],[PriceP]]+Implements72[[#This Row],[TradeIn$]])/2*($BP$7+$BP$8+$BP$9)+Implements72[[#This Row],[Shed (ft^2)]]*$BP$12)/Implements72[[#This Row],[Use (ac/yr)]]</f>
        <v>1.023898966471001</v>
      </c>
      <c r="AC32"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2.0942307692307693</v>
      </c>
      <c r="AD32" s="124">
        <f>$BP$18/(Implements72[[#This Row],[Width]]*Implements72[[#This Row],[Speed]]*Implements72[[#This Row],[Efficiency]])</f>
        <v>0.17628205128205127</v>
      </c>
      <c r="AE32" s="125">
        <f>IF(Implements72[[#This Row],[Use basis]]=$O$117,Implements72[[#This Row],[Ownership costs ($/hr)]],SUM(Implements72[[#This Row],[Depr ($/ac)2]:[OH ($/ac)]]))</f>
        <v>1.8971645388490228</v>
      </c>
      <c r="AF32" s="127">
        <v>28</v>
      </c>
      <c r="AG32" s="109" t="s">
        <v>480</v>
      </c>
      <c r="AH32" s="125"/>
      <c r="AT32" s="149" t="s">
        <v>541</v>
      </c>
      <c r="BC32" s="134" t="s">
        <v>597</v>
      </c>
      <c r="BD32" s="155">
        <v>0.18</v>
      </c>
      <c r="BE32" s="155">
        <v>1.6</v>
      </c>
      <c r="BF32" s="155">
        <v>2500</v>
      </c>
      <c r="BG32" s="155">
        <v>0.72430000000000005</v>
      </c>
      <c r="BH32" s="155">
        <v>0.11269999999999999</v>
      </c>
      <c r="BI32" s="155">
        <v>0</v>
      </c>
      <c r="BJ32" s="155">
        <v>3.3999999999999998E-3</v>
      </c>
      <c r="BK32" s="131">
        <v>1.4113440000000001E-2</v>
      </c>
      <c r="BL32" s="155">
        <v>0.1188</v>
      </c>
      <c r="BM32" s="156"/>
    </row>
    <row r="33" spans="3:65">
      <c r="C33" s="109" t="str">
        <f>Implements72[[#This Row],[Implement type]]&amp;", "&amp;Implements72[[#This Row],[Width]]&amp;" "&amp;Implements72[[#This Row],[Width Unit]]&amp; ", per "&amp;Implements72[[#This Row],[Use basis]]</f>
        <v>Disk mower/conditioner, 12 Ft, per acre</v>
      </c>
      <c r="D33" s="114" t="s">
        <v>481</v>
      </c>
      <c r="E33" s="115">
        <v>12</v>
      </c>
      <c r="F33" s="116" t="str">
        <f t="shared" si="6"/>
        <v>Ft</v>
      </c>
      <c r="G33" s="115"/>
      <c r="H33" s="115"/>
      <c r="I33" s="117">
        <v>47000</v>
      </c>
      <c r="J33" s="118">
        <v>0.1</v>
      </c>
      <c r="K33" s="208">
        <f t="shared" si="1"/>
        <v>52222.222222222219</v>
      </c>
      <c r="L33" s="115">
        <v>12</v>
      </c>
      <c r="M33" s="115">
        <v>150</v>
      </c>
      <c r="N33" s="120">
        <f t="shared" si="2"/>
        <v>1134.5454545454545</v>
      </c>
      <c r="O33" s="120" t="s">
        <v>735</v>
      </c>
      <c r="P33" s="115" t="s">
        <v>482</v>
      </c>
      <c r="Q33" s="115">
        <v>6.5</v>
      </c>
      <c r="R33" s="118">
        <v>0.8</v>
      </c>
      <c r="S33" s="118">
        <v>1.05</v>
      </c>
      <c r="T33" s="115">
        <v>200</v>
      </c>
      <c r="U33"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0.30659254308871237</v>
      </c>
      <c r="V33" s="122">
        <f>Implements72[[#This Row],[TradeIn%]]*Implements72[[#This Row],[PriceL]]</f>
        <v>16010.943916854978</v>
      </c>
      <c r="W33" s="123">
        <f>(Implements72[[#This Row],[PriceP]]-Implements72[[#This Row],[TradeIn$]])/Implements72[[#This Row],[Life (yr)]]/Implements72[[#This Row],[Use (hr/yr)]]</f>
        <v>17.2161422684139</v>
      </c>
      <c r="X33" s="123">
        <f>((Implements72[[#This Row],[PriceP]]+Implements72[[#This Row],[TradeIn$]])/2*($BP$7+$BP$8+$BP$9)+Implements72[[#This Row],[Shed (ft^2)]]*$BP$12)/Implements72[[#This Row],[Use (hr/yr)]]</f>
        <v>20.40561160566611</v>
      </c>
      <c r="Y33" s="123">
        <f>Implements72[[#This Row],[PriceL]]*(VLOOKUP(Implements72[[#This Row],[ASABEtype]],$BC$6:$BM$52,2)*(Implements72[[#This Row],[Life (yr)]]*Implements72[[#This Row],[Use (hr/yr)]]/1000)^VLOOKUP(Implements72[[#This Row],[ASABEtype]],$BC$6:$BM$52,3))/Implements72[[#This Row],[Life (yr)]]/Implements72[[#This Row],[Use (hr/yr)]]</f>
        <v>15.040000000000003</v>
      </c>
      <c r="Z33" s="123">
        <f>Implements72[[#This Row],[Depr ($/hr)]]+Implements72[[#This Row],[OH ($/hr)]]</f>
        <v>37.621753874080014</v>
      </c>
      <c r="AA33" s="123">
        <f>(Implements72[[#This Row],[PriceP]]-Implements72[[#This Row],[TradeIn$]])/Implements72[[#This Row],[Life (yr)]]/Implements72[[#This Row],[Use (ac/yr)]]</f>
        <v>2.2761726556797224</v>
      </c>
      <c r="AB33" s="123">
        <f>((Implements72[[#This Row],[PriceP]]+Implements72[[#This Row],[TradeIn$]])/2*($BP$7+$BP$8+$BP$9)+Implements72[[#This Row],[Shed (ft^2)]]*$BP$12)/Implements72[[#This Row],[Use (ac/yr)]]</f>
        <v>2.6978573036337403</v>
      </c>
      <c r="AC33"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1.9884615384615389</v>
      </c>
      <c r="AD33" s="124">
        <f>$BP$18/(Implements72[[#This Row],[Width]]*Implements72[[#This Row],[Speed]]*Implements72[[#This Row],[Efficiency]])</f>
        <v>0.13221153846153844</v>
      </c>
      <c r="AE33" s="125">
        <f>IF(Implements72[[#This Row],[Use basis]]=$O$117,Implements72[[#This Row],[Ownership costs ($/hr)]],SUM(Implements72[[#This Row],[Depr ($/ac)2]:[OH ($/ac)]]))</f>
        <v>4.9740299593134623</v>
      </c>
      <c r="AF33" s="127">
        <v>28</v>
      </c>
      <c r="AG33" s="109" t="s">
        <v>480</v>
      </c>
      <c r="AH33" s="125"/>
      <c r="BC33" s="134" t="s">
        <v>482</v>
      </c>
      <c r="BD33" s="155">
        <v>0.16</v>
      </c>
      <c r="BE33" s="155">
        <v>2</v>
      </c>
      <c r="BF33" s="155">
        <v>2500</v>
      </c>
      <c r="BG33" s="155">
        <v>0.72430000000000005</v>
      </c>
      <c r="BH33" s="155">
        <v>0.11269999999999999</v>
      </c>
      <c r="BI33" s="155">
        <v>0</v>
      </c>
      <c r="BJ33" s="155">
        <v>3.3999999999999998E-3</v>
      </c>
      <c r="BK33" s="131">
        <v>1.4113440000000001E-2</v>
      </c>
      <c r="BL33" s="155">
        <v>0.1188</v>
      </c>
      <c r="BM33" s="156"/>
    </row>
    <row r="34" spans="3:65">
      <c r="C34" s="109" t="str">
        <f>Implements72[[#This Row],[Implement type]]&amp;", "&amp;Implements72[[#This Row],[Width]]&amp;" "&amp;Implements72[[#This Row],[Width Unit]]</f>
        <v>Sickle bar mower, 9 Ft</v>
      </c>
      <c r="D34" s="114" t="s">
        <v>758</v>
      </c>
      <c r="E34" s="115">
        <v>9</v>
      </c>
      <c r="F34" s="116" t="s">
        <v>447</v>
      </c>
      <c r="G34" s="115"/>
      <c r="H34" s="114"/>
      <c r="I34" s="117">
        <v>6710</v>
      </c>
      <c r="J34" s="118">
        <v>0.05</v>
      </c>
      <c r="K34" s="208">
        <f>I34/(1-J34)</f>
        <v>7063.1578947368425</v>
      </c>
      <c r="L34" s="115">
        <v>12</v>
      </c>
      <c r="M34" s="115">
        <v>150</v>
      </c>
      <c r="N34" s="120">
        <f>IF(AND(Q34&lt;&gt;0,R34&lt;&gt;0),M34*(E34*Q34*R34)/8.25,M34*E34)</f>
        <v>589.09090909090912</v>
      </c>
      <c r="O34" s="120" t="s">
        <v>735</v>
      </c>
      <c r="P34" s="115" t="s">
        <v>596</v>
      </c>
      <c r="Q34" s="115">
        <v>4.5</v>
      </c>
      <c r="R34" s="118">
        <v>0.8</v>
      </c>
      <c r="S34" s="118">
        <v>1.05</v>
      </c>
      <c r="T34" s="115">
        <v>30</v>
      </c>
      <c r="U34"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0.30554430854848846</v>
      </c>
      <c r="V34" s="122">
        <f>Implements72[[#This Row],[TradeIn%]]*Implements72[[#This Row],[PriceL]]</f>
        <v>2158.1076951161658</v>
      </c>
      <c r="W34" s="123">
        <f>(Implements72[[#This Row],[PriceP]]-Implements72[[#This Row],[TradeIn$]])/Implements72[[#This Row],[Life (yr)]]/Implements72[[#This Row],[Use (hr/yr)]]</f>
        <v>2.5288290582687964</v>
      </c>
      <c r="X34" s="126">
        <f>((Implements72[[#This Row],[PriceP]]+Implements72[[#This Row],[TradeIn$]])/2*($BP$7+$BP$8+$BP$9)+Implements72[[#This Row],[Shed (ft^2)]]*$BP$12)/Implements72[[#This Row],[Use (hr/yr)]]</f>
        <v>2.8838364601515853</v>
      </c>
      <c r="Y34" s="123">
        <f>Implements72[[#This Row],[PriceL]]*(VLOOKUP(Implements72[[#This Row],[ASABEtype]],$BC$6:$BM$52,2)*(Implements72[[#This Row],[Life (yr)]]*Implements72[[#This Row],[Use (hr/yr)]]/1000)^VLOOKUP(Implements72[[#This Row],[ASABEtype]],$BC$6:$BM$52,3))/Implements72[[#This Row],[Life (yr)]]/Implements72[[#This Row],[Use (hr/yr)]]</f>
        <v>4.9028375105776858</v>
      </c>
      <c r="Z34" s="123">
        <f>Implements72[[#This Row],[Depr ($/hr)]]+Implements72[[#This Row],[OH ($/hr)]]</f>
        <v>5.4126655184203818</v>
      </c>
      <c r="AA34" s="123">
        <f>(Implements72[[#This Row],[PriceP]]-Implements72[[#This Row],[TradeIn$]])/Implements72[[#This Row],[Life (yr)]]/Implements72[[#This Row],[Use (ac/yr)]]</f>
        <v>0.64391480650362876</v>
      </c>
      <c r="AB34" s="126">
        <f>((Implements72[[#This Row],[PriceP]]+Implements72[[#This Row],[TradeIn$]])/2*($BP$7+$BP$8+$BP$9)+Implements72[[#This Row],[Shed (ft^2)]]*$BP$12)/Implements72[[#This Row],[Use (ac/yr)]]</f>
        <v>0.73431020976082029</v>
      </c>
      <c r="AC34"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1.2484076994526514</v>
      </c>
      <c r="AD34" s="124">
        <f>$BP$18/(Implements72[[#This Row],[Width]]*Implements72[[#This Row],[Speed]]*Implements72[[#This Row],[Efficiency]])</f>
        <v>0.25462962962962965</v>
      </c>
      <c r="AE34" s="125">
        <f>IF(Implements72[[#This Row],[Use basis]]=$O$117,Implements72[[#This Row],[Ownership costs ($/hr)]],SUM(Implements72[[#This Row],[Depr ($/ac)2]:[OH ($/ac)]]))</f>
        <v>1.3782250162644489</v>
      </c>
      <c r="AF34" s="125"/>
      <c r="AG34" s="109" t="s">
        <v>480</v>
      </c>
      <c r="AH34" s="125"/>
      <c r="BC34" s="134" t="s">
        <v>453</v>
      </c>
      <c r="BD34" s="155">
        <v>0.16</v>
      </c>
      <c r="BE34" s="155">
        <v>1.3</v>
      </c>
      <c r="BF34" s="155">
        <v>2000</v>
      </c>
      <c r="BG34" s="155">
        <v>0.71940000000000004</v>
      </c>
      <c r="BH34" s="155">
        <v>0.11020000000000001</v>
      </c>
      <c r="BI34" s="155">
        <v>0</v>
      </c>
      <c r="BJ34" s="155">
        <v>3.0000000000000001E-3</v>
      </c>
      <c r="BK34" s="131">
        <v>1.4713690000000001E-2</v>
      </c>
      <c r="BL34" s="155">
        <v>0.12130000000000001</v>
      </c>
      <c r="BM34" s="156"/>
    </row>
    <row r="35" spans="3:65">
      <c r="C35" s="109" t="str">
        <f>Implements72[[#This Row],[Implement type]]&amp;", "&amp;Implements72[[#This Row],[Width]]&amp;" "&amp;Implements72[[#This Row],[Width Unit]]&amp; ", per "&amp;Implements72[[#This Row],[Use basis]]</f>
        <v>Hay merger, 14 Ft, per acre</v>
      </c>
      <c r="D35" s="114" t="s">
        <v>483</v>
      </c>
      <c r="E35" s="115">
        <v>14</v>
      </c>
      <c r="F35" s="116" t="str">
        <f t="shared" si="6"/>
        <v>Ft</v>
      </c>
      <c r="G35" s="115"/>
      <c r="H35" s="115"/>
      <c r="I35" s="117">
        <f>ROUND(65000*1.1,-3)</f>
        <v>72000</v>
      </c>
      <c r="J35" s="118">
        <v>0.1</v>
      </c>
      <c r="K35" s="208">
        <f t="shared" si="1"/>
        <v>80000</v>
      </c>
      <c r="L35" s="115">
        <v>12</v>
      </c>
      <c r="M35" s="115">
        <v>150</v>
      </c>
      <c r="N35" s="120">
        <f t="shared" si="2"/>
        <v>1629.0909090909092</v>
      </c>
      <c r="O35" s="120" t="s">
        <v>735</v>
      </c>
      <c r="P35" s="115" t="s">
        <v>484</v>
      </c>
      <c r="Q35" s="115">
        <v>8</v>
      </c>
      <c r="R35" s="118">
        <v>0.8</v>
      </c>
      <c r="S35" s="118">
        <v>1.02</v>
      </c>
      <c r="T35" s="115">
        <v>345</v>
      </c>
      <c r="U35"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35" s="122">
        <f>Implements72[[#This Row],[TradeIn%]]*Implements72[[#This Row],[PriceL]]</f>
        <v>21467.128275565909</v>
      </c>
      <c r="W35" s="123">
        <f>(Implements72[[#This Row],[PriceP]]-Implements72[[#This Row],[TradeIn$]])/Implements72[[#This Row],[Life (yr)]]/Implements72[[#This Row],[Use (hr/yr)]]</f>
        <v>28.07381762468561</v>
      </c>
      <c r="X35" s="123">
        <f>((Implements72[[#This Row],[PriceP]]+Implements72[[#This Row],[TradeIn$]])/2*($BP$7+$BP$8+$BP$9)+Implements72[[#This Row],[Shed (ft^2)]]*$BP$12)/Implements72[[#This Row],[Use (hr/yr)]]</f>
        <v>30.580899192201336</v>
      </c>
      <c r="Y35" s="123">
        <f>Implements72[[#This Row],[PriceL]]*(VLOOKUP(Implements72[[#This Row],[ASABEtype]],$BC$6:$BM$52,2)*(Implements72[[#This Row],[Life (yr)]]*Implements72[[#This Row],[Use (hr/yr)]]/1000)^VLOOKUP(Implements72[[#This Row],[ASABEtype]],$BC$6:$BM$52,3))/Implements72[[#This Row],[Life (yr)]]/Implements72[[#This Row],[Use (hr/yr)]]</f>
        <v>17.204731938784203</v>
      </c>
      <c r="Z35" s="123">
        <f>Implements72[[#This Row],[Depr ($/hr)]]+Implements72[[#This Row],[OH ($/hr)]]</f>
        <v>58.654716816886946</v>
      </c>
      <c r="AA35" s="123">
        <f>(Implements72[[#This Row],[PriceP]]-Implements72[[#This Row],[TradeIn$]])/Implements72[[#This Row],[Life (yr)]]/Implements72[[#This Row],[Use (ac/yr)]]</f>
        <v>2.5849218237015208</v>
      </c>
      <c r="AB35" s="123">
        <f>((Implements72[[#This Row],[PriceP]]+Implements72[[#This Row],[TradeIn$]])/2*($BP$7+$BP$8+$BP$9)+Implements72[[#This Row],[Shed (ft^2)]]*$BP$12)/Implements72[[#This Row],[Use (ac/yr)]]</f>
        <v>2.8157635974962165</v>
      </c>
      <c r="AC35"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1.5841410546313579</v>
      </c>
      <c r="AD35" s="124">
        <f>$BP$18/(Implements72[[#This Row],[Width]]*Implements72[[#This Row],[Speed]]*Implements72[[#This Row],[Efficiency]])</f>
        <v>9.2075892857142849E-2</v>
      </c>
      <c r="AE35" s="125">
        <f>IF(Implements72[[#This Row],[Use basis]]=$O$117,Implements72[[#This Row],[Ownership costs ($/hr)]],SUM(Implements72[[#This Row],[Depr ($/ac)2]:[OH ($/ac)]]))</f>
        <v>5.4006854211977373</v>
      </c>
      <c r="AF35" s="127">
        <v>30</v>
      </c>
      <c r="AG35" s="109" t="s">
        <v>480</v>
      </c>
      <c r="AH35" s="125"/>
      <c r="AI35" s="125" t="s">
        <v>759</v>
      </c>
      <c r="BC35" s="131" t="s">
        <v>394</v>
      </c>
      <c r="BD35" s="155"/>
      <c r="BE35" s="155"/>
      <c r="BF35" s="155"/>
      <c r="BG35" s="155"/>
      <c r="BH35" s="155"/>
      <c r="BI35" s="115"/>
      <c r="BJ35" s="155"/>
      <c r="BK35" s="131">
        <v>0</v>
      </c>
      <c r="BL35" s="155"/>
      <c r="BM35" s="156"/>
    </row>
    <row r="36" spans="3:65">
      <c r="C36" s="109" t="str">
        <f>Implements72[[#This Row],[Implement type]]&amp;", "&amp;Implements72[[#This Row],[Width]]&amp;" "&amp;Implements72[[#This Row],[Width Unit]]&amp; ", per "&amp;Implements72[[#This Row],[Use basis]]</f>
        <v>Hay merger, 34 Ft Folding, per acre</v>
      </c>
      <c r="D36" s="114" t="s">
        <v>483</v>
      </c>
      <c r="E36" s="115">
        <v>34</v>
      </c>
      <c r="F36" s="116" t="str">
        <f t="shared" si="6"/>
        <v>Ft Folding</v>
      </c>
      <c r="G36" s="115"/>
      <c r="H36" s="115"/>
      <c r="I36" s="117">
        <f>260000*1.1</f>
        <v>286000</v>
      </c>
      <c r="J36" s="118">
        <v>0.1</v>
      </c>
      <c r="K36" s="208">
        <f t="shared" si="1"/>
        <v>317777.77777777775</v>
      </c>
      <c r="L36" s="115">
        <v>12</v>
      </c>
      <c r="M36" s="115">
        <v>150</v>
      </c>
      <c r="N36" s="120">
        <f t="shared" si="2"/>
        <v>3956.3636363636369</v>
      </c>
      <c r="O36" s="120" t="s">
        <v>735</v>
      </c>
      <c r="P36" s="115" t="s">
        <v>485</v>
      </c>
      <c r="Q36" s="115">
        <v>8</v>
      </c>
      <c r="R36" s="118">
        <v>0.8</v>
      </c>
      <c r="S36" s="118">
        <v>1.02</v>
      </c>
      <c r="T36" s="115">
        <v>345</v>
      </c>
      <c r="U36"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0.30659254308871237</v>
      </c>
      <c r="V36" s="122">
        <f>Implements72[[#This Row],[TradeIn%]]*Implements72[[#This Row],[PriceL]]</f>
        <v>97428.297025968583</v>
      </c>
      <c r="W36" s="123">
        <f>(Implements72[[#This Row],[PriceP]]-Implements72[[#This Row],[TradeIn$]])/Implements72[[#This Row],[Life (yr)]]/Implements72[[#This Row],[Use (hr/yr)]]</f>
        <v>104.76205720779524</v>
      </c>
      <c r="X36" s="123">
        <f>((Implements72[[#This Row],[PriceP]]+Implements72[[#This Row],[TradeIn$]])/2*($BP$7+$BP$8+$BP$9)+Implements72[[#This Row],[Shed (ft^2)]]*$BP$12)/Implements72[[#This Row],[Use (hr/yr)]]</f>
        <v>118.53578704649013</v>
      </c>
      <c r="Y36" s="123">
        <f>Implements72[[#This Row],[PriceL]]*(VLOOKUP(Implements72[[#This Row],[ASABEtype]],$BC$6:$BM$52,2)*(Implements72[[#This Row],[Life (yr)]]*Implements72[[#This Row],[Use (hr/yr)]]/1000)^VLOOKUP(Implements72[[#This Row],[ASABEtype]],$BC$6:$BM$52,3))/Implements72[[#This Row],[Life (yr)]]/Implements72[[#This Row],[Use (hr/yr)]]</f>
        <v>34.32</v>
      </c>
      <c r="Z36" s="123">
        <f>Implements72[[#This Row],[Depr ($/hr)]]+Implements72[[#This Row],[OH ($/hr)]]</f>
        <v>223.29784425428537</v>
      </c>
      <c r="AA36" s="123">
        <f>(Implements72[[#This Row],[PriceP]]-Implements72[[#This Row],[TradeIn$]])/Implements72[[#This Row],[Life (yr)]]/Implements72[[#This Row],[Use (ac/yr)]]</f>
        <v>3.9719070402771623</v>
      </c>
      <c r="AB36" s="123">
        <f>((Implements72[[#This Row],[PriceP]]+Implements72[[#This Row],[TradeIn$]])/2*($BP$7+$BP$8+$BP$9)+Implements72[[#This Row],[Shed (ft^2)]]*$BP$12)/Implements72[[#This Row],[Use (ac/yr)]]</f>
        <v>4.4941187644004748</v>
      </c>
      <c r="AC36"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1.3011948529411763</v>
      </c>
      <c r="AD36" s="124">
        <f>$BP$18/(Implements72[[#This Row],[Width]]*Implements72[[#This Row],[Speed]]*Implements72[[#This Row],[Efficiency]])</f>
        <v>3.7913602941176468E-2</v>
      </c>
      <c r="AE36" s="125">
        <f>IF(Implements72[[#This Row],[Use basis]]=$O$117,Implements72[[#This Row],[Ownership costs ($/hr)]],SUM(Implements72[[#This Row],[Depr ($/ac)2]:[OH ($/ac)]]))</f>
        <v>8.4660258046776367</v>
      </c>
      <c r="AF36" s="127">
        <v>31</v>
      </c>
      <c r="AG36" s="109" t="s">
        <v>480</v>
      </c>
      <c r="AH36" s="125"/>
      <c r="BC36" s="131" t="s">
        <v>737</v>
      </c>
      <c r="BD36" s="110">
        <v>0.46</v>
      </c>
      <c r="BE36" s="110">
        <v>1.7</v>
      </c>
      <c r="BF36" s="110">
        <v>2000</v>
      </c>
      <c r="BG36" s="110">
        <v>0.90229999999999999</v>
      </c>
      <c r="BH36" s="110">
        <v>9.4299999999999995E-2</v>
      </c>
      <c r="BI36" s="110">
        <v>0</v>
      </c>
      <c r="BJ36" s="110">
        <v>-4.0000000000000002E-4</v>
      </c>
      <c r="BK36" s="109">
        <v>8.1199999999999994E-2</v>
      </c>
      <c r="BL36" s="155"/>
      <c r="BM36" s="156"/>
    </row>
    <row r="37" spans="3:65">
      <c r="C37" s="109" t="str">
        <f>Implements72[[#This Row],[Implement type]]&amp;", "&amp;Implements72[[#This Row],[Width]]&amp;" "&amp;Implements72[[#This Row],[Width Unit]]&amp; ", per "&amp;Implements72[[#This Row],[Use basis]]</f>
        <v>Hay rake, 20 Ft Folding, per acre</v>
      </c>
      <c r="D37" s="114" t="s">
        <v>486</v>
      </c>
      <c r="E37" s="115">
        <v>20</v>
      </c>
      <c r="F37" s="116" t="str">
        <f t="shared" si="6"/>
        <v>Ft Folding</v>
      </c>
      <c r="G37" s="115">
        <v>8</v>
      </c>
      <c r="H37" s="114" t="s">
        <v>487</v>
      </c>
      <c r="I37" s="117">
        <v>9000</v>
      </c>
      <c r="J37" s="118">
        <v>0.15</v>
      </c>
      <c r="K37" s="208">
        <f t="shared" si="1"/>
        <v>10588.235294117647</v>
      </c>
      <c r="L37" s="115">
        <v>12</v>
      </c>
      <c r="M37" s="115">
        <v>150</v>
      </c>
      <c r="N37" s="120">
        <f t="shared" si="2"/>
        <v>2327.2727272727275</v>
      </c>
      <c r="O37" s="120" t="s">
        <v>735</v>
      </c>
      <c r="P37" s="115" t="s">
        <v>488</v>
      </c>
      <c r="Q37" s="115">
        <v>8</v>
      </c>
      <c r="R37" s="118">
        <v>0.8</v>
      </c>
      <c r="S37" s="118">
        <v>1.02</v>
      </c>
      <c r="T37" s="115">
        <v>175</v>
      </c>
      <c r="U37"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37" s="122">
        <f>Implements72[[#This Row],[TradeIn%]]*Implements72[[#This Row],[PriceL]]</f>
        <v>2841.2375658837232</v>
      </c>
      <c r="W37" s="123">
        <f>(Implements72[[#This Row],[PriceP]]-Implements72[[#This Row],[TradeIn$]])/Implements72[[#This Row],[Life (yr)]]/Implements72[[#This Row],[Use (hr/yr)]]</f>
        <v>3.4215346856201538</v>
      </c>
      <c r="X37" s="123">
        <f>((Implements72[[#This Row],[PriceP]]+Implements72[[#This Row],[TradeIn$]])/2*($BP$7+$BP$8+$BP$9)+Implements72[[#This Row],[Shed (ft^2)]]*$BP$12)/Implements72[[#This Row],[Use (hr/yr)]]</f>
        <v>4.7225975186773166</v>
      </c>
      <c r="Y37" s="123">
        <f>Implements72[[#This Row],[PriceL]]*(VLOOKUP(Implements72[[#This Row],[ASABEtype]],$BC$6:$BM$52,2)*(Implements72[[#This Row],[Life (yr)]]*Implements72[[#This Row],[Use (hr/yr)]]/1000)^VLOOKUP(Implements72[[#This Row],[ASABEtype]],$BC$6:$BM$52,3))/Implements72[[#This Row],[Life (yr)]]/Implements72[[#This Row],[Use (hr/yr)]]</f>
        <v>2.3997109665154284</v>
      </c>
      <c r="Z37" s="123">
        <f>Implements72[[#This Row],[Depr ($/hr)]]+Implements72[[#This Row],[OH ($/hr)]]</f>
        <v>8.1441322042974704</v>
      </c>
      <c r="AA37" s="123">
        <f>(Implements72[[#This Row],[PriceP]]-Implements72[[#This Row],[TradeIn$]])/Implements72[[#This Row],[Life (yr)]]/Implements72[[#This Row],[Use (ac/yr)]]</f>
        <v>0.22052860278411146</v>
      </c>
      <c r="AB37" s="123">
        <f>((Implements72[[#This Row],[PriceP]]+Implements72[[#This Row],[TradeIn$]])/2*($BP$7+$BP$8+$BP$9)+Implements72[[#This Row],[Shed (ft^2)]]*$BP$12)/Implements72[[#This Row],[Use (ac/yr)]]</f>
        <v>0.3043861681959989</v>
      </c>
      <c r="AC37"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0.15466887088868969</v>
      </c>
      <c r="AD37" s="124">
        <f>$BP$18/(Implements72[[#This Row],[Width]]*Implements72[[#This Row],[Speed]]*Implements72[[#This Row],[Efficiency]])</f>
        <v>6.4453125E-2</v>
      </c>
      <c r="AE37" s="125">
        <f>IF(Implements72[[#This Row],[Use basis]]=$O$117,Implements72[[#This Row],[Ownership costs ($/hr)]],SUM(Implements72[[#This Row],[Depr ($/ac)2]:[OH ($/ac)]]))</f>
        <v>0.5249147709801103</v>
      </c>
      <c r="AF37" s="125"/>
      <c r="AG37" s="109" t="s">
        <v>480</v>
      </c>
      <c r="AH37" s="125"/>
      <c r="BC37" s="134" t="s">
        <v>598</v>
      </c>
      <c r="BD37" s="155">
        <v>0.19</v>
      </c>
      <c r="BE37" s="155">
        <v>1.4</v>
      </c>
      <c r="BF37" s="155">
        <v>2500</v>
      </c>
      <c r="BG37" s="155">
        <v>0.80910000000000004</v>
      </c>
      <c r="BH37" s="155">
        <v>0.1109</v>
      </c>
      <c r="BI37" s="155">
        <v>0</v>
      </c>
      <c r="BJ37" s="155">
        <v>1.4E-3</v>
      </c>
      <c r="BK37" s="131">
        <v>1.605289E-2</v>
      </c>
      <c r="BL37" s="155">
        <v>0.12670000000000001</v>
      </c>
      <c r="BM37" s="156"/>
    </row>
    <row r="38" spans="3:65">
      <c r="C38" s="109" t="str">
        <f>Implements72[[#This Row],[Implement type]]&amp;", "&amp;Implements72[[#This Row],[Width]]&amp;" "&amp;Implements72[[#This Row],[Width Unit]]&amp; ", per "&amp;Implements72[[#This Row],[Use basis]]</f>
        <v>Hay rake, 30 Ft Folding, per acre</v>
      </c>
      <c r="D38" s="114" t="s">
        <v>486</v>
      </c>
      <c r="E38" s="115">
        <v>30</v>
      </c>
      <c r="F38" s="116" t="str">
        <f t="shared" si="6"/>
        <v>Ft Folding</v>
      </c>
      <c r="G38" s="115">
        <v>12</v>
      </c>
      <c r="H38" s="115" t="s">
        <v>487</v>
      </c>
      <c r="I38" s="117">
        <v>17500</v>
      </c>
      <c r="J38" s="118">
        <v>0.1</v>
      </c>
      <c r="K38" s="208">
        <f t="shared" si="1"/>
        <v>19444.444444444445</v>
      </c>
      <c r="L38" s="115">
        <v>12</v>
      </c>
      <c r="M38" s="115">
        <v>150</v>
      </c>
      <c r="N38" s="120">
        <f t="shared" si="2"/>
        <v>3490.909090909091</v>
      </c>
      <c r="O38" s="120" t="s">
        <v>735</v>
      </c>
      <c r="P38" s="115" t="s">
        <v>488</v>
      </c>
      <c r="Q38" s="115">
        <v>8</v>
      </c>
      <c r="R38" s="118">
        <v>0.8</v>
      </c>
      <c r="S38" s="118">
        <v>1.02</v>
      </c>
      <c r="T38" s="115">
        <v>250</v>
      </c>
      <c r="U38"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38" s="122">
        <f>Implements72[[#This Row],[TradeIn%]]*Implements72[[#This Row],[PriceL]]</f>
        <v>5217.7047892000473</v>
      </c>
      <c r="W38" s="123">
        <f>(Implements72[[#This Row],[PriceP]]-Implements72[[#This Row],[TradeIn$]])/Implements72[[#This Row],[Life (yr)]]/Implements72[[#This Row],[Use (hr/yr)]]</f>
        <v>6.8234973393333069</v>
      </c>
      <c r="X38" s="123">
        <f>((Implements72[[#This Row],[PriceP]]+Implements72[[#This Row],[TradeIn$]])/2*($BP$7+$BP$8+$BP$9)+Implements72[[#This Row],[Shed (ft^2)]]*$BP$12)/Implements72[[#This Row],[Use (hr/yr)]]</f>
        <v>8.5064020579991411</v>
      </c>
      <c r="Y38" s="123">
        <f>Implements72[[#This Row],[PriceL]]*(VLOOKUP(Implements72[[#This Row],[ASABEtype]],$BC$6:$BM$52,2)*(Implements72[[#This Row],[Life (yr)]]*Implements72[[#This Row],[Use (hr/yr)]]/1000)^VLOOKUP(Implements72[[#This Row],[ASABEtype]],$BC$6:$BM$52,3))/Implements72[[#This Row],[Life (yr)]]/Implements72[[#This Row],[Use (hr/yr)]]</f>
        <v>4.4068766206070364</v>
      </c>
      <c r="Z38" s="123">
        <f>Implements72[[#This Row],[Depr ($/hr)]]+Implements72[[#This Row],[OH ($/hr)]]</f>
        <v>15.329899397332447</v>
      </c>
      <c r="AA38" s="123">
        <f>(Implements72[[#This Row],[PriceP]]-Implements72[[#This Row],[TradeIn$]])/Implements72[[#This Row],[Life (yr)]]/Implements72[[#This Row],[Use (ac/yr)]]</f>
        <v>0.29319715129947804</v>
      </c>
      <c r="AB38" s="123">
        <f>((Implements72[[#This Row],[PriceP]]+Implements72[[#This Row],[TradeIn$]])/2*($BP$7+$BP$8+$BP$9)+Implements72[[#This Row],[Shed (ft^2)]]*$BP$12)/Implements72[[#This Row],[Use (ac/yr)]]</f>
        <v>0.36550946342965057</v>
      </c>
      <c r="AC38"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0.1893579797917086</v>
      </c>
      <c r="AD38" s="124">
        <f>$BP$18/(Implements72[[#This Row],[Width]]*Implements72[[#This Row],[Speed]]*Implements72[[#This Row],[Efficiency]])</f>
        <v>4.296875E-2</v>
      </c>
      <c r="AE38" s="125">
        <f>IF(Implements72[[#This Row],[Use basis]]=$O$117,Implements72[[#This Row],[Ownership costs ($/hr)]],SUM(Implements72[[#This Row],[Depr ($/ac)2]:[OH ($/ac)]]))</f>
        <v>0.65870661472912861</v>
      </c>
      <c r="AF38" s="127">
        <v>29</v>
      </c>
      <c r="AG38" s="109" t="s">
        <v>480</v>
      </c>
      <c r="AH38" s="125"/>
      <c r="BC38" s="134" t="s">
        <v>501</v>
      </c>
      <c r="BD38" s="155">
        <v>0.23</v>
      </c>
      <c r="BE38" s="155">
        <v>1.8</v>
      </c>
      <c r="BF38" s="155">
        <v>2000</v>
      </c>
      <c r="BG38" s="155">
        <v>0.80910000000000004</v>
      </c>
      <c r="BH38" s="155">
        <v>0.1109</v>
      </c>
      <c r="BI38" s="155">
        <v>0</v>
      </c>
      <c r="BJ38" s="155">
        <v>1.4E-3</v>
      </c>
      <c r="BK38" s="131">
        <v>1.605289E-2</v>
      </c>
      <c r="BL38" s="155">
        <v>0.12670000000000001</v>
      </c>
      <c r="BM38" s="156"/>
    </row>
    <row r="39" spans="3:65">
      <c r="C39" s="109" t="str">
        <f>Implements72[[#This Row],[Implement type]]&amp;", "&amp;Implements72[[#This Row],[Width]]&amp;" "&amp;Implements72[[#This Row],[Width Unit]]&amp; ", per "&amp;Implements72[[#This Row],[Use basis]]</f>
        <v>Hay tedder, 16 Ft Folding, per acre</v>
      </c>
      <c r="D39" s="114" t="s">
        <v>489</v>
      </c>
      <c r="E39" s="115">
        <v>16</v>
      </c>
      <c r="F39" s="116" t="str">
        <f t="shared" si="6"/>
        <v>Ft Folding</v>
      </c>
      <c r="G39" s="115">
        <v>4</v>
      </c>
      <c r="H39" s="114" t="s">
        <v>490</v>
      </c>
      <c r="I39" s="117">
        <v>7000</v>
      </c>
      <c r="J39" s="118">
        <v>0.1</v>
      </c>
      <c r="K39" s="208">
        <f t="shared" si="1"/>
        <v>7777.7777777777774</v>
      </c>
      <c r="L39" s="115">
        <v>12</v>
      </c>
      <c r="M39" s="115">
        <v>150</v>
      </c>
      <c r="N39" s="120">
        <f t="shared" si="2"/>
        <v>2472.7272727272725</v>
      </c>
      <c r="O39" s="120" t="s">
        <v>735</v>
      </c>
      <c r="P39" s="115" t="s">
        <v>484</v>
      </c>
      <c r="Q39" s="115">
        <v>10</v>
      </c>
      <c r="R39" s="118">
        <v>0.85</v>
      </c>
      <c r="S39" s="118">
        <v>1.02</v>
      </c>
      <c r="T39" s="115">
        <v>70</v>
      </c>
      <c r="U39"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39" s="122">
        <f>Implements72[[#This Row],[TradeIn%]]*Implements72[[#This Row],[PriceL]]</f>
        <v>2087.0819156800185</v>
      </c>
      <c r="W39" s="123">
        <f>(Implements72[[#This Row],[PriceP]]-Implements72[[#This Row],[TradeIn$]])/Implements72[[#This Row],[Life (yr)]]/Implements72[[#This Row],[Use (hr/yr)]]</f>
        <v>2.729398935733323</v>
      </c>
      <c r="X39" s="123">
        <f>((Implements72[[#This Row],[PriceP]]+Implements72[[#This Row],[TradeIn$]])/2*($BP$7+$BP$8+$BP$9)+Implements72[[#This Row],[Shed (ft^2)]]*$BP$12)/Implements72[[#This Row],[Use (hr/yr)]]</f>
        <v>3.2087170305666408</v>
      </c>
      <c r="Y39" s="123">
        <f>Implements72[[#This Row],[PriceL]]*(VLOOKUP(Implements72[[#This Row],[ASABEtype]],$BC$6:$BM$52,2)*(Implements72[[#This Row],[Life (yr)]]*Implements72[[#This Row],[Use (hr/yr)]]/1000)^VLOOKUP(Implements72[[#This Row],[ASABEtype]],$BC$6:$BM$52,3))/Implements72[[#This Row],[Life (yr)]]/Implements72[[#This Row],[Use (hr/yr)]]</f>
        <v>1.672682271826242</v>
      </c>
      <c r="Z39" s="123">
        <f>Implements72[[#This Row],[Depr ($/hr)]]+Implements72[[#This Row],[OH ($/hr)]]</f>
        <v>5.9381159662999643</v>
      </c>
      <c r="AA39" s="123">
        <f>(Implements72[[#This Row],[PriceP]]-Implements72[[#This Row],[TradeIn$]])/Implements72[[#This Row],[Life (yr)]]/Implements72[[#This Row],[Use (ac/yr)]]</f>
        <v>0.16557015602794056</v>
      </c>
      <c r="AB39" s="123">
        <f>((Implements72[[#This Row],[PriceP]]+Implements72[[#This Row],[TradeIn$]])/2*($BP$7+$BP$8+$BP$9)+Implements72[[#This Row],[Shed (ft^2)]]*$BP$12)/Implements72[[#This Row],[Use (ac/yr)]]</f>
        <v>0.19464643751599109</v>
      </c>
      <c r="AC39"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0.10146785840122424</v>
      </c>
      <c r="AD39" s="124">
        <f>$BP$18/(Implements72[[#This Row],[Width]]*Implements72[[#This Row],[Speed]]*Implements72[[#This Row],[Efficiency]])</f>
        <v>6.0661764705882353E-2</v>
      </c>
      <c r="AE39" s="125">
        <f>IF(Implements72[[#This Row],[Use basis]]=$O$117,Implements72[[#This Row],[Ownership costs ($/hr)]],SUM(Implements72[[#This Row],[Depr ($/ac)2]:[OH ($/ac)]]))</f>
        <v>0.36021659354393165</v>
      </c>
      <c r="AF39" s="125"/>
      <c r="AG39" s="109" t="s">
        <v>480</v>
      </c>
      <c r="AH39" s="125"/>
      <c r="BC39" s="134" t="s">
        <v>599</v>
      </c>
      <c r="BD39" s="155">
        <v>0.16</v>
      </c>
      <c r="BE39" s="155">
        <v>1.3</v>
      </c>
      <c r="BF39" s="155">
        <v>2000</v>
      </c>
      <c r="BG39" s="155">
        <v>0.71940000000000004</v>
      </c>
      <c r="BH39" s="155">
        <v>0.11020000000000001</v>
      </c>
      <c r="BI39" s="155">
        <v>0</v>
      </c>
      <c r="BJ39" s="155">
        <v>3.0000000000000001E-3</v>
      </c>
      <c r="BK39" s="131">
        <v>1.4713690000000001E-2</v>
      </c>
      <c r="BL39" s="155">
        <v>0.12130000000000001</v>
      </c>
      <c r="BM39" s="156"/>
    </row>
    <row r="40" spans="3:65" ht="15">
      <c r="C40" s="109" t="str">
        <f>Implements72[[#This Row],[Implement type]]&amp;", "&amp;Implements72[[#This Row],[Width]]&amp;" "&amp;Implements72[[#This Row],[Width Unit]]&amp; ", per "&amp;Implements72[[#This Row],[Use basis]]</f>
        <v>Inline bale wrapper, 60 Ft, per hour</v>
      </c>
      <c r="D40" s="114" t="s">
        <v>491</v>
      </c>
      <c r="E40" s="115">
        <v>60</v>
      </c>
      <c r="F40" s="116" t="s">
        <v>447</v>
      </c>
      <c r="G40" s="115"/>
      <c r="H40" s="114"/>
      <c r="I40" s="117">
        <v>32500</v>
      </c>
      <c r="J40" s="118">
        <v>0.1</v>
      </c>
      <c r="K40" s="208">
        <f t="shared" si="1"/>
        <v>36111.111111111109</v>
      </c>
      <c r="L40" s="115">
        <v>12</v>
      </c>
      <c r="M40" s="115">
        <v>150</v>
      </c>
      <c r="N40" s="120">
        <f t="shared" si="2"/>
        <v>7854.545454545455</v>
      </c>
      <c r="O40" s="120" t="s">
        <v>749</v>
      </c>
      <c r="P40" s="115" t="s">
        <v>492</v>
      </c>
      <c r="Q40" s="115">
        <v>8</v>
      </c>
      <c r="R40" s="118">
        <v>0.9</v>
      </c>
      <c r="S40" s="118">
        <v>1.1000000000000001</v>
      </c>
      <c r="T40" s="115">
        <v>200</v>
      </c>
      <c r="U40"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40" s="122">
        <f>Implements72[[#This Row],[TradeIn%]]*Implements72[[#This Row],[PriceL]]</f>
        <v>9690.0231799429439</v>
      </c>
      <c r="W40" s="123">
        <f>(Implements72[[#This Row],[PriceP]]-Implements72[[#This Row],[TradeIn$]])/Implements72[[#This Row],[Life (yr)]]/Implements72[[#This Row],[Use (hr/yr)]]</f>
        <v>12.672209344476141</v>
      </c>
      <c r="X40" s="123">
        <f>((Implements72[[#This Row],[PriceP]]+Implements72[[#This Row],[TradeIn$]])/2*($BP$7+$BP$8+$BP$9)+Implements72[[#This Row],[Shed (ft^2)]]*$BP$12)/Implements72[[#This Row],[Use (hr/yr)]]</f>
        <v>14.08993231546946</v>
      </c>
      <c r="Y40" s="123">
        <f>Implements72[[#This Row],[PriceL]]*(VLOOKUP(Implements72[[#This Row],[ASABEtype]],$BC$6:$BM$52,2)*(Implements72[[#This Row],[Life (yr)]]*Implements72[[#This Row],[Use (hr/yr)]]/1000)^VLOOKUP(Implements72[[#This Row],[ASABEtype]],$BC$6:$BM$52,3))/Implements72[[#This Row],[Life (yr)]]/Implements72[[#This Row],[Use (hr/yr)]]</f>
        <v>0.77071819817827636</v>
      </c>
      <c r="Z40" s="123">
        <f>Implements72[[#This Row],[Depr ($/hr)]]+Implements72[[#This Row],[OH ($/hr)]]</f>
        <v>26.762141659945598</v>
      </c>
      <c r="AA40" s="123">
        <f>(Implements72[[#This Row],[PriceP]]-Implements72[[#This Row],[TradeIn$]])/Implements72[[#This Row],[Life (yr)]]/Implements72[[#This Row],[Use (ac/yr)]]</f>
        <v>0.24200399789798185</v>
      </c>
      <c r="AB40" s="123">
        <f>((Implements72[[#This Row],[PriceP]]+Implements72[[#This Row],[TradeIn$]])/2*($BP$7+$BP$8+$BP$9)+Implements72[[#This Row],[Shed (ft^2)]]*$BP$12)/Implements72[[#This Row],[Use (ac/yr)]]</f>
        <v>0.26907856852459033</v>
      </c>
      <c r="AC40"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0.77071819817827636</v>
      </c>
      <c r="AD40" s="124">
        <f>$BP$18/(Implements72[[#This Row],[Width]]*Implements72[[#This Row],[Speed]]*Implements72[[#This Row],[Efficiency]])</f>
        <v>1.9097222222222224E-2</v>
      </c>
      <c r="AE40" s="125">
        <f>IF(Implements72[[#This Row],[Use basis]]=$O$117,Implements72[[#This Row],[Ownership costs ($/hr)]],SUM(Implements72[[#This Row],[Depr ($/ac)2]:[OH ($/ac)]]))</f>
        <v>26.762141659945598</v>
      </c>
      <c r="AF40" s="125"/>
      <c r="AG40" s="109" t="s">
        <v>480</v>
      </c>
      <c r="AH40" s="125"/>
      <c r="AU40" s="149"/>
      <c r="BC40" s="134" t="s">
        <v>600</v>
      </c>
      <c r="BD40" s="155">
        <v>0.23</v>
      </c>
      <c r="BE40" s="155">
        <v>1.4</v>
      </c>
      <c r="BF40" s="155">
        <v>2000</v>
      </c>
      <c r="BG40" s="155">
        <v>0.69269999999999998</v>
      </c>
      <c r="BH40" s="155">
        <v>7.0300000000000001E-2</v>
      </c>
      <c r="BI40" s="155">
        <v>0</v>
      </c>
      <c r="BJ40" s="155">
        <v>1.1999999999999999E-3</v>
      </c>
      <c r="BK40" s="131">
        <v>1.4957290000000002E-2</v>
      </c>
      <c r="BL40" s="155">
        <v>0.12230000000000001</v>
      </c>
      <c r="BM40" s="156"/>
    </row>
    <row r="41" spans="3:65" ht="15">
      <c r="C41" s="109" t="str">
        <f>Implements72[[#This Row],[Implement type]]&amp;", "&amp;Implements72[[#This Row],[Width]]&amp;" "&amp;Implements72[[#This Row],[Width Unit]]&amp; ", per "&amp;Implements72[[#This Row],[Use basis]]</f>
        <v>Large rectangular baler, 30 Ft, per acre</v>
      </c>
      <c r="D41" s="114" t="s">
        <v>493</v>
      </c>
      <c r="E41" s="115">
        <v>30</v>
      </c>
      <c r="F41" s="116" t="s">
        <v>447</v>
      </c>
      <c r="G41" s="115" t="s">
        <v>494</v>
      </c>
      <c r="H41" s="115"/>
      <c r="I41" s="117">
        <v>155500</v>
      </c>
      <c r="J41" s="118">
        <v>0.1</v>
      </c>
      <c r="K41" s="208">
        <f t="shared" si="1"/>
        <v>172777.77777777778</v>
      </c>
      <c r="L41" s="115">
        <v>12</v>
      </c>
      <c r="M41" s="115">
        <v>150</v>
      </c>
      <c r="N41" s="120">
        <f t="shared" si="2"/>
        <v>2618.181818181818</v>
      </c>
      <c r="O41" s="120" t="s">
        <v>735</v>
      </c>
      <c r="P41" s="115" t="s">
        <v>493</v>
      </c>
      <c r="Q41" s="115">
        <v>6</v>
      </c>
      <c r="R41" s="118">
        <v>0.8</v>
      </c>
      <c r="S41" s="118">
        <v>1.1100000000000001</v>
      </c>
      <c r="T41" s="115">
        <v>250</v>
      </c>
      <c r="U41"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41" s="122">
        <f>Implements72[[#This Row],[TradeIn%]]*Implements72[[#This Row],[PriceL]]</f>
        <v>46363.033984034701</v>
      </c>
      <c r="W41" s="123">
        <f>(Implements72[[#This Row],[PriceP]]-Implements72[[#This Row],[TradeIn$]])/Implements72[[#This Row],[Life (yr)]]/Implements72[[#This Row],[Use (hr/yr)]]</f>
        <v>60.631647786647385</v>
      </c>
      <c r="X41" s="123">
        <f>((Implements72[[#This Row],[PriceP]]+Implements72[[#This Row],[TradeIn$]])/2*($BP$7+$BP$8+$BP$9)+Implements72[[#This Row],[Shed (ft^2)]]*$BP$12)/Implements72[[#This Row],[Use (hr/yr)]]</f>
        <v>62.84715191376565</v>
      </c>
      <c r="Y41" s="123">
        <f>Implements72[[#This Row],[PriceL]]*(VLOOKUP(Implements72[[#This Row],[ASABEtype]],$BC$6:$BM$52,2)*(Implements72[[#This Row],[Life (yr)]]*Implements72[[#This Row],[Use (hr/yr)]]/1000)^VLOOKUP(Implements72[[#This Row],[ASABEtype]],$BC$6:$BM$52,3))/Implements72[[#This Row],[Life (yr)]]/Implements72[[#This Row],[Use (hr/yr)]]</f>
        <v>27.650684573711423</v>
      </c>
      <c r="Z41" s="123">
        <f>Implements72[[#This Row],[Depr ($/hr)]]+Implements72[[#This Row],[OH ($/hr)]]</f>
        <v>123.47879970041303</v>
      </c>
      <c r="AA41" s="123">
        <f>(Implements72[[#This Row],[PriceP]]-Implements72[[#This Row],[TradeIn$]])/Implements72[[#This Row],[Life (yr)]]/Implements72[[#This Row],[Use (ac/yr)]]</f>
        <v>3.47368815444334</v>
      </c>
      <c r="AB41" s="123">
        <f>((Implements72[[#This Row],[PriceP]]+Implements72[[#This Row],[TradeIn$]])/2*($BP$7+$BP$8+$BP$9)+Implements72[[#This Row],[Shed (ft^2)]]*$BP$12)/Implements72[[#This Row],[Use (ac/yr)]]</f>
        <v>3.6006180783928241</v>
      </c>
      <c r="AC41"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1.5841538037022171</v>
      </c>
      <c r="AD41" s="124">
        <f>$BP$18/(Implements72[[#This Row],[Width]]*Implements72[[#This Row],[Speed]]*Implements72[[#This Row],[Efficiency]])</f>
        <v>5.7291666666666664E-2</v>
      </c>
      <c r="AE41" s="125">
        <f>IF(Implements72[[#This Row],[Use basis]]=$O$117,Implements72[[#This Row],[Ownership costs ($/hr)]],SUM(Implements72[[#This Row],[Depr ($/ac)2]:[OH ($/ac)]]))</f>
        <v>7.0743062328361646</v>
      </c>
      <c r="AF41" s="127">
        <v>35</v>
      </c>
      <c r="AG41" s="109" t="s">
        <v>480</v>
      </c>
      <c r="AH41" s="125"/>
      <c r="AU41" s="178"/>
      <c r="BC41" s="134" t="s">
        <v>601</v>
      </c>
      <c r="BD41" s="155">
        <v>0.36</v>
      </c>
      <c r="BE41" s="155">
        <v>2</v>
      </c>
      <c r="BF41" s="155">
        <v>1500</v>
      </c>
      <c r="BG41" s="155">
        <v>0.71940000000000004</v>
      </c>
      <c r="BH41" s="155">
        <v>0.11020000000000001</v>
      </c>
      <c r="BI41" s="155">
        <v>0</v>
      </c>
      <c r="BJ41" s="155">
        <v>3.0000000000000001E-3</v>
      </c>
      <c r="BK41" s="131">
        <v>1.4713690000000001E-2</v>
      </c>
      <c r="BL41" s="155">
        <v>0.12130000000000001</v>
      </c>
      <c r="BM41" s="156"/>
    </row>
    <row r="42" spans="3:65" ht="15">
      <c r="C42" s="109" t="str">
        <f>Implements72[[#This Row],[Implement type]]&amp;", "&amp;Implements72[[#This Row],[Width]]&amp;" "&amp;Implements72[[#This Row],[Width Unit]]&amp; ", per "&amp;Implements72[[#This Row],[Use basis]]</f>
        <v>Large rectangular baler, 30 Ft, per acre</v>
      </c>
      <c r="D42" s="114" t="s">
        <v>493</v>
      </c>
      <c r="E42" s="115">
        <v>30</v>
      </c>
      <c r="F42" s="116" t="s">
        <v>447</v>
      </c>
      <c r="G42" s="115" t="s">
        <v>495</v>
      </c>
      <c r="H42" s="115"/>
      <c r="I42" s="117">
        <v>188000</v>
      </c>
      <c r="J42" s="118">
        <v>0.1</v>
      </c>
      <c r="K42" s="208">
        <f t="shared" si="1"/>
        <v>208888.88888888888</v>
      </c>
      <c r="L42" s="115">
        <v>12</v>
      </c>
      <c r="M42" s="115">
        <v>150</v>
      </c>
      <c r="N42" s="120">
        <f t="shared" si="2"/>
        <v>2618.181818181818</v>
      </c>
      <c r="O42" s="120" t="s">
        <v>735</v>
      </c>
      <c r="P42" s="115" t="s">
        <v>493</v>
      </c>
      <c r="Q42" s="115">
        <v>6</v>
      </c>
      <c r="R42" s="118">
        <v>0.8</v>
      </c>
      <c r="S42" s="118">
        <v>1.1100000000000001</v>
      </c>
      <c r="T42" s="115">
        <v>250</v>
      </c>
      <c r="U42"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42" s="122">
        <f>Implements72[[#This Row],[TradeIn%]]*Implements72[[#This Row],[PriceL]]</f>
        <v>56053.057163977646</v>
      </c>
      <c r="W42" s="123">
        <f>(Implements72[[#This Row],[PriceP]]-Implements72[[#This Row],[TradeIn$]])/Implements72[[#This Row],[Life (yr)]]/Implements72[[#This Row],[Use (hr/yr)]]</f>
        <v>73.303857131123522</v>
      </c>
      <c r="X42" s="123">
        <f>((Implements72[[#This Row],[PriceP]]+Implements72[[#This Row],[TradeIn$]])/2*($BP$7+$BP$8+$BP$9)+Implements72[[#This Row],[Shed (ft^2)]]*$BP$12)/Implements72[[#This Row],[Use (hr/yr)]]</f>
        <v>75.644792278348348</v>
      </c>
      <c r="Y42" s="123">
        <f>Implements72[[#This Row],[PriceL]]*(VLOOKUP(Implements72[[#This Row],[ASABEtype]],$BC$6:$BM$52,2)*(Implements72[[#This Row],[Life (yr)]]*Implements72[[#This Row],[Use (hr/yr)]]/1000)^VLOOKUP(Implements72[[#This Row],[ASABEtype]],$BC$6:$BM$52,3))/Implements72[[#This Row],[Life (yr)]]/Implements72[[#This Row],[Use (hr/yr)]]</f>
        <v>33.429766558570726</v>
      </c>
      <c r="Z42" s="123">
        <f>Implements72[[#This Row],[Depr ($/hr)]]+Implements72[[#This Row],[OH ($/hr)]]</f>
        <v>148.94864940947187</v>
      </c>
      <c r="AA42" s="123">
        <f>(Implements72[[#This Row],[PriceP]]-Implements72[[#This Row],[TradeIn$]])/Implements72[[#This Row],[Life (yr)]]/Implements72[[#This Row],[Use (ac/yr)]]</f>
        <v>4.1997001481372855</v>
      </c>
      <c r="AB42" s="123">
        <f>((Implements72[[#This Row],[PriceP]]+Implements72[[#This Row],[TradeIn$]])/2*($BP$7+$BP$8+$BP$9)+Implements72[[#This Row],[Shed (ft^2)]]*$BP$12)/Implements72[[#This Row],[Use (ac/yr)]]</f>
        <v>4.3338162242803744</v>
      </c>
      <c r="AC42"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1.9152470424181145</v>
      </c>
      <c r="AD42" s="124">
        <f>$BP$18/(Implements72[[#This Row],[Width]]*Implements72[[#This Row],[Speed]]*Implements72[[#This Row],[Efficiency]])</f>
        <v>5.7291666666666664E-2</v>
      </c>
      <c r="AE42" s="125">
        <f>IF(Implements72[[#This Row],[Use basis]]=$O$117,Implements72[[#This Row],[Ownership costs ($/hr)]],SUM(Implements72[[#This Row],[Depr ($/ac)2]:[OH ($/ac)]]))</f>
        <v>8.5335163724176599</v>
      </c>
      <c r="AF42" s="127">
        <v>36</v>
      </c>
      <c r="AG42" s="109" t="s">
        <v>480</v>
      </c>
      <c r="AH42" s="125"/>
      <c r="AU42" s="178"/>
      <c r="BC42" s="134" t="s">
        <v>520</v>
      </c>
      <c r="BD42" s="155">
        <v>0.17</v>
      </c>
      <c r="BE42" s="155">
        <v>2.2000000000000002</v>
      </c>
      <c r="BF42" s="155">
        <v>2000</v>
      </c>
      <c r="BG42" s="155">
        <v>0.69269999999999998</v>
      </c>
      <c r="BH42" s="155">
        <v>7.0300000000000001E-2</v>
      </c>
      <c r="BI42" s="155">
        <v>0</v>
      </c>
      <c r="BJ42" s="155">
        <v>1.1999999999999999E-3</v>
      </c>
      <c r="BK42" s="131">
        <v>1.4957290000000002E-2</v>
      </c>
      <c r="BL42" s="155">
        <v>0.12230000000000001</v>
      </c>
      <c r="BM42" s="156"/>
    </row>
    <row r="43" spans="3:65">
      <c r="C43" s="109" t="str">
        <f>Implements72[[#This Row],[Implement type]]&amp;", "&amp;Implements72[[#This Row],[Width]]&amp;" "&amp;Implements72[[#This Row],[Width Unit]]&amp; ", per "&amp;Implements72[[#This Row],[Use basis]]</f>
        <v>Round baler w/net wrap, 30 Ft, per acre</v>
      </c>
      <c r="D43" s="116" t="s">
        <v>496</v>
      </c>
      <c r="E43" s="115">
        <v>30</v>
      </c>
      <c r="F43" s="116" t="s">
        <v>447</v>
      </c>
      <c r="G43" s="115" t="s">
        <v>497</v>
      </c>
      <c r="H43" s="115"/>
      <c r="I43" s="117">
        <v>110000</v>
      </c>
      <c r="J43" s="118">
        <v>0.1</v>
      </c>
      <c r="K43" s="208">
        <f t="shared" si="1"/>
        <v>122222.22222222222</v>
      </c>
      <c r="L43" s="115">
        <v>12</v>
      </c>
      <c r="M43" s="115">
        <v>150</v>
      </c>
      <c r="N43" s="120">
        <f t="shared" si="2"/>
        <v>1772.7272727272727</v>
      </c>
      <c r="O43" s="120" t="s">
        <v>735</v>
      </c>
      <c r="P43" s="115" t="s">
        <v>498</v>
      </c>
      <c r="Q43" s="115">
        <v>5</v>
      </c>
      <c r="R43" s="118">
        <v>0.65</v>
      </c>
      <c r="S43" s="118">
        <v>1.1100000000000001</v>
      </c>
      <c r="T43" s="115">
        <v>120</v>
      </c>
      <c r="U43"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43" s="122">
        <f>Implements72[[#This Row],[TradeIn%]]*Implements72[[#This Row],[PriceL]]</f>
        <v>32797.001532114584</v>
      </c>
      <c r="W43" s="123">
        <f>(Implements72[[#This Row],[PriceP]]-Implements72[[#This Row],[TradeIn$]])/Implements72[[#This Row],[Life (yr)]]/Implements72[[#This Row],[Use (hr/yr)]]</f>
        <v>42.89055470438079</v>
      </c>
      <c r="X43" s="123">
        <f>((Implements72[[#This Row],[PriceP]]+Implements72[[#This Row],[TradeIn$]])/2*($BP$7+$BP$8+$BP$9)+Implements72[[#This Row],[Shed (ft^2)]]*$BP$12)/Implements72[[#This Row],[Use (hr/yr)]]</f>
        <v>44.090465635273482</v>
      </c>
      <c r="Y43" s="123">
        <f>Implements72[[#This Row],[PriceL]]*(VLOOKUP(Implements72[[#This Row],[ASABEtype]],$BC$6:$BM$52,2)*(Implements72[[#This Row],[Life (yr)]]*Implements72[[#This Row],[Use (hr/yr)]]/1000)^VLOOKUP(Implements72[[#This Row],[ASABEtype]],$BC$6:$BM$52,3))/Implements72[[#This Row],[Life (yr)]]/Implements72[[#This Row],[Use (hr/yr)]]</f>
        <v>84.107870118106106</v>
      </c>
      <c r="Z43" s="123">
        <f>Implements72[[#This Row],[Depr ($/hr)]]+Implements72[[#This Row],[OH ($/hr)]]</f>
        <v>86.981020339654265</v>
      </c>
      <c r="AA43" s="123">
        <f>(Implements72[[#This Row],[PriceP]]-Implements72[[#This Row],[TradeIn$]])/Implements72[[#This Row],[Life (yr)]]/Implements72[[#This Row],[Use (ac/yr)]]</f>
        <v>3.6292007826783745</v>
      </c>
      <c r="AB43" s="123">
        <f>((Implements72[[#This Row],[PriceP]]+Implements72[[#This Row],[TradeIn$]])/2*($BP$7+$BP$8+$BP$9)+Implements72[[#This Row],[Shed (ft^2)]]*$BP$12)/Implements72[[#This Row],[Use (ac/yr)]]</f>
        <v>3.7307317076000635</v>
      </c>
      <c r="AC43"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7.1168197792243628</v>
      </c>
      <c r="AD43" s="124">
        <f>$BP$18/(Implements72[[#This Row],[Width]]*Implements72[[#This Row],[Speed]]*Implements72[[#This Row],[Efficiency]])</f>
        <v>8.461538461538462E-2</v>
      </c>
      <c r="AE43" s="125">
        <f>IF(Implements72[[#This Row],[Use basis]]=$O$117,Implements72[[#This Row],[Ownership costs ($/hr)]],SUM(Implements72[[#This Row],[Depr ($/ac)2]:[OH ($/ac)]]))</f>
        <v>7.359932490278438</v>
      </c>
      <c r="AF43" s="127">
        <v>34</v>
      </c>
      <c r="AG43" s="109" t="s">
        <v>480</v>
      </c>
      <c r="AH43" s="125"/>
      <c r="BC43" s="134" t="s">
        <v>510</v>
      </c>
      <c r="BD43" s="155">
        <v>0.32</v>
      </c>
      <c r="BE43" s="155">
        <v>2.1</v>
      </c>
      <c r="BF43" s="155">
        <v>1500</v>
      </c>
      <c r="BG43" s="155">
        <v>0.85540000000000005</v>
      </c>
      <c r="BH43" s="155">
        <v>0.1177</v>
      </c>
      <c r="BI43" s="155">
        <v>0</v>
      </c>
      <c r="BJ43" s="155">
        <v>2.8999999999999998E-3</v>
      </c>
      <c r="BK43" s="131">
        <v>1.6230760000000004E-2</v>
      </c>
      <c r="BL43" s="155">
        <v>0.12740000000000001</v>
      </c>
      <c r="BM43" s="156"/>
    </row>
    <row r="44" spans="3:65" ht="15">
      <c r="C44" s="109" t="str">
        <f>Implements72[[#This Row],[Implement type]]&amp;", "&amp;Implements72[[#This Row],[Width]]&amp;" "&amp;Implements72[[#This Row],[Width Unit]]&amp; ", per "&amp;Implements72[[#This Row],[Use basis]]</f>
        <v>Round baler, 30 Ft, per acre</v>
      </c>
      <c r="D44" s="116" t="s">
        <v>499</v>
      </c>
      <c r="E44" s="115">
        <v>30</v>
      </c>
      <c r="F44" s="116" t="s">
        <v>447</v>
      </c>
      <c r="G44" s="115" t="s">
        <v>497</v>
      </c>
      <c r="H44" s="115"/>
      <c r="I44" s="117">
        <v>100500</v>
      </c>
      <c r="J44" s="118">
        <v>0.1</v>
      </c>
      <c r="K44" s="208">
        <f t="shared" si="1"/>
        <v>111666.66666666666</v>
      </c>
      <c r="L44" s="115">
        <v>12</v>
      </c>
      <c r="M44" s="115">
        <v>150</v>
      </c>
      <c r="N44" s="120">
        <f t="shared" si="2"/>
        <v>1772.7272727272727</v>
      </c>
      <c r="O44" s="120" t="s">
        <v>735</v>
      </c>
      <c r="P44" s="115" t="s">
        <v>498</v>
      </c>
      <c r="Q44" s="115">
        <v>5</v>
      </c>
      <c r="R44" s="118">
        <v>0.65</v>
      </c>
      <c r="S44" s="118">
        <v>1.1100000000000001</v>
      </c>
      <c r="T44" s="115">
        <v>120</v>
      </c>
      <c r="U44"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44" s="122">
        <f>Implements72[[#This Row],[TradeIn%]]*Implements72[[#This Row],[PriceL]]</f>
        <v>29964.533217977409</v>
      </c>
      <c r="W44" s="123">
        <f>(Implements72[[#This Row],[PriceP]]-Implements72[[#This Row],[TradeIn$]])/Implements72[[#This Row],[Life (yr)]]/Implements72[[#This Row],[Use (hr/yr)]]</f>
        <v>39.18637043445699</v>
      </c>
      <c r="X44" s="123">
        <f>((Implements72[[#This Row],[PriceP]]+Implements72[[#This Row],[TradeIn$]])/2*($BP$7+$BP$8+$BP$9)+Implements72[[#This Row],[Shed (ft^2)]]*$BP$12)/Implements72[[#This Row],[Use (hr/yr)]]</f>
        <v>40.349616913318542</v>
      </c>
      <c r="Y44" s="123">
        <f>Implements72[[#This Row],[PriceL]]*(VLOOKUP(Implements72[[#This Row],[ASABEtype]],$BC$6:$BM$52,2)*(Implements72[[#This Row],[Life (yr)]]*Implements72[[#This Row],[Use (hr/yr)]]/1000)^VLOOKUP(Implements72[[#This Row],[ASABEtype]],$BC$6:$BM$52,3))/Implements72[[#This Row],[Life (yr)]]/Implements72[[#This Row],[Use (hr/yr)]]</f>
        <v>76.844008607906034</v>
      </c>
      <c r="Z44" s="123">
        <f>Implements72[[#This Row],[Depr ($/hr)]]+Implements72[[#This Row],[OH ($/hr)]]</f>
        <v>79.535987347775531</v>
      </c>
      <c r="AA44" s="123">
        <f>(Implements72[[#This Row],[PriceP]]-Implements72[[#This Row],[TradeIn$]])/Implements72[[#This Row],[Life (yr)]]/Implements72[[#This Row],[Use (ac/yr)]]</f>
        <v>3.3157698059925145</v>
      </c>
      <c r="AB44" s="123">
        <f>((Implements72[[#This Row],[PriceP]]+Implements72[[#This Row],[TradeIn$]])/2*($BP$7+$BP$8+$BP$9)+Implements72[[#This Row],[Shed (ft^2)]]*$BP$12)/Implements72[[#This Row],[Use (ac/yr)]]</f>
        <v>3.4141983542038767</v>
      </c>
      <c r="AC44"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6.5021853437458947</v>
      </c>
      <c r="AD44" s="124">
        <f>$BP$18/(Implements72[[#This Row],[Width]]*Implements72[[#This Row],[Speed]]*Implements72[[#This Row],[Efficiency]])</f>
        <v>8.461538461538462E-2</v>
      </c>
      <c r="AE44" s="125">
        <f>IF(Implements72[[#This Row],[Use basis]]=$O$117,Implements72[[#This Row],[Ownership costs ($/hr)]],SUM(Implements72[[#This Row],[Depr ($/ac)2]:[OH ($/ac)]]))</f>
        <v>6.7299681601963908</v>
      </c>
      <c r="AF44" s="127">
        <v>33</v>
      </c>
      <c r="AG44" s="109" t="s">
        <v>480</v>
      </c>
      <c r="AH44" s="125"/>
      <c r="AU44" s="178"/>
      <c r="BC44" s="134" t="s">
        <v>484</v>
      </c>
      <c r="BD44" s="155">
        <v>0.17</v>
      </c>
      <c r="BE44" s="155">
        <v>1.4</v>
      </c>
      <c r="BF44" s="155">
        <v>2500</v>
      </c>
      <c r="BG44" s="155">
        <v>0.80910000000000004</v>
      </c>
      <c r="BH44" s="155">
        <v>0.1109</v>
      </c>
      <c r="BI44" s="155">
        <v>0</v>
      </c>
      <c r="BJ44" s="155">
        <v>1.4E-3</v>
      </c>
      <c r="BK44" s="131">
        <v>1.605289E-2</v>
      </c>
      <c r="BL44" s="155">
        <v>0.12670000000000001</v>
      </c>
      <c r="BM44" s="156"/>
    </row>
    <row r="45" spans="3:65" ht="15">
      <c r="C45" s="109" t="str">
        <f>Implements72[[#This Row],[Implement type]]&amp;", "&amp;Implements72[[#This Row],[Width]]&amp;" "&amp;Implements72[[#This Row],[Width Unit]]&amp; ", per "&amp;Implements72[[#This Row],[Use basis]]</f>
        <v>Small square baler, twine tie, 20 Ft, per acre</v>
      </c>
      <c r="D45" s="114" t="s">
        <v>500</v>
      </c>
      <c r="E45" s="115">
        <v>20</v>
      </c>
      <c r="F45" s="116" t="s">
        <v>447</v>
      </c>
      <c r="G45" s="115" t="s">
        <v>73</v>
      </c>
      <c r="H45" s="115" t="s">
        <v>73</v>
      </c>
      <c r="I45" s="117">
        <v>36000</v>
      </c>
      <c r="J45" s="118">
        <v>0.1</v>
      </c>
      <c r="K45" s="208">
        <f t="shared" si="1"/>
        <v>40000</v>
      </c>
      <c r="L45" s="115">
        <v>12</v>
      </c>
      <c r="M45" s="115">
        <v>100</v>
      </c>
      <c r="N45" s="120">
        <f t="shared" si="2"/>
        <v>727.27272727272725</v>
      </c>
      <c r="O45" s="120" t="s">
        <v>735</v>
      </c>
      <c r="P45" s="115" t="s">
        <v>501</v>
      </c>
      <c r="Q45" s="115">
        <v>4</v>
      </c>
      <c r="R45" s="118">
        <v>0.75</v>
      </c>
      <c r="S45" s="118">
        <v>1.1100000000000001</v>
      </c>
      <c r="T45" s="115">
        <v>184</v>
      </c>
      <c r="U45"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45" s="122">
        <f>Implements72[[#This Row],[TradeIn%]]*Implements72[[#This Row],[PriceL]]</f>
        <v>10733.564137782954</v>
      </c>
      <c r="W45" s="123">
        <f>(Implements72[[#This Row],[PriceP]]-Implements72[[#This Row],[TradeIn$]])/Implements72[[#This Row],[Life (yr)]]/Implements72[[#This Row],[Use (hr/yr)]]</f>
        <v>21.055363218514209</v>
      </c>
      <c r="X45" s="123">
        <f>((Implements72[[#This Row],[PriceP]]+Implements72[[#This Row],[TradeIn$]])/2*($BP$7+$BP$8+$BP$9)+Implements72[[#This Row],[Shed (ft^2)]]*$BP$12)/Implements72[[#This Row],[Use (hr/yr)]]</f>
        <v>23.047134574914985</v>
      </c>
      <c r="Y45" s="123">
        <f>Implements72[[#This Row],[PriceL]]*(VLOOKUP(Implements72[[#This Row],[ASABEtype]],$BC$6:$BM$52,2)*(Implements72[[#This Row],[Life (yr)]]*Implements72[[#This Row],[Use (hr/yr)]]/1000)^VLOOKUP(Implements72[[#This Row],[ASABEtype]],$BC$6:$BM$52,3))/Implements72[[#This Row],[Life (yr)]]/Implements72[[#This Row],[Use (hr/yr)]]</f>
        <v>10.644685244189004</v>
      </c>
      <c r="Z45" s="123">
        <f>Implements72[[#This Row],[Depr ($/hr)]]+Implements72[[#This Row],[OH ($/hr)]]</f>
        <v>44.102497793429194</v>
      </c>
      <c r="AA45" s="123">
        <f>(Implements72[[#This Row],[PriceP]]-Implements72[[#This Row],[TradeIn$]])/Implements72[[#This Row],[Life (yr)]]/Implements72[[#This Row],[Use (ac/yr)]]</f>
        <v>2.8951124425457038</v>
      </c>
      <c r="AB45" s="123">
        <f>((Implements72[[#This Row],[PriceP]]+Implements72[[#This Row],[TradeIn$]])/2*($BP$7+$BP$8+$BP$9)+Implements72[[#This Row],[Shed (ft^2)]]*$BP$12)/Implements72[[#This Row],[Use (ac/yr)]]</f>
        <v>3.1689810040508104</v>
      </c>
      <c r="AC45"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1.4636442210759881</v>
      </c>
      <c r="AD45" s="124">
        <f>$BP$18/(Implements72[[#This Row],[Width]]*Implements72[[#This Row],[Speed]]*Implements72[[#This Row],[Efficiency]])</f>
        <v>0.13750000000000001</v>
      </c>
      <c r="AE45" s="125">
        <f>IF(Implements72[[#This Row],[Use basis]]=$O$117,Implements72[[#This Row],[Ownership costs ($/hr)]],SUM(Implements72[[#This Row],[Depr ($/ac)2]:[OH ($/ac)]]))</f>
        <v>6.0640934465965142</v>
      </c>
      <c r="AF45" s="127">
        <v>32</v>
      </c>
      <c r="AG45" s="109" t="s">
        <v>480</v>
      </c>
      <c r="AH45" s="125"/>
      <c r="AU45" s="178"/>
      <c r="BC45" s="109" t="s">
        <v>448</v>
      </c>
      <c r="BD45" s="110">
        <v>7.0000000000000001E-3</v>
      </c>
      <c r="BE45" s="110">
        <v>2</v>
      </c>
      <c r="BF45" s="110">
        <v>3000</v>
      </c>
      <c r="BG45" s="110">
        <v>0.72750000000000004</v>
      </c>
      <c r="BH45" s="110">
        <v>8.0600000000000005E-2</v>
      </c>
      <c r="BI45" s="110">
        <v>2.5000000000000001E-3</v>
      </c>
      <c r="BJ45" s="110">
        <v>4.0000000000000001E-3</v>
      </c>
      <c r="BK45" s="109">
        <v>8.1199999999999994E-2</v>
      </c>
      <c r="BL45" s="155"/>
      <c r="BM45" s="156"/>
    </row>
    <row r="46" spans="3:65" ht="15">
      <c r="C46" s="109" t="str">
        <f>Implements72[[#This Row],[Implement type]]&amp;", "&amp;Implements72[[#This Row],[Width]]&amp;" "&amp;Implements72[[#This Row],[Width Unit]]&amp; ", per "&amp;Implements72[[#This Row],[Use basis]]</f>
        <v>Rotary Mower (brush hog), 15 Ft Folding, per acre</v>
      </c>
      <c r="D46" s="114" t="s">
        <v>502</v>
      </c>
      <c r="E46" s="115">
        <v>15</v>
      </c>
      <c r="F46" s="116" t="s">
        <v>467</v>
      </c>
      <c r="G46" s="115"/>
      <c r="H46" s="114"/>
      <c r="I46" s="117">
        <v>28000</v>
      </c>
      <c r="J46" s="118">
        <v>0.1</v>
      </c>
      <c r="K46" s="208">
        <f t="shared" si="1"/>
        <v>31111.111111111109</v>
      </c>
      <c r="L46" s="115">
        <v>12</v>
      </c>
      <c r="M46" s="115">
        <v>100</v>
      </c>
      <c r="N46" s="120">
        <f t="shared" si="2"/>
        <v>772.72727272727275</v>
      </c>
      <c r="O46" s="120" t="s">
        <v>735</v>
      </c>
      <c r="P46" s="115" t="s">
        <v>479</v>
      </c>
      <c r="Q46" s="115">
        <v>5</v>
      </c>
      <c r="R46" s="118">
        <v>0.85</v>
      </c>
      <c r="S46" s="118">
        <v>1.04</v>
      </c>
      <c r="T46" s="115">
        <v>130</v>
      </c>
      <c r="U46"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0.30554430854848846</v>
      </c>
      <c r="V46" s="122">
        <f>Implements72[[#This Row],[TradeIn%]]*Implements72[[#This Row],[PriceL]]</f>
        <v>9505.8229326196397</v>
      </c>
      <c r="W46" s="123">
        <f>(Implements72[[#This Row],[PriceP]]-Implements72[[#This Row],[TradeIn$]])/Implements72[[#This Row],[Life (yr)]]/Implements72[[#This Row],[Use (hr/yr)]]</f>
        <v>15.411814222816968</v>
      </c>
      <c r="X46" s="123">
        <f>((Implements72[[#This Row],[PriceP]]+Implements72[[#This Row],[TradeIn$]])/2*($BP$7+$BP$8+$BP$9)+Implements72[[#This Row],[Shed (ft^2)]]*$BP$12)/Implements72[[#This Row],[Use (hr/yr)]]</f>
        <v>18.325134086456533</v>
      </c>
      <c r="Y46" s="123">
        <f>Implements72[[#This Row],[PriceL]]*(VLOOKUP(Implements72[[#This Row],[ASABEtype]],$BC$6:$BM$52,2)*(Implements72[[#This Row],[Life (yr)]]*Implements72[[#This Row],[Use (hr/yr)]]/1000)^VLOOKUP(Implements72[[#This Row],[ASABEtype]],$BC$6:$BM$52,3))/Implements72[[#This Row],[Life (yr)]]/Implements72[[#This Row],[Use (hr/yr)]]</f>
        <v>16.426666666666662</v>
      </c>
      <c r="Z46" s="123">
        <f>Implements72[[#This Row],[Depr ($/hr)]]+Implements72[[#This Row],[OH ($/hr)]]</f>
        <v>33.736948309273501</v>
      </c>
      <c r="AA46" s="123">
        <f>(Implements72[[#This Row],[PriceP]]-Implements72[[#This Row],[TradeIn$]])/Implements72[[#This Row],[Life (yr)]]/Implements72[[#This Row],[Use (ac/yr)]]</f>
        <v>1.9944700758939604</v>
      </c>
      <c r="AB46" s="123">
        <f>((Implements72[[#This Row],[PriceP]]+Implements72[[#This Row],[TradeIn$]])/2*($BP$7+$BP$8+$BP$9)+Implements72[[#This Row],[Shed (ft^2)]]*$BP$12)/Implements72[[#This Row],[Use (ac/yr)]]</f>
        <v>2.3714879406002569</v>
      </c>
      <c r="AC46"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2.1258039215686271</v>
      </c>
      <c r="AD46" s="124">
        <f>$BP$18/(Implements72[[#This Row],[Width]]*Implements72[[#This Row],[Speed]]*Implements72[[#This Row],[Efficiency]])</f>
        <v>0.12941176470588237</v>
      </c>
      <c r="AE46" s="125">
        <f>IF(Implements72[[#This Row],[Use basis]]=$O$117,Implements72[[#This Row],[Ownership costs ($/hr)]],SUM(Implements72[[#This Row],[Depr ($/ac)2]:[OH ($/ac)]]))</f>
        <v>4.3659580164942176</v>
      </c>
      <c r="AF46" s="125"/>
      <c r="AG46" s="109" t="s">
        <v>503</v>
      </c>
      <c r="AH46" s="125"/>
      <c r="AU46" s="149"/>
      <c r="BC46" s="134" t="s">
        <v>602</v>
      </c>
      <c r="BD46" s="155">
        <v>0.27</v>
      </c>
      <c r="BE46" s="155">
        <v>1.4</v>
      </c>
      <c r="BF46" s="155">
        <v>2000</v>
      </c>
      <c r="BG46" s="155">
        <v>0.69269999999999998</v>
      </c>
      <c r="BH46" s="155">
        <v>7.0300000000000001E-2</v>
      </c>
      <c r="BI46" s="155">
        <v>0</v>
      </c>
      <c r="BJ46" s="155">
        <v>1.1999999999999999E-3</v>
      </c>
      <c r="BK46" s="131">
        <v>1.4957290000000002E-2</v>
      </c>
      <c r="BL46" s="155">
        <v>0.12230000000000001</v>
      </c>
      <c r="BM46" s="156"/>
    </row>
    <row r="47" spans="3:65" ht="15">
      <c r="C47" s="109" t="str">
        <f>Implements72[[#This Row],[Implement type]]&amp;", "&amp;Implements72[[#This Row],[Width]]&amp;" "&amp;Implements72[[#This Row],[Width Unit]]&amp; ", per "&amp;Implements72[[#This Row],[Use basis]]</f>
        <v>Stalk shredder, 20 Ft, per acre</v>
      </c>
      <c r="D47" s="114" t="s">
        <v>504</v>
      </c>
      <c r="E47" s="115">
        <v>20</v>
      </c>
      <c r="F47" s="116" t="s">
        <v>447</v>
      </c>
      <c r="G47" s="115"/>
      <c r="H47" s="115"/>
      <c r="I47" s="117">
        <v>39000</v>
      </c>
      <c r="J47" s="118">
        <v>0.1</v>
      </c>
      <c r="K47" s="208">
        <f t="shared" si="1"/>
        <v>43333.333333333336</v>
      </c>
      <c r="L47" s="115">
        <v>12</v>
      </c>
      <c r="M47" s="115">
        <v>100</v>
      </c>
      <c r="N47" s="120">
        <f t="shared" si="2"/>
        <v>775.75757575757575</v>
      </c>
      <c r="O47" s="120" t="s">
        <v>735</v>
      </c>
      <c r="P47" s="115" t="s">
        <v>474</v>
      </c>
      <c r="Q47" s="115">
        <v>4</v>
      </c>
      <c r="R47" s="118">
        <v>0.8</v>
      </c>
      <c r="S47" s="118">
        <v>1.1000000000000001</v>
      </c>
      <c r="T47" s="115">
        <v>231</v>
      </c>
      <c r="U47"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0.28329577093478608</v>
      </c>
      <c r="V47" s="122">
        <f>Implements72[[#This Row],[TradeIn%]]*Implements72[[#This Row],[PriceL]]</f>
        <v>12276.15007384073</v>
      </c>
      <c r="W47" s="123">
        <f>(Implements72[[#This Row],[PriceP]]-Implements72[[#This Row],[TradeIn$]])/Implements72[[#This Row],[Life (yr)]]/Implements72[[#This Row],[Use (hr/yr)]]</f>
        <v>22.26987493846606</v>
      </c>
      <c r="X47" s="123">
        <f>((Implements72[[#This Row],[PriceP]]+Implements72[[#This Row],[TradeIn$]])/2*($BP$7+$BP$8+$BP$9)+Implements72[[#This Row],[Shed (ft^2)]]*$BP$12)/Implements72[[#This Row],[Use (hr/yr)]]</f>
        <v>25.569544088508856</v>
      </c>
      <c r="Y47" s="123">
        <f>Implements72[[#This Row],[PriceL]]*(VLOOKUP(Implements72[[#This Row],[ASABEtype]],$BC$6:$BM$52,2)*(Implements72[[#This Row],[Life (yr)]]*Implements72[[#This Row],[Use (hr/yr)]]/1000)^VLOOKUP(Implements72[[#This Row],[ASABEtype]],$BC$6:$BM$52,3))/Implements72[[#This Row],[Life (yr)]]/Implements72[[#This Row],[Use (hr/yr)]]</f>
        <v>13.051265584115185</v>
      </c>
      <c r="Z47" s="123">
        <f>Implements72[[#This Row],[Depr ($/hr)]]+Implements72[[#This Row],[OH ($/hr)]]</f>
        <v>47.839419026974916</v>
      </c>
      <c r="AA47" s="123">
        <f>(Implements72[[#This Row],[PriceP]]-Implements72[[#This Row],[TradeIn$]])/Implements72[[#This Row],[Life (yr)]]/Implements72[[#This Row],[Use (ac/yr)]]</f>
        <v>2.8707260662866405</v>
      </c>
      <c r="AB47" s="123">
        <f>((Implements72[[#This Row],[PriceP]]+Implements72[[#This Row],[TradeIn$]])/2*($BP$7+$BP$8+$BP$9)+Implements72[[#This Row],[Shed (ft^2)]]*$BP$12)/Implements72[[#This Row],[Use (ac/yr)]]</f>
        <v>3.2960740426593449</v>
      </c>
      <c r="AC47"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1.6823897042023481</v>
      </c>
      <c r="AD47" s="124">
        <f>$BP$18/(Implements72[[#This Row],[Width]]*Implements72[[#This Row],[Speed]]*Implements72[[#This Row],[Efficiency]])</f>
        <v>0.12890625</v>
      </c>
      <c r="AE47" s="125">
        <f>IF(Implements72[[#This Row],[Use basis]]=$O$117,Implements72[[#This Row],[Ownership costs ($/hr)]],SUM(Implements72[[#This Row],[Depr ($/ac)2]:[OH ($/ac)]]))</f>
        <v>6.166800108945985</v>
      </c>
      <c r="AF47" s="127">
        <v>27</v>
      </c>
      <c r="AG47" s="109" t="s">
        <v>503</v>
      </c>
      <c r="AH47" s="125"/>
      <c r="AU47" s="178"/>
      <c r="BC47" s="134" t="s">
        <v>603</v>
      </c>
      <c r="BD47" s="155">
        <v>0.59</v>
      </c>
      <c r="BE47" s="155">
        <v>1.3</v>
      </c>
      <c r="BF47" s="155">
        <v>1500</v>
      </c>
      <c r="BG47" s="155">
        <v>0.71940000000000004</v>
      </c>
      <c r="BH47" s="155">
        <v>0.11020000000000001</v>
      </c>
      <c r="BI47" s="155">
        <v>0</v>
      </c>
      <c r="BJ47" s="155">
        <v>3.0000000000000001E-3</v>
      </c>
      <c r="BK47" s="131">
        <v>1.4713690000000001E-2</v>
      </c>
      <c r="BL47" s="155">
        <v>0.12130000000000001</v>
      </c>
      <c r="BM47" s="156"/>
    </row>
    <row r="48" spans="3:65">
      <c r="C48" s="109" t="str">
        <f>Implements72[[#This Row],[Implement type]]&amp;", "&amp;Implements72[[#This Row],[Width]]&amp;" "&amp;Implements72[[#This Row],[Width Unit]]&amp; ", per "&amp;Implements72[[#This Row],[Use basis]]</f>
        <v>Air seeder drill w/cart, 52 Ft Folding, per acre</v>
      </c>
      <c r="D48" s="114" t="s">
        <v>505</v>
      </c>
      <c r="E48" s="115">
        <v>52</v>
      </c>
      <c r="F48" s="116" t="str">
        <f>IF(E48&gt;15,"Ft Folding","Ft")</f>
        <v>Ft Folding</v>
      </c>
      <c r="G48" s="115"/>
      <c r="H48" s="115"/>
      <c r="I48" s="117">
        <v>339000</v>
      </c>
      <c r="J48" s="118">
        <v>0.1</v>
      </c>
      <c r="K48" s="208">
        <f t="shared" si="1"/>
        <v>376666.66666666669</v>
      </c>
      <c r="L48" s="115">
        <v>12</v>
      </c>
      <c r="M48" s="115">
        <v>100</v>
      </c>
      <c r="N48" s="120">
        <f t="shared" si="2"/>
        <v>2206.060606060606</v>
      </c>
      <c r="O48" s="120" t="s">
        <v>735</v>
      </c>
      <c r="P48" s="115" t="s">
        <v>506</v>
      </c>
      <c r="Q48" s="115">
        <v>5</v>
      </c>
      <c r="R48" s="118">
        <v>0.7</v>
      </c>
      <c r="S48" s="118">
        <v>1.1100000000000001</v>
      </c>
      <c r="T48" s="115">
        <v>270</v>
      </c>
      <c r="U48"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0.26519403809707764</v>
      </c>
      <c r="V48" s="122">
        <f>Implements72[[#This Row],[TradeIn%]]*Implements72[[#This Row],[PriceL]]</f>
        <v>99889.754349899245</v>
      </c>
      <c r="W48" s="123">
        <f>(Implements72[[#This Row],[PriceP]]-Implements72[[#This Row],[TradeIn$]])/Implements72[[#This Row],[Life (yr)]]/Implements72[[#This Row],[Use (hr/yr)]]</f>
        <v>199.25853804175063</v>
      </c>
      <c r="X48" s="123">
        <f>((Implements72[[#This Row],[PriceP]]+Implements72[[#This Row],[TradeIn$]])/2*($BP$7+$BP$8+$BP$9)+Implements72[[#This Row],[Shed (ft^2)]]*$BP$12)/Implements72[[#This Row],[Use (hr/yr)]]</f>
        <v>202.31172942974982</v>
      </c>
      <c r="Y48" s="123">
        <f>Implements72[[#This Row],[PriceL]]*(VLOOKUP(Implements72[[#This Row],[ASABEtype]],$BC$6:$BM$52,2)*(Implements72[[#This Row],[Life (yr)]]*Implements72[[#This Row],[Use (hr/yr)]]/1000)^VLOOKUP(Implements72[[#This Row],[ASABEtype]],$BC$6:$BM$52,3))/Implements72[[#This Row],[Life (yr)]]/Implements72[[#This Row],[Use (hr/yr)]]</f>
        <v>147.30128576590559</v>
      </c>
      <c r="Z48" s="123">
        <f>Implements72[[#This Row],[Depr ($/hr)]]+Implements72[[#This Row],[OH ($/hr)]]</f>
        <v>401.57026747150042</v>
      </c>
      <c r="AA48" s="123">
        <f>(Implements72[[#This Row],[PriceP]]-Implements72[[#This Row],[TradeIn$]])/Implements72[[#This Row],[Life (yr)]]/Implements72[[#This Row],[Use (ac/yr)]]</f>
        <v>9.0323238398046293</v>
      </c>
      <c r="AB48" s="123">
        <f>((Implements72[[#This Row],[PriceP]]+Implements72[[#This Row],[TradeIn$]])/2*($BP$7+$BP$8+$BP$9)+Implements72[[#This Row],[Shed (ft^2)]]*$BP$12)/Implements72[[#This Row],[Use (ac/yr)]]</f>
        <v>9.1707239988760225</v>
      </c>
      <c r="AC48"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6.6771187229050604</v>
      </c>
      <c r="AD48" s="124">
        <f>$BP$18/(Implements72[[#This Row],[Width]]*Implements72[[#This Row],[Speed]]*Implements72[[#This Row],[Efficiency]])</f>
        <v>4.5329670329670328E-2</v>
      </c>
      <c r="AE48" s="125">
        <f>IF(Implements72[[#This Row],[Use basis]]=$O$117,Implements72[[#This Row],[Ownership costs ($/hr)]],SUM(Implements72[[#This Row],[Depr ($/ac)2]:[OH ($/ac)]]))</f>
        <v>18.203047838680654</v>
      </c>
      <c r="AF48" s="127">
        <v>22</v>
      </c>
      <c r="AG48" s="109" t="s">
        <v>507</v>
      </c>
      <c r="AH48" s="125"/>
      <c r="BC48" s="134" t="s">
        <v>458</v>
      </c>
      <c r="BD48" s="155">
        <v>0.18</v>
      </c>
      <c r="BE48" s="155">
        <v>1.7</v>
      </c>
      <c r="BF48" s="155">
        <v>2000</v>
      </c>
      <c r="BG48" s="155">
        <v>0.71940000000000004</v>
      </c>
      <c r="BH48" s="155">
        <v>0.11020000000000001</v>
      </c>
      <c r="BI48" s="155">
        <v>0</v>
      </c>
      <c r="BJ48" s="155">
        <v>3.0000000000000001E-3</v>
      </c>
      <c r="BK48" s="131">
        <v>1.4713690000000001E-2</v>
      </c>
      <c r="BL48" s="155">
        <v>0.12130000000000001</v>
      </c>
      <c r="BM48" s="156"/>
    </row>
    <row r="49" spans="3:65">
      <c r="C49" s="109" t="str">
        <f>Implements72[[#This Row],[Implement type]]&amp;", "&amp;Implements72[[#This Row],[Width]]&amp;" "&amp;Implements72[[#This Row],[Width Unit]]&amp; ", per "&amp;Implements72[[#This Row],[Use basis]]</f>
        <v>No-till drill, 15 Ft, per acre</v>
      </c>
      <c r="D49" s="114" t="s">
        <v>508</v>
      </c>
      <c r="E49" s="115">
        <v>15</v>
      </c>
      <c r="F49" s="116" t="str">
        <f>IF(E49&gt;15,"Ft Folding","Ft")</f>
        <v>Ft</v>
      </c>
      <c r="G49" s="115"/>
      <c r="H49" s="115"/>
      <c r="I49" s="117">
        <v>75500</v>
      </c>
      <c r="J49" s="118">
        <v>0.1</v>
      </c>
      <c r="K49" s="208">
        <f t="shared" si="1"/>
        <v>83888.888888888891</v>
      </c>
      <c r="L49" s="115">
        <v>12</v>
      </c>
      <c r="M49" s="115">
        <v>100</v>
      </c>
      <c r="N49" s="120">
        <f t="shared" si="2"/>
        <v>636.36363636363637</v>
      </c>
      <c r="O49" s="120" t="s">
        <v>735</v>
      </c>
      <c r="P49" s="115" t="s">
        <v>506</v>
      </c>
      <c r="Q49" s="115">
        <v>5</v>
      </c>
      <c r="R49" s="118">
        <v>0.7</v>
      </c>
      <c r="S49" s="118">
        <v>1.1100000000000001</v>
      </c>
      <c r="T49" s="115">
        <v>160</v>
      </c>
      <c r="U49"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0.26519403809707764</v>
      </c>
      <c r="V49" s="122">
        <f>Implements72[[#This Row],[TradeIn%]]*Implements72[[#This Row],[PriceL]]</f>
        <v>22246.833195921514</v>
      </c>
      <c r="W49" s="123">
        <f>(Implements72[[#This Row],[PriceP]]-Implements72[[#This Row],[TradeIn$]])/Implements72[[#This Row],[Life (yr)]]/Implements72[[#This Row],[Use (hr/yr)]]</f>
        <v>44.377639003398734</v>
      </c>
      <c r="X49" s="123">
        <f>((Implements72[[#This Row],[PriceP]]+Implements72[[#This Row],[TradeIn$]])/2*($BP$7+$BP$8+$BP$9)+Implements72[[#This Row],[Shed (ft^2)]]*$BP$12)/Implements72[[#This Row],[Use (hr/yr)]]</f>
        <v>46.025559445208408</v>
      </c>
      <c r="Y49" s="123">
        <f>Implements72[[#This Row],[PriceL]]*(VLOOKUP(Implements72[[#This Row],[ASABEtype]],$BC$6:$BM$52,2)*(Implements72[[#This Row],[Life (yr)]]*Implements72[[#This Row],[Use (hr/yr)]]/1000)^VLOOKUP(Implements72[[#This Row],[ASABEtype]],$BC$6:$BM$52,3))/Implements72[[#This Row],[Life (yr)]]/Implements72[[#This Row],[Use (hr/yr)]]</f>
        <v>32.806038570282801</v>
      </c>
      <c r="Z49" s="123">
        <f>Implements72[[#This Row],[Depr ($/hr)]]+Implements72[[#This Row],[OH ($/hr)]]</f>
        <v>90.403198448607142</v>
      </c>
      <c r="AA49" s="123">
        <f>(Implements72[[#This Row],[PriceP]]-Implements72[[#This Row],[TradeIn$]])/Implements72[[#This Row],[Life (yr)]]/Implements72[[#This Row],[Use (ac/yr)]]</f>
        <v>6.9736289862483725</v>
      </c>
      <c r="AB49" s="123">
        <f>((Implements72[[#This Row],[PriceP]]+Implements72[[#This Row],[TradeIn$]])/2*($BP$7+$BP$8+$BP$9)+Implements72[[#This Row],[Shed (ft^2)]]*$BP$12)/Implements72[[#This Row],[Use (ac/yr)]]</f>
        <v>7.232587912818464</v>
      </c>
      <c r="AC49"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5.1552346324730118</v>
      </c>
      <c r="AD49" s="124">
        <f>$BP$18/(Implements72[[#This Row],[Width]]*Implements72[[#This Row],[Speed]]*Implements72[[#This Row],[Efficiency]])</f>
        <v>0.15714285714285714</v>
      </c>
      <c r="AE49" s="125">
        <f>IF(Implements72[[#This Row],[Use basis]]=$O$117,Implements72[[#This Row],[Ownership costs ($/hr)]],SUM(Implements72[[#This Row],[Depr ($/ac)2]:[OH ($/ac)]]))</f>
        <v>14.206216899066836</v>
      </c>
      <c r="AF49" s="127">
        <v>23</v>
      </c>
      <c r="AG49" s="109" t="s">
        <v>507</v>
      </c>
      <c r="AH49" s="125"/>
      <c r="BC49" s="134" t="s">
        <v>492</v>
      </c>
      <c r="BD49" s="155">
        <v>1.4999999999999999E-2</v>
      </c>
      <c r="BE49" s="155">
        <v>1.6</v>
      </c>
      <c r="BF49" s="155">
        <v>5000</v>
      </c>
      <c r="BG49" s="155">
        <v>0.80910000000000004</v>
      </c>
      <c r="BH49" s="155">
        <v>0.1109</v>
      </c>
      <c r="BI49" s="155">
        <v>0</v>
      </c>
      <c r="BJ49" s="155">
        <v>1.4E-3</v>
      </c>
      <c r="BK49" s="131">
        <v>1.605289E-2</v>
      </c>
      <c r="BL49" s="155">
        <v>0.12670000000000001</v>
      </c>
      <c r="BM49" s="156" t="s">
        <v>594</v>
      </c>
    </row>
    <row r="50" spans="3:65">
      <c r="C50" s="109" t="str">
        <f>Implements72[[#This Row],[Implement type]]&amp;", "&amp;Implements72[[#This Row],[Width]]&amp;" "&amp;Implements72[[#This Row],[Width Unit]]&amp; ", per "&amp;Implements72[[#This Row],[Use basis]]</f>
        <v>Presswheel drill, 16 Ft, per acre</v>
      </c>
      <c r="D50" s="114" t="s">
        <v>509</v>
      </c>
      <c r="E50" s="115">
        <v>16</v>
      </c>
      <c r="F50" s="116" t="str">
        <f>IF(E50&gt;20,"Ft Folding","Ft")</f>
        <v>Ft</v>
      </c>
      <c r="G50" s="115"/>
      <c r="H50" s="115"/>
      <c r="I50" s="117">
        <v>29500</v>
      </c>
      <c r="J50" s="118">
        <v>0.1</v>
      </c>
      <c r="K50" s="208">
        <f t="shared" si="1"/>
        <v>32777.777777777774</v>
      </c>
      <c r="L50" s="115">
        <v>12</v>
      </c>
      <c r="M50" s="115">
        <v>75</v>
      </c>
      <c r="N50" s="120">
        <f t="shared" si="2"/>
        <v>509.09090909090907</v>
      </c>
      <c r="O50" s="120" t="s">
        <v>735</v>
      </c>
      <c r="P50" s="115" t="s">
        <v>506</v>
      </c>
      <c r="Q50" s="115">
        <v>5</v>
      </c>
      <c r="R50" s="118">
        <v>0.7</v>
      </c>
      <c r="S50" s="118">
        <v>1.1100000000000001</v>
      </c>
      <c r="T50" s="115">
        <v>150</v>
      </c>
      <c r="U50"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0.26519403809707764</v>
      </c>
      <c r="V50" s="122">
        <f>Implements72[[#This Row],[TradeIn%]]*Implements72[[#This Row],[PriceL]]</f>
        <v>8692.4712487375436</v>
      </c>
      <c r="W50" s="123">
        <f>(Implements72[[#This Row],[PriceP]]-Implements72[[#This Row],[TradeIn$]])/Implements72[[#This Row],[Life (yr)]]/Implements72[[#This Row],[Use (hr/yr)]]</f>
        <v>23.119476390291616</v>
      </c>
      <c r="X50" s="123">
        <f>((Implements72[[#This Row],[PriceP]]+Implements72[[#This Row],[TradeIn$]])/2*($BP$7+$BP$8+$BP$9)+Implements72[[#This Row],[Shed (ft^2)]]*$BP$12)/Implements72[[#This Row],[Use (hr/yr)]]</f>
        <v>25.10853715056426</v>
      </c>
      <c r="Y50" s="123">
        <f>Implements72[[#This Row],[PriceL]]*(VLOOKUP(Implements72[[#This Row],[ASABEtype]],$BC$6:$BM$52,2)*(Implements72[[#This Row],[Life (yr)]]*Implements72[[#This Row],[Use (hr/yr)]]/1000)^VLOOKUP(Implements72[[#This Row],[ASABEtype]],$BC$6:$BM$52,3))/Implements72[[#This Row],[Life (yr)]]/Implements72[[#This Row],[Use (hr/yr)]]</f>
        <v>9.3410617974666632</v>
      </c>
      <c r="Z50" s="123">
        <f>Implements72[[#This Row],[Depr ($/hr)]]+Implements72[[#This Row],[OH ($/hr)]]</f>
        <v>48.228013540855876</v>
      </c>
      <c r="AA50" s="123">
        <f>(Implements72[[#This Row],[PriceP]]-Implements72[[#This Row],[TradeIn$]])/Implements72[[#This Row],[Life (yr)]]/Implements72[[#This Row],[Use (ac/yr)]]</f>
        <v>3.4059942896411761</v>
      </c>
      <c r="AB50" s="123">
        <f>((Implements72[[#This Row],[PriceP]]+Implements72[[#This Row],[TradeIn$]])/2*($BP$7+$BP$8+$BP$9)+Implements72[[#This Row],[Shed (ft^2)]]*$BP$12)/Implements72[[#This Row],[Use (ac/yr)]]</f>
        <v>3.6990255623599131</v>
      </c>
      <c r="AC50"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1.3761385683767853</v>
      </c>
      <c r="AD50" s="124">
        <f>$BP$18/(Implements72[[#This Row],[Width]]*Implements72[[#This Row],[Speed]]*Implements72[[#This Row],[Efficiency]])</f>
        <v>0.14732142857142858</v>
      </c>
      <c r="AE50" s="125">
        <f>IF(Implements72[[#This Row],[Use basis]]=$O$117,Implements72[[#This Row],[Ownership costs ($/hr)]],SUM(Implements72[[#This Row],[Depr ($/ac)2]:[OH ($/ac)]]))</f>
        <v>7.1050198520010888</v>
      </c>
      <c r="AF50" s="127">
        <v>18</v>
      </c>
      <c r="AG50" s="109" t="s">
        <v>507</v>
      </c>
      <c r="AH50" s="125"/>
      <c r="BC50" s="134" t="s">
        <v>532</v>
      </c>
      <c r="BD50" s="155">
        <v>7.0000000000000001E-3</v>
      </c>
      <c r="BE50" s="155">
        <v>2</v>
      </c>
      <c r="BF50" s="155">
        <v>12000</v>
      </c>
      <c r="BG50" s="155">
        <v>0.84930000000000005</v>
      </c>
      <c r="BH50" s="155">
        <v>9.6600000000000005E-2</v>
      </c>
      <c r="BI50" s="155">
        <v>5.8999999999999999E-3</v>
      </c>
      <c r="BJ50" s="155">
        <v>3.8E-3</v>
      </c>
      <c r="BK50" s="131">
        <v>1.1278440000000001E-2</v>
      </c>
      <c r="BL50" s="155">
        <v>0.1062</v>
      </c>
      <c r="BM50" s="156"/>
    </row>
    <row r="51" spans="3:65">
      <c r="C51" s="109" t="str">
        <f>Implements72[[#This Row],[Implement type]]&amp;", "&amp;Implements72[[#This Row],[Width]]&amp;" "&amp;Implements72[[#This Row],[Width Unit]]&amp; ", per "&amp;Implements72[[#This Row],[Use basis]]</f>
        <v>Presswheel drill, 20 Ft, per acre</v>
      </c>
      <c r="D51" s="114" t="s">
        <v>509</v>
      </c>
      <c r="E51" s="115">
        <v>20</v>
      </c>
      <c r="F51" s="116" t="str">
        <f>IF(E51&gt;20,"Ft Folding","Ft")</f>
        <v>Ft</v>
      </c>
      <c r="G51" s="115"/>
      <c r="H51" s="115"/>
      <c r="I51" s="117">
        <v>35000</v>
      </c>
      <c r="J51" s="118">
        <v>0.1</v>
      </c>
      <c r="K51" s="208">
        <f t="shared" si="1"/>
        <v>38888.888888888891</v>
      </c>
      <c r="L51" s="115">
        <v>12</v>
      </c>
      <c r="M51" s="115">
        <v>75</v>
      </c>
      <c r="N51" s="120">
        <f t="shared" si="2"/>
        <v>636.36363636363637</v>
      </c>
      <c r="O51" s="120" t="s">
        <v>735</v>
      </c>
      <c r="P51" s="115" t="s">
        <v>506</v>
      </c>
      <c r="Q51" s="115">
        <v>5</v>
      </c>
      <c r="R51" s="118">
        <v>0.7</v>
      </c>
      <c r="S51" s="118">
        <v>1.1100000000000001</v>
      </c>
      <c r="T51" s="115">
        <v>185</v>
      </c>
      <c r="U51"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0.26519403809707764</v>
      </c>
      <c r="V51" s="122">
        <f>Implements72[[#This Row],[TradeIn%]]*Implements72[[#This Row],[PriceL]]</f>
        <v>10313.10148155302</v>
      </c>
      <c r="W51" s="123">
        <f>(Implements72[[#This Row],[PriceP]]-Implements72[[#This Row],[TradeIn$]])/Implements72[[#This Row],[Life (yr)]]/Implements72[[#This Row],[Use (hr/yr)]]</f>
        <v>27.429887242718863</v>
      </c>
      <c r="X51" s="123">
        <f>((Implements72[[#This Row],[PriceP]]+Implements72[[#This Row],[TradeIn$]])/2*($BP$7+$BP$8+$BP$9)+Implements72[[#This Row],[Shed (ft^2)]]*$BP$12)/Implements72[[#This Row],[Use (hr/yr)]]</f>
        <v>29.880688341282688</v>
      </c>
      <c r="Y51" s="123">
        <f>Implements72[[#This Row],[PriceL]]*(VLOOKUP(Implements72[[#This Row],[ASABEtype]],$BC$6:$BM$52,2)*(Implements72[[#This Row],[Life (yr)]]*Implements72[[#This Row],[Use (hr/yr)]]/1000)^VLOOKUP(Implements72[[#This Row],[ASABEtype]],$BC$6:$BM$52,3))/Implements72[[#This Row],[Life (yr)]]/Implements72[[#This Row],[Use (hr/yr)]]</f>
        <v>11.082615691909604</v>
      </c>
      <c r="Z51" s="123">
        <f>Implements72[[#This Row],[Depr ($/hr)]]+Implements72[[#This Row],[OH ($/hr)]]</f>
        <v>57.310575584001555</v>
      </c>
      <c r="AA51" s="123">
        <f>(Implements72[[#This Row],[PriceP]]-Implements72[[#This Row],[TradeIn$]])/Implements72[[#This Row],[Life (yr)]]/Implements72[[#This Row],[Use (ac/yr)]]</f>
        <v>3.2328081393204373</v>
      </c>
      <c r="AB51" s="123">
        <f>((Implements72[[#This Row],[PriceP]]+Implements72[[#This Row],[TradeIn$]])/2*($BP$7+$BP$8+$BP$9)+Implements72[[#This Row],[Shed (ft^2)]]*$BP$12)/Implements72[[#This Row],[Use (ac/yr)]]</f>
        <v>3.5216525545083166</v>
      </c>
      <c r="AC51"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1.3061654208322031</v>
      </c>
      <c r="AD51" s="124">
        <f>$BP$18/(Implements72[[#This Row],[Width]]*Implements72[[#This Row],[Speed]]*Implements72[[#This Row],[Efficiency]])</f>
        <v>0.11785714285714285</v>
      </c>
      <c r="AE51" s="125">
        <f>IF(Implements72[[#This Row],[Use basis]]=$O$117,Implements72[[#This Row],[Ownership costs ($/hr)]],SUM(Implements72[[#This Row],[Depr ($/ac)2]:[OH ($/ac)]]))</f>
        <v>6.7544606938287544</v>
      </c>
      <c r="AF51" s="127">
        <v>19</v>
      </c>
      <c r="AG51" s="109" t="s">
        <v>507</v>
      </c>
      <c r="AH51" s="125"/>
      <c r="BC51" s="134" t="s">
        <v>477</v>
      </c>
      <c r="BD51" s="155">
        <v>0.19</v>
      </c>
      <c r="BE51" s="155">
        <v>1.3</v>
      </c>
      <c r="BF51" s="155">
        <v>3000</v>
      </c>
      <c r="BG51" s="155">
        <v>0.80910000000000004</v>
      </c>
      <c r="BH51" s="155">
        <v>0.1109</v>
      </c>
      <c r="BI51" s="155">
        <v>0</v>
      </c>
      <c r="BJ51" s="155">
        <v>1.4E-3</v>
      </c>
      <c r="BK51" s="131">
        <v>1.605289E-2</v>
      </c>
      <c r="BL51" s="155">
        <v>0.12670000000000001</v>
      </c>
      <c r="BM51" s="156"/>
    </row>
    <row r="52" spans="3:65">
      <c r="C52" s="109" t="str">
        <f>Implements72[[#This Row],[Implement type]]&amp;", "&amp;Implements72[[#This Row],[Width]]&amp;" "&amp;Implements72[[#This Row],[Width Unit]]&amp; ", per "&amp;Implements72[[#This Row],[Use basis]]</f>
        <v>Presswheel drill, 25 Ft Folding, per acre</v>
      </c>
      <c r="D52" s="114" t="s">
        <v>509</v>
      </c>
      <c r="E52" s="115">
        <v>25</v>
      </c>
      <c r="F52" s="116" t="str">
        <f t="shared" ref="F52:F106" si="7">IF(E52&gt;15,"Ft Folding","Ft")</f>
        <v>Ft Folding</v>
      </c>
      <c r="G52" s="115"/>
      <c r="H52" s="115"/>
      <c r="I52" s="117">
        <v>67500</v>
      </c>
      <c r="J52" s="118">
        <v>0.1</v>
      </c>
      <c r="K52" s="208">
        <f t="shared" si="1"/>
        <v>75000</v>
      </c>
      <c r="L52" s="115">
        <v>12</v>
      </c>
      <c r="M52" s="115">
        <v>75</v>
      </c>
      <c r="N52" s="120">
        <f t="shared" si="2"/>
        <v>795.4545454545455</v>
      </c>
      <c r="O52" s="120" t="s">
        <v>735</v>
      </c>
      <c r="P52" s="115" t="s">
        <v>506</v>
      </c>
      <c r="Q52" s="115">
        <v>5</v>
      </c>
      <c r="R52" s="118">
        <v>0.7</v>
      </c>
      <c r="S52" s="118">
        <v>1.1100000000000001</v>
      </c>
      <c r="T52" s="115">
        <v>230</v>
      </c>
      <c r="U52"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0.26519403809707764</v>
      </c>
      <c r="V52" s="122">
        <f>Implements72[[#This Row],[TradeIn%]]*Implements72[[#This Row],[PriceL]]</f>
        <v>19889.552857280822</v>
      </c>
      <c r="W52" s="123">
        <f>(Implements72[[#This Row],[PriceP]]-Implements72[[#This Row],[TradeIn$]])/Implements72[[#This Row],[Life (yr)]]/Implements72[[#This Row],[Use (hr/yr)]]</f>
        <v>52.900496825243529</v>
      </c>
      <c r="X52" s="123">
        <f>((Implements72[[#This Row],[PriceP]]+Implements72[[#This Row],[TradeIn$]])/2*($BP$7+$BP$8+$BP$9)+Implements72[[#This Row],[Shed (ft^2)]]*$BP$12)/Implements72[[#This Row],[Use (hr/yr)]]</f>
        <v>55.988600220456597</v>
      </c>
      <c r="Y52" s="123">
        <f>Implements72[[#This Row],[PriceL]]*(VLOOKUP(Implements72[[#This Row],[ASABEtype]],$BC$6:$BM$52,2)*(Implements72[[#This Row],[Life (yr)]]*Implements72[[#This Row],[Use (hr/yr)]]/1000)^VLOOKUP(Implements72[[#This Row],[ASABEtype]],$BC$6:$BM$52,3))/Implements72[[#This Row],[Life (yr)]]/Implements72[[#This Row],[Use (hr/yr)]]</f>
        <v>21.373615977254232</v>
      </c>
      <c r="Z52" s="123">
        <f>Implements72[[#This Row],[Depr ($/hr)]]+Implements72[[#This Row],[OH ($/hr)]]</f>
        <v>108.88909704570013</v>
      </c>
      <c r="AA52" s="123">
        <f>(Implements72[[#This Row],[PriceP]]-Implements72[[#This Row],[TradeIn$]])/Implements72[[#This Row],[Life (yr)]]/Implements72[[#This Row],[Use (ac/yr)]]</f>
        <v>4.9877611292372466</v>
      </c>
      <c r="AB52" s="123">
        <f>((Implements72[[#This Row],[PriceP]]+Implements72[[#This Row],[TradeIn$]])/2*($BP$7+$BP$8+$BP$9)+Implements72[[#This Row],[Shed (ft^2)]]*$BP$12)/Implements72[[#This Row],[Use (ac/yr)]]</f>
        <v>5.2789251636430503</v>
      </c>
      <c r="AC52"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2.0152266492839703</v>
      </c>
      <c r="AD52" s="124">
        <f>$BP$18/(Implements72[[#This Row],[Width]]*Implements72[[#This Row],[Speed]]*Implements72[[#This Row],[Efficiency]])</f>
        <v>9.4285714285714292E-2</v>
      </c>
      <c r="AE52" s="125">
        <f>IF(Implements72[[#This Row],[Use basis]]=$O$117,Implements72[[#This Row],[Ownership costs ($/hr)]],SUM(Implements72[[#This Row],[Depr ($/ac)2]:[OH ($/ac)]]))</f>
        <v>10.266686292880298</v>
      </c>
      <c r="AF52" s="127">
        <v>20</v>
      </c>
      <c r="AG52" s="109" t="s">
        <v>507</v>
      </c>
      <c r="AH52" s="125"/>
      <c r="BC52" s="134" t="s">
        <v>485</v>
      </c>
      <c r="BD52" s="155">
        <v>0.06</v>
      </c>
      <c r="BE52" s="155">
        <v>2</v>
      </c>
      <c r="BF52" s="155">
        <v>3000</v>
      </c>
      <c r="BG52" s="155">
        <v>0.72430000000000005</v>
      </c>
      <c r="BH52" s="155">
        <v>0.11269999999999999</v>
      </c>
      <c r="BI52" s="155">
        <v>0</v>
      </c>
      <c r="BJ52" s="155">
        <v>3.3999999999999998E-3</v>
      </c>
      <c r="BK52" s="131">
        <v>1.4113440000000001E-2</v>
      </c>
      <c r="BL52" s="155">
        <v>0.1188</v>
      </c>
      <c r="BM52" s="156"/>
    </row>
    <row r="53" spans="3:65">
      <c r="C53" s="109" t="str">
        <f>Implements72[[#This Row],[Implement type]]&amp;", "&amp;Implements72[[#This Row],[Width]]&amp;" "&amp;Implements72[[#This Row],[Width Unit]]&amp; ", per "&amp;Implements72[[#This Row],[Use basis]]</f>
        <v>Presswheel drill, 30 Ft Folding, per acre</v>
      </c>
      <c r="D53" s="114" t="s">
        <v>509</v>
      </c>
      <c r="E53" s="115">
        <v>30</v>
      </c>
      <c r="F53" s="116" t="str">
        <f t="shared" si="7"/>
        <v>Ft Folding</v>
      </c>
      <c r="G53" s="115"/>
      <c r="H53" s="115"/>
      <c r="I53" s="117">
        <v>85000</v>
      </c>
      <c r="J53" s="118">
        <v>0.1</v>
      </c>
      <c r="K53" s="208">
        <f t="shared" si="1"/>
        <v>94444.444444444438</v>
      </c>
      <c r="L53" s="115">
        <v>12</v>
      </c>
      <c r="M53" s="115">
        <v>75</v>
      </c>
      <c r="N53" s="120">
        <f t="shared" si="2"/>
        <v>954.5454545454545</v>
      </c>
      <c r="O53" s="120" t="s">
        <v>735</v>
      </c>
      <c r="P53" s="115" t="s">
        <v>506</v>
      </c>
      <c r="Q53" s="115">
        <v>5</v>
      </c>
      <c r="R53" s="118">
        <v>0.7</v>
      </c>
      <c r="S53" s="118">
        <v>1.1100000000000001</v>
      </c>
      <c r="T53" s="115">
        <v>240</v>
      </c>
      <c r="U53"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0.26519403809707764</v>
      </c>
      <c r="V53" s="122">
        <f>Implements72[[#This Row],[TradeIn%]]*Implements72[[#This Row],[PriceL]]</f>
        <v>25046.103598057332</v>
      </c>
      <c r="W53" s="123">
        <f>(Implements72[[#This Row],[PriceP]]-Implements72[[#This Row],[TradeIn$]])/Implements72[[#This Row],[Life (yr)]]/Implements72[[#This Row],[Use (hr/yr)]]</f>
        <v>66.61544044660296</v>
      </c>
      <c r="X53" s="123">
        <f>((Implements72[[#This Row],[PriceP]]+Implements72[[#This Row],[TradeIn$]])/2*($BP$7+$BP$8+$BP$9)+Implements72[[#This Row],[Shed (ft^2)]]*$BP$12)/Implements72[[#This Row],[Use (hr/yr)]]</f>
        <v>69.862803531616365</v>
      </c>
      <c r="Y53" s="123">
        <f>Implements72[[#This Row],[PriceL]]*(VLOOKUP(Implements72[[#This Row],[ASABEtype]],$BC$6:$BM$52,2)*(Implements72[[#This Row],[Life (yr)]]*Implements72[[#This Row],[Use (hr/yr)]]/1000)^VLOOKUP(Implements72[[#This Row],[ASABEtype]],$BC$6:$BM$52,3))/Implements72[[#This Row],[Life (yr)]]/Implements72[[#This Row],[Use (hr/yr)]]</f>
        <v>26.91492382320903</v>
      </c>
      <c r="Z53" s="123">
        <f>Implements72[[#This Row],[Depr ($/hr)]]+Implements72[[#This Row],[OH ($/hr)]]</f>
        <v>136.47824397821933</v>
      </c>
      <c r="AA53" s="123">
        <f>(Implements72[[#This Row],[PriceP]]-Implements72[[#This Row],[TradeIn$]])/Implements72[[#This Row],[Life (yr)]]/Implements72[[#This Row],[Use (ac/yr)]]</f>
        <v>5.2340703208045189</v>
      </c>
      <c r="AB53" s="123">
        <f>((Implements72[[#This Row],[PriceP]]+Implements72[[#This Row],[TradeIn$]])/2*($BP$7+$BP$8+$BP$9)+Implements72[[#This Row],[Shed (ft^2)]]*$BP$12)/Implements72[[#This Row],[Use (ac/yr)]]</f>
        <v>5.4892202774841428</v>
      </c>
      <c r="AC53"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2.1147440146807095</v>
      </c>
      <c r="AD53" s="124">
        <f>$BP$18/(Implements72[[#This Row],[Width]]*Implements72[[#This Row],[Speed]]*Implements72[[#This Row],[Efficiency]])</f>
        <v>7.857142857142857E-2</v>
      </c>
      <c r="AE53" s="125">
        <f>IF(Implements72[[#This Row],[Use basis]]=$O$117,Implements72[[#This Row],[Ownership costs ($/hr)]],SUM(Implements72[[#This Row],[Depr ($/ac)2]:[OH ($/ac)]]))</f>
        <v>10.723290598288662</v>
      </c>
      <c r="AF53" s="127">
        <v>21</v>
      </c>
      <c r="AG53" s="109" t="s">
        <v>507</v>
      </c>
      <c r="AH53" s="125"/>
    </row>
    <row r="54" spans="3:65">
      <c r="C54" s="109" t="str">
        <f>Implements72[[#This Row],[Implement type]]&amp;", "&amp;Implements72[[#This Row],[Width]]&amp;" "&amp;Implements72[[#This Row],[Width Unit]]&amp; ", per "&amp;Implements72[[#This Row],[Use basis]]</f>
        <v>Row crop planter, 15 Ft, per acre</v>
      </c>
      <c r="D54" s="116" t="s">
        <v>510</v>
      </c>
      <c r="E54" s="115">
        <v>15</v>
      </c>
      <c r="F54" s="116" t="str">
        <f t="shared" si="7"/>
        <v>Ft</v>
      </c>
      <c r="G54" s="115">
        <v>6</v>
      </c>
      <c r="H54" s="115" t="s">
        <v>461</v>
      </c>
      <c r="I54" s="117">
        <v>48000</v>
      </c>
      <c r="J54" s="118">
        <v>0.1</v>
      </c>
      <c r="K54" s="208">
        <f t="shared" si="1"/>
        <v>53333.333333333328</v>
      </c>
      <c r="L54" s="115">
        <v>12</v>
      </c>
      <c r="M54" s="115">
        <v>70</v>
      </c>
      <c r="N54" s="120">
        <f t="shared" si="2"/>
        <v>489.99999999999994</v>
      </c>
      <c r="O54" s="120" t="s">
        <v>735</v>
      </c>
      <c r="P54" s="115" t="s">
        <v>510</v>
      </c>
      <c r="Q54" s="115">
        <v>5.5</v>
      </c>
      <c r="R54" s="118">
        <v>0.7</v>
      </c>
      <c r="S54" s="118">
        <v>1.1599999999999999</v>
      </c>
      <c r="T54" s="115">
        <v>200</v>
      </c>
      <c r="U54"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0.40403389384946531</v>
      </c>
      <c r="V54" s="122">
        <f>Implements72[[#This Row],[TradeIn%]]*Implements72[[#This Row],[PriceL]]</f>
        <v>21548.474338638149</v>
      </c>
      <c r="W54" s="123">
        <f>(Implements72[[#This Row],[PriceP]]-Implements72[[#This Row],[TradeIn$]])/Implements72[[#This Row],[Life (yr)]]/Implements72[[#This Row],[Use (hr/yr)]]</f>
        <v>31.489911501621251</v>
      </c>
      <c r="X54" s="123">
        <f>((Implements72[[#This Row],[PriceP]]+Implements72[[#This Row],[TradeIn$]])/2*($BP$7+$BP$8+$BP$9)+Implements72[[#This Row],[Shed (ft^2)]]*$BP$12)/Implements72[[#This Row],[Use (hr/yr)]]</f>
        <v>47.975705357729296</v>
      </c>
      <c r="Y54" s="123">
        <f>Implements72[[#This Row],[PriceL]]*(VLOOKUP(Implements72[[#This Row],[ASABEtype]],$BC$6:$BM$52,2)*(Implements72[[#This Row],[Life (yr)]]*Implements72[[#This Row],[Use (hr/yr)]]/1000)^VLOOKUP(Implements72[[#This Row],[ASABEtype]],$BC$6:$BM$52,3))/Implements72[[#This Row],[Life (yr)]]/Implements72[[#This Row],[Use (hr/yr)]]</f>
        <v>14.088213383031194</v>
      </c>
      <c r="Z54" s="123">
        <f>Implements72[[#This Row],[Depr ($/hr)]]+Implements72[[#This Row],[OH ($/hr)]]</f>
        <v>79.465616859350547</v>
      </c>
      <c r="AA54" s="123">
        <f>(Implements72[[#This Row],[PriceP]]-Implements72[[#This Row],[TradeIn$]])/Implements72[[#This Row],[Life (yr)]]/Implements72[[#This Row],[Use (ac/yr)]]</f>
        <v>4.4985587859458933</v>
      </c>
      <c r="AB54" s="123">
        <f>((Implements72[[#This Row],[PriceP]]+Implements72[[#This Row],[TradeIn$]])/2*($BP$7+$BP$8+$BP$9)+Implements72[[#This Row],[Shed (ft^2)]]*$BP$12)/Implements72[[#This Row],[Use (ac/yr)]]</f>
        <v>6.8536721939613283</v>
      </c>
      <c r="AC54"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2.0126019118615992</v>
      </c>
      <c r="AD54" s="124">
        <f>$BP$18/(Implements72[[#This Row],[Width]]*Implements72[[#This Row],[Speed]]*Implements72[[#This Row],[Efficiency]])</f>
        <v>0.14285714285714288</v>
      </c>
      <c r="AE54" s="125">
        <f>IF(Implements72[[#This Row],[Use basis]]=$O$117,Implements72[[#This Row],[Ownership costs ($/hr)]],SUM(Implements72[[#This Row],[Depr ($/ac)2]:[OH ($/ac)]]))</f>
        <v>11.352230979907223</v>
      </c>
      <c r="AF54" s="127">
        <v>13</v>
      </c>
      <c r="AG54" s="109" t="s">
        <v>507</v>
      </c>
      <c r="AH54" s="125"/>
    </row>
    <row r="55" spans="3:65">
      <c r="C55" s="109" t="str">
        <f>Implements72[[#This Row],[Implement type]]&amp;", "&amp;Implements72[[#This Row],[Width]]&amp;" "&amp;Implements72[[#This Row],[Width Unit]]&amp; ", per "&amp;Implements72[[#This Row],[Use basis]]</f>
        <v>Row crop planter, 20 Ft Folding, per acre</v>
      </c>
      <c r="D55" s="116" t="s">
        <v>510</v>
      </c>
      <c r="E55" s="115">
        <v>20</v>
      </c>
      <c r="F55" s="116" t="str">
        <f t="shared" si="7"/>
        <v>Ft Folding</v>
      </c>
      <c r="G55" s="115">
        <v>8</v>
      </c>
      <c r="H55" s="115" t="s">
        <v>461</v>
      </c>
      <c r="I55" s="117">
        <v>59000</v>
      </c>
      <c r="J55" s="118">
        <v>0.1</v>
      </c>
      <c r="K55" s="208">
        <f t="shared" si="1"/>
        <v>65555.555555555547</v>
      </c>
      <c r="L55" s="115">
        <v>12</v>
      </c>
      <c r="M55" s="115">
        <v>70</v>
      </c>
      <c r="N55" s="120">
        <f t="shared" si="2"/>
        <v>653.33333333333337</v>
      </c>
      <c r="O55" s="120" t="s">
        <v>735</v>
      </c>
      <c r="P55" s="115" t="s">
        <v>510</v>
      </c>
      <c r="Q55" s="115">
        <v>5.5</v>
      </c>
      <c r="R55" s="118">
        <v>0.7</v>
      </c>
      <c r="S55" s="118">
        <v>1.1599999999999999</v>
      </c>
      <c r="T55" s="115">
        <v>200</v>
      </c>
      <c r="U55"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0.40403389384946531</v>
      </c>
      <c r="V55" s="122">
        <f>Implements72[[#This Row],[TradeIn%]]*Implements72[[#This Row],[PriceL]]</f>
        <v>26486.666374576056</v>
      </c>
      <c r="W55" s="123">
        <f>(Implements72[[#This Row],[PriceP]]-Implements72[[#This Row],[TradeIn$]])/Implements72[[#This Row],[Life (yr)]]/Implements72[[#This Row],[Use (hr/yr)]]</f>
        <v>38.706349554076127</v>
      </c>
      <c r="X55" s="123">
        <f>((Implements72[[#This Row],[PriceP]]+Implements72[[#This Row],[TradeIn$]])/2*($BP$7+$BP$8+$BP$9)+Implements72[[#This Row],[Shed (ft^2)]]*$BP$12)/Implements72[[#This Row],[Use (hr/yr)]]</f>
        <v>58.335530181088934</v>
      </c>
      <c r="Y55" s="123">
        <f>Implements72[[#This Row],[PriceL]]*(VLOOKUP(Implements72[[#This Row],[ASABEtype]],$BC$6:$BM$52,2)*(Implements72[[#This Row],[Life (yr)]]*Implements72[[#This Row],[Use (hr/yr)]]/1000)^VLOOKUP(Implements72[[#This Row],[ASABEtype]],$BC$6:$BM$52,3))/Implements72[[#This Row],[Life (yr)]]/Implements72[[#This Row],[Use (hr/yr)]]</f>
        <v>17.316762283309174</v>
      </c>
      <c r="Z55" s="123">
        <f>Implements72[[#This Row],[Depr ($/hr)]]+Implements72[[#This Row],[OH ($/hr)]]</f>
        <v>97.041879735165054</v>
      </c>
      <c r="AA55" s="123">
        <f>(Implements72[[#This Row],[PriceP]]-Implements72[[#This Row],[TradeIn$]])/Implements72[[#This Row],[Life (yr)]]/Implements72[[#This Row],[Use (ac/yr)]]</f>
        <v>4.1471088807938701</v>
      </c>
      <c r="AB55" s="123">
        <f>((Implements72[[#This Row],[PriceP]]+Implements72[[#This Row],[TradeIn$]])/2*($BP$7+$BP$8+$BP$9)+Implements72[[#This Row],[Shed (ft^2)]]*$BP$12)/Implements72[[#This Row],[Use (ac/yr)]]</f>
        <v>6.250235376545243</v>
      </c>
      <c r="AC55"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1.8553673874974115</v>
      </c>
      <c r="AD55" s="124">
        <f>$BP$18/(Implements72[[#This Row],[Width]]*Implements72[[#This Row],[Speed]]*Implements72[[#This Row],[Efficiency]])</f>
        <v>0.10714285714285714</v>
      </c>
      <c r="AE55" s="125">
        <f>IF(Implements72[[#This Row],[Use basis]]=$O$117,Implements72[[#This Row],[Ownership costs ($/hr)]],SUM(Implements72[[#This Row],[Depr ($/ac)2]:[OH ($/ac)]]))</f>
        <v>10.397344257339114</v>
      </c>
      <c r="AF55" s="127">
        <v>14</v>
      </c>
      <c r="AG55" s="109" t="s">
        <v>507</v>
      </c>
      <c r="AH55" s="125"/>
    </row>
    <row r="56" spans="3:65">
      <c r="C56" s="109" t="str">
        <f>Implements72[[#This Row],[Implement type]]&amp;", "&amp;Implements72[[#This Row],[Width]]&amp;" "&amp;Implements72[[#This Row],[Width Unit]]&amp; ", per "&amp;Implements72[[#This Row],[Use basis]]</f>
        <v>Row crop planter, 30 Ft Folding, per acre</v>
      </c>
      <c r="D56" s="116" t="s">
        <v>510</v>
      </c>
      <c r="E56" s="115">
        <v>30</v>
      </c>
      <c r="F56" s="116" t="str">
        <f t="shared" si="7"/>
        <v>Ft Folding</v>
      </c>
      <c r="G56" s="115">
        <v>12</v>
      </c>
      <c r="H56" s="115" t="s">
        <v>461</v>
      </c>
      <c r="I56" s="117">
        <v>135000</v>
      </c>
      <c r="J56" s="118">
        <v>0.1</v>
      </c>
      <c r="K56" s="208">
        <f t="shared" si="1"/>
        <v>150000</v>
      </c>
      <c r="L56" s="115">
        <v>12</v>
      </c>
      <c r="M56" s="115">
        <v>100</v>
      </c>
      <c r="N56" s="120">
        <f t="shared" si="2"/>
        <v>1399.9999999999998</v>
      </c>
      <c r="O56" s="120" t="s">
        <v>735</v>
      </c>
      <c r="P56" s="115" t="s">
        <v>510</v>
      </c>
      <c r="Q56" s="115">
        <v>5.5</v>
      </c>
      <c r="R56" s="118">
        <v>0.7</v>
      </c>
      <c r="S56" s="118">
        <v>1.1599999999999999</v>
      </c>
      <c r="T56" s="115">
        <v>300</v>
      </c>
      <c r="U56"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0.40403389384946531</v>
      </c>
      <c r="V56" s="122">
        <f>Implements72[[#This Row],[TradeIn%]]*Implements72[[#This Row],[PriceL]]</f>
        <v>60605.084077419793</v>
      </c>
      <c r="W56" s="123">
        <f>(Implements72[[#This Row],[PriceP]]-Implements72[[#This Row],[TradeIn$]])/Implements72[[#This Row],[Life (yr)]]/Implements72[[#This Row],[Use (hr/yr)]]</f>
        <v>61.995763268816837</v>
      </c>
      <c r="X56" s="123">
        <f>((Implements72[[#This Row],[PriceP]]+Implements72[[#This Row],[TradeIn$]])/2*($BP$7+$BP$8+$BP$9)+Implements72[[#This Row],[Shed (ft^2)]]*$BP$12)/Implements72[[#This Row],[Use (hr/yr)]]</f>
        <v>91.907970144721233</v>
      </c>
      <c r="Y56" s="123">
        <f>Implements72[[#This Row],[PriceL]]*(VLOOKUP(Implements72[[#This Row],[ASABEtype]],$BC$6:$BM$52,2)*(Implements72[[#This Row],[Life (yr)]]*Implements72[[#This Row],[Use (hr/yr)]]/1000)^VLOOKUP(Implements72[[#This Row],[ASABEtype]],$BC$6:$BM$52,3))/Implements72[[#This Row],[Life (yr)]]/Implements72[[#This Row],[Use (hr/yr)]]</f>
        <v>58.659804066068581</v>
      </c>
      <c r="Z56" s="123">
        <f>Implements72[[#This Row],[Depr ($/hr)]]+Implements72[[#This Row],[OH ($/hr)]]</f>
        <v>153.90373341353808</v>
      </c>
      <c r="AA56" s="123">
        <f>(Implements72[[#This Row],[PriceP]]-Implements72[[#This Row],[TradeIn$]])/Implements72[[#This Row],[Life (yr)]]/Implements72[[#This Row],[Use (ac/yr)]]</f>
        <v>4.428268804915489</v>
      </c>
      <c r="AB56" s="123">
        <f>((Implements72[[#This Row],[PriceP]]+Implements72[[#This Row],[TradeIn$]])/2*($BP$7+$BP$8+$BP$9)+Implements72[[#This Row],[Shed (ft^2)]]*$BP$12)/Implements72[[#This Row],[Use (ac/yr)]]</f>
        <v>6.5648550103372321</v>
      </c>
      <c r="AC56"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4.1899860047191853</v>
      </c>
      <c r="AD56" s="124">
        <f>$BP$18/(Implements72[[#This Row],[Width]]*Implements72[[#This Row],[Speed]]*Implements72[[#This Row],[Efficiency]])</f>
        <v>7.1428571428571438E-2</v>
      </c>
      <c r="AE56" s="125">
        <f>IF(Implements72[[#This Row],[Use basis]]=$O$117,Implements72[[#This Row],[Ownership costs ($/hr)]],SUM(Implements72[[#This Row],[Depr ($/ac)2]:[OH ($/ac)]]))</f>
        <v>10.993123815252721</v>
      </c>
      <c r="AF56" s="127">
        <v>15</v>
      </c>
      <c r="AG56" s="109" t="s">
        <v>507</v>
      </c>
      <c r="AH56" s="125"/>
    </row>
    <row r="57" spans="3:65">
      <c r="C57" s="109" t="str">
        <f>Implements72[[#This Row],[Implement type]]&amp;", "&amp;Implements72[[#This Row],[Width]]&amp;" "&amp;Implements72[[#This Row],[Width Unit]]&amp; ", per "&amp;Implements72[[#This Row],[Use basis]]</f>
        <v>Row crop planter, 40 Ft Folding, per acre</v>
      </c>
      <c r="D57" s="116" t="s">
        <v>510</v>
      </c>
      <c r="E57" s="115">
        <v>40</v>
      </c>
      <c r="F57" s="116" t="str">
        <f t="shared" si="7"/>
        <v>Ft Folding</v>
      </c>
      <c r="G57" s="115">
        <v>16</v>
      </c>
      <c r="H57" s="115" t="s">
        <v>461</v>
      </c>
      <c r="I57" s="117">
        <v>199000</v>
      </c>
      <c r="J57" s="118">
        <v>0.1</v>
      </c>
      <c r="K57" s="208">
        <f t="shared" si="1"/>
        <v>221111.11111111109</v>
      </c>
      <c r="L57" s="115">
        <v>12</v>
      </c>
      <c r="M57" s="115">
        <v>100</v>
      </c>
      <c r="N57" s="120">
        <f t="shared" si="2"/>
        <v>1866.6666666666667</v>
      </c>
      <c r="O57" s="120" t="s">
        <v>735</v>
      </c>
      <c r="P57" s="115" t="s">
        <v>510</v>
      </c>
      <c r="Q57" s="115">
        <v>5.5</v>
      </c>
      <c r="R57" s="118">
        <v>0.7</v>
      </c>
      <c r="S57" s="118">
        <v>1.1599999999999999</v>
      </c>
      <c r="T57" s="115">
        <v>300</v>
      </c>
      <c r="U57"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0.40403389384946531</v>
      </c>
      <c r="V57" s="122">
        <f>Implements72[[#This Row],[TradeIn%]]*Implements72[[#This Row],[PriceL]]</f>
        <v>89336.383195603994</v>
      </c>
      <c r="W57" s="123">
        <f>(Implements72[[#This Row],[PriceP]]-Implements72[[#This Row],[TradeIn$]])/Implements72[[#This Row],[Life (yr)]]/Implements72[[#This Row],[Use (hr/yr)]]</f>
        <v>91.386347336996678</v>
      </c>
      <c r="X57" s="123">
        <f>((Implements72[[#This Row],[PriceP]]+Implements72[[#This Row],[TradeIn$]])/2*($BP$7+$BP$8+$BP$9)+Implements72[[#This Row],[Shed (ft^2)]]*$BP$12)/Implements72[[#This Row],[Use (hr/yr)]]</f>
        <v>134.10071124349503</v>
      </c>
      <c r="Y57" s="123">
        <f>Implements72[[#This Row],[PriceL]]*(VLOOKUP(Implements72[[#This Row],[ASABEtype]],$BC$6:$BM$52,2)*(Implements72[[#This Row],[Life (yr)]]*Implements72[[#This Row],[Use (hr/yr)]]/1000)^VLOOKUP(Implements72[[#This Row],[ASABEtype]],$BC$6:$BM$52,3))/Implements72[[#This Row],[Life (yr)]]/Implements72[[#This Row],[Use (hr/yr)]]</f>
        <v>86.468896364056661</v>
      </c>
      <c r="Z57" s="123">
        <f>Implements72[[#This Row],[Depr ($/hr)]]+Implements72[[#This Row],[OH ($/hr)]]</f>
        <v>225.48705858049169</v>
      </c>
      <c r="AA57" s="123">
        <f>(Implements72[[#This Row],[PriceP]]-Implements72[[#This Row],[TradeIn$]])/Implements72[[#This Row],[Life (yr)]]/Implements72[[#This Row],[Use (ac/yr)]]</f>
        <v>4.8956971787676791</v>
      </c>
      <c r="AB57" s="123">
        <f>((Implements72[[#This Row],[PriceP]]+Implements72[[#This Row],[TradeIn$]])/2*($BP$7+$BP$8+$BP$9)+Implements72[[#This Row],[Shed (ft^2)]]*$BP$12)/Implements72[[#This Row],[Use (ac/yr)]]</f>
        <v>7.183966673758662</v>
      </c>
      <c r="AC57"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4.6322623052173206</v>
      </c>
      <c r="AD57" s="124">
        <f>$BP$18/(Implements72[[#This Row],[Width]]*Implements72[[#This Row],[Speed]]*Implements72[[#This Row],[Efficiency]])</f>
        <v>5.3571428571428568E-2</v>
      </c>
      <c r="AE57" s="125">
        <f>IF(Implements72[[#This Row],[Use basis]]=$O$117,Implements72[[#This Row],[Ownership costs ($/hr)]],SUM(Implements72[[#This Row],[Depr ($/ac)2]:[OH ($/ac)]]))</f>
        <v>12.079663852526341</v>
      </c>
      <c r="AF57" s="127">
        <v>16</v>
      </c>
      <c r="AG57" s="109" t="s">
        <v>507</v>
      </c>
      <c r="AH57" s="125"/>
    </row>
    <row r="58" spans="3:65">
      <c r="C58" s="109" t="str">
        <f>Implements72[[#This Row],[Implement type]]&amp;", "&amp;Implements72[[#This Row],[Width]]&amp;" "&amp;Implements72[[#This Row],[Width Unit]]&amp; ", per "&amp;Implements72[[#This Row],[Use basis]]</f>
        <v>Row crop planter, 60 Ft Folding, per acre</v>
      </c>
      <c r="D58" s="116" t="s">
        <v>510</v>
      </c>
      <c r="E58" s="115">
        <v>60</v>
      </c>
      <c r="F58" s="116" t="str">
        <f t="shared" si="7"/>
        <v>Ft Folding</v>
      </c>
      <c r="G58" s="115">
        <v>24</v>
      </c>
      <c r="H58" s="115" t="s">
        <v>461</v>
      </c>
      <c r="I58" s="117">
        <v>321500</v>
      </c>
      <c r="J58" s="118">
        <v>0.1</v>
      </c>
      <c r="K58" s="208">
        <f t="shared" si="1"/>
        <v>357222.22222222219</v>
      </c>
      <c r="L58" s="115">
        <v>12</v>
      </c>
      <c r="M58" s="115">
        <v>100</v>
      </c>
      <c r="N58" s="120">
        <f t="shared" si="2"/>
        <v>2799.9999999999995</v>
      </c>
      <c r="O58" s="120" t="s">
        <v>735</v>
      </c>
      <c r="P58" s="115" t="s">
        <v>510</v>
      </c>
      <c r="Q58" s="115">
        <v>5.5</v>
      </c>
      <c r="R58" s="118">
        <v>0.7</v>
      </c>
      <c r="S58" s="118">
        <v>1.1599999999999999</v>
      </c>
      <c r="T58" s="115">
        <v>300</v>
      </c>
      <c r="U58"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0.40403389384946531</v>
      </c>
      <c r="V58" s="122">
        <f>Implements72[[#This Row],[TradeIn%]]*Implements72[[#This Row],[PriceL]]</f>
        <v>144329.88541400342</v>
      </c>
      <c r="W58" s="123">
        <f>(Implements72[[#This Row],[PriceP]]-Implements72[[#This Row],[TradeIn$]])/Implements72[[#This Row],[Life (yr)]]/Implements72[[#This Row],[Use (hr/yr)]]</f>
        <v>147.64176215499714</v>
      </c>
      <c r="X58" s="123">
        <f>((Implements72[[#This Row],[PriceP]]+Implements72[[#This Row],[TradeIn$]])/2*($BP$7+$BP$8+$BP$9)+Implements72[[#This Row],[Shed (ft^2)]]*$BP$12)/Implements72[[#This Row],[Use (hr/yr)]]</f>
        <v>214.86025475286678</v>
      </c>
      <c r="Y58" s="123">
        <f>Implements72[[#This Row],[PriceL]]*(VLOOKUP(Implements72[[#This Row],[ASABEtype]],$BC$6:$BM$52,2)*(Implements72[[#This Row],[Life (yr)]]*Implements72[[#This Row],[Use (hr/yr)]]/1000)^VLOOKUP(Implements72[[#This Row],[ASABEtype]],$BC$6:$BM$52,3))/Implements72[[#This Row],[Life (yr)]]/Implements72[[#This Row],[Use (hr/yr)]]</f>
        <v>139.69723709067443</v>
      </c>
      <c r="Z58" s="123">
        <f>Implements72[[#This Row],[Depr ($/hr)]]+Implements72[[#This Row],[OH ($/hr)]]</f>
        <v>362.50201690786389</v>
      </c>
      <c r="AA58" s="123">
        <f>(Implements72[[#This Row],[PriceP]]-Implements72[[#This Row],[TradeIn$]])/Implements72[[#This Row],[Life (yr)]]/Implements72[[#This Row],[Use (ac/yr)]]</f>
        <v>5.2729200769641844</v>
      </c>
      <c r="AB58" s="123">
        <f>((Implements72[[#This Row],[PriceP]]+Implements72[[#This Row],[TradeIn$]])/2*($BP$7+$BP$8+$BP$9)+Implements72[[#This Row],[Shed (ft^2)]]*$BP$12)/Implements72[[#This Row],[Use (ac/yr)]]</f>
        <v>7.6735805268881006</v>
      </c>
      <c r="AC58"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4.9891870389526591</v>
      </c>
      <c r="AD58" s="124">
        <f>$BP$18/(Implements72[[#This Row],[Width]]*Implements72[[#This Row],[Speed]]*Implements72[[#This Row],[Efficiency]])</f>
        <v>3.5714285714285719E-2</v>
      </c>
      <c r="AE58" s="125">
        <f>IF(Implements72[[#This Row],[Use basis]]=$O$117,Implements72[[#This Row],[Ownership costs ($/hr)]],SUM(Implements72[[#This Row],[Depr ($/ac)2]:[OH ($/ac)]]))</f>
        <v>12.946500603852286</v>
      </c>
      <c r="AF58" s="127">
        <v>17</v>
      </c>
      <c r="AG58" s="109" t="s">
        <v>507</v>
      </c>
      <c r="AH58" s="125"/>
    </row>
    <row r="59" spans="3:65">
      <c r="C59" s="109" t="str">
        <f>Implements72[[#This Row],[Implement type]]&amp;", "&amp;Implements72[[#This Row],[Width]]&amp;" "&amp;Implements72[[#This Row],[Width Unit]]&amp; ", per "&amp;Implements72[[#This Row],[Use basis]]</f>
        <v>Chisel plow, 22 Ft Folding, per acre</v>
      </c>
      <c r="D59" s="116" t="s">
        <v>459</v>
      </c>
      <c r="E59" s="115">
        <v>22</v>
      </c>
      <c r="F59" s="116" t="str">
        <f t="shared" si="7"/>
        <v>Ft Folding</v>
      </c>
      <c r="G59" s="115"/>
      <c r="H59" s="115"/>
      <c r="I59" s="117">
        <v>57500</v>
      </c>
      <c r="J59" s="118">
        <v>0.1</v>
      </c>
      <c r="K59" s="208">
        <f t="shared" si="1"/>
        <v>63888.888888888891</v>
      </c>
      <c r="L59" s="115">
        <v>12</v>
      </c>
      <c r="M59" s="115">
        <v>60</v>
      </c>
      <c r="N59" s="120">
        <f t="shared" si="2"/>
        <v>680</v>
      </c>
      <c r="O59" s="120" t="s">
        <v>735</v>
      </c>
      <c r="P59" s="115" t="s">
        <v>459</v>
      </c>
      <c r="Q59" s="115">
        <v>5</v>
      </c>
      <c r="R59" s="118">
        <v>0.85</v>
      </c>
      <c r="S59" s="118">
        <v>1.02</v>
      </c>
      <c r="T59" s="115">
        <v>250</v>
      </c>
      <c r="U59"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0.28002273174285697</v>
      </c>
      <c r="V59" s="128">
        <f>Implements72[[#This Row],[TradeIn%]]*Implements72[[#This Row],[PriceL]]</f>
        <v>17890.341194682529</v>
      </c>
      <c r="W59" s="129">
        <f>(Implements72[[#This Row],[PriceP]]-Implements72[[#This Row],[TradeIn$]])/Implements72[[#This Row],[Life (yr)]]/Implements72[[#This Row],[Use (hr/yr)]]</f>
        <v>55.013415007385376</v>
      </c>
      <c r="X59" s="226">
        <f>((Implements72[[#This Row],[PriceP]]+Implements72[[#This Row],[TradeIn$]])/2*($BP$7+$BP$8+$BP$9)+Implements72[[#This Row],[Shed (ft^2)]]*$BP$12)/Implements72[[#This Row],[Use (hr/yr)]]</f>
        <v>61.209421085822058</v>
      </c>
      <c r="Y59" s="129">
        <f>Implements72[[#This Row],[PriceL]]*(VLOOKUP(Implements72[[#This Row],[ASABEtype]],$BC$6:$BM$52,2)*(Implements72[[#This Row],[Life (yr)]]*Implements72[[#This Row],[Use (hr/yr)]]/1000)^VLOOKUP(Implements72[[#This Row],[ASABEtype]],$BC$6:$BM$52,3))/Implements72[[#This Row],[Life (yr)]]/Implements72[[#This Row],[Use (hr/yr)]]</f>
        <v>15.686150054075334</v>
      </c>
      <c r="Z59" s="129">
        <f>Implements72[[#This Row],[Depr ($/hr)]]+Implements72[[#This Row],[OH ($/hr)]]</f>
        <v>116.22283609320743</v>
      </c>
      <c r="AA59" s="129">
        <f>(Implements72[[#This Row],[PriceP]]-Implements72[[#This Row],[TradeIn$]])/Implements72[[#This Row],[Life (yr)]]/Implements72[[#This Row],[Use (ac/yr)]]</f>
        <v>4.8541248535928272</v>
      </c>
      <c r="AB59" s="123">
        <f>((Implements72[[#This Row],[PriceP]]+Implements72[[#This Row],[TradeIn$]])/2*($BP$7+$BP$8+$BP$9)+Implements72[[#This Row],[Shed (ft^2)]]*$BP$12)/Implements72[[#This Row],[Use (ac/yr)]]</f>
        <v>5.4008312722784169</v>
      </c>
      <c r="AC59"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1.3840720635948824</v>
      </c>
      <c r="AD59" s="124">
        <f>$BP$18/(Implements72[[#This Row],[Width]]*Implements72[[#This Row],[Speed]]*Implements72[[#This Row],[Efficiency]])</f>
        <v>8.8235294117647065E-2</v>
      </c>
      <c r="AE59" s="125">
        <f>IF(Implements72[[#This Row],[Use basis]]=$O$117,Implements72[[#This Row],[Ownership costs ($/hr)]],SUM(Implements72[[#This Row],[Depr ($/ac)2]:[OH ($/ac)]]))</f>
        <v>10.254956125871244</v>
      </c>
      <c r="AF59" s="127">
        <v>1</v>
      </c>
      <c r="AG59" s="109" t="s">
        <v>511</v>
      </c>
      <c r="AH59" s="125"/>
    </row>
    <row r="60" spans="3:65">
      <c r="C60" s="109" t="str">
        <f>Implements72[[#This Row],[Implement type]]&amp;", "&amp;Implements72[[#This Row],[Width]]&amp;" "&amp;Implements72[[#This Row],[Width Unit]]&amp; ", per "&amp;Implements72[[#This Row],[Use basis]]</f>
        <v>Chisel plow, 36 Ft Folding, per acre</v>
      </c>
      <c r="D60" s="116" t="s">
        <v>459</v>
      </c>
      <c r="E60" s="115">
        <v>36</v>
      </c>
      <c r="F60" s="116" t="str">
        <f t="shared" si="7"/>
        <v>Ft Folding</v>
      </c>
      <c r="G60" s="115"/>
      <c r="H60" s="115"/>
      <c r="I60" s="117">
        <v>80500</v>
      </c>
      <c r="J60" s="118">
        <v>0.1</v>
      </c>
      <c r="K60" s="208">
        <f t="shared" si="1"/>
        <v>89444.444444444438</v>
      </c>
      <c r="L60" s="115">
        <v>12</v>
      </c>
      <c r="M60" s="115">
        <v>60</v>
      </c>
      <c r="N60" s="120">
        <f t="shared" si="2"/>
        <v>1112.7272727272727</v>
      </c>
      <c r="O60" s="120" t="s">
        <v>735</v>
      </c>
      <c r="P60" s="115" t="s">
        <v>459</v>
      </c>
      <c r="Q60" s="115">
        <v>5</v>
      </c>
      <c r="R60" s="118">
        <v>0.85</v>
      </c>
      <c r="S60" s="118">
        <v>1.02</v>
      </c>
      <c r="T60" s="115">
        <v>370</v>
      </c>
      <c r="U60"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0.28002273174285697</v>
      </c>
      <c r="V60" s="122">
        <f>Implements72[[#This Row],[TradeIn%]]*Implements72[[#This Row],[PriceL]]</f>
        <v>25046.477672555538</v>
      </c>
      <c r="W60" s="123">
        <f>(Implements72[[#This Row],[PriceP]]-Implements72[[#This Row],[TradeIn$]])/Implements72[[#This Row],[Life (yr)]]/Implements72[[#This Row],[Use (hr/yr)]]</f>
        <v>77.018781010339524</v>
      </c>
      <c r="X60" s="123">
        <f>((Implements72[[#This Row],[PriceP]]+Implements72[[#This Row],[TradeIn$]])/2*($BP$7+$BP$8+$BP$9)+Implements72[[#This Row],[Shed (ft^2)]]*$BP$12)/Implements72[[#This Row],[Use (hr/yr)]]</f>
        <v>86.016262507872597</v>
      </c>
      <c r="Y60" s="123">
        <f>Implements72[[#This Row],[PriceL]]*(VLOOKUP(Implements72[[#This Row],[ASABEtype]],$BC$6:$BM$52,2)*(Implements72[[#This Row],[Life (yr)]]*Implements72[[#This Row],[Use (hr/yr)]]/1000)^VLOOKUP(Implements72[[#This Row],[ASABEtype]],$BC$6:$BM$52,3))/Implements72[[#This Row],[Life (yr)]]/Implements72[[#This Row],[Use (hr/yr)]]</f>
        <v>21.960610075705468</v>
      </c>
      <c r="Z60" s="123">
        <f>Implements72[[#This Row],[Depr ($/hr)]]+Implements72[[#This Row],[OH ($/hr)]]</f>
        <v>163.03504351821212</v>
      </c>
      <c r="AA60" s="123">
        <f>(Implements72[[#This Row],[PriceP]]-Implements72[[#This Row],[TradeIn$]])/Implements72[[#This Row],[Life (yr)]]/Implements72[[#This Row],[Use (ac/yr)]]</f>
        <v>4.1529734858516409</v>
      </c>
      <c r="AB60" s="123">
        <f>((Implements72[[#This Row],[PriceP]]+Implements72[[#This Row],[TradeIn$]])/2*($BP$7+$BP$8+$BP$9)+Implements72[[#This Row],[Shed (ft^2)]]*$BP$12)/Implements72[[#This Row],[Use (ac/yr)]]</f>
        <v>4.6381318018950912</v>
      </c>
      <c r="AC60"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1.1841505432978439</v>
      </c>
      <c r="AD60" s="124">
        <f>$BP$18/(Implements72[[#This Row],[Width]]*Implements72[[#This Row],[Speed]]*Implements72[[#This Row],[Efficiency]])</f>
        <v>5.3921568627450983E-2</v>
      </c>
      <c r="AE60" s="125">
        <f>IF(Implements72[[#This Row],[Use basis]]=$O$117,Implements72[[#This Row],[Ownership costs ($/hr)]],SUM(Implements72[[#This Row],[Depr ($/ac)2]:[OH ($/ac)]]))</f>
        <v>8.7911052877467313</v>
      </c>
      <c r="AF60" s="127">
        <v>2</v>
      </c>
      <c r="AG60" s="109" t="s">
        <v>511</v>
      </c>
      <c r="AH60" s="125"/>
    </row>
    <row r="61" spans="3:65">
      <c r="C61" s="109" t="str">
        <f>Implements72[[#This Row],[Implement type]]&amp;", "&amp;Implements72[[#This Row],[Width]]&amp;" "&amp;Implements72[[#This Row],[Width Unit]]</f>
        <v>Grain auger, 13 In</v>
      </c>
      <c r="D61" s="116" t="s">
        <v>942</v>
      </c>
      <c r="E61" s="115">
        <v>13</v>
      </c>
      <c r="F61" s="116" t="s">
        <v>943</v>
      </c>
      <c r="G61" s="115">
        <v>84</v>
      </c>
      <c r="H61" s="114" t="s">
        <v>944</v>
      </c>
      <c r="I61" s="117">
        <v>31500</v>
      </c>
      <c r="J61" s="118">
        <v>0.1</v>
      </c>
      <c r="K61" s="208">
        <f>I61/(1-J61)</f>
        <v>35000</v>
      </c>
      <c r="L61" s="115">
        <v>12</v>
      </c>
      <c r="M61" s="115">
        <v>200</v>
      </c>
      <c r="N61" s="120">
        <f>IF(AND(Q61&lt;&gt;0,R61&lt;&gt;0),M61*(E61*Q61*R61)/8.25,M61*E61)</f>
        <v>25.212121212121211</v>
      </c>
      <c r="O61" s="120" t="s">
        <v>749</v>
      </c>
      <c r="P61" s="115" t="s">
        <v>586</v>
      </c>
      <c r="Q61" s="115">
        <v>0.1</v>
      </c>
      <c r="R61" s="118">
        <v>0.8</v>
      </c>
      <c r="S61" s="118">
        <v>1.2</v>
      </c>
      <c r="T61" s="115">
        <v>0</v>
      </c>
      <c r="U61"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0.39621371899420055</v>
      </c>
      <c r="V61" s="122">
        <f>Implements72[[#This Row],[TradeIn%]]*Implements72[[#This Row],[PriceL]]</f>
        <v>13867.48016479702</v>
      </c>
      <c r="W61" s="123">
        <f>(Implements72[[#This Row],[PriceP]]-Implements72[[#This Row],[TradeIn$]])/Implements72[[#This Row],[Life (yr)]]/Implements72[[#This Row],[Use (hr/yr)]]</f>
        <v>7.3468832646679081</v>
      </c>
      <c r="X61" s="126">
        <f>((Implements72[[#This Row],[PriceP]]+Implements72[[#This Row],[TradeIn$]])/2*($BP$7+$BP$8+$BP$9)+Implements72[[#This Row],[Shed (ft^2)]]*$BP$12)/Implements72[[#This Row],[Use (hr/yr)]]</f>
        <v>10.321101737491322</v>
      </c>
      <c r="Y61" s="123">
        <f>Implements72[[#This Row],[PriceL]]*(VLOOKUP(Implements72[[#This Row],[ASABEtype]],$BC$6:$BM$52,2)*(Implements72[[#This Row],[Life (yr)]]*Implements72[[#This Row],[Use (hr/yr)]]/1000)^VLOOKUP(Implements72[[#This Row],[ASABEtype]],$BC$6:$BM$52,3))/Implements72[[#This Row],[Life (yr)]]/Implements72[[#This Row],[Use (hr/yr)]]</f>
        <v>15.511711491929962</v>
      </c>
      <c r="Z61" s="123">
        <f>Implements72[[#This Row],[Depr ($/hr)]]+Implements72[[#This Row],[OH ($/hr)]]</f>
        <v>17.667985002159231</v>
      </c>
      <c r="AA61" s="123">
        <f>(Implements72[[#This Row],[PriceP]]-Implements72[[#This Row],[TradeIn$]])/Implements72[[#This Row],[Life (yr)]]/Implements72[[#This Row],[Use (ac/yr)]]</f>
        <v>58.280564359144471</v>
      </c>
      <c r="AB61" s="126">
        <f>((Implements72[[#This Row],[PriceP]]+Implements72[[#This Row],[TradeIn$]])/2*($BP$7+$BP$8+$BP$9)+Implements72[[#This Row],[Shed (ft^2)]]*$BP$12)/Implements72[[#This Row],[Use (ac/yr)]]</f>
        <v>81.874124359907128</v>
      </c>
      <c r="AC61"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15.511711491929962</v>
      </c>
      <c r="AD61" s="124">
        <f>$BP$18/(Implements72[[#This Row],[Width]]*Implements72[[#This Row],[Speed]]*Implements72[[#This Row],[Efficiency]])</f>
        <v>7.9326923076923075</v>
      </c>
      <c r="AE61" s="125">
        <f>IF(Implements72[[#This Row],[Use basis]]=$O$117,Implements72[[#This Row],[Ownership costs ($/hr)]],SUM(Implements72[[#This Row],[Depr ($/ac)2]:[OH ($/ac)]]))</f>
        <v>17.667985002159231</v>
      </c>
      <c r="AF61" s="125"/>
      <c r="AG61" s="125" t="s">
        <v>472</v>
      </c>
      <c r="AH61" s="125"/>
    </row>
    <row r="62" spans="3:65">
      <c r="C62" s="109" t="str">
        <f>Implements72[[#This Row],[Implement type]]&amp;", "&amp;Implements72[[#This Row],[Width]]&amp;" "&amp;Implements72[[#This Row],[Width Unit]]&amp; ", per "&amp;Implements72[[#This Row],[Use basis]]</f>
        <v>Cotton Picker, 12 Ft, per acre</v>
      </c>
      <c r="D62" s="114" t="s">
        <v>697</v>
      </c>
      <c r="E62" s="115">
        <v>12</v>
      </c>
      <c r="F62" s="114" t="s">
        <v>447</v>
      </c>
      <c r="G62" s="115"/>
      <c r="H62" s="114" t="s">
        <v>706</v>
      </c>
      <c r="I62" s="199"/>
      <c r="J62" s="200"/>
      <c r="K62" s="119"/>
      <c r="L62" s="119"/>
      <c r="M62" s="192"/>
      <c r="N62" s="115"/>
      <c r="O62" s="120" t="s">
        <v>735</v>
      </c>
      <c r="P62" s="115"/>
      <c r="Q62" s="115"/>
      <c r="R62" s="200"/>
      <c r="S62" s="200"/>
      <c r="T62" s="115"/>
      <c r="U62" s="201"/>
      <c r="V62" s="202"/>
      <c r="W62" s="203"/>
      <c r="X62" s="204"/>
      <c r="Y62" s="205"/>
      <c r="Z62" s="124">
        <f>Implements72[[#This Row],[Ownership costs($/ac)]]/Implements72[[#This Row],[hr/ac]]</f>
        <v>154.11764705882351</v>
      </c>
      <c r="AA62" s="125"/>
      <c r="AB62" s="125"/>
      <c r="AC62" s="125">
        <f>Implements72[[#This Row],[Ownership costs($/ac)]]*0.2</f>
        <v>10.48</v>
      </c>
      <c r="AD62" s="124">
        <v>0.34</v>
      </c>
      <c r="AE62" s="125">
        <v>52.4</v>
      </c>
      <c r="AF62" s="125"/>
      <c r="AG62" s="125" t="s">
        <v>715</v>
      </c>
      <c r="AH62" s="125"/>
    </row>
    <row r="63" spans="3:65">
      <c r="C63" s="109" t="str">
        <f>Implements72[[#This Row],[Implement type]]&amp;", "&amp;Implements72[[#This Row],[Width]]&amp;" "&amp;Implements72[[#This Row],[Width Unit]]&amp; ", per "&amp;Implements72[[#This Row],[Use basis]]</f>
        <v>Cotton Picker, 18 Ft, per acre</v>
      </c>
      <c r="D63" s="114" t="s">
        <v>697</v>
      </c>
      <c r="E63" s="115">
        <v>18</v>
      </c>
      <c r="F63" s="114" t="s">
        <v>447</v>
      </c>
      <c r="G63" s="115"/>
      <c r="H63" s="114" t="s">
        <v>245</v>
      </c>
      <c r="I63" s="199"/>
      <c r="J63" s="200"/>
      <c r="K63" s="119"/>
      <c r="L63" s="119"/>
      <c r="M63" s="192"/>
      <c r="N63" s="115"/>
      <c r="O63" s="120" t="s">
        <v>735</v>
      </c>
      <c r="P63" s="115"/>
      <c r="Q63" s="115"/>
      <c r="R63" s="200"/>
      <c r="S63" s="200"/>
      <c r="T63" s="115"/>
      <c r="U63" s="201"/>
      <c r="V63" s="202"/>
      <c r="W63" s="203"/>
      <c r="X63" s="204"/>
      <c r="Y63" s="205"/>
      <c r="Z63" s="124">
        <f>Implements72[[#This Row],[Ownership costs($/ac)]]/Implements72[[#This Row],[hr/ac]]</f>
        <v>224.69565217391303</v>
      </c>
      <c r="AA63" s="125"/>
      <c r="AB63" s="125"/>
      <c r="AC63" s="125">
        <f>Implements72[[#This Row],[Ownership costs($/ac)]]*0.2</f>
        <v>10.336</v>
      </c>
      <c r="AD63" s="124">
        <v>0.23</v>
      </c>
      <c r="AE63" s="125">
        <v>51.68</v>
      </c>
      <c r="AF63" s="125"/>
      <c r="AG63" s="125" t="s">
        <v>715</v>
      </c>
      <c r="AH63" s="125"/>
    </row>
    <row r="64" spans="3:65">
      <c r="C64" s="109" t="str">
        <f>Implements72[[#This Row],[Implement type]]&amp;", "&amp;Implements72[[#This Row],[Width]]&amp;" "&amp;Implements72[[#This Row],[Width Unit]]&amp; ", per "&amp;Implements72[[#This Row],[Use basis]]</f>
        <v>Cotton Module Builder,  , per acre</v>
      </c>
      <c r="D64" s="114" t="s">
        <v>698</v>
      </c>
      <c r="E64" s="115"/>
      <c r="F64" s="114"/>
      <c r="G64" s="115"/>
      <c r="H64" s="114"/>
      <c r="I64" s="199"/>
      <c r="J64" s="200"/>
      <c r="K64" s="119"/>
      <c r="L64" s="119"/>
      <c r="M64" s="192"/>
      <c r="N64" s="115"/>
      <c r="O64" s="120" t="s">
        <v>735</v>
      </c>
      <c r="P64" s="115"/>
      <c r="Q64" s="115"/>
      <c r="R64" s="200"/>
      <c r="S64" s="200"/>
      <c r="T64" s="115"/>
      <c r="U64" s="201"/>
      <c r="V64" s="202"/>
      <c r="W64" s="203"/>
      <c r="X64" s="204"/>
      <c r="Y64" s="205"/>
      <c r="Z64" s="124">
        <f>Implements72[[#This Row],[Ownership costs($/ac)]]/Implements72[[#This Row],[hr/ac]]</f>
        <v>200.22222222222223</v>
      </c>
      <c r="AA64" s="125"/>
      <c r="AB64" s="125"/>
      <c r="AC64" s="125">
        <f>Implements72[[#This Row],[Ownership costs($/ac)]]*0.2</f>
        <v>7.2080000000000002</v>
      </c>
      <c r="AD64" s="124">
        <v>0.18</v>
      </c>
      <c r="AE64" s="125">
        <v>36.04</v>
      </c>
      <c r="AF64" s="125"/>
      <c r="AG64" s="125" t="s">
        <v>715</v>
      </c>
      <c r="AH64" s="125"/>
    </row>
    <row r="65" spans="3:34">
      <c r="C65" s="109" t="str">
        <f>Implements72[[#This Row],[Implement type]]&amp;", "&amp;Implements72[[#This Row],[Width]]&amp;" "&amp;Implements72[[#This Row],[Width Unit]]&amp; ", per "&amp;Implements72[[#This Row],[Use basis]]</f>
        <v>Cotton picker with baler, 18 Ft, per acre</v>
      </c>
      <c r="D65" s="114" t="s">
        <v>699</v>
      </c>
      <c r="E65" s="115">
        <v>18</v>
      </c>
      <c r="F65" s="114" t="s">
        <v>447</v>
      </c>
      <c r="G65" s="115"/>
      <c r="H65" s="114" t="s">
        <v>245</v>
      </c>
      <c r="I65" s="199"/>
      <c r="J65" s="200"/>
      <c r="K65" s="119"/>
      <c r="L65" s="119"/>
      <c r="M65" s="192"/>
      <c r="N65" s="115"/>
      <c r="O65" s="120" t="s">
        <v>735</v>
      </c>
      <c r="P65" s="115"/>
      <c r="Q65" s="115"/>
      <c r="R65" s="200"/>
      <c r="S65" s="200"/>
      <c r="T65" s="115"/>
      <c r="U65" s="201"/>
      <c r="V65" s="202"/>
      <c r="W65" s="203"/>
      <c r="X65" s="204"/>
      <c r="Y65" s="205"/>
      <c r="Z65" s="124">
        <f>Implements72[[#This Row],[Ownership costs($/ac)]]/Implements72[[#This Row],[hr/ac]]</f>
        <v>274.39130434782606</v>
      </c>
      <c r="AA65" s="125"/>
      <c r="AB65" s="125"/>
      <c r="AC65" s="125">
        <f>Implements72[[#This Row],[Ownership costs($/ac)]]*0.2</f>
        <v>12.622</v>
      </c>
      <c r="AD65" s="124">
        <v>0.23</v>
      </c>
      <c r="AE65" s="125">
        <v>63.11</v>
      </c>
      <c r="AF65" s="125"/>
      <c r="AG65" s="125" t="s">
        <v>715</v>
      </c>
      <c r="AH65" s="125"/>
    </row>
    <row r="66" spans="3:34">
      <c r="C66" s="109" t="str">
        <f>Implements72[[#This Row],[Implement type]]&amp;", "&amp;Implements72[[#This Row],[Width]]&amp;" "&amp;Implements72[[#This Row],[Width Unit]]&amp; ", per "&amp;Implements72[[#This Row],[Use basis]]</f>
        <v>Cotton stalk puller, 12 Ft, per acre</v>
      </c>
      <c r="D66" s="114" t="s">
        <v>700</v>
      </c>
      <c r="E66" s="115">
        <v>12</v>
      </c>
      <c r="F66" s="114" t="s">
        <v>447</v>
      </c>
      <c r="G66" s="115"/>
      <c r="H66" s="114" t="s">
        <v>706</v>
      </c>
      <c r="I66" s="199"/>
      <c r="J66" s="200"/>
      <c r="K66" s="119"/>
      <c r="L66" s="119"/>
      <c r="M66" s="192"/>
      <c r="N66" s="115"/>
      <c r="O66" s="120" t="s">
        <v>735</v>
      </c>
      <c r="P66" s="115"/>
      <c r="Q66" s="115"/>
      <c r="R66" s="200"/>
      <c r="S66" s="200"/>
      <c r="T66" s="115"/>
      <c r="U66" s="201"/>
      <c r="V66" s="202"/>
      <c r="W66" s="203"/>
      <c r="X66" s="204"/>
      <c r="Y66" s="205"/>
      <c r="Z66" s="124">
        <f>Implements72[[#This Row],[Ownership costs($/ac)]]/Implements72[[#This Row],[hr/ac]]</f>
        <v>11.476190476190478</v>
      </c>
      <c r="AA66" s="125"/>
      <c r="AB66" s="125"/>
      <c r="AC66" s="125">
        <f>Implements72[[#This Row],[Ownership costs($/ac)]]*0.2</f>
        <v>0.48200000000000004</v>
      </c>
      <c r="AD66" s="124">
        <v>0.21</v>
      </c>
      <c r="AE66" s="125">
        <v>2.41</v>
      </c>
      <c r="AF66" s="125"/>
      <c r="AG66" s="125" t="s">
        <v>715</v>
      </c>
      <c r="AH66" s="125"/>
    </row>
    <row r="67" spans="3:34">
      <c r="C67" s="109" t="str">
        <f>Implements72[[#This Row],[Implement type]]&amp;", "&amp;Implements72[[#This Row],[Width]]&amp;" "&amp;Implements72[[#This Row],[Width Unit]]&amp; ", per "&amp;Implements72[[#This Row],[Use basis]]</f>
        <v>Cotton stalk puller, 18 Ft, per acre</v>
      </c>
      <c r="D67" s="114" t="s">
        <v>700</v>
      </c>
      <c r="E67" s="115">
        <v>18</v>
      </c>
      <c r="F67" s="114" t="s">
        <v>447</v>
      </c>
      <c r="G67" s="115"/>
      <c r="H67" s="114" t="s">
        <v>245</v>
      </c>
      <c r="I67" s="199"/>
      <c r="J67" s="200"/>
      <c r="K67" s="119"/>
      <c r="L67" s="119"/>
      <c r="M67" s="192"/>
      <c r="N67" s="115"/>
      <c r="O67" s="120" t="s">
        <v>735</v>
      </c>
      <c r="P67" s="115"/>
      <c r="Q67" s="115"/>
      <c r="R67" s="200"/>
      <c r="S67" s="200"/>
      <c r="T67" s="115"/>
      <c r="U67" s="201"/>
      <c r="V67" s="202"/>
      <c r="W67" s="203"/>
      <c r="X67" s="204"/>
      <c r="Y67" s="205"/>
      <c r="Z67" s="124">
        <f>Implements72[[#This Row],[Ownership costs($/ac)]]/Implements72[[#This Row],[hr/ac]]</f>
        <v>22.571428571428569</v>
      </c>
      <c r="AA67" s="125"/>
      <c r="AB67" s="125"/>
      <c r="AC67" s="125">
        <f>Implements72[[#This Row],[Ownership costs($/ac)]]*0.2</f>
        <v>0.63200000000000012</v>
      </c>
      <c r="AD67" s="124">
        <v>0.14000000000000001</v>
      </c>
      <c r="AE67" s="125">
        <v>3.16</v>
      </c>
      <c r="AF67" s="125"/>
      <c r="AG67" s="125" t="s">
        <v>715</v>
      </c>
      <c r="AH67" s="125"/>
    </row>
    <row r="68" spans="3:34">
      <c r="C68" s="109" t="str">
        <f>Implements72[[#This Row],[Implement type]]&amp;", "&amp;Implements72[[#This Row],[Width]]&amp;" "&amp;Implements72[[#This Row],[Width Unit]]&amp; ", per "&amp;Implements72[[#This Row],[Use basis]]</f>
        <v>Cotton stalk puller, 24 Ft, per acre</v>
      </c>
      <c r="D68" s="114" t="s">
        <v>700</v>
      </c>
      <c r="E68" s="115">
        <v>24</v>
      </c>
      <c r="F68" s="114" t="s">
        <v>447</v>
      </c>
      <c r="G68" s="115"/>
      <c r="H68" s="114" t="s">
        <v>267</v>
      </c>
      <c r="I68" s="199"/>
      <c r="J68" s="200"/>
      <c r="K68" s="119"/>
      <c r="L68" s="119"/>
      <c r="M68" s="192"/>
      <c r="N68" s="115"/>
      <c r="O68" s="120" t="s">
        <v>735</v>
      </c>
      <c r="P68" s="115"/>
      <c r="Q68" s="115"/>
      <c r="R68" s="200"/>
      <c r="S68" s="200"/>
      <c r="T68" s="115"/>
      <c r="U68" s="201"/>
      <c r="V68" s="202"/>
      <c r="W68" s="203"/>
      <c r="X68" s="204"/>
      <c r="Y68" s="205"/>
      <c r="Z68" s="124">
        <f>Implements72[[#This Row],[Ownership costs($/ac)]]/Implements72[[#This Row],[hr/ac]]</f>
        <v>24.818181818181817</v>
      </c>
      <c r="AA68" s="125"/>
      <c r="AB68" s="125"/>
      <c r="AC68" s="125">
        <f>Implements72[[#This Row],[Ownership costs($/ac)]]*0.2</f>
        <v>0.54600000000000004</v>
      </c>
      <c r="AD68" s="124">
        <v>0.11</v>
      </c>
      <c r="AE68" s="125">
        <v>2.73</v>
      </c>
      <c r="AF68" s="125"/>
      <c r="AG68" s="125" t="s">
        <v>715</v>
      </c>
      <c r="AH68" s="125"/>
    </row>
    <row r="69" spans="3:34">
      <c r="C69" s="109" t="str">
        <f>Implements72[[#This Row],[Implement type]]&amp;", "&amp;Implements72[[#This Row],[Width]]&amp;" "&amp;Implements72[[#This Row],[Width Unit]]&amp; ", per "&amp;Implements72[[#This Row],[Use basis]]</f>
        <v>Peanut digger, 10 Ft, per acre</v>
      </c>
      <c r="D69" s="114" t="s">
        <v>693</v>
      </c>
      <c r="E69" s="115">
        <v>10</v>
      </c>
      <c r="F69" s="114" t="s">
        <v>447</v>
      </c>
      <c r="G69" s="115"/>
      <c r="H69" s="115" t="s">
        <v>706</v>
      </c>
      <c r="I69" s="199"/>
      <c r="J69" s="200"/>
      <c r="K69" s="119"/>
      <c r="L69" s="119"/>
      <c r="M69" s="192"/>
      <c r="N69" s="115"/>
      <c r="O69" s="120" t="s">
        <v>735</v>
      </c>
      <c r="P69" s="115"/>
      <c r="Q69" s="115"/>
      <c r="R69" s="200"/>
      <c r="S69" s="200"/>
      <c r="T69" s="115"/>
      <c r="U69" s="201"/>
      <c r="V69" s="202"/>
      <c r="W69" s="203"/>
      <c r="X69" s="204"/>
      <c r="Y69" s="205"/>
      <c r="Z69" s="124">
        <f>Implements72[[#This Row],[Ownership costs($/ac)]]/Implements72[[#This Row],[hr/ac]]</f>
        <v>22.2</v>
      </c>
      <c r="AA69" s="125"/>
      <c r="AB69" s="125"/>
      <c r="AC69" s="125">
        <f>Implements72[[#This Row],[Ownership costs($/ac)]]*0.2</f>
        <v>1.554</v>
      </c>
      <c r="AD69" s="124">
        <v>0.35</v>
      </c>
      <c r="AE69" s="125">
        <v>7.77</v>
      </c>
      <c r="AF69" s="125"/>
      <c r="AG69" s="125" t="s">
        <v>714</v>
      </c>
      <c r="AH69" s="125"/>
    </row>
    <row r="70" spans="3:34">
      <c r="C70" s="109" t="str">
        <f>Implements72[[#This Row],[Implement type]]&amp;", "&amp;Implements72[[#This Row],[Width]]&amp;" "&amp;Implements72[[#This Row],[Width Unit]]&amp; ", per "&amp;Implements72[[#This Row],[Use basis]]</f>
        <v>Peanut digger, 15 Ft Folding, per acre</v>
      </c>
      <c r="D70" s="114" t="s">
        <v>693</v>
      </c>
      <c r="E70" s="115">
        <v>15</v>
      </c>
      <c r="F70" s="114" t="s">
        <v>467</v>
      </c>
      <c r="G70" s="115"/>
      <c r="H70" s="115" t="s">
        <v>245</v>
      </c>
      <c r="I70" s="199"/>
      <c r="J70" s="200"/>
      <c r="K70" s="119"/>
      <c r="L70" s="119"/>
      <c r="M70" s="192"/>
      <c r="N70" s="115"/>
      <c r="O70" s="120" t="s">
        <v>735</v>
      </c>
      <c r="P70" s="115"/>
      <c r="Q70" s="115"/>
      <c r="R70" s="200"/>
      <c r="S70" s="200"/>
      <c r="T70" s="115"/>
      <c r="U70" s="201"/>
      <c r="V70" s="202"/>
      <c r="W70" s="203"/>
      <c r="X70" s="204"/>
      <c r="Y70" s="205"/>
      <c r="Z70" s="124">
        <f>Implements72[[#This Row],[Ownership costs($/ac)]]/Implements72[[#This Row],[hr/ac]]</f>
        <v>27.31034482758621</v>
      </c>
      <c r="AA70" s="125"/>
      <c r="AB70" s="125"/>
      <c r="AC70" s="125">
        <f>Implements72[[#This Row],[Ownership costs($/ac)]]*0.2</f>
        <v>1.5840000000000001</v>
      </c>
      <c r="AD70" s="124">
        <v>0.28999999999999998</v>
      </c>
      <c r="AE70" s="125">
        <v>7.92</v>
      </c>
      <c r="AF70" s="125"/>
      <c r="AG70" s="125" t="s">
        <v>714</v>
      </c>
      <c r="AH70" s="125"/>
    </row>
    <row r="71" spans="3:34">
      <c r="C71" s="109" t="str">
        <f>Implements72[[#This Row],[Implement type]]&amp;", "&amp;Implements72[[#This Row],[Width]]&amp;" "&amp;Implements72[[#This Row],[Width Unit]]&amp; ", per "&amp;Implements72[[#This Row],[Use basis]]</f>
        <v>Peanut shaker, 15 Ft Folding, per acre</v>
      </c>
      <c r="D71" s="114" t="s">
        <v>694</v>
      </c>
      <c r="E71" s="115">
        <v>15</v>
      </c>
      <c r="F71" s="114" t="s">
        <v>467</v>
      </c>
      <c r="G71" s="115"/>
      <c r="H71" s="114" t="s">
        <v>245</v>
      </c>
      <c r="I71" s="199"/>
      <c r="J71" s="200"/>
      <c r="K71" s="119"/>
      <c r="L71" s="119"/>
      <c r="M71" s="192"/>
      <c r="N71" s="115"/>
      <c r="O71" s="120" t="s">
        <v>735</v>
      </c>
      <c r="P71" s="115"/>
      <c r="Q71" s="115"/>
      <c r="R71" s="200"/>
      <c r="S71" s="200"/>
      <c r="T71" s="115"/>
      <c r="U71" s="201"/>
      <c r="V71" s="202"/>
      <c r="W71" s="203"/>
      <c r="X71" s="204"/>
      <c r="Y71" s="205"/>
      <c r="Z71" s="124">
        <f>Implements72[[#This Row],[Ownership costs($/ac)]]/Implements72[[#This Row],[hr/ac]]</f>
        <v>19.592592592592592</v>
      </c>
      <c r="AA71" s="125"/>
      <c r="AB71" s="125"/>
      <c r="AC71" s="125">
        <f>Implements72[[#This Row],[Ownership costs($/ac)]]*0.2</f>
        <v>1.0580000000000001</v>
      </c>
      <c r="AD71" s="124">
        <v>0.27</v>
      </c>
      <c r="AE71" s="125">
        <v>5.29</v>
      </c>
      <c r="AF71" s="125"/>
      <c r="AG71" s="125" t="s">
        <v>714</v>
      </c>
      <c r="AH71" s="125"/>
    </row>
    <row r="72" spans="3:34">
      <c r="C72" s="109" t="str">
        <f>Implements72[[#This Row],[Implement type]]&amp;", "&amp;Implements72[[#This Row],[Width]]&amp;" "&amp;Implements72[[#This Row],[Width Unit]]&amp; ", per "&amp;Implements72[[#This Row],[Use basis]]</f>
        <v>Peanut shaker, 20 Ft Folding, per acre</v>
      </c>
      <c r="D72" s="114" t="s">
        <v>694</v>
      </c>
      <c r="E72" s="115">
        <v>20</v>
      </c>
      <c r="F72" s="114" t="s">
        <v>467</v>
      </c>
      <c r="G72" s="115"/>
      <c r="H72" s="114" t="s">
        <v>267</v>
      </c>
      <c r="I72" s="199"/>
      <c r="J72" s="200"/>
      <c r="K72" s="119"/>
      <c r="L72" s="119"/>
      <c r="M72" s="192"/>
      <c r="N72" s="115"/>
      <c r="O72" s="120" t="s">
        <v>735</v>
      </c>
      <c r="P72" s="115"/>
      <c r="Q72" s="115"/>
      <c r="R72" s="200"/>
      <c r="S72" s="200"/>
      <c r="T72" s="115"/>
      <c r="U72" s="201"/>
      <c r="V72" s="202"/>
      <c r="W72" s="203"/>
      <c r="X72" s="204"/>
      <c r="Y72" s="205"/>
      <c r="Z72" s="124">
        <f>Implements72[[#This Row],[Ownership costs($/ac)]]/Implements72[[#This Row],[hr/ac]]</f>
        <v>19.222222222222221</v>
      </c>
      <c r="AA72" s="125"/>
      <c r="AB72" s="125"/>
      <c r="AC72" s="125">
        <f>Implements72[[#This Row],[Ownership costs($/ac)]]*0.2</f>
        <v>0.69200000000000006</v>
      </c>
      <c r="AD72" s="124">
        <v>0.18</v>
      </c>
      <c r="AE72" s="125">
        <v>3.46</v>
      </c>
      <c r="AF72" s="125"/>
      <c r="AG72" s="125" t="s">
        <v>714</v>
      </c>
      <c r="AH72" s="125"/>
    </row>
    <row r="73" spans="3:34">
      <c r="C73" s="109" t="str">
        <f>Implements72[[#This Row],[Implement type]]&amp;", "&amp;Implements72[[#This Row],[Width]]&amp;" "&amp;Implements72[[#This Row],[Width Unit]]&amp; ", per "&amp;Implements72[[#This Row],[Use basis]]</f>
        <v>Peanut combine, 10 Ft, per acre</v>
      </c>
      <c r="D73" s="114" t="s">
        <v>695</v>
      </c>
      <c r="E73" s="115">
        <v>10</v>
      </c>
      <c r="F73" s="114" t="s">
        <v>447</v>
      </c>
      <c r="G73" s="115"/>
      <c r="H73" s="114" t="s">
        <v>706</v>
      </c>
      <c r="I73" s="199"/>
      <c r="J73" s="200"/>
      <c r="K73" s="119"/>
      <c r="L73" s="119"/>
      <c r="M73" s="192"/>
      <c r="N73" s="115"/>
      <c r="O73" s="120" t="s">
        <v>735</v>
      </c>
      <c r="P73" s="115"/>
      <c r="Q73" s="115"/>
      <c r="R73" s="200"/>
      <c r="S73" s="200"/>
      <c r="T73" s="115"/>
      <c r="U73" s="201"/>
      <c r="V73" s="202"/>
      <c r="W73" s="203"/>
      <c r="X73" s="204"/>
      <c r="Y73" s="205"/>
      <c r="Z73" s="124">
        <f>Implements72[[#This Row],[Ownership costs($/ac)]]/Implements72[[#This Row],[hr/ac]]</f>
        <v>56.894736842105267</v>
      </c>
      <c r="AA73" s="125"/>
      <c r="AB73" s="125"/>
      <c r="AC73" s="125">
        <f>Implements72[[#This Row],[Ownership costs($/ac)]]*0.2</f>
        <v>6.4860000000000007</v>
      </c>
      <c r="AD73" s="124">
        <v>0.56999999999999995</v>
      </c>
      <c r="AE73" s="125">
        <v>32.43</v>
      </c>
      <c r="AF73" s="125"/>
      <c r="AG73" s="125" t="s">
        <v>714</v>
      </c>
      <c r="AH73" s="125"/>
    </row>
    <row r="74" spans="3:34">
      <c r="C74" s="109" t="str">
        <f>Implements72[[#This Row],[Implement type]]&amp;", "&amp;Implements72[[#This Row],[Width]]&amp;" "&amp;Implements72[[#This Row],[Width Unit]]&amp; ", per "&amp;Implements72[[#This Row],[Use basis]]</f>
        <v>Peanut combine, 15 ft, per acre</v>
      </c>
      <c r="D74" s="114" t="s">
        <v>695</v>
      </c>
      <c r="E74" s="115">
        <v>15</v>
      </c>
      <c r="F74" s="114" t="s">
        <v>709</v>
      </c>
      <c r="G74" s="115"/>
      <c r="H74" s="114" t="s">
        <v>245</v>
      </c>
      <c r="I74" s="199"/>
      <c r="J74" s="200"/>
      <c r="K74" s="119"/>
      <c r="L74" s="119"/>
      <c r="M74" s="192"/>
      <c r="N74" s="115"/>
      <c r="O74" s="120" t="s">
        <v>735</v>
      </c>
      <c r="P74" s="115"/>
      <c r="Q74" s="115"/>
      <c r="R74" s="200"/>
      <c r="S74" s="200"/>
      <c r="T74" s="115"/>
      <c r="U74" s="201"/>
      <c r="V74" s="202"/>
      <c r="W74" s="203"/>
      <c r="X74" s="204"/>
      <c r="Y74" s="205"/>
      <c r="Z74" s="124">
        <f>Implements72[[#This Row],[Ownership costs($/ac)]]/Implements72[[#This Row],[hr/ac]]</f>
        <v>62.131578947368418</v>
      </c>
      <c r="AA74" s="125"/>
      <c r="AB74" s="125"/>
      <c r="AC74" s="125">
        <f>Implements72[[#This Row],[Ownership costs($/ac)]]*0.2</f>
        <v>4.7220000000000004</v>
      </c>
      <c r="AD74" s="124">
        <v>0.38</v>
      </c>
      <c r="AE74" s="125">
        <v>23.61</v>
      </c>
      <c r="AF74" s="125"/>
      <c r="AG74" s="125" t="s">
        <v>714</v>
      </c>
      <c r="AH74" s="125"/>
    </row>
    <row r="75" spans="3:34">
      <c r="C75" s="109" t="str">
        <f>Implements72[[#This Row],[Implement type]]&amp;", "&amp;Implements72[[#This Row],[Width]]&amp;" "&amp;Implements72[[#This Row],[Width Unit]]&amp; ", per "&amp;Implements72[[#This Row],[Use basis]]</f>
        <v>Peanut dump cart, 30 Ft, per acre</v>
      </c>
      <c r="D75" s="114" t="s">
        <v>696</v>
      </c>
      <c r="E75" s="115">
        <v>30</v>
      </c>
      <c r="F75" s="114" t="s">
        <v>447</v>
      </c>
      <c r="G75" s="115"/>
      <c r="H75" s="114" t="s">
        <v>710</v>
      </c>
      <c r="I75" s="199"/>
      <c r="J75" s="200"/>
      <c r="K75" s="119"/>
      <c r="L75" s="119"/>
      <c r="M75" s="192"/>
      <c r="N75" s="115"/>
      <c r="O75" s="120" t="s">
        <v>735</v>
      </c>
      <c r="P75" s="115"/>
      <c r="Q75" s="115"/>
      <c r="R75" s="200"/>
      <c r="S75" s="200"/>
      <c r="T75" s="115"/>
      <c r="U75" s="201"/>
      <c r="V75" s="202"/>
      <c r="W75" s="203"/>
      <c r="X75" s="204"/>
      <c r="Y75" s="205"/>
      <c r="Z75" s="124">
        <f>Implements72[[#This Row],[Ownership costs($/ac)]]/Implements72[[#This Row],[hr/ac]]</f>
        <v>56.25</v>
      </c>
      <c r="AA75" s="125"/>
      <c r="AB75" s="125"/>
      <c r="AC75" s="125">
        <f>Implements72[[#This Row],[Ownership costs($/ac)]]*0.2</f>
        <v>2.25</v>
      </c>
      <c r="AD75" s="124">
        <v>0.2</v>
      </c>
      <c r="AE75" s="125">
        <v>11.25</v>
      </c>
      <c r="AF75" s="125"/>
      <c r="AG75" s="125" t="s">
        <v>714</v>
      </c>
      <c r="AH75" s="125"/>
    </row>
    <row r="76" spans="3:34">
      <c r="C76" s="109" t="str">
        <f>Implements72[[#This Row],[Implement type]]&amp;", "&amp;Implements72[[#This Row],[Width]]&amp;" "&amp;Implements72[[#This Row],[Width Unit]]&amp; ", per "&amp;Implements72[[#This Row],[Use basis]]</f>
        <v>Subsoiler, 10 Ft, per acre</v>
      </c>
      <c r="D76" s="114" t="s">
        <v>688</v>
      </c>
      <c r="E76" s="115">
        <v>10</v>
      </c>
      <c r="F76" s="114" t="s">
        <v>447</v>
      </c>
      <c r="G76" s="115"/>
      <c r="H76" s="114" t="s">
        <v>702</v>
      </c>
      <c r="I76" s="199"/>
      <c r="J76" s="200"/>
      <c r="K76" s="119"/>
      <c r="L76" s="119"/>
      <c r="M76" s="192"/>
      <c r="N76" s="115"/>
      <c r="O76" s="120" t="s">
        <v>735</v>
      </c>
      <c r="P76" s="115"/>
      <c r="Q76" s="115"/>
      <c r="R76" s="200"/>
      <c r="S76" s="200"/>
      <c r="T76" s="115"/>
      <c r="U76" s="201"/>
      <c r="V76" s="202"/>
      <c r="W76" s="203"/>
      <c r="X76" s="204"/>
      <c r="Y76" s="205"/>
      <c r="Z76" s="124">
        <f>Implements72[[#This Row],[Ownership costs($/ac)]]/Implements72[[#This Row],[hr/ac]]</f>
        <v>15.807692307692308</v>
      </c>
      <c r="AA76" s="125"/>
      <c r="AB76" s="125"/>
      <c r="AC76" s="125">
        <f>Implements72[[#This Row],[Ownership costs($/ac)]]*0.2</f>
        <v>0.82200000000000006</v>
      </c>
      <c r="AD76" s="124">
        <v>0.26</v>
      </c>
      <c r="AE76" s="125">
        <v>4.1100000000000003</v>
      </c>
      <c r="AF76" s="125"/>
      <c r="AG76" s="125" t="s">
        <v>511</v>
      </c>
      <c r="AH76" s="125"/>
    </row>
    <row r="77" spans="3:34">
      <c r="C77" s="109" t="str">
        <f>Implements72[[#This Row],[Implement type]]&amp;", "&amp;Implements72[[#This Row],[Width]]&amp;" "&amp;Implements72[[#This Row],[Width Unit]]&amp; ", per "&amp;Implements72[[#This Row],[Use basis]]</f>
        <v>Subsoiler, 15 Ft, per acre</v>
      </c>
      <c r="D77" s="114" t="s">
        <v>688</v>
      </c>
      <c r="E77" s="115">
        <v>15</v>
      </c>
      <c r="F77" s="114" t="s">
        <v>447</v>
      </c>
      <c r="G77" s="115"/>
      <c r="H77" s="114" t="s">
        <v>703</v>
      </c>
      <c r="I77" s="199"/>
      <c r="J77" s="200"/>
      <c r="K77" s="119"/>
      <c r="L77" s="119"/>
      <c r="M77" s="192"/>
      <c r="N77" s="115"/>
      <c r="O77" s="120" t="s">
        <v>735</v>
      </c>
      <c r="P77" s="115"/>
      <c r="Q77" s="115"/>
      <c r="R77" s="200"/>
      <c r="S77" s="200"/>
      <c r="T77" s="115"/>
      <c r="U77" s="201"/>
      <c r="V77" s="202"/>
      <c r="W77" s="203"/>
      <c r="X77" s="204"/>
      <c r="Y77" s="205"/>
      <c r="Z77" s="124">
        <f>Implements72[[#This Row],[Ownership costs($/ac)]]/Implements72[[#This Row],[hr/ac]]</f>
        <v>17.470588235294116</v>
      </c>
      <c r="AA77" s="125"/>
      <c r="AB77" s="125"/>
      <c r="AC77" s="125">
        <f>Implements72[[#This Row],[Ownership costs($/ac)]]*0.2</f>
        <v>0.59400000000000008</v>
      </c>
      <c r="AD77" s="124">
        <v>0.17</v>
      </c>
      <c r="AE77" s="125">
        <v>2.97</v>
      </c>
      <c r="AF77" s="125"/>
      <c r="AG77" s="125" t="s">
        <v>511</v>
      </c>
      <c r="AH77" s="125"/>
    </row>
    <row r="78" spans="3:34">
      <c r="C78" s="109" t="str">
        <f>Implements72[[#This Row],[Implement type]]&amp;", "&amp;Implements72[[#This Row],[Width]]&amp;" "&amp;Implements72[[#This Row],[Width Unit]]&amp; ", per "&amp;Implements72[[#This Row],[Use basis]]</f>
        <v>Subsoiler, 20 Ft Folding, per acre</v>
      </c>
      <c r="D78" s="114" t="s">
        <v>688</v>
      </c>
      <c r="E78" s="115">
        <v>20</v>
      </c>
      <c r="F78" s="114" t="s">
        <v>467</v>
      </c>
      <c r="G78" s="115"/>
      <c r="H78" s="114" t="s">
        <v>704</v>
      </c>
      <c r="I78" s="199"/>
      <c r="J78" s="200"/>
      <c r="K78" s="119"/>
      <c r="L78" s="119"/>
      <c r="M78" s="192"/>
      <c r="N78" s="115"/>
      <c r="O78" s="120" t="s">
        <v>735</v>
      </c>
      <c r="P78" s="115"/>
      <c r="Q78" s="115"/>
      <c r="R78" s="200"/>
      <c r="S78" s="200"/>
      <c r="T78" s="115"/>
      <c r="U78" s="201"/>
      <c r="V78" s="202"/>
      <c r="W78" s="203"/>
      <c r="X78" s="204"/>
      <c r="Y78" s="205"/>
      <c r="Z78" s="124">
        <f>Implements72[[#This Row],[Ownership costs($/ac)]]/Implements72[[#This Row],[hr/ac]]</f>
        <v>24.363636363636363</v>
      </c>
      <c r="AA78" s="125"/>
      <c r="AB78" s="125"/>
      <c r="AC78" s="125">
        <f>Implements72[[#This Row],[Ownership costs($/ac)]]*0.2</f>
        <v>0.53600000000000003</v>
      </c>
      <c r="AD78" s="124">
        <v>0.11</v>
      </c>
      <c r="AE78" s="125">
        <v>2.68</v>
      </c>
      <c r="AF78" s="125"/>
      <c r="AG78" s="125" t="s">
        <v>511</v>
      </c>
      <c r="AH78" s="125"/>
    </row>
    <row r="79" spans="3:34">
      <c r="C79" s="109" t="str">
        <f>Implements72[[#This Row],[Implement type]]&amp;", "&amp;Implements72[[#This Row],[Width]]&amp;" "&amp;Implements72[[#This Row],[Width Unit]]&amp; ", per "&amp;Implements72[[#This Row],[Use basis]]</f>
        <v>Vegetable transplanter, 14 Ft, per acre</v>
      </c>
      <c r="D79" s="114" t="s">
        <v>692</v>
      </c>
      <c r="E79" s="115">
        <v>14</v>
      </c>
      <c r="F79" s="114" t="s">
        <v>447</v>
      </c>
      <c r="G79" s="115"/>
      <c r="H79" s="114" t="s">
        <v>706</v>
      </c>
      <c r="I79" s="199"/>
      <c r="J79" s="200"/>
      <c r="K79" s="119"/>
      <c r="L79" s="119"/>
      <c r="M79" s="192"/>
      <c r="N79" s="115"/>
      <c r="O79" s="120" t="s">
        <v>735</v>
      </c>
      <c r="P79" s="115"/>
      <c r="Q79" s="115"/>
      <c r="R79" s="200"/>
      <c r="S79" s="200"/>
      <c r="T79" s="115"/>
      <c r="U79" s="201"/>
      <c r="V79" s="202"/>
      <c r="W79" s="203"/>
      <c r="X79" s="204"/>
      <c r="Y79" s="205"/>
      <c r="Z79" s="124">
        <f>Implements72[[#This Row],[Ownership costs($/ac)]]/Implements72[[#This Row],[hr/ac]]</f>
        <v>36.789473684210527</v>
      </c>
      <c r="AA79" s="125"/>
      <c r="AB79" s="125"/>
      <c r="AC79" s="125">
        <f>Implements72[[#This Row],[Ownership costs($/ac)]]*0.2</f>
        <v>1.3980000000000001</v>
      </c>
      <c r="AD79" s="124">
        <v>0.19</v>
      </c>
      <c r="AE79" s="125">
        <v>6.99</v>
      </c>
      <c r="AF79" s="125"/>
      <c r="AG79" s="125" t="s">
        <v>712</v>
      </c>
      <c r="AH79" s="125"/>
    </row>
    <row r="80" spans="3:34">
      <c r="C80" s="109" t="str">
        <f>Implements72[[#This Row],[Implement type]]&amp;", "&amp;Implements72[[#This Row],[Width]]&amp;" "&amp;Implements72[[#This Row],[Width Unit]]&amp; ", per "&amp;Implements72[[#This Row],[Use basis]]</f>
        <v>Vegetable transplanter, 18 Ft Folding, per acre</v>
      </c>
      <c r="D80" s="114" t="s">
        <v>692</v>
      </c>
      <c r="E80" s="115">
        <v>18</v>
      </c>
      <c r="F80" s="114" t="s">
        <v>467</v>
      </c>
      <c r="G80" s="115"/>
      <c r="H80" s="114" t="s">
        <v>245</v>
      </c>
      <c r="I80" s="199"/>
      <c r="J80" s="200"/>
      <c r="K80" s="119"/>
      <c r="L80" s="119"/>
      <c r="M80" s="192"/>
      <c r="N80" s="115"/>
      <c r="O80" s="120" t="s">
        <v>735</v>
      </c>
      <c r="P80" s="115"/>
      <c r="Q80" s="115"/>
      <c r="R80" s="200"/>
      <c r="S80" s="200"/>
      <c r="T80" s="115"/>
      <c r="U80" s="201"/>
      <c r="V80" s="202"/>
      <c r="W80" s="203"/>
      <c r="X80" s="204"/>
      <c r="Y80" s="205"/>
      <c r="Z80" s="124">
        <f>Implements72[[#This Row],[Ownership costs($/ac)]]/Implements72[[#This Row],[hr/ac]]</f>
        <v>40.75</v>
      </c>
      <c r="AA80" s="125"/>
      <c r="AB80" s="125"/>
      <c r="AC80" s="125">
        <f>Implements72[[#This Row],[Ownership costs($/ac)]]*0.2</f>
        <v>1.304</v>
      </c>
      <c r="AD80" s="124">
        <v>0.16</v>
      </c>
      <c r="AE80" s="125">
        <v>6.52</v>
      </c>
      <c r="AF80" s="125"/>
      <c r="AG80" s="125" t="s">
        <v>712</v>
      </c>
      <c r="AH80" s="125"/>
    </row>
    <row r="81" spans="3:34">
      <c r="C81" s="109" t="str">
        <f>Implements72[[#This Row],[Implement type]]&amp;", "&amp;Implements72[[#This Row],[Width]]&amp;" "&amp;Implements72[[#This Row],[Width Unit]]&amp; ", per "&amp;Implements72[[#This Row],[Use basis]]</f>
        <v>Sprayer, hooded, 18 Ft Folding, per acre</v>
      </c>
      <c r="D81" s="114" t="s">
        <v>707</v>
      </c>
      <c r="E81" s="115">
        <v>18</v>
      </c>
      <c r="F81" s="114" t="s">
        <v>467</v>
      </c>
      <c r="G81" s="115"/>
      <c r="H81" s="114" t="s">
        <v>245</v>
      </c>
      <c r="I81" s="199"/>
      <c r="J81" s="200"/>
      <c r="K81" s="119"/>
      <c r="L81" s="119"/>
      <c r="M81" s="192"/>
      <c r="N81" s="115"/>
      <c r="O81" s="120" t="s">
        <v>735</v>
      </c>
      <c r="P81" s="115"/>
      <c r="Q81" s="115"/>
      <c r="R81" s="200"/>
      <c r="S81" s="200"/>
      <c r="T81" s="115"/>
      <c r="U81" s="201"/>
      <c r="V81" s="202"/>
      <c r="W81" s="203"/>
      <c r="X81" s="204"/>
      <c r="Y81" s="205"/>
      <c r="Z81" s="124">
        <f>Implements72[[#This Row],[Ownership costs($/ac)]]/Implements72[[#This Row],[hr/ac]]</f>
        <v>11.083333333333334</v>
      </c>
      <c r="AA81" s="125"/>
      <c r="AB81" s="125"/>
      <c r="AC81" s="125">
        <f>Implements72[[#This Row],[Ownership costs($/ac)]]*0.2</f>
        <v>0.26600000000000001</v>
      </c>
      <c r="AD81" s="124">
        <v>0.12</v>
      </c>
      <c r="AE81" s="125">
        <v>1.33</v>
      </c>
      <c r="AF81" s="125"/>
      <c r="AG81" s="125" t="s">
        <v>713</v>
      </c>
      <c r="AH81" s="125"/>
    </row>
    <row r="82" spans="3:34">
      <c r="C82" s="109" t="str">
        <f>Implements72[[#This Row],[Implement type]]&amp;", "&amp;Implements72[[#This Row],[Width]]&amp;" "&amp;Implements72[[#This Row],[Width Unit]]&amp; ", per "&amp;Implements72[[#This Row],[Use basis]]</f>
        <v>Sprayer, hooded, 24 Ft Folding, per acre</v>
      </c>
      <c r="D82" s="114" t="s">
        <v>707</v>
      </c>
      <c r="E82" s="115">
        <v>24</v>
      </c>
      <c r="F82" s="114" t="s">
        <v>467</v>
      </c>
      <c r="G82" s="115"/>
      <c r="H82" s="114" t="s">
        <v>267</v>
      </c>
      <c r="I82" s="199"/>
      <c r="J82" s="200"/>
      <c r="K82" s="119"/>
      <c r="L82" s="119"/>
      <c r="M82" s="192"/>
      <c r="N82" s="115"/>
      <c r="O82" s="120" t="s">
        <v>735</v>
      </c>
      <c r="P82" s="115"/>
      <c r="Q82" s="115"/>
      <c r="R82" s="200"/>
      <c r="S82" s="200"/>
      <c r="T82" s="115"/>
      <c r="U82" s="201"/>
      <c r="V82" s="202"/>
      <c r="W82" s="203"/>
      <c r="X82" s="204"/>
      <c r="Y82" s="205"/>
      <c r="Z82" s="124">
        <f>Implements72[[#This Row],[Ownership costs($/ac)]]/Implements72[[#This Row],[hr/ac]]</f>
        <v>12.777777777777777</v>
      </c>
      <c r="AA82" s="125"/>
      <c r="AB82" s="125"/>
      <c r="AC82" s="125">
        <f>Implements72[[#This Row],[Ownership costs($/ac)]]*0.2</f>
        <v>0.22999999999999998</v>
      </c>
      <c r="AD82" s="124">
        <v>0.09</v>
      </c>
      <c r="AE82" s="125">
        <v>1.1499999999999999</v>
      </c>
      <c r="AF82" s="125"/>
      <c r="AG82" s="125" t="s">
        <v>713</v>
      </c>
      <c r="AH82" s="125"/>
    </row>
    <row r="83" spans="3:34">
      <c r="C83" s="109" t="str">
        <f>Implements72[[#This Row],[Implement type]]&amp;", "&amp;Implements72[[#This Row],[Width]]&amp;" "&amp;Implements72[[#This Row],[Width Unit]]&amp; ", per "&amp;Implements72[[#This Row],[Use basis]]</f>
        <v>Sprayer, hooded, 36 Ft Folding, per acre</v>
      </c>
      <c r="D83" s="114" t="s">
        <v>707</v>
      </c>
      <c r="E83" s="115">
        <v>36</v>
      </c>
      <c r="F83" s="114" t="s">
        <v>467</v>
      </c>
      <c r="G83" s="115"/>
      <c r="H83" s="114" t="s">
        <v>705</v>
      </c>
      <c r="I83" s="199"/>
      <c r="J83" s="200"/>
      <c r="K83" s="119"/>
      <c r="L83" s="119"/>
      <c r="M83" s="192"/>
      <c r="N83" s="115"/>
      <c r="O83" s="120" t="s">
        <v>735</v>
      </c>
      <c r="P83" s="115"/>
      <c r="Q83" s="115"/>
      <c r="R83" s="200"/>
      <c r="S83" s="200"/>
      <c r="T83" s="115"/>
      <c r="U83" s="201"/>
      <c r="V83" s="202"/>
      <c r="W83" s="203"/>
      <c r="X83" s="204"/>
      <c r="Y83" s="205"/>
      <c r="Z83" s="124">
        <f>Implements72[[#This Row],[Ownership costs($/ac)]]/Implements72[[#This Row],[hr/ac]]</f>
        <v>18.833333333333332</v>
      </c>
      <c r="AA83" s="125"/>
      <c r="AB83" s="125"/>
      <c r="AC83" s="125">
        <f>Implements72[[#This Row],[Ownership costs($/ac)]]*0.2</f>
        <v>0.22599999999999998</v>
      </c>
      <c r="AD83" s="124">
        <v>0.06</v>
      </c>
      <c r="AE83" s="125">
        <v>1.1299999999999999</v>
      </c>
      <c r="AF83" s="125"/>
      <c r="AG83" s="125" t="s">
        <v>713</v>
      </c>
      <c r="AH83" s="125"/>
    </row>
    <row r="84" spans="3:34">
      <c r="C84" s="109" t="str">
        <f>Implements72[[#This Row],[Implement type]]&amp;", "&amp;Implements72[[#This Row],[Width]]&amp;" "&amp;Implements72[[#This Row],[Width Unit]]&amp; ", per "&amp;Implements72[[#This Row],[Use basis]]</f>
        <v>Sprayer, lay-by, 18 Ft Folding, per acre</v>
      </c>
      <c r="D84" s="114" t="s">
        <v>708</v>
      </c>
      <c r="E84" s="115">
        <v>18</v>
      </c>
      <c r="F84" s="114" t="s">
        <v>467</v>
      </c>
      <c r="G84" s="115"/>
      <c r="H84" s="114" t="s">
        <v>245</v>
      </c>
      <c r="I84" s="199"/>
      <c r="J84" s="200"/>
      <c r="K84" s="119"/>
      <c r="L84" s="119"/>
      <c r="M84" s="192"/>
      <c r="N84" s="115"/>
      <c r="O84" s="120" t="s">
        <v>735</v>
      </c>
      <c r="P84" s="115"/>
      <c r="Q84" s="115"/>
      <c r="R84" s="200"/>
      <c r="S84" s="200"/>
      <c r="T84" s="115"/>
      <c r="U84" s="201"/>
      <c r="V84" s="202"/>
      <c r="W84" s="203"/>
      <c r="X84" s="204"/>
      <c r="Y84" s="205"/>
      <c r="Z84" s="124">
        <f>Implements72[[#This Row],[Ownership costs($/ac)]]/Implements72[[#This Row],[hr/ac]]</f>
        <v>10.083333333333334</v>
      </c>
      <c r="AA84" s="125"/>
      <c r="AB84" s="125"/>
      <c r="AC84" s="125">
        <f>Implements72[[#This Row],[Ownership costs($/ac)]]*0.2</f>
        <v>0.24199999999999999</v>
      </c>
      <c r="AD84" s="124">
        <v>0.12</v>
      </c>
      <c r="AE84" s="125">
        <v>1.21</v>
      </c>
      <c r="AF84" s="125"/>
      <c r="AG84" s="125" t="s">
        <v>713</v>
      </c>
      <c r="AH84" s="125"/>
    </row>
    <row r="85" spans="3:34">
      <c r="C85" s="109" t="str">
        <f>Implements72[[#This Row],[Implement type]]&amp;", "&amp;Implements72[[#This Row],[Width]]&amp;" "&amp;Implements72[[#This Row],[Width Unit]]&amp; ", per "&amp;Implements72[[#This Row],[Use basis]]</f>
        <v>Sprayer, lay-by, 24 Ft Folding, per acre</v>
      </c>
      <c r="D85" s="114" t="s">
        <v>708</v>
      </c>
      <c r="E85" s="115">
        <v>24</v>
      </c>
      <c r="F85" s="114" t="s">
        <v>467</v>
      </c>
      <c r="G85" s="115"/>
      <c r="H85" s="114" t="s">
        <v>267</v>
      </c>
      <c r="I85" s="199"/>
      <c r="J85" s="200"/>
      <c r="K85" s="119"/>
      <c r="L85" s="119"/>
      <c r="M85" s="192"/>
      <c r="N85" s="115"/>
      <c r="O85" s="120" t="s">
        <v>735</v>
      </c>
      <c r="P85" s="115"/>
      <c r="Q85" s="115"/>
      <c r="R85" s="200"/>
      <c r="S85" s="200"/>
      <c r="T85" s="115"/>
      <c r="U85" s="201"/>
      <c r="V85" s="202"/>
      <c r="W85" s="203"/>
      <c r="X85" s="204"/>
      <c r="Y85" s="205"/>
      <c r="Z85" s="124">
        <f>Implements72[[#This Row],[Ownership costs($/ac)]]/Implements72[[#This Row],[hr/ac]]</f>
        <v>11.555555555555557</v>
      </c>
      <c r="AA85" s="125"/>
      <c r="AB85" s="125"/>
      <c r="AC85" s="125">
        <f>Implements72[[#This Row],[Ownership costs($/ac)]]*0.2</f>
        <v>0.20800000000000002</v>
      </c>
      <c r="AD85" s="124">
        <v>0.09</v>
      </c>
      <c r="AE85" s="125">
        <v>1.04</v>
      </c>
      <c r="AF85" s="125"/>
      <c r="AG85" s="125" t="s">
        <v>713</v>
      </c>
      <c r="AH85" s="125"/>
    </row>
    <row r="86" spans="3:34">
      <c r="C86" s="109" t="str">
        <f>Implements72[[#This Row],[Implement type]]&amp;", "&amp;Implements72[[#This Row],[Width]]&amp;" "&amp;Implements72[[#This Row],[Width Unit]]&amp; ", per "&amp;Implements72[[#This Row],[Use basis]]</f>
        <v>Sprayer, lay-by, 36 Ft Folding, per acre</v>
      </c>
      <c r="D86" s="114" t="s">
        <v>708</v>
      </c>
      <c r="E86" s="115">
        <v>36</v>
      </c>
      <c r="F86" s="114" t="s">
        <v>467</v>
      </c>
      <c r="G86" s="115"/>
      <c r="H86" s="114" t="s">
        <v>705</v>
      </c>
      <c r="I86" s="199"/>
      <c r="J86" s="200"/>
      <c r="K86" s="119"/>
      <c r="L86" s="119"/>
      <c r="M86" s="192"/>
      <c r="N86" s="115"/>
      <c r="O86" s="120" t="s">
        <v>735</v>
      </c>
      <c r="P86" s="115"/>
      <c r="Q86" s="115"/>
      <c r="R86" s="200"/>
      <c r="S86" s="200"/>
      <c r="T86" s="115"/>
      <c r="U86" s="201"/>
      <c r="V86" s="202"/>
      <c r="W86" s="203"/>
      <c r="X86" s="204"/>
      <c r="Y86" s="205"/>
      <c r="Z86" s="124">
        <f>Implements72[[#This Row],[Ownership costs($/ac)]]/Implements72[[#This Row],[hr/ac]]</f>
        <v>19</v>
      </c>
      <c r="AA86" s="125"/>
      <c r="AB86" s="125"/>
      <c r="AC86" s="125">
        <f>Implements72[[#This Row],[Ownership costs($/ac)]]*0.2</f>
        <v>0.22799999999999998</v>
      </c>
      <c r="AD86" s="124">
        <v>0.06</v>
      </c>
      <c r="AE86" s="125">
        <v>1.1399999999999999</v>
      </c>
      <c r="AF86" s="125"/>
      <c r="AG86" s="125" t="s">
        <v>713</v>
      </c>
      <c r="AH86" s="125"/>
    </row>
    <row r="87" spans="3:34">
      <c r="C87" s="109" t="str">
        <f>Implements72[[#This Row],[Implement type]]&amp;", "&amp;Implements72[[#This Row],[Width]]&amp;" "&amp;Implements72[[#This Row],[Width Unit]]&amp; ", per "&amp;Implements72[[#This Row],[Use basis]]</f>
        <v>Coulter-side dress applicator, 15 Ft, per acre</v>
      </c>
      <c r="D87" s="114" t="s">
        <v>701</v>
      </c>
      <c r="E87" s="115">
        <v>15</v>
      </c>
      <c r="F87" s="114" t="s">
        <v>447</v>
      </c>
      <c r="G87" s="115"/>
      <c r="H87" s="114" t="s">
        <v>245</v>
      </c>
      <c r="I87" s="199"/>
      <c r="J87" s="200"/>
      <c r="K87" s="119"/>
      <c r="L87" s="119"/>
      <c r="M87" s="192"/>
      <c r="N87" s="115"/>
      <c r="O87" s="120" t="s">
        <v>735</v>
      </c>
      <c r="P87" s="115"/>
      <c r="Q87" s="115"/>
      <c r="R87" s="200"/>
      <c r="S87" s="200"/>
      <c r="T87" s="115"/>
      <c r="U87" s="201"/>
      <c r="V87" s="202"/>
      <c r="W87" s="203"/>
      <c r="X87" s="204"/>
      <c r="Y87" s="205"/>
      <c r="Z87" s="124">
        <f>Implements72[[#This Row],[Ownership costs($/ac)]]/Implements72[[#This Row],[hr/ac]]</f>
        <v>10.642857142857142</v>
      </c>
      <c r="AA87" s="125"/>
      <c r="AB87" s="125"/>
      <c r="AC87" s="125">
        <f>Implements72[[#This Row],[Ownership costs($/ac)]]*0.2</f>
        <v>0.29799999999999999</v>
      </c>
      <c r="AD87" s="124">
        <v>0.14000000000000001</v>
      </c>
      <c r="AE87" s="125">
        <v>1.49</v>
      </c>
      <c r="AF87" s="125"/>
      <c r="AG87" s="125" t="s">
        <v>716</v>
      </c>
      <c r="AH87" s="125"/>
    </row>
    <row r="88" spans="3:34">
      <c r="C88" s="109" t="str">
        <f>Implements72[[#This Row],[Implement type]]&amp;", "&amp;Implements72[[#This Row],[Width]]&amp;" "&amp;Implements72[[#This Row],[Width Unit]]&amp; ", per "&amp;Implements72[[#This Row],[Use basis]]</f>
        <v>Coulter-side dress applicator, 20 Ft Folding, per acre</v>
      </c>
      <c r="D88" s="114" t="s">
        <v>701</v>
      </c>
      <c r="E88" s="115">
        <v>20</v>
      </c>
      <c r="F88" s="114" t="s">
        <v>467</v>
      </c>
      <c r="G88" s="115"/>
      <c r="H88" s="114" t="s">
        <v>267</v>
      </c>
      <c r="I88" s="199"/>
      <c r="J88" s="200"/>
      <c r="K88" s="119"/>
      <c r="L88" s="119"/>
      <c r="M88" s="192"/>
      <c r="N88" s="115"/>
      <c r="O88" s="120" t="s">
        <v>735</v>
      </c>
      <c r="P88" s="115"/>
      <c r="Q88" s="115"/>
      <c r="R88" s="200"/>
      <c r="S88" s="200"/>
      <c r="T88" s="115"/>
      <c r="U88" s="201"/>
      <c r="V88" s="202"/>
      <c r="W88" s="203"/>
      <c r="X88" s="204"/>
      <c r="Y88" s="205"/>
      <c r="Z88" s="124">
        <f>Implements72[[#This Row],[Ownership costs($/ac)]]/Implements72[[#This Row],[hr/ac]]</f>
        <v>14.299999999999999</v>
      </c>
      <c r="AA88" s="125"/>
      <c r="AB88" s="125"/>
      <c r="AC88" s="125">
        <f>Implements72[[#This Row],[Ownership costs($/ac)]]*0.2</f>
        <v>0.28599999999999998</v>
      </c>
      <c r="AD88" s="124">
        <v>0.1</v>
      </c>
      <c r="AE88" s="125">
        <v>1.43</v>
      </c>
      <c r="AF88" s="125"/>
      <c r="AG88" s="125" t="s">
        <v>716</v>
      </c>
      <c r="AH88" s="125"/>
    </row>
    <row r="89" spans="3:34">
      <c r="C89" s="109" t="str">
        <f>Implements72[[#This Row],[Implement type]]&amp;", "&amp;Implements72[[#This Row],[Width]]&amp;" "&amp;Implements72[[#This Row],[Width Unit]]&amp; ", per "&amp;Implements72[[#This Row],[Use basis]]</f>
        <v>Coulter-side dress applicator, 30 Ft Folding, per acre</v>
      </c>
      <c r="D89" s="114" t="s">
        <v>701</v>
      </c>
      <c r="E89" s="115">
        <v>30</v>
      </c>
      <c r="F89" s="114" t="s">
        <v>467</v>
      </c>
      <c r="G89" s="115"/>
      <c r="H89" s="114" t="s">
        <v>705</v>
      </c>
      <c r="I89" s="199"/>
      <c r="J89" s="200"/>
      <c r="K89" s="119"/>
      <c r="L89" s="119"/>
      <c r="M89" s="192"/>
      <c r="N89" s="115"/>
      <c r="O89" s="120" t="s">
        <v>735</v>
      </c>
      <c r="P89" s="115"/>
      <c r="Q89" s="115"/>
      <c r="R89" s="200"/>
      <c r="S89" s="200"/>
      <c r="T89" s="115"/>
      <c r="U89" s="201"/>
      <c r="V89" s="202"/>
      <c r="W89" s="203"/>
      <c r="X89" s="204"/>
      <c r="Y89" s="205"/>
      <c r="Z89" s="124">
        <f>Implements72[[#This Row],[Ownership costs($/ac)]]/Implements72[[#This Row],[hr/ac]]</f>
        <v>21.285714285714285</v>
      </c>
      <c r="AA89" s="125"/>
      <c r="AB89" s="125"/>
      <c r="AC89" s="125">
        <f>Implements72[[#This Row],[Ownership costs($/ac)]]*0.2</f>
        <v>0.29799999999999999</v>
      </c>
      <c r="AD89" s="124">
        <v>7.0000000000000007E-2</v>
      </c>
      <c r="AE89" s="125">
        <v>1.49</v>
      </c>
      <c r="AF89" s="125"/>
      <c r="AG89" s="125" t="s">
        <v>716</v>
      </c>
      <c r="AH89" s="125"/>
    </row>
    <row r="90" spans="3:34">
      <c r="C90" s="109" t="str">
        <f>Implements72[[#This Row],[Implement type]]&amp;", "&amp;Implements72[[#This Row],[Width]]&amp;" "&amp;Implements72[[#This Row],[Width Unit]]&amp; ", per "&amp;Implements72[[#This Row],[Use basis]]</f>
        <v>Strip-till, 20 Ft, per acre</v>
      </c>
      <c r="D90" s="114" t="s">
        <v>690</v>
      </c>
      <c r="E90" s="115">
        <v>20</v>
      </c>
      <c r="F90" s="114" t="s">
        <v>447</v>
      </c>
      <c r="G90" s="115"/>
      <c r="H90" s="114"/>
      <c r="I90" s="199"/>
      <c r="J90" s="200"/>
      <c r="K90" s="119"/>
      <c r="L90" s="119"/>
      <c r="M90" s="192"/>
      <c r="N90" s="115"/>
      <c r="O90" s="120" t="s">
        <v>735</v>
      </c>
      <c r="P90" s="115"/>
      <c r="Q90" s="115"/>
      <c r="R90" s="200"/>
      <c r="S90" s="200"/>
      <c r="T90" s="115"/>
      <c r="U90" s="201"/>
      <c r="V90" s="202"/>
      <c r="W90" s="203"/>
      <c r="X90" s="204"/>
      <c r="Y90" s="205"/>
      <c r="Z90" s="124">
        <f>Implements72[[#This Row],[Ownership costs($/ac)]]/Implements72[[#This Row],[hr/ac]]</f>
        <v>10.571428571428571</v>
      </c>
      <c r="AA90" s="125"/>
      <c r="AB90" s="125"/>
      <c r="AC90" s="125">
        <f>Implements72[[#This Row],[Ownership costs($/ac)]]*0.2</f>
        <v>0.29599999999999999</v>
      </c>
      <c r="AD90" s="124">
        <v>0.14000000000000001</v>
      </c>
      <c r="AE90" s="125">
        <v>1.48</v>
      </c>
      <c r="AF90" s="125"/>
      <c r="AG90" s="125" t="s">
        <v>454</v>
      </c>
      <c r="AH90" s="125"/>
    </row>
    <row r="91" spans="3:34">
      <c r="C91" s="109" t="str">
        <f>Implements72[[#This Row],[Implement type]]&amp;", "&amp;Implements72[[#This Row],[Width]]&amp;" "&amp;Implements72[[#This Row],[Width Unit]]&amp; ", per "&amp;Implements72[[#This Row],[Use basis]]</f>
        <v>Strip-till, 30 Ft Folding, per acre</v>
      </c>
      <c r="D91" s="114" t="s">
        <v>690</v>
      </c>
      <c r="E91" s="115">
        <v>30</v>
      </c>
      <c r="F91" s="114" t="s">
        <v>467</v>
      </c>
      <c r="G91" s="115"/>
      <c r="H91" s="114"/>
      <c r="I91" s="199"/>
      <c r="J91" s="200"/>
      <c r="K91" s="119"/>
      <c r="L91" s="119"/>
      <c r="M91" s="192"/>
      <c r="N91" s="115"/>
      <c r="O91" s="120" t="s">
        <v>735</v>
      </c>
      <c r="P91" s="115"/>
      <c r="Q91" s="115"/>
      <c r="R91" s="200"/>
      <c r="S91" s="200"/>
      <c r="T91" s="115"/>
      <c r="U91" s="201"/>
      <c r="V91" s="202"/>
      <c r="W91" s="203"/>
      <c r="X91" s="204"/>
      <c r="Y91" s="205"/>
      <c r="Z91" s="124">
        <f>Implements72[[#This Row],[Ownership costs($/ac)]]/Implements72[[#This Row],[hr/ac]]</f>
        <v>20.454545454545453</v>
      </c>
      <c r="AA91" s="125"/>
      <c r="AB91" s="125"/>
      <c r="AC91" s="125">
        <f>Implements72[[#This Row],[Ownership costs($/ac)]]*0.2</f>
        <v>0.45</v>
      </c>
      <c r="AD91" s="124">
        <v>0.11</v>
      </c>
      <c r="AE91" s="125">
        <v>2.25</v>
      </c>
      <c r="AF91" s="125"/>
      <c r="AG91" s="125" t="s">
        <v>454</v>
      </c>
      <c r="AH91" s="125"/>
    </row>
    <row r="92" spans="3:34">
      <c r="C92" s="109" t="str">
        <f>Implements72[[#This Row],[Implement type]]&amp;", "&amp;Implements72[[#This Row],[Width]]&amp;" "&amp;Implements72[[#This Row],[Width Unit]]&amp; ", per "&amp;Implements72[[#This Row],[Use basis]]</f>
        <v>Strip-till, 40 Ft Folding, per acre</v>
      </c>
      <c r="D92" s="114" t="s">
        <v>690</v>
      </c>
      <c r="E92" s="115">
        <v>40</v>
      </c>
      <c r="F92" s="114" t="s">
        <v>467</v>
      </c>
      <c r="G92" s="115"/>
      <c r="H92" s="114"/>
      <c r="I92" s="199"/>
      <c r="J92" s="200"/>
      <c r="K92" s="119"/>
      <c r="L92" s="119"/>
      <c r="M92" s="192"/>
      <c r="N92" s="115"/>
      <c r="O92" s="120" t="s">
        <v>735</v>
      </c>
      <c r="P92" s="115"/>
      <c r="Q92" s="115"/>
      <c r="R92" s="200"/>
      <c r="S92" s="200"/>
      <c r="T92" s="115"/>
      <c r="U92" s="201"/>
      <c r="V92" s="202"/>
      <c r="W92" s="203"/>
      <c r="X92" s="204"/>
      <c r="Y92" s="205"/>
      <c r="Z92" s="124">
        <f>Implements72[[#This Row],[Ownership costs($/ac)]]/Implements72[[#This Row],[hr/ac]]</f>
        <v>28.142857142857139</v>
      </c>
      <c r="AA92" s="125"/>
      <c r="AB92" s="125"/>
      <c r="AC92" s="125">
        <f>Implements72[[#This Row],[Ownership costs($/ac)]]*0.2</f>
        <v>0.39400000000000002</v>
      </c>
      <c r="AD92" s="124">
        <v>7.0000000000000007E-2</v>
      </c>
      <c r="AE92" s="125">
        <v>1.97</v>
      </c>
      <c r="AF92" s="125"/>
      <c r="AG92" s="125" t="s">
        <v>454</v>
      </c>
      <c r="AH92" s="125"/>
    </row>
    <row r="93" spans="3:34">
      <c r="C93" s="109" t="str">
        <f>Implements72[[#This Row],[Implement type]]&amp;", "&amp;Implements72[[#This Row],[Width]]&amp;" "&amp;Implements72[[#This Row],[Width Unit]]&amp; ", per "&amp;Implements72[[#This Row],[Use basis]]</f>
        <v>Disk bedder, 18 Ft, per acre</v>
      </c>
      <c r="D93" s="114" t="s">
        <v>691</v>
      </c>
      <c r="E93" s="115">
        <v>18</v>
      </c>
      <c r="F93" s="114" t="s">
        <v>447</v>
      </c>
      <c r="G93" s="115"/>
      <c r="H93" s="114" t="s">
        <v>245</v>
      </c>
      <c r="I93" s="199"/>
      <c r="J93" s="200"/>
      <c r="K93" s="119"/>
      <c r="L93" s="119"/>
      <c r="M93" s="192"/>
      <c r="N93" s="115"/>
      <c r="O93" s="120" t="s">
        <v>735</v>
      </c>
      <c r="P93" s="115"/>
      <c r="Q93" s="115"/>
      <c r="R93" s="200"/>
      <c r="S93" s="200"/>
      <c r="T93" s="115"/>
      <c r="U93" s="201"/>
      <c r="V93" s="202"/>
      <c r="W93" s="203"/>
      <c r="X93" s="204"/>
      <c r="Y93" s="205"/>
      <c r="Z93" s="124">
        <f>Implements72[[#This Row],[Ownership costs($/ac)]]/Implements72[[#This Row],[hr/ac]]</f>
        <v>11.538461538461538</v>
      </c>
      <c r="AA93" s="125"/>
      <c r="AB93" s="125"/>
      <c r="AC93" s="125">
        <f>Implements72[[#This Row],[Ownership costs($/ac)]]*0.2</f>
        <v>0.30000000000000004</v>
      </c>
      <c r="AD93" s="124">
        <v>0.13</v>
      </c>
      <c r="AE93" s="125">
        <v>1.5</v>
      </c>
      <c r="AF93" s="125"/>
      <c r="AG93" s="125" t="s">
        <v>711</v>
      </c>
      <c r="AH93" s="125"/>
    </row>
    <row r="94" spans="3:34">
      <c r="C94" s="109" t="str">
        <f>Implements72[[#This Row],[Implement type]]&amp;", "&amp;Implements72[[#This Row],[Width]]&amp;" "&amp;Implements72[[#This Row],[Width Unit]]&amp; ", per "&amp;Implements72[[#This Row],[Use basis]]</f>
        <v>Disk bedder, 24 Ft Folding, per acre</v>
      </c>
      <c r="D94" s="114" t="s">
        <v>691</v>
      </c>
      <c r="E94" s="115">
        <v>24</v>
      </c>
      <c r="F94" s="114" t="s">
        <v>467</v>
      </c>
      <c r="G94" s="115"/>
      <c r="H94" s="114" t="s">
        <v>267</v>
      </c>
      <c r="I94" s="199"/>
      <c r="J94" s="200"/>
      <c r="K94" s="119"/>
      <c r="L94" s="119"/>
      <c r="M94" s="192"/>
      <c r="N94" s="115"/>
      <c r="O94" s="120" t="s">
        <v>735</v>
      </c>
      <c r="P94" s="115"/>
      <c r="Q94" s="115"/>
      <c r="R94" s="200"/>
      <c r="S94" s="200"/>
      <c r="T94" s="115"/>
      <c r="U94" s="201"/>
      <c r="V94" s="202"/>
      <c r="W94" s="203"/>
      <c r="X94" s="204"/>
      <c r="Y94" s="205"/>
      <c r="Z94" s="124">
        <f>Implements72[[#This Row],[Ownership costs($/ac)]]/Implements72[[#This Row],[hr/ac]]</f>
        <v>19.2</v>
      </c>
      <c r="AA94" s="125"/>
      <c r="AB94" s="125"/>
      <c r="AC94" s="125">
        <f>Implements72[[#This Row],[Ownership costs($/ac)]]*0.2</f>
        <v>0.38400000000000001</v>
      </c>
      <c r="AD94" s="124">
        <v>0.1</v>
      </c>
      <c r="AE94" s="125">
        <v>1.92</v>
      </c>
      <c r="AF94" s="125"/>
      <c r="AG94" s="125" t="s">
        <v>711</v>
      </c>
      <c r="AH94" s="125"/>
    </row>
    <row r="95" spans="3:34">
      <c r="C95" s="109" t="str">
        <f>Implements72[[#This Row],[Implement type]]&amp;", "&amp;Implements72[[#This Row],[Width]]&amp;" "&amp;Implements72[[#This Row],[Width Unit]]&amp; ", per "&amp;Implements72[[#This Row],[Use basis]]</f>
        <v>Disk bedder, 36 Ft Folding, per acre</v>
      </c>
      <c r="D95" s="114" t="s">
        <v>691</v>
      </c>
      <c r="E95" s="115">
        <v>36</v>
      </c>
      <c r="F95" s="114" t="s">
        <v>467</v>
      </c>
      <c r="G95" s="115"/>
      <c r="H95" s="114" t="s">
        <v>705</v>
      </c>
      <c r="I95" s="199"/>
      <c r="J95" s="200"/>
      <c r="K95" s="119"/>
      <c r="L95" s="119"/>
      <c r="M95" s="192"/>
      <c r="N95" s="115"/>
      <c r="O95" s="120" t="s">
        <v>735</v>
      </c>
      <c r="P95" s="115"/>
      <c r="Q95" s="115"/>
      <c r="R95" s="200"/>
      <c r="S95" s="200"/>
      <c r="T95" s="115"/>
      <c r="U95" s="201"/>
      <c r="V95" s="202"/>
      <c r="W95" s="203"/>
      <c r="X95" s="204"/>
      <c r="Y95" s="205"/>
      <c r="Z95" s="124">
        <f>Implements72[[#This Row],[Ownership costs($/ac)]]/Implements72[[#This Row],[hr/ac]]</f>
        <v>26.500000000000004</v>
      </c>
      <c r="AA95" s="125"/>
      <c r="AB95" s="125"/>
      <c r="AC95" s="125">
        <f>Implements72[[#This Row],[Ownership costs($/ac)]]*0.2</f>
        <v>0.31800000000000006</v>
      </c>
      <c r="AD95" s="124">
        <v>0.06</v>
      </c>
      <c r="AE95" s="125">
        <v>1.59</v>
      </c>
      <c r="AF95" s="125"/>
      <c r="AG95" s="125" t="s">
        <v>711</v>
      </c>
      <c r="AH95" s="125"/>
    </row>
    <row r="96" spans="3:34">
      <c r="C96" s="109" t="str">
        <f>Implements72[[#This Row],[Implement type]]&amp;", "&amp;Implements72[[#This Row],[Width]]&amp;" "&amp;Implements72[[#This Row],[Width Unit]]&amp; ", per "&amp;Implements72[[#This Row],[Use basis]]</f>
        <v>Bed leveler, 18 Ft Folding, per acre</v>
      </c>
      <c r="D96" s="114" t="s">
        <v>689</v>
      </c>
      <c r="E96" s="115">
        <v>18</v>
      </c>
      <c r="F96" s="114" t="s">
        <v>467</v>
      </c>
      <c r="G96" s="115"/>
      <c r="H96" s="114"/>
      <c r="I96" s="199"/>
      <c r="J96" s="200"/>
      <c r="K96" s="119"/>
      <c r="L96" s="119"/>
      <c r="M96" s="192"/>
      <c r="N96" s="115"/>
      <c r="O96" s="120" t="s">
        <v>735</v>
      </c>
      <c r="P96" s="115"/>
      <c r="Q96" s="115"/>
      <c r="R96" s="200"/>
      <c r="S96" s="200"/>
      <c r="T96" s="115"/>
      <c r="U96" s="201"/>
      <c r="V96" s="202"/>
      <c r="W96" s="203"/>
      <c r="X96" s="204"/>
      <c r="Y96" s="205"/>
      <c r="Z96" s="124">
        <f>Implements72[[#This Row],[Ownership costs($/ac)]]/Implements72[[#This Row],[hr/ac]]</f>
        <v>15.615384615384613</v>
      </c>
      <c r="AA96" s="125"/>
      <c r="AB96" s="125"/>
      <c r="AC96" s="125">
        <f>Implements72[[#This Row],[Ownership costs($/ac)]]*0.2</f>
        <v>0.40599999999999997</v>
      </c>
      <c r="AD96" s="124">
        <v>0.13</v>
      </c>
      <c r="AE96" s="125">
        <v>2.0299999999999998</v>
      </c>
      <c r="AF96" s="125"/>
      <c r="AG96" s="125" t="s">
        <v>711</v>
      </c>
      <c r="AH96" s="125"/>
    </row>
    <row r="97" spans="3:52">
      <c r="C97" s="109" t="str">
        <f>Implements72[[#This Row],[Implement type]]&amp;", "&amp;Implements72[[#This Row],[Width]]&amp;" "&amp;Implements72[[#This Row],[Width Unit]]&amp; ", per "&amp;Implements72[[#This Row],[Use basis]]</f>
        <v>Bed leveler, 24 Ft Folding, per acre</v>
      </c>
      <c r="D97" s="114" t="s">
        <v>689</v>
      </c>
      <c r="E97" s="115">
        <v>24</v>
      </c>
      <c r="F97" s="114" t="s">
        <v>467</v>
      </c>
      <c r="G97" s="115"/>
      <c r="H97" s="114"/>
      <c r="I97" s="199"/>
      <c r="J97" s="200"/>
      <c r="K97" s="119"/>
      <c r="L97" s="119"/>
      <c r="M97" s="192"/>
      <c r="N97" s="115"/>
      <c r="O97" s="120" t="s">
        <v>735</v>
      </c>
      <c r="P97" s="115"/>
      <c r="Q97" s="115"/>
      <c r="R97" s="200"/>
      <c r="S97" s="200"/>
      <c r="T97" s="115"/>
      <c r="U97" s="201"/>
      <c r="V97" s="202"/>
      <c r="W97" s="203"/>
      <c r="X97" s="204"/>
      <c r="Y97" s="205"/>
      <c r="Z97" s="124">
        <f>Implements72[[#This Row],[Ownership costs($/ac)]]/Implements72[[#This Row],[hr/ac]]</f>
        <v>18.5</v>
      </c>
      <c r="AA97" s="125"/>
      <c r="AB97" s="125"/>
      <c r="AC97" s="125">
        <f>Implements72[[#This Row],[Ownership costs($/ac)]]*0.2</f>
        <v>0.37000000000000005</v>
      </c>
      <c r="AD97" s="124">
        <v>0.1</v>
      </c>
      <c r="AE97" s="125">
        <v>1.85</v>
      </c>
      <c r="AF97" s="125"/>
      <c r="AG97" s="125" t="s">
        <v>711</v>
      </c>
      <c r="AH97" s="125"/>
    </row>
    <row r="98" spans="3:52">
      <c r="C98" s="109" t="str">
        <f>Implements72[[#This Row],[Implement type]]&amp;", "&amp;Implements72[[#This Row],[Width]]&amp;" "&amp;Implements72[[#This Row],[Width Unit]]&amp; ", per "&amp;Implements72[[#This Row],[Use basis]]</f>
        <v>Bed leveler, 36 Ft Folding, per acre</v>
      </c>
      <c r="D98" s="114" t="s">
        <v>689</v>
      </c>
      <c r="E98" s="115">
        <v>36</v>
      </c>
      <c r="F98" s="114" t="s">
        <v>467</v>
      </c>
      <c r="G98" s="115"/>
      <c r="H98" s="114"/>
      <c r="I98" s="199"/>
      <c r="J98" s="200"/>
      <c r="K98" s="119"/>
      <c r="L98" s="119"/>
      <c r="M98" s="192"/>
      <c r="N98" s="115"/>
      <c r="O98" s="120" t="s">
        <v>735</v>
      </c>
      <c r="P98" s="115"/>
      <c r="Q98" s="115"/>
      <c r="R98" s="200"/>
      <c r="S98" s="200"/>
      <c r="T98" s="115"/>
      <c r="U98" s="201"/>
      <c r="V98" s="202"/>
      <c r="W98" s="203"/>
      <c r="X98" s="204"/>
      <c r="Y98" s="205"/>
      <c r="Z98" s="124">
        <f>Implements72[[#This Row],[Ownership costs($/ac)]]/Implements72[[#This Row],[hr/ac]]</f>
        <v>26.333333333333336</v>
      </c>
      <c r="AA98" s="125"/>
      <c r="AB98" s="125"/>
      <c r="AC98" s="125">
        <f>Implements72[[#This Row],[Ownership costs($/ac)]]*0.2</f>
        <v>0.31600000000000006</v>
      </c>
      <c r="AD98" s="124">
        <v>0.06</v>
      </c>
      <c r="AE98" s="125">
        <v>1.58</v>
      </c>
      <c r="AF98" s="125"/>
      <c r="AG98" s="125" t="s">
        <v>711</v>
      </c>
      <c r="AH98" s="125"/>
    </row>
    <row r="99" spans="3:52">
      <c r="C99" s="109" t="str">
        <f>Implements72[[#This Row],[Implement type]]&amp;", "&amp;Implements72[[#This Row],[Width]]&amp;" "&amp;Implements72[[#This Row],[Width Unit]]&amp; ", per "&amp;Implements72[[#This Row],[Use basis]]</f>
        <v>Chisel plow, 55 Ft Folding, per acre</v>
      </c>
      <c r="D99" s="116" t="s">
        <v>459</v>
      </c>
      <c r="E99" s="115">
        <v>55</v>
      </c>
      <c r="F99" s="116" t="str">
        <f t="shared" si="7"/>
        <v>Ft Folding</v>
      </c>
      <c r="G99" s="115"/>
      <c r="H99" s="115"/>
      <c r="I99" s="117">
        <v>141000</v>
      </c>
      <c r="J99" s="118">
        <v>0.1</v>
      </c>
      <c r="K99" s="208">
        <f t="shared" si="1"/>
        <v>156666.66666666666</v>
      </c>
      <c r="L99" s="115">
        <v>12</v>
      </c>
      <c r="M99" s="115">
        <v>60</v>
      </c>
      <c r="N99" s="120">
        <f t="shared" ref="N99:N110" si="8">IF(AND(Q99&lt;&gt;0,R99&lt;&gt;0),M99*(E99*Q99*R99)/8.25,M99*E99)</f>
        <v>1700</v>
      </c>
      <c r="O99" s="120" t="s">
        <v>735</v>
      </c>
      <c r="P99" s="115" t="s">
        <v>459</v>
      </c>
      <c r="Q99" s="115">
        <v>5</v>
      </c>
      <c r="R99" s="118">
        <v>0.85</v>
      </c>
      <c r="S99" s="118">
        <v>1.02</v>
      </c>
      <c r="T99" s="115">
        <v>370</v>
      </c>
      <c r="U99"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0.28002273174285697</v>
      </c>
      <c r="V99" s="122">
        <f>Implements72[[#This Row],[TradeIn%]]*Implements72[[#This Row],[PriceL]]</f>
        <v>43870.227973047586</v>
      </c>
      <c r="W99" s="123">
        <f>(Implements72[[#This Row],[PriceP]]-Implements72[[#This Row],[TradeIn$]])/Implements72[[#This Row],[Life (yr)]]/Implements72[[#This Row],[Use (hr/yr)]]</f>
        <v>134.90246114854503</v>
      </c>
      <c r="X99" s="123">
        <f>((Implements72[[#This Row],[PriceP]]+Implements72[[#This Row],[TradeIn$]])/2*($BP$7+$BP$8+$BP$9)+Implements72[[#This Row],[Shed (ft^2)]]*$BP$12)/Implements72[[#This Row],[Use (hr/yr)]]</f>
        <v>146.17010648574572</v>
      </c>
      <c r="Y99" s="123">
        <f>Implements72[[#This Row],[PriceL]]*(VLOOKUP(Implements72[[#This Row],[ASABEtype]],$BC$6:$BM$52,2)*(Implements72[[#This Row],[Life (yr)]]*Implements72[[#This Row],[Use (hr/yr)]]/1000)^VLOOKUP(Implements72[[#This Row],[ASABEtype]],$BC$6:$BM$52,3))/Implements72[[#This Row],[Life (yr)]]/Implements72[[#This Row],[Use (hr/yr)]]</f>
        <v>38.465167958689079</v>
      </c>
      <c r="Z99" s="123">
        <f>Implements72[[#This Row],[Depr ($/hr)]]+Implements72[[#This Row],[OH ($/hr)]]</f>
        <v>281.07256763429075</v>
      </c>
      <c r="AA99" s="123">
        <f>(Implements72[[#This Row],[PriceP]]-Implements72[[#This Row],[TradeIn$]])/Implements72[[#This Row],[Life (yr)]]/Implements72[[#This Row],[Use (ac/yr)]]</f>
        <v>4.7612633346545303</v>
      </c>
      <c r="AB99" s="123">
        <f>((Implements72[[#This Row],[PriceP]]+Implements72[[#This Row],[TradeIn$]])/2*($BP$7+$BP$8+$BP$9)+Implements72[[#This Row],[Shed (ft^2)]]*$BP$12)/Implements72[[#This Row],[Use (ac/yr)]]</f>
        <v>5.1589449347910259</v>
      </c>
      <c r="AC99"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1.3575941632478499</v>
      </c>
      <c r="AD99" s="124">
        <f>$BP$18/(Implements72[[#This Row],[Width]]*Implements72[[#This Row],[Speed]]*Implements72[[#This Row],[Efficiency]])</f>
        <v>3.5294117647058823E-2</v>
      </c>
      <c r="AE99" s="125">
        <f>IF(Implements72[[#This Row],[Use basis]]=$O$117,Implements72[[#This Row],[Ownership costs ($/hr)]],SUM(Implements72[[#This Row],[Depr ($/ac)2]:[OH ($/ac)]]))</f>
        <v>9.9202082694455562</v>
      </c>
      <c r="AF99" s="127">
        <v>3</v>
      </c>
      <c r="AG99" s="109" t="s">
        <v>511</v>
      </c>
      <c r="AH99" s="125"/>
    </row>
    <row r="100" spans="3:52">
      <c r="C100" s="109" t="str">
        <f>Implements72[[#This Row],[Implement type]]&amp;", "&amp;Implements72[[#This Row],[Width]]&amp;" "&amp;Implements72[[#This Row],[Width Unit]]&amp; ", per "&amp;Implements72[[#This Row],[Use basis]]</f>
        <v>Chisel plow, front dsk , 16 Ft Folding, per acre</v>
      </c>
      <c r="D100" s="114" t="s">
        <v>512</v>
      </c>
      <c r="E100" s="115">
        <v>16</v>
      </c>
      <c r="F100" s="116" t="str">
        <f t="shared" si="7"/>
        <v>Ft Folding</v>
      </c>
      <c r="G100" s="115"/>
      <c r="H100" s="115"/>
      <c r="I100" s="117">
        <v>37500</v>
      </c>
      <c r="J100" s="118">
        <v>0.1</v>
      </c>
      <c r="K100" s="208">
        <f t="shared" si="1"/>
        <v>41666.666666666664</v>
      </c>
      <c r="L100" s="115">
        <v>12</v>
      </c>
      <c r="M100" s="115">
        <v>80</v>
      </c>
      <c r="N100" s="120">
        <f t="shared" si="8"/>
        <v>659.39393939393938</v>
      </c>
      <c r="O100" s="120" t="s">
        <v>735</v>
      </c>
      <c r="P100" s="115" t="s">
        <v>458</v>
      </c>
      <c r="Q100" s="115">
        <v>5</v>
      </c>
      <c r="R100" s="118">
        <v>0.85</v>
      </c>
      <c r="S100" s="118">
        <v>1.02</v>
      </c>
      <c r="T100" s="115">
        <v>225</v>
      </c>
      <c r="U100"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0.28329577093478608</v>
      </c>
      <c r="V100" s="122">
        <f>Implements72[[#This Row],[TradeIn%]]*Implements72[[#This Row],[PriceL]]</f>
        <v>11803.990455616085</v>
      </c>
      <c r="W100" s="123">
        <f>(Implements72[[#This Row],[PriceP]]-Implements72[[#This Row],[TradeIn$]])/Implements72[[#This Row],[Life (yr)]]/Implements72[[#This Row],[Use (hr/yr)]]</f>
        <v>26.766676608733246</v>
      </c>
      <c r="X100" s="123">
        <f>((Implements72[[#This Row],[PriceP]]+Implements72[[#This Row],[TradeIn$]])/2*($BP$7+$BP$8+$BP$9)+Implements72[[#This Row],[Shed (ft^2)]]*$BP$12)/Implements72[[#This Row],[Use (hr/yr)]]</f>
        <v>30.767572905533417</v>
      </c>
      <c r="Y100" s="123">
        <f>Implements72[[#This Row],[PriceL]]*(VLOOKUP(Implements72[[#This Row],[ASABEtype]],$BC$6:$BM$52,2)*(Implements72[[#This Row],[Life (yr)]]*Implements72[[#This Row],[Use (hr/yr)]]/1000)^VLOOKUP(Implements72[[#This Row],[ASABEtype]],$BC$6:$BM$52,3))/Implements72[[#This Row],[Life (yr)]]/Implements72[[#This Row],[Use (hr/yr)]]</f>
        <v>7.2887176440267067</v>
      </c>
      <c r="Z100" s="123">
        <f>Implements72[[#This Row],[Depr ($/hr)]]+Implements72[[#This Row],[OH ($/hr)]]</f>
        <v>57.534249514266662</v>
      </c>
      <c r="AA100" s="123">
        <f>(Implements72[[#This Row],[PriceP]]-Implements72[[#This Row],[TradeIn$]])/Implements72[[#This Row],[Life (yr)]]/Implements72[[#This Row],[Use (ac/yr)]]</f>
        <v>3.2474276767948425</v>
      </c>
      <c r="AB100" s="123">
        <f>((Implements72[[#This Row],[PriceP]]+Implements72[[#This Row],[TradeIn$]])/2*($BP$7+$BP$8+$BP$9)+Implements72[[#This Row],[Shed (ft^2)]]*$BP$12)/Implements72[[#This Row],[Use (ac/yr)]]</f>
        <v>3.7328305363330982</v>
      </c>
      <c r="AC100"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0.88429294945912251</v>
      </c>
      <c r="AD100" s="124">
        <f>$BP$18/(Implements72[[#This Row],[Width]]*Implements72[[#This Row],[Speed]]*Implements72[[#This Row],[Efficiency]])</f>
        <v>0.12132352941176471</v>
      </c>
      <c r="AE100" s="125">
        <f>IF(Implements72[[#This Row],[Use basis]]=$O$117,Implements72[[#This Row],[Ownership costs ($/hr)]],SUM(Implements72[[#This Row],[Depr ($/ac)2]:[OH ($/ac)]]))</f>
        <v>6.9802582131279411</v>
      </c>
      <c r="AF100" s="127">
        <v>4</v>
      </c>
      <c r="AG100" s="109" t="s">
        <v>511</v>
      </c>
      <c r="AH100" s="125"/>
    </row>
    <row r="101" spans="3:52">
      <c r="C101" s="109" t="str">
        <f>Implements72[[#This Row],[Implement type]]&amp;", "&amp;Implements72[[#This Row],[Width]]&amp;" "&amp;Implements72[[#This Row],[Width Unit]]&amp; ", per "&amp;Implements72[[#This Row],[Use basis]]</f>
        <v>Chisel plow, front dsk , 21 Ft Folding, per acre</v>
      </c>
      <c r="D101" s="114" t="s">
        <v>512</v>
      </c>
      <c r="E101" s="115">
        <v>21</v>
      </c>
      <c r="F101" s="116" t="str">
        <f t="shared" si="7"/>
        <v>Ft Folding</v>
      </c>
      <c r="G101" s="115"/>
      <c r="H101" s="115"/>
      <c r="I101" s="117">
        <v>59000</v>
      </c>
      <c r="J101" s="118">
        <v>0.1</v>
      </c>
      <c r="K101" s="208">
        <f t="shared" si="1"/>
        <v>65555.555555555547</v>
      </c>
      <c r="L101" s="115">
        <v>12</v>
      </c>
      <c r="M101" s="115">
        <v>80</v>
      </c>
      <c r="N101" s="120">
        <f t="shared" si="8"/>
        <v>865.4545454545455</v>
      </c>
      <c r="O101" s="120" t="s">
        <v>735</v>
      </c>
      <c r="P101" s="115" t="s">
        <v>458</v>
      </c>
      <c r="Q101" s="115">
        <v>5</v>
      </c>
      <c r="R101" s="118">
        <v>0.85</v>
      </c>
      <c r="S101" s="118">
        <v>1.02</v>
      </c>
      <c r="T101" s="115">
        <v>225</v>
      </c>
      <c r="U101"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0.28329577093478608</v>
      </c>
      <c r="V101" s="122">
        <f>Implements72[[#This Row],[TradeIn%]]*Implements72[[#This Row],[PriceL]]</f>
        <v>18571.611650169307</v>
      </c>
      <c r="W101" s="123">
        <f>(Implements72[[#This Row],[PriceP]]-Implements72[[#This Row],[TradeIn$]])/Implements72[[#This Row],[Life (yr)]]/Implements72[[#This Row],[Use (hr/yr)]]</f>
        <v>42.112904531073646</v>
      </c>
      <c r="X101" s="123">
        <f>((Implements72[[#This Row],[PriceP]]+Implements72[[#This Row],[TradeIn$]])/2*($BP$7+$BP$8+$BP$9)+Implements72[[#This Row],[Shed (ft^2)]]*$BP$12)/Implements72[[#This Row],[Use (hr/yr)]]</f>
        <v>46.844782459935558</v>
      </c>
      <c r="Y101" s="123">
        <f>Implements72[[#This Row],[PriceL]]*(VLOOKUP(Implements72[[#This Row],[ASABEtype]],$BC$6:$BM$52,2)*(Implements72[[#This Row],[Life (yr)]]*Implements72[[#This Row],[Use (hr/yr)]]/1000)^VLOOKUP(Implements72[[#This Row],[ASABEtype]],$BC$6:$BM$52,3))/Implements72[[#This Row],[Life (yr)]]/Implements72[[#This Row],[Use (hr/yr)]]</f>
        <v>11.467582426602018</v>
      </c>
      <c r="Z101" s="123">
        <f>Implements72[[#This Row],[Depr ($/hr)]]+Implements72[[#This Row],[OH ($/hr)]]</f>
        <v>88.957686991009211</v>
      </c>
      <c r="AA101" s="123">
        <f>(Implements72[[#This Row],[PriceP]]-Implements72[[#This Row],[TradeIn$]])/Implements72[[#This Row],[Life (yr)]]/Implements72[[#This Row],[Use (ac/yr)]]</f>
        <v>3.892789494468992</v>
      </c>
      <c r="AB101" s="123">
        <f>((Implements72[[#This Row],[PriceP]]+Implements72[[#This Row],[TradeIn$]])/2*($BP$7+$BP$8+$BP$9)+Implements72[[#This Row],[Shed (ft^2)]]*$BP$12)/Implements72[[#This Row],[Use (ac/yr)]]</f>
        <v>4.3301899752881612</v>
      </c>
      <c r="AC101"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1.060028627669094</v>
      </c>
      <c r="AD101" s="124">
        <f>$BP$18/(Implements72[[#This Row],[Width]]*Implements72[[#This Row],[Speed]]*Implements72[[#This Row],[Efficiency]])</f>
        <v>9.2436974789915971E-2</v>
      </c>
      <c r="AE101" s="125">
        <f>IF(Implements72[[#This Row],[Use basis]]=$O$117,Implements72[[#This Row],[Ownership costs ($/hr)]],SUM(Implements72[[#This Row],[Depr ($/ac)2]:[OH ($/ac)]]))</f>
        <v>8.2229794697571528</v>
      </c>
      <c r="AF101" s="127">
        <v>5</v>
      </c>
      <c r="AG101" s="109" t="s">
        <v>511</v>
      </c>
      <c r="AH101" s="125"/>
    </row>
    <row r="102" spans="3:52">
      <c r="C102" s="109" t="str">
        <f>Implements72[[#This Row],[Implement type]]&amp;", "&amp;Implements72[[#This Row],[Width]]&amp;" "&amp;Implements72[[#This Row],[Width Unit]]&amp; ", per "&amp;Implements72[[#This Row],[Use basis]]</f>
        <v>Moldboard plow, 12 Ft, per acre</v>
      </c>
      <c r="D102" s="116" t="s">
        <v>513</v>
      </c>
      <c r="E102" s="115">
        <v>12</v>
      </c>
      <c r="F102" s="116" t="str">
        <f t="shared" si="7"/>
        <v>Ft</v>
      </c>
      <c r="G102" s="115">
        <v>8</v>
      </c>
      <c r="H102" s="114" t="s">
        <v>514</v>
      </c>
      <c r="I102" s="117">
        <v>59500</v>
      </c>
      <c r="J102" s="118">
        <v>0.1</v>
      </c>
      <c r="K102" s="208">
        <f t="shared" si="1"/>
        <v>66111.111111111109</v>
      </c>
      <c r="L102" s="115">
        <v>12</v>
      </c>
      <c r="M102" s="115">
        <v>120</v>
      </c>
      <c r="N102" s="120">
        <f t="shared" si="8"/>
        <v>667.63636363636363</v>
      </c>
      <c r="O102" s="120" t="s">
        <v>735</v>
      </c>
      <c r="P102" s="115" t="s">
        <v>513</v>
      </c>
      <c r="Q102" s="115">
        <v>4.5</v>
      </c>
      <c r="R102" s="118">
        <v>0.85</v>
      </c>
      <c r="S102" s="118">
        <v>1.02</v>
      </c>
      <c r="T102" s="115">
        <v>150</v>
      </c>
      <c r="U102"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0.33609405741859116</v>
      </c>
      <c r="V102" s="122">
        <f>Implements72[[#This Row],[TradeIn%]]*Implements72[[#This Row],[PriceL]]</f>
        <v>22219.551573784636</v>
      </c>
      <c r="W102" s="123">
        <f>(Implements72[[#This Row],[PriceP]]-Implements72[[#This Row],[TradeIn$]])/Implements72[[#This Row],[Life (yr)]]/Implements72[[#This Row],[Use (hr/yr)]]</f>
        <v>25.889200295982892</v>
      </c>
      <c r="X102" s="123">
        <f>((Implements72[[#This Row],[PriceP]]+Implements72[[#This Row],[TradeIn$]])/2*($BP$7+$BP$8+$BP$9)+Implements72[[#This Row],[Shed (ft^2)]]*$BP$12)/Implements72[[#This Row],[Use (hr/yr)]]</f>
        <v>32.196853675683023</v>
      </c>
      <c r="Y102" s="123">
        <f>Implements72[[#This Row],[PriceL]]*(VLOOKUP(Implements72[[#This Row],[ASABEtype]],$BC$6:$BM$52,2)*(Implements72[[#This Row],[Life (yr)]]*Implements72[[#This Row],[Use (hr/yr)]]/1000)^VLOOKUP(Implements72[[#This Row],[ASABEtype]],$BC$6:$BM$52,3))/Implements72[[#This Row],[Life (yr)]]/Implements72[[#This Row],[Use (hr/yr)]]</f>
        <v>0.47600000000000003</v>
      </c>
      <c r="Z102" s="123">
        <f>Implements72[[#This Row],[Depr ($/hr)]]+Implements72[[#This Row],[OH ($/hr)]]</f>
        <v>58.086053971665919</v>
      </c>
      <c r="AA102" s="123">
        <f>(Implements72[[#This Row],[PriceP]]-Implements72[[#This Row],[TradeIn$]])/Implements72[[#This Row],[Life (yr)]]/Implements72[[#This Row],[Use (ac/yr)]]</f>
        <v>4.6532876348988861</v>
      </c>
      <c r="AB102" s="123">
        <f>((Implements72[[#This Row],[PriceP]]+Implements72[[#This Row],[TradeIn$]])/2*($BP$7+$BP$8+$BP$9)+Implements72[[#This Row],[Shed (ft^2)]]*$BP$12)/Implements72[[#This Row],[Use (ac/yr)]]</f>
        <v>5.7870161835377987</v>
      </c>
      <c r="AC102"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8.5555555555555565E-2</v>
      </c>
      <c r="AD102" s="124">
        <f>$BP$18/(Implements72[[#This Row],[Width]]*Implements72[[#This Row],[Speed]]*Implements72[[#This Row],[Efficiency]])</f>
        <v>0.17973856209150327</v>
      </c>
      <c r="AE102" s="125">
        <f>IF(Implements72[[#This Row],[Use basis]]=$O$117,Implements72[[#This Row],[Ownership costs ($/hr)]],SUM(Implements72[[#This Row],[Depr ($/ac)2]:[OH ($/ac)]]))</f>
        <v>10.440303818436686</v>
      </c>
      <c r="AF102" s="127">
        <v>7</v>
      </c>
      <c r="AG102" s="109" t="s">
        <v>511</v>
      </c>
      <c r="AH102" s="125"/>
    </row>
    <row r="103" spans="3:52">
      <c r="C103" s="109" t="str">
        <f>Implements72[[#This Row],[Implement type]]&amp;", "&amp;Implements72[[#This Row],[Width]]&amp;" "&amp;Implements72[[#This Row],[Width Unit]]&amp; ", per "&amp;Implements72[[#This Row],[Use basis]]</f>
        <v>Moldboard plow, 9 Ft, per acre</v>
      </c>
      <c r="D103" s="116" t="s">
        <v>513</v>
      </c>
      <c r="E103" s="115">
        <v>9</v>
      </c>
      <c r="F103" s="116" t="str">
        <f t="shared" si="7"/>
        <v>Ft</v>
      </c>
      <c r="G103" s="115">
        <v>6</v>
      </c>
      <c r="H103" s="114" t="s">
        <v>514</v>
      </c>
      <c r="I103" s="117">
        <v>33000</v>
      </c>
      <c r="J103" s="118">
        <v>0.1</v>
      </c>
      <c r="K103" s="208">
        <f t="shared" si="1"/>
        <v>36666.666666666664</v>
      </c>
      <c r="L103" s="115">
        <v>12</v>
      </c>
      <c r="M103" s="115">
        <v>120</v>
      </c>
      <c r="N103" s="120">
        <f t="shared" si="8"/>
        <v>500.72727272727275</v>
      </c>
      <c r="O103" s="120" t="s">
        <v>735</v>
      </c>
      <c r="P103" s="115" t="s">
        <v>513</v>
      </c>
      <c r="Q103" s="115">
        <v>4.5</v>
      </c>
      <c r="R103" s="118">
        <v>0.85</v>
      </c>
      <c r="S103" s="118">
        <v>1.02</v>
      </c>
      <c r="T103" s="115">
        <v>132</v>
      </c>
      <c r="U103"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0.33609405741859116</v>
      </c>
      <c r="V103" s="122">
        <f>Implements72[[#This Row],[TradeIn%]]*Implements72[[#This Row],[PriceL]]</f>
        <v>12323.448772015008</v>
      </c>
      <c r="W103" s="123">
        <f>(Implements72[[#This Row],[PriceP]]-Implements72[[#This Row],[TradeIn$]])/Implements72[[#This Row],[Life (yr)]]/Implements72[[#This Row],[Use (hr/yr)]]</f>
        <v>14.358716130545135</v>
      </c>
      <c r="X103" s="123">
        <f>((Implements72[[#This Row],[PriceP]]+Implements72[[#This Row],[TradeIn$]])/2*($BP$7+$BP$8+$BP$9)+Implements72[[#This Row],[Shed (ft^2)]]*$BP$12)/Implements72[[#This Row],[Use (hr/yr)]]</f>
        <v>18.251281852203938</v>
      </c>
      <c r="Y103" s="123">
        <f>Implements72[[#This Row],[PriceL]]*(VLOOKUP(Implements72[[#This Row],[ASABEtype]],$BC$6:$BM$52,2)*(Implements72[[#This Row],[Life (yr)]]*Implements72[[#This Row],[Use (hr/yr)]]/1000)^VLOOKUP(Implements72[[#This Row],[ASABEtype]],$BC$6:$BM$52,3))/Implements72[[#This Row],[Life (yr)]]/Implements72[[#This Row],[Use (hr/yr)]]</f>
        <v>0.26399999999999996</v>
      </c>
      <c r="Z103" s="123">
        <f>Implements72[[#This Row],[Depr ($/hr)]]+Implements72[[#This Row],[OH ($/hr)]]</f>
        <v>32.609997982749071</v>
      </c>
      <c r="AA103" s="123">
        <f>(Implements72[[#This Row],[PriceP]]-Implements72[[#This Row],[TradeIn$]])/Implements72[[#This Row],[Life (yr)]]/Implements72[[#This Row],[Use (ac/yr)]]</f>
        <v>3.4410866543790082</v>
      </c>
      <c r="AB103" s="123">
        <f>((Implements72[[#This Row],[PriceP]]+Implements72[[#This Row],[TradeIn$]])/2*($BP$7+$BP$8+$BP$9)+Implements72[[#This Row],[Shed (ft^2)]]*$BP$12)/Implements72[[#This Row],[Use (ac/yr)]]</f>
        <v>4.3739455419225122</v>
      </c>
      <c r="AC103"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6.3267973856209136E-2</v>
      </c>
      <c r="AD103" s="124">
        <f>$BP$18/(Implements72[[#This Row],[Width]]*Implements72[[#This Row],[Speed]]*Implements72[[#This Row],[Efficiency]])</f>
        <v>0.23965141612200438</v>
      </c>
      <c r="AE103" s="125">
        <f>IF(Implements72[[#This Row],[Use basis]]=$O$117,Implements72[[#This Row],[Ownership costs ($/hr)]],SUM(Implements72[[#This Row],[Depr ($/ac)2]:[OH ($/ac)]]))</f>
        <v>7.8150321963015204</v>
      </c>
      <c r="AF103" s="127">
        <v>6</v>
      </c>
      <c r="AG103" s="109" t="s">
        <v>511</v>
      </c>
      <c r="AH103" s="125"/>
      <c r="AZ103" s="179"/>
    </row>
    <row r="104" spans="3:52">
      <c r="C104" s="109" t="str">
        <f>Implements72[[#This Row],[Implement type]]&amp;", "&amp;Implements72[[#This Row],[Width]]&amp;" "&amp;Implements72[[#This Row],[Width Unit]]&amp; ", per "&amp;Implements72[[#This Row],[Use basis]]</f>
        <v>Boom sprayer - pull-type, 90 Ft Folding, per acre</v>
      </c>
      <c r="D104" s="114" t="s">
        <v>515</v>
      </c>
      <c r="E104" s="115">
        <v>90</v>
      </c>
      <c r="F104" s="116" t="str">
        <f t="shared" si="7"/>
        <v>Ft Folding</v>
      </c>
      <c r="G104" s="115"/>
      <c r="H104" s="115"/>
      <c r="I104" s="117">
        <v>54500</v>
      </c>
      <c r="J104" s="118">
        <v>0.1</v>
      </c>
      <c r="K104" s="208">
        <f t="shared" si="1"/>
        <v>60555.555555555555</v>
      </c>
      <c r="L104" s="115">
        <v>12</v>
      </c>
      <c r="M104" s="115">
        <v>100</v>
      </c>
      <c r="N104" s="120">
        <f t="shared" si="8"/>
        <v>5672.727272727273</v>
      </c>
      <c r="O104" s="120" t="s">
        <v>735</v>
      </c>
      <c r="P104" s="115" t="s">
        <v>516</v>
      </c>
      <c r="Q104" s="115">
        <v>8</v>
      </c>
      <c r="R104" s="118">
        <v>0.65</v>
      </c>
      <c r="S104" s="118">
        <v>1.25</v>
      </c>
      <c r="T104" s="115">
        <v>250</v>
      </c>
      <c r="U104"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0.40403389384946531</v>
      </c>
      <c r="V104" s="122">
        <f>Implements72[[#This Row],[TradeIn%]]*Implements72[[#This Row],[PriceL]]</f>
        <v>24466.496905328731</v>
      </c>
      <c r="W104" s="123">
        <f>(Implements72[[#This Row],[PriceP]]-Implements72[[#This Row],[TradeIn$]])/Implements72[[#This Row],[Life (yr)]]/Implements72[[#This Row],[Use (hr/yr)]]</f>
        <v>25.027919245559392</v>
      </c>
      <c r="X104" s="123">
        <f>((Implements72[[#This Row],[PriceP]]+Implements72[[#This Row],[TradeIn$]])/2*($BP$7+$BP$8+$BP$9)+Implements72[[#This Row],[Shed (ft^2)]]*$BP$12)/Implements72[[#This Row],[Use (hr/yr)]]</f>
        <v>38.352803499837258</v>
      </c>
      <c r="Y104" s="123">
        <f>Implements72[[#This Row],[PriceL]]*(VLOOKUP(Implements72[[#This Row],[ASABEtype]],$BC$6:$BM$52,2)*(Implements72[[#This Row],[Life (yr)]]*Implements72[[#This Row],[Use (hr/yr)]]/1000)^VLOOKUP(Implements72[[#This Row],[ASABEtype]],$BC$6:$BM$52,3))/Implements72[[#This Row],[Life (yr)]]/Implements72[[#This Row],[Use (hr/yr)]]</f>
        <v>26.223594660861359</v>
      </c>
      <c r="Z104" s="123">
        <f>Implements72[[#This Row],[Depr ($/hr)]]+Implements72[[#This Row],[OH ($/hr)]]</f>
        <v>63.380722745396653</v>
      </c>
      <c r="AA104" s="123">
        <f>(Implements72[[#This Row],[PriceP]]-Implements72[[#This Row],[TradeIn$]])/Implements72[[#This Row],[Life (yr)]]/Implements72[[#This Row],[Use (ac/yr)]]</f>
        <v>0.44119729439287386</v>
      </c>
      <c r="AB104" s="123">
        <f>((Implements72[[#This Row],[PriceP]]+Implements72[[#This Row],[TradeIn$]])/2*($BP$7+$BP$8+$BP$9)+Implements72[[#This Row],[Shed (ft^2)]]*$BP$12)/Implements72[[#This Row],[Use (ac/yr)]]</f>
        <v>0.67609108733687473</v>
      </c>
      <c r="AC104"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0.4622749058805688</v>
      </c>
      <c r="AD104" s="124">
        <f>$BP$18/(Implements72[[#This Row],[Width]]*Implements72[[#This Row],[Speed]]*Implements72[[#This Row],[Efficiency]])</f>
        <v>1.7628205128205128E-2</v>
      </c>
      <c r="AE104" s="125">
        <f>IF(Implements72[[#This Row],[Use basis]]=$O$117,Implements72[[#This Row],[Ownership costs ($/hr)]],SUM(Implements72[[#This Row],[Depr ($/ac)2]:[OH ($/ac)]]))</f>
        <v>1.1172883817297485</v>
      </c>
      <c r="AF104" s="127">
        <v>26</v>
      </c>
      <c r="AG104" s="109" t="s">
        <v>517</v>
      </c>
      <c r="AH104" s="125"/>
    </row>
    <row r="105" spans="3:52">
      <c r="C105" s="109" t="str">
        <f>Implements72[[#This Row],[Implement type]]&amp;", "&amp;Implements72[[#This Row],[Width]]&amp;" "&amp;Implements72[[#This Row],[Width Unit]]&amp; ", per "&amp;Implements72[[#This Row],[Use basis]]</f>
        <v>Boom sprayer - self-propelled, 120 Ft Folding, per acre</v>
      </c>
      <c r="D105" s="116" t="s">
        <v>518</v>
      </c>
      <c r="E105" s="115">
        <v>120</v>
      </c>
      <c r="F105" s="116" t="str">
        <f t="shared" si="7"/>
        <v>Ft Folding</v>
      </c>
      <c r="G105" s="115"/>
      <c r="H105" s="115"/>
      <c r="I105" s="117">
        <v>607500</v>
      </c>
      <c r="J105" s="118">
        <v>0.1</v>
      </c>
      <c r="K105" s="208">
        <f t="shared" si="1"/>
        <v>675000</v>
      </c>
      <c r="L105" s="115">
        <v>12</v>
      </c>
      <c r="M105" s="115">
        <v>500</v>
      </c>
      <c r="N105" s="120">
        <f t="shared" si="8"/>
        <v>47272.727272727272</v>
      </c>
      <c r="O105" s="120" t="s">
        <v>735</v>
      </c>
      <c r="P105" s="115" t="s">
        <v>516</v>
      </c>
      <c r="Q105" s="115">
        <v>10</v>
      </c>
      <c r="R105" s="118">
        <v>0.65</v>
      </c>
      <c r="S105" s="118">
        <v>1.25</v>
      </c>
      <c r="T105" s="115">
        <v>360</v>
      </c>
      <c r="U105"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0.40403389384946531</v>
      </c>
      <c r="V105" s="122">
        <f>Implements72[[#This Row],[TradeIn%]]*Implements72[[#This Row],[PriceL]]</f>
        <v>272722.87834838906</v>
      </c>
      <c r="W105" s="123">
        <f>(Implements72[[#This Row],[PriceP]]-Implements72[[#This Row],[TradeIn$]])/Implements72[[#This Row],[Life (yr)]]/Implements72[[#This Row],[Use (hr/yr)]]</f>
        <v>55.796186941935154</v>
      </c>
      <c r="X105" s="123">
        <f>((Implements72[[#This Row],[PriceP]]+Implements72[[#This Row],[TradeIn$]])/2*($BP$7+$BP$8+$BP$9)+Implements72[[#This Row],[Shed (ft^2)]]*$BP$12)/Implements72[[#This Row],[Use (hr/yr)]]</f>
        <v>80.798119583182256</v>
      </c>
      <c r="Y105" s="123">
        <f>Implements72[[#This Row],[PriceL]]*(VLOOKUP(Implements72[[#This Row],[ASABEtype]],$BC$6:$BM$52,2)*(Implements72[[#This Row],[Life (yr)]]*Implements72[[#This Row],[Use (hr/yr)]]/1000)^VLOOKUP(Implements72[[#This Row],[ASABEtype]],$BC$6:$BM$52,3))/Implements72[[#This Row],[Life (yr)]]/Implements72[[#This Row],[Use (hr/yr)]]</f>
        <v>473.73230859163584</v>
      </c>
      <c r="Z105" s="123">
        <f>Implements72[[#This Row],[Depr ($/hr)]]+Implements72[[#This Row],[OH ($/hr)]]</f>
        <v>136.59430652511742</v>
      </c>
      <c r="AA105" s="123">
        <f>(Implements72[[#This Row],[PriceP]]-Implements72[[#This Row],[TradeIn$]])/Implements72[[#This Row],[Life (yr)]]/Implements72[[#This Row],[Use (ac/yr)]]</f>
        <v>0.59015197727046798</v>
      </c>
      <c r="AB105" s="123">
        <f>((Implements72[[#This Row],[PriceP]]+Implements72[[#This Row],[TradeIn$]])/2*($BP$7+$BP$8+$BP$9)+Implements72[[#This Row],[Shed (ft^2)]]*$BP$12)/Implements72[[#This Row],[Use (ac/yr)]]</f>
        <v>0.85459549559135084</v>
      </c>
      <c r="AC105"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5.0106301870269174</v>
      </c>
      <c r="AD105" s="124">
        <f>$BP$18/(Implements72[[#This Row],[Width]]*Implements72[[#This Row],[Speed]]*Implements72[[#This Row],[Efficiency]])</f>
        <v>1.0576923076923078E-2</v>
      </c>
      <c r="AE105" s="125">
        <f>IF(Implements72[[#This Row],[Use basis]]=$O$117,Implements72[[#This Row],[Ownership costs ($/hr)]],SUM(Implements72[[#This Row],[Depr ($/ac)2]:[OH ($/ac)]]))</f>
        <v>1.4447474728618188</v>
      </c>
      <c r="AF105" s="127">
        <v>25</v>
      </c>
      <c r="AG105" s="109" t="s">
        <v>517</v>
      </c>
      <c r="AH105" s="125"/>
    </row>
    <row r="106" spans="3:52">
      <c r="C106" s="109" t="str">
        <f>Implements72[[#This Row],[Implement type]]&amp;", "&amp;Implements72[[#This Row],[Width]]&amp;" "&amp;Implements72[[#This Row],[Width Unit]]&amp; ", per "&amp;Implements72[[#This Row],[Use basis]]</f>
        <v>Row cultivator, 30 Ft Folding, per acre</v>
      </c>
      <c r="D106" s="116" t="s">
        <v>519</v>
      </c>
      <c r="E106" s="115">
        <v>30</v>
      </c>
      <c r="F106" s="116" t="str">
        <f t="shared" si="7"/>
        <v>Ft Folding</v>
      </c>
      <c r="G106" s="115">
        <v>12</v>
      </c>
      <c r="H106" s="115" t="s">
        <v>461</v>
      </c>
      <c r="I106" s="117">
        <v>48000</v>
      </c>
      <c r="J106" s="118">
        <v>0.1</v>
      </c>
      <c r="K106" s="208">
        <f t="shared" si="1"/>
        <v>53333.333333333328</v>
      </c>
      <c r="L106" s="115">
        <v>12</v>
      </c>
      <c r="M106" s="115">
        <v>100</v>
      </c>
      <c r="N106" s="120">
        <f t="shared" si="8"/>
        <v>1545.4545454545455</v>
      </c>
      <c r="O106" s="120" t="s">
        <v>735</v>
      </c>
      <c r="P106" s="115" t="s">
        <v>520</v>
      </c>
      <c r="Q106" s="115">
        <v>5</v>
      </c>
      <c r="R106" s="118">
        <v>0.85</v>
      </c>
      <c r="S106" s="118">
        <v>1.04</v>
      </c>
      <c r="T106" s="115">
        <v>140</v>
      </c>
      <c r="U106"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0.28002273174285697</v>
      </c>
      <c r="V106" s="122">
        <f>Implements72[[#This Row],[TradeIn%]]*Implements72[[#This Row],[PriceL]]</f>
        <v>14934.54569295237</v>
      </c>
      <c r="W106" s="123">
        <f>(Implements72[[#This Row],[PriceP]]-Implements72[[#This Row],[TradeIn$]])/Implements72[[#This Row],[Life (yr)]]/Implements72[[#This Row],[Use (hr/yr)]]</f>
        <v>27.554545255873023</v>
      </c>
      <c r="X106" s="123">
        <f>((Implements72[[#This Row],[PriceP]]+Implements72[[#This Row],[TradeIn$]])/2*($BP$7+$BP$8+$BP$9)+Implements72[[#This Row],[Shed (ft^2)]]*$BP$12)/Implements72[[#This Row],[Use (hr/yr)]]</f>
        <v>29.992124838724436</v>
      </c>
      <c r="Y106" s="123">
        <f>Implements72[[#This Row],[PriceL]]*(VLOOKUP(Implements72[[#This Row],[ASABEtype]],$BC$6:$BM$52,2)*(Implements72[[#This Row],[Life (yr)]]*Implements72[[#This Row],[Use (hr/yr)]]/1000)^VLOOKUP(Implements72[[#This Row],[ASABEtype]],$BC$6:$BM$52,3))/Implements72[[#This Row],[Life (yr)]]/Implements72[[#This Row],[Use (hr/yr)]]</f>
        <v>11.28405370798273</v>
      </c>
      <c r="Z106" s="123">
        <f>Implements72[[#This Row],[Depr ($/hr)]]+Implements72[[#This Row],[OH ($/hr)]]</f>
        <v>57.546670094597459</v>
      </c>
      <c r="AA106" s="123">
        <f>(Implements72[[#This Row],[PriceP]]-Implements72[[#This Row],[TradeIn$]])/Implements72[[#This Row],[Life (yr)]]/Implements72[[#This Row],[Use (ac/yr)]]</f>
        <v>1.7829411636153132</v>
      </c>
      <c r="AB106" s="123">
        <f>((Implements72[[#This Row],[PriceP]]+Implements72[[#This Row],[TradeIn$]])/2*($BP$7+$BP$8+$BP$9)+Implements72[[#This Row],[Shed (ft^2)]]*$BP$12)/Implements72[[#This Row],[Use (ac/yr)]]</f>
        <v>1.9406669013292281</v>
      </c>
      <c r="AC106"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0.73014465169300014</v>
      </c>
      <c r="AD106" s="124">
        <f>$BP$18/(Implements72[[#This Row],[Width]]*Implements72[[#This Row],[Speed]]*Implements72[[#This Row],[Efficiency]])</f>
        <v>6.4705882352941183E-2</v>
      </c>
      <c r="AE106" s="125">
        <f>IF(Implements72[[#This Row],[Use basis]]=$O$117,Implements72[[#This Row],[Ownership costs ($/hr)]],SUM(Implements72[[#This Row],[Depr ($/ac)2]:[OH ($/ac)]]))</f>
        <v>3.7236080649445413</v>
      </c>
      <c r="AF106" s="127">
        <v>24</v>
      </c>
      <c r="AG106" s="109" t="s">
        <v>517</v>
      </c>
      <c r="AH106" s="125"/>
    </row>
    <row r="107" spans="3:52">
      <c r="C107" s="109" t="str">
        <f>Implements72[[#This Row],[Implement type]]&amp;", "&amp;Implements72[[#This Row],[Width]]&amp;" "&amp;Implements72[[#This Row],[Width Unit]]&amp; ", per "&amp;Implements72[[#This Row],[Use basis]]</f>
        <v>Grain trailer, 1000 Bushel HB, per hour</v>
      </c>
      <c r="D107" s="114" t="s">
        <v>750</v>
      </c>
      <c r="E107" s="115">
        <v>1000</v>
      </c>
      <c r="F107" s="114" t="s">
        <v>751</v>
      </c>
      <c r="G107" s="115"/>
      <c r="H107" s="114"/>
      <c r="I107" s="199">
        <v>50000</v>
      </c>
      <c r="J107" s="200">
        <v>0.1</v>
      </c>
      <c r="K107" s="208">
        <f t="shared" si="1"/>
        <v>55555.555555555555</v>
      </c>
      <c r="L107" s="119">
        <v>12</v>
      </c>
      <c r="M107" s="115">
        <v>400</v>
      </c>
      <c r="N107" s="120">
        <f t="shared" si="8"/>
        <v>2424242.4242424243</v>
      </c>
      <c r="O107" s="120" t="s">
        <v>749</v>
      </c>
      <c r="P107" s="115" t="s">
        <v>477</v>
      </c>
      <c r="Q107" s="115">
        <v>50</v>
      </c>
      <c r="R107" s="200">
        <v>1</v>
      </c>
      <c r="S107" s="200">
        <v>1.1000000000000001</v>
      </c>
      <c r="T107" s="115">
        <v>400</v>
      </c>
      <c r="U107"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107" s="122">
        <f>Implements72[[#This Row],[TradeIn%]]*Implements72[[#This Row],[PriceL]]</f>
        <v>14907.72796914299</v>
      </c>
      <c r="W107" s="123">
        <f>(Implements72[[#This Row],[PriceP]]-Implements72[[#This Row],[TradeIn$]])/Implements72[[#This Row],[Life (yr)]]/Implements72[[#This Row],[Use (hr/yr)]]</f>
        <v>7.3108900064285445</v>
      </c>
      <c r="X107" s="123">
        <f>((Implements72[[#This Row],[PriceP]]+Implements72[[#This Row],[TradeIn$]])/2*($BP$7+$BP$8+$BP$9)+Implements72[[#This Row],[Shed (ft^2)]]*$BP$12)/Implements72[[#This Row],[Use (hr/yr)]]</f>
        <v>8.3524730196550898</v>
      </c>
      <c r="Y107" s="123">
        <f>Implements72[[#This Row],[PriceL]]*(VLOOKUP(Implements72[[#This Row],[ASABEtype]],$BC$6:$BM$52,2)*(Implements72[[#This Row],[Life (yr)]]*Implements72[[#This Row],[Use (hr/yr)]]/1000)^VLOOKUP(Implements72[[#This Row],[ASABEtype]],$BC$6:$BM$52,3))/Implements72[[#This Row],[Life (yr)]]/Implements72[[#This Row],[Use (hr/yr)]]</f>
        <v>16.898706653781662</v>
      </c>
      <c r="Z107" s="123">
        <f>Implements72[[#This Row],[Depr ($/hr)]]+Implements72[[#This Row],[OH ($/hr)]]</f>
        <v>15.663363026083633</v>
      </c>
      <c r="AA107" s="123">
        <f>(Implements72[[#This Row],[PriceP]]-Implements72[[#This Row],[TradeIn$]])/Implements72[[#This Row],[Life (yr)]]/Implements72[[#This Row],[Use (ac/yr)]]</f>
        <v>1.2062968510607099E-3</v>
      </c>
      <c r="AB107" s="123">
        <f>((Implements72[[#This Row],[PriceP]]+Implements72[[#This Row],[TradeIn$]])/2*($BP$7+$BP$8+$BP$9)+Implements72[[#This Row],[Shed (ft^2)]]*$BP$12)/Implements72[[#This Row],[Use (ac/yr)]]</f>
        <v>1.3781580482430898E-3</v>
      </c>
      <c r="AC107"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16.898706653781662</v>
      </c>
      <c r="AD107" s="124">
        <f>$BP$18/(Implements72[[#This Row],[Width]]*Implements72[[#This Row],[Speed]]*Implements72[[#This Row],[Efficiency]])</f>
        <v>1.65E-4</v>
      </c>
      <c r="AE107" s="125">
        <f>IF(Implements72[[#This Row],[Use basis]]=$O$117,Implements72[[#This Row],[Ownership costs ($/hr)]],SUM(Implements72[[#This Row],[Depr ($/ac)2]:[OH ($/ac)]]))</f>
        <v>15.663363026083633</v>
      </c>
      <c r="AF107" s="125"/>
      <c r="AG107" s="125" t="s">
        <v>752</v>
      </c>
      <c r="AH107" s="125"/>
    </row>
    <row r="108" spans="3:52">
      <c r="C108" s="109" t="str">
        <f>Implements72[[#This Row],[Implement type]]&amp;", "&amp;Implements72[[#This Row],[Width]]&amp;" "&amp;Implements72[[#This Row],[Width Unit]]&amp; ", per "&amp;Implements72[[#This Row],[Use basis]]</f>
        <v>Hay trailer, 7 Bale, per hour</v>
      </c>
      <c r="D108" s="114" t="s">
        <v>753</v>
      </c>
      <c r="E108" s="115">
        <v>7</v>
      </c>
      <c r="F108" s="114" t="s">
        <v>754</v>
      </c>
      <c r="G108" s="115"/>
      <c r="H108" s="114"/>
      <c r="I108" s="199">
        <v>7500</v>
      </c>
      <c r="J108" s="200">
        <v>0.1</v>
      </c>
      <c r="K108" s="208">
        <f t="shared" si="1"/>
        <v>8333.3333333333339</v>
      </c>
      <c r="L108" s="119">
        <v>12</v>
      </c>
      <c r="M108" s="115">
        <v>200</v>
      </c>
      <c r="N108" s="120">
        <f t="shared" si="8"/>
        <v>8484.8484848484841</v>
      </c>
      <c r="O108" s="120" t="s">
        <v>749</v>
      </c>
      <c r="P108" s="115" t="s">
        <v>477</v>
      </c>
      <c r="Q108" s="115">
        <v>50</v>
      </c>
      <c r="R108" s="200">
        <v>1</v>
      </c>
      <c r="S108" s="200">
        <v>1.05</v>
      </c>
      <c r="T108" s="115">
        <v>300</v>
      </c>
      <c r="U108"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108" s="122">
        <f>Implements72[[#This Row],[TradeIn%]]*Implements72[[#This Row],[PriceL]]</f>
        <v>2236.1591953714487</v>
      </c>
      <c r="W108" s="123">
        <f>(Implements72[[#This Row],[PriceP]]-Implements72[[#This Row],[TradeIn$]])/Implements72[[#This Row],[Life (yr)]]/Implements72[[#This Row],[Use (hr/yr)]]</f>
        <v>2.1932670019285627</v>
      </c>
      <c r="X108" s="123">
        <f>((Implements72[[#This Row],[PriceP]]+Implements72[[#This Row],[TradeIn$]])/2*($BP$7+$BP$8+$BP$9)+Implements72[[#This Row],[Shed (ft^2)]]*$BP$12)/Implements72[[#This Row],[Use (hr/yr)]]</f>
        <v>3.6688046616946171</v>
      </c>
      <c r="Y108" s="123">
        <f>Implements72[[#This Row],[PriceL]]*(VLOOKUP(Implements72[[#This Row],[ASABEtype]],$BC$6:$BM$52,2)*(Implements72[[#This Row],[Life (yr)]]*Implements72[[#This Row],[Use (hr/yr)]]/1000)^VLOOKUP(Implements72[[#This Row],[ASABEtype]],$BC$6:$BM$52,3))/Implements72[[#This Row],[Life (yr)]]/Implements72[[#This Row],[Use (hr/yr)]]</f>
        <v>2.0589022462282824</v>
      </c>
      <c r="Z108" s="123">
        <f>Implements72[[#This Row],[Depr ($/hr)]]+Implements72[[#This Row],[OH ($/hr)]]</f>
        <v>5.8620716636231798</v>
      </c>
      <c r="AA108" s="123">
        <f>(Implements72[[#This Row],[PriceP]]-Implements72[[#This Row],[TradeIn$]])/Implements72[[#This Row],[Life (yr)]]/Implements72[[#This Row],[Use (ac/yr)]]</f>
        <v>5.1698436474030419E-2</v>
      </c>
      <c r="AB108" s="123">
        <f>((Implements72[[#This Row],[PriceP]]+Implements72[[#This Row],[TradeIn$]])/2*($BP$7+$BP$8+$BP$9)+Implements72[[#This Row],[Shed (ft^2)]]*$BP$12)/Implements72[[#This Row],[Use (ac/yr)]]</f>
        <v>8.647896702565884E-2</v>
      </c>
      <c r="AC108"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2.0589022462282824</v>
      </c>
      <c r="AD108" s="124">
        <f>$BP$18/(Implements72[[#This Row],[Width]]*Implements72[[#This Row],[Speed]]*Implements72[[#This Row],[Efficiency]])</f>
        <v>2.3571428571428573E-2</v>
      </c>
      <c r="AE108" s="125">
        <f>IF(Implements72[[#This Row],[Use basis]]=$O$117,Implements72[[#This Row],[Ownership costs ($/hr)]],SUM(Implements72[[#This Row],[Depr ($/ac)2]:[OH ($/ac)]]))</f>
        <v>5.8620716636231798</v>
      </c>
      <c r="AF108" s="125"/>
      <c r="AG108" s="125" t="s">
        <v>752</v>
      </c>
      <c r="AH108" s="125"/>
    </row>
    <row r="109" spans="3:52">
      <c r="C109" s="109" t="str">
        <f>Implements72[[#This Row],[Implement type]]&amp;", "&amp;Implements72[[#This Row],[Width]]&amp;" "&amp;Implements72[[#This Row],[Width Unit]]&amp; ", per "&amp;Implements72[[#This Row],[Use basis]]</f>
        <v>Livestock trailer, 6.5  ton cap. 7x20 gooseneck, per hour</v>
      </c>
      <c r="D109" s="114" t="s">
        <v>755</v>
      </c>
      <c r="E109" s="115">
        <v>6.5</v>
      </c>
      <c r="F109" s="114" t="s">
        <v>756</v>
      </c>
      <c r="G109" s="115"/>
      <c r="H109" s="114"/>
      <c r="I109" s="199">
        <v>21000</v>
      </c>
      <c r="J109" s="200">
        <v>0.1</v>
      </c>
      <c r="K109" s="208">
        <f t="shared" ref="K109" si="9">I109/(1-J109)</f>
        <v>23333.333333333332</v>
      </c>
      <c r="L109" s="119">
        <v>12</v>
      </c>
      <c r="M109" s="115">
        <v>200</v>
      </c>
      <c r="N109" s="120">
        <f t="shared" si="8"/>
        <v>7878.787878787879</v>
      </c>
      <c r="O109" s="120" t="s">
        <v>749</v>
      </c>
      <c r="P109" s="115" t="s">
        <v>477</v>
      </c>
      <c r="Q109" s="115">
        <v>50</v>
      </c>
      <c r="R109" s="200">
        <v>1</v>
      </c>
      <c r="S109" s="200">
        <v>1.05</v>
      </c>
      <c r="T109" s="115">
        <v>250</v>
      </c>
      <c r="U109" s="121">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0.26833910344457385</v>
      </c>
      <c r="V109" s="122">
        <f>Implements72[[#This Row],[TradeIn%]]*Implements72[[#This Row],[PriceL]]</f>
        <v>6261.2457470400559</v>
      </c>
      <c r="W109" s="123">
        <f>(Implements72[[#This Row],[PriceP]]-Implements72[[#This Row],[TradeIn$]])/Implements72[[#This Row],[Life (yr)]]/Implements72[[#This Row],[Use (hr/yr)]]</f>
        <v>6.1411476053999774</v>
      </c>
      <c r="X109" s="123">
        <f>((Implements72[[#This Row],[PriceP]]+Implements72[[#This Row],[TradeIn$]])/2*($BP$7+$BP$8+$BP$9)+Implements72[[#This Row],[Shed (ft^2)]]*$BP$12)/Implements72[[#This Row],[Use (hr/yr)]]</f>
        <v>7.4134571114079559</v>
      </c>
      <c r="Y109" s="123">
        <f>Implements72[[#This Row],[PriceL]]*(VLOOKUP(Implements72[[#This Row],[ASABEtype]],$BC$6:$BM$52,2)*(Implements72[[#This Row],[Life (yr)]]*Implements72[[#This Row],[Use (hr/yr)]]/1000)^VLOOKUP(Implements72[[#This Row],[ASABEtype]],$BC$6:$BM$52,3))/Implements72[[#This Row],[Life (yr)]]/Implements72[[#This Row],[Use (hr/yr)]]</f>
        <v>5.7649262894391917</v>
      </c>
      <c r="Z109" s="123">
        <f>Implements72[[#This Row],[Depr ($/hr)]]+Implements72[[#This Row],[OH ($/hr)]]</f>
        <v>13.554604716807933</v>
      </c>
      <c r="AA109" s="123">
        <f>(Implements72[[#This Row],[PriceP]]-Implements72[[#This Row],[TradeIn$]])/Implements72[[#This Row],[Life (yr)]]/Implements72[[#This Row],[Use (ac/yr)]]</f>
        <v>0.1558906699832302</v>
      </c>
      <c r="AB109" s="123">
        <f>((Implements72[[#This Row],[PriceP]]+Implements72[[#This Row],[TradeIn$]])/2*($BP$7+$BP$8+$BP$9)+Implements72[[#This Row],[Shed (ft^2)]]*$BP$12)/Implements72[[#This Row],[Use (ac/yr)]]</f>
        <v>0.18818775744343272</v>
      </c>
      <c r="AC109" s="209">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5.7649262894391917</v>
      </c>
      <c r="AD109" s="124">
        <f>$BP$18/(Implements72[[#This Row],[Width]]*Implements72[[#This Row],[Speed]]*Implements72[[#This Row],[Efficiency]])</f>
        <v>2.5384615384615384E-2</v>
      </c>
      <c r="AE109" s="125">
        <f>IF(Implements72[[#This Row],[Use basis]]=$O$117,Implements72[[#This Row],[Ownership costs ($/hr)]],SUM(Implements72[[#This Row],[Depr ($/ac)2]:[OH ($/ac)]]))</f>
        <v>13.554604716807933</v>
      </c>
      <c r="AF109" s="125"/>
      <c r="AG109" s="125" t="s">
        <v>752</v>
      </c>
      <c r="AH109" s="125"/>
    </row>
    <row r="110" spans="3:52">
      <c r="D110" s="114"/>
      <c r="E110" s="115"/>
      <c r="F110" s="114"/>
      <c r="G110" s="115"/>
      <c r="H110" s="114"/>
      <c r="I110" s="199"/>
      <c r="J110" s="200"/>
      <c r="K110" s="208">
        <f>I110/(1-J110)</f>
        <v>0</v>
      </c>
      <c r="L110" s="227"/>
      <c r="M110" s="115"/>
      <c r="N110" s="120">
        <f t="shared" si="8"/>
        <v>0</v>
      </c>
      <c r="O110" s="120"/>
      <c r="P110" s="115"/>
      <c r="Q110" s="115"/>
      <c r="R110" s="200"/>
      <c r="S110" s="200"/>
      <c r="T110" s="115"/>
      <c r="U110" s="121" t="e">
        <f>(VLOOKUP(Implements72[[#This Row],[ASABEtype]],$BC$6:$BM$52,5)-VLOOKUP(Implements72[[#This Row],[ASABEtype]],$BC$6:$BM$52,6)*Implements72[[#This Row],[Life (yr)]]^0.5-VLOOKUP(Implements72[[#This Row],[ASABEtype]],$BC$6:$BM$52,7)*Implements72[[#This Row],[Use (hr/yr)]]^0.5+VLOOKUP(Implements72[[#This Row],[ASABEtype]],$BC$6:$BM$52,8)*$BP$17)^2+0.25*VLOOKUP(Implements72[[#This Row],[ASABEtype]],$BC$6:$BM$52,9)</f>
        <v>#N/A</v>
      </c>
      <c r="V110" s="122" t="e">
        <f>Implements72[[#This Row],[TradeIn%]]*Implements72[[#This Row],[PriceL]]</f>
        <v>#N/A</v>
      </c>
      <c r="W110" s="123" t="e">
        <f>(Implements72[[#This Row],[PriceP]]-Implements72[[#This Row],[TradeIn$]])/Implements72[[#This Row],[Life (yr)]]/Implements72[[#This Row],[Use (hr/yr)]]</f>
        <v>#N/A</v>
      </c>
      <c r="X110" s="126" t="e">
        <f>((Implements72[[#This Row],[PriceP]]+Implements72[[#This Row],[TradeIn$]])/2*($BP$7+$BP$8+$BP$9)+Implements72[[#This Row],[Shed (ft^2)]]*$BP$12)/Implements72[[#This Row],[Use (hr/yr)]]</f>
        <v>#N/A</v>
      </c>
      <c r="Y110" s="123" t="e">
        <f>Implements72[[#This Row],[PriceL]]*(VLOOKUP(Implements72[[#This Row],[ASABEtype]],$BC$6:$BM$52,2)*(Implements72[[#This Row],[Life (yr)]]*Implements72[[#This Row],[Use (hr/yr)]]/1000)^VLOOKUP(Implements72[[#This Row],[ASABEtype]],$BC$6:$BM$52,3))/Implements72[[#This Row],[Life (yr)]]/Implements72[[#This Row],[Use (hr/yr)]]</f>
        <v>#N/A</v>
      </c>
      <c r="Z110" s="123" t="e">
        <f>Implements72[[#This Row],[Depr ($/hr)]]+Implements72[[#This Row],[OH ($/hr)]]</f>
        <v>#N/A</v>
      </c>
      <c r="AA110" s="123" t="e">
        <f>(Implements72[[#This Row],[PriceP]]-Implements72[[#This Row],[TradeIn$]])/Implements72[[#This Row],[Life (yr)]]/Implements72[[#This Row],[Use (ac/yr)]]</f>
        <v>#N/A</v>
      </c>
      <c r="AB110" s="126" t="e">
        <f>((Implements72[[#This Row],[PriceP]]+Implements72[[#This Row],[TradeIn$]])/2*($BP$7+$BP$8+$BP$9)+Implements72[[#This Row],[Shed (ft^2)]]*$BP$12)/Implements72[[#This Row],[Use (ac/yr)]]</f>
        <v>#N/A</v>
      </c>
      <c r="AC110" s="209" t="e">
        <f>IF(Implements72[[#This Row],[Use basis]]=$O$117,Implements72[[#This Row],[Rep ($/hr)]],Implements72[[#This Row],[PriceL]]*(VLOOKUP(Implements72[[#This Row],[ASABEtype]],$BC$6:$BM$52,2)*(Implements72[[#This Row],[Life (yr)]]*Implements72[[#This Row],[Use (hr/yr)]]/1000)^VLOOKUP(Implements72[[#This Row],[ASABEtype]],$BC$6:$BM$52,3))/Implements72[[#This Row],[Life (yr)]]/Implements72[[#This Row],[Use (ac/yr)]])</f>
        <v>#N/A</v>
      </c>
      <c r="AD110" s="124" t="e">
        <f>$BP$18/(Implements72[[#This Row],[Width]]*Implements72[[#This Row],[Speed]]*Implements72[[#This Row],[Efficiency]])</f>
        <v>#DIV/0!</v>
      </c>
      <c r="AE110" s="125" t="e">
        <f>IF(Implements72[[#This Row],[Use basis]]=$O$117,Implements72[[#This Row],[Ownership costs ($/hr)]],SUM(Implements72[[#This Row],[Depr ($/ac)2]:[OH ($/ac)]]))</f>
        <v>#N/A</v>
      </c>
      <c r="AF110" s="125"/>
      <c r="AG110" s="125"/>
      <c r="AH110" s="125"/>
    </row>
    <row r="111" spans="3:52">
      <c r="D111" s="114"/>
      <c r="E111" s="115"/>
      <c r="F111" s="114"/>
      <c r="G111" s="115"/>
      <c r="H111" s="114"/>
      <c r="I111" s="199"/>
      <c r="J111" s="200"/>
      <c r="K111" s="208"/>
      <c r="L111" s="119"/>
      <c r="M111" s="115"/>
      <c r="N111" s="120"/>
      <c r="O111" s="120"/>
      <c r="P111" s="115"/>
      <c r="Q111" s="115"/>
      <c r="R111" s="200"/>
      <c r="S111" s="200"/>
      <c r="T111" s="115"/>
      <c r="U111" s="121"/>
      <c r="V111" s="122"/>
      <c r="W111" s="123"/>
      <c r="X111" s="123"/>
      <c r="Y111" s="123"/>
      <c r="Z111" s="123"/>
      <c r="AA111" s="123"/>
      <c r="AB111" s="123"/>
      <c r="AC111" s="209"/>
      <c r="AD111" s="124"/>
      <c r="AE111" s="124"/>
      <c r="AF111" s="125"/>
      <c r="AG111" s="125"/>
      <c r="AH111" s="125"/>
    </row>
    <row r="112" spans="3:52">
      <c r="D112" s="114"/>
      <c r="E112" s="115"/>
      <c r="F112" s="114"/>
      <c r="G112" s="115"/>
      <c r="H112" s="114"/>
      <c r="I112" s="199"/>
      <c r="J112" s="200"/>
      <c r="K112" s="208"/>
      <c r="L112" s="119"/>
      <c r="M112" s="115"/>
      <c r="N112" s="120"/>
      <c r="O112" s="120"/>
      <c r="P112" s="115"/>
      <c r="Q112" s="115"/>
      <c r="R112" s="200"/>
      <c r="S112" s="200"/>
      <c r="T112" s="115"/>
      <c r="U112" s="121"/>
      <c r="V112" s="122"/>
      <c r="W112" s="123"/>
      <c r="X112" s="123"/>
      <c r="Y112" s="123"/>
      <c r="Z112" s="123"/>
      <c r="AA112" s="123"/>
      <c r="AB112" s="123"/>
      <c r="AC112" s="209"/>
      <c r="AD112" s="124"/>
      <c r="AE112" s="124"/>
      <c r="AF112" s="125"/>
      <c r="AG112" s="125"/>
      <c r="AH112" s="125"/>
    </row>
    <row r="113" spans="4:34">
      <c r="D113" s="114"/>
      <c r="E113" s="115"/>
      <c r="F113" s="114"/>
      <c r="G113" s="115"/>
      <c r="H113" s="114"/>
      <c r="I113" s="199"/>
      <c r="J113" s="200"/>
      <c r="K113" s="208"/>
      <c r="L113" s="119"/>
      <c r="M113" s="115"/>
      <c r="N113" s="120"/>
      <c r="O113" s="120"/>
      <c r="P113" s="115"/>
      <c r="Q113" s="115"/>
      <c r="R113" s="200"/>
      <c r="S113" s="200"/>
      <c r="T113" s="115"/>
      <c r="U113" s="121"/>
      <c r="V113" s="122"/>
      <c r="W113" s="123"/>
      <c r="X113" s="123"/>
      <c r="Y113" s="123"/>
      <c r="Z113" s="123"/>
      <c r="AA113" s="123"/>
      <c r="AB113" s="123"/>
      <c r="AC113" s="209"/>
      <c r="AD113" s="124"/>
      <c r="AE113" s="124"/>
      <c r="AF113" s="125"/>
      <c r="AG113" s="125"/>
      <c r="AH113" s="125"/>
    </row>
    <row r="114" spans="4:34">
      <c r="D114" s="114"/>
      <c r="E114" s="115"/>
      <c r="F114" s="114"/>
      <c r="G114" s="115"/>
      <c r="H114" s="114"/>
      <c r="I114" s="199"/>
      <c r="J114" s="200"/>
      <c r="K114" s="208"/>
      <c r="L114" s="119"/>
      <c r="M114" s="115"/>
      <c r="N114" s="120"/>
      <c r="O114" s="120"/>
      <c r="P114" s="115"/>
      <c r="Q114" s="115"/>
      <c r="R114" s="200"/>
      <c r="S114" s="200"/>
      <c r="T114" s="115"/>
      <c r="U114" s="121"/>
      <c r="V114" s="122"/>
      <c r="W114" s="123"/>
      <c r="X114" s="123"/>
      <c r="Y114" s="123"/>
      <c r="Z114" s="123"/>
      <c r="AA114" s="123"/>
      <c r="AB114" s="123"/>
      <c r="AC114" s="209"/>
      <c r="AD114" s="124"/>
      <c r="AE114" s="124"/>
      <c r="AF114" s="125"/>
      <c r="AG114" s="125"/>
      <c r="AH114" s="125"/>
    </row>
    <row r="115" spans="4:34">
      <c r="D115" s="114"/>
      <c r="E115" s="115"/>
      <c r="F115" s="114"/>
      <c r="G115" s="115"/>
      <c r="H115" s="114"/>
      <c r="I115" s="199"/>
      <c r="J115" s="200"/>
      <c r="K115" s="208"/>
      <c r="L115" s="119"/>
      <c r="M115" s="115"/>
      <c r="N115" s="120"/>
      <c r="O115" s="120"/>
      <c r="P115" s="115"/>
      <c r="Q115" s="115"/>
      <c r="R115" s="200"/>
      <c r="S115" s="200"/>
      <c r="T115" s="115"/>
      <c r="U115" s="121"/>
      <c r="V115" s="122"/>
      <c r="W115" s="123"/>
      <c r="X115" s="123"/>
      <c r="Y115" s="123"/>
      <c r="Z115" s="123"/>
      <c r="AA115" s="123"/>
      <c r="AB115" s="123"/>
      <c r="AC115" s="209"/>
      <c r="AD115" s="124"/>
      <c r="AE115" s="124"/>
      <c r="AF115" s="125"/>
      <c r="AG115" s="125"/>
    </row>
    <row r="117" spans="4:34">
      <c r="O117" s="109" t="s">
        <v>749</v>
      </c>
    </row>
    <row r="118" spans="4:34">
      <c r="O118" s="109" t="s">
        <v>735</v>
      </c>
    </row>
    <row r="136" spans="27:68">
      <c r="BO136" s="156"/>
      <c r="BP136" s="156"/>
    </row>
    <row r="137" spans="27:68">
      <c r="BO137" s="156"/>
      <c r="BP137" s="156"/>
    </row>
    <row r="138" spans="27:68">
      <c r="BO138" s="156"/>
      <c r="BP138" s="156"/>
    </row>
    <row r="139" spans="27:68">
      <c r="BO139" s="156"/>
      <c r="BP139" s="156"/>
    </row>
    <row r="140" spans="27:68">
      <c r="BO140" s="156"/>
      <c r="BP140" s="156"/>
    </row>
    <row r="141" spans="27:68">
      <c r="BO141" s="156"/>
      <c r="BP141" s="156"/>
    </row>
    <row r="142" spans="27:68">
      <c r="BO142" s="156"/>
      <c r="BP142" s="156"/>
    </row>
    <row r="143" spans="27:68">
      <c r="AA143" s="228"/>
      <c r="AB143" s="228"/>
      <c r="AC143" s="228"/>
      <c r="BO143" s="156"/>
      <c r="BP143" s="156"/>
    </row>
    <row r="144" spans="27:68">
      <c r="BO144" s="156"/>
      <c r="BP144" s="156"/>
    </row>
    <row r="145" spans="67:68">
      <c r="BO145" s="156"/>
      <c r="BP145" s="156"/>
    </row>
    <row r="146" spans="67:68">
      <c r="BO146" s="156"/>
      <c r="BP146" s="156"/>
    </row>
    <row r="147" spans="67:68">
      <c r="BO147" s="156"/>
      <c r="BP147" s="156"/>
    </row>
    <row r="148" spans="67:68">
      <c r="BO148" s="156"/>
      <c r="BP148" s="156"/>
    </row>
    <row r="149" spans="67:68">
      <c r="BO149" s="156"/>
      <c r="BP149" s="156"/>
    </row>
    <row r="150" spans="67:68">
      <c r="BO150" s="156"/>
      <c r="BP150" s="156"/>
    </row>
    <row r="151" spans="67:68">
      <c r="BO151" s="156"/>
      <c r="BP151" s="156"/>
    </row>
    <row r="152" spans="67:68">
      <c r="BO152" s="156"/>
      <c r="BP152" s="156"/>
    </row>
    <row r="153" spans="67:68">
      <c r="BO153" s="156"/>
      <c r="BP153" s="156"/>
    </row>
    <row r="154" spans="67:68">
      <c r="BO154" s="156"/>
      <c r="BP154" s="156"/>
    </row>
    <row r="155" spans="67:68">
      <c r="BO155" s="156"/>
      <c r="BP155" s="156"/>
    </row>
    <row r="156" spans="67:68">
      <c r="BO156" s="156"/>
      <c r="BP156" s="156"/>
    </row>
    <row r="157" spans="67:68">
      <c r="BO157" s="156"/>
      <c r="BP157" s="156"/>
    </row>
    <row r="158" spans="67:68">
      <c r="BO158" s="156"/>
      <c r="BP158" s="156"/>
    </row>
    <row r="159" spans="67:68">
      <c r="BO159" s="156"/>
      <c r="BP159" s="156"/>
    </row>
    <row r="160" spans="67:68">
      <c r="BO160" s="156"/>
      <c r="BP160" s="156"/>
    </row>
    <row r="161" spans="67:68">
      <c r="BO161" s="156"/>
      <c r="BP161" s="156"/>
    </row>
    <row r="162" spans="67:68">
      <c r="BO162" s="156"/>
      <c r="BP162" s="156"/>
    </row>
    <row r="163" spans="67:68">
      <c r="BO163" s="156"/>
      <c r="BP163" s="156"/>
    </row>
    <row r="164" spans="67:68">
      <c r="BO164" s="156"/>
      <c r="BP164" s="156"/>
    </row>
    <row r="165" spans="67:68">
      <c r="BO165" s="156"/>
      <c r="BP165" s="156"/>
    </row>
    <row r="166" spans="67:68">
      <c r="BO166" s="156"/>
      <c r="BP166" s="156"/>
    </row>
    <row r="167" spans="67:68">
      <c r="BO167" s="156"/>
      <c r="BP167" s="156"/>
    </row>
    <row r="168" spans="67:68">
      <c r="BO168" s="156"/>
      <c r="BP168" s="156"/>
    </row>
    <row r="169" spans="67:68">
      <c r="BO169" s="156"/>
      <c r="BP169" s="156"/>
    </row>
    <row r="170" spans="67:68">
      <c r="BO170" s="156"/>
      <c r="BP170" s="156"/>
    </row>
    <row r="171" spans="67:68">
      <c r="BO171" s="156"/>
      <c r="BP171" s="156"/>
    </row>
    <row r="172" spans="67:68">
      <c r="BO172" s="156"/>
      <c r="BP172" s="156"/>
    </row>
    <row r="173" spans="67:68">
      <c r="BO173" s="156"/>
      <c r="BP173" s="156"/>
    </row>
    <row r="174" spans="67:68">
      <c r="BO174" s="156"/>
      <c r="BP174" s="156"/>
    </row>
    <row r="175" spans="67:68">
      <c r="BO175" s="156"/>
      <c r="BP175" s="156"/>
    </row>
    <row r="176" spans="67:68">
      <c r="BO176" s="156"/>
      <c r="BP176" s="156"/>
    </row>
    <row r="177" spans="67:68">
      <c r="BO177" s="156"/>
      <c r="BP177" s="156"/>
    </row>
    <row r="178" spans="67:68">
      <c r="BO178" s="156"/>
      <c r="BP178" s="156"/>
    </row>
    <row r="179" spans="67:68">
      <c r="BO179" s="156"/>
      <c r="BP179" s="156"/>
    </row>
    <row r="180" spans="67:68">
      <c r="BO180" s="156"/>
      <c r="BP180" s="156"/>
    </row>
    <row r="203" spans="77:99">
      <c r="CQ203" s="180"/>
    </row>
    <row r="206" spans="77:99">
      <c r="BY206" s="131"/>
      <c r="BZ206" s="131"/>
      <c r="CA206" s="131"/>
      <c r="CB206" s="131"/>
      <c r="CC206" s="131"/>
      <c r="CD206" s="131"/>
      <c r="CE206" s="131"/>
      <c r="CF206" s="131"/>
      <c r="CG206" s="131"/>
      <c r="CH206" s="131"/>
      <c r="CI206" s="131"/>
      <c r="CJ206" s="131"/>
      <c r="CK206" s="131"/>
      <c r="CL206" s="131"/>
      <c r="CM206" s="131"/>
      <c r="CN206" s="131"/>
      <c r="CO206" s="131"/>
      <c r="CP206" s="131"/>
      <c r="CQ206" s="131"/>
      <c r="CR206" s="131"/>
      <c r="CS206" s="131"/>
      <c r="CT206" s="131"/>
      <c r="CU206" s="131"/>
    </row>
  </sheetData>
  <dataValidations disablePrompts="1" count="5">
    <dataValidation type="list" allowBlank="1" showInputMessage="1" showErrorMessage="1" sqref="P99:P106 P6:P61" xr:uid="{1D3204BF-0EEF-406F-AA84-15554327B7D2}">
      <formula1>$BC$6:$BC$49</formula1>
    </dataValidation>
    <dataValidation type="list" allowBlank="1" showInputMessage="1" showErrorMessage="1" sqref="P107:P115 AS6:AS30" xr:uid="{82074715-6218-4D03-924E-FA7CDB385BF0}">
      <formula1>$BC$6:$BC$52</formula1>
    </dataValidation>
    <dataValidation type="list" allowBlank="1" showInputMessage="1" showErrorMessage="1" sqref="P5" xr:uid="{D7090EC6-EB11-4D9C-BDF5-198DC0737EB7}">
      <formula1>repair_impl</formula1>
    </dataValidation>
    <dataValidation type="list" allowBlank="1" showInputMessage="1" showErrorMessage="1" sqref="P62:P98" xr:uid="{1F0F6FC1-FE68-4877-82C1-4E19BBE8F1BA}">
      <formula1>$BG$7:$BG$50</formula1>
    </dataValidation>
    <dataValidation type="list" allowBlank="1" showInputMessage="1" showErrorMessage="1" sqref="O6:O115" xr:uid="{5846C5D2-C820-4CC4-8D05-A1885753EFB2}">
      <formula1>$O$117:$O$118</formula1>
    </dataValidation>
  </dataValidations>
  <pageMargins left="0.7" right="0.7" top="0.75" bottom="0.75" header="0.3" footer="0.3"/>
  <legacyDrawing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B4A15-7366-4309-BF7F-BE5F0F522CA7}">
  <sheetPr codeName="Sheet12"/>
  <dimension ref="A1:L94"/>
  <sheetViews>
    <sheetView workbookViewId="0">
      <selection activeCell="E15" sqref="E15"/>
    </sheetView>
  </sheetViews>
  <sheetFormatPr defaultColWidth="0" defaultRowHeight="14.25" zeroHeight="1"/>
  <cols>
    <col min="1" max="1" width="42.25" style="109" bestFit="1" customWidth="1"/>
    <col min="2" max="4" width="14.5" style="109" customWidth="1"/>
    <col min="5" max="6" width="9" style="109" customWidth="1"/>
    <col min="7" max="7" width="9" style="109" hidden="1" customWidth="1"/>
    <col min="8" max="8" width="14.625" style="109" hidden="1" customWidth="1"/>
    <col min="9" max="9" width="64.375" style="109" hidden="1" customWidth="1"/>
    <col min="10" max="10" width="17.875" style="109" hidden="1" customWidth="1"/>
    <col min="11" max="11" width="17.75" style="109" hidden="1" customWidth="1"/>
    <col min="12" max="12" width="19.625" style="109" hidden="1" customWidth="1"/>
    <col min="13" max="16384" width="9" style="109" hidden="1"/>
  </cols>
  <sheetData>
    <row r="1" spans="1:12" ht="16.5">
      <c r="A1" s="350" t="s">
        <v>970</v>
      </c>
      <c r="B1" s="350"/>
      <c r="C1" s="350"/>
      <c r="D1" s="350"/>
      <c r="E1" s="350"/>
      <c r="F1" s="306"/>
      <c r="G1" s="303"/>
      <c r="H1" s="303"/>
    </row>
    <row r="2" spans="1:12" ht="14.25" customHeight="1">
      <c r="A2" s="349" t="s">
        <v>969</v>
      </c>
      <c r="B2" s="349"/>
      <c r="C2" s="349"/>
      <c r="D2" s="349"/>
      <c r="E2" s="349"/>
      <c r="F2" s="304"/>
      <c r="G2" s="304"/>
      <c r="H2" s="304"/>
    </row>
    <row r="3" spans="1:12" ht="16.5" customHeight="1">
      <c r="A3" s="349"/>
      <c r="B3" s="349"/>
      <c r="C3" s="349"/>
      <c r="D3" s="349"/>
      <c r="E3" s="349"/>
      <c r="F3" s="304"/>
      <c r="G3" s="304"/>
      <c r="H3" s="304"/>
      <c r="I3" s="181" t="s">
        <v>604</v>
      </c>
      <c r="J3" s="181" t="s">
        <v>605</v>
      </c>
      <c r="K3" s="181" t="s">
        <v>606</v>
      </c>
      <c r="L3" s="109" t="s">
        <v>607</v>
      </c>
    </row>
    <row r="4" spans="1:12" ht="16.5" customHeight="1">
      <c r="A4" s="305" t="s">
        <v>3</v>
      </c>
      <c r="B4" s="305"/>
      <c r="C4" s="305"/>
      <c r="D4" s="305"/>
      <c r="E4" s="305"/>
      <c r="H4" s="109" t="s">
        <v>608</v>
      </c>
      <c r="I4" s="155" t="s">
        <v>459</v>
      </c>
      <c r="J4" s="182">
        <v>27.1</v>
      </c>
      <c r="K4" s="155" t="s">
        <v>54</v>
      </c>
      <c r="L4" s="109" t="s">
        <v>609</v>
      </c>
    </row>
    <row r="5" spans="1:12" ht="16.5" customHeight="1">
      <c r="A5" s="183" t="s">
        <v>610</v>
      </c>
      <c r="B5" s="184" t="s">
        <v>611</v>
      </c>
      <c r="C5" s="184" t="s">
        <v>606</v>
      </c>
      <c r="D5" s="184" t="s">
        <v>886</v>
      </c>
      <c r="E5" s="184" t="s">
        <v>17</v>
      </c>
      <c r="H5" s="109" t="s">
        <v>608</v>
      </c>
      <c r="I5" s="155" t="s">
        <v>612</v>
      </c>
      <c r="J5" s="182">
        <v>21.36</v>
      </c>
      <c r="K5" s="155" t="s">
        <v>54</v>
      </c>
      <c r="L5" s="109" t="s">
        <v>609</v>
      </c>
    </row>
    <row r="6" spans="1:12" ht="16.5" customHeight="1">
      <c r="A6" s="110" t="s">
        <v>613</v>
      </c>
      <c r="B6" s="185">
        <f>IF(ISBLANK($A6),"",VLOOKUP($A6,$I$3:$K$83,2,FALSE))</f>
        <v>7.02</v>
      </c>
      <c r="C6" s="185" t="str">
        <f>IF(ISBLANK($A6),"",VLOOKUP($A6,$I$3:$K$83,3,FALSE))</f>
        <v>per acre</v>
      </c>
      <c r="D6" s="266"/>
      <c r="E6" s="110">
        <v>2</v>
      </c>
      <c r="H6" s="109" t="s">
        <v>608</v>
      </c>
      <c r="I6" s="155" t="s">
        <v>457</v>
      </c>
      <c r="J6" s="182">
        <v>23.81</v>
      </c>
      <c r="K6" s="155" t="s">
        <v>54</v>
      </c>
      <c r="L6" s="109" t="s">
        <v>609</v>
      </c>
    </row>
    <row r="7" spans="1:12" ht="16.5" customHeight="1">
      <c r="A7" s="110" t="s">
        <v>812</v>
      </c>
      <c r="B7" s="185">
        <f>IF(ISBLANK($A7),"",VLOOKUP($A7,$I$3:$K$83,2,FALSE))</f>
        <v>8</v>
      </c>
      <c r="C7" s="185" t="str">
        <f>IF(ISBLANK($A7),"",VLOOKUP($A7,$I$3:$K$83,3,FALSE))</f>
        <v>per acre</v>
      </c>
      <c r="D7" s="266"/>
      <c r="E7" s="110">
        <v>1</v>
      </c>
      <c r="H7" s="109" t="s">
        <v>608</v>
      </c>
      <c r="I7" s="155" t="s">
        <v>615</v>
      </c>
      <c r="J7" s="182">
        <v>19.75</v>
      </c>
      <c r="K7" s="155" t="s">
        <v>54</v>
      </c>
      <c r="L7" s="109" t="s">
        <v>609</v>
      </c>
    </row>
    <row r="8" spans="1:12" ht="16.5" customHeight="1">
      <c r="A8" s="110"/>
      <c r="B8" s="185"/>
      <c r="C8" s="185"/>
      <c r="D8" s="266"/>
      <c r="E8" s="110"/>
      <c r="H8" s="109" t="s">
        <v>608</v>
      </c>
      <c r="I8" s="155" t="s">
        <v>455</v>
      </c>
      <c r="J8" s="182">
        <v>19.05</v>
      </c>
      <c r="K8" s="155" t="s">
        <v>54</v>
      </c>
      <c r="L8" s="109" t="s">
        <v>609</v>
      </c>
    </row>
    <row r="9" spans="1:12" ht="16.5" customHeight="1">
      <c r="A9" s="186"/>
      <c r="B9" s="187" t="str">
        <f>IF(ISBLANK(A9),"",VLOOKUP(A9,$I$3:$K$83,2,FALSE))</f>
        <v/>
      </c>
      <c r="C9" s="187" t="str">
        <f>IF(ISBLANK($A9),"",VLOOKUP($A9,$I$3:$K$83,3,FALSE))</f>
        <v/>
      </c>
      <c r="D9" s="267"/>
      <c r="E9" s="186"/>
      <c r="H9" s="109" t="s">
        <v>608</v>
      </c>
      <c r="I9" s="155" t="s">
        <v>616</v>
      </c>
      <c r="J9" s="182">
        <v>97.86</v>
      </c>
      <c r="K9" s="155" t="s">
        <v>617</v>
      </c>
      <c r="L9" s="109" t="s">
        <v>609</v>
      </c>
    </row>
    <row r="10" spans="1:12" ht="16.5" customHeight="1">
      <c r="H10" s="109" t="s">
        <v>608</v>
      </c>
      <c r="I10" s="155" t="s">
        <v>618</v>
      </c>
      <c r="J10" s="182">
        <v>95.71</v>
      </c>
      <c r="K10" s="155" t="s">
        <v>617</v>
      </c>
      <c r="L10" s="109" t="s">
        <v>609</v>
      </c>
    </row>
    <row r="11" spans="1:12" ht="16.5" customHeight="1">
      <c r="A11" s="354" t="s">
        <v>672</v>
      </c>
      <c r="B11" s="354"/>
      <c r="C11" s="354"/>
      <c r="D11" s="354"/>
      <c r="E11" s="354"/>
      <c r="H11" s="109" t="s">
        <v>619</v>
      </c>
      <c r="I11" s="155" t="s">
        <v>620</v>
      </c>
      <c r="J11" s="182">
        <v>24.17</v>
      </c>
      <c r="K11" s="155" t="s">
        <v>54</v>
      </c>
      <c r="L11" s="109" t="s">
        <v>609</v>
      </c>
    </row>
    <row r="12" spans="1:12" ht="16.5" customHeight="1">
      <c r="A12" s="183" t="s">
        <v>610</v>
      </c>
      <c r="B12" s="184" t="s">
        <v>611</v>
      </c>
      <c r="C12" s="184"/>
      <c r="D12" s="184" t="s">
        <v>886</v>
      </c>
      <c r="E12" s="184" t="s">
        <v>17</v>
      </c>
      <c r="H12" s="109" t="s">
        <v>619</v>
      </c>
      <c r="I12" s="155" t="s">
        <v>621</v>
      </c>
      <c r="J12" s="182">
        <v>28.5</v>
      </c>
      <c r="K12" s="155" t="s">
        <v>54</v>
      </c>
      <c r="L12" s="109" t="s">
        <v>609</v>
      </c>
    </row>
    <row r="13" spans="1:12" ht="16.5" customHeight="1">
      <c r="A13" s="110" t="s">
        <v>613</v>
      </c>
      <c r="B13" s="185">
        <f>IF(ISBLANK($A13),"",VLOOKUP($A13,$I$3:$K$83,2,FALSE))</f>
        <v>7.02</v>
      </c>
      <c r="C13" s="185" t="str">
        <f>IF(ISBLANK($A13),"",VLOOKUP($A13,$I$3:$K$83,3,FALSE))</f>
        <v>per acre</v>
      </c>
      <c r="D13" s="266"/>
      <c r="E13" s="110">
        <v>1</v>
      </c>
      <c r="H13" s="109" t="s">
        <v>619</v>
      </c>
      <c r="I13" s="155" t="s">
        <v>623</v>
      </c>
      <c r="J13" s="182">
        <v>28.5</v>
      </c>
      <c r="K13" s="155" t="s">
        <v>54</v>
      </c>
      <c r="L13" s="109" t="s">
        <v>609</v>
      </c>
    </row>
    <row r="14" spans="1:12" ht="16.5" customHeight="1">
      <c r="A14" s="110" t="s">
        <v>812</v>
      </c>
      <c r="B14" s="185">
        <f>IF(ISBLANK($A14),"",VLOOKUP($A14,$I$3:$K$83,2,FALSE))</f>
        <v>8</v>
      </c>
      <c r="C14" s="185" t="str">
        <f>IF(ISBLANK($A14),"",VLOOKUP($A14,$I$3:$K$83,3,FALSE))</f>
        <v>per acre</v>
      </c>
      <c r="D14" s="266"/>
      <c r="E14" s="110">
        <v>1</v>
      </c>
      <c r="H14" s="109" t="s">
        <v>619</v>
      </c>
      <c r="I14" s="155" t="s">
        <v>625</v>
      </c>
      <c r="J14" s="182">
        <v>25.31</v>
      </c>
      <c r="K14" s="155" t="s">
        <v>54</v>
      </c>
      <c r="L14" s="109" t="s">
        <v>609</v>
      </c>
    </row>
    <row r="15" spans="1:12" ht="16.5" customHeight="1">
      <c r="A15" s="110"/>
      <c r="B15" s="185"/>
      <c r="C15" s="185"/>
      <c r="D15" s="266"/>
      <c r="E15" s="110"/>
      <c r="H15" s="109" t="s">
        <v>619</v>
      </c>
      <c r="I15" s="155" t="s">
        <v>626</v>
      </c>
      <c r="J15" s="182">
        <v>26.04</v>
      </c>
      <c r="K15" s="155" t="s">
        <v>54</v>
      </c>
      <c r="L15" s="109" t="s">
        <v>609</v>
      </c>
    </row>
    <row r="16" spans="1:12" ht="16.5" customHeight="1">
      <c r="A16" s="186"/>
      <c r="B16" s="187" t="str">
        <f>IF(ISBLANK(A16),"",VLOOKUP(A16,$I$3:$K$83,2,FALSE))</f>
        <v/>
      </c>
      <c r="C16" s="187" t="str">
        <f>IF(ISBLANK($A16),"",VLOOKUP($A16,$I$3:$K$83,3,FALSE))</f>
        <v/>
      </c>
      <c r="D16" s="267"/>
      <c r="E16" s="186"/>
      <c r="H16" s="109" t="s">
        <v>619</v>
      </c>
      <c r="I16" s="155" t="s">
        <v>627</v>
      </c>
      <c r="J16" s="182">
        <v>22.33</v>
      </c>
      <c r="K16" s="155" t="s">
        <v>54</v>
      </c>
      <c r="L16" s="109" t="s">
        <v>609</v>
      </c>
    </row>
    <row r="17" spans="1:12" ht="16.5" customHeight="1">
      <c r="H17" s="109" t="s">
        <v>619</v>
      </c>
      <c r="I17" s="155" t="s">
        <v>628</v>
      </c>
      <c r="J17" s="182">
        <v>24.77</v>
      </c>
      <c r="K17" s="155" t="s">
        <v>54</v>
      </c>
      <c r="L17" s="109" t="s">
        <v>609</v>
      </c>
    </row>
    <row r="18" spans="1:12" ht="16.5" customHeight="1">
      <c r="A18" s="354" t="s">
        <v>878</v>
      </c>
      <c r="B18" s="354"/>
      <c r="C18" s="354"/>
      <c r="D18" s="354"/>
      <c r="E18" s="354"/>
      <c r="H18" s="109" t="s">
        <v>619</v>
      </c>
      <c r="I18" s="155" t="s">
        <v>629</v>
      </c>
      <c r="J18" s="182">
        <v>24.81</v>
      </c>
      <c r="K18" s="155" t="s">
        <v>54</v>
      </c>
      <c r="L18" s="109" t="s">
        <v>609</v>
      </c>
    </row>
    <row r="19" spans="1:12" ht="16.5" customHeight="1">
      <c r="A19" s="183" t="s">
        <v>610</v>
      </c>
      <c r="B19" s="184" t="s">
        <v>611</v>
      </c>
      <c r="C19" s="184"/>
      <c r="D19" s="184" t="s">
        <v>886</v>
      </c>
      <c r="E19" s="184" t="s">
        <v>17</v>
      </c>
      <c r="H19" s="109" t="s">
        <v>619</v>
      </c>
      <c r="I19" s="155" t="s">
        <v>630</v>
      </c>
      <c r="J19" s="182">
        <v>29.07</v>
      </c>
      <c r="K19" s="155" t="s">
        <v>54</v>
      </c>
      <c r="L19" s="109" t="s">
        <v>609</v>
      </c>
    </row>
    <row r="20" spans="1:12" ht="16.5" customHeight="1">
      <c r="A20" s="110" t="s">
        <v>613</v>
      </c>
      <c r="B20" s="185">
        <f>IF(ISBLANK($A20),"",VLOOKUP($A20,$I$3:$K$83,2,FALSE))</f>
        <v>7.02</v>
      </c>
      <c r="C20" s="185" t="str">
        <f>IF(ISBLANK($A20),"",VLOOKUP($A20,$I$3:$K$83,3,FALSE))</f>
        <v>per acre</v>
      </c>
      <c r="D20" s="266"/>
      <c r="E20" s="110">
        <v>1</v>
      </c>
      <c r="H20" s="109" t="s">
        <v>619</v>
      </c>
      <c r="I20" s="155" t="s">
        <v>631</v>
      </c>
      <c r="J20" s="182">
        <v>27.89</v>
      </c>
      <c r="K20" s="155" t="s">
        <v>54</v>
      </c>
      <c r="L20" s="109" t="s">
        <v>609</v>
      </c>
    </row>
    <row r="21" spans="1:12" ht="16.5" customHeight="1">
      <c r="A21" s="110" t="s">
        <v>812</v>
      </c>
      <c r="B21" s="185">
        <f>IF(ISBLANK($A21),"",VLOOKUP($A21,$I$3:$K$83,2,FALSE))</f>
        <v>8</v>
      </c>
      <c r="C21" s="185" t="str">
        <f>IF(ISBLANK($A21),"",VLOOKUP($A21,$I$3:$K$83,3,FALSE))</f>
        <v>per acre</v>
      </c>
      <c r="D21" s="266"/>
      <c r="E21" s="110">
        <v>1</v>
      </c>
      <c r="H21" s="109" t="s">
        <v>619</v>
      </c>
      <c r="I21" s="155" t="s">
        <v>632</v>
      </c>
      <c r="J21" s="182">
        <v>25.72</v>
      </c>
      <c r="K21" s="155" t="s">
        <v>54</v>
      </c>
      <c r="L21" s="109" t="s">
        <v>609</v>
      </c>
    </row>
    <row r="22" spans="1:12" ht="16.5" customHeight="1">
      <c r="A22" s="110"/>
      <c r="B22" s="185"/>
      <c r="C22" s="185"/>
      <c r="D22" s="266"/>
      <c r="E22" s="110"/>
      <c r="H22" s="109" t="s">
        <v>619</v>
      </c>
      <c r="I22" s="155" t="s">
        <v>633</v>
      </c>
      <c r="J22" s="182">
        <v>21</v>
      </c>
      <c r="K22" s="155" t="s">
        <v>54</v>
      </c>
      <c r="L22" s="109" t="s">
        <v>609</v>
      </c>
    </row>
    <row r="23" spans="1:12" ht="16.5" customHeight="1">
      <c r="A23" s="186"/>
      <c r="B23" s="187" t="str">
        <f>IF(ISBLANK(A23),"",VLOOKUP(A23,$I$3:$K$83,2,FALSE))</f>
        <v/>
      </c>
      <c r="C23" s="187" t="str">
        <f>IF(ISBLANK($A23),"",VLOOKUP($A23,$I$3:$K$83,3,FALSE))</f>
        <v/>
      </c>
      <c r="D23" s="267"/>
      <c r="E23" s="186"/>
      <c r="H23" s="109" t="s">
        <v>634</v>
      </c>
      <c r="I23" s="155" t="s">
        <v>613</v>
      </c>
      <c r="J23" s="182">
        <v>7.02</v>
      </c>
      <c r="K23" s="155" t="s">
        <v>54</v>
      </c>
      <c r="L23" s="109" t="s">
        <v>609</v>
      </c>
    </row>
    <row r="24" spans="1:12" ht="16.5" customHeight="1">
      <c r="H24" s="109" t="s">
        <v>634</v>
      </c>
      <c r="I24" s="155" t="s">
        <v>635</v>
      </c>
      <c r="J24" s="182">
        <v>10.06</v>
      </c>
      <c r="K24" s="155" t="s">
        <v>54</v>
      </c>
      <c r="L24" s="109" t="s">
        <v>609</v>
      </c>
    </row>
    <row r="25" spans="1:12" ht="16.5" customHeight="1">
      <c r="A25" s="354" t="s">
        <v>669</v>
      </c>
      <c r="B25" s="354"/>
      <c r="C25" s="354"/>
      <c r="D25" s="354"/>
      <c r="E25" s="354"/>
      <c r="I25" s="155"/>
      <c r="J25" s="182"/>
      <c r="K25" s="155"/>
    </row>
    <row r="26" spans="1:12" ht="16.5" customHeight="1">
      <c r="A26" s="183" t="s">
        <v>610</v>
      </c>
      <c r="B26" s="184" t="s">
        <v>611</v>
      </c>
      <c r="C26" s="184"/>
      <c r="D26" s="184" t="s">
        <v>886</v>
      </c>
      <c r="E26" s="184" t="s">
        <v>17</v>
      </c>
      <c r="I26" s="155"/>
      <c r="J26" s="182"/>
      <c r="K26" s="155"/>
    </row>
    <row r="27" spans="1:12" ht="16.5" customHeight="1">
      <c r="A27" s="110" t="s">
        <v>812</v>
      </c>
      <c r="B27" s="185">
        <f>IF(ISBLANK($A27),"",VLOOKUP($A27,$I$3:$K$83,2,FALSE))</f>
        <v>8</v>
      </c>
      <c r="C27" s="185" t="str">
        <f>IF(ISBLANK($A27),"",VLOOKUP($A27,$I$3:$K$83,3,FALSE))</f>
        <v>per acre</v>
      </c>
      <c r="D27" s="266"/>
      <c r="E27" s="110">
        <v>3</v>
      </c>
      <c r="I27" s="155"/>
      <c r="J27" s="182"/>
      <c r="K27" s="155"/>
    </row>
    <row r="28" spans="1:12" ht="16.5" customHeight="1">
      <c r="A28" s="110" t="s">
        <v>613</v>
      </c>
      <c r="B28" s="185">
        <f>IF(ISBLANK($A28),"",VLOOKUP($A28,$I$3:$K$83,2,FALSE))</f>
        <v>7.02</v>
      </c>
      <c r="C28" s="185" t="str">
        <f>IF(ISBLANK($A28),"",VLOOKUP($A28,$I$3:$K$83,3,FALSE))</f>
        <v>per acre</v>
      </c>
      <c r="D28" s="266"/>
      <c r="E28" s="110">
        <v>2</v>
      </c>
      <c r="I28" s="155"/>
      <c r="J28" s="182"/>
      <c r="K28" s="155"/>
    </row>
    <row r="29" spans="1:12" ht="16.5" customHeight="1">
      <c r="A29" s="110"/>
      <c r="B29" s="189" t="str">
        <f>IF(ISBLANK($A29),"",VLOOKUP($A29,$I$3:$K$83,2,FALSE))</f>
        <v/>
      </c>
      <c r="C29" s="189" t="str">
        <f>IF(ISBLANK($A29),"",VLOOKUP($A29,$I$3:$K$83,3,FALSE))</f>
        <v/>
      </c>
      <c r="D29" s="269"/>
      <c r="E29" s="110"/>
      <c r="I29" s="155"/>
      <c r="J29" s="182"/>
      <c r="K29" s="155"/>
    </row>
    <row r="30" spans="1:12" ht="16.5" customHeight="1">
      <c r="A30" s="186"/>
      <c r="B30" s="187" t="str">
        <f>IF(ISBLANK($A30),"",VLOOKUP($A30,$I$3:$K$83,2,FALSE))</f>
        <v/>
      </c>
      <c r="C30" s="187"/>
      <c r="D30" s="267"/>
      <c r="E30" s="186"/>
      <c r="I30" s="155"/>
      <c r="J30" s="182"/>
      <c r="K30" s="155"/>
    </row>
    <row r="31" spans="1:12" ht="16.5" customHeight="1">
      <c r="I31" s="155"/>
      <c r="J31" s="182"/>
      <c r="K31" s="155"/>
    </row>
    <row r="32" spans="1:12" ht="16.5" customHeight="1">
      <c r="A32" s="354" t="s">
        <v>670</v>
      </c>
      <c r="B32" s="354"/>
      <c r="C32" s="354"/>
      <c r="D32" s="354"/>
      <c r="E32" s="354"/>
      <c r="I32" s="155"/>
      <c r="J32" s="182"/>
      <c r="K32" s="155"/>
    </row>
    <row r="33" spans="1:11" ht="16.5" customHeight="1">
      <c r="A33" s="183" t="s">
        <v>610</v>
      </c>
      <c r="B33" s="184" t="s">
        <v>611</v>
      </c>
      <c r="C33" s="184"/>
      <c r="D33" s="184" t="s">
        <v>886</v>
      </c>
      <c r="E33" s="184" t="s">
        <v>17</v>
      </c>
      <c r="I33" s="155"/>
      <c r="J33" s="182"/>
      <c r="K33" s="155"/>
    </row>
    <row r="34" spans="1:11" ht="16.5" customHeight="1">
      <c r="A34" s="110" t="s">
        <v>613</v>
      </c>
      <c r="B34" s="185">
        <f>IF(ISBLANK($A34),"",VLOOKUP($A34,$I$3:$K$83,2,FALSE))</f>
        <v>7.02</v>
      </c>
      <c r="C34" s="185" t="str">
        <f>IF(ISBLANK($A34),"",VLOOKUP($A34,$I$3:$K$83,3,FALSE))</f>
        <v>per acre</v>
      </c>
      <c r="D34" s="266"/>
      <c r="E34" s="110">
        <v>1</v>
      </c>
      <c r="I34" s="155"/>
      <c r="J34" s="182"/>
      <c r="K34" s="155"/>
    </row>
    <row r="35" spans="1:11" ht="16.5" customHeight="1">
      <c r="A35" s="110" t="s">
        <v>812</v>
      </c>
      <c r="B35" s="185">
        <f>IF(ISBLANK($A35),"",VLOOKUP($A35,$I$3:$K$83,2,FALSE))</f>
        <v>8</v>
      </c>
      <c r="C35" s="185" t="str">
        <f>IF(ISBLANK($A35),"",VLOOKUP($A35,$I$3:$K$83,3,FALSE))</f>
        <v>per acre</v>
      </c>
      <c r="D35" s="266"/>
      <c r="E35" s="110">
        <v>1</v>
      </c>
      <c r="I35" s="155"/>
      <c r="J35" s="182"/>
      <c r="K35" s="155"/>
    </row>
    <row r="36" spans="1:11" ht="16.5" customHeight="1">
      <c r="A36" s="110"/>
      <c r="B36" s="185"/>
      <c r="C36" s="185"/>
      <c r="D36" s="266"/>
      <c r="E36" s="110"/>
      <c r="I36" s="155"/>
      <c r="J36" s="182"/>
      <c r="K36" s="155"/>
    </row>
    <row r="37" spans="1:11" ht="16.5" customHeight="1">
      <c r="A37" s="186"/>
      <c r="B37" s="187" t="str">
        <f>IF(ISBLANK(A37),"",VLOOKUP(A37,$I$3:$K$83,2,FALSE))</f>
        <v/>
      </c>
      <c r="C37" s="187" t="str">
        <f>IF(ISBLANK($A37),"",VLOOKUP($A37,$I$3:$K$83,3,FALSE))</f>
        <v/>
      </c>
      <c r="D37" s="267"/>
      <c r="E37" s="186"/>
      <c r="I37" s="155"/>
      <c r="J37" s="182"/>
      <c r="K37" s="155"/>
    </row>
    <row r="38" spans="1:11" ht="16.5" customHeight="1">
      <c r="I38" s="155"/>
      <c r="J38" s="182"/>
      <c r="K38" s="155"/>
    </row>
    <row r="39" spans="1:11" ht="16.5" customHeight="1">
      <c r="A39" s="354" t="s">
        <v>671</v>
      </c>
      <c r="B39" s="354"/>
      <c r="C39" s="354"/>
      <c r="D39" s="354"/>
      <c r="E39" s="354"/>
      <c r="I39" s="155"/>
      <c r="J39" s="182"/>
      <c r="K39" s="155"/>
    </row>
    <row r="40" spans="1:11" ht="16.5" customHeight="1">
      <c r="A40" s="183" t="s">
        <v>610</v>
      </c>
      <c r="B40" s="184" t="s">
        <v>611</v>
      </c>
      <c r="C40" s="184"/>
      <c r="D40" s="184" t="s">
        <v>886</v>
      </c>
      <c r="E40" s="184" t="s">
        <v>17</v>
      </c>
      <c r="I40" s="155"/>
      <c r="J40" s="182"/>
      <c r="K40" s="155"/>
    </row>
    <row r="41" spans="1:11" ht="16.5" customHeight="1">
      <c r="A41" s="110" t="s">
        <v>613</v>
      </c>
      <c r="B41" s="185">
        <f>IF(ISBLANK($A41),"",VLOOKUP($A41,$I$3:$K$83,2,FALSE))</f>
        <v>7.02</v>
      </c>
      <c r="C41" s="185" t="str">
        <f>IF(ISBLANK($A41),"",VLOOKUP($A41,$I$3:$K$83,3,FALSE))</f>
        <v>per acre</v>
      </c>
      <c r="D41" s="266"/>
      <c r="E41" s="110">
        <v>1</v>
      </c>
      <c r="I41" s="155"/>
      <c r="J41" s="182"/>
      <c r="K41" s="155"/>
    </row>
    <row r="42" spans="1:11" ht="16.5" customHeight="1">
      <c r="A42" s="110" t="s">
        <v>811</v>
      </c>
      <c r="B42" s="185">
        <f>IF(ISBLANK($A42),"",VLOOKUP($A42,$I$3:$K$83,2,FALSE))</f>
        <v>0.08</v>
      </c>
      <c r="C42" s="185" t="str">
        <f>IF(ISBLANK($A42),"",VLOOKUP($A42,$I$3:$K$83,3,FALSE))</f>
        <v>per pound</v>
      </c>
      <c r="D42" s="266">
        <v>110</v>
      </c>
      <c r="E42" s="110">
        <v>2</v>
      </c>
      <c r="I42" s="155"/>
      <c r="J42" s="182"/>
      <c r="K42" s="155"/>
    </row>
    <row r="43" spans="1:11" ht="16.5" customHeight="1">
      <c r="A43" s="110" t="s">
        <v>812</v>
      </c>
      <c r="B43" s="189">
        <f>IF(ISBLANK($A43),"",VLOOKUP($A43,$I$3:$K$83,2,FALSE))</f>
        <v>8</v>
      </c>
      <c r="C43" s="189" t="str">
        <f>IF(ISBLANK($A43),"",VLOOKUP($A43,$I$3:$K$83,3,FALSE))</f>
        <v>per acre</v>
      </c>
      <c r="D43" s="269"/>
      <c r="E43" s="110">
        <v>1</v>
      </c>
      <c r="I43" s="155"/>
      <c r="J43" s="182"/>
      <c r="K43" s="155"/>
    </row>
    <row r="44" spans="1:11" ht="16.5" customHeight="1">
      <c r="A44" s="186"/>
      <c r="B44" s="187" t="str">
        <f>IF(ISBLANK($A44),"",VLOOKUP($A44,$I$3:$K$83,2,FALSE))</f>
        <v/>
      </c>
      <c r="C44" s="187"/>
      <c r="D44" s="267"/>
      <c r="E44" s="186"/>
      <c r="I44" s="155"/>
      <c r="J44" s="182"/>
      <c r="K44" s="155"/>
    </row>
    <row r="45" spans="1:11" ht="16.5" customHeight="1">
      <c r="I45" s="155"/>
      <c r="J45" s="182"/>
      <c r="K45" s="155"/>
    </row>
    <row r="46" spans="1:11" ht="16.5" customHeight="1">
      <c r="A46" s="354" t="s">
        <v>5</v>
      </c>
      <c r="B46" s="354"/>
      <c r="C46" s="354"/>
      <c r="D46" s="354"/>
      <c r="E46" s="354"/>
      <c r="I46" s="155"/>
      <c r="J46" s="182"/>
      <c r="K46" s="155"/>
    </row>
    <row r="47" spans="1:11" ht="16.5" customHeight="1">
      <c r="A47" s="183" t="s">
        <v>610</v>
      </c>
      <c r="B47" s="184" t="s">
        <v>611</v>
      </c>
      <c r="C47" s="184"/>
      <c r="D47" s="184" t="s">
        <v>886</v>
      </c>
      <c r="E47" s="184" t="s">
        <v>17</v>
      </c>
      <c r="I47" s="155"/>
      <c r="J47" s="182"/>
      <c r="K47" s="155"/>
    </row>
    <row r="48" spans="1:11" ht="16.5" customHeight="1">
      <c r="A48" s="110" t="s">
        <v>613</v>
      </c>
      <c r="B48" s="185">
        <f>IF(ISBLANK($A48),"",VLOOKUP($A48,$I$3:$K$83,2,FALSE))</f>
        <v>7.02</v>
      </c>
      <c r="C48" s="185" t="str">
        <f>IF(ISBLANK($A48),"",VLOOKUP($A48,$I$3:$K$83,3,FALSE))</f>
        <v>per acre</v>
      </c>
      <c r="D48" s="266"/>
      <c r="E48" s="110">
        <v>1</v>
      </c>
      <c r="I48" s="155"/>
      <c r="J48" s="182"/>
      <c r="K48" s="155"/>
    </row>
    <row r="49" spans="1:12" ht="16.5" customHeight="1">
      <c r="A49" s="110"/>
      <c r="B49" s="185" t="str">
        <f>IF(ISBLANK($A49),"",VLOOKUP($A49,$I$3:$K$83,2,FALSE))</f>
        <v/>
      </c>
      <c r="C49" s="185" t="str">
        <f>IF(ISBLANK($A49),"",VLOOKUP($A49,$I$3:$K$83,3,FALSE))</f>
        <v/>
      </c>
      <c r="D49" s="266"/>
      <c r="E49" s="110"/>
      <c r="I49" s="155"/>
      <c r="J49" s="182"/>
      <c r="K49" s="155"/>
    </row>
    <row r="50" spans="1:12" ht="16.5" customHeight="1">
      <c r="A50" s="110"/>
      <c r="B50" s="185"/>
      <c r="C50" s="185"/>
      <c r="D50" s="266"/>
      <c r="E50" s="110"/>
      <c r="I50" s="155"/>
      <c r="J50" s="182"/>
      <c r="K50" s="155"/>
    </row>
    <row r="51" spans="1:12" ht="16.5" customHeight="1">
      <c r="A51" s="186"/>
      <c r="B51" s="188" t="str">
        <f>IF(ISBLANK(A51),"",VLOOKUP(A51,$I$3:$K$83,2,FALSE))</f>
        <v/>
      </c>
      <c r="C51" s="188" t="str">
        <f>IF(ISBLANK($A51),"",VLOOKUP($A51,$I$3:$K$83,3,FALSE))</f>
        <v/>
      </c>
      <c r="D51" s="268"/>
      <c r="E51" s="186"/>
      <c r="I51" s="155"/>
      <c r="J51" s="182"/>
      <c r="K51" s="155"/>
    </row>
    <row r="52" spans="1:12" ht="16.5" customHeight="1">
      <c r="A52" s="186"/>
      <c r="B52" s="188"/>
      <c r="C52" s="188"/>
      <c r="D52" s="268"/>
      <c r="E52" s="186"/>
      <c r="I52" s="155"/>
      <c r="J52" s="182"/>
      <c r="K52" s="155"/>
    </row>
    <row r="53" spans="1:12" ht="16.5" customHeight="1">
      <c r="A53" s="354" t="s">
        <v>933</v>
      </c>
      <c r="B53" s="354"/>
      <c r="C53" s="354"/>
      <c r="D53" s="354"/>
      <c r="E53" s="354"/>
      <c r="H53" s="109" t="s">
        <v>634</v>
      </c>
      <c r="I53" s="155" t="s">
        <v>637</v>
      </c>
      <c r="J53" s="182">
        <v>9.93</v>
      </c>
      <c r="K53" s="155" t="s">
        <v>54</v>
      </c>
      <c r="L53" s="109" t="s">
        <v>609</v>
      </c>
    </row>
    <row r="54" spans="1:12" ht="16.5" customHeight="1">
      <c r="A54" s="183" t="s">
        <v>610</v>
      </c>
      <c r="B54" s="184" t="s">
        <v>611</v>
      </c>
      <c r="C54" s="184"/>
      <c r="D54" s="184" t="s">
        <v>886</v>
      </c>
      <c r="E54" s="184" t="s">
        <v>17</v>
      </c>
      <c r="H54" s="109" t="s">
        <v>634</v>
      </c>
      <c r="I54" s="155" t="s">
        <v>638</v>
      </c>
      <c r="J54" s="182">
        <v>7.25</v>
      </c>
      <c r="K54" s="155" t="s">
        <v>54</v>
      </c>
      <c r="L54" s="109" t="s">
        <v>609</v>
      </c>
    </row>
    <row r="55" spans="1:12" ht="16.5" customHeight="1">
      <c r="A55" s="110" t="s">
        <v>613</v>
      </c>
      <c r="B55" s="185">
        <f>IF(ISBLANK($A55),"",VLOOKUP($A55,$I$3:$K$83,2,FALSE))</f>
        <v>7.02</v>
      </c>
      <c r="C55" s="185" t="str">
        <f>IF(ISBLANK($A55),"",VLOOKUP($A55,$I$3:$K$83,3,FALSE))</f>
        <v>per acre</v>
      </c>
      <c r="D55" s="266"/>
      <c r="E55" s="110">
        <v>1</v>
      </c>
      <c r="H55" s="109" t="s">
        <v>634</v>
      </c>
      <c r="I55" s="155" t="s">
        <v>639</v>
      </c>
      <c r="J55" s="182">
        <v>7.81</v>
      </c>
      <c r="K55" s="155" t="s">
        <v>54</v>
      </c>
      <c r="L55" s="109" t="s">
        <v>609</v>
      </c>
    </row>
    <row r="56" spans="1:12" ht="16.5" customHeight="1">
      <c r="A56" s="110" t="s">
        <v>812</v>
      </c>
      <c r="B56" s="185">
        <f>IF(ISBLANK($A56),"",VLOOKUP($A56,$I$3:$K$83,2,FALSE))</f>
        <v>8</v>
      </c>
      <c r="C56" s="185" t="str">
        <f>IF(ISBLANK($A56),"",VLOOKUP($A56,$I$3:$K$83,3,FALSE))</f>
        <v>per acre</v>
      </c>
      <c r="D56" s="266"/>
      <c r="E56" s="110">
        <v>1</v>
      </c>
      <c r="H56" s="109" t="s">
        <v>634</v>
      </c>
      <c r="I56" s="155" t="s">
        <v>811</v>
      </c>
      <c r="J56" s="182">
        <v>0.08</v>
      </c>
      <c r="K56" s="155" t="s">
        <v>659</v>
      </c>
      <c r="L56" s="109" t="s">
        <v>813</v>
      </c>
    </row>
    <row r="57" spans="1:12" ht="16.5" customHeight="1">
      <c r="A57" s="110"/>
      <c r="B57" s="185"/>
      <c r="C57" s="185"/>
      <c r="D57" s="266"/>
      <c r="E57" s="110"/>
      <c r="H57" s="109" t="s">
        <v>634</v>
      </c>
      <c r="I57" s="155" t="s">
        <v>812</v>
      </c>
      <c r="J57" s="182">
        <v>8</v>
      </c>
      <c r="K57" s="155" t="s">
        <v>54</v>
      </c>
      <c r="L57" s="109" t="s">
        <v>814</v>
      </c>
    </row>
    <row r="58" spans="1:12" ht="16.5" customHeight="1">
      <c r="A58" s="186"/>
      <c r="B58" s="188" t="str">
        <f>IF(ISBLANK(A58),"",VLOOKUP(A58,$I$3:$K$83,2,FALSE))</f>
        <v/>
      </c>
      <c r="C58" s="188" t="str">
        <f>IF(ISBLANK($A58),"",VLOOKUP($A58,$I$3:$K$83,3,FALSE))</f>
        <v/>
      </c>
      <c r="D58" s="268"/>
      <c r="E58" s="186"/>
      <c r="H58" s="109" t="s">
        <v>634</v>
      </c>
      <c r="I58" s="155" t="s">
        <v>640</v>
      </c>
      <c r="J58" s="182">
        <v>7.84</v>
      </c>
      <c r="K58" s="155" t="s">
        <v>54</v>
      </c>
      <c r="L58" s="109" t="s">
        <v>609</v>
      </c>
    </row>
    <row r="59" spans="1:12" ht="16.5" customHeight="1">
      <c r="H59" s="109" t="s">
        <v>634</v>
      </c>
      <c r="I59" s="155" t="s">
        <v>641</v>
      </c>
      <c r="J59" s="182">
        <v>7.9</v>
      </c>
      <c r="K59" s="155" t="s">
        <v>54</v>
      </c>
      <c r="L59" s="109" t="s">
        <v>609</v>
      </c>
    </row>
    <row r="60" spans="1:12" ht="16.5" customHeight="1">
      <c r="H60" s="109" t="s">
        <v>634</v>
      </c>
      <c r="I60" s="155" t="s">
        <v>642</v>
      </c>
      <c r="J60" s="182">
        <v>18.53</v>
      </c>
      <c r="K60" s="155" t="s">
        <v>54</v>
      </c>
      <c r="L60" s="109" t="s">
        <v>609</v>
      </c>
    </row>
    <row r="61" spans="1:12" ht="16.5" hidden="1" customHeight="1">
      <c r="H61" s="109" t="s">
        <v>634</v>
      </c>
      <c r="I61" s="155" t="s">
        <v>644</v>
      </c>
      <c r="J61" s="182">
        <v>27.5</v>
      </c>
      <c r="K61" s="155" t="s">
        <v>645</v>
      </c>
      <c r="L61" s="109" t="s">
        <v>609</v>
      </c>
    </row>
    <row r="62" spans="1:12" ht="16.5" hidden="1" customHeight="1">
      <c r="H62" s="109" t="s">
        <v>634</v>
      </c>
      <c r="I62" s="155" t="s">
        <v>646</v>
      </c>
      <c r="J62" s="182">
        <v>8.44</v>
      </c>
      <c r="K62" s="155" t="s">
        <v>54</v>
      </c>
      <c r="L62" s="109" t="s">
        <v>609</v>
      </c>
    </row>
    <row r="63" spans="1:12" ht="16.5" hidden="1" customHeight="1">
      <c r="H63" s="109" t="s">
        <v>634</v>
      </c>
      <c r="I63" s="155" t="s">
        <v>647</v>
      </c>
      <c r="J63" s="182">
        <v>7.71</v>
      </c>
      <c r="K63" s="155" t="s">
        <v>54</v>
      </c>
      <c r="L63" s="109" t="s">
        <v>609</v>
      </c>
    </row>
    <row r="64" spans="1:12" ht="16.5" hidden="1" customHeight="1">
      <c r="H64" s="109" t="s">
        <v>634</v>
      </c>
      <c r="I64" s="155" t="s">
        <v>648</v>
      </c>
      <c r="J64" s="182">
        <v>7.84</v>
      </c>
      <c r="K64" s="155" t="s">
        <v>54</v>
      </c>
      <c r="L64" s="109" t="s">
        <v>609</v>
      </c>
    </row>
    <row r="65" spans="8:12" ht="16.5" hidden="1" customHeight="1">
      <c r="H65" s="109" t="s">
        <v>634</v>
      </c>
      <c r="I65" s="155" t="s">
        <v>643</v>
      </c>
      <c r="J65" s="182">
        <v>6.75</v>
      </c>
      <c r="K65" s="155" t="s">
        <v>54</v>
      </c>
      <c r="L65" s="109" t="s">
        <v>609</v>
      </c>
    </row>
    <row r="66" spans="8:12" ht="16.5" hidden="1" customHeight="1">
      <c r="H66" s="109" t="s">
        <v>649</v>
      </c>
      <c r="I66" s="155" t="s">
        <v>650</v>
      </c>
      <c r="J66" s="182">
        <v>43.29</v>
      </c>
      <c r="K66" s="155" t="s">
        <v>54</v>
      </c>
      <c r="L66" s="109" t="s">
        <v>609</v>
      </c>
    </row>
    <row r="67" spans="8:12" ht="16.5" hidden="1" customHeight="1">
      <c r="H67" s="109" t="s">
        <v>649</v>
      </c>
      <c r="I67" s="155" t="s">
        <v>651</v>
      </c>
      <c r="J67" s="182">
        <v>39.42</v>
      </c>
      <c r="K67" s="155" t="s">
        <v>54</v>
      </c>
      <c r="L67" s="109" t="s">
        <v>609</v>
      </c>
    </row>
    <row r="68" spans="8:12" ht="16.5" hidden="1" customHeight="1">
      <c r="H68" s="109" t="s">
        <v>649</v>
      </c>
      <c r="I68" s="155" t="s">
        <v>652</v>
      </c>
      <c r="J68" s="182">
        <v>41.13</v>
      </c>
      <c r="K68" s="155" t="s">
        <v>54</v>
      </c>
      <c r="L68" s="109" t="s">
        <v>609</v>
      </c>
    </row>
    <row r="69" spans="8:12" ht="16.5" hidden="1" customHeight="1">
      <c r="H69" s="109" t="s">
        <v>649</v>
      </c>
      <c r="I69" s="155" t="s">
        <v>653</v>
      </c>
      <c r="J69" s="182">
        <v>32.5</v>
      </c>
      <c r="K69" s="155" t="s">
        <v>54</v>
      </c>
      <c r="L69" s="109" t="s">
        <v>609</v>
      </c>
    </row>
    <row r="70" spans="8:12" ht="16.5" hidden="1" customHeight="1">
      <c r="H70" s="109" t="s">
        <v>649</v>
      </c>
      <c r="I70" s="155" t="s">
        <v>654</v>
      </c>
      <c r="J70" s="182">
        <v>9.8000000000000007</v>
      </c>
      <c r="K70" s="155" t="s">
        <v>54</v>
      </c>
      <c r="L70" s="109" t="s">
        <v>609</v>
      </c>
    </row>
    <row r="71" spans="8:12" ht="16.5" hidden="1" customHeight="1">
      <c r="H71" s="109" t="s">
        <v>649</v>
      </c>
      <c r="I71" s="155" t="s">
        <v>655</v>
      </c>
      <c r="J71" s="182">
        <v>0.16</v>
      </c>
      <c r="K71" s="155" t="s">
        <v>656</v>
      </c>
      <c r="L71" s="109" t="s">
        <v>609</v>
      </c>
    </row>
    <row r="72" spans="8:12" ht="16.5" hidden="1" customHeight="1">
      <c r="H72" s="109" t="s">
        <v>649</v>
      </c>
      <c r="I72" s="155" t="s">
        <v>657</v>
      </c>
      <c r="J72" s="182">
        <v>0.28999999999999998</v>
      </c>
      <c r="K72" s="155" t="s">
        <v>656</v>
      </c>
      <c r="L72" s="109" t="s">
        <v>609</v>
      </c>
    </row>
    <row r="73" spans="8:12" ht="16.5" hidden="1" customHeight="1">
      <c r="H73" s="109" t="s">
        <v>649</v>
      </c>
      <c r="I73" s="155" t="s">
        <v>657</v>
      </c>
      <c r="J73" s="182">
        <v>4.07</v>
      </c>
      <c r="K73" s="155" t="s">
        <v>658</v>
      </c>
      <c r="L73" s="109" t="s">
        <v>609</v>
      </c>
    </row>
    <row r="74" spans="8:12" ht="16.5" hidden="1" customHeight="1">
      <c r="H74" s="109" t="s">
        <v>649</v>
      </c>
      <c r="I74" s="155" t="s">
        <v>660</v>
      </c>
      <c r="J74" s="182">
        <v>19</v>
      </c>
      <c r="K74" s="155" t="s">
        <v>54</v>
      </c>
      <c r="L74" s="109" t="s">
        <v>609</v>
      </c>
    </row>
    <row r="75" spans="8:12" ht="16.5" hidden="1" customHeight="1">
      <c r="H75" s="109" t="s">
        <v>649</v>
      </c>
      <c r="I75" s="155" t="s">
        <v>661</v>
      </c>
      <c r="J75" s="182">
        <v>9.25</v>
      </c>
      <c r="K75" s="155" t="s">
        <v>54</v>
      </c>
      <c r="L75" s="109" t="s">
        <v>609</v>
      </c>
    </row>
    <row r="76" spans="8:12" ht="16.5" hidden="1" customHeight="1">
      <c r="H76" s="109" t="s">
        <v>649</v>
      </c>
      <c r="I76" s="155" t="s">
        <v>662</v>
      </c>
      <c r="J76" s="182">
        <v>17.440000000000001</v>
      </c>
      <c r="K76" s="155" t="s">
        <v>663</v>
      </c>
      <c r="L76" s="109" t="s">
        <v>609</v>
      </c>
    </row>
    <row r="77" spans="8:12" ht="16.5" hidden="1" customHeight="1">
      <c r="H77" s="109" t="s">
        <v>649</v>
      </c>
      <c r="I77" s="155" t="s">
        <v>664</v>
      </c>
      <c r="J77" s="182">
        <v>29.86</v>
      </c>
      <c r="K77" s="155" t="s">
        <v>663</v>
      </c>
      <c r="L77" s="109" t="s">
        <v>609</v>
      </c>
    </row>
    <row r="78" spans="8:12" ht="16.5" hidden="1" customHeight="1">
      <c r="H78" s="109" t="s">
        <v>649</v>
      </c>
      <c r="I78" s="155" t="s">
        <v>624</v>
      </c>
      <c r="J78" s="182">
        <v>10</v>
      </c>
      <c r="K78" s="155" t="s">
        <v>663</v>
      </c>
      <c r="L78" s="109" t="s">
        <v>609</v>
      </c>
    </row>
    <row r="79" spans="8:12" ht="16.5" hidden="1" customHeight="1">
      <c r="H79" s="109" t="s">
        <v>649</v>
      </c>
      <c r="I79" s="155" t="s">
        <v>622</v>
      </c>
      <c r="J79" s="182">
        <v>6.5</v>
      </c>
      <c r="K79" s="155" t="s">
        <v>663</v>
      </c>
      <c r="L79" s="109" t="s">
        <v>609</v>
      </c>
    </row>
    <row r="80" spans="8:12" ht="16.5" hidden="1" customHeight="1">
      <c r="H80" s="109" t="s">
        <v>649</v>
      </c>
      <c r="I80" s="155" t="s">
        <v>665</v>
      </c>
      <c r="J80" s="182">
        <v>1.5</v>
      </c>
      <c r="K80" s="155" t="s">
        <v>663</v>
      </c>
      <c r="L80" s="109" t="s">
        <v>666</v>
      </c>
    </row>
    <row r="81" spans="8:12" ht="16.5" hidden="1" customHeight="1">
      <c r="H81" s="109" t="s">
        <v>649</v>
      </c>
      <c r="I81" s="155" t="s">
        <v>614</v>
      </c>
      <c r="J81" s="182">
        <v>0.9</v>
      </c>
      <c r="K81" s="155" t="s">
        <v>663</v>
      </c>
      <c r="L81" s="109" t="s">
        <v>667</v>
      </c>
    </row>
    <row r="82" spans="8:12" ht="16.5" hidden="1" customHeight="1">
      <c r="H82" s="109" t="s">
        <v>649</v>
      </c>
      <c r="I82" s="155" t="s">
        <v>636</v>
      </c>
      <c r="J82" s="182">
        <v>10</v>
      </c>
      <c r="K82" s="155" t="s">
        <v>645</v>
      </c>
      <c r="L82" s="109" t="s">
        <v>668</v>
      </c>
    </row>
    <row r="83" spans="8:12" ht="16.5" hidden="1" customHeight="1">
      <c r="I83" s="110" t="s">
        <v>394</v>
      </c>
      <c r="J83" s="190"/>
      <c r="K83" s="110" t="s">
        <v>54</v>
      </c>
    </row>
    <row r="88" spans="8:12" ht="15" hidden="1" customHeight="1"/>
    <row r="89" spans="8:12" ht="15" hidden="1" customHeight="1"/>
    <row r="90" spans="8:12" ht="15" hidden="1" customHeight="1"/>
    <row r="91" spans="8:12" ht="15" hidden="1" customHeight="1"/>
    <row r="92" spans="8:12" ht="15" hidden="1" customHeight="1"/>
    <row r="94" spans="8:12" ht="14.25" hidden="1" customHeight="1"/>
  </sheetData>
  <sheetProtection sheet="1" objects="1" scenarios="1"/>
  <protectedRanges>
    <protectedRange sqref="A6:A9 D6:E9 D13:E16 A13:A16 A20:A23 D20:E23 D55:E58 A55:A58 A48:A52 D48:E52 D34:E37 D41:E44 A41:A44 A27:A30 D27:E30" name="Grey cells"/>
  </protectedRanges>
  <mergeCells count="9">
    <mergeCell ref="A53:E53"/>
    <mergeCell ref="A46:E46"/>
    <mergeCell ref="A32:E32"/>
    <mergeCell ref="A18:E18"/>
    <mergeCell ref="A1:E1"/>
    <mergeCell ref="A2:E3"/>
    <mergeCell ref="A25:E25"/>
    <mergeCell ref="A39:E39"/>
    <mergeCell ref="A11:E11"/>
  </mergeCells>
  <phoneticPr fontId="49" type="noConversion"/>
  <dataValidations count="1">
    <dataValidation type="list" allowBlank="1" showInputMessage="1" showErrorMessage="1" sqref="A41:A44 A27:A30 A20:A23 A6:A9 A55:A58 A48:A52 A34:A37 A13:A16" xr:uid="{AC18F60D-E2CF-4558-BEDD-D584CEE1E5DE}">
      <formula1>$I$4:$I$83</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EB039-82E9-442A-9EE2-49A0D79EC575}">
  <sheetPr codeName="Sheet4"/>
  <dimension ref="A1:O39"/>
  <sheetViews>
    <sheetView workbookViewId="0">
      <selection activeCell="C21" sqref="C21"/>
    </sheetView>
  </sheetViews>
  <sheetFormatPr defaultRowHeight="16.5"/>
  <cols>
    <col min="1" max="1" width="23" bestFit="1" customWidth="1"/>
    <col min="2" max="2" width="13.25" bestFit="1" customWidth="1"/>
    <col min="3" max="3" width="14.25" bestFit="1" customWidth="1"/>
    <col min="4" max="4" width="13.375" bestFit="1" customWidth="1"/>
    <col min="5" max="5" width="13.375" customWidth="1"/>
  </cols>
  <sheetData>
    <row r="1" spans="1:15">
      <c r="A1" s="364" t="s">
        <v>676</v>
      </c>
      <c r="B1" s="364"/>
      <c r="C1" s="364"/>
      <c r="D1" s="364"/>
      <c r="E1" s="229"/>
    </row>
    <row r="2" spans="1:15">
      <c r="B2" s="362" t="s">
        <v>678</v>
      </c>
      <c r="C2" s="363"/>
      <c r="D2" s="363"/>
      <c r="E2" s="230"/>
    </row>
    <row r="3" spans="1:15">
      <c r="A3" s="196"/>
      <c r="B3" s="196" t="s">
        <v>677</v>
      </c>
      <c r="C3" s="196" t="s">
        <v>790</v>
      </c>
      <c r="D3" s="196" t="s">
        <v>764</v>
      </c>
    </row>
    <row r="4" spans="1:15">
      <c r="A4" s="1" t="s">
        <v>409</v>
      </c>
    </row>
    <row r="5" spans="1:15">
      <c r="A5" s="194" t="s">
        <v>67</v>
      </c>
      <c r="B5" s="257">
        <f>(L21+L22)/N5*B24/B10/60*'Input prices'!D21</f>
        <v>4.7562134502923978</v>
      </c>
      <c r="C5" s="257">
        <f>(L20+L23)/N5/C30*'Input prices'!$D$21/C10</f>
        <v>2.7564662345679012</v>
      </c>
      <c r="D5" s="257">
        <f>(L20+L23)/N5/D30*'Input prices'!$D$21/D10</f>
        <v>3.1805379629629629</v>
      </c>
      <c r="E5" t="s">
        <v>772</v>
      </c>
      <c r="F5" t="s">
        <v>765</v>
      </c>
      <c r="N5">
        <v>18</v>
      </c>
      <c r="O5" t="s">
        <v>976</v>
      </c>
    </row>
    <row r="6" spans="1:15">
      <c r="A6" s="194" t="s">
        <v>679</v>
      </c>
      <c r="B6" s="257">
        <f>B5*$F$6</f>
        <v>0.71343201754385965</v>
      </c>
      <c r="C6" s="257">
        <f t="shared" ref="C6:D6" si="0">C5*$F$6</f>
        <v>0.41346993518518516</v>
      </c>
      <c r="D6" s="257">
        <f t="shared" si="0"/>
        <v>0.4770806944444444</v>
      </c>
      <c r="E6" t="s">
        <v>772</v>
      </c>
      <c r="F6" s="235">
        <v>0.15</v>
      </c>
      <c r="G6" t="s">
        <v>981</v>
      </c>
      <c r="N6" t="s">
        <v>767</v>
      </c>
    </row>
    <row r="7" spans="1:15">
      <c r="A7" s="194" t="s">
        <v>66</v>
      </c>
      <c r="B7" s="257">
        <f>(B37+B38+B39*D33)/B25*'Input prices'!D20/D33</f>
        <v>0.16444373024800474</v>
      </c>
      <c r="C7" s="257">
        <f>(C37+C38+C39*D33)/80*'Input prices'!D20/D33</f>
        <v>0.38605442176870747</v>
      </c>
      <c r="D7" s="257">
        <f>(D37+D38+D39*D33)/80*'Input prices'!D20/'Irrigation costs'!D33</f>
        <v>0.34523809523809523</v>
      </c>
      <c r="E7" t="s">
        <v>772</v>
      </c>
      <c r="F7" t="s">
        <v>685</v>
      </c>
    </row>
    <row r="8" spans="1:15">
      <c r="A8" s="194" t="s">
        <v>773</v>
      </c>
      <c r="B8" s="257"/>
      <c r="C8" s="257">
        <f>J27/D33</f>
        <v>0.43102040816326531</v>
      </c>
      <c r="D8" s="257">
        <f>J27/D33</f>
        <v>0.43102040816326531</v>
      </c>
      <c r="E8" t="s">
        <v>772</v>
      </c>
      <c r="F8" t="s">
        <v>781</v>
      </c>
    </row>
    <row r="9" spans="1:15">
      <c r="A9" s="194" t="s">
        <v>964</v>
      </c>
      <c r="B9" s="257"/>
      <c r="C9" s="257"/>
      <c r="D9" s="257">
        <f>6.5/D33</f>
        <v>0.35374149659863946</v>
      </c>
      <c r="E9" t="s">
        <v>772</v>
      </c>
      <c r="F9" t="s">
        <v>980</v>
      </c>
    </row>
    <row r="10" spans="1:15">
      <c r="A10" s="195" t="s">
        <v>774</v>
      </c>
      <c r="B10" s="236">
        <v>0.95</v>
      </c>
      <c r="C10" s="236">
        <v>0.75</v>
      </c>
      <c r="D10" s="236">
        <v>0.65</v>
      </c>
      <c r="F10" t="s">
        <v>782</v>
      </c>
    </row>
    <row r="11" spans="1:15">
      <c r="A11" s="260" t="s">
        <v>846</v>
      </c>
      <c r="B11" s="261">
        <f>(B5+B6)/B10+B7+B8+B9</f>
        <v>5.9219652753388026</v>
      </c>
      <c r="C11" s="261">
        <f t="shared" ref="C11:D11" si="1">(C5+C6)/C10+C7+C8+C9</f>
        <v>5.043656389602754</v>
      </c>
      <c r="D11" s="261">
        <f t="shared" si="1"/>
        <v>6.7571056267806267</v>
      </c>
      <c r="E11" t="s">
        <v>847</v>
      </c>
    </row>
    <row r="12" spans="1:15">
      <c r="A12" s="1" t="s">
        <v>686</v>
      </c>
    </row>
    <row r="13" spans="1:15">
      <c r="A13" s="194" t="s">
        <v>680</v>
      </c>
      <c r="B13" s="258">
        <v>125000</v>
      </c>
      <c r="C13" s="258">
        <v>20000</v>
      </c>
      <c r="D13" s="258">
        <v>20000</v>
      </c>
    </row>
    <row r="14" spans="1:15">
      <c r="A14" s="194" t="s">
        <v>681</v>
      </c>
      <c r="B14" s="258">
        <v>25</v>
      </c>
      <c r="C14" s="258">
        <v>10</v>
      </c>
      <c r="D14" s="258">
        <v>10</v>
      </c>
    </row>
    <row r="15" spans="1:15">
      <c r="A15" s="195" t="s">
        <v>684</v>
      </c>
      <c r="B15" s="259">
        <v>25000</v>
      </c>
      <c r="C15" s="259">
        <v>5000</v>
      </c>
      <c r="D15" s="259">
        <v>5000</v>
      </c>
    </row>
    <row r="16" spans="1:15">
      <c r="A16" s="194" t="s">
        <v>775</v>
      </c>
      <c r="C16">
        <v>3</v>
      </c>
      <c r="D16">
        <v>3</v>
      </c>
      <c r="E16" t="s">
        <v>776</v>
      </c>
      <c r="G16" t="s">
        <v>779</v>
      </c>
      <c r="K16" t="s">
        <v>780</v>
      </c>
    </row>
    <row r="17" spans="1:13">
      <c r="A17" s="194" t="s">
        <v>983</v>
      </c>
      <c r="B17" s="307">
        <f>((B13-B15)/B14+B13/2*'Input prices'!$D$22)/B25</f>
        <v>69.635826771653541</v>
      </c>
      <c r="C17" s="307">
        <f>((C13-C15)/C14+C13/2*'Input prices'!$D$22)/D25</f>
        <v>28.4375</v>
      </c>
      <c r="D17" s="307">
        <f>((D13-D15)/D14+D13/2*'Input prices'!$D$22)/D25</f>
        <v>28.4375</v>
      </c>
    </row>
    <row r="18" spans="1:13">
      <c r="A18" s="194" t="s">
        <v>845</v>
      </c>
      <c r="B18" s="234">
        <f>B17/D33</f>
        <v>3.7897048583212811</v>
      </c>
      <c r="C18" s="234">
        <f>C17/D33</f>
        <v>1.5476190476190477</v>
      </c>
      <c r="D18" s="234">
        <f>D17/D33</f>
        <v>1.5476190476190477</v>
      </c>
    </row>
    <row r="19" spans="1:13">
      <c r="A19" s="194" t="s">
        <v>848</v>
      </c>
      <c r="B19" s="262">
        <f>B11+B18</f>
        <v>9.7116701336600837</v>
      </c>
      <c r="C19" s="262">
        <f t="shared" ref="C19:D19" si="2">C11+C18</f>
        <v>6.5912754372218014</v>
      </c>
      <c r="D19" s="262">
        <f t="shared" si="2"/>
        <v>8.3047246743996741</v>
      </c>
    </row>
    <row r="20" spans="1:13">
      <c r="L20">
        <v>17.3</v>
      </c>
      <c r="M20" t="s">
        <v>982</v>
      </c>
    </row>
    <row r="21" spans="1:13">
      <c r="L21">
        <v>32.9</v>
      </c>
      <c r="M21" t="s">
        <v>977</v>
      </c>
    </row>
    <row r="22" spans="1:13">
      <c r="J22" t="s">
        <v>677</v>
      </c>
      <c r="L22">
        <v>10</v>
      </c>
      <c r="M22" t="s">
        <v>978</v>
      </c>
    </row>
    <row r="23" spans="1:13">
      <c r="B23" t="s">
        <v>766</v>
      </c>
      <c r="E23" s="263">
        <v>110000</v>
      </c>
      <c r="J23" t="s">
        <v>790</v>
      </c>
      <c r="L23">
        <v>8</v>
      </c>
      <c r="M23" t="s">
        <v>979</v>
      </c>
    </row>
    <row r="24" spans="1:13">
      <c r="B24">
        <v>35</v>
      </c>
      <c r="C24" t="s">
        <v>769</v>
      </c>
      <c r="J24" t="s">
        <v>764</v>
      </c>
    </row>
    <row r="25" spans="1:13">
      <c r="B25">
        <v>127</v>
      </c>
      <c r="C25" t="s">
        <v>770</v>
      </c>
      <c r="D25">
        <v>80</v>
      </c>
      <c r="E25" t="s">
        <v>770</v>
      </c>
      <c r="J25" t="s">
        <v>791</v>
      </c>
    </row>
    <row r="26" spans="1:13">
      <c r="B26">
        <v>54</v>
      </c>
      <c r="C26" t="s">
        <v>768</v>
      </c>
    </row>
    <row r="27" spans="1:13">
      <c r="B27" s="235">
        <v>0.03</v>
      </c>
      <c r="C27" t="s">
        <v>771</v>
      </c>
      <c r="E27" s="235">
        <v>0.06</v>
      </c>
      <c r="I27" t="s">
        <v>974</v>
      </c>
      <c r="J27">
        <v>7.92</v>
      </c>
      <c r="K27" t="s">
        <v>54</v>
      </c>
      <c r="L27" t="s">
        <v>975</v>
      </c>
    </row>
    <row r="29" spans="1:13">
      <c r="C29">
        <v>1000</v>
      </c>
      <c r="D29">
        <v>1000</v>
      </c>
      <c r="E29" t="s">
        <v>777</v>
      </c>
    </row>
    <row r="30" spans="1:13">
      <c r="C30">
        <f>C29*60/27154</f>
        <v>2.2096192089563234</v>
      </c>
      <c r="D30">
        <f>D29*60/27154</f>
        <v>2.2096192089563234</v>
      </c>
      <c r="E30" t="s">
        <v>778</v>
      </c>
    </row>
    <row r="33" spans="1:4">
      <c r="B33" t="s">
        <v>844</v>
      </c>
      <c r="D33" s="273">
        <f>AVERAGE('Input quantities'!B24:J24)</f>
        <v>18.375</v>
      </c>
    </row>
    <row r="37" spans="1:4">
      <c r="A37" t="s">
        <v>966</v>
      </c>
      <c r="B37">
        <v>2</v>
      </c>
      <c r="C37">
        <v>6</v>
      </c>
      <c r="D37">
        <v>4</v>
      </c>
    </row>
    <row r="38" spans="1:4">
      <c r="A38" t="s">
        <v>965</v>
      </c>
      <c r="B38">
        <v>8</v>
      </c>
      <c r="C38">
        <v>4</v>
      </c>
      <c r="D38">
        <v>3</v>
      </c>
    </row>
    <row r="39" spans="1:4">
      <c r="A39" t="s">
        <v>967</v>
      </c>
      <c r="B39">
        <v>0.5</v>
      </c>
      <c r="C39">
        <v>1</v>
      </c>
      <c r="D39">
        <v>1</v>
      </c>
    </row>
  </sheetData>
  <mergeCells count="2">
    <mergeCell ref="B2:D2"/>
    <mergeCell ref="A1:D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29D47-EF57-4DD8-97BA-DE4C2A0936DE}">
  <dimension ref="A1:WVP1251"/>
  <sheetViews>
    <sheetView topLeftCell="A23" workbookViewId="0">
      <selection activeCell="F27" activeCellId="1" sqref="F32 F27"/>
    </sheetView>
  </sheetViews>
  <sheetFormatPr defaultColWidth="0" defaultRowHeight="16.5" zeroHeight="1"/>
  <cols>
    <col min="1" max="1" width="3.125" style="3" customWidth="1"/>
    <col min="2" max="2" width="43" style="3" customWidth="1"/>
    <col min="3" max="3" width="11.875" style="3" customWidth="1"/>
    <col min="4" max="4" width="10.5" style="3" customWidth="1"/>
    <col min="5" max="5" width="11" style="3" customWidth="1"/>
    <col min="6" max="6" width="12.625" style="3" customWidth="1"/>
    <col min="7" max="7" width="11.75" style="3" customWidth="1"/>
    <col min="8" max="8" width="11.875" style="3" customWidth="1"/>
    <col min="9" max="9" width="9" style="3" customWidth="1"/>
    <col min="10" max="13" width="8" style="3" hidden="1"/>
    <col min="14" max="14" width="38.75" style="3" hidden="1"/>
    <col min="15" max="257" width="8" style="3" hidden="1"/>
    <col min="258" max="258" width="28.125" style="3" hidden="1"/>
    <col min="259" max="259" width="8.125" style="3" hidden="1"/>
    <col min="260" max="260" width="9.125" style="3" hidden="1"/>
    <col min="261" max="261" width="9.75" style="3" hidden="1"/>
    <col min="262" max="262" width="11.125" style="3" hidden="1"/>
    <col min="263" max="263" width="10.375" style="3" hidden="1"/>
    <col min="264" max="264" width="10.5" style="3" hidden="1"/>
    <col min="265" max="513" width="8" style="3" hidden="1"/>
    <col min="514" max="514" width="28.125" style="3" hidden="1"/>
    <col min="515" max="515" width="8.125" style="3" hidden="1"/>
    <col min="516" max="516" width="9.125" style="3" hidden="1"/>
    <col min="517" max="517" width="9.75" style="3" hidden="1"/>
    <col min="518" max="518" width="11.125" style="3" hidden="1"/>
    <col min="519" max="519" width="10.375" style="3" hidden="1"/>
    <col min="520" max="520" width="10.5" style="3" hidden="1"/>
    <col min="521" max="769" width="8" style="3" hidden="1"/>
    <col min="770" max="770" width="28.125" style="3" hidden="1"/>
    <col min="771" max="771" width="8.125" style="3" hidden="1"/>
    <col min="772" max="772" width="9.125" style="3" hidden="1"/>
    <col min="773" max="773" width="9.75" style="3" hidden="1"/>
    <col min="774" max="774" width="11.125" style="3" hidden="1"/>
    <col min="775" max="775" width="10.375" style="3" hidden="1"/>
    <col min="776" max="776" width="10.5" style="3" hidden="1"/>
    <col min="777" max="1025" width="9" style="3" hidden="1"/>
    <col min="1026" max="1026" width="28.125" style="3" hidden="1"/>
    <col min="1027" max="1027" width="8.125" style="3" hidden="1"/>
    <col min="1028" max="1028" width="9.125" style="3" hidden="1"/>
    <col min="1029" max="1029" width="9.75" style="3" hidden="1"/>
    <col min="1030" max="1030" width="11.125" style="3" hidden="1"/>
    <col min="1031" max="1031" width="10.375" style="3" hidden="1"/>
    <col min="1032" max="1032" width="10.5" style="3" hidden="1"/>
    <col min="1033" max="1281" width="8" style="3" hidden="1"/>
    <col min="1282" max="1282" width="28.125" style="3" hidden="1"/>
    <col min="1283" max="1283" width="8.125" style="3" hidden="1"/>
    <col min="1284" max="1284" width="9.125" style="3" hidden="1"/>
    <col min="1285" max="1285" width="9.75" style="3" hidden="1"/>
    <col min="1286" max="1286" width="11.125" style="3" hidden="1"/>
    <col min="1287" max="1287" width="10.375" style="3" hidden="1"/>
    <col min="1288" max="1288" width="10.5" style="3" hidden="1"/>
    <col min="1289" max="1537" width="8" style="3" hidden="1"/>
    <col min="1538" max="1538" width="28.125" style="3" hidden="1"/>
    <col min="1539" max="1539" width="8.125" style="3" hidden="1"/>
    <col min="1540" max="1540" width="9.125" style="3" hidden="1"/>
    <col min="1541" max="1541" width="9.75" style="3" hidden="1"/>
    <col min="1542" max="1542" width="11.125" style="3" hidden="1"/>
    <col min="1543" max="1543" width="10.375" style="3" hidden="1"/>
    <col min="1544" max="1544" width="10.5" style="3" hidden="1"/>
    <col min="1545" max="1793" width="8" style="3" hidden="1"/>
    <col min="1794" max="1794" width="28.125" style="3" hidden="1"/>
    <col min="1795" max="1795" width="8.125" style="3" hidden="1"/>
    <col min="1796" max="1796" width="9.125" style="3" hidden="1"/>
    <col min="1797" max="1797" width="9.75" style="3" hidden="1"/>
    <col min="1798" max="1798" width="11.125" style="3" hidden="1"/>
    <col min="1799" max="1799" width="10.375" style="3" hidden="1"/>
    <col min="1800" max="1800" width="10.5" style="3" hidden="1"/>
    <col min="1801" max="2049" width="9" style="3" hidden="1"/>
    <col min="2050" max="2050" width="28.125" style="3" hidden="1"/>
    <col min="2051" max="2051" width="8.125" style="3" hidden="1"/>
    <col min="2052" max="2052" width="9.125" style="3" hidden="1"/>
    <col min="2053" max="2053" width="9.75" style="3" hidden="1"/>
    <col min="2054" max="2054" width="11.125" style="3" hidden="1"/>
    <col min="2055" max="2055" width="10.375" style="3" hidden="1"/>
    <col min="2056" max="2056" width="10.5" style="3" hidden="1"/>
    <col min="2057" max="2305" width="8" style="3" hidden="1"/>
    <col min="2306" max="2306" width="28.125" style="3" hidden="1"/>
    <col min="2307" max="2307" width="8.125" style="3" hidden="1"/>
    <col min="2308" max="2308" width="9.125" style="3" hidden="1"/>
    <col min="2309" max="2309" width="9.75" style="3" hidden="1"/>
    <col min="2310" max="2310" width="11.125" style="3" hidden="1"/>
    <col min="2311" max="2311" width="10.375" style="3" hidden="1"/>
    <col min="2312" max="2312" width="10.5" style="3" hidden="1"/>
    <col min="2313" max="2561" width="8" style="3" hidden="1"/>
    <col min="2562" max="2562" width="28.125" style="3" hidden="1"/>
    <col min="2563" max="2563" width="8.125" style="3" hidden="1"/>
    <col min="2564" max="2564" width="9.125" style="3" hidden="1"/>
    <col min="2565" max="2565" width="9.75" style="3" hidden="1"/>
    <col min="2566" max="2566" width="11.125" style="3" hidden="1"/>
    <col min="2567" max="2567" width="10.375" style="3" hidden="1"/>
    <col min="2568" max="2568" width="10.5" style="3" hidden="1"/>
    <col min="2569" max="2817" width="8" style="3" hidden="1"/>
    <col min="2818" max="2818" width="28.125" style="3" hidden="1"/>
    <col min="2819" max="2819" width="8.125" style="3" hidden="1"/>
    <col min="2820" max="2820" width="9.125" style="3" hidden="1"/>
    <col min="2821" max="2821" width="9.75" style="3" hidden="1"/>
    <col min="2822" max="2822" width="11.125" style="3" hidden="1"/>
    <col min="2823" max="2823" width="10.375" style="3" hidden="1"/>
    <col min="2824" max="2824" width="10.5" style="3" hidden="1"/>
    <col min="2825" max="3073" width="9" style="3" hidden="1"/>
    <col min="3074" max="3074" width="28.125" style="3" hidden="1"/>
    <col min="3075" max="3075" width="8.125" style="3" hidden="1"/>
    <col min="3076" max="3076" width="9.125" style="3" hidden="1"/>
    <col min="3077" max="3077" width="9.75" style="3" hidden="1"/>
    <col min="3078" max="3078" width="11.125" style="3" hidden="1"/>
    <col min="3079" max="3079" width="10.375" style="3" hidden="1"/>
    <col min="3080" max="3080" width="10.5" style="3" hidden="1"/>
    <col min="3081" max="3329" width="8" style="3" hidden="1"/>
    <col min="3330" max="3330" width="28.125" style="3" hidden="1"/>
    <col min="3331" max="3331" width="8.125" style="3" hidden="1"/>
    <col min="3332" max="3332" width="9.125" style="3" hidden="1"/>
    <col min="3333" max="3333" width="9.75" style="3" hidden="1"/>
    <col min="3334" max="3334" width="11.125" style="3" hidden="1"/>
    <col min="3335" max="3335" width="10.375" style="3" hidden="1"/>
    <col min="3336" max="3336" width="10.5" style="3" hidden="1"/>
    <col min="3337" max="3585" width="8" style="3" hidden="1"/>
    <col min="3586" max="3586" width="28.125" style="3" hidden="1"/>
    <col min="3587" max="3587" width="8.125" style="3" hidden="1"/>
    <col min="3588" max="3588" width="9.125" style="3" hidden="1"/>
    <col min="3589" max="3589" width="9.75" style="3" hidden="1"/>
    <col min="3590" max="3590" width="11.125" style="3" hidden="1"/>
    <col min="3591" max="3591" width="10.375" style="3" hidden="1"/>
    <col min="3592" max="3592" width="10.5" style="3" hidden="1"/>
    <col min="3593" max="3841" width="8" style="3" hidden="1"/>
    <col min="3842" max="3842" width="28.125" style="3" hidden="1"/>
    <col min="3843" max="3843" width="8.125" style="3" hidden="1"/>
    <col min="3844" max="3844" width="9.125" style="3" hidden="1"/>
    <col min="3845" max="3845" width="9.75" style="3" hidden="1"/>
    <col min="3846" max="3846" width="11.125" style="3" hidden="1"/>
    <col min="3847" max="3847" width="10.375" style="3" hidden="1"/>
    <col min="3848" max="3848" width="10.5" style="3" hidden="1"/>
    <col min="3849" max="4097" width="9" style="3" hidden="1"/>
    <col min="4098" max="4098" width="28.125" style="3" hidden="1"/>
    <col min="4099" max="4099" width="8.125" style="3" hidden="1"/>
    <col min="4100" max="4100" width="9.125" style="3" hidden="1"/>
    <col min="4101" max="4101" width="9.75" style="3" hidden="1"/>
    <col min="4102" max="4102" width="11.125" style="3" hidden="1"/>
    <col min="4103" max="4103" width="10.375" style="3" hidden="1"/>
    <col min="4104" max="4104" width="10.5" style="3" hidden="1"/>
    <col min="4105" max="4353" width="8" style="3" hidden="1"/>
    <col min="4354" max="4354" width="28.125" style="3" hidden="1"/>
    <col min="4355" max="4355" width="8.125" style="3" hidden="1"/>
    <col min="4356" max="4356" width="9.125" style="3" hidden="1"/>
    <col min="4357" max="4357" width="9.75" style="3" hidden="1"/>
    <col min="4358" max="4358" width="11.125" style="3" hidden="1"/>
    <col min="4359" max="4359" width="10.375" style="3" hidden="1"/>
    <col min="4360" max="4360" width="10.5" style="3" hidden="1"/>
    <col min="4361" max="4609" width="8" style="3" hidden="1"/>
    <col min="4610" max="4610" width="28.125" style="3" hidden="1"/>
    <col min="4611" max="4611" width="8.125" style="3" hidden="1"/>
    <col min="4612" max="4612" width="9.125" style="3" hidden="1"/>
    <col min="4613" max="4613" width="9.75" style="3" hidden="1"/>
    <col min="4614" max="4614" width="11.125" style="3" hidden="1"/>
    <col min="4615" max="4615" width="10.375" style="3" hidden="1"/>
    <col min="4616" max="4616" width="10.5" style="3" hidden="1"/>
    <col min="4617" max="4865" width="8" style="3" hidden="1"/>
    <col min="4866" max="4866" width="28.125" style="3" hidden="1"/>
    <col min="4867" max="4867" width="8.125" style="3" hidden="1"/>
    <col min="4868" max="4868" width="9.125" style="3" hidden="1"/>
    <col min="4869" max="4869" width="9.75" style="3" hidden="1"/>
    <col min="4870" max="4870" width="11.125" style="3" hidden="1"/>
    <col min="4871" max="4871" width="10.375" style="3" hidden="1"/>
    <col min="4872" max="4872" width="10.5" style="3" hidden="1"/>
    <col min="4873" max="5121" width="9" style="3" hidden="1"/>
    <col min="5122" max="5122" width="28.125" style="3" hidden="1"/>
    <col min="5123" max="5123" width="8.125" style="3" hidden="1"/>
    <col min="5124" max="5124" width="9.125" style="3" hidden="1"/>
    <col min="5125" max="5125" width="9.75" style="3" hidden="1"/>
    <col min="5126" max="5126" width="11.125" style="3" hidden="1"/>
    <col min="5127" max="5127" width="10.375" style="3" hidden="1"/>
    <col min="5128" max="5128" width="10.5" style="3" hidden="1"/>
    <col min="5129" max="5377" width="8" style="3" hidden="1"/>
    <col min="5378" max="5378" width="28.125" style="3" hidden="1"/>
    <col min="5379" max="5379" width="8.125" style="3" hidden="1"/>
    <col min="5380" max="5380" width="9.125" style="3" hidden="1"/>
    <col min="5381" max="5381" width="9.75" style="3" hidden="1"/>
    <col min="5382" max="5382" width="11.125" style="3" hidden="1"/>
    <col min="5383" max="5383" width="10.375" style="3" hidden="1"/>
    <col min="5384" max="5384" width="10.5" style="3" hidden="1"/>
    <col min="5385" max="5633" width="8" style="3" hidden="1"/>
    <col min="5634" max="5634" width="28.125" style="3" hidden="1"/>
    <col min="5635" max="5635" width="8.125" style="3" hidden="1"/>
    <col min="5636" max="5636" width="9.125" style="3" hidden="1"/>
    <col min="5637" max="5637" width="9.75" style="3" hidden="1"/>
    <col min="5638" max="5638" width="11.125" style="3" hidden="1"/>
    <col min="5639" max="5639" width="10.375" style="3" hidden="1"/>
    <col min="5640" max="5640" width="10.5" style="3" hidden="1"/>
    <col min="5641" max="5889" width="8" style="3" hidden="1"/>
    <col min="5890" max="5890" width="28.125" style="3" hidden="1"/>
    <col min="5891" max="5891" width="8.125" style="3" hidden="1"/>
    <col min="5892" max="5892" width="9.125" style="3" hidden="1"/>
    <col min="5893" max="5893" width="9.75" style="3" hidden="1"/>
    <col min="5894" max="5894" width="11.125" style="3" hidden="1"/>
    <col min="5895" max="5895" width="10.375" style="3" hidden="1"/>
    <col min="5896" max="5896" width="10.5" style="3" hidden="1"/>
    <col min="5897" max="6145" width="9" style="3" hidden="1"/>
    <col min="6146" max="6146" width="28.125" style="3" hidden="1"/>
    <col min="6147" max="6147" width="8.125" style="3" hidden="1"/>
    <col min="6148" max="6148" width="9.125" style="3" hidden="1"/>
    <col min="6149" max="6149" width="9.75" style="3" hidden="1"/>
    <col min="6150" max="6150" width="11.125" style="3" hidden="1"/>
    <col min="6151" max="6151" width="10.375" style="3" hidden="1"/>
    <col min="6152" max="6152" width="10.5" style="3" hidden="1"/>
    <col min="6153" max="6401" width="8" style="3" hidden="1"/>
    <col min="6402" max="6402" width="28.125" style="3" hidden="1"/>
    <col min="6403" max="6403" width="8.125" style="3" hidden="1"/>
    <col min="6404" max="6404" width="9.125" style="3" hidden="1"/>
    <col min="6405" max="6405" width="9.75" style="3" hidden="1"/>
    <col min="6406" max="6406" width="11.125" style="3" hidden="1"/>
    <col min="6407" max="6407" width="10.375" style="3" hidden="1"/>
    <col min="6408" max="6408" width="10.5" style="3" hidden="1"/>
    <col min="6409" max="6657" width="8" style="3" hidden="1"/>
    <col min="6658" max="6658" width="28.125" style="3" hidden="1"/>
    <col min="6659" max="6659" width="8.125" style="3" hidden="1"/>
    <col min="6660" max="6660" width="9.125" style="3" hidden="1"/>
    <col min="6661" max="6661" width="9.75" style="3" hidden="1"/>
    <col min="6662" max="6662" width="11.125" style="3" hidden="1"/>
    <col min="6663" max="6663" width="10.375" style="3" hidden="1"/>
    <col min="6664" max="6664" width="10.5" style="3" hidden="1"/>
    <col min="6665" max="6913" width="8" style="3" hidden="1"/>
    <col min="6914" max="6914" width="28.125" style="3" hidden="1"/>
    <col min="6915" max="6915" width="8.125" style="3" hidden="1"/>
    <col min="6916" max="6916" width="9.125" style="3" hidden="1"/>
    <col min="6917" max="6917" width="9.75" style="3" hidden="1"/>
    <col min="6918" max="6918" width="11.125" style="3" hidden="1"/>
    <col min="6919" max="6919" width="10.375" style="3" hidden="1"/>
    <col min="6920" max="6920" width="10.5" style="3" hidden="1"/>
    <col min="6921" max="7169" width="9" style="3" hidden="1"/>
    <col min="7170" max="7170" width="28.125" style="3" hidden="1"/>
    <col min="7171" max="7171" width="8.125" style="3" hidden="1"/>
    <col min="7172" max="7172" width="9.125" style="3" hidden="1"/>
    <col min="7173" max="7173" width="9.75" style="3" hidden="1"/>
    <col min="7174" max="7174" width="11.125" style="3" hidden="1"/>
    <col min="7175" max="7175" width="10.375" style="3" hidden="1"/>
    <col min="7176" max="7176" width="10.5" style="3" hidden="1"/>
    <col min="7177" max="7425" width="8" style="3" hidden="1"/>
    <col min="7426" max="7426" width="28.125" style="3" hidden="1"/>
    <col min="7427" max="7427" width="8.125" style="3" hidden="1"/>
    <col min="7428" max="7428" width="9.125" style="3" hidden="1"/>
    <col min="7429" max="7429" width="9.75" style="3" hidden="1"/>
    <col min="7430" max="7430" width="11.125" style="3" hidden="1"/>
    <col min="7431" max="7431" width="10.375" style="3" hidden="1"/>
    <col min="7432" max="7432" width="10.5" style="3" hidden="1"/>
    <col min="7433" max="7681" width="8" style="3" hidden="1"/>
    <col min="7682" max="7682" width="28.125" style="3" hidden="1"/>
    <col min="7683" max="7683" width="8.125" style="3" hidden="1"/>
    <col min="7684" max="7684" width="9.125" style="3" hidden="1"/>
    <col min="7685" max="7685" width="9.75" style="3" hidden="1"/>
    <col min="7686" max="7686" width="11.125" style="3" hidden="1"/>
    <col min="7687" max="7687" width="10.375" style="3" hidden="1"/>
    <col min="7688" max="7688" width="10.5" style="3" hidden="1"/>
    <col min="7689" max="7937" width="8" style="3" hidden="1"/>
    <col min="7938" max="7938" width="28.125" style="3" hidden="1"/>
    <col min="7939" max="7939" width="8.125" style="3" hidden="1"/>
    <col min="7940" max="7940" width="9.125" style="3" hidden="1"/>
    <col min="7941" max="7941" width="9.75" style="3" hidden="1"/>
    <col min="7942" max="7942" width="11.125" style="3" hidden="1"/>
    <col min="7943" max="7943" width="10.375" style="3" hidden="1"/>
    <col min="7944" max="7944" width="10.5" style="3" hidden="1"/>
    <col min="7945" max="8193" width="9" style="3" hidden="1"/>
    <col min="8194" max="8194" width="28.125" style="3" hidden="1"/>
    <col min="8195" max="8195" width="8.125" style="3" hidden="1"/>
    <col min="8196" max="8196" width="9.125" style="3" hidden="1"/>
    <col min="8197" max="8197" width="9.75" style="3" hidden="1"/>
    <col min="8198" max="8198" width="11.125" style="3" hidden="1"/>
    <col min="8199" max="8199" width="10.375" style="3" hidden="1"/>
    <col min="8200" max="8200" width="10.5" style="3" hidden="1"/>
    <col min="8201" max="8449" width="8" style="3" hidden="1"/>
    <col min="8450" max="8450" width="28.125" style="3" hidden="1"/>
    <col min="8451" max="8451" width="8.125" style="3" hidden="1"/>
    <col min="8452" max="8452" width="9.125" style="3" hidden="1"/>
    <col min="8453" max="8453" width="9.75" style="3" hidden="1"/>
    <col min="8454" max="8454" width="11.125" style="3" hidden="1"/>
    <col min="8455" max="8455" width="10.375" style="3" hidden="1"/>
    <col min="8456" max="8456" width="10.5" style="3" hidden="1"/>
    <col min="8457" max="8705" width="8" style="3" hidden="1"/>
    <col min="8706" max="8706" width="28.125" style="3" hidden="1"/>
    <col min="8707" max="8707" width="8.125" style="3" hidden="1"/>
    <col min="8708" max="8708" width="9.125" style="3" hidden="1"/>
    <col min="8709" max="8709" width="9.75" style="3" hidden="1"/>
    <col min="8710" max="8710" width="11.125" style="3" hidden="1"/>
    <col min="8711" max="8711" width="10.375" style="3" hidden="1"/>
    <col min="8712" max="8712" width="10.5" style="3" hidden="1"/>
    <col min="8713" max="8961" width="8" style="3" hidden="1"/>
    <col min="8962" max="8962" width="28.125" style="3" hidden="1"/>
    <col min="8963" max="8963" width="8.125" style="3" hidden="1"/>
    <col min="8964" max="8964" width="9.125" style="3" hidden="1"/>
    <col min="8965" max="8965" width="9.75" style="3" hidden="1"/>
    <col min="8966" max="8966" width="11.125" style="3" hidden="1"/>
    <col min="8967" max="8967" width="10.375" style="3" hidden="1"/>
    <col min="8968" max="8968" width="10.5" style="3" hidden="1"/>
    <col min="8969" max="9217" width="9" style="3" hidden="1"/>
    <col min="9218" max="9218" width="28.125" style="3" hidden="1"/>
    <col min="9219" max="9219" width="8.125" style="3" hidden="1"/>
    <col min="9220" max="9220" width="9.125" style="3" hidden="1"/>
    <col min="9221" max="9221" width="9.75" style="3" hidden="1"/>
    <col min="9222" max="9222" width="11.125" style="3" hidden="1"/>
    <col min="9223" max="9223" width="10.375" style="3" hidden="1"/>
    <col min="9224" max="9224" width="10.5" style="3" hidden="1"/>
    <col min="9225" max="9473" width="8" style="3" hidden="1"/>
    <col min="9474" max="9474" width="28.125" style="3" hidden="1"/>
    <col min="9475" max="9475" width="8.125" style="3" hidden="1"/>
    <col min="9476" max="9476" width="9.125" style="3" hidden="1"/>
    <col min="9477" max="9477" width="9.75" style="3" hidden="1"/>
    <col min="9478" max="9478" width="11.125" style="3" hidden="1"/>
    <col min="9479" max="9479" width="10.375" style="3" hidden="1"/>
    <col min="9480" max="9480" width="10.5" style="3" hidden="1"/>
    <col min="9481" max="9729" width="8" style="3" hidden="1"/>
    <col min="9730" max="9730" width="28.125" style="3" hidden="1"/>
    <col min="9731" max="9731" width="8.125" style="3" hidden="1"/>
    <col min="9732" max="9732" width="9.125" style="3" hidden="1"/>
    <col min="9733" max="9733" width="9.75" style="3" hidden="1"/>
    <col min="9734" max="9734" width="11.125" style="3" hidden="1"/>
    <col min="9735" max="9735" width="10.375" style="3" hidden="1"/>
    <col min="9736" max="9736" width="10.5" style="3" hidden="1"/>
    <col min="9737" max="9985" width="8" style="3" hidden="1"/>
    <col min="9986" max="9986" width="28.125" style="3" hidden="1"/>
    <col min="9987" max="9987" width="8.125" style="3" hidden="1"/>
    <col min="9988" max="9988" width="9.125" style="3" hidden="1"/>
    <col min="9989" max="9989" width="9.75" style="3" hidden="1"/>
    <col min="9990" max="9990" width="11.125" style="3" hidden="1"/>
    <col min="9991" max="9991" width="10.375" style="3" hidden="1"/>
    <col min="9992" max="9992" width="10.5" style="3" hidden="1"/>
    <col min="9993" max="10241" width="9" style="3" hidden="1"/>
    <col min="10242" max="10242" width="28.125" style="3" hidden="1"/>
    <col min="10243" max="10243" width="8.125" style="3" hidden="1"/>
    <col min="10244" max="10244" width="9.125" style="3" hidden="1"/>
    <col min="10245" max="10245" width="9.75" style="3" hidden="1"/>
    <col min="10246" max="10246" width="11.125" style="3" hidden="1"/>
    <col min="10247" max="10247" width="10.375" style="3" hidden="1"/>
    <col min="10248" max="10248" width="10.5" style="3" hidden="1"/>
    <col min="10249" max="10497" width="8" style="3" hidden="1"/>
    <col min="10498" max="10498" width="28.125" style="3" hidden="1"/>
    <col min="10499" max="10499" width="8.125" style="3" hidden="1"/>
    <col min="10500" max="10500" width="9.125" style="3" hidden="1"/>
    <col min="10501" max="10501" width="9.75" style="3" hidden="1"/>
    <col min="10502" max="10502" width="11.125" style="3" hidden="1"/>
    <col min="10503" max="10503" width="10.375" style="3" hidden="1"/>
    <col min="10504" max="10504" width="10.5" style="3" hidden="1"/>
    <col min="10505" max="10753" width="8" style="3" hidden="1"/>
    <col min="10754" max="10754" width="28.125" style="3" hidden="1"/>
    <col min="10755" max="10755" width="8.125" style="3" hidden="1"/>
    <col min="10756" max="10756" width="9.125" style="3" hidden="1"/>
    <col min="10757" max="10757" width="9.75" style="3" hidden="1"/>
    <col min="10758" max="10758" width="11.125" style="3" hidden="1"/>
    <col min="10759" max="10759" width="10.375" style="3" hidden="1"/>
    <col min="10760" max="10760" width="10.5" style="3" hidden="1"/>
    <col min="10761" max="11009" width="8" style="3" hidden="1"/>
    <col min="11010" max="11010" width="28.125" style="3" hidden="1"/>
    <col min="11011" max="11011" width="8.125" style="3" hidden="1"/>
    <col min="11012" max="11012" width="9.125" style="3" hidden="1"/>
    <col min="11013" max="11013" width="9.75" style="3" hidden="1"/>
    <col min="11014" max="11014" width="11.125" style="3" hidden="1"/>
    <col min="11015" max="11015" width="10.375" style="3" hidden="1"/>
    <col min="11016" max="11016" width="10.5" style="3" hidden="1"/>
    <col min="11017" max="11265" width="9" style="3" hidden="1"/>
    <col min="11266" max="11266" width="28.125" style="3" hidden="1"/>
    <col min="11267" max="11267" width="8.125" style="3" hidden="1"/>
    <col min="11268" max="11268" width="9.125" style="3" hidden="1"/>
    <col min="11269" max="11269" width="9.75" style="3" hidden="1"/>
    <col min="11270" max="11270" width="11.125" style="3" hidden="1"/>
    <col min="11271" max="11271" width="10.375" style="3" hidden="1"/>
    <col min="11272" max="11272" width="10.5" style="3" hidden="1"/>
    <col min="11273" max="11521" width="8" style="3" hidden="1"/>
    <col min="11522" max="11522" width="28.125" style="3" hidden="1"/>
    <col min="11523" max="11523" width="8.125" style="3" hidden="1"/>
    <col min="11524" max="11524" width="9.125" style="3" hidden="1"/>
    <col min="11525" max="11525" width="9.75" style="3" hidden="1"/>
    <col min="11526" max="11526" width="11.125" style="3" hidden="1"/>
    <col min="11527" max="11527" width="10.375" style="3" hidden="1"/>
    <col min="11528" max="11528" width="10.5" style="3" hidden="1"/>
    <col min="11529" max="11777" width="8" style="3" hidden="1"/>
    <col min="11778" max="11778" width="28.125" style="3" hidden="1"/>
    <col min="11779" max="11779" width="8.125" style="3" hidden="1"/>
    <col min="11780" max="11780" width="9.125" style="3" hidden="1"/>
    <col min="11781" max="11781" width="9.75" style="3" hidden="1"/>
    <col min="11782" max="11782" width="11.125" style="3" hidden="1"/>
    <col min="11783" max="11783" width="10.375" style="3" hidden="1"/>
    <col min="11784" max="11784" width="10.5" style="3" hidden="1"/>
    <col min="11785" max="12033" width="8" style="3" hidden="1"/>
    <col min="12034" max="12034" width="28.125" style="3" hidden="1"/>
    <col min="12035" max="12035" width="8.125" style="3" hidden="1"/>
    <col min="12036" max="12036" width="9.125" style="3" hidden="1"/>
    <col min="12037" max="12037" width="9.75" style="3" hidden="1"/>
    <col min="12038" max="12038" width="11.125" style="3" hidden="1"/>
    <col min="12039" max="12039" width="10.375" style="3" hidden="1"/>
    <col min="12040" max="12040" width="10.5" style="3" hidden="1"/>
    <col min="12041" max="12289" width="9" style="3" hidden="1"/>
    <col min="12290" max="12290" width="28.125" style="3" hidden="1"/>
    <col min="12291" max="12291" width="8.125" style="3" hidden="1"/>
    <col min="12292" max="12292" width="9.125" style="3" hidden="1"/>
    <col min="12293" max="12293" width="9.75" style="3" hidden="1"/>
    <col min="12294" max="12294" width="11.125" style="3" hidden="1"/>
    <col min="12295" max="12295" width="10.375" style="3" hidden="1"/>
    <col min="12296" max="12296" width="10.5" style="3" hidden="1"/>
    <col min="12297" max="12545" width="8" style="3" hidden="1"/>
    <col min="12546" max="12546" width="28.125" style="3" hidden="1"/>
    <col min="12547" max="12547" width="8.125" style="3" hidden="1"/>
    <col min="12548" max="12548" width="9.125" style="3" hidden="1"/>
    <col min="12549" max="12549" width="9.75" style="3" hidden="1"/>
    <col min="12550" max="12550" width="11.125" style="3" hidden="1"/>
    <col min="12551" max="12551" width="10.375" style="3" hidden="1"/>
    <col min="12552" max="12552" width="10.5" style="3" hidden="1"/>
    <col min="12553" max="12801" width="8" style="3" hidden="1"/>
    <col min="12802" max="12802" width="28.125" style="3" hidden="1"/>
    <col min="12803" max="12803" width="8.125" style="3" hidden="1"/>
    <col min="12804" max="12804" width="9.125" style="3" hidden="1"/>
    <col min="12805" max="12805" width="9.75" style="3" hidden="1"/>
    <col min="12806" max="12806" width="11.125" style="3" hidden="1"/>
    <col min="12807" max="12807" width="10.375" style="3" hidden="1"/>
    <col min="12808" max="12808" width="10.5" style="3" hidden="1"/>
    <col min="12809" max="13057" width="8" style="3" hidden="1"/>
    <col min="13058" max="13058" width="28.125" style="3" hidden="1"/>
    <col min="13059" max="13059" width="8.125" style="3" hidden="1"/>
    <col min="13060" max="13060" width="9.125" style="3" hidden="1"/>
    <col min="13061" max="13061" width="9.75" style="3" hidden="1"/>
    <col min="13062" max="13062" width="11.125" style="3" hidden="1"/>
    <col min="13063" max="13063" width="10.375" style="3" hidden="1"/>
    <col min="13064" max="13064" width="10.5" style="3" hidden="1"/>
    <col min="13065" max="13313" width="9" style="3" hidden="1"/>
    <col min="13314" max="13314" width="28.125" style="3" hidden="1"/>
    <col min="13315" max="13315" width="8.125" style="3" hidden="1"/>
    <col min="13316" max="13316" width="9.125" style="3" hidden="1"/>
    <col min="13317" max="13317" width="9.75" style="3" hidden="1"/>
    <col min="13318" max="13318" width="11.125" style="3" hidden="1"/>
    <col min="13319" max="13319" width="10.375" style="3" hidden="1"/>
    <col min="13320" max="13320" width="10.5" style="3" hidden="1"/>
    <col min="13321" max="13569" width="8" style="3" hidden="1"/>
    <col min="13570" max="13570" width="28.125" style="3" hidden="1"/>
    <col min="13571" max="13571" width="8.125" style="3" hidden="1"/>
    <col min="13572" max="13572" width="9.125" style="3" hidden="1"/>
    <col min="13573" max="13573" width="9.75" style="3" hidden="1"/>
    <col min="13574" max="13574" width="11.125" style="3" hidden="1"/>
    <col min="13575" max="13575" width="10.375" style="3" hidden="1"/>
    <col min="13576" max="13576" width="10.5" style="3" hidden="1"/>
    <col min="13577" max="13825" width="8" style="3" hidden="1"/>
    <col min="13826" max="13826" width="28.125" style="3" hidden="1"/>
    <col min="13827" max="13827" width="8.125" style="3" hidden="1"/>
    <col min="13828" max="13828" width="9.125" style="3" hidden="1"/>
    <col min="13829" max="13829" width="9.75" style="3" hidden="1"/>
    <col min="13830" max="13830" width="11.125" style="3" hidden="1"/>
    <col min="13831" max="13831" width="10.375" style="3" hidden="1"/>
    <col min="13832" max="13832" width="10.5" style="3" hidden="1"/>
    <col min="13833" max="14081" width="8" style="3" hidden="1"/>
    <col min="14082" max="14082" width="28.125" style="3" hidden="1"/>
    <col min="14083" max="14083" width="8.125" style="3" hidden="1"/>
    <col min="14084" max="14084" width="9.125" style="3" hidden="1"/>
    <col min="14085" max="14085" width="9.75" style="3" hidden="1"/>
    <col min="14086" max="14086" width="11.125" style="3" hidden="1"/>
    <col min="14087" max="14087" width="10.375" style="3" hidden="1"/>
    <col min="14088" max="14088" width="10.5" style="3" hidden="1"/>
    <col min="14089" max="14337" width="9" style="3" hidden="1"/>
    <col min="14338" max="14338" width="28.125" style="3" hidden="1"/>
    <col min="14339" max="14339" width="8.125" style="3" hidden="1"/>
    <col min="14340" max="14340" width="9.125" style="3" hidden="1"/>
    <col min="14341" max="14341" width="9.75" style="3" hidden="1"/>
    <col min="14342" max="14342" width="11.125" style="3" hidden="1"/>
    <col min="14343" max="14343" width="10.375" style="3" hidden="1"/>
    <col min="14344" max="14344" width="10.5" style="3" hidden="1"/>
    <col min="14345" max="14593" width="8" style="3" hidden="1"/>
    <col min="14594" max="14594" width="28.125" style="3" hidden="1"/>
    <col min="14595" max="14595" width="8.125" style="3" hidden="1"/>
    <col min="14596" max="14596" width="9.125" style="3" hidden="1"/>
    <col min="14597" max="14597" width="9.75" style="3" hidden="1"/>
    <col min="14598" max="14598" width="11.125" style="3" hidden="1"/>
    <col min="14599" max="14599" width="10.375" style="3" hidden="1"/>
    <col min="14600" max="14600" width="10.5" style="3" hidden="1"/>
    <col min="14601" max="14849" width="8" style="3" hidden="1"/>
    <col min="14850" max="14850" width="28.125" style="3" hidden="1"/>
    <col min="14851" max="14851" width="8.125" style="3" hidden="1"/>
    <col min="14852" max="14852" width="9.125" style="3" hidden="1"/>
    <col min="14853" max="14853" width="9.75" style="3" hidden="1"/>
    <col min="14854" max="14854" width="11.125" style="3" hidden="1"/>
    <col min="14855" max="14855" width="10.375" style="3" hidden="1"/>
    <col min="14856" max="14856" width="10.5" style="3" hidden="1"/>
    <col min="14857" max="15105" width="8" style="3" hidden="1"/>
    <col min="15106" max="15106" width="28.125" style="3" hidden="1"/>
    <col min="15107" max="15107" width="8.125" style="3" hidden="1"/>
    <col min="15108" max="15108" width="9.125" style="3" hidden="1"/>
    <col min="15109" max="15109" width="9.75" style="3" hidden="1"/>
    <col min="15110" max="15110" width="11.125" style="3" hidden="1"/>
    <col min="15111" max="15111" width="10.375" style="3" hidden="1"/>
    <col min="15112" max="15112" width="10.5" style="3" hidden="1"/>
    <col min="15113" max="15361" width="9" style="3" hidden="1"/>
    <col min="15362" max="15362" width="28.125" style="3" hidden="1"/>
    <col min="15363" max="15363" width="8.125" style="3" hidden="1"/>
    <col min="15364" max="15364" width="9.125" style="3" hidden="1"/>
    <col min="15365" max="15365" width="9.75" style="3" hidden="1"/>
    <col min="15366" max="15366" width="11.125" style="3" hidden="1"/>
    <col min="15367" max="15367" width="10.375" style="3" hidden="1"/>
    <col min="15368" max="15368" width="10.5" style="3" hidden="1"/>
    <col min="15369" max="15617" width="8" style="3" hidden="1"/>
    <col min="15618" max="15618" width="28.125" style="3" hidden="1"/>
    <col min="15619" max="15619" width="8.125" style="3" hidden="1"/>
    <col min="15620" max="15620" width="9.125" style="3" hidden="1"/>
    <col min="15621" max="15621" width="9.75" style="3" hidden="1"/>
    <col min="15622" max="15622" width="11.125" style="3" hidden="1"/>
    <col min="15623" max="15623" width="10.375" style="3" hidden="1"/>
    <col min="15624" max="15624" width="10.5" style="3" hidden="1"/>
    <col min="15625" max="15873" width="8" style="3" hidden="1"/>
    <col min="15874" max="15874" width="28.125" style="3" hidden="1"/>
    <col min="15875" max="15875" width="8.125" style="3" hidden="1"/>
    <col min="15876" max="15876" width="9.125" style="3" hidden="1"/>
    <col min="15877" max="15877" width="9.75" style="3" hidden="1"/>
    <col min="15878" max="15878" width="11.125" style="3" hidden="1"/>
    <col min="15879" max="15879" width="10.375" style="3" hidden="1"/>
    <col min="15880" max="15880" width="10.5" style="3" hidden="1"/>
    <col min="15881" max="16129" width="8" style="3" hidden="1"/>
    <col min="16130" max="16130" width="28.125" style="3" hidden="1"/>
    <col min="16131" max="16131" width="8.125" style="3" hidden="1"/>
    <col min="16132" max="16132" width="9.125" style="3" hidden="1"/>
    <col min="16133" max="16133" width="9.75" style="3" hidden="1"/>
    <col min="16134" max="16134" width="11.125" style="3" hidden="1"/>
    <col min="16135" max="16135" width="10.375" style="3" hidden="1"/>
    <col min="16136" max="16136" width="10.5" style="3" hidden="1"/>
    <col min="16137" max="16384" width="9" style="3" hidden="1"/>
  </cols>
  <sheetData>
    <row r="1" spans="2:8">
      <c r="B1" s="3" t="s">
        <v>30</v>
      </c>
      <c r="F1" s="4" t="s">
        <v>31</v>
      </c>
    </row>
    <row r="2" spans="2:8" ht="4.5" customHeight="1" thickBot="1"/>
    <row r="3" spans="2:8" ht="20.25" customHeight="1">
      <c r="B3" s="365" t="s">
        <v>849</v>
      </c>
      <c r="C3" s="366"/>
      <c r="D3" s="366"/>
      <c r="E3" s="366"/>
      <c r="F3" s="367"/>
      <c r="G3" s="19"/>
      <c r="H3" s="38"/>
    </row>
    <row r="4" spans="2:8" ht="6" customHeight="1">
      <c r="B4" s="5"/>
      <c r="C4" s="11"/>
      <c r="E4" s="11"/>
      <c r="F4" s="16"/>
      <c r="G4" s="19"/>
      <c r="H4" s="19"/>
    </row>
    <row r="5" spans="2:8">
      <c r="B5" s="237" t="s">
        <v>789</v>
      </c>
      <c r="C5" s="238" t="s">
        <v>790</v>
      </c>
      <c r="D5" s="95"/>
      <c r="E5" s="6"/>
      <c r="F5" s="239"/>
      <c r="G5" s="19"/>
      <c r="H5" s="19"/>
    </row>
    <row r="6" spans="2:8">
      <c r="B6" s="84" t="s">
        <v>408</v>
      </c>
      <c r="C6" s="85" t="s">
        <v>6</v>
      </c>
      <c r="D6" s="85" t="s">
        <v>10</v>
      </c>
      <c r="E6" s="86" t="s">
        <v>32</v>
      </c>
      <c r="F6" s="40" t="s">
        <v>33</v>
      </c>
      <c r="G6" s="19"/>
      <c r="H6" s="19"/>
    </row>
    <row r="7" spans="2:8">
      <c r="B7" s="8" t="s">
        <v>34</v>
      </c>
      <c r="C7" s="9" t="s">
        <v>35</v>
      </c>
      <c r="D7" s="78">
        <f>'Input quantities'!B5</f>
        <v>230</v>
      </c>
      <c r="E7" s="11">
        <f>'Input quantities'!B7</f>
        <v>4.3</v>
      </c>
      <c r="F7" s="13">
        <f>D7*E7</f>
        <v>989</v>
      </c>
      <c r="G7" s="107" t="s">
        <v>73</v>
      </c>
      <c r="H7" s="107" t="s">
        <v>73</v>
      </c>
    </row>
    <row r="8" spans="2:8">
      <c r="B8" s="8" t="s">
        <v>36</v>
      </c>
      <c r="C8" s="79"/>
      <c r="D8" s="79">
        <v>0</v>
      </c>
      <c r="E8" s="80">
        <v>0</v>
      </c>
      <c r="F8" s="13">
        <f>D8*E8</f>
        <v>0</v>
      </c>
      <c r="G8" s="39"/>
      <c r="H8" s="39"/>
    </row>
    <row r="9" spans="2:8">
      <c r="B9" s="14" t="s">
        <v>37</v>
      </c>
      <c r="C9" s="11"/>
      <c r="D9" s="93"/>
      <c r="E9" s="11"/>
      <c r="F9" s="17">
        <v>20</v>
      </c>
      <c r="G9" s="39"/>
      <c r="H9" s="39"/>
    </row>
    <row r="10" spans="2:8">
      <c r="B10" s="14" t="s">
        <v>38</v>
      </c>
      <c r="C10" s="11"/>
      <c r="D10" s="93"/>
      <c r="E10" s="11"/>
      <c r="F10" s="96">
        <v>0</v>
      </c>
      <c r="G10" s="39"/>
      <c r="H10" s="39"/>
    </row>
    <row r="11" spans="2:8">
      <c r="B11" s="90" t="s">
        <v>411</v>
      </c>
      <c r="C11" s="6"/>
      <c r="D11" s="20"/>
      <c r="E11" s="20"/>
      <c r="F11" s="91">
        <f>SUM(F7:F10)</f>
        <v>1009</v>
      </c>
      <c r="G11" s="11"/>
      <c r="H11" s="11"/>
    </row>
    <row r="12" spans="2:8">
      <c r="B12" s="10"/>
      <c r="C12" s="11"/>
      <c r="D12" s="12"/>
      <c r="E12" s="11"/>
      <c r="F12" s="13"/>
      <c r="G12" s="11"/>
      <c r="H12" s="11"/>
    </row>
    <row r="13" spans="2:8">
      <c r="B13" s="87" t="s">
        <v>409</v>
      </c>
      <c r="C13" s="97" t="s">
        <v>39</v>
      </c>
      <c r="D13" s="97" t="s">
        <v>32</v>
      </c>
      <c r="E13" s="11"/>
      <c r="F13" s="13"/>
      <c r="G13" s="41"/>
      <c r="H13" s="41"/>
    </row>
    <row r="14" spans="2:8">
      <c r="B14" s="14" t="s">
        <v>22</v>
      </c>
      <c r="C14" s="98">
        <f>'Input quantities'!B11</f>
        <v>36000</v>
      </c>
      <c r="D14" s="82">
        <f>'Input prices'!E14</f>
        <v>265</v>
      </c>
      <c r="F14" s="13">
        <f>D14*C14/'Input quantities'!B10</f>
        <v>119.25</v>
      </c>
      <c r="G14" s="11"/>
      <c r="H14" s="11"/>
    </row>
    <row r="15" spans="2:8">
      <c r="B15" s="14" t="s">
        <v>40</v>
      </c>
      <c r="C15" s="81"/>
      <c r="D15" s="82"/>
      <c r="E15" s="106"/>
      <c r="F15" s="13">
        <f>SUM(E16:E20)</f>
        <v>242.4</v>
      </c>
      <c r="G15" s="11"/>
      <c r="H15" s="11"/>
    </row>
    <row r="16" spans="2:8">
      <c r="B16" s="15" t="s">
        <v>41</v>
      </c>
      <c r="C16" s="81">
        <f>'Input quantities'!B12</f>
        <v>250</v>
      </c>
      <c r="D16" s="82">
        <f>IF('Input prices'!$E6&gt;0,'Input prices'!$E6,'Input prices'!$D6)</f>
        <v>0.6</v>
      </c>
      <c r="E16" s="104">
        <f>C16*D16</f>
        <v>150</v>
      </c>
      <c r="F16" s="13"/>
      <c r="G16" s="11"/>
      <c r="H16" s="11"/>
    </row>
    <row r="17" spans="2:8">
      <c r="B17" s="15" t="s">
        <v>42</v>
      </c>
      <c r="C17" s="81">
        <f>'Input quantities'!B13</f>
        <v>95</v>
      </c>
      <c r="D17" s="82">
        <f>IF('Input prices'!$E7&gt;0,'Input prices'!$E7,'Input prices'!$D7)</f>
        <v>0.45</v>
      </c>
      <c r="E17" s="104">
        <f>C17*D17</f>
        <v>42.75</v>
      </c>
      <c r="F17" s="13"/>
      <c r="G17" s="11"/>
      <c r="H17" s="11"/>
    </row>
    <row r="18" spans="2:8">
      <c r="B18" s="15" t="s">
        <v>14</v>
      </c>
      <c r="C18" s="81">
        <f>'Input quantities'!B14</f>
        <v>60</v>
      </c>
      <c r="D18" s="82">
        <f>IF('Input prices'!$E8&gt;0,'Input prices'!$E8,'Input prices'!$D8)</f>
        <v>0.38</v>
      </c>
      <c r="E18" s="104">
        <f>C18*D18</f>
        <v>22.8</v>
      </c>
      <c r="F18" s="13"/>
      <c r="G18" s="11"/>
      <c r="H18" s="11"/>
    </row>
    <row r="19" spans="2:8">
      <c r="B19" s="15" t="s">
        <v>792</v>
      </c>
      <c r="C19" s="81">
        <f>SUM('Input quantities'!B15:B18)</f>
        <v>12.5</v>
      </c>
      <c r="D19" s="82">
        <f>SUMPRODUCT('Input prices'!D9:D12,'Input quantities'!B15:B18)/SUM('Input quantities'!B15:B18)</f>
        <v>0.70800000000000007</v>
      </c>
      <c r="E19" s="326">
        <f>SUMPRODUCT('Input quantities'!B15:B18,'Input prices'!D9:D12)</f>
        <v>8.8500000000000014</v>
      </c>
      <c r="F19" s="13"/>
      <c r="G19" s="11"/>
      <c r="H19" s="11"/>
    </row>
    <row r="20" spans="2:8">
      <c r="B20" s="15" t="s">
        <v>15</v>
      </c>
      <c r="C20" s="81">
        <f>'Input quantities'!B19</f>
        <v>0.6</v>
      </c>
      <c r="D20" s="82">
        <f>IF('Input prices'!$E13&gt;0,'Input prices'!$E13,'Input prices'!$D13)</f>
        <v>30</v>
      </c>
      <c r="E20" s="104">
        <f>C20*D20</f>
        <v>18</v>
      </c>
      <c r="F20" s="16"/>
      <c r="G20" s="11"/>
      <c r="H20" s="11"/>
    </row>
    <row r="21" spans="2:8">
      <c r="B21" s="14" t="s">
        <v>43</v>
      </c>
      <c r="C21" s="81"/>
      <c r="D21" s="82"/>
      <c r="E21" s="104"/>
      <c r="F21" s="13">
        <f>SUM(E22:E25)</f>
        <v>101</v>
      </c>
      <c r="G21" s="11"/>
      <c r="H21" s="11"/>
    </row>
    <row r="22" spans="2:8">
      <c r="B22" s="15" t="s">
        <v>24</v>
      </c>
      <c r="C22" s="81">
        <f>'Input quantities'!B20</f>
        <v>2</v>
      </c>
      <c r="D22" s="82">
        <f>'Input prices'!E15</f>
        <v>35</v>
      </c>
      <c r="E22" s="104">
        <f>C22*D22</f>
        <v>70</v>
      </c>
      <c r="F22" s="13"/>
      <c r="G22" s="19"/>
      <c r="H22" s="19"/>
    </row>
    <row r="23" spans="2:8">
      <c r="B23" s="15" t="s">
        <v>794</v>
      </c>
      <c r="C23" s="81">
        <f>'Input quantities'!B21</f>
        <v>1</v>
      </c>
      <c r="D23" s="82">
        <f>'Input prices'!E16</f>
        <v>6</v>
      </c>
      <c r="E23" s="104">
        <f>C23*D23</f>
        <v>6</v>
      </c>
      <c r="F23" s="13"/>
      <c r="G23" s="19"/>
      <c r="H23" s="19"/>
    </row>
    <row r="24" spans="2:8">
      <c r="B24" s="15" t="s">
        <v>795</v>
      </c>
      <c r="C24" s="81">
        <f>'Input quantities'!B22</f>
        <v>1</v>
      </c>
      <c r="D24" s="82">
        <f>'Input prices'!E17</f>
        <v>25</v>
      </c>
      <c r="E24" s="104">
        <f t="shared" ref="E24:E25" si="0">C24*D24</f>
        <v>25</v>
      </c>
      <c r="F24" s="13"/>
      <c r="G24" s="19"/>
      <c r="H24" s="19"/>
    </row>
    <row r="25" spans="2:8">
      <c r="B25" s="15" t="s">
        <v>797</v>
      </c>
      <c r="C25" s="81">
        <f>'Input quantities'!B23</f>
        <v>0</v>
      </c>
      <c r="D25" s="82">
        <f>'Input prices'!E18</f>
        <v>0</v>
      </c>
      <c r="E25" s="104">
        <f t="shared" si="0"/>
        <v>0</v>
      </c>
      <c r="F25" s="13"/>
      <c r="G25" s="11"/>
      <c r="H25" s="11"/>
    </row>
    <row r="26" spans="2:8">
      <c r="B26" s="14" t="s">
        <v>393</v>
      </c>
      <c r="C26" s="81">
        <f>'Input quantities'!B24</f>
        <v>18</v>
      </c>
      <c r="D26" s="82">
        <f>IF(C5='Irrigation costs'!J25,0,HLOOKUP(C5,'Irrigation costs'!$B$3:$D$19,15,FALSE)/'Input quantities'!B24+HLOOKUP(C5,'Irrigation costs'!$B$3:$D$11,9,FALSE))</f>
        <v>6.6235175007138647</v>
      </c>
      <c r="E26" s="104"/>
      <c r="F26" s="13">
        <f>C26*D26</f>
        <v>119.22331501284957</v>
      </c>
      <c r="G26" s="11"/>
      <c r="H26" s="11"/>
    </row>
    <row r="27" spans="2:8">
      <c r="B27" s="14" t="s">
        <v>887</v>
      </c>
      <c r="C27" s="272">
        <f>IF('Input quantities'!B6&gt;'Input quantities'!B25,'Input quantities'!B6-'Input quantities'!B25,"-")</f>
        <v>7.5000000000000011E-2</v>
      </c>
      <c r="D27" s="82">
        <f>'Input prices'!D19</f>
        <v>0.05</v>
      </c>
      <c r="E27" s="104"/>
      <c r="F27" s="13">
        <f>IFERROR(C27*100*D27*D7,0)</f>
        <v>86.250000000000014</v>
      </c>
      <c r="G27" s="11"/>
      <c r="H27" s="11"/>
    </row>
    <row r="28" spans="2:8">
      <c r="B28" s="14" t="s">
        <v>44</v>
      </c>
      <c r="C28" s="81"/>
      <c r="D28" s="82"/>
      <c r="E28" s="11"/>
      <c r="F28" s="17">
        <v>8</v>
      </c>
      <c r="G28" s="11"/>
      <c r="H28" s="11"/>
    </row>
    <row r="29" spans="2:8">
      <c r="B29" s="14" t="s">
        <v>45</v>
      </c>
      <c r="C29" s="81"/>
      <c r="D29" s="82"/>
      <c r="E29" s="11"/>
      <c r="F29" s="17">
        <v>32</v>
      </c>
      <c r="G29" s="11"/>
      <c r="H29" s="11"/>
    </row>
    <row r="30" spans="2:8">
      <c r="B30" s="14" t="s">
        <v>46</v>
      </c>
      <c r="C30" s="81"/>
      <c r="D30" s="82"/>
      <c r="E30" s="11"/>
      <c r="F30" s="264">
        <f>G77</f>
        <v>22.04</v>
      </c>
      <c r="G30" s="11"/>
      <c r="H30" s="11"/>
    </row>
    <row r="31" spans="2:8">
      <c r="B31" s="14" t="s">
        <v>984</v>
      </c>
      <c r="C31" s="81">
        <f>C68</f>
        <v>0.97366445805352064</v>
      </c>
      <c r="D31" s="82">
        <f>'Input prices'!D20</f>
        <v>20</v>
      </c>
      <c r="E31" s="11"/>
      <c r="F31" s="264">
        <f>D31*C31</f>
        <v>19.473289161070412</v>
      </c>
      <c r="G31" s="11"/>
      <c r="H31" s="11"/>
    </row>
    <row r="32" spans="2:8">
      <c r="B32" s="14" t="s">
        <v>816</v>
      </c>
      <c r="C32" s="81">
        <f>E92</f>
        <v>8.4909022798636542</v>
      </c>
      <c r="D32" s="82">
        <f>'Input prices'!D21</f>
        <v>3.25</v>
      </c>
      <c r="E32" s="11"/>
      <c r="F32" s="264">
        <f>C32*D32</f>
        <v>27.595432409556878</v>
      </c>
      <c r="G32" s="11"/>
      <c r="H32" s="11"/>
    </row>
    <row r="33" spans="2:8">
      <c r="B33" s="14" t="s">
        <v>47</v>
      </c>
      <c r="C33" s="81"/>
      <c r="D33" s="82"/>
      <c r="E33" s="11"/>
      <c r="F33" s="264">
        <f>F92-F32-F31</f>
        <v>49.996984464907612</v>
      </c>
      <c r="G33" s="11"/>
      <c r="H33" s="11"/>
    </row>
    <row r="34" spans="2:8">
      <c r="B34" s="14" t="s">
        <v>404</v>
      </c>
      <c r="C34" s="81"/>
      <c r="D34" s="82"/>
      <c r="E34" s="11"/>
      <c r="F34" s="264">
        <f>F11*0.03</f>
        <v>30.27</v>
      </c>
      <c r="G34" s="11"/>
      <c r="H34" s="11"/>
    </row>
    <row r="35" spans="2:8">
      <c r="B35" s="14" t="s">
        <v>48</v>
      </c>
      <c r="C35" s="81"/>
      <c r="D35" s="82"/>
      <c r="E35" s="11"/>
      <c r="F35" s="17">
        <v>0</v>
      </c>
      <c r="G35" s="11"/>
      <c r="H35" s="11"/>
    </row>
    <row r="36" spans="2:8">
      <c r="B36" s="14" t="s">
        <v>18</v>
      </c>
      <c r="C36" s="92">
        <f>SUM(F14:F35)/2</f>
        <v>428.7495105241922</v>
      </c>
      <c r="D36" s="83">
        <f>'Input prices'!D22</f>
        <v>7.7499999999999999E-2</v>
      </c>
      <c r="E36" s="81"/>
      <c r="F36" s="18">
        <f>D36*C36</f>
        <v>33.228087065624898</v>
      </c>
      <c r="G36" s="11"/>
      <c r="H36" s="11"/>
    </row>
    <row r="37" spans="2:8">
      <c r="B37" s="89" t="s">
        <v>410</v>
      </c>
      <c r="C37" s="11"/>
      <c r="D37" s="12"/>
      <c r="E37" s="11"/>
      <c r="F37" s="88">
        <f>SUM(F14:F36)</f>
        <v>890.7271081140093</v>
      </c>
      <c r="G37" s="41"/>
      <c r="H37" s="41"/>
    </row>
    <row r="38" spans="2:8">
      <c r="B38" s="10"/>
      <c r="C38" s="11"/>
      <c r="D38" s="12"/>
      <c r="E38" s="11"/>
      <c r="F38" s="16"/>
      <c r="G38" s="11"/>
      <c r="H38" s="11"/>
    </row>
    <row r="39" spans="2:8">
      <c r="B39" s="87" t="s">
        <v>686</v>
      </c>
      <c r="C39" s="11"/>
      <c r="D39" s="12"/>
      <c r="E39" s="11"/>
      <c r="F39" s="13"/>
      <c r="G39" s="11"/>
      <c r="H39" s="11"/>
    </row>
    <row r="40" spans="2:8">
      <c r="B40" s="14" t="s">
        <v>28</v>
      </c>
      <c r="C40" s="19"/>
      <c r="D40" s="12"/>
      <c r="E40" s="11"/>
      <c r="F40" s="13">
        <f>'Input prices'!D25*F11</f>
        <v>10.09</v>
      </c>
      <c r="G40" s="11"/>
      <c r="H40" s="11"/>
    </row>
    <row r="41" spans="2:8">
      <c r="B41" s="14" t="s">
        <v>420</v>
      </c>
      <c r="C41" s="11"/>
      <c r="D41" s="12"/>
      <c r="E41" s="11"/>
      <c r="F41" s="13">
        <f>G92</f>
        <v>94.344362739238861</v>
      </c>
      <c r="G41" s="11"/>
      <c r="H41" s="11"/>
    </row>
    <row r="42" spans="2:8">
      <c r="B42" s="14" t="s">
        <v>49</v>
      </c>
      <c r="C42" s="11"/>
      <c r="D42" s="12"/>
      <c r="E42" s="11"/>
      <c r="F42" s="18">
        <f>IF('Input prices'!D26&gt;0,'Input prices'!D26,'Input prices'!G26)</f>
        <v>225</v>
      </c>
      <c r="G42" s="11"/>
      <c r="H42" s="11"/>
    </row>
    <row r="43" spans="2:8">
      <c r="B43" s="89" t="s">
        <v>952</v>
      </c>
      <c r="C43" s="11"/>
      <c r="D43" s="12"/>
      <c r="E43" s="11"/>
      <c r="F43" s="88">
        <f>SUM(F40:F42)</f>
        <v>329.43436273923885</v>
      </c>
      <c r="G43" s="41"/>
      <c r="H43" s="41"/>
    </row>
    <row r="44" spans="2:8">
      <c r="B44" s="10"/>
      <c r="C44" s="11"/>
      <c r="D44" s="12"/>
      <c r="E44" s="11"/>
      <c r="F44" s="77"/>
      <c r="G44" s="11"/>
      <c r="H44" s="11"/>
    </row>
    <row r="45" spans="2:8" ht="15" customHeight="1">
      <c r="B45" s="89" t="s">
        <v>413</v>
      </c>
      <c r="C45" s="11"/>
      <c r="D45" s="12"/>
      <c r="E45" s="12"/>
      <c r="F45" s="88">
        <f>F37+F43</f>
        <v>1220.1614708532481</v>
      </c>
      <c r="G45" s="41"/>
      <c r="H45" s="41"/>
    </row>
    <row r="46" spans="2:8">
      <c r="B46" s="101"/>
      <c r="C46" s="99"/>
      <c r="D46" s="100"/>
      <c r="E46" s="99"/>
      <c r="F46" s="102"/>
      <c r="G46" s="19"/>
      <c r="H46" s="11"/>
    </row>
    <row r="47" spans="2:8">
      <c r="B47" s="94" t="s">
        <v>405</v>
      </c>
      <c r="C47" s="11"/>
      <c r="D47" s="12"/>
      <c r="E47" s="11"/>
      <c r="F47" s="7">
        <f>F11-F37</f>
        <v>118.2728918859907</v>
      </c>
      <c r="G47" s="11"/>
      <c r="H47" s="11"/>
    </row>
    <row r="48" spans="2:8">
      <c r="B48" s="94" t="s">
        <v>406</v>
      </c>
      <c r="C48" s="11"/>
      <c r="D48" s="12"/>
      <c r="E48" s="11"/>
      <c r="F48" s="7">
        <f>F11-F45</f>
        <v>-211.16147085324815</v>
      </c>
      <c r="G48" s="11"/>
      <c r="H48" s="11"/>
    </row>
    <row r="49" spans="2:8">
      <c r="B49" s="103" t="s">
        <v>407</v>
      </c>
      <c r="C49" s="6"/>
      <c r="D49" s="20"/>
      <c r="E49" s="6"/>
      <c r="F49" s="40">
        <f>F11-F45+F42+F34</f>
        <v>44.108529146751849</v>
      </c>
      <c r="G49" s="19"/>
      <c r="H49" s="19"/>
    </row>
    <row r="50" spans="2:8">
      <c r="B50" s="10"/>
      <c r="C50" s="11"/>
      <c r="D50" s="11" t="s">
        <v>50</v>
      </c>
      <c r="E50" s="11"/>
      <c r="F50" s="13">
        <f>F37/D7</f>
        <v>3.8727265570174318</v>
      </c>
      <c r="G50" s="11"/>
      <c r="H50" s="11"/>
    </row>
    <row r="51" spans="2:8">
      <c r="B51" s="10"/>
      <c r="C51" s="11"/>
      <c r="D51" s="11" t="s">
        <v>51</v>
      </c>
      <c r="E51" s="11"/>
      <c r="F51" s="13">
        <f>F43/D7</f>
        <v>1.4323233162575602</v>
      </c>
      <c r="G51" s="11"/>
      <c r="H51" s="11"/>
    </row>
    <row r="52" spans="2:8" ht="17.25" thickBot="1">
      <c r="B52" s="21"/>
      <c r="C52" s="22"/>
      <c r="D52" s="22" t="s">
        <v>52</v>
      </c>
      <c r="E52" s="22"/>
      <c r="F52" s="42">
        <f>F45/D7</f>
        <v>5.3050498732749922</v>
      </c>
      <c r="G52" s="11"/>
      <c r="H52" s="11"/>
    </row>
    <row r="53" spans="2:8">
      <c r="B53" s="19"/>
      <c r="C53" s="11"/>
      <c r="D53" s="12"/>
      <c r="E53" s="11"/>
      <c r="F53" s="19"/>
      <c r="G53" s="11"/>
      <c r="H53" s="11"/>
    </row>
    <row r="54" spans="2:8">
      <c r="B54" s="19"/>
      <c r="C54" s="11"/>
      <c r="D54" s="12"/>
      <c r="E54" s="11"/>
      <c r="F54" s="19"/>
      <c r="G54" s="11"/>
      <c r="H54" s="11"/>
    </row>
    <row r="55" spans="2:8">
      <c r="B55" s="19"/>
      <c r="C55" s="11"/>
      <c r="D55" s="11"/>
      <c r="E55" s="11"/>
      <c r="F55" s="11"/>
      <c r="G55" s="11"/>
      <c r="H55" s="11"/>
    </row>
    <row r="56" spans="2:8">
      <c r="G56" s="19"/>
      <c r="H56" s="19"/>
    </row>
    <row r="57" spans="2:8">
      <c r="B57" s="23" t="str">
        <f>"Detailed Report: "&amp;B3</f>
        <v>Detailed Report: Irrigated GMO Corn Enterprise Budget</v>
      </c>
      <c r="C57" s="24"/>
      <c r="D57" s="25"/>
      <c r="E57" s="24"/>
      <c r="F57" s="26"/>
      <c r="G57" s="27"/>
    </row>
    <row r="58" spans="2:8">
      <c r="C58" s="28"/>
      <c r="D58" s="25"/>
      <c r="E58" s="26"/>
      <c r="F58" s="26"/>
      <c r="G58" s="26"/>
    </row>
    <row r="59" spans="2:8">
      <c r="B59" s="29" t="s">
        <v>53</v>
      </c>
      <c r="C59" s="30" t="s">
        <v>54</v>
      </c>
      <c r="D59" s="31"/>
      <c r="E59" s="29" t="s">
        <v>55</v>
      </c>
      <c r="F59" s="29"/>
      <c r="G59" s="32"/>
      <c r="H59" s="30" t="s">
        <v>56</v>
      </c>
    </row>
    <row r="60" spans="2:8">
      <c r="B60" s="26" t="s">
        <v>57</v>
      </c>
      <c r="C60" s="33">
        <f>D7</f>
        <v>230</v>
      </c>
      <c r="D60" s="25"/>
      <c r="E60" s="26" t="s">
        <v>391</v>
      </c>
      <c r="H60" s="25">
        <f>E7</f>
        <v>4.3</v>
      </c>
    </row>
    <row r="61" spans="2:8">
      <c r="B61" s="26" t="s">
        <v>58</v>
      </c>
      <c r="C61" s="34">
        <f>C14</f>
        <v>36000</v>
      </c>
      <c r="D61" s="25"/>
      <c r="E61" s="26" t="str">
        <f>"Seed, per "&amp;'Input quantities'!B10&amp;" seed bag"</f>
        <v>Seed, per 80000 seed bag</v>
      </c>
      <c r="H61" s="25">
        <f>D14</f>
        <v>265</v>
      </c>
    </row>
    <row r="62" spans="2:8">
      <c r="B62" s="3" t="s">
        <v>985</v>
      </c>
      <c r="C62" s="12">
        <f>C16</f>
        <v>250</v>
      </c>
      <c r="D62" s="25"/>
      <c r="E62" s="3" t="s">
        <v>991</v>
      </c>
      <c r="H62" s="12">
        <f>D16</f>
        <v>0.6</v>
      </c>
    </row>
    <row r="63" spans="2:8">
      <c r="B63" s="26" t="s">
        <v>59</v>
      </c>
      <c r="C63" s="35">
        <f>C17</f>
        <v>95</v>
      </c>
      <c r="D63" s="25"/>
      <c r="E63" s="26" t="s">
        <v>60</v>
      </c>
      <c r="F63" s="26"/>
      <c r="H63" s="25">
        <f>D17</f>
        <v>0.45</v>
      </c>
    </row>
    <row r="64" spans="2:8">
      <c r="B64" s="26" t="s">
        <v>61</v>
      </c>
      <c r="C64" s="35">
        <f>C18</f>
        <v>60</v>
      </c>
      <c r="D64" s="25"/>
      <c r="E64" s="26" t="s">
        <v>62</v>
      </c>
      <c r="F64" s="26"/>
      <c r="H64" s="25">
        <f>D18</f>
        <v>0.38</v>
      </c>
    </row>
    <row r="65" spans="2:8">
      <c r="B65" s="26" t="s">
        <v>992</v>
      </c>
      <c r="C65" s="323">
        <f>C19</f>
        <v>12.5</v>
      </c>
      <c r="D65" s="25"/>
      <c r="E65" s="26" t="s">
        <v>993</v>
      </c>
      <c r="F65" s="26"/>
      <c r="H65" s="25">
        <f>D19</f>
        <v>0.70800000000000007</v>
      </c>
    </row>
    <row r="66" spans="2:8">
      <c r="B66" s="3" t="s">
        <v>986</v>
      </c>
      <c r="C66" s="12">
        <f>C20</f>
        <v>0.6</v>
      </c>
      <c r="E66" s="3" t="s">
        <v>987</v>
      </c>
      <c r="H66" s="12">
        <f>D20</f>
        <v>30</v>
      </c>
    </row>
    <row r="67" spans="2:8">
      <c r="B67" s="3" t="s">
        <v>988</v>
      </c>
      <c r="C67" s="12">
        <f>C26</f>
        <v>18</v>
      </c>
      <c r="E67" s="26" t="s">
        <v>64</v>
      </c>
      <c r="F67" s="26"/>
      <c r="H67" s="25">
        <f>'Input prices'!D20</f>
        <v>20</v>
      </c>
    </row>
    <row r="68" spans="2:8">
      <c r="B68" s="26" t="s">
        <v>63</v>
      </c>
      <c r="C68" s="28">
        <f>D92</f>
        <v>0.97366445805352064</v>
      </c>
      <c r="E68" s="3" t="s">
        <v>989</v>
      </c>
      <c r="H68" s="12">
        <f>D26</f>
        <v>6.6235175007138647</v>
      </c>
    </row>
    <row r="69" spans="2:8">
      <c r="B69" s="26" t="s">
        <v>990</v>
      </c>
      <c r="C69" s="308">
        <f>D36</f>
        <v>7.7499999999999999E-2</v>
      </c>
      <c r="E69" s="26" t="s">
        <v>65</v>
      </c>
      <c r="F69" s="26"/>
      <c r="H69" s="25">
        <f>'Input prices'!D21</f>
        <v>3.25</v>
      </c>
    </row>
    <row r="70" spans="2:8">
      <c r="E70" s="26"/>
      <c r="F70" s="26"/>
      <c r="H70" s="25"/>
    </row>
    <row r="71" spans="2:8">
      <c r="B71" s="250" t="s">
        <v>807</v>
      </c>
      <c r="C71" s="241" t="s">
        <v>808</v>
      </c>
      <c r="D71" s="67"/>
      <c r="E71" s="67"/>
      <c r="F71" s="67"/>
      <c r="G71" s="67"/>
      <c r="H71" s="67"/>
    </row>
    <row r="72" spans="2:8">
      <c r="B72" s="244" t="s">
        <v>604</v>
      </c>
      <c r="C72" s="244" t="s">
        <v>606</v>
      </c>
      <c r="D72" s="242" t="s">
        <v>17</v>
      </c>
      <c r="E72" s="243" t="s">
        <v>611</v>
      </c>
      <c r="F72" s="243" t="s">
        <v>886</v>
      </c>
      <c r="G72" s="244" t="s">
        <v>809</v>
      </c>
    </row>
    <row r="73" spans="2:8">
      <c r="B73" s="253" t="str">
        <f>'Custom hire'!A6</f>
        <v xml:space="preserve">Apply dry fertilizer on cropland, single spread </v>
      </c>
      <c r="C73" s="246" t="str">
        <f>'Custom hire'!C6</f>
        <v>per acre</v>
      </c>
      <c r="D73" s="245">
        <f>'Custom hire'!E6</f>
        <v>2</v>
      </c>
      <c r="E73" s="246">
        <f>'Custom hire'!B6</f>
        <v>7.02</v>
      </c>
      <c r="F73" s="246" t="str">
        <f>IF(ISBLANK('Custom hire'!D6),"-",'Custom hire'!D6)</f>
        <v>-</v>
      </c>
      <c r="G73" s="247">
        <f>IFERROR(D73*E73*IF(C73="per acre",1,F73),"-")</f>
        <v>14.04</v>
      </c>
    </row>
    <row r="74" spans="2:8">
      <c r="B74" s="67" t="str">
        <f>'Custom hire'!A7</f>
        <v>Aerially apply chemicals</v>
      </c>
      <c r="C74" s="67" t="str">
        <f>'Custom hire'!C7</f>
        <v>per acre</v>
      </c>
      <c r="D74" s="245">
        <f>'Custom hire'!E7</f>
        <v>1</v>
      </c>
      <c r="E74" s="247">
        <f>'Custom hire'!B7</f>
        <v>8</v>
      </c>
      <c r="F74" s="247" t="str">
        <f>IF(ISBLANK('Custom hire'!D7),"-",'Custom hire'!D7)</f>
        <v>-</v>
      </c>
      <c r="G74" s="247">
        <f t="shared" ref="G74:G76" si="1">IFERROR(D74*E74*IF(C74="per acre",1,F74),"-")</f>
        <v>8</v>
      </c>
    </row>
    <row r="75" spans="2:8">
      <c r="B75" s="67">
        <f>'Custom hire'!A8</f>
        <v>0</v>
      </c>
      <c r="C75" s="67">
        <f>'Custom hire'!C8</f>
        <v>0</v>
      </c>
      <c r="D75" s="245">
        <f>'Custom hire'!E8</f>
        <v>0</v>
      </c>
      <c r="E75" s="247">
        <f>'Custom hire'!B8</f>
        <v>0</v>
      </c>
      <c r="F75" s="247" t="str">
        <f>IF(ISBLANK('Custom hire'!D8),"-",'Custom hire'!D8)</f>
        <v>-</v>
      </c>
      <c r="G75" s="247" t="str">
        <f t="shared" si="1"/>
        <v>-</v>
      </c>
    </row>
    <row r="76" spans="2:8">
      <c r="B76" s="244">
        <f>'Custom hire'!A9</f>
        <v>0</v>
      </c>
      <c r="C76" s="244" t="str">
        <f>'Custom hire'!C9</f>
        <v/>
      </c>
      <c r="D76" s="248">
        <f>'Custom hire'!E9</f>
        <v>0</v>
      </c>
      <c r="E76" s="249" t="str">
        <f>'Custom hire'!B9</f>
        <v/>
      </c>
      <c r="F76" s="249" t="str">
        <f>IF(ISBLANK('Custom hire'!D9),"-",'Custom hire'!D9)</f>
        <v>-</v>
      </c>
      <c r="G76" s="249" t="str">
        <f t="shared" si="1"/>
        <v>-</v>
      </c>
    </row>
    <row r="77" spans="2:8">
      <c r="B77" s="251" t="s">
        <v>810</v>
      </c>
      <c r="C77" s="250"/>
      <c r="D77" s="251"/>
      <c r="E77" s="250"/>
      <c r="F77" s="250"/>
      <c r="G77" s="256">
        <f>SUM(G73:G76)</f>
        <v>22.04</v>
      </c>
    </row>
    <row r="78" spans="2:8">
      <c r="B78" s="26"/>
      <c r="C78" s="28"/>
      <c r="D78" s="28"/>
      <c r="E78" s="28"/>
      <c r="F78" s="28"/>
      <c r="G78" s="28"/>
      <c r="H78" s="26"/>
    </row>
    <row r="79" spans="2:8" ht="33.75">
      <c r="B79" s="23"/>
      <c r="C79" s="370" t="s">
        <v>973</v>
      </c>
      <c r="D79" s="36" t="s">
        <v>66</v>
      </c>
      <c r="E79" s="36" t="s">
        <v>67</v>
      </c>
      <c r="F79" s="37" t="s">
        <v>418</v>
      </c>
      <c r="G79" s="37" t="s">
        <v>419</v>
      </c>
      <c r="H79" s="37" t="s">
        <v>417</v>
      </c>
    </row>
    <row r="80" spans="2:8">
      <c r="B80" s="29" t="s">
        <v>68</v>
      </c>
      <c r="C80" s="371"/>
      <c r="D80" s="30" t="s">
        <v>69</v>
      </c>
      <c r="E80" s="30" t="s">
        <v>70</v>
      </c>
      <c r="F80" s="30" t="s">
        <v>71</v>
      </c>
      <c r="G80" s="30" t="s">
        <v>71</v>
      </c>
      <c r="H80" s="30" t="s">
        <v>71</v>
      </c>
    </row>
    <row r="81" spans="2:8">
      <c r="B81" s="3" t="str">
        <f>CONCATENATE(Equipment!B8,"; ",Equipment!C8)</f>
        <v>Subsoiler, 20 Ft Folding, per acre; 340 HP MFWD</v>
      </c>
      <c r="C81" s="240">
        <f>IFERROR(Equipment!D8,"-")</f>
        <v>0.33</v>
      </c>
      <c r="D81" s="28">
        <f>IFERROR(Equipment!F8,"-")</f>
        <v>3.6299999999999999E-2</v>
      </c>
      <c r="E81" s="28">
        <f>IFERROR(Equipment!E8,"-")</f>
        <v>0.54304799999999998</v>
      </c>
      <c r="F81" s="28">
        <f>IFERROR(Equipment!G8,"-")</f>
        <v>3.3524765999999997</v>
      </c>
      <c r="G81" s="28">
        <f>IFERROR(Equipment!H8,"-")</f>
        <v>4.4551243899758095</v>
      </c>
      <c r="H81" s="12">
        <f>SUM(F81:G81)</f>
        <v>7.8076009899758088</v>
      </c>
    </row>
    <row r="82" spans="2:8">
      <c r="B82" s="3" t="str">
        <f>CONCATENATE(Equipment!B9,"; ",Equipment!C9)</f>
        <v>Disk bedder, 36 Ft Folding, per acre; 280 HP MFWD</v>
      </c>
      <c r="C82" s="240">
        <f>IFERROR(Equipment!D9,"-")</f>
        <v>1</v>
      </c>
      <c r="D82" s="28">
        <f>IFERROR(Equipment!F9,"-")</f>
        <v>0.06</v>
      </c>
      <c r="E82" s="28">
        <f>IFERROR(Equipment!E9,"-")</f>
        <v>0.73919999999999986</v>
      </c>
      <c r="F82" s="28">
        <f>IFERROR(Equipment!G9,"-")</f>
        <v>4.8806399999999996</v>
      </c>
      <c r="G82" s="28">
        <f>IFERROR(Equipment!H9,"-")</f>
        <v>6.6530313256284064</v>
      </c>
      <c r="H82" s="12">
        <f t="shared" ref="H82:H91" si="2">SUM(F82:G82)</f>
        <v>11.533671325628406</v>
      </c>
    </row>
    <row r="83" spans="2:8">
      <c r="B83" s="3" t="str">
        <f>CONCATENATE(Equipment!B10,"; ",Equipment!C10)</f>
        <v>Bed leveler, 36 Ft Folding, per acre; 340 HP MFWD</v>
      </c>
      <c r="C83" s="240">
        <f>IFERROR(Equipment!D10,"-")</f>
        <v>1</v>
      </c>
      <c r="D83" s="28">
        <f>IFERROR(Equipment!F10,"-")</f>
        <v>0.06</v>
      </c>
      <c r="E83" s="28">
        <f>IFERROR(Equipment!E10,"-")</f>
        <v>0.89759999999999995</v>
      </c>
      <c r="F83" s="28">
        <f>IFERROR(Equipment!G10,"-")</f>
        <v>5.564919999999999</v>
      </c>
      <c r="G83" s="28">
        <f>IFERROR(Equipment!H10,"-")</f>
        <v>7.4820237850839817</v>
      </c>
      <c r="H83" s="12">
        <f t="shared" si="2"/>
        <v>13.046943785083981</v>
      </c>
    </row>
    <row r="84" spans="2:8">
      <c r="B84" s="3" t="str">
        <f>CONCATENATE(Equipment!B11,"; ",Equipment!C11)</f>
        <v>Row crop planter, 40 Ft Folding, per acre; 280 HP MFWD</v>
      </c>
      <c r="C84" s="240">
        <f>IFERROR(Equipment!D11,"-")</f>
        <v>1</v>
      </c>
      <c r="D84" s="28">
        <f>IFERROR(Equipment!F11,"-")</f>
        <v>5.3571428571428568E-2</v>
      </c>
      <c r="E84" s="28">
        <f>IFERROR(Equipment!E11,"-")</f>
        <v>0.65999999999999992</v>
      </c>
      <c r="F84" s="28">
        <f>IFERROR(Equipment!G11,"-")</f>
        <v>8.706048019503033</v>
      </c>
      <c r="G84" s="28">
        <f>IFERROR(Equipment!H11,"-")</f>
        <v>16.600227536123128</v>
      </c>
      <c r="H84" s="12">
        <f t="shared" si="2"/>
        <v>25.306275555626161</v>
      </c>
    </row>
    <row r="85" spans="2:8">
      <c r="B85" s="3" t="str">
        <f>CONCATENATE(Equipment!B12,"; ",Equipment!C12)</f>
        <v>Boom sprayer - self-propelled, 120 Ft Folding, per acre; 275 HP SP Sprayer</v>
      </c>
      <c r="C85" s="240">
        <f>IFERROR(Equipment!D12,"-")</f>
        <v>3</v>
      </c>
      <c r="D85" s="28">
        <f>IFERROR(Equipment!F12,"-")</f>
        <v>3.1730769230769229E-2</v>
      </c>
      <c r="E85" s="28">
        <f>IFERROR(Equipment!E12,"-")</f>
        <v>0.33158653846153846</v>
      </c>
      <c r="F85" s="28">
        <f>IFERROR(Equipment!G12,"-")</f>
        <v>16.744162195696138</v>
      </c>
      <c r="G85" s="28">
        <f>IFERROR(Equipment!H12,"-")</f>
        <v>4.3342424185854567</v>
      </c>
      <c r="H85" s="12">
        <f t="shared" si="2"/>
        <v>21.078404614281595</v>
      </c>
    </row>
    <row r="86" spans="2:8">
      <c r="B86" s="3" t="str">
        <f>CONCATENATE(Equipment!B13,"; ",Equipment!C13)</f>
        <v>Combine corn hd, 36 Ft, per acre; 440 HP Combine</v>
      </c>
      <c r="C86" s="240">
        <f>IFERROR(Equipment!D13,"-")</f>
        <v>1</v>
      </c>
      <c r="D86" s="28">
        <f>IFERROR(Equipment!F13,"-")</f>
        <v>7.2751322751322761E-2</v>
      </c>
      <c r="E86" s="28">
        <f>IFERROR(Equipment!E13,"-")</f>
        <v>1.2164021164021164</v>
      </c>
      <c r="F86" s="28">
        <f>IFERROR(Equipment!G13,"-")</f>
        <v>18.675524036919867</v>
      </c>
      <c r="G86" s="28">
        <f>IFERROR(Equipment!H13,"-")</f>
        <v>18.155297040747691</v>
      </c>
      <c r="H86" s="12">
        <f t="shared" si="2"/>
        <v>36.830821077667558</v>
      </c>
    </row>
    <row r="87" spans="2:8">
      <c r="B87" s="3" t="str">
        <f>CONCATENATE(Equipment!B14,"; ",Equipment!C14)</f>
        <v>Grain cart, 1000 Bu, per hour; 280 HP MFWD</v>
      </c>
      <c r="C87" s="240">
        <f>IFERROR(Equipment!D14,"-")</f>
        <v>0.06</v>
      </c>
      <c r="D87" s="28">
        <f>IFERROR(Equipment!F14,"-")</f>
        <v>6.6600000000000006E-2</v>
      </c>
      <c r="E87" s="28">
        <f>IFERROR(Equipment!E14,"-")</f>
        <v>0.73919999999999986</v>
      </c>
      <c r="F87" s="28">
        <f>IFERROR(Equipment!G14,"-")</f>
        <v>6.8606051630321527</v>
      </c>
      <c r="G87" s="28">
        <f>IFERROR(Equipment!H14,"-")</f>
        <v>9.7005031918855025</v>
      </c>
      <c r="H87" s="12">
        <f t="shared" si="2"/>
        <v>16.561108354917657</v>
      </c>
    </row>
    <row r="88" spans="2:8">
      <c r="B88" s="3" t="str">
        <f>CONCATENATE(Equipment!B15,"; ",Equipment!C15)</f>
        <v xml:space="preserve">Grain trailer, 1000 Bushel HB, per hour; 475 HP Road tractor </v>
      </c>
      <c r="C88" s="240">
        <f>IFERROR(Equipment!D15,"-")</f>
        <v>0.23</v>
      </c>
      <c r="D88" s="28">
        <f>IFERROR(Equipment!F15,"-")</f>
        <v>0.25300000000000006</v>
      </c>
      <c r="E88" s="28">
        <f>IFERROR(Equipment!E15,"-")</f>
        <v>1.6387500000000002</v>
      </c>
      <c r="F88" s="28">
        <f>IFERROR(Equipment!G15,"-")</f>
        <v>15.303567113703117</v>
      </c>
      <c r="G88" s="28">
        <f>IFERROR(Equipment!H15,"-")</f>
        <v>7.496171346671364</v>
      </c>
      <c r="H88" s="12">
        <f t="shared" si="2"/>
        <v>22.799738460374481</v>
      </c>
    </row>
    <row r="89" spans="2:8">
      <c r="B89" s="3" t="str">
        <f>CONCATENATE(Equipment!B16,"; ",Equipment!C16)</f>
        <v>Grain auger, 13 In; 130 HP MFWD</v>
      </c>
      <c r="C89" s="240">
        <f>IFERROR(Equipment!D16,"-")</f>
        <v>0.03</v>
      </c>
      <c r="D89" s="28">
        <f>IFERROR(Equipment!F16,"-")</f>
        <v>3.5999999999999997E-2</v>
      </c>
      <c r="E89" s="28">
        <f>IFERROR(Equipment!E16,"-")</f>
        <v>0.17159999999999997</v>
      </c>
      <c r="F89" s="28">
        <f>IFERROR(Equipment!G16,"-")</f>
        <v>1.9653213447578988</v>
      </c>
      <c r="G89" s="28">
        <f>IFERROR(Equipment!H16,"-")</f>
        <v>1.9734126273208201</v>
      </c>
      <c r="H89" s="12">
        <f t="shared" ref="H89" si="3">SUM(F89:G89)</f>
        <v>3.9387339720787189</v>
      </c>
    </row>
    <row r="90" spans="2:8">
      <c r="B90" s="3" t="str">
        <f>CONCATENATE(Equipment!B17,"; ",Equipment!C17)</f>
        <v>Tandem disk, 32 Ft Folding, per acre; 340 HP MFWD</v>
      </c>
      <c r="C90" s="240">
        <f>IFERROR(Equipment!D17,"-")</f>
        <v>1</v>
      </c>
      <c r="D90" s="28">
        <f>IFERROR(Equipment!F17,"-")</f>
        <v>5.3710937499999993E-2</v>
      </c>
      <c r="E90" s="28">
        <f>IFERROR(Equipment!E17,"-")</f>
        <v>0.80351562499999984</v>
      </c>
      <c r="F90" s="28">
        <f>IFERROR(Equipment!G17,"-")</f>
        <v>6.918559982975319</v>
      </c>
      <c r="G90" s="28">
        <f>IFERROR(Equipment!H17,"-")</f>
        <v>13.194223673639858</v>
      </c>
      <c r="H90" s="12">
        <f>SUM(F90:G90)</f>
        <v>20.112783656615179</v>
      </c>
    </row>
    <row r="91" spans="2:8" ht="23.25" customHeight="1">
      <c r="B91" s="95" t="str">
        <f>CONCATENATE(Equipment!B18,"; ",Equipment!C18)</f>
        <v>; 1 Ton 4x4 Pickup</v>
      </c>
      <c r="C91" s="252">
        <f>IFERROR(Equipment!D18,"-")</f>
        <v>0.25</v>
      </c>
      <c r="D91" s="105">
        <f>IFERROR(Equipment!F18,"-")</f>
        <v>0.25</v>
      </c>
      <c r="E91" s="105">
        <f>IFERROR(Equipment!E18,"-")</f>
        <v>0.75</v>
      </c>
      <c r="F91" s="105">
        <f>IFERROR(Equipment!G18,"-")</f>
        <v>8.0938815789473679</v>
      </c>
      <c r="G91" s="105">
        <f>IFERROR(Equipment!H18,"-")</f>
        <v>4.3001054035768478</v>
      </c>
      <c r="H91" s="20">
        <f t="shared" si="2"/>
        <v>12.393986982524215</v>
      </c>
    </row>
    <row r="92" spans="2:8" ht="17.25">
      <c r="B92" s="23" t="s">
        <v>72</v>
      </c>
      <c r="C92" s="108"/>
      <c r="D92" s="36">
        <f>SUM(D81:D91)</f>
        <v>0.97366445805352064</v>
      </c>
      <c r="E92" s="36">
        <f>SUM(E81:E91)</f>
        <v>8.4909022798636542</v>
      </c>
      <c r="F92" s="36">
        <f>SUM(F81:F91)</f>
        <v>97.065706035534902</v>
      </c>
      <c r="G92" s="36">
        <f>SUM(G81:G91)</f>
        <v>94.344362739238861</v>
      </c>
      <c r="H92" s="36">
        <f>SUM(H81:H91)</f>
        <v>191.41006877477372</v>
      </c>
    </row>
    <row r="93" spans="2:8"/>
    <row r="94" spans="2:8">
      <c r="B94" s="67" t="s">
        <v>414</v>
      </c>
    </row>
    <row r="95" spans="2:8">
      <c r="B95" s="67" t="s">
        <v>415</v>
      </c>
      <c r="H95" s="12">
        <f>H92+G77</f>
        <v>213.45006877477371</v>
      </c>
    </row>
    <row r="96" spans="2:8">
      <c r="B96" s="67" t="s">
        <v>416</v>
      </c>
    </row>
    <row r="97" spans="1:9"/>
    <row r="98" spans="1:9"/>
    <row r="99" spans="1:9"/>
    <row r="100" spans="1:9">
      <c r="B100" s="292" t="s">
        <v>960</v>
      </c>
    </row>
    <row r="101" spans="1:9">
      <c r="B101" s="368" t="s">
        <v>10</v>
      </c>
      <c r="C101" s="368"/>
      <c r="D101" s="368"/>
      <c r="E101" s="368"/>
      <c r="F101" s="368"/>
      <c r="G101" s="368"/>
      <c r="H101" s="368"/>
      <c r="I101" s="368"/>
    </row>
    <row r="102" spans="1:9" ht="16.5" customHeight="1">
      <c r="A102" s="369" t="s">
        <v>959</v>
      </c>
      <c r="B102" s="293"/>
      <c r="C102" s="299">
        <f>0.7*$D$7</f>
        <v>161</v>
      </c>
      <c r="D102" s="299">
        <f>0.8*$D$7</f>
        <v>184</v>
      </c>
      <c r="E102" s="299">
        <f>0.9*$D$7</f>
        <v>207</v>
      </c>
      <c r="F102" s="299">
        <f>1*$D$7</f>
        <v>230</v>
      </c>
      <c r="G102" s="299">
        <f>1.1*$D$7</f>
        <v>253.00000000000003</v>
      </c>
      <c r="H102" s="299">
        <f>1.2*$D$7</f>
        <v>276</v>
      </c>
      <c r="I102" s="299">
        <f>1.3*$D$7</f>
        <v>299</v>
      </c>
    </row>
    <row r="103" spans="1:9">
      <c r="A103" s="369"/>
      <c r="B103" s="300">
        <f>0.7*$E$7</f>
        <v>3.01</v>
      </c>
      <c r="C103" s="309">
        <f>(C$102*$B103+SUM($F$8:$F$10)-((C$102*$B103+SUM($F$8:$F$10))/$F$11*$F$40)-($F$27*C$102/$D$7)-SUM($F$14:$F$26,$F$28:$F$33,$F$35:$F$36,$F$41))</f>
        <v>-429.3625708532482</v>
      </c>
      <c r="D103" s="310">
        <f t="shared" ref="D103:I109" si="4">(D$102*$B103+SUM($F$8:$F$10)-((D$102*$B103+SUM($F$8:$F$10))/$F$11*$F$40)-($F$27*D$102/$D$7)-SUM($F$14:$F$26,$F$28:$F$33,$F$35:$F$36,$F$41))</f>
        <v>-369.44987085324817</v>
      </c>
      <c r="E103" s="310">
        <f t="shared" si="4"/>
        <v>-309.5371708532482</v>
      </c>
      <c r="F103" s="320">
        <f t="shared" si="4"/>
        <v>-249.62447085324823</v>
      </c>
      <c r="G103" s="310">
        <f t="shared" si="4"/>
        <v>-189.71177085324803</v>
      </c>
      <c r="H103" s="310">
        <f t="shared" si="4"/>
        <v>-129.79907085324817</v>
      </c>
      <c r="I103" s="311">
        <f t="shared" si="4"/>
        <v>-69.886370853248195</v>
      </c>
    </row>
    <row r="104" spans="1:9">
      <c r="A104" s="369"/>
      <c r="B104" s="300">
        <f>0.8*$E$7</f>
        <v>3.44</v>
      </c>
      <c r="C104" s="312">
        <f t="shared" ref="C104:C109" si="5">(C$102*$B104+SUM($F$8:$F$10)-((C$102*$B104+SUM($F$8:$F$10))/$F$11*$F$40)-($F$27*C$102/$D$7)-SUM($F$14:$F$26,$F$28:$F$33,$F$35:$F$36,$F$41))</f>
        <v>-360.82487085324806</v>
      </c>
      <c r="D104" s="313">
        <f t="shared" si="4"/>
        <v>-291.12107085324806</v>
      </c>
      <c r="E104" s="313">
        <f t="shared" si="4"/>
        <v>-221.41727085324806</v>
      </c>
      <c r="F104" s="318">
        <f t="shared" si="4"/>
        <v>-151.71347085324817</v>
      </c>
      <c r="G104" s="313">
        <f t="shared" si="4"/>
        <v>-82.009670853248053</v>
      </c>
      <c r="H104" s="313">
        <f t="shared" si="4"/>
        <v>-12.305870853248166</v>
      </c>
      <c r="I104" s="314">
        <f t="shared" si="4"/>
        <v>57.397929146751835</v>
      </c>
    </row>
    <row r="105" spans="1:9">
      <c r="A105" s="369"/>
      <c r="B105" s="300">
        <f>0.9*$E$7</f>
        <v>3.87</v>
      </c>
      <c r="C105" s="312">
        <f t="shared" si="5"/>
        <v>-292.28717085324809</v>
      </c>
      <c r="D105" s="313">
        <f t="shared" si="4"/>
        <v>-212.79227085324806</v>
      </c>
      <c r="E105" s="313">
        <f t="shared" si="4"/>
        <v>-133.29737085324814</v>
      </c>
      <c r="F105" s="318">
        <f t="shared" si="4"/>
        <v>-53.80247085324811</v>
      </c>
      <c r="G105" s="313">
        <f t="shared" si="4"/>
        <v>25.692429146752033</v>
      </c>
      <c r="H105" s="313">
        <f t="shared" si="4"/>
        <v>105.18732914675195</v>
      </c>
      <c r="I105" s="314">
        <f t="shared" si="4"/>
        <v>184.68222914675187</v>
      </c>
    </row>
    <row r="106" spans="1:9" s="301" customFormat="1">
      <c r="A106" s="369"/>
      <c r="B106" s="300">
        <f>1*$E$7</f>
        <v>4.3</v>
      </c>
      <c r="C106" s="317">
        <f t="shared" si="5"/>
        <v>-223.74947085324823</v>
      </c>
      <c r="D106" s="318">
        <f t="shared" si="4"/>
        <v>-134.46347085324817</v>
      </c>
      <c r="E106" s="318">
        <f t="shared" si="4"/>
        <v>-45.177470853248224</v>
      </c>
      <c r="F106" s="318">
        <f t="shared" si="4"/>
        <v>44.108529146751835</v>
      </c>
      <c r="G106" s="318">
        <f t="shared" si="4"/>
        <v>133.39452914675201</v>
      </c>
      <c r="H106" s="318">
        <f t="shared" si="4"/>
        <v>222.68052914675184</v>
      </c>
      <c r="I106" s="319">
        <f t="shared" si="4"/>
        <v>311.9665291467519</v>
      </c>
    </row>
    <row r="107" spans="1:9">
      <c r="A107" s="369"/>
      <c r="B107" s="300">
        <f>1.1*$E$7</f>
        <v>4.7300000000000004</v>
      </c>
      <c r="C107" s="312">
        <f t="shared" si="5"/>
        <v>-155.21177085324803</v>
      </c>
      <c r="D107" s="313">
        <f t="shared" si="4"/>
        <v>-56.134670853248053</v>
      </c>
      <c r="E107" s="313">
        <f t="shared" si="4"/>
        <v>42.942429146752033</v>
      </c>
      <c r="F107" s="318">
        <f t="shared" si="4"/>
        <v>142.01952914675201</v>
      </c>
      <c r="G107" s="313">
        <f t="shared" si="4"/>
        <v>241.09662914675221</v>
      </c>
      <c r="H107" s="313">
        <f t="shared" si="4"/>
        <v>340.17372914675195</v>
      </c>
      <c r="I107" s="314">
        <f t="shared" si="4"/>
        <v>439.25082914675215</v>
      </c>
    </row>
    <row r="108" spans="1:9">
      <c r="A108" s="369"/>
      <c r="B108" s="300">
        <f>1.2*$E$7</f>
        <v>5.1599999999999993</v>
      </c>
      <c r="C108" s="312">
        <f t="shared" si="5"/>
        <v>-86.674070853248281</v>
      </c>
      <c r="D108" s="313">
        <f t="shared" si="4"/>
        <v>22.19412914675172</v>
      </c>
      <c r="E108" s="313">
        <f t="shared" si="4"/>
        <v>131.06232914675172</v>
      </c>
      <c r="F108" s="318">
        <f t="shared" si="4"/>
        <v>239.93052914675161</v>
      </c>
      <c r="G108" s="313">
        <f t="shared" si="4"/>
        <v>348.79872914675195</v>
      </c>
      <c r="H108" s="313">
        <f t="shared" si="4"/>
        <v>457.66692914675161</v>
      </c>
      <c r="I108" s="314">
        <f t="shared" si="4"/>
        <v>566.5351291467515</v>
      </c>
    </row>
    <row r="109" spans="1:9">
      <c r="A109" s="369"/>
      <c r="B109" s="302">
        <f>1.3*$E$7</f>
        <v>5.59</v>
      </c>
      <c r="C109" s="315">
        <f t="shared" si="5"/>
        <v>-18.136370853248081</v>
      </c>
      <c r="D109" s="297">
        <f t="shared" si="4"/>
        <v>100.52292914675184</v>
      </c>
      <c r="E109" s="297">
        <f t="shared" si="4"/>
        <v>219.18222914675164</v>
      </c>
      <c r="F109" s="298">
        <f t="shared" si="4"/>
        <v>337.8415291467519</v>
      </c>
      <c r="G109" s="297">
        <f t="shared" si="4"/>
        <v>456.50082914675215</v>
      </c>
      <c r="H109" s="297">
        <f t="shared" si="4"/>
        <v>575.16012914675173</v>
      </c>
      <c r="I109" s="316">
        <f t="shared" si="4"/>
        <v>693.81942914675176</v>
      </c>
    </row>
    <row r="110" spans="1:9">
      <c r="E110" s="3" t="s">
        <v>968</v>
      </c>
      <c r="F110" s="12">
        <f>F49</f>
        <v>44.108529146751849</v>
      </c>
    </row>
    <row r="111" spans="1:9"/>
    <row r="112" spans="1:9"/>
    <row r="116"/>
    <row r="117"/>
    <row r="945" spans="2:3"/>
    <row r="946" spans="2:3"/>
    <row r="947" spans="2:3"/>
    <row r="948" spans="2:3"/>
    <row r="949" spans="2:3"/>
    <row r="957" spans="2:3" hidden="1">
      <c r="B957" s="3" t="s">
        <v>74</v>
      </c>
    </row>
    <row r="958" spans="2:3" hidden="1">
      <c r="B958" s="3" t="s">
        <v>75</v>
      </c>
      <c r="C958" s="3">
        <v>5</v>
      </c>
    </row>
    <row r="959" spans="2:3" hidden="1">
      <c r="B959" s="3" t="s">
        <v>76</v>
      </c>
      <c r="C959" s="3">
        <v>1</v>
      </c>
    </row>
    <row r="960" spans="2:3" hidden="1">
      <c r="B960" s="3" t="s">
        <v>77</v>
      </c>
      <c r="C960" s="3">
        <v>1</v>
      </c>
    </row>
    <row r="961" spans="2:3" hidden="1">
      <c r="B961" s="3" t="s">
        <v>78</v>
      </c>
      <c r="C961" s="3">
        <v>2</v>
      </c>
    </row>
    <row r="962" spans="2:3" hidden="1">
      <c r="B962" s="3" t="s">
        <v>79</v>
      </c>
      <c r="C962" s="3">
        <v>1</v>
      </c>
    </row>
    <row r="963" spans="2:3" hidden="1">
      <c r="B963" s="3" t="s">
        <v>80</v>
      </c>
      <c r="C963" s="3">
        <v>0</v>
      </c>
    </row>
    <row r="964" spans="2:3" hidden="1">
      <c r="B964" s="3" t="s">
        <v>81</v>
      </c>
      <c r="C964" s="3">
        <v>0</v>
      </c>
    </row>
    <row r="965" spans="2:3" hidden="1">
      <c r="B965" s="3" t="s">
        <v>82</v>
      </c>
      <c r="C965" s="3">
        <v>0</v>
      </c>
    </row>
    <row r="966" spans="2:3" hidden="1">
      <c r="B966" s="3" t="s">
        <v>83</v>
      </c>
      <c r="C966" s="3">
        <v>0</v>
      </c>
    </row>
    <row r="967" spans="2:3" hidden="1">
      <c r="B967" s="3" t="s">
        <v>84</v>
      </c>
      <c r="C967" s="3">
        <v>0</v>
      </c>
    </row>
    <row r="968" spans="2:3" hidden="1">
      <c r="B968" s="3" t="s">
        <v>85</v>
      </c>
      <c r="C968" s="3">
        <v>0</v>
      </c>
    </row>
    <row r="969" spans="2:3" hidden="1">
      <c r="B969" s="3" t="s">
        <v>86</v>
      </c>
      <c r="C969" s="3" t="b">
        <v>1</v>
      </c>
    </row>
    <row r="970" spans="2:3" hidden="1">
      <c r="B970" s="3" t="s">
        <v>87</v>
      </c>
      <c r="C970" s="3">
        <v>0</v>
      </c>
    </row>
    <row r="971" spans="2:3" hidden="1">
      <c r="B971" s="3" t="s">
        <v>88</v>
      </c>
      <c r="C971" s="3" t="b">
        <v>1</v>
      </c>
    </row>
    <row r="972" spans="2:3" hidden="1">
      <c r="B972" s="3" t="s">
        <v>89</v>
      </c>
      <c r="C972" s="3">
        <v>0</v>
      </c>
    </row>
    <row r="973" spans="2:3" hidden="1">
      <c r="B973" s="3" t="s">
        <v>90</v>
      </c>
      <c r="C973" s="3">
        <v>0</v>
      </c>
    </row>
    <row r="974" spans="2:3" hidden="1">
      <c r="B974" s="3" t="s">
        <v>91</v>
      </c>
      <c r="C974" s="3" t="b">
        <v>1</v>
      </c>
    </row>
    <row r="975" spans="2:3" hidden="1">
      <c r="B975" s="3" t="s">
        <v>92</v>
      </c>
      <c r="C975" s="3">
        <v>0</v>
      </c>
    </row>
    <row r="976" spans="2:3" hidden="1">
      <c r="B976" s="3" t="s">
        <v>93</v>
      </c>
      <c r="C976" s="3">
        <v>0</v>
      </c>
    </row>
    <row r="977" spans="2:3" hidden="1">
      <c r="B977" s="3" t="s">
        <v>94</v>
      </c>
      <c r="C977" s="3">
        <v>0</v>
      </c>
    </row>
    <row r="978" spans="2:3" hidden="1">
      <c r="B978" s="3" t="s">
        <v>95</v>
      </c>
      <c r="C978" s="3">
        <v>0</v>
      </c>
    </row>
    <row r="979" spans="2:3" hidden="1">
      <c r="B979" s="3" t="s">
        <v>96</v>
      </c>
      <c r="C979" s="3" t="s">
        <v>392</v>
      </c>
    </row>
    <row r="980" spans="2:3" hidden="1">
      <c r="B980" s="3" t="s">
        <v>97</v>
      </c>
      <c r="C980" s="3">
        <v>100</v>
      </c>
    </row>
    <row r="981" spans="2:3" hidden="1">
      <c r="B981" s="3" t="s">
        <v>98</v>
      </c>
      <c r="C981" s="3">
        <v>25</v>
      </c>
    </row>
    <row r="982" spans="2:3" hidden="1">
      <c r="B982" s="3" t="s">
        <v>99</v>
      </c>
      <c r="C982" s="3">
        <v>9</v>
      </c>
    </row>
    <row r="983" spans="2:3" hidden="1">
      <c r="B983" s="3" t="s">
        <v>100</v>
      </c>
      <c r="C983" s="3">
        <v>0</v>
      </c>
    </row>
    <row r="984" spans="2:3" hidden="1">
      <c r="B984" s="3" t="s">
        <v>101</v>
      </c>
      <c r="C984" s="3">
        <v>0</v>
      </c>
    </row>
    <row r="985" spans="2:3" hidden="1">
      <c r="B985" s="3" t="s">
        <v>102</v>
      </c>
      <c r="C985" s="3">
        <v>0</v>
      </c>
    </row>
    <row r="986" spans="2:3" hidden="1">
      <c r="B986" s="3" t="s">
        <v>103</v>
      </c>
      <c r="C986" s="3">
        <v>0</v>
      </c>
    </row>
    <row r="987" spans="2:3" hidden="1">
      <c r="B987" s="3" t="s">
        <v>104</v>
      </c>
      <c r="C987" s="3">
        <v>0</v>
      </c>
    </row>
    <row r="988" spans="2:3" hidden="1">
      <c r="B988" s="3" t="s">
        <v>105</v>
      </c>
      <c r="C988" s="3">
        <v>60</v>
      </c>
    </row>
    <row r="989" spans="2:3" hidden="1">
      <c r="B989" s="3" t="s">
        <v>106</v>
      </c>
      <c r="C989" s="3">
        <v>0</v>
      </c>
    </row>
    <row r="990" spans="2:3" hidden="1">
      <c r="B990" s="3" t="s">
        <v>107</v>
      </c>
      <c r="C990" s="3">
        <v>0</v>
      </c>
    </row>
    <row r="991" spans="2:3" hidden="1">
      <c r="B991" s="3" t="s">
        <v>108</v>
      </c>
      <c r="C991" s="3">
        <v>0</v>
      </c>
    </row>
    <row r="992" spans="2:3" hidden="1">
      <c r="B992" s="3" t="s">
        <v>109</v>
      </c>
      <c r="C992" s="3">
        <v>0</v>
      </c>
    </row>
    <row r="993" spans="2:3" hidden="1">
      <c r="B993" s="3" t="s">
        <v>110</v>
      </c>
      <c r="C993" s="3">
        <v>0</v>
      </c>
    </row>
    <row r="994" spans="2:3" hidden="1">
      <c r="B994" s="3" t="s">
        <v>111</v>
      </c>
      <c r="C994" s="3">
        <v>200000</v>
      </c>
    </row>
    <row r="995" spans="2:3" hidden="1">
      <c r="B995" s="3" t="s">
        <v>112</v>
      </c>
      <c r="C995" s="3">
        <v>0</v>
      </c>
    </row>
    <row r="996" spans="2:3" hidden="1">
      <c r="B996" s="3" t="s">
        <v>113</v>
      </c>
      <c r="C996" s="3">
        <v>0</v>
      </c>
    </row>
    <row r="997" spans="2:3" hidden="1">
      <c r="B997" s="3" t="s">
        <v>114</v>
      </c>
      <c r="C997" s="3">
        <v>0</v>
      </c>
    </row>
    <row r="998" spans="2:3" hidden="1">
      <c r="B998" s="3" t="s">
        <v>115</v>
      </c>
      <c r="C998" s="3">
        <v>0</v>
      </c>
    </row>
    <row r="999" spans="2:3" hidden="1">
      <c r="B999" s="3" t="s">
        <v>116</v>
      </c>
      <c r="C999" s="3">
        <v>0</v>
      </c>
    </row>
    <row r="1000" spans="2:3" hidden="1">
      <c r="B1000" s="3" t="s">
        <v>117</v>
      </c>
      <c r="C1000" s="3">
        <v>0</v>
      </c>
    </row>
    <row r="1001" spans="2:3" hidden="1">
      <c r="B1001" s="3" t="s">
        <v>118</v>
      </c>
      <c r="C1001" s="3">
        <v>0</v>
      </c>
    </row>
    <row r="1002" spans="2:3" hidden="1">
      <c r="B1002" s="3" t="s">
        <v>119</v>
      </c>
      <c r="C1002" s="3">
        <v>20</v>
      </c>
    </row>
    <row r="1003" spans="2:3" hidden="1">
      <c r="B1003" s="3" t="s">
        <v>120</v>
      </c>
      <c r="C1003" s="3">
        <v>35</v>
      </c>
    </row>
    <row r="1004" spans="2:3" hidden="1">
      <c r="B1004" s="3" t="s">
        <v>121</v>
      </c>
      <c r="C1004" s="3">
        <v>0</v>
      </c>
    </row>
    <row r="1005" spans="2:3" hidden="1">
      <c r="B1005" s="3" t="s">
        <v>122</v>
      </c>
      <c r="C1005" s="3">
        <v>0</v>
      </c>
    </row>
    <row r="1006" spans="2:3" hidden="1">
      <c r="B1006" s="3" t="s">
        <v>123</v>
      </c>
      <c r="C1006" s="3">
        <v>0</v>
      </c>
    </row>
    <row r="1007" spans="2:3" hidden="1">
      <c r="B1007" s="3" t="s">
        <v>124</v>
      </c>
      <c r="C1007" s="3">
        <v>0</v>
      </c>
    </row>
    <row r="1008" spans="2:3" hidden="1">
      <c r="B1008" s="3" t="s">
        <v>125</v>
      </c>
      <c r="C1008" s="3">
        <v>0</v>
      </c>
    </row>
    <row r="1009" spans="2:3" hidden="1">
      <c r="B1009" s="3" t="s">
        <v>126</v>
      </c>
      <c r="C1009" s="3">
        <v>0</v>
      </c>
    </row>
    <row r="1010" spans="2:3" hidden="1">
      <c r="B1010" s="3" t="s">
        <v>127</v>
      </c>
      <c r="C1010" s="3">
        <v>0.49</v>
      </c>
    </row>
    <row r="1011" spans="2:3" hidden="1">
      <c r="B1011" s="3" t="s">
        <v>128</v>
      </c>
      <c r="C1011" s="3">
        <v>0.4</v>
      </c>
    </row>
    <row r="1012" spans="2:3" hidden="1">
      <c r="B1012" s="3" t="s">
        <v>129</v>
      </c>
      <c r="C1012" s="3">
        <v>0</v>
      </c>
    </row>
    <row r="1013" spans="2:3" hidden="1">
      <c r="B1013" s="3" t="s">
        <v>130</v>
      </c>
      <c r="C1013" s="3">
        <v>0</v>
      </c>
    </row>
    <row r="1014" spans="2:3" hidden="1">
      <c r="B1014" s="3" t="s">
        <v>131</v>
      </c>
      <c r="C1014" s="3">
        <v>0</v>
      </c>
    </row>
    <row r="1015" spans="2:3" hidden="1">
      <c r="B1015" s="3" t="s">
        <v>132</v>
      </c>
      <c r="C1015" s="3">
        <v>0</v>
      </c>
    </row>
    <row r="1016" spans="2:3" hidden="1">
      <c r="B1016" s="3" t="s">
        <v>133</v>
      </c>
      <c r="C1016" s="3">
        <v>0</v>
      </c>
    </row>
    <row r="1017" spans="2:3" hidden="1">
      <c r="B1017" s="3" t="s">
        <v>134</v>
      </c>
      <c r="C1017" s="3">
        <v>0</v>
      </c>
    </row>
    <row r="1018" spans="2:3" hidden="1">
      <c r="B1018" s="3" t="s">
        <v>135</v>
      </c>
      <c r="C1018" s="3">
        <v>1</v>
      </c>
    </row>
    <row r="1019" spans="2:3" hidden="1">
      <c r="B1019" s="3" t="s">
        <v>136</v>
      </c>
      <c r="C1019" s="3">
        <v>0</v>
      </c>
    </row>
    <row r="1020" spans="2:3" hidden="1">
      <c r="B1020" s="3" t="s">
        <v>137</v>
      </c>
      <c r="C1020" s="3">
        <v>0</v>
      </c>
    </row>
    <row r="1021" spans="2:3" hidden="1">
      <c r="B1021" s="3" t="s">
        <v>138</v>
      </c>
      <c r="C1021" s="3">
        <v>1</v>
      </c>
    </row>
    <row r="1022" spans="2:3" hidden="1">
      <c r="B1022" s="3" t="s">
        <v>139</v>
      </c>
      <c r="C1022" s="3">
        <v>0</v>
      </c>
    </row>
    <row r="1023" spans="2:3" hidden="1">
      <c r="B1023" s="3" t="s">
        <v>140</v>
      </c>
      <c r="C1023" s="3">
        <v>0</v>
      </c>
    </row>
    <row r="1024" spans="2:3" hidden="1">
      <c r="B1024" s="3" t="s">
        <v>141</v>
      </c>
      <c r="C1024" s="3">
        <v>0</v>
      </c>
    </row>
    <row r="1025" spans="2:3" hidden="1">
      <c r="B1025" s="3" t="s">
        <v>142</v>
      </c>
      <c r="C1025" s="3">
        <v>0</v>
      </c>
    </row>
    <row r="1026" spans="2:3" hidden="1">
      <c r="B1026" s="3" t="s">
        <v>143</v>
      </c>
      <c r="C1026" s="3">
        <v>8.75</v>
      </c>
    </row>
    <row r="1027" spans="2:3" hidden="1">
      <c r="B1027" s="3" t="s">
        <v>144</v>
      </c>
      <c r="C1027" s="3">
        <v>0</v>
      </c>
    </row>
    <row r="1028" spans="2:3" hidden="1">
      <c r="B1028" s="3" t="s">
        <v>145</v>
      </c>
      <c r="C1028" s="3">
        <v>0</v>
      </c>
    </row>
    <row r="1029" spans="2:3" hidden="1">
      <c r="B1029" s="3" t="s">
        <v>146</v>
      </c>
      <c r="C1029" s="3">
        <v>0</v>
      </c>
    </row>
    <row r="1030" spans="2:3" hidden="1">
      <c r="B1030" s="3" t="s">
        <v>147</v>
      </c>
      <c r="C1030" s="3">
        <v>0</v>
      </c>
    </row>
    <row r="1031" spans="2:3" hidden="1">
      <c r="B1031" s="3" t="s">
        <v>148</v>
      </c>
      <c r="C1031" s="3">
        <v>0</v>
      </c>
    </row>
    <row r="1032" spans="2:3" hidden="1">
      <c r="B1032" s="3" t="s">
        <v>149</v>
      </c>
      <c r="C1032" s="3">
        <v>0</v>
      </c>
    </row>
    <row r="1033" spans="2:3" hidden="1">
      <c r="B1033" s="3" t="s">
        <v>150</v>
      </c>
      <c r="C1033" s="3">
        <v>0</v>
      </c>
    </row>
    <row r="1034" spans="2:3" hidden="1">
      <c r="B1034" s="3" t="s">
        <v>151</v>
      </c>
      <c r="C1034" s="3">
        <v>0</v>
      </c>
    </row>
    <row r="1035" spans="2:3" hidden="1">
      <c r="B1035" s="3" t="s">
        <v>152</v>
      </c>
      <c r="C1035" s="3">
        <v>0</v>
      </c>
    </row>
    <row r="1036" spans="2:3" hidden="1">
      <c r="B1036" s="3" t="s">
        <v>153</v>
      </c>
      <c r="C1036" s="3">
        <v>0</v>
      </c>
    </row>
    <row r="1037" spans="2:3" hidden="1">
      <c r="B1037" s="3" t="s">
        <v>154</v>
      </c>
      <c r="C1037" s="3">
        <v>0</v>
      </c>
    </row>
    <row r="1038" spans="2:3" hidden="1">
      <c r="B1038" s="3" t="s">
        <v>155</v>
      </c>
      <c r="C1038" s="3">
        <v>0</v>
      </c>
    </row>
    <row r="1039" spans="2:3" hidden="1">
      <c r="B1039" s="3" t="s">
        <v>156</v>
      </c>
      <c r="C1039" s="3">
        <v>0</v>
      </c>
    </row>
    <row r="1040" spans="2:3" hidden="1">
      <c r="B1040" s="3" t="s">
        <v>157</v>
      </c>
      <c r="C1040" s="3">
        <v>0</v>
      </c>
    </row>
    <row r="1041" spans="2:3" hidden="1">
      <c r="B1041" s="3" t="s">
        <v>158</v>
      </c>
      <c r="C1041" s="3">
        <v>0.5</v>
      </c>
    </row>
    <row r="1042" spans="2:3" hidden="1">
      <c r="B1042" s="3" t="s">
        <v>159</v>
      </c>
      <c r="C1042" s="3">
        <v>13.5</v>
      </c>
    </row>
    <row r="1043" spans="2:3" hidden="1">
      <c r="B1043" s="3" t="s">
        <v>160</v>
      </c>
      <c r="C1043" s="3">
        <v>18</v>
      </c>
    </row>
    <row r="1044" spans="2:3" hidden="1">
      <c r="B1044" s="3" t="s">
        <v>161</v>
      </c>
      <c r="C1044" s="3">
        <v>0</v>
      </c>
    </row>
    <row r="1045" spans="2:3" hidden="1">
      <c r="B1045" s="3" t="s">
        <v>162</v>
      </c>
      <c r="C1045" s="3">
        <v>0</v>
      </c>
    </row>
    <row r="1046" spans="2:3" hidden="1">
      <c r="B1046" s="3" t="s">
        <v>163</v>
      </c>
      <c r="C1046" s="3">
        <v>0</v>
      </c>
    </row>
    <row r="1047" spans="2:3" hidden="1">
      <c r="B1047" s="3" t="s">
        <v>164</v>
      </c>
      <c r="C1047" s="3">
        <v>3600</v>
      </c>
    </row>
    <row r="1048" spans="2:3" hidden="1">
      <c r="B1048" s="3" t="s">
        <v>165</v>
      </c>
      <c r="C1048" s="3">
        <v>0</v>
      </c>
    </row>
    <row r="1049" spans="2:3" hidden="1">
      <c r="B1049" s="3" t="s">
        <v>166</v>
      </c>
      <c r="C1049" s="3">
        <v>0</v>
      </c>
    </row>
    <row r="1050" spans="2:3" hidden="1">
      <c r="B1050" s="3" t="s">
        <v>167</v>
      </c>
      <c r="C1050" s="3">
        <v>0</v>
      </c>
    </row>
    <row r="1051" spans="2:3" hidden="1">
      <c r="B1051" s="3" t="s">
        <v>168</v>
      </c>
      <c r="C1051" s="3">
        <v>0</v>
      </c>
    </row>
    <row r="1052" spans="2:3" hidden="1">
      <c r="B1052" s="3" t="s">
        <v>169</v>
      </c>
      <c r="C1052" s="3">
        <v>6</v>
      </c>
    </row>
    <row r="1053" spans="2:3" hidden="1">
      <c r="B1053" s="3" t="s">
        <v>170</v>
      </c>
      <c r="C1053" s="3">
        <v>3.65</v>
      </c>
    </row>
    <row r="1054" spans="2:3" hidden="1">
      <c r="B1054" s="3" t="s">
        <v>171</v>
      </c>
      <c r="C1054" s="3">
        <v>3.38</v>
      </c>
    </row>
    <row r="1055" spans="2:3" hidden="1">
      <c r="B1055" s="3" t="s">
        <v>172</v>
      </c>
      <c r="C1055" s="3">
        <v>0</v>
      </c>
    </row>
    <row r="1056" spans="2:3" hidden="1">
      <c r="B1056" s="3" t="s">
        <v>173</v>
      </c>
      <c r="C1056" s="3">
        <v>0</v>
      </c>
    </row>
    <row r="1057" spans="2:3" hidden="1">
      <c r="B1057" s="3" t="s">
        <v>174</v>
      </c>
      <c r="C1057" s="3">
        <v>0</v>
      </c>
    </row>
    <row r="1058" spans="2:3" hidden="1">
      <c r="B1058" s="3" t="s">
        <v>175</v>
      </c>
      <c r="C1058" s="3">
        <v>0</v>
      </c>
    </row>
    <row r="1059" spans="2:3" hidden="1">
      <c r="B1059" s="3" t="s">
        <v>176</v>
      </c>
      <c r="C1059" s="3">
        <v>0</v>
      </c>
    </row>
    <row r="1060" spans="2:3" hidden="1">
      <c r="B1060" s="3" t="s">
        <v>177</v>
      </c>
      <c r="C1060" s="3">
        <v>0</v>
      </c>
    </row>
    <row r="1061" spans="2:3" hidden="1">
      <c r="B1061" s="3" t="s">
        <v>178</v>
      </c>
      <c r="C1061" s="3">
        <v>0</v>
      </c>
    </row>
    <row r="1062" spans="2:3" hidden="1">
      <c r="B1062" s="3" t="s">
        <v>179</v>
      </c>
      <c r="C1062" s="3">
        <v>0</v>
      </c>
    </row>
    <row r="1063" spans="2:3" hidden="1">
      <c r="B1063" s="3" t="s">
        <v>180</v>
      </c>
      <c r="C1063" s="3">
        <v>0</v>
      </c>
    </row>
    <row r="1064" spans="2:3" hidden="1">
      <c r="B1064" s="3" t="s">
        <v>181</v>
      </c>
      <c r="C1064" s="3">
        <v>5</v>
      </c>
    </row>
    <row r="1065" spans="2:3" hidden="1">
      <c r="B1065" s="3" t="s">
        <v>182</v>
      </c>
      <c r="C1065" s="3">
        <v>0</v>
      </c>
    </row>
    <row r="1066" spans="2:3" hidden="1">
      <c r="B1066" s="3" t="s">
        <v>183</v>
      </c>
      <c r="C1066" s="3">
        <v>0</v>
      </c>
    </row>
    <row r="1067" spans="2:3" hidden="1">
      <c r="B1067" s="3" t="s">
        <v>184</v>
      </c>
      <c r="C1067" s="3">
        <v>0</v>
      </c>
    </row>
    <row r="1068" spans="2:3" hidden="1">
      <c r="B1068" s="3" t="s">
        <v>185</v>
      </c>
      <c r="C1068" s="3">
        <v>6800</v>
      </c>
    </row>
    <row r="1069" spans="2:3" hidden="1">
      <c r="B1069" s="3" t="s">
        <v>186</v>
      </c>
      <c r="C1069" s="3">
        <v>0</v>
      </c>
    </row>
    <row r="1070" spans="2:3" hidden="1">
      <c r="B1070" s="3" t="s">
        <v>187</v>
      </c>
      <c r="C1070" s="3">
        <v>0</v>
      </c>
    </row>
    <row r="1071" spans="2:3" hidden="1">
      <c r="B1071" s="3" t="s">
        <v>188</v>
      </c>
      <c r="C1071" s="3">
        <v>8500</v>
      </c>
    </row>
    <row r="1072" spans="2:3" hidden="1">
      <c r="B1072" s="3" t="s">
        <v>189</v>
      </c>
      <c r="C1072" s="3">
        <v>0</v>
      </c>
    </row>
    <row r="1073" spans="2:3" hidden="1">
      <c r="B1073" s="3" t="s">
        <v>190</v>
      </c>
      <c r="C1073" s="3">
        <v>15000</v>
      </c>
    </row>
    <row r="1074" spans="2:3" hidden="1">
      <c r="B1074" s="3" t="s">
        <v>191</v>
      </c>
      <c r="C1074" s="3">
        <v>3</v>
      </c>
    </row>
    <row r="1075" spans="2:3" hidden="1">
      <c r="B1075" s="3" t="s">
        <v>192</v>
      </c>
      <c r="C1075" s="3">
        <v>0</v>
      </c>
    </row>
    <row r="1076" spans="2:3" hidden="1">
      <c r="B1076" s="3" t="s">
        <v>193</v>
      </c>
      <c r="C1076" s="3">
        <v>0</v>
      </c>
    </row>
    <row r="1077" spans="2:3" hidden="1">
      <c r="B1077" s="3" t="s">
        <v>194</v>
      </c>
      <c r="C1077" s="3">
        <v>0</v>
      </c>
    </row>
    <row r="1078" spans="2:3" hidden="1">
      <c r="B1078" s="3" t="s">
        <v>195</v>
      </c>
      <c r="C1078" s="3">
        <v>0</v>
      </c>
    </row>
    <row r="1079" spans="2:3" hidden="1">
      <c r="B1079" s="3" t="s">
        <v>196</v>
      </c>
      <c r="C1079" s="3">
        <v>0</v>
      </c>
    </row>
    <row r="1080" spans="2:3" hidden="1">
      <c r="B1080" s="3" t="s">
        <v>197</v>
      </c>
      <c r="C1080" s="3">
        <v>0</v>
      </c>
    </row>
    <row r="1081" spans="2:3" hidden="1">
      <c r="B1081" s="3" t="s">
        <v>198</v>
      </c>
      <c r="C1081" s="3">
        <v>0</v>
      </c>
    </row>
    <row r="1082" spans="2:3" hidden="1">
      <c r="B1082" s="3" t="s">
        <v>199</v>
      </c>
      <c r="C1082" s="3">
        <v>0</v>
      </c>
    </row>
    <row r="1083" spans="2:3" hidden="1">
      <c r="B1083" s="3" t="s">
        <v>200</v>
      </c>
      <c r="C1083" s="3">
        <v>0</v>
      </c>
    </row>
    <row r="1084" spans="2:3" hidden="1">
      <c r="B1084" s="3" t="s">
        <v>201</v>
      </c>
      <c r="C1084" s="3">
        <v>0</v>
      </c>
    </row>
    <row r="1085" spans="2:3" hidden="1">
      <c r="B1085" s="3" t="s">
        <v>202</v>
      </c>
      <c r="C1085" s="3">
        <v>0</v>
      </c>
    </row>
    <row r="1086" spans="2:3" hidden="1">
      <c r="B1086" s="3" t="s">
        <v>203</v>
      </c>
      <c r="C1086" s="3">
        <v>0</v>
      </c>
    </row>
    <row r="1087" spans="2:3" hidden="1">
      <c r="B1087" s="3" t="s">
        <v>204</v>
      </c>
      <c r="C1087" s="3">
        <v>0</v>
      </c>
    </row>
    <row r="1088" spans="2:3" hidden="1">
      <c r="B1088" s="3" t="s">
        <v>205</v>
      </c>
      <c r="C1088" s="3">
        <v>0</v>
      </c>
    </row>
    <row r="1089" spans="2:3" hidden="1">
      <c r="B1089" s="3" t="s">
        <v>206</v>
      </c>
      <c r="C1089" s="3">
        <v>0</v>
      </c>
    </row>
    <row r="1090" spans="2:3" hidden="1">
      <c r="B1090" s="3" t="s">
        <v>207</v>
      </c>
      <c r="C1090" s="3">
        <v>0</v>
      </c>
    </row>
    <row r="1091" spans="2:3" hidden="1">
      <c r="B1091" s="3" t="s">
        <v>208</v>
      </c>
      <c r="C1091" s="3">
        <v>0</v>
      </c>
    </row>
    <row r="1092" spans="2:3" hidden="1">
      <c r="B1092" s="3" t="s">
        <v>209</v>
      </c>
      <c r="C1092" s="3">
        <v>0</v>
      </c>
    </row>
    <row r="1093" spans="2:3" hidden="1">
      <c r="B1093" s="3" t="s">
        <v>210</v>
      </c>
      <c r="C1093" s="3">
        <v>0</v>
      </c>
    </row>
    <row r="1094" spans="2:3" hidden="1">
      <c r="B1094" s="3" t="s">
        <v>211</v>
      </c>
      <c r="C1094" s="3">
        <v>0</v>
      </c>
    </row>
    <row r="1095" spans="2:3" hidden="1">
      <c r="B1095" s="3" t="s">
        <v>212</v>
      </c>
      <c r="C1095" s="3">
        <v>0</v>
      </c>
    </row>
    <row r="1096" spans="2:3" hidden="1">
      <c r="B1096" s="3" t="s">
        <v>213</v>
      </c>
      <c r="C1096" s="3">
        <v>0</v>
      </c>
    </row>
    <row r="1097" spans="2:3" hidden="1">
      <c r="B1097" s="3" t="s">
        <v>214</v>
      </c>
      <c r="C1097" s="3">
        <v>0</v>
      </c>
    </row>
    <row r="1098" spans="2:3" hidden="1">
      <c r="B1098" s="3" t="s">
        <v>215</v>
      </c>
      <c r="C1098" s="3">
        <v>0</v>
      </c>
    </row>
    <row r="1099" spans="2:3" hidden="1">
      <c r="B1099" s="3" t="s">
        <v>216</v>
      </c>
      <c r="C1099" s="3">
        <v>0</v>
      </c>
    </row>
    <row r="1100" spans="2:3" hidden="1">
      <c r="B1100" s="3" t="s">
        <v>217</v>
      </c>
      <c r="C1100" s="3">
        <v>0</v>
      </c>
    </row>
    <row r="1101" spans="2:3" hidden="1">
      <c r="B1101" s="3" t="s">
        <v>218</v>
      </c>
      <c r="C1101" s="3">
        <v>0</v>
      </c>
    </row>
    <row r="1102" spans="2:3" hidden="1">
      <c r="B1102" s="3" t="s">
        <v>219</v>
      </c>
      <c r="C1102" s="3">
        <v>0</v>
      </c>
    </row>
    <row r="1103" spans="2:3" hidden="1">
      <c r="B1103" s="3" t="s">
        <v>220</v>
      </c>
      <c r="C1103" s="3">
        <v>0</v>
      </c>
    </row>
    <row r="1104" spans="2:3" hidden="1">
      <c r="B1104" s="3" t="s">
        <v>221</v>
      </c>
      <c r="C1104" s="3">
        <v>0</v>
      </c>
    </row>
    <row r="1105" spans="2:3" hidden="1">
      <c r="B1105" s="3" t="s">
        <v>222</v>
      </c>
      <c r="C1105" s="3">
        <v>0</v>
      </c>
    </row>
    <row r="1106" spans="2:3" hidden="1">
      <c r="B1106" s="3" t="s">
        <v>223</v>
      </c>
      <c r="C1106" s="3">
        <v>0</v>
      </c>
    </row>
    <row r="1107" spans="2:3" hidden="1">
      <c r="B1107" s="3" t="s">
        <v>224</v>
      </c>
      <c r="C1107" s="3" t="s">
        <v>225</v>
      </c>
    </row>
    <row r="1108" spans="2:3" hidden="1">
      <c r="B1108" s="3" t="s">
        <v>226</v>
      </c>
      <c r="C1108" s="3" t="s">
        <v>227</v>
      </c>
    </row>
    <row r="1109" spans="2:3" hidden="1">
      <c r="B1109" s="3" t="s">
        <v>228</v>
      </c>
      <c r="C1109" s="3" t="s">
        <v>229</v>
      </c>
    </row>
    <row r="1110" spans="2:3" hidden="1">
      <c r="B1110" s="3" t="s">
        <v>230</v>
      </c>
      <c r="C1110" s="3" t="s">
        <v>231</v>
      </c>
    </row>
    <row r="1111" spans="2:3" hidden="1">
      <c r="B1111" s="3" t="s">
        <v>232</v>
      </c>
      <c r="C1111" s="3" t="s">
        <v>233</v>
      </c>
    </row>
    <row r="1112" spans="2:3" hidden="1">
      <c r="B1112" s="3" t="s">
        <v>234</v>
      </c>
      <c r="C1112" s="3" t="s">
        <v>235</v>
      </c>
    </row>
    <row r="1113" spans="2:3" hidden="1">
      <c r="B1113" s="3" t="s">
        <v>236</v>
      </c>
      <c r="C1113" s="3" t="s">
        <v>237</v>
      </c>
    </row>
    <row r="1114" spans="2:3" hidden="1">
      <c r="B1114" s="3" t="s">
        <v>238</v>
      </c>
      <c r="C1114" s="3" t="s">
        <v>239</v>
      </c>
    </row>
    <row r="1115" spans="2:3" hidden="1">
      <c r="B1115" s="3" t="s">
        <v>240</v>
      </c>
      <c r="C1115" s="3" t="s">
        <v>241</v>
      </c>
    </row>
    <row r="1116" spans="2:3" hidden="1">
      <c r="B1116" s="3" t="s">
        <v>242</v>
      </c>
      <c r="C1116" s="3" t="s">
        <v>243</v>
      </c>
    </row>
    <row r="1117" spans="2:3" hidden="1">
      <c r="B1117" s="3" t="s">
        <v>244</v>
      </c>
      <c r="C1117" s="3" t="s">
        <v>245</v>
      </c>
    </row>
    <row r="1118" spans="2:3" hidden="1">
      <c r="B1118" s="3" t="s">
        <v>246</v>
      </c>
      <c r="C1118" s="3" t="s">
        <v>247</v>
      </c>
    </row>
    <row r="1119" spans="2:3" hidden="1">
      <c r="B1119" s="3" t="s">
        <v>248</v>
      </c>
      <c r="C1119" s="3" t="s">
        <v>245</v>
      </c>
    </row>
    <row r="1120" spans="2:3" hidden="1">
      <c r="B1120" s="3" t="s">
        <v>249</v>
      </c>
      <c r="C1120" s="3" t="s">
        <v>237</v>
      </c>
    </row>
    <row r="1121" spans="2:3" hidden="1">
      <c r="B1121" s="3" t="s">
        <v>250</v>
      </c>
      <c r="C1121" s="3" t="s">
        <v>225</v>
      </c>
    </row>
    <row r="1122" spans="2:3" hidden="1">
      <c r="B1122" s="3" t="s">
        <v>251</v>
      </c>
      <c r="C1122" s="3" t="s">
        <v>245</v>
      </c>
    </row>
    <row r="1123" spans="2:3" hidden="1">
      <c r="B1123" s="3" t="s">
        <v>252</v>
      </c>
      <c r="C1123" s="3" t="s">
        <v>245</v>
      </c>
    </row>
    <row r="1124" spans="2:3" hidden="1">
      <c r="B1124" s="3" t="s">
        <v>253</v>
      </c>
      <c r="C1124" s="3" t="s">
        <v>233</v>
      </c>
    </row>
    <row r="1125" spans="2:3" hidden="1">
      <c r="B1125" s="3" t="s">
        <v>254</v>
      </c>
      <c r="C1125" s="3" t="s">
        <v>255</v>
      </c>
    </row>
    <row r="1126" spans="2:3" hidden="1">
      <c r="B1126" s="3" t="s">
        <v>256</v>
      </c>
      <c r="C1126" s="3" t="s">
        <v>229</v>
      </c>
    </row>
    <row r="1127" spans="2:3" hidden="1">
      <c r="B1127" s="3" t="s">
        <v>257</v>
      </c>
      <c r="C1127" s="3" t="s">
        <v>255</v>
      </c>
    </row>
    <row r="1128" spans="2:3" hidden="1">
      <c r="B1128" s="3" t="s">
        <v>258</v>
      </c>
      <c r="C1128" s="3" t="s">
        <v>259</v>
      </c>
    </row>
    <row r="1129" spans="2:3" hidden="1">
      <c r="B1129" s="3" t="s">
        <v>260</v>
      </c>
      <c r="C1129" s="3" t="s">
        <v>261</v>
      </c>
    </row>
    <row r="1130" spans="2:3" hidden="1">
      <c r="B1130" s="3" t="s">
        <v>262</v>
      </c>
      <c r="C1130" s="3" t="s">
        <v>263</v>
      </c>
    </row>
    <row r="1131" spans="2:3" hidden="1">
      <c r="B1131" s="3" t="s">
        <v>264</v>
      </c>
      <c r="C1131" s="3" t="s">
        <v>225</v>
      </c>
    </row>
    <row r="1132" spans="2:3" hidden="1">
      <c r="B1132" s="3" t="s">
        <v>265</v>
      </c>
      <c r="C1132" s="3" t="s">
        <v>233</v>
      </c>
    </row>
    <row r="1133" spans="2:3" hidden="1">
      <c r="B1133" s="3" t="s">
        <v>266</v>
      </c>
      <c r="C1133" s="3" t="s">
        <v>267</v>
      </c>
    </row>
    <row r="1134" spans="2:3" hidden="1">
      <c r="B1134" s="3" t="s">
        <v>268</v>
      </c>
      <c r="C1134" s="3" t="s">
        <v>269</v>
      </c>
    </row>
    <row r="1135" spans="2:3" hidden="1">
      <c r="B1135" s="3" t="s">
        <v>270</v>
      </c>
      <c r="C1135" s="3">
        <v>0</v>
      </c>
    </row>
    <row r="1136" spans="2:3" hidden="1">
      <c r="B1136" s="3" t="s">
        <v>271</v>
      </c>
      <c r="C1136" s="3">
        <v>0</v>
      </c>
    </row>
    <row r="1137" spans="2:3" hidden="1">
      <c r="B1137" s="3" t="s">
        <v>272</v>
      </c>
      <c r="C1137" s="3">
        <v>0</v>
      </c>
    </row>
    <row r="1138" spans="2:3" hidden="1">
      <c r="B1138" s="3" t="s">
        <v>273</v>
      </c>
      <c r="C1138" s="3">
        <v>0</v>
      </c>
    </row>
    <row r="1139" spans="2:3" hidden="1">
      <c r="B1139" s="3" t="s">
        <v>275</v>
      </c>
      <c r="C1139" s="3">
        <v>0</v>
      </c>
    </row>
    <row r="1140" spans="2:3" hidden="1">
      <c r="B1140" s="3" t="s">
        <v>276</v>
      </c>
      <c r="C1140" s="3">
        <v>0</v>
      </c>
    </row>
    <row r="1141" spans="2:3" hidden="1">
      <c r="B1141" s="3" t="s">
        <v>277</v>
      </c>
      <c r="C1141" s="3">
        <v>0</v>
      </c>
    </row>
    <row r="1142" spans="2:3" hidden="1">
      <c r="B1142" s="3" t="s">
        <v>278</v>
      </c>
      <c r="C1142" s="3">
        <v>0</v>
      </c>
    </row>
    <row r="1143" spans="2:3" hidden="1">
      <c r="B1143" s="3" t="s">
        <v>279</v>
      </c>
      <c r="C1143" s="3">
        <v>0</v>
      </c>
    </row>
    <row r="1144" spans="2:3" hidden="1">
      <c r="B1144" s="3" t="s">
        <v>280</v>
      </c>
      <c r="C1144" s="3">
        <v>0</v>
      </c>
    </row>
    <row r="1145" spans="2:3" hidden="1">
      <c r="B1145" s="3" t="s">
        <v>281</v>
      </c>
      <c r="C1145" s="3">
        <v>0</v>
      </c>
    </row>
    <row r="1146" spans="2:3" hidden="1">
      <c r="B1146" s="3" t="s">
        <v>282</v>
      </c>
      <c r="C1146" s="3" t="s">
        <v>283</v>
      </c>
    </row>
    <row r="1147" spans="2:3" hidden="1">
      <c r="B1147" s="3" t="s">
        <v>284</v>
      </c>
      <c r="C1147" s="3">
        <v>0</v>
      </c>
    </row>
    <row r="1148" spans="2:3" hidden="1">
      <c r="B1148" s="3" t="s">
        <v>285</v>
      </c>
      <c r="C1148" s="3">
        <v>0</v>
      </c>
    </row>
    <row r="1149" spans="2:3" hidden="1">
      <c r="B1149" s="3" t="s">
        <v>286</v>
      </c>
      <c r="C1149" s="3">
        <v>0</v>
      </c>
    </row>
    <row r="1150" spans="2:3" hidden="1">
      <c r="B1150" s="3" t="s">
        <v>287</v>
      </c>
      <c r="C1150" s="3">
        <v>0</v>
      </c>
    </row>
    <row r="1151" spans="2:3" hidden="1">
      <c r="B1151" s="3" t="s">
        <v>288</v>
      </c>
      <c r="C1151" s="3">
        <v>0</v>
      </c>
    </row>
    <row r="1152" spans="2:3" hidden="1">
      <c r="B1152" s="3" t="s">
        <v>289</v>
      </c>
      <c r="C1152" s="3">
        <v>0</v>
      </c>
    </row>
    <row r="1153" spans="2:3" hidden="1">
      <c r="B1153" s="3" t="s">
        <v>290</v>
      </c>
      <c r="C1153" s="3">
        <v>0</v>
      </c>
    </row>
    <row r="1154" spans="2:3" hidden="1">
      <c r="B1154" s="3" t="s">
        <v>291</v>
      </c>
      <c r="C1154" s="3" t="s">
        <v>292</v>
      </c>
    </row>
    <row r="1155" spans="2:3" hidden="1">
      <c r="B1155" s="3" t="s">
        <v>293</v>
      </c>
      <c r="C1155" s="3">
        <v>0</v>
      </c>
    </row>
    <row r="1156" spans="2:3" hidden="1">
      <c r="B1156" s="3" t="s">
        <v>294</v>
      </c>
      <c r="C1156" s="3">
        <v>0</v>
      </c>
    </row>
    <row r="1157" spans="2:3" hidden="1">
      <c r="B1157" s="3" t="s">
        <v>295</v>
      </c>
      <c r="C1157" s="3">
        <v>0</v>
      </c>
    </row>
    <row r="1158" spans="2:3" hidden="1">
      <c r="B1158" s="3" t="s">
        <v>296</v>
      </c>
      <c r="C1158" s="3">
        <v>0</v>
      </c>
    </row>
    <row r="1159" spans="2:3" hidden="1">
      <c r="B1159" s="3" t="s">
        <v>297</v>
      </c>
      <c r="C1159" s="3">
        <v>0</v>
      </c>
    </row>
    <row r="1160" spans="2:3" hidden="1">
      <c r="B1160" s="3" t="s">
        <v>298</v>
      </c>
      <c r="C1160" s="3">
        <v>0</v>
      </c>
    </row>
    <row r="1161" spans="2:3" hidden="1">
      <c r="B1161" s="3" t="s">
        <v>299</v>
      </c>
      <c r="C1161" s="3">
        <v>0</v>
      </c>
    </row>
    <row r="1162" spans="2:3" hidden="1">
      <c r="B1162" s="3" t="s">
        <v>300</v>
      </c>
      <c r="C1162" s="3">
        <v>0</v>
      </c>
    </row>
    <row r="1163" spans="2:3" hidden="1">
      <c r="B1163" s="3" t="s">
        <v>301</v>
      </c>
      <c r="C1163" s="3">
        <v>0</v>
      </c>
    </row>
    <row r="1164" spans="2:3" hidden="1">
      <c r="B1164" s="3" t="s">
        <v>302</v>
      </c>
      <c r="C1164" s="3">
        <v>0</v>
      </c>
    </row>
    <row r="1165" spans="2:3" hidden="1">
      <c r="B1165" s="3" t="s">
        <v>303</v>
      </c>
      <c r="C1165" s="3">
        <v>0</v>
      </c>
    </row>
    <row r="1166" spans="2:3" hidden="1">
      <c r="B1166" s="3" t="s">
        <v>304</v>
      </c>
      <c r="C1166" s="3">
        <v>0</v>
      </c>
    </row>
    <row r="1167" spans="2:3" hidden="1">
      <c r="B1167" s="3" t="s">
        <v>305</v>
      </c>
      <c r="C1167" s="3">
        <v>0</v>
      </c>
    </row>
    <row r="1168" spans="2:3" hidden="1">
      <c r="B1168" s="3" t="s">
        <v>306</v>
      </c>
      <c r="C1168" s="3">
        <v>0</v>
      </c>
    </row>
    <row r="1169" spans="2:3" hidden="1">
      <c r="B1169" s="3" t="s">
        <v>307</v>
      </c>
      <c r="C1169" s="3">
        <v>0</v>
      </c>
    </row>
    <row r="1170" spans="2:3" hidden="1">
      <c r="B1170" s="3" t="s">
        <v>308</v>
      </c>
      <c r="C1170" s="3">
        <v>0</v>
      </c>
    </row>
    <row r="1171" spans="2:3" hidden="1">
      <c r="B1171" s="3" t="s">
        <v>309</v>
      </c>
      <c r="C1171" s="3">
        <v>0</v>
      </c>
    </row>
    <row r="1172" spans="2:3" hidden="1">
      <c r="B1172" s="3" t="s">
        <v>310</v>
      </c>
      <c r="C1172" s="3" t="s">
        <v>274</v>
      </c>
    </row>
    <row r="1173" spans="2:3" hidden="1">
      <c r="B1173" s="3" t="s">
        <v>311</v>
      </c>
      <c r="C1173" s="3">
        <v>0</v>
      </c>
    </row>
    <row r="1174" spans="2:3" hidden="1">
      <c r="B1174" s="3" t="s">
        <v>312</v>
      </c>
      <c r="C1174" s="3">
        <v>0</v>
      </c>
    </row>
    <row r="1175" spans="2:3" hidden="1">
      <c r="B1175" s="3" t="s">
        <v>313</v>
      </c>
      <c r="C1175" s="3">
        <v>0</v>
      </c>
    </row>
    <row r="1176" spans="2:3" hidden="1">
      <c r="B1176" s="3" t="s">
        <v>314</v>
      </c>
      <c r="C1176" s="3">
        <v>0</v>
      </c>
    </row>
    <row r="1177" spans="2:3" hidden="1">
      <c r="B1177" s="3" t="s">
        <v>315</v>
      </c>
      <c r="C1177" s="3">
        <v>0</v>
      </c>
    </row>
    <row r="1178" spans="2:3" hidden="1">
      <c r="B1178" s="3" t="s">
        <v>316</v>
      </c>
      <c r="C1178" s="3">
        <v>0</v>
      </c>
    </row>
    <row r="1179" spans="2:3" hidden="1">
      <c r="B1179" s="3" t="s">
        <v>317</v>
      </c>
      <c r="C1179" s="3">
        <v>0</v>
      </c>
    </row>
    <row r="1180" spans="2:3" hidden="1">
      <c r="B1180" s="3" t="s">
        <v>318</v>
      </c>
      <c r="C1180" s="3">
        <v>0</v>
      </c>
    </row>
    <row r="1181" spans="2:3" hidden="1">
      <c r="B1181" s="3" t="s">
        <v>319</v>
      </c>
      <c r="C1181" s="3">
        <v>0</v>
      </c>
    </row>
    <row r="1182" spans="2:3" hidden="1">
      <c r="B1182" s="3" t="s">
        <v>320</v>
      </c>
      <c r="C1182" s="3">
        <v>0</v>
      </c>
    </row>
    <row r="1183" spans="2:3" hidden="1">
      <c r="B1183" s="3" t="s">
        <v>321</v>
      </c>
      <c r="C1183" s="3">
        <v>0</v>
      </c>
    </row>
    <row r="1184" spans="2:3" hidden="1">
      <c r="B1184" s="3" t="s">
        <v>322</v>
      </c>
      <c r="C1184" s="3">
        <v>1</v>
      </c>
    </row>
    <row r="1185" spans="2:3" hidden="1">
      <c r="B1185" s="3" t="s">
        <v>323</v>
      </c>
      <c r="C1185" s="3">
        <v>0</v>
      </c>
    </row>
    <row r="1186" spans="2:3" hidden="1">
      <c r="B1186" s="3" t="s">
        <v>324</v>
      </c>
      <c r="C1186" s="3">
        <v>0</v>
      </c>
    </row>
    <row r="1187" spans="2:3" hidden="1">
      <c r="B1187" s="3" t="s">
        <v>325</v>
      </c>
      <c r="C1187" s="3">
        <v>0</v>
      </c>
    </row>
    <row r="1188" spans="2:3" hidden="1">
      <c r="B1188" s="3" t="s">
        <v>326</v>
      </c>
      <c r="C1188" s="3">
        <v>0</v>
      </c>
    </row>
    <row r="1189" spans="2:3" hidden="1">
      <c r="B1189" s="3" t="s">
        <v>327</v>
      </c>
      <c r="C1189" s="3">
        <v>0</v>
      </c>
    </row>
    <row r="1190" spans="2:3" hidden="1">
      <c r="B1190" s="3" t="s">
        <v>328</v>
      </c>
      <c r="C1190" s="3">
        <v>0</v>
      </c>
    </row>
    <row r="1191" spans="2:3" hidden="1">
      <c r="B1191" s="3" t="s">
        <v>329</v>
      </c>
      <c r="C1191" s="3">
        <v>0</v>
      </c>
    </row>
    <row r="1192" spans="2:3" hidden="1">
      <c r="B1192" s="3" t="s">
        <v>330</v>
      </c>
      <c r="C1192" s="3">
        <v>1</v>
      </c>
    </row>
    <row r="1193" spans="2:3" hidden="1">
      <c r="B1193" s="3" t="s">
        <v>331</v>
      </c>
      <c r="C1193" s="3">
        <v>0</v>
      </c>
    </row>
    <row r="1194" spans="2:3" hidden="1">
      <c r="B1194" s="3" t="s">
        <v>332</v>
      </c>
      <c r="C1194" s="3">
        <v>0</v>
      </c>
    </row>
    <row r="1195" spans="2:3" hidden="1">
      <c r="B1195" s="3" t="s">
        <v>333</v>
      </c>
      <c r="C1195" s="3">
        <v>0</v>
      </c>
    </row>
    <row r="1196" spans="2:3" hidden="1">
      <c r="B1196" s="3" t="s">
        <v>334</v>
      </c>
      <c r="C1196" s="3">
        <v>0</v>
      </c>
    </row>
    <row r="1197" spans="2:3" hidden="1">
      <c r="B1197" s="3" t="s">
        <v>335</v>
      </c>
      <c r="C1197" s="3">
        <v>0</v>
      </c>
    </row>
    <row r="1198" spans="2:3" hidden="1">
      <c r="B1198" s="3" t="s">
        <v>336</v>
      </c>
      <c r="C1198" s="3">
        <v>0</v>
      </c>
    </row>
    <row r="1199" spans="2:3" hidden="1">
      <c r="B1199" s="3" t="s">
        <v>337</v>
      </c>
      <c r="C1199" s="3">
        <v>0</v>
      </c>
    </row>
    <row r="1200" spans="2:3" hidden="1">
      <c r="B1200" s="3" t="s">
        <v>338</v>
      </c>
      <c r="C1200" s="3">
        <v>0</v>
      </c>
    </row>
    <row r="1201" spans="2:3" hidden="1">
      <c r="B1201" s="3" t="s">
        <v>339</v>
      </c>
      <c r="C1201" s="3">
        <v>0</v>
      </c>
    </row>
    <row r="1202" spans="2:3" hidden="1">
      <c r="B1202" s="3" t="s">
        <v>340</v>
      </c>
      <c r="C1202" s="3">
        <v>0</v>
      </c>
    </row>
    <row r="1203" spans="2:3" hidden="1">
      <c r="B1203" s="3" t="s">
        <v>341</v>
      </c>
      <c r="C1203" s="3">
        <v>0</v>
      </c>
    </row>
    <row r="1204" spans="2:3" hidden="1">
      <c r="B1204" s="3" t="s">
        <v>342</v>
      </c>
      <c r="C1204" s="3">
        <v>0</v>
      </c>
    </row>
    <row r="1205" spans="2:3" hidden="1">
      <c r="B1205" s="3" t="s">
        <v>343</v>
      </c>
      <c r="C1205" s="3">
        <v>0</v>
      </c>
    </row>
    <row r="1206" spans="2:3" hidden="1">
      <c r="B1206" s="3" t="s">
        <v>344</v>
      </c>
      <c r="C1206" s="3">
        <v>0</v>
      </c>
    </row>
    <row r="1207" spans="2:3" hidden="1">
      <c r="B1207" s="3" t="s">
        <v>345</v>
      </c>
      <c r="C1207" s="3">
        <v>0</v>
      </c>
    </row>
    <row r="1208" spans="2:3" hidden="1">
      <c r="B1208" s="3" t="s">
        <v>346</v>
      </c>
      <c r="C1208" s="3">
        <v>0</v>
      </c>
    </row>
    <row r="1209" spans="2:3" hidden="1">
      <c r="B1209" s="3" t="s">
        <v>347</v>
      </c>
      <c r="C1209" s="3">
        <v>0</v>
      </c>
    </row>
    <row r="1210" spans="2:3" hidden="1">
      <c r="B1210" s="3" t="s">
        <v>348</v>
      </c>
      <c r="C1210" s="3">
        <v>0</v>
      </c>
    </row>
    <row r="1211" spans="2:3" hidden="1">
      <c r="B1211" s="3" t="s">
        <v>349</v>
      </c>
      <c r="C1211" s="3">
        <v>1</v>
      </c>
    </row>
    <row r="1212" spans="2:3" hidden="1">
      <c r="B1212" s="3" t="s">
        <v>350</v>
      </c>
      <c r="C1212" s="3">
        <v>0</v>
      </c>
    </row>
    <row r="1213" spans="2:3" hidden="1">
      <c r="B1213" s="3" t="s">
        <v>351</v>
      </c>
      <c r="C1213" s="3">
        <v>0</v>
      </c>
    </row>
    <row r="1214" spans="2:3" hidden="1">
      <c r="B1214" s="3" t="s">
        <v>352</v>
      </c>
      <c r="C1214" s="3">
        <v>0</v>
      </c>
    </row>
    <row r="1215" spans="2:3" hidden="1">
      <c r="B1215" s="3" t="s">
        <v>353</v>
      </c>
      <c r="C1215" s="3">
        <v>0</v>
      </c>
    </row>
    <row r="1216" spans="2:3" hidden="1">
      <c r="B1216" s="3" t="s">
        <v>354</v>
      </c>
      <c r="C1216" s="3">
        <v>0</v>
      </c>
    </row>
    <row r="1217" spans="2:3" hidden="1">
      <c r="B1217" s="3" t="s">
        <v>355</v>
      </c>
      <c r="C1217" s="3">
        <v>0</v>
      </c>
    </row>
    <row r="1218" spans="2:3" hidden="1">
      <c r="B1218" s="3" t="s">
        <v>356</v>
      </c>
      <c r="C1218" s="3">
        <v>0</v>
      </c>
    </row>
    <row r="1219" spans="2:3" hidden="1">
      <c r="B1219" s="3" t="s">
        <v>357</v>
      </c>
      <c r="C1219" s="3">
        <v>0</v>
      </c>
    </row>
    <row r="1220" spans="2:3" hidden="1">
      <c r="B1220" s="3" t="s">
        <v>358</v>
      </c>
      <c r="C1220" s="3">
        <v>0</v>
      </c>
    </row>
    <row r="1221" spans="2:3" hidden="1">
      <c r="B1221" s="3" t="s">
        <v>359</v>
      </c>
      <c r="C1221" s="3">
        <v>0</v>
      </c>
    </row>
    <row r="1222" spans="2:3" hidden="1">
      <c r="B1222" s="3" t="s">
        <v>360</v>
      </c>
      <c r="C1222" s="3">
        <v>0</v>
      </c>
    </row>
    <row r="1223" spans="2:3" hidden="1">
      <c r="B1223" s="3" t="s">
        <v>361</v>
      </c>
      <c r="C1223" s="3">
        <v>0</v>
      </c>
    </row>
    <row r="1224" spans="2:3" hidden="1">
      <c r="B1224" s="3" t="s">
        <v>362</v>
      </c>
      <c r="C1224" s="3">
        <v>0</v>
      </c>
    </row>
    <row r="1225" spans="2:3" hidden="1">
      <c r="B1225" s="3" t="s">
        <v>363</v>
      </c>
      <c r="C1225" s="3">
        <v>0</v>
      </c>
    </row>
    <row r="1226" spans="2:3" hidden="1">
      <c r="B1226" s="3" t="s">
        <v>364</v>
      </c>
      <c r="C1226" s="3">
        <v>0</v>
      </c>
    </row>
    <row r="1227" spans="2:3" hidden="1">
      <c r="B1227" s="3" t="s">
        <v>365</v>
      </c>
      <c r="C1227" s="3">
        <v>0</v>
      </c>
    </row>
    <row r="1228" spans="2:3" hidden="1">
      <c r="B1228" s="3" t="s">
        <v>366</v>
      </c>
      <c r="C1228" s="3">
        <v>0</v>
      </c>
    </row>
    <row r="1229" spans="2:3" hidden="1">
      <c r="B1229" s="3" t="s">
        <v>367</v>
      </c>
      <c r="C1229" s="3">
        <v>0</v>
      </c>
    </row>
    <row r="1230" spans="2:3" hidden="1">
      <c r="B1230" s="3" t="s">
        <v>368</v>
      </c>
      <c r="C1230" s="3">
        <v>0</v>
      </c>
    </row>
    <row r="1231" spans="2:3" hidden="1">
      <c r="B1231" s="3" t="s">
        <v>369</v>
      </c>
      <c r="C1231" s="3">
        <v>0</v>
      </c>
    </row>
    <row r="1232" spans="2:3" hidden="1">
      <c r="B1232" s="3" t="s">
        <v>370</v>
      </c>
      <c r="C1232" s="3">
        <v>0</v>
      </c>
    </row>
    <row r="1233" spans="2:3" hidden="1">
      <c r="B1233" s="3" t="s">
        <v>371</v>
      </c>
      <c r="C1233" s="3">
        <v>0</v>
      </c>
    </row>
    <row r="1234" spans="2:3" hidden="1">
      <c r="B1234" s="3" t="s">
        <v>372</v>
      </c>
      <c r="C1234" s="3">
        <v>0</v>
      </c>
    </row>
    <row r="1235" spans="2:3" hidden="1">
      <c r="B1235" s="3" t="s">
        <v>373</v>
      </c>
      <c r="C1235" s="3">
        <v>0</v>
      </c>
    </row>
    <row r="1236" spans="2:3" hidden="1">
      <c r="B1236" s="3" t="s">
        <v>374</v>
      </c>
      <c r="C1236" s="3">
        <v>0</v>
      </c>
    </row>
    <row r="1237" spans="2:3" hidden="1">
      <c r="B1237" s="3" t="s">
        <v>375</v>
      </c>
      <c r="C1237" s="3">
        <v>0</v>
      </c>
    </row>
    <row r="1238" spans="2:3" hidden="1">
      <c r="B1238" s="3" t="s">
        <v>376</v>
      </c>
      <c r="C1238" s="3">
        <v>0</v>
      </c>
    </row>
    <row r="1239" spans="2:3" hidden="1">
      <c r="B1239" s="3" t="s">
        <v>377</v>
      </c>
      <c r="C1239" s="3">
        <v>0</v>
      </c>
    </row>
    <row r="1240" spans="2:3" hidden="1">
      <c r="B1240" s="3" t="s">
        <v>378</v>
      </c>
      <c r="C1240" s="3">
        <v>0</v>
      </c>
    </row>
    <row r="1241" spans="2:3" hidden="1">
      <c r="B1241" s="3" t="s">
        <v>379</v>
      </c>
      <c r="C1241" s="3">
        <v>0</v>
      </c>
    </row>
    <row r="1242" spans="2:3" hidden="1">
      <c r="B1242" s="3" t="s">
        <v>380</v>
      </c>
      <c r="C1242" s="3">
        <v>0</v>
      </c>
    </row>
    <row r="1243" spans="2:3" hidden="1">
      <c r="B1243" s="3" t="s">
        <v>381</v>
      </c>
      <c r="C1243" s="3">
        <v>0</v>
      </c>
    </row>
    <row r="1244" spans="2:3" hidden="1">
      <c r="B1244" s="3" t="s">
        <v>382</v>
      </c>
      <c r="C1244" s="3">
        <v>0</v>
      </c>
    </row>
    <row r="1245" spans="2:3" hidden="1">
      <c r="B1245" s="3" t="s">
        <v>383</v>
      </c>
      <c r="C1245" s="3">
        <v>0</v>
      </c>
    </row>
    <row r="1246" spans="2:3" hidden="1">
      <c r="B1246" s="3" t="s">
        <v>384</v>
      </c>
      <c r="C1246" s="3">
        <v>0</v>
      </c>
    </row>
    <row r="1247" spans="2:3" hidden="1">
      <c r="B1247" s="3" t="s">
        <v>385</v>
      </c>
      <c r="C1247" s="3">
        <v>0</v>
      </c>
    </row>
    <row r="1248" spans="2:3" hidden="1">
      <c r="B1248" s="3" t="s">
        <v>386</v>
      </c>
      <c r="C1248" s="3">
        <v>0</v>
      </c>
    </row>
    <row r="1249" spans="2:3" hidden="1">
      <c r="B1249" s="3" t="s">
        <v>387</v>
      </c>
      <c r="C1249" s="3">
        <v>0</v>
      </c>
    </row>
    <row r="1250" spans="2:3" hidden="1">
      <c r="B1250" s="3" t="s">
        <v>388</v>
      </c>
      <c r="C1250" s="3">
        <v>0</v>
      </c>
    </row>
    <row r="1251" spans="2:3" hidden="1">
      <c r="B1251" s="3" t="s">
        <v>389</v>
      </c>
      <c r="C1251" s="3">
        <v>0</v>
      </c>
    </row>
  </sheetData>
  <sheetProtection sheet="1" objects="1" scenarios="1"/>
  <protectedRanges>
    <protectedRange sqref="C5 F1 C8:E8 F9:F10 F28:F29 F35" name="Grey cells"/>
  </protectedRanges>
  <mergeCells count="4">
    <mergeCell ref="B3:F3"/>
    <mergeCell ref="B101:I101"/>
    <mergeCell ref="A102:A109"/>
    <mergeCell ref="C79:C80"/>
  </mergeCells>
  <conditionalFormatting sqref="B92:C92">
    <cfRule type="expression" dxfId="17" priority="1" stopIfTrue="1">
      <formula>MID($B92,1,4)="Rent"</formula>
    </cfRule>
  </conditionalFormatting>
  <conditionalFormatting sqref="C13:D36">
    <cfRule type="expression" dxfId="16" priority="2">
      <formula>$F$1="yes"</formula>
    </cfRule>
  </conditionalFormatting>
  <dataValidations count="1">
    <dataValidation type="list" allowBlank="1" showInputMessage="1" showErrorMessage="1" sqref="F1" xr:uid="{B6C98B7F-9098-465C-AB09-D30430C94AE4}">
      <formula1>"Yes, No"</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43BFF9-DE41-4DC9-9F69-B4866990B8D1}">
          <x14:formula1>
            <xm:f>'Irrigation costs'!$J$22:$J$25</xm:f>
          </x14:formula1>
          <xm:sqref>C5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B92D8-B485-418F-B068-EB1771EFF4FE}">
  <dimension ref="A1:WVP1260"/>
  <sheetViews>
    <sheetView topLeftCell="A29" workbookViewId="0">
      <selection activeCell="D73" sqref="D73"/>
    </sheetView>
  </sheetViews>
  <sheetFormatPr defaultColWidth="0" defaultRowHeight="16.5" zeroHeight="1"/>
  <cols>
    <col min="1" max="1" width="3.125" style="3" customWidth="1"/>
    <col min="2" max="2" width="45" style="3" customWidth="1"/>
    <col min="3" max="3" width="11.875" style="3" customWidth="1"/>
    <col min="4" max="4" width="10.5" style="3" customWidth="1"/>
    <col min="5" max="5" width="11" style="3" customWidth="1"/>
    <col min="6" max="6" width="12.625" style="3" customWidth="1"/>
    <col min="7" max="7" width="11.75" style="3" customWidth="1"/>
    <col min="8" max="8" width="11.875" style="3" customWidth="1"/>
    <col min="9" max="9" width="9" style="3" customWidth="1"/>
    <col min="10" max="13" width="8" style="3" hidden="1"/>
    <col min="14" max="14" width="38.75" style="3" hidden="1"/>
    <col min="15" max="257" width="8" style="3" hidden="1"/>
    <col min="258" max="258" width="28.125" style="3" hidden="1"/>
    <col min="259" max="259" width="8.125" style="3" hidden="1"/>
    <col min="260" max="260" width="9.125" style="3" hidden="1"/>
    <col min="261" max="261" width="9.75" style="3" hidden="1"/>
    <col min="262" max="262" width="11.125" style="3" hidden="1"/>
    <col min="263" max="263" width="10.375" style="3" hidden="1"/>
    <col min="264" max="264" width="10.5" style="3" hidden="1"/>
    <col min="265" max="513" width="8" style="3" hidden="1"/>
    <col min="514" max="514" width="28.125" style="3" hidden="1"/>
    <col min="515" max="515" width="8.125" style="3" hidden="1"/>
    <col min="516" max="516" width="9.125" style="3" hidden="1"/>
    <col min="517" max="517" width="9.75" style="3" hidden="1"/>
    <col min="518" max="518" width="11.125" style="3" hidden="1"/>
    <col min="519" max="519" width="10.375" style="3" hidden="1"/>
    <col min="520" max="520" width="10.5" style="3" hidden="1"/>
    <col min="521" max="769" width="8" style="3" hidden="1"/>
    <col min="770" max="770" width="28.125" style="3" hidden="1"/>
    <col min="771" max="771" width="8.125" style="3" hidden="1"/>
    <col min="772" max="772" width="9.125" style="3" hidden="1"/>
    <col min="773" max="773" width="9.75" style="3" hidden="1"/>
    <col min="774" max="774" width="11.125" style="3" hidden="1"/>
    <col min="775" max="775" width="10.375" style="3" hidden="1"/>
    <col min="776" max="776" width="10.5" style="3" hidden="1"/>
    <col min="777" max="1025" width="9" style="3" hidden="1"/>
    <col min="1026" max="1026" width="28.125" style="3" hidden="1"/>
    <col min="1027" max="1027" width="8.125" style="3" hidden="1"/>
    <col min="1028" max="1028" width="9.125" style="3" hidden="1"/>
    <col min="1029" max="1029" width="9.75" style="3" hidden="1"/>
    <col min="1030" max="1030" width="11.125" style="3" hidden="1"/>
    <col min="1031" max="1031" width="10.375" style="3" hidden="1"/>
    <col min="1032" max="1032" width="10.5" style="3" hidden="1"/>
    <col min="1033" max="1281" width="8" style="3" hidden="1"/>
    <col min="1282" max="1282" width="28.125" style="3" hidden="1"/>
    <col min="1283" max="1283" width="8.125" style="3" hidden="1"/>
    <col min="1284" max="1284" width="9.125" style="3" hidden="1"/>
    <col min="1285" max="1285" width="9.75" style="3" hidden="1"/>
    <col min="1286" max="1286" width="11.125" style="3" hidden="1"/>
    <col min="1287" max="1287" width="10.375" style="3" hidden="1"/>
    <col min="1288" max="1288" width="10.5" style="3" hidden="1"/>
    <col min="1289" max="1537" width="8" style="3" hidden="1"/>
    <col min="1538" max="1538" width="28.125" style="3" hidden="1"/>
    <col min="1539" max="1539" width="8.125" style="3" hidden="1"/>
    <col min="1540" max="1540" width="9.125" style="3" hidden="1"/>
    <col min="1541" max="1541" width="9.75" style="3" hidden="1"/>
    <col min="1542" max="1542" width="11.125" style="3" hidden="1"/>
    <col min="1543" max="1543" width="10.375" style="3" hidden="1"/>
    <col min="1544" max="1544" width="10.5" style="3" hidden="1"/>
    <col min="1545" max="1793" width="8" style="3" hidden="1"/>
    <col min="1794" max="1794" width="28.125" style="3" hidden="1"/>
    <col min="1795" max="1795" width="8.125" style="3" hidden="1"/>
    <col min="1796" max="1796" width="9.125" style="3" hidden="1"/>
    <col min="1797" max="1797" width="9.75" style="3" hidden="1"/>
    <col min="1798" max="1798" width="11.125" style="3" hidden="1"/>
    <col min="1799" max="1799" width="10.375" style="3" hidden="1"/>
    <col min="1800" max="1800" width="10.5" style="3" hidden="1"/>
    <col min="1801" max="2049" width="9" style="3" hidden="1"/>
    <col min="2050" max="2050" width="28.125" style="3" hidden="1"/>
    <col min="2051" max="2051" width="8.125" style="3" hidden="1"/>
    <col min="2052" max="2052" width="9.125" style="3" hidden="1"/>
    <col min="2053" max="2053" width="9.75" style="3" hidden="1"/>
    <col min="2054" max="2054" width="11.125" style="3" hidden="1"/>
    <col min="2055" max="2055" width="10.375" style="3" hidden="1"/>
    <col min="2056" max="2056" width="10.5" style="3" hidden="1"/>
    <col min="2057" max="2305" width="8" style="3" hidden="1"/>
    <col min="2306" max="2306" width="28.125" style="3" hidden="1"/>
    <col min="2307" max="2307" width="8.125" style="3" hidden="1"/>
    <col min="2308" max="2308" width="9.125" style="3" hidden="1"/>
    <col min="2309" max="2309" width="9.75" style="3" hidden="1"/>
    <col min="2310" max="2310" width="11.125" style="3" hidden="1"/>
    <col min="2311" max="2311" width="10.375" style="3" hidden="1"/>
    <col min="2312" max="2312" width="10.5" style="3" hidden="1"/>
    <col min="2313" max="2561" width="8" style="3" hidden="1"/>
    <col min="2562" max="2562" width="28.125" style="3" hidden="1"/>
    <col min="2563" max="2563" width="8.125" style="3" hidden="1"/>
    <col min="2564" max="2564" width="9.125" style="3" hidden="1"/>
    <col min="2565" max="2565" width="9.75" style="3" hidden="1"/>
    <col min="2566" max="2566" width="11.125" style="3" hidden="1"/>
    <col min="2567" max="2567" width="10.375" style="3" hidden="1"/>
    <col min="2568" max="2568" width="10.5" style="3" hidden="1"/>
    <col min="2569" max="2817" width="8" style="3" hidden="1"/>
    <col min="2818" max="2818" width="28.125" style="3" hidden="1"/>
    <col min="2819" max="2819" width="8.125" style="3" hidden="1"/>
    <col min="2820" max="2820" width="9.125" style="3" hidden="1"/>
    <col min="2821" max="2821" width="9.75" style="3" hidden="1"/>
    <col min="2822" max="2822" width="11.125" style="3" hidden="1"/>
    <col min="2823" max="2823" width="10.375" style="3" hidden="1"/>
    <col min="2824" max="2824" width="10.5" style="3" hidden="1"/>
    <col min="2825" max="3073" width="9" style="3" hidden="1"/>
    <col min="3074" max="3074" width="28.125" style="3" hidden="1"/>
    <col min="3075" max="3075" width="8.125" style="3" hidden="1"/>
    <col min="3076" max="3076" width="9.125" style="3" hidden="1"/>
    <col min="3077" max="3077" width="9.75" style="3" hidden="1"/>
    <col min="3078" max="3078" width="11.125" style="3" hidden="1"/>
    <col min="3079" max="3079" width="10.375" style="3" hidden="1"/>
    <col min="3080" max="3080" width="10.5" style="3" hidden="1"/>
    <col min="3081" max="3329" width="8" style="3" hidden="1"/>
    <col min="3330" max="3330" width="28.125" style="3" hidden="1"/>
    <col min="3331" max="3331" width="8.125" style="3" hidden="1"/>
    <col min="3332" max="3332" width="9.125" style="3" hidden="1"/>
    <col min="3333" max="3333" width="9.75" style="3" hidden="1"/>
    <col min="3334" max="3334" width="11.125" style="3" hidden="1"/>
    <col min="3335" max="3335" width="10.375" style="3" hidden="1"/>
    <col min="3336" max="3336" width="10.5" style="3" hidden="1"/>
    <col min="3337" max="3585" width="8" style="3" hidden="1"/>
    <col min="3586" max="3586" width="28.125" style="3" hidden="1"/>
    <col min="3587" max="3587" width="8.125" style="3" hidden="1"/>
    <col min="3588" max="3588" width="9.125" style="3" hidden="1"/>
    <col min="3589" max="3589" width="9.75" style="3" hidden="1"/>
    <col min="3590" max="3590" width="11.125" style="3" hidden="1"/>
    <col min="3591" max="3591" width="10.375" style="3" hidden="1"/>
    <col min="3592" max="3592" width="10.5" style="3" hidden="1"/>
    <col min="3593" max="3841" width="8" style="3" hidden="1"/>
    <col min="3842" max="3842" width="28.125" style="3" hidden="1"/>
    <col min="3843" max="3843" width="8.125" style="3" hidden="1"/>
    <col min="3844" max="3844" width="9.125" style="3" hidden="1"/>
    <col min="3845" max="3845" width="9.75" style="3" hidden="1"/>
    <col min="3846" max="3846" width="11.125" style="3" hidden="1"/>
    <col min="3847" max="3847" width="10.375" style="3" hidden="1"/>
    <col min="3848" max="3848" width="10.5" style="3" hidden="1"/>
    <col min="3849" max="4097" width="9" style="3" hidden="1"/>
    <col min="4098" max="4098" width="28.125" style="3" hidden="1"/>
    <col min="4099" max="4099" width="8.125" style="3" hidden="1"/>
    <col min="4100" max="4100" width="9.125" style="3" hidden="1"/>
    <col min="4101" max="4101" width="9.75" style="3" hidden="1"/>
    <col min="4102" max="4102" width="11.125" style="3" hidden="1"/>
    <col min="4103" max="4103" width="10.375" style="3" hidden="1"/>
    <col min="4104" max="4104" width="10.5" style="3" hidden="1"/>
    <col min="4105" max="4353" width="8" style="3" hidden="1"/>
    <col min="4354" max="4354" width="28.125" style="3" hidden="1"/>
    <col min="4355" max="4355" width="8.125" style="3" hidden="1"/>
    <col min="4356" max="4356" width="9.125" style="3" hidden="1"/>
    <col min="4357" max="4357" width="9.75" style="3" hidden="1"/>
    <col min="4358" max="4358" width="11.125" style="3" hidden="1"/>
    <col min="4359" max="4359" width="10.375" style="3" hidden="1"/>
    <col min="4360" max="4360" width="10.5" style="3" hidden="1"/>
    <col min="4361" max="4609" width="8" style="3" hidden="1"/>
    <col min="4610" max="4610" width="28.125" style="3" hidden="1"/>
    <col min="4611" max="4611" width="8.125" style="3" hidden="1"/>
    <col min="4612" max="4612" width="9.125" style="3" hidden="1"/>
    <col min="4613" max="4613" width="9.75" style="3" hidden="1"/>
    <col min="4614" max="4614" width="11.125" style="3" hidden="1"/>
    <col min="4615" max="4615" width="10.375" style="3" hidden="1"/>
    <col min="4616" max="4616" width="10.5" style="3" hidden="1"/>
    <col min="4617" max="4865" width="8" style="3" hidden="1"/>
    <col min="4866" max="4866" width="28.125" style="3" hidden="1"/>
    <col min="4867" max="4867" width="8.125" style="3" hidden="1"/>
    <col min="4868" max="4868" width="9.125" style="3" hidden="1"/>
    <col min="4869" max="4869" width="9.75" style="3" hidden="1"/>
    <col min="4870" max="4870" width="11.125" style="3" hidden="1"/>
    <col min="4871" max="4871" width="10.375" style="3" hidden="1"/>
    <col min="4872" max="4872" width="10.5" style="3" hidden="1"/>
    <col min="4873" max="5121" width="9" style="3" hidden="1"/>
    <col min="5122" max="5122" width="28.125" style="3" hidden="1"/>
    <col min="5123" max="5123" width="8.125" style="3" hidden="1"/>
    <col min="5124" max="5124" width="9.125" style="3" hidden="1"/>
    <col min="5125" max="5125" width="9.75" style="3" hidden="1"/>
    <col min="5126" max="5126" width="11.125" style="3" hidden="1"/>
    <col min="5127" max="5127" width="10.375" style="3" hidden="1"/>
    <col min="5128" max="5128" width="10.5" style="3" hidden="1"/>
    <col min="5129" max="5377" width="8" style="3" hidden="1"/>
    <col min="5378" max="5378" width="28.125" style="3" hidden="1"/>
    <col min="5379" max="5379" width="8.125" style="3" hidden="1"/>
    <col min="5380" max="5380" width="9.125" style="3" hidden="1"/>
    <col min="5381" max="5381" width="9.75" style="3" hidden="1"/>
    <col min="5382" max="5382" width="11.125" style="3" hidden="1"/>
    <col min="5383" max="5383" width="10.375" style="3" hidden="1"/>
    <col min="5384" max="5384" width="10.5" style="3" hidden="1"/>
    <col min="5385" max="5633" width="8" style="3" hidden="1"/>
    <col min="5634" max="5634" width="28.125" style="3" hidden="1"/>
    <col min="5635" max="5635" width="8.125" style="3" hidden="1"/>
    <col min="5636" max="5636" width="9.125" style="3" hidden="1"/>
    <col min="5637" max="5637" width="9.75" style="3" hidden="1"/>
    <col min="5638" max="5638" width="11.125" style="3" hidden="1"/>
    <col min="5639" max="5639" width="10.375" style="3" hidden="1"/>
    <col min="5640" max="5640" width="10.5" style="3" hidden="1"/>
    <col min="5641" max="5889" width="8" style="3" hidden="1"/>
    <col min="5890" max="5890" width="28.125" style="3" hidden="1"/>
    <col min="5891" max="5891" width="8.125" style="3" hidden="1"/>
    <col min="5892" max="5892" width="9.125" style="3" hidden="1"/>
    <col min="5893" max="5893" width="9.75" style="3" hidden="1"/>
    <col min="5894" max="5894" width="11.125" style="3" hidden="1"/>
    <col min="5895" max="5895" width="10.375" style="3" hidden="1"/>
    <col min="5896" max="5896" width="10.5" style="3" hidden="1"/>
    <col min="5897" max="6145" width="9" style="3" hidden="1"/>
    <col min="6146" max="6146" width="28.125" style="3" hidden="1"/>
    <col min="6147" max="6147" width="8.125" style="3" hidden="1"/>
    <col min="6148" max="6148" width="9.125" style="3" hidden="1"/>
    <col min="6149" max="6149" width="9.75" style="3" hidden="1"/>
    <col min="6150" max="6150" width="11.125" style="3" hidden="1"/>
    <col min="6151" max="6151" width="10.375" style="3" hidden="1"/>
    <col min="6152" max="6152" width="10.5" style="3" hidden="1"/>
    <col min="6153" max="6401" width="8" style="3" hidden="1"/>
    <col min="6402" max="6402" width="28.125" style="3" hidden="1"/>
    <col min="6403" max="6403" width="8.125" style="3" hidden="1"/>
    <col min="6404" max="6404" width="9.125" style="3" hidden="1"/>
    <col min="6405" max="6405" width="9.75" style="3" hidden="1"/>
    <col min="6406" max="6406" width="11.125" style="3" hidden="1"/>
    <col min="6407" max="6407" width="10.375" style="3" hidden="1"/>
    <col min="6408" max="6408" width="10.5" style="3" hidden="1"/>
    <col min="6409" max="6657" width="8" style="3" hidden="1"/>
    <col min="6658" max="6658" width="28.125" style="3" hidden="1"/>
    <col min="6659" max="6659" width="8.125" style="3" hidden="1"/>
    <col min="6660" max="6660" width="9.125" style="3" hidden="1"/>
    <col min="6661" max="6661" width="9.75" style="3" hidden="1"/>
    <col min="6662" max="6662" width="11.125" style="3" hidden="1"/>
    <col min="6663" max="6663" width="10.375" style="3" hidden="1"/>
    <col min="6664" max="6664" width="10.5" style="3" hidden="1"/>
    <col min="6665" max="6913" width="8" style="3" hidden="1"/>
    <col min="6914" max="6914" width="28.125" style="3" hidden="1"/>
    <col min="6915" max="6915" width="8.125" style="3" hidden="1"/>
    <col min="6916" max="6916" width="9.125" style="3" hidden="1"/>
    <col min="6917" max="6917" width="9.75" style="3" hidden="1"/>
    <col min="6918" max="6918" width="11.125" style="3" hidden="1"/>
    <col min="6919" max="6919" width="10.375" style="3" hidden="1"/>
    <col min="6920" max="6920" width="10.5" style="3" hidden="1"/>
    <col min="6921" max="7169" width="9" style="3" hidden="1"/>
    <col min="7170" max="7170" width="28.125" style="3" hidden="1"/>
    <col min="7171" max="7171" width="8.125" style="3" hidden="1"/>
    <col min="7172" max="7172" width="9.125" style="3" hidden="1"/>
    <col min="7173" max="7173" width="9.75" style="3" hidden="1"/>
    <col min="7174" max="7174" width="11.125" style="3" hidden="1"/>
    <col min="7175" max="7175" width="10.375" style="3" hidden="1"/>
    <col min="7176" max="7176" width="10.5" style="3" hidden="1"/>
    <col min="7177" max="7425" width="8" style="3" hidden="1"/>
    <col min="7426" max="7426" width="28.125" style="3" hidden="1"/>
    <col min="7427" max="7427" width="8.125" style="3" hidden="1"/>
    <col min="7428" max="7428" width="9.125" style="3" hidden="1"/>
    <col min="7429" max="7429" width="9.75" style="3" hidden="1"/>
    <col min="7430" max="7430" width="11.125" style="3" hidden="1"/>
    <col min="7431" max="7431" width="10.375" style="3" hidden="1"/>
    <col min="7432" max="7432" width="10.5" style="3" hidden="1"/>
    <col min="7433" max="7681" width="8" style="3" hidden="1"/>
    <col min="7682" max="7682" width="28.125" style="3" hidden="1"/>
    <col min="7683" max="7683" width="8.125" style="3" hidden="1"/>
    <col min="7684" max="7684" width="9.125" style="3" hidden="1"/>
    <col min="7685" max="7685" width="9.75" style="3" hidden="1"/>
    <col min="7686" max="7686" width="11.125" style="3" hidden="1"/>
    <col min="7687" max="7687" width="10.375" style="3" hidden="1"/>
    <col min="7688" max="7688" width="10.5" style="3" hidden="1"/>
    <col min="7689" max="7937" width="8" style="3" hidden="1"/>
    <col min="7938" max="7938" width="28.125" style="3" hidden="1"/>
    <col min="7939" max="7939" width="8.125" style="3" hidden="1"/>
    <col min="7940" max="7940" width="9.125" style="3" hidden="1"/>
    <col min="7941" max="7941" width="9.75" style="3" hidden="1"/>
    <col min="7942" max="7942" width="11.125" style="3" hidden="1"/>
    <col min="7943" max="7943" width="10.375" style="3" hidden="1"/>
    <col min="7944" max="7944" width="10.5" style="3" hidden="1"/>
    <col min="7945" max="8193" width="9" style="3" hidden="1"/>
    <col min="8194" max="8194" width="28.125" style="3" hidden="1"/>
    <col min="8195" max="8195" width="8.125" style="3" hidden="1"/>
    <col min="8196" max="8196" width="9.125" style="3" hidden="1"/>
    <col min="8197" max="8197" width="9.75" style="3" hidden="1"/>
    <col min="8198" max="8198" width="11.125" style="3" hidden="1"/>
    <col min="8199" max="8199" width="10.375" style="3" hidden="1"/>
    <col min="8200" max="8200" width="10.5" style="3" hidden="1"/>
    <col min="8201" max="8449" width="8" style="3" hidden="1"/>
    <col min="8450" max="8450" width="28.125" style="3" hidden="1"/>
    <col min="8451" max="8451" width="8.125" style="3" hidden="1"/>
    <col min="8452" max="8452" width="9.125" style="3" hidden="1"/>
    <col min="8453" max="8453" width="9.75" style="3" hidden="1"/>
    <col min="8454" max="8454" width="11.125" style="3" hidden="1"/>
    <col min="8455" max="8455" width="10.375" style="3" hidden="1"/>
    <col min="8456" max="8456" width="10.5" style="3" hidden="1"/>
    <col min="8457" max="8705" width="8" style="3" hidden="1"/>
    <col min="8706" max="8706" width="28.125" style="3" hidden="1"/>
    <col min="8707" max="8707" width="8.125" style="3" hidden="1"/>
    <col min="8708" max="8708" width="9.125" style="3" hidden="1"/>
    <col min="8709" max="8709" width="9.75" style="3" hidden="1"/>
    <col min="8710" max="8710" width="11.125" style="3" hidden="1"/>
    <col min="8711" max="8711" width="10.375" style="3" hidden="1"/>
    <col min="8712" max="8712" width="10.5" style="3" hidden="1"/>
    <col min="8713" max="8961" width="8" style="3" hidden="1"/>
    <col min="8962" max="8962" width="28.125" style="3" hidden="1"/>
    <col min="8963" max="8963" width="8.125" style="3" hidden="1"/>
    <col min="8964" max="8964" width="9.125" style="3" hidden="1"/>
    <col min="8965" max="8965" width="9.75" style="3" hidden="1"/>
    <col min="8966" max="8966" width="11.125" style="3" hidden="1"/>
    <col min="8967" max="8967" width="10.375" style="3" hidden="1"/>
    <col min="8968" max="8968" width="10.5" style="3" hidden="1"/>
    <col min="8969" max="9217" width="9" style="3" hidden="1"/>
    <col min="9218" max="9218" width="28.125" style="3" hidden="1"/>
    <col min="9219" max="9219" width="8.125" style="3" hidden="1"/>
    <col min="9220" max="9220" width="9.125" style="3" hidden="1"/>
    <col min="9221" max="9221" width="9.75" style="3" hidden="1"/>
    <col min="9222" max="9222" width="11.125" style="3" hidden="1"/>
    <col min="9223" max="9223" width="10.375" style="3" hidden="1"/>
    <col min="9224" max="9224" width="10.5" style="3" hidden="1"/>
    <col min="9225" max="9473" width="8" style="3" hidden="1"/>
    <col min="9474" max="9474" width="28.125" style="3" hidden="1"/>
    <col min="9475" max="9475" width="8.125" style="3" hidden="1"/>
    <col min="9476" max="9476" width="9.125" style="3" hidden="1"/>
    <col min="9477" max="9477" width="9.75" style="3" hidden="1"/>
    <col min="9478" max="9478" width="11.125" style="3" hidden="1"/>
    <col min="9479" max="9479" width="10.375" style="3" hidden="1"/>
    <col min="9480" max="9480" width="10.5" style="3" hidden="1"/>
    <col min="9481" max="9729" width="8" style="3" hidden="1"/>
    <col min="9730" max="9730" width="28.125" style="3" hidden="1"/>
    <col min="9731" max="9731" width="8.125" style="3" hidden="1"/>
    <col min="9732" max="9732" width="9.125" style="3" hidden="1"/>
    <col min="9733" max="9733" width="9.75" style="3" hidden="1"/>
    <col min="9734" max="9734" width="11.125" style="3" hidden="1"/>
    <col min="9735" max="9735" width="10.375" style="3" hidden="1"/>
    <col min="9736" max="9736" width="10.5" style="3" hidden="1"/>
    <col min="9737" max="9985" width="8" style="3" hidden="1"/>
    <col min="9986" max="9986" width="28.125" style="3" hidden="1"/>
    <col min="9987" max="9987" width="8.125" style="3" hidden="1"/>
    <col min="9988" max="9988" width="9.125" style="3" hidden="1"/>
    <col min="9989" max="9989" width="9.75" style="3" hidden="1"/>
    <col min="9990" max="9990" width="11.125" style="3" hidden="1"/>
    <col min="9991" max="9991" width="10.375" style="3" hidden="1"/>
    <col min="9992" max="9992" width="10.5" style="3" hidden="1"/>
    <col min="9993" max="10241" width="9" style="3" hidden="1"/>
    <col min="10242" max="10242" width="28.125" style="3" hidden="1"/>
    <col min="10243" max="10243" width="8.125" style="3" hidden="1"/>
    <col min="10244" max="10244" width="9.125" style="3" hidden="1"/>
    <col min="10245" max="10245" width="9.75" style="3" hidden="1"/>
    <col min="10246" max="10246" width="11.125" style="3" hidden="1"/>
    <col min="10247" max="10247" width="10.375" style="3" hidden="1"/>
    <col min="10248" max="10248" width="10.5" style="3" hidden="1"/>
    <col min="10249" max="10497" width="8" style="3" hidden="1"/>
    <col min="10498" max="10498" width="28.125" style="3" hidden="1"/>
    <col min="10499" max="10499" width="8.125" style="3" hidden="1"/>
    <col min="10500" max="10500" width="9.125" style="3" hidden="1"/>
    <col min="10501" max="10501" width="9.75" style="3" hidden="1"/>
    <col min="10502" max="10502" width="11.125" style="3" hidden="1"/>
    <col min="10503" max="10503" width="10.375" style="3" hidden="1"/>
    <col min="10504" max="10504" width="10.5" style="3" hidden="1"/>
    <col min="10505" max="10753" width="8" style="3" hidden="1"/>
    <col min="10754" max="10754" width="28.125" style="3" hidden="1"/>
    <col min="10755" max="10755" width="8.125" style="3" hidden="1"/>
    <col min="10756" max="10756" width="9.125" style="3" hidden="1"/>
    <col min="10757" max="10757" width="9.75" style="3" hidden="1"/>
    <col min="10758" max="10758" width="11.125" style="3" hidden="1"/>
    <col min="10759" max="10759" width="10.375" style="3" hidden="1"/>
    <col min="10760" max="10760" width="10.5" style="3" hidden="1"/>
    <col min="10761" max="11009" width="8" style="3" hidden="1"/>
    <col min="11010" max="11010" width="28.125" style="3" hidden="1"/>
    <col min="11011" max="11011" width="8.125" style="3" hidden="1"/>
    <col min="11012" max="11012" width="9.125" style="3" hidden="1"/>
    <col min="11013" max="11013" width="9.75" style="3" hidden="1"/>
    <col min="11014" max="11014" width="11.125" style="3" hidden="1"/>
    <col min="11015" max="11015" width="10.375" style="3" hidden="1"/>
    <col min="11016" max="11016" width="10.5" style="3" hidden="1"/>
    <col min="11017" max="11265" width="9" style="3" hidden="1"/>
    <col min="11266" max="11266" width="28.125" style="3" hidden="1"/>
    <col min="11267" max="11267" width="8.125" style="3" hidden="1"/>
    <col min="11268" max="11268" width="9.125" style="3" hidden="1"/>
    <col min="11269" max="11269" width="9.75" style="3" hidden="1"/>
    <col min="11270" max="11270" width="11.125" style="3" hidden="1"/>
    <col min="11271" max="11271" width="10.375" style="3" hidden="1"/>
    <col min="11272" max="11272" width="10.5" style="3" hidden="1"/>
    <col min="11273" max="11521" width="8" style="3" hidden="1"/>
    <col min="11522" max="11522" width="28.125" style="3" hidden="1"/>
    <col min="11523" max="11523" width="8.125" style="3" hidden="1"/>
    <col min="11524" max="11524" width="9.125" style="3" hidden="1"/>
    <col min="11525" max="11525" width="9.75" style="3" hidden="1"/>
    <col min="11526" max="11526" width="11.125" style="3" hidden="1"/>
    <col min="11527" max="11527" width="10.375" style="3" hidden="1"/>
    <col min="11528" max="11528" width="10.5" style="3" hidden="1"/>
    <col min="11529" max="11777" width="8" style="3" hidden="1"/>
    <col min="11778" max="11778" width="28.125" style="3" hidden="1"/>
    <col min="11779" max="11779" width="8.125" style="3" hidden="1"/>
    <col min="11780" max="11780" width="9.125" style="3" hidden="1"/>
    <col min="11781" max="11781" width="9.75" style="3" hidden="1"/>
    <col min="11782" max="11782" width="11.125" style="3" hidden="1"/>
    <col min="11783" max="11783" width="10.375" style="3" hidden="1"/>
    <col min="11784" max="11784" width="10.5" style="3" hidden="1"/>
    <col min="11785" max="12033" width="8" style="3" hidden="1"/>
    <col min="12034" max="12034" width="28.125" style="3" hidden="1"/>
    <col min="12035" max="12035" width="8.125" style="3" hidden="1"/>
    <col min="12036" max="12036" width="9.125" style="3" hidden="1"/>
    <col min="12037" max="12037" width="9.75" style="3" hidden="1"/>
    <col min="12038" max="12038" width="11.125" style="3" hidden="1"/>
    <col min="12039" max="12039" width="10.375" style="3" hidden="1"/>
    <col min="12040" max="12040" width="10.5" style="3" hidden="1"/>
    <col min="12041" max="12289" width="9" style="3" hidden="1"/>
    <col min="12290" max="12290" width="28.125" style="3" hidden="1"/>
    <col min="12291" max="12291" width="8.125" style="3" hidden="1"/>
    <col min="12292" max="12292" width="9.125" style="3" hidden="1"/>
    <col min="12293" max="12293" width="9.75" style="3" hidden="1"/>
    <col min="12294" max="12294" width="11.125" style="3" hidden="1"/>
    <col min="12295" max="12295" width="10.375" style="3" hidden="1"/>
    <col min="12296" max="12296" width="10.5" style="3" hidden="1"/>
    <col min="12297" max="12545" width="8" style="3" hidden="1"/>
    <col min="12546" max="12546" width="28.125" style="3" hidden="1"/>
    <col min="12547" max="12547" width="8.125" style="3" hidden="1"/>
    <col min="12548" max="12548" width="9.125" style="3" hidden="1"/>
    <col min="12549" max="12549" width="9.75" style="3" hidden="1"/>
    <col min="12550" max="12550" width="11.125" style="3" hidden="1"/>
    <col min="12551" max="12551" width="10.375" style="3" hidden="1"/>
    <col min="12552" max="12552" width="10.5" style="3" hidden="1"/>
    <col min="12553" max="12801" width="8" style="3" hidden="1"/>
    <col min="12802" max="12802" width="28.125" style="3" hidden="1"/>
    <col min="12803" max="12803" width="8.125" style="3" hidden="1"/>
    <col min="12804" max="12804" width="9.125" style="3" hidden="1"/>
    <col min="12805" max="12805" width="9.75" style="3" hidden="1"/>
    <col min="12806" max="12806" width="11.125" style="3" hidden="1"/>
    <col min="12807" max="12807" width="10.375" style="3" hidden="1"/>
    <col min="12808" max="12808" width="10.5" style="3" hidden="1"/>
    <col min="12809" max="13057" width="8" style="3" hidden="1"/>
    <col min="13058" max="13058" width="28.125" style="3" hidden="1"/>
    <col min="13059" max="13059" width="8.125" style="3" hidden="1"/>
    <col min="13060" max="13060" width="9.125" style="3" hidden="1"/>
    <col min="13061" max="13061" width="9.75" style="3" hidden="1"/>
    <col min="13062" max="13062" width="11.125" style="3" hidden="1"/>
    <col min="13063" max="13063" width="10.375" style="3" hidden="1"/>
    <col min="13064" max="13064" width="10.5" style="3" hidden="1"/>
    <col min="13065" max="13313" width="9" style="3" hidden="1"/>
    <col min="13314" max="13314" width="28.125" style="3" hidden="1"/>
    <col min="13315" max="13315" width="8.125" style="3" hidden="1"/>
    <col min="13316" max="13316" width="9.125" style="3" hidden="1"/>
    <col min="13317" max="13317" width="9.75" style="3" hidden="1"/>
    <col min="13318" max="13318" width="11.125" style="3" hidden="1"/>
    <col min="13319" max="13319" width="10.375" style="3" hidden="1"/>
    <col min="13320" max="13320" width="10.5" style="3" hidden="1"/>
    <col min="13321" max="13569" width="8" style="3" hidden="1"/>
    <col min="13570" max="13570" width="28.125" style="3" hidden="1"/>
    <col min="13571" max="13571" width="8.125" style="3" hidden="1"/>
    <col min="13572" max="13572" width="9.125" style="3" hidden="1"/>
    <col min="13573" max="13573" width="9.75" style="3" hidden="1"/>
    <col min="13574" max="13574" width="11.125" style="3" hidden="1"/>
    <col min="13575" max="13575" width="10.375" style="3" hidden="1"/>
    <col min="13576" max="13576" width="10.5" style="3" hidden="1"/>
    <col min="13577" max="13825" width="8" style="3" hidden="1"/>
    <col min="13826" max="13826" width="28.125" style="3" hidden="1"/>
    <col min="13827" max="13827" width="8.125" style="3" hidden="1"/>
    <col min="13828" max="13828" width="9.125" style="3" hidden="1"/>
    <col min="13829" max="13829" width="9.75" style="3" hidden="1"/>
    <col min="13830" max="13830" width="11.125" style="3" hidden="1"/>
    <col min="13831" max="13831" width="10.375" style="3" hidden="1"/>
    <col min="13832" max="13832" width="10.5" style="3" hidden="1"/>
    <col min="13833" max="14081" width="8" style="3" hidden="1"/>
    <col min="14082" max="14082" width="28.125" style="3" hidden="1"/>
    <col min="14083" max="14083" width="8.125" style="3" hidden="1"/>
    <col min="14084" max="14084" width="9.125" style="3" hidden="1"/>
    <col min="14085" max="14085" width="9.75" style="3" hidden="1"/>
    <col min="14086" max="14086" width="11.125" style="3" hidden="1"/>
    <col min="14087" max="14087" width="10.375" style="3" hidden="1"/>
    <col min="14088" max="14088" width="10.5" style="3" hidden="1"/>
    <col min="14089" max="14337" width="9" style="3" hidden="1"/>
    <col min="14338" max="14338" width="28.125" style="3" hidden="1"/>
    <col min="14339" max="14339" width="8.125" style="3" hidden="1"/>
    <col min="14340" max="14340" width="9.125" style="3" hidden="1"/>
    <col min="14341" max="14341" width="9.75" style="3" hidden="1"/>
    <col min="14342" max="14342" width="11.125" style="3" hidden="1"/>
    <col min="14343" max="14343" width="10.375" style="3" hidden="1"/>
    <col min="14344" max="14344" width="10.5" style="3" hidden="1"/>
    <col min="14345" max="14593" width="8" style="3" hidden="1"/>
    <col min="14594" max="14594" width="28.125" style="3" hidden="1"/>
    <col min="14595" max="14595" width="8.125" style="3" hidden="1"/>
    <col min="14596" max="14596" width="9.125" style="3" hidden="1"/>
    <col min="14597" max="14597" width="9.75" style="3" hidden="1"/>
    <col min="14598" max="14598" width="11.125" style="3" hidden="1"/>
    <col min="14599" max="14599" width="10.375" style="3" hidden="1"/>
    <col min="14600" max="14600" width="10.5" style="3" hidden="1"/>
    <col min="14601" max="14849" width="8" style="3" hidden="1"/>
    <col min="14850" max="14850" width="28.125" style="3" hidden="1"/>
    <col min="14851" max="14851" width="8.125" style="3" hidden="1"/>
    <col min="14852" max="14852" width="9.125" style="3" hidden="1"/>
    <col min="14853" max="14853" width="9.75" style="3" hidden="1"/>
    <col min="14854" max="14854" width="11.125" style="3" hidden="1"/>
    <col min="14855" max="14855" width="10.375" style="3" hidden="1"/>
    <col min="14856" max="14856" width="10.5" style="3" hidden="1"/>
    <col min="14857" max="15105" width="8" style="3" hidden="1"/>
    <col min="15106" max="15106" width="28.125" style="3" hidden="1"/>
    <col min="15107" max="15107" width="8.125" style="3" hidden="1"/>
    <col min="15108" max="15108" width="9.125" style="3" hidden="1"/>
    <col min="15109" max="15109" width="9.75" style="3" hidden="1"/>
    <col min="15110" max="15110" width="11.125" style="3" hidden="1"/>
    <col min="15111" max="15111" width="10.375" style="3" hidden="1"/>
    <col min="15112" max="15112" width="10.5" style="3" hidden="1"/>
    <col min="15113" max="15361" width="9" style="3" hidden="1"/>
    <col min="15362" max="15362" width="28.125" style="3" hidden="1"/>
    <col min="15363" max="15363" width="8.125" style="3" hidden="1"/>
    <col min="15364" max="15364" width="9.125" style="3" hidden="1"/>
    <col min="15365" max="15365" width="9.75" style="3" hidden="1"/>
    <col min="15366" max="15366" width="11.125" style="3" hidden="1"/>
    <col min="15367" max="15367" width="10.375" style="3" hidden="1"/>
    <col min="15368" max="15368" width="10.5" style="3" hidden="1"/>
    <col min="15369" max="15617" width="8" style="3" hidden="1"/>
    <col min="15618" max="15618" width="28.125" style="3" hidden="1"/>
    <col min="15619" max="15619" width="8.125" style="3" hidden="1"/>
    <col min="15620" max="15620" width="9.125" style="3" hidden="1"/>
    <col min="15621" max="15621" width="9.75" style="3" hidden="1"/>
    <col min="15622" max="15622" width="11.125" style="3" hidden="1"/>
    <col min="15623" max="15623" width="10.375" style="3" hidden="1"/>
    <col min="15624" max="15624" width="10.5" style="3" hidden="1"/>
    <col min="15625" max="15873" width="8" style="3" hidden="1"/>
    <col min="15874" max="15874" width="28.125" style="3" hidden="1"/>
    <col min="15875" max="15875" width="8.125" style="3" hidden="1"/>
    <col min="15876" max="15876" width="9.125" style="3" hidden="1"/>
    <col min="15877" max="15877" width="9.75" style="3" hidden="1"/>
    <col min="15878" max="15878" width="11.125" style="3" hidden="1"/>
    <col min="15879" max="15879" width="10.375" style="3" hidden="1"/>
    <col min="15880" max="15880" width="10.5" style="3" hidden="1"/>
    <col min="15881" max="16129" width="8" style="3" hidden="1"/>
    <col min="16130" max="16130" width="28.125" style="3" hidden="1"/>
    <col min="16131" max="16131" width="8.125" style="3" hidden="1"/>
    <col min="16132" max="16132" width="9.125" style="3" hidden="1"/>
    <col min="16133" max="16133" width="9.75" style="3" hidden="1"/>
    <col min="16134" max="16134" width="11.125" style="3" hidden="1"/>
    <col min="16135" max="16135" width="10.375" style="3" hidden="1"/>
    <col min="16136" max="16136" width="10.5" style="3" hidden="1"/>
    <col min="16137" max="16384" width="9" style="3" hidden="1"/>
  </cols>
  <sheetData>
    <row r="1" spans="2:8">
      <c r="B1" s="3" t="s">
        <v>30</v>
      </c>
      <c r="F1" s="4" t="s">
        <v>31</v>
      </c>
    </row>
    <row r="2" spans="2:8" ht="4.5" customHeight="1" thickBot="1"/>
    <row r="3" spans="2:8" ht="20.25" customHeight="1">
      <c r="B3" s="365" t="s">
        <v>860</v>
      </c>
      <c r="C3" s="366"/>
      <c r="D3" s="366"/>
      <c r="E3" s="366"/>
      <c r="F3" s="367"/>
      <c r="G3" s="19"/>
      <c r="H3" s="38"/>
    </row>
    <row r="4" spans="2:8" ht="6" customHeight="1">
      <c r="B4" s="5"/>
      <c r="C4" s="11"/>
      <c r="E4" s="11"/>
      <c r="F4" s="16"/>
      <c r="G4" s="19"/>
      <c r="H4" s="19"/>
    </row>
    <row r="5" spans="2:8">
      <c r="B5" s="237" t="s">
        <v>789</v>
      </c>
      <c r="C5" s="238" t="s">
        <v>790</v>
      </c>
      <c r="D5" s="95"/>
      <c r="E5" s="6"/>
      <c r="F5" s="239"/>
      <c r="G5" s="19"/>
      <c r="H5" s="19"/>
    </row>
    <row r="6" spans="2:8">
      <c r="B6" s="84" t="s">
        <v>408</v>
      </c>
      <c r="C6" s="85" t="s">
        <v>6</v>
      </c>
      <c r="D6" s="85" t="s">
        <v>10</v>
      </c>
      <c r="E6" s="86" t="s">
        <v>32</v>
      </c>
      <c r="F6" s="40" t="s">
        <v>33</v>
      </c>
      <c r="G6" s="19"/>
      <c r="H6" s="19"/>
    </row>
    <row r="7" spans="2:8">
      <c r="B7" s="8" t="s">
        <v>34</v>
      </c>
      <c r="C7" s="9" t="s">
        <v>35</v>
      </c>
      <c r="D7" s="78">
        <f>'Input quantities'!C5</f>
        <v>63</v>
      </c>
      <c r="E7" s="11">
        <f>'Input quantities'!C7</f>
        <v>10.220000000000001</v>
      </c>
      <c r="F7" s="13">
        <f>D7*E7</f>
        <v>643.86</v>
      </c>
      <c r="G7" s="107" t="s">
        <v>73</v>
      </c>
      <c r="H7" s="107" t="s">
        <v>73</v>
      </c>
    </row>
    <row r="8" spans="2:8">
      <c r="B8" s="8" t="s">
        <v>36</v>
      </c>
      <c r="C8" s="79"/>
      <c r="D8" s="79">
        <v>0</v>
      </c>
      <c r="E8" s="80">
        <v>0</v>
      </c>
      <c r="F8" s="13">
        <f>D8*E8</f>
        <v>0</v>
      </c>
      <c r="G8" s="39"/>
      <c r="H8" s="39"/>
    </row>
    <row r="9" spans="2:8">
      <c r="B9" s="14" t="s">
        <v>37</v>
      </c>
      <c r="C9" s="11"/>
      <c r="D9" s="93"/>
      <c r="E9" s="11"/>
      <c r="F9" s="17">
        <v>20</v>
      </c>
      <c r="G9" s="39"/>
      <c r="H9" s="39"/>
    </row>
    <row r="10" spans="2:8">
      <c r="B10" s="14" t="s">
        <v>38</v>
      </c>
      <c r="C10" s="11"/>
      <c r="D10" s="93"/>
      <c r="E10" s="11"/>
      <c r="F10" s="96">
        <v>0</v>
      </c>
      <c r="G10" s="39"/>
      <c r="H10" s="39"/>
    </row>
    <row r="11" spans="2:8">
      <c r="B11" s="90" t="s">
        <v>411</v>
      </c>
      <c r="C11" s="6"/>
      <c r="D11" s="20"/>
      <c r="E11" s="20"/>
      <c r="F11" s="91">
        <f>SUM(F7:F10)</f>
        <v>663.86</v>
      </c>
      <c r="G11" s="11"/>
      <c r="H11" s="11"/>
    </row>
    <row r="12" spans="2:8">
      <c r="B12" s="10"/>
      <c r="C12" s="11"/>
      <c r="D12" s="12"/>
      <c r="E12" s="11"/>
      <c r="F12" s="13"/>
      <c r="G12" s="11"/>
      <c r="H12" s="11"/>
    </row>
    <row r="13" spans="2:8">
      <c r="B13" s="87" t="s">
        <v>409</v>
      </c>
      <c r="C13" s="97" t="s">
        <v>39</v>
      </c>
      <c r="D13" s="97" t="s">
        <v>32</v>
      </c>
      <c r="E13" s="11"/>
      <c r="F13" s="13"/>
      <c r="G13" s="41"/>
      <c r="H13" s="41"/>
    </row>
    <row r="14" spans="2:8">
      <c r="B14" s="14" t="s">
        <v>22</v>
      </c>
      <c r="C14" s="98">
        <f>'Input quantities'!C11</f>
        <v>130000</v>
      </c>
      <c r="D14" s="82">
        <f>'Input prices'!F14</f>
        <v>75</v>
      </c>
      <c r="F14" s="13">
        <f>D14*C14/'Input quantities'!C10</f>
        <v>69.642857142857139</v>
      </c>
      <c r="G14" s="11"/>
      <c r="H14" s="11"/>
    </row>
    <row r="15" spans="2:8">
      <c r="B15" s="14" t="s">
        <v>40</v>
      </c>
      <c r="C15" s="81"/>
      <c r="D15" s="82"/>
      <c r="E15" s="106"/>
      <c r="F15" s="13">
        <f>SUM(E16:E20)</f>
        <v>80.2</v>
      </c>
      <c r="G15" s="11"/>
      <c r="H15" s="11"/>
    </row>
    <row r="16" spans="2:8">
      <c r="B16" s="15" t="s">
        <v>41</v>
      </c>
      <c r="C16" s="81">
        <f>'Input quantities'!C12</f>
        <v>0</v>
      </c>
      <c r="D16" s="82">
        <f>IF('Input prices'!$F6&gt;0,'Input prices'!$F6,'Input prices'!$D6)</f>
        <v>0.6</v>
      </c>
      <c r="E16" s="104">
        <f>C16*D16</f>
        <v>0</v>
      </c>
      <c r="F16" s="13"/>
      <c r="G16" s="11"/>
      <c r="H16" s="11"/>
    </row>
    <row r="17" spans="2:8">
      <c r="B17" s="15" t="s">
        <v>42</v>
      </c>
      <c r="C17" s="81">
        <f>'Input quantities'!C13</f>
        <v>50</v>
      </c>
      <c r="D17" s="82">
        <f>IF('Input prices'!$F7&gt;0,'Input prices'!$F7,'Input prices'!$D7)</f>
        <v>0.45</v>
      </c>
      <c r="E17" s="104">
        <f>C17*D17</f>
        <v>22.5</v>
      </c>
      <c r="F17" s="13"/>
      <c r="G17" s="11"/>
      <c r="H17" s="11"/>
    </row>
    <row r="18" spans="2:8">
      <c r="B18" s="15" t="s">
        <v>14</v>
      </c>
      <c r="C18" s="81">
        <f>'Input quantities'!C14</f>
        <v>95</v>
      </c>
      <c r="D18" s="82">
        <f>IF('Input prices'!$F8&gt;0,'Input prices'!$F8,'Input prices'!$D8)</f>
        <v>0.38</v>
      </c>
      <c r="E18" s="104">
        <f>C18*D18</f>
        <v>36.1</v>
      </c>
      <c r="F18" s="13"/>
      <c r="G18" s="11"/>
      <c r="H18" s="11"/>
    </row>
    <row r="19" spans="2:8">
      <c r="B19" s="15" t="s">
        <v>792</v>
      </c>
      <c r="C19" s="81">
        <f>SUM('Input quantities'!C15:C18)</f>
        <v>12</v>
      </c>
      <c r="D19" s="82">
        <f>SUMPRODUCT('Input prices'!D9:D12,'Input quantities'!C15:C18)/SUM('Input quantities'!C15:C18)</f>
        <v>0.55000000000000004</v>
      </c>
      <c r="E19" s="326">
        <f>SUMPRODUCT('Input quantities'!C15:C18,'Input prices'!D9:D12)</f>
        <v>6.6000000000000005</v>
      </c>
      <c r="F19" s="13"/>
      <c r="G19" s="11"/>
      <c r="H19" s="11"/>
    </row>
    <row r="20" spans="2:8">
      <c r="B20" s="15" t="s">
        <v>15</v>
      </c>
      <c r="C20" s="81">
        <f>'Input quantities'!C19</f>
        <v>0.5</v>
      </c>
      <c r="D20" s="82">
        <f>IF('Input prices'!$F13&gt;0,'Input prices'!$F13,'Input prices'!$D13)</f>
        <v>30</v>
      </c>
      <c r="E20" s="104">
        <f>C20*D20</f>
        <v>15</v>
      </c>
      <c r="F20" s="16"/>
      <c r="G20" s="11"/>
      <c r="H20" s="11"/>
    </row>
    <row r="21" spans="2:8">
      <c r="B21" s="14" t="s">
        <v>43</v>
      </c>
      <c r="C21" s="81"/>
      <c r="D21" s="82"/>
      <c r="E21" s="104"/>
      <c r="F21" s="13">
        <f>SUM(E22:E25)</f>
        <v>109</v>
      </c>
      <c r="G21" s="11"/>
      <c r="H21" s="11"/>
    </row>
    <row r="22" spans="2:8">
      <c r="B22" s="15" t="s">
        <v>24</v>
      </c>
      <c r="C22" s="81">
        <f>'Input quantities'!C20</f>
        <v>2</v>
      </c>
      <c r="D22" s="82">
        <f>'Input prices'!F15</f>
        <v>37</v>
      </c>
      <c r="E22" s="104">
        <f>C22*D22</f>
        <v>74</v>
      </c>
      <c r="F22" s="13"/>
      <c r="G22" s="19"/>
      <c r="H22" s="19"/>
    </row>
    <row r="23" spans="2:8">
      <c r="B23" s="15" t="s">
        <v>794</v>
      </c>
      <c r="C23" s="81">
        <f>'Input quantities'!C21</f>
        <v>1</v>
      </c>
      <c r="D23" s="82">
        <f>'Input prices'!F16</f>
        <v>8</v>
      </c>
      <c r="E23" s="104">
        <f>C23*D23</f>
        <v>8</v>
      </c>
      <c r="F23" s="13"/>
      <c r="G23" s="19"/>
      <c r="H23" s="19"/>
    </row>
    <row r="24" spans="2:8">
      <c r="B24" s="15" t="s">
        <v>795</v>
      </c>
      <c r="C24" s="81">
        <f>'Input quantities'!C22</f>
        <v>1</v>
      </c>
      <c r="D24" s="82">
        <f>'Input prices'!F17</f>
        <v>11</v>
      </c>
      <c r="E24" s="104">
        <f t="shared" ref="E24:E25" si="0">C24*D24</f>
        <v>11</v>
      </c>
      <c r="F24" s="13"/>
      <c r="G24" s="19"/>
      <c r="H24" s="19"/>
    </row>
    <row r="25" spans="2:8">
      <c r="B25" s="15" t="s">
        <v>797</v>
      </c>
      <c r="C25" s="81">
        <f>'Input quantities'!C23</f>
        <v>1</v>
      </c>
      <c r="D25" s="82">
        <f>'Input prices'!F18</f>
        <v>16</v>
      </c>
      <c r="E25" s="104">
        <f t="shared" si="0"/>
        <v>16</v>
      </c>
      <c r="F25" s="13"/>
      <c r="G25" s="11"/>
      <c r="H25" s="11"/>
    </row>
    <row r="26" spans="2:8">
      <c r="B26" s="14" t="s">
        <v>393</v>
      </c>
      <c r="C26" s="81">
        <f>'Input quantities'!C24</f>
        <v>18</v>
      </c>
      <c r="D26" s="82">
        <f>IF(C5='Irrigation costs'!J25,0,HLOOKUP(C5,'Irrigation costs'!$B$3:$D$19,15,FALSE)/'Input quantities'!C24+HLOOKUP(C5,'Irrigation costs'!$B$3:$D$11,9,FALSE))</f>
        <v>6.6235175007138647</v>
      </c>
      <c r="E26" s="104"/>
      <c r="F26" s="13">
        <f>C26*D26</f>
        <v>119.22331501284957</v>
      </c>
      <c r="G26" s="11"/>
      <c r="H26" s="11"/>
    </row>
    <row r="27" spans="2:8">
      <c r="B27" s="14" t="s">
        <v>887</v>
      </c>
      <c r="C27" s="272" t="str">
        <f>IF('Input quantities'!C6&gt;'Input quantities'!C25,'Input quantities'!C6-'Input quantities'!C25,"-")</f>
        <v>-</v>
      </c>
      <c r="D27" s="82">
        <f>'Input prices'!D19</f>
        <v>0.05</v>
      </c>
      <c r="E27" s="104"/>
      <c r="F27" s="13">
        <f>IFERROR(C27*100*D27*D7,0)</f>
        <v>0</v>
      </c>
      <c r="G27" s="11"/>
      <c r="H27" s="11"/>
    </row>
    <row r="28" spans="2:8">
      <c r="B28" s="14" t="s">
        <v>44</v>
      </c>
      <c r="C28" s="81"/>
      <c r="D28" s="82"/>
      <c r="E28" s="11"/>
      <c r="F28" s="17">
        <v>8</v>
      </c>
      <c r="G28" s="11"/>
      <c r="H28" s="11"/>
    </row>
    <row r="29" spans="2:8">
      <c r="B29" s="14" t="s">
        <v>45</v>
      </c>
      <c r="C29" s="81"/>
      <c r="D29" s="82"/>
      <c r="E29" s="11"/>
      <c r="F29" s="17">
        <v>32</v>
      </c>
      <c r="G29" s="11"/>
      <c r="H29" s="11"/>
    </row>
    <row r="30" spans="2:8">
      <c r="B30" s="14" t="s">
        <v>46</v>
      </c>
      <c r="C30" s="81"/>
      <c r="D30" s="82"/>
      <c r="E30" s="11"/>
      <c r="F30" s="264">
        <f>G76</f>
        <v>15.02</v>
      </c>
      <c r="G30" s="11"/>
      <c r="H30" s="11"/>
    </row>
    <row r="31" spans="2:8">
      <c r="B31" s="14" t="s">
        <v>984</v>
      </c>
      <c r="C31" s="81">
        <f>D90</f>
        <v>0.66252633292633289</v>
      </c>
      <c r="D31" s="82">
        <f>'Input prices'!D20</f>
        <v>20</v>
      </c>
      <c r="E31" s="11"/>
      <c r="F31" s="264">
        <f>D31*C31</f>
        <v>13.250526658526658</v>
      </c>
      <c r="G31" s="11"/>
      <c r="H31" s="11"/>
    </row>
    <row r="32" spans="2:8">
      <c r="B32" s="14" t="s">
        <v>816</v>
      </c>
      <c r="C32" s="81">
        <f>E90</f>
        <v>5.6233927700447701</v>
      </c>
      <c r="D32" s="82">
        <f>'Input prices'!D21</f>
        <v>3.25</v>
      </c>
      <c r="E32" s="11"/>
      <c r="F32" s="264">
        <f>C32*D32</f>
        <v>18.276026502645504</v>
      </c>
      <c r="G32" s="11"/>
      <c r="H32" s="11"/>
    </row>
    <row r="33" spans="2:8">
      <c r="B33" s="14" t="s">
        <v>47</v>
      </c>
      <c r="C33" s="81"/>
      <c r="D33" s="82"/>
      <c r="E33" s="11"/>
      <c r="F33" s="264">
        <f>F90-F32-F31</f>
        <v>33.76828530579494</v>
      </c>
      <c r="G33" s="11"/>
      <c r="H33" s="11"/>
    </row>
    <row r="34" spans="2:8">
      <c r="B34" s="14" t="s">
        <v>404</v>
      </c>
      <c r="C34" s="81"/>
      <c r="D34" s="82"/>
      <c r="E34" s="11"/>
      <c r="F34" s="264">
        <f>F11*0.03</f>
        <v>19.915800000000001</v>
      </c>
      <c r="G34" s="11"/>
      <c r="H34" s="11"/>
    </row>
    <row r="35" spans="2:8">
      <c r="B35" s="14" t="s">
        <v>48</v>
      </c>
      <c r="C35" s="81"/>
      <c r="D35" s="82"/>
      <c r="E35" s="11"/>
      <c r="F35" s="17">
        <v>0</v>
      </c>
      <c r="G35" s="11"/>
      <c r="H35" s="11"/>
    </row>
    <row r="36" spans="2:8">
      <c r="B36" s="14" t="s">
        <v>18</v>
      </c>
      <c r="C36" s="92">
        <f>SUM(F14:F35)/2</f>
        <v>259.14840531133694</v>
      </c>
      <c r="D36" s="83">
        <f>'Input prices'!D22</f>
        <v>7.7499999999999999E-2</v>
      </c>
      <c r="E36" s="81"/>
      <c r="F36" s="18">
        <f>D36*C36</f>
        <v>20.084001411628613</v>
      </c>
      <c r="G36" s="11"/>
      <c r="H36" s="11"/>
    </row>
    <row r="37" spans="2:8">
      <c r="B37" s="89" t="s">
        <v>410</v>
      </c>
      <c r="C37" s="11"/>
      <c r="D37" s="12"/>
      <c r="E37" s="11"/>
      <c r="F37" s="88">
        <f>SUM(F14:F36)</f>
        <v>538.38081203430249</v>
      </c>
      <c r="G37" s="11"/>
      <c r="H37" s="11"/>
    </row>
    <row r="38" spans="2:8">
      <c r="B38" s="10"/>
      <c r="C38" s="11"/>
      <c r="D38" s="12"/>
      <c r="E38" s="11"/>
      <c r="F38" s="16"/>
      <c r="G38" s="41"/>
      <c r="H38" s="41"/>
    </row>
    <row r="39" spans="2:8">
      <c r="B39" s="87" t="s">
        <v>686</v>
      </c>
      <c r="C39" s="11"/>
      <c r="D39" s="12"/>
      <c r="E39" s="11"/>
      <c r="F39" s="13"/>
      <c r="G39" s="11"/>
      <c r="H39" s="11"/>
    </row>
    <row r="40" spans="2:8">
      <c r="B40" s="14" t="s">
        <v>28</v>
      </c>
      <c r="C40" s="19"/>
      <c r="D40" s="12"/>
      <c r="E40" s="11"/>
      <c r="F40" s="13">
        <f>'Input prices'!D25*F11</f>
        <v>6.6386000000000003</v>
      </c>
      <c r="G40" s="11"/>
      <c r="H40" s="11"/>
    </row>
    <row r="41" spans="2:8">
      <c r="B41" s="14" t="s">
        <v>420</v>
      </c>
      <c r="C41" s="11"/>
      <c r="D41" s="12"/>
      <c r="E41" s="11"/>
      <c r="F41" s="13">
        <f>G90</f>
        <v>66.187375227982599</v>
      </c>
      <c r="G41" s="11"/>
      <c r="H41" s="11"/>
    </row>
    <row r="42" spans="2:8">
      <c r="B42" s="14" t="s">
        <v>49</v>
      </c>
      <c r="C42" s="11"/>
      <c r="D42" s="12"/>
      <c r="E42" s="11"/>
      <c r="F42" s="18">
        <f>IF('Input prices'!D26&gt;0,'Input prices'!D26,'Input prices'!G26)</f>
        <v>225</v>
      </c>
      <c r="G42" s="11"/>
      <c r="H42" s="11"/>
    </row>
    <row r="43" spans="2:8">
      <c r="B43" s="89" t="s">
        <v>952</v>
      </c>
      <c r="C43" s="11"/>
      <c r="D43" s="12"/>
      <c r="E43" s="11"/>
      <c r="F43" s="88">
        <f>SUM(F40:F42)</f>
        <v>297.82597522798261</v>
      </c>
      <c r="G43" s="11"/>
      <c r="H43" s="11"/>
    </row>
    <row r="44" spans="2:8">
      <c r="B44" s="10"/>
      <c r="C44" s="11"/>
      <c r="D44" s="12"/>
      <c r="E44" s="11"/>
      <c r="F44" s="77"/>
      <c r="G44" s="41"/>
      <c r="H44" s="41"/>
    </row>
    <row r="45" spans="2:8" ht="15" customHeight="1">
      <c r="B45" s="89" t="s">
        <v>413</v>
      </c>
      <c r="C45" s="11"/>
      <c r="D45" s="12"/>
      <c r="E45" s="12"/>
      <c r="F45" s="88">
        <f>F37+F43</f>
        <v>836.20678726228516</v>
      </c>
      <c r="G45" s="11"/>
      <c r="H45" s="11"/>
    </row>
    <row r="46" spans="2:8">
      <c r="B46" s="101"/>
      <c r="C46" s="99"/>
      <c r="D46" s="100"/>
      <c r="E46" s="99"/>
      <c r="F46" s="102"/>
      <c r="G46" s="41"/>
      <c r="H46" s="41"/>
    </row>
    <row r="47" spans="2:8">
      <c r="B47" s="94" t="s">
        <v>405</v>
      </c>
      <c r="C47" s="11"/>
      <c r="D47" s="12"/>
      <c r="E47" s="11"/>
      <c r="F47" s="7">
        <f>F11-F37</f>
        <v>125.47918796569752</v>
      </c>
      <c r="G47" s="19"/>
      <c r="H47" s="11"/>
    </row>
    <row r="48" spans="2:8">
      <c r="B48" s="94" t="s">
        <v>406</v>
      </c>
      <c r="C48" s="11"/>
      <c r="D48" s="12"/>
      <c r="E48" s="11"/>
      <c r="F48" s="7">
        <f>F11-F45</f>
        <v>-172.34678726228515</v>
      </c>
      <c r="G48" s="11"/>
      <c r="H48" s="11"/>
    </row>
    <row r="49" spans="2:8">
      <c r="B49" s="103" t="s">
        <v>407</v>
      </c>
      <c r="C49" s="6"/>
      <c r="D49" s="20"/>
      <c r="E49" s="6"/>
      <c r="F49" s="40">
        <f>F11-F45+F42+F34</f>
        <v>72.569012737714857</v>
      </c>
      <c r="G49" s="11"/>
      <c r="H49" s="11"/>
    </row>
    <row r="50" spans="2:8">
      <c r="B50" s="10"/>
      <c r="C50" s="11"/>
      <c r="D50" s="11" t="s">
        <v>50</v>
      </c>
      <c r="E50" s="11"/>
      <c r="F50" s="13">
        <f>F37/D7</f>
        <v>8.5457271751476593</v>
      </c>
      <c r="G50" s="19"/>
      <c r="H50" s="19"/>
    </row>
    <row r="51" spans="2:8">
      <c r="B51" s="10"/>
      <c r="C51" s="11"/>
      <c r="D51" s="11" t="s">
        <v>51</v>
      </c>
      <c r="E51" s="11"/>
      <c r="F51" s="13">
        <f>F43/D7</f>
        <v>4.7273964321901998</v>
      </c>
      <c r="G51" s="11"/>
      <c r="H51" s="11"/>
    </row>
    <row r="52" spans="2:8" ht="17.25" thickBot="1">
      <c r="B52" s="21"/>
      <c r="C52" s="22"/>
      <c r="D52" s="22" t="s">
        <v>52</v>
      </c>
      <c r="E52" s="22"/>
      <c r="F52" s="42">
        <f>F45/D7</f>
        <v>13.27312360733786</v>
      </c>
      <c r="G52" s="11"/>
      <c r="H52" s="11"/>
    </row>
    <row r="53" spans="2:8">
      <c r="B53" s="19"/>
      <c r="C53" s="11"/>
      <c r="D53" s="12"/>
      <c r="E53" s="11"/>
      <c r="F53" s="19"/>
      <c r="G53" s="11"/>
      <c r="H53" s="11"/>
    </row>
    <row r="54" spans="2:8">
      <c r="B54" s="19"/>
      <c r="C54" s="11"/>
      <c r="D54" s="12"/>
      <c r="E54" s="11"/>
      <c r="F54" s="19"/>
      <c r="G54" s="11"/>
      <c r="H54" s="11"/>
    </row>
    <row r="55" spans="2:8">
      <c r="B55" s="19"/>
      <c r="C55" s="11"/>
      <c r="D55" s="11"/>
      <c r="E55" s="11"/>
      <c r="F55" s="11"/>
      <c r="G55" s="11"/>
      <c r="H55" s="11"/>
    </row>
    <row r="56" spans="2:8">
      <c r="G56" s="19"/>
      <c r="H56" s="19"/>
    </row>
    <row r="57" spans="2:8">
      <c r="B57" s="23" t="str">
        <f>"Detailed Report: "&amp;B3</f>
        <v>Detailed Report: Irrigated GMO Soybean Enterprise Budget</v>
      </c>
      <c r="C57" s="24"/>
      <c r="D57" s="25"/>
      <c r="E57" s="24"/>
      <c r="F57" s="26"/>
      <c r="G57" s="27"/>
    </row>
    <row r="58" spans="2:8">
      <c r="C58" s="28"/>
      <c r="D58" s="25"/>
      <c r="E58" s="26"/>
      <c r="F58" s="26"/>
      <c r="G58" s="26"/>
    </row>
    <row r="59" spans="2:8">
      <c r="B59" s="29" t="s">
        <v>53</v>
      </c>
      <c r="C59" s="30" t="s">
        <v>54</v>
      </c>
      <c r="D59" s="31"/>
      <c r="E59" s="29" t="s">
        <v>55</v>
      </c>
      <c r="F59" s="29"/>
      <c r="G59" s="32"/>
      <c r="H59" s="30" t="s">
        <v>56</v>
      </c>
    </row>
    <row r="60" spans="2:8">
      <c r="B60" s="26" t="s">
        <v>57</v>
      </c>
      <c r="C60" s="33">
        <f>D7</f>
        <v>63</v>
      </c>
      <c r="D60" s="25"/>
      <c r="E60" s="26" t="s">
        <v>391</v>
      </c>
      <c r="H60" s="25">
        <f>E7</f>
        <v>10.220000000000001</v>
      </c>
    </row>
    <row r="61" spans="2:8">
      <c r="B61" s="26" t="s">
        <v>58</v>
      </c>
      <c r="C61" s="34">
        <f>C14</f>
        <v>130000</v>
      </c>
      <c r="D61" s="25"/>
      <c r="E61" s="26" t="str">
        <f>"Seed, per "&amp;'Input quantities'!B10&amp;" seed bag"</f>
        <v>Seed, per 80000 seed bag</v>
      </c>
      <c r="H61" s="25">
        <f>D14</f>
        <v>75</v>
      </c>
    </row>
    <row r="62" spans="2:8">
      <c r="B62" s="26" t="s">
        <v>59</v>
      </c>
      <c r="C62" s="35">
        <f>C17</f>
        <v>50</v>
      </c>
      <c r="D62" s="25"/>
      <c r="E62" s="26" t="s">
        <v>60</v>
      </c>
      <c r="F62" s="26"/>
      <c r="H62" s="25">
        <f>D17</f>
        <v>0.45</v>
      </c>
    </row>
    <row r="63" spans="2:8">
      <c r="B63" s="26" t="s">
        <v>61</v>
      </c>
      <c r="C63" s="35">
        <f>C18</f>
        <v>95</v>
      </c>
      <c r="D63" s="25"/>
      <c r="E63" s="26" t="s">
        <v>62</v>
      </c>
      <c r="F63" s="26"/>
      <c r="H63" s="25">
        <f>D18</f>
        <v>0.38</v>
      </c>
    </row>
    <row r="64" spans="2:8">
      <c r="B64" s="26" t="s">
        <v>996</v>
      </c>
      <c r="C64" s="323">
        <f>C19</f>
        <v>12</v>
      </c>
      <c r="D64" s="25"/>
      <c r="E64" s="26" t="s">
        <v>997</v>
      </c>
      <c r="F64" s="26"/>
      <c r="H64" s="25">
        <f>D19</f>
        <v>0.55000000000000004</v>
      </c>
    </row>
    <row r="65" spans="2:8">
      <c r="B65" s="3" t="s">
        <v>986</v>
      </c>
      <c r="C65" s="12">
        <f>C20</f>
        <v>0.5</v>
      </c>
      <c r="E65" s="3" t="s">
        <v>987</v>
      </c>
      <c r="H65" s="12">
        <f>D20</f>
        <v>30</v>
      </c>
    </row>
    <row r="66" spans="2:8">
      <c r="B66" s="3" t="s">
        <v>988</v>
      </c>
      <c r="C66" s="12">
        <f>C26</f>
        <v>18</v>
      </c>
      <c r="E66" s="26" t="s">
        <v>64</v>
      </c>
      <c r="F66" s="26"/>
      <c r="H66" s="25">
        <f>'Input prices'!D20</f>
        <v>20</v>
      </c>
    </row>
    <row r="67" spans="2:8">
      <c r="B67" s="26" t="s">
        <v>63</v>
      </c>
      <c r="C67" s="28">
        <f>D90</f>
        <v>0.66252633292633289</v>
      </c>
      <c r="E67" s="3" t="s">
        <v>989</v>
      </c>
      <c r="H67" s="12">
        <f>D26</f>
        <v>6.6235175007138647</v>
      </c>
    </row>
    <row r="68" spans="2:8">
      <c r="B68" s="26" t="s">
        <v>990</v>
      </c>
      <c r="C68" s="308">
        <f>D36</f>
        <v>7.7499999999999999E-2</v>
      </c>
      <c r="E68" s="26" t="s">
        <v>65</v>
      </c>
      <c r="F68" s="26"/>
      <c r="H68" s="25">
        <f>'Input prices'!D21</f>
        <v>3.25</v>
      </c>
    </row>
    <row r="69" spans="2:8">
      <c r="E69" s="26"/>
      <c r="F69" s="26"/>
      <c r="H69" s="25"/>
    </row>
    <row r="70" spans="2:8">
      <c r="B70" s="67" t="s">
        <v>807</v>
      </c>
      <c r="C70" s="241" t="s">
        <v>808</v>
      </c>
      <c r="D70" s="67"/>
      <c r="E70" s="67"/>
      <c r="F70" s="67"/>
      <c r="G70" s="67"/>
      <c r="H70" s="67"/>
    </row>
    <row r="71" spans="2:8">
      <c r="B71" s="244" t="s">
        <v>604</v>
      </c>
      <c r="C71" s="244" t="s">
        <v>606</v>
      </c>
      <c r="D71" s="242" t="s">
        <v>17</v>
      </c>
      <c r="E71" s="243" t="s">
        <v>611</v>
      </c>
      <c r="F71" s="243" t="s">
        <v>886</v>
      </c>
      <c r="G71" s="244" t="s">
        <v>809</v>
      </c>
    </row>
    <row r="72" spans="2:8">
      <c r="B72" s="253" t="str">
        <f>'Custom hire'!A13</f>
        <v xml:space="preserve">Apply dry fertilizer on cropland, single spread </v>
      </c>
      <c r="C72" s="246" t="str">
        <f>'Custom hire'!C13</f>
        <v>per acre</v>
      </c>
      <c r="D72" s="245">
        <f>'Custom hire'!E13</f>
        <v>1</v>
      </c>
      <c r="E72" s="246">
        <f>'Custom hire'!B13</f>
        <v>7.02</v>
      </c>
      <c r="F72" s="247" t="str">
        <f>IF(ISBLANK('Custom hire'!D13),"-",'Custom hire'!D13)</f>
        <v>-</v>
      </c>
      <c r="G72" s="247">
        <f>IFERROR(D72*E72*IF(C72="per acre",1,F72),"-")</f>
        <v>7.02</v>
      </c>
    </row>
    <row r="73" spans="2:8">
      <c r="B73" s="67" t="str">
        <f>'Custom hire'!A14</f>
        <v>Aerially apply chemicals</v>
      </c>
      <c r="C73" s="67" t="str">
        <f>'Custom hire'!C14</f>
        <v>per acre</v>
      </c>
      <c r="D73" s="245">
        <f>'Custom hire'!E14</f>
        <v>1</v>
      </c>
      <c r="E73" s="247">
        <f>'Custom hire'!B14</f>
        <v>8</v>
      </c>
      <c r="F73" s="247" t="str">
        <f>IF(ISBLANK('Custom hire'!D14),"-",'Custom hire'!D14)</f>
        <v>-</v>
      </c>
      <c r="G73" s="247">
        <f>IFERROR(D73*E73*IF(C73="per acre",1,F73),"-")</f>
        <v>8</v>
      </c>
    </row>
    <row r="74" spans="2:8">
      <c r="B74" s="67">
        <f>'Custom hire'!A15</f>
        <v>0</v>
      </c>
      <c r="C74" s="67">
        <f>'Custom hire'!C15</f>
        <v>0</v>
      </c>
      <c r="D74" s="245">
        <f>'Custom hire'!E15</f>
        <v>0</v>
      </c>
      <c r="E74" s="247">
        <f>'Custom hire'!B15</f>
        <v>0</v>
      </c>
      <c r="F74" s="247" t="str">
        <f>IF(ISBLANK('Custom hire'!D15),"-",'Custom hire'!D15)</f>
        <v>-</v>
      </c>
      <c r="G74" s="247" t="str">
        <f>IFERROR(D74*E74*IF(C74="per acre",1,F74),"-")</f>
        <v>-</v>
      </c>
    </row>
    <row r="75" spans="2:8">
      <c r="B75" s="244">
        <f>'Custom hire'!A16</f>
        <v>0</v>
      </c>
      <c r="C75" s="244" t="str">
        <f>'Custom hire'!C16</f>
        <v/>
      </c>
      <c r="D75" s="248">
        <f>'Custom hire'!E16</f>
        <v>0</v>
      </c>
      <c r="E75" s="249" t="str">
        <f>'Custom hire'!B16</f>
        <v/>
      </c>
      <c r="F75" s="249" t="str">
        <f>IF(ISBLANK('Custom hire'!D16),"-",'Custom hire'!D16)</f>
        <v>-</v>
      </c>
      <c r="G75" s="249" t="str">
        <f>IFERROR(D75*E75*IF(C75="per acre",1,F75),"-")</f>
        <v>-</v>
      </c>
    </row>
    <row r="76" spans="2:8">
      <c r="B76" s="251" t="s">
        <v>810</v>
      </c>
      <c r="C76" s="250"/>
      <c r="D76" s="251"/>
      <c r="E76" s="250"/>
      <c r="F76" s="250"/>
      <c r="G76" s="256">
        <f>SUM(G72:G75)</f>
        <v>15.02</v>
      </c>
    </row>
    <row r="77" spans="2:8">
      <c r="B77" s="26"/>
      <c r="C77" s="28"/>
      <c r="D77" s="28"/>
      <c r="E77" s="28"/>
      <c r="F77" s="28"/>
      <c r="G77" s="28"/>
      <c r="H77" s="26"/>
    </row>
    <row r="78" spans="2:8" ht="33.75">
      <c r="B78" s="23"/>
      <c r="C78" s="370" t="s">
        <v>973</v>
      </c>
      <c r="D78" s="36" t="s">
        <v>66</v>
      </c>
      <c r="E78" s="36" t="s">
        <v>67</v>
      </c>
      <c r="F78" s="37" t="s">
        <v>418</v>
      </c>
      <c r="G78" s="37" t="s">
        <v>419</v>
      </c>
      <c r="H78" s="37" t="s">
        <v>417</v>
      </c>
    </row>
    <row r="79" spans="2:8">
      <c r="B79" s="29" t="s">
        <v>68</v>
      </c>
      <c r="C79" s="371"/>
      <c r="D79" s="30" t="s">
        <v>69</v>
      </c>
      <c r="E79" s="30" t="s">
        <v>70</v>
      </c>
      <c r="F79" s="30" t="s">
        <v>71</v>
      </c>
      <c r="G79" s="30" t="s">
        <v>71</v>
      </c>
      <c r="H79" s="30" t="s">
        <v>71</v>
      </c>
    </row>
    <row r="80" spans="2:8">
      <c r="B80" s="3" t="str">
        <f>CONCATENATE(Equipment!B26,"; ",Equipment!C26)</f>
        <v>Subsoiler, 20 Ft Folding, per acre; 340 HP MFWD</v>
      </c>
      <c r="C80" s="240">
        <f>IFERROR(Equipment!D26,"-")</f>
        <v>0.33</v>
      </c>
      <c r="D80" s="28">
        <f>IFERROR(Equipment!F26,"-")</f>
        <v>3.6299999999999999E-2</v>
      </c>
      <c r="E80" s="28">
        <f>IFERROR(Equipment!E26,"-")</f>
        <v>0.54304799999999998</v>
      </c>
      <c r="F80" s="28">
        <f>IFERROR(Equipment!G26,"-")</f>
        <v>3.3524765999999997</v>
      </c>
      <c r="G80" s="28">
        <f>IFERROR(Equipment!H26,"-")</f>
        <v>4.4551243899758095</v>
      </c>
      <c r="H80" s="12">
        <f>SUM(F80:G80)</f>
        <v>7.8076009899758088</v>
      </c>
    </row>
    <row r="81" spans="2:8">
      <c r="B81" s="3" t="str">
        <f>CONCATENATE(Equipment!B27,"; ",Equipment!C27)</f>
        <v>Disk bedder, 36 Ft Folding, per acre; 280 HP MFWD</v>
      </c>
      <c r="C81" s="240">
        <f>IFERROR(Equipment!D27,"-")</f>
        <v>1</v>
      </c>
      <c r="D81" s="28">
        <f>IFERROR(Equipment!F27,"-")</f>
        <v>0.06</v>
      </c>
      <c r="E81" s="28">
        <f>IFERROR(Equipment!E27,"-")</f>
        <v>0.73919999999999986</v>
      </c>
      <c r="F81" s="28">
        <f>IFERROR(Equipment!G27,"-")</f>
        <v>4.8806399999999996</v>
      </c>
      <c r="G81" s="28">
        <f>IFERROR(Equipment!H27,"-")</f>
        <v>6.6530313256284064</v>
      </c>
      <c r="H81" s="12">
        <f t="shared" ref="H81:H89" si="1">SUM(F81:G81)</f>
        <v>11.533671325628406</v>
      </c>
    </row>
    <row r="82" spans="2:8">
      <c r="B82" s="3" t="str">
        <f>CONCATENATE(Equipment!B28,"; ",Equipment!C28)</f>
        <v>Bed leveler, 36 Ft Folding, per acre; 340 HP MFWD</v>
      </c>
      <c r="C82" s="240">
        <f>IFERROR(Equipment!D28,"-")</f>
        <v>1</v>
      </c>
      <c r="D82" s="28">
        <f>IFERROR(Equipment!F28,"-")</f>
        <v>0.06</v>
      </c>
      <c r="E82" s="28">
        <f>IFERROR(Equipment!E28,"-")</f>
        <v>0.89759999999999995</v>
      </c>
      <c r="F82" s="28">
        <f>IFERROR(Equipment!G28,"-")</f>
        <v>5.564919999999999</v>
      </c>
      <c r="G82" s="28">
        <f>IFERROR(Equipment!H28,"-")</f>
        <v>7.4820237850839817</v>
      </c>
      <c r="H82" s="12">
        <f t="shared" si="1"/>
        <v>13.046943785083981</v>
      </c>
    </row>
    <row r="83" spans="2:8">
      <c r="B83" s="3" t="str">
        <f>CONCATENATE(Equipment!B29,"; ",Equipment!C29)</f>
        <v>Row crop planter, 40 Ft Folding, per acre; 280 HP MFWD</v>
      </c>
      <c r="C83" s="240">
        <f>IFERROR(Equipment!D29,"-")</f>
        <v>1</v>
      </c>
      <c r="D83" s="28">
        <f>IFERROR(Equipment!F29,"-")</f>
        <v>5.3571428571428568E-2</v>
      </c>
      <c r="E83" s="28">
        <f>IFERROR(Equipment!E29,"-")</f>
        <v>0.65999999999999992</v>
      </c>
      <c r="F83" s="28">
        <f>IFERROR(Equipment!G29,"-")</f>
        <v>8.706048019503033</v>
      </c>
      <c r="G83" s="28">
        <f>IFERROR(Equipment!H29,"-")</f>
        <v>16.600227536123128</v>
      </c>
      <c r="H83" s="12">
        <f t="shared" si="1"/>
        <v>25.306275555626161</v>
      </c>
    </row>
    <row r="84" spans="2:8" ht="16.5" customHeight="1">
      <c r="B84" s="3" t="str">
        <f>CONCATENATE(Equipment!B30,"; ",Equipment!C30)</f>
        <v>Boom sprayer - self-propelled, 120 Ft Folding, per acre; 160 HP MFWD</v>
      </c>
      <c r="C84" s="240">
        <f>IFERROR(Equipment!D30,"-")</f>
        <v>2</v>
      </c>
      <c r="D84" s="28">
        <f>IFERROR(Equipment!F30,"-")</f>
        <v>2.1153846153846155E-2</v>
      </c>
      <c r="E84" s="28">
        <f>IFERROR(Equipment!E30,"-")</f>
        <v>0.14892307692307691</v>
      </c>
      <c r="F84" s="28">
        <f>IFERROR(Equipment!G30,"-")</f>
        <v>11.160070630464091</v>
      </c>
      <c r="G84" s="28">
        <f>IFERROR(Equipment!H30,"-")</f>
        <v>4.1794900645374629</v>
      </c>
      <c r="H84" s="12">
        <f t="shared" si="1"/>
        <v>15.339560695001554</v>
      </c>
    </row>
    <row r="85" spans="2:8" ht="16.5" customHeight="1">
      <c r="B85" s="3" t="str">
        <f>CONCATENATE(Equipment!B31,"; ",Equipment!C31)</f>
        <v>Draper platform, 45 Ft, per acre; 440 HP Combine</v>
      </c>
      <c r="C85" s="240">
        <f>IFERROR(Equipment!D31,"-")</f>
        <v>1</v>
      </c>
      <c r="D85" s="28">
        <f>IFERROR(Equipment!F31,"-")</f>
        <v>5.8201058201058198E-2</v>
      </c>
      <c r="E85" s="28">
        <f>IFERROR(Equipment!E31,"-")</f>
        <v>0.97312169312169305</v>
      </c>
      <c r="F85" s="28">
        <f>IFERROR(Equipment!G31,"-")</f>
        <v>14.80404992747104</v>
      </c>
      <c r="G85" s="28">
        <f>IFERROR(Equipment!H31,"-")</f>
        <v>14.395989748899119</v>
      </c>
      <c r="H85" s="12">
        <f t="shared" si="1"/>
        <v>29.20003967637016</v>
      </c>
    </row>
    <row r="86" spans="2:8">
      <c r="B86" s="3" t="str">
        <f>CONCATENATE(Equipment!B32,"; ",Equipment!C32)</f>
        <v>Grain cart, 1000 Bu, per hour; 280 HP MFWD</v>
      </c>
      <c r="C86" s="240">
        <f>IFERROR(Equipment!D32,"-")</f>
        <v>0.03</v>
      </c>
      <c r="D86" s="28">
        <f>IFERROR(Equipment!F32,"-")</f>
        <v>3.3300000000000003E-2</v>
      </c>
      <c r="E86" s="28">
        <f>IFERROR(Equipment!E32,"-")</f>
        <v>0.36959999999999993</v>
      </c>
      <c r="F86" s="28">
        <f>IFERROR(Equipment!G32,"-")</f>
        <v>3.4303025815160764</v>
      </c>
      <c r="G86" s="28">
        <f>IFERROR(Equipment!H32,"-")</f>
        <v>4.8502515959427512</v>
      </c>
      <c r="H86" s="12">
        <f t="shared" si="1"/>
        <v>8.2805541774588285</v>
      </c>
    </row>
    <row r="87" spans="2:8">
      <c r="B87" s="3" t="str">
        <f>CONCATENATE(Equipment!B33,"; ",Equipment!C33)</f>
        <v xml:space="preserve">Grain trailer, 1000 Bushel HB, per hour; 475 HP Road tractor </v>
      </c>
      <c r="C87" s="240">
        <f>IFERROR(Equipment!D33,"-")</f>
        <v>0.06</v>
      </c>
      <c r="D87" s="28">
        <f>IFERROR(Equipment!F33,"-")</f>
        <v>6.6000000000000003E-2</v>
      </c>
      <c r="E87" s="28">
        <f>IFERROR(Equipment!E33,"-")</f>
        <v>0.42749999999999999</v>
      </c>
      <c r="F87" s="28">
        <f>IFERROR(Equipment!G33,"-")</f>
        <v>3.9922348992268999</v>
      </c>
      <c r="G87" s="28">
        <f>IFERROR(Equipment!H33,"-")</f>
        <v>1.9555229600012254</v>
      </c>
      <c r="H87" s="12">
        <f t="shared" si="1"/>
        <v>5.9477578592281253</v>
      </c>
    </row>
    <row r="88" spans="2:8">
      <c r="B88" s="3" t="str">
        <f>CONCATENATE(Equipment!B34,"; ",Equipment!C34)</f>
        <v>Grain auger, 13 In; 130 HP MFWD</v>
      </c>
      <c r="C88" s="240">
        <f>IFERROR(Equipment!D34,"-")</f>
        <v>0.02</v>
      </c>
      <c r="D88" s="28">
        <f>IFERROR(Equipment!F34,"-")</f>
        <v>2.4E-2</v>
      </c>
      <c r="E88" s="28">
        <f>IFERROR(Equipment!E34,"-")</f>
        <v>0.1144</v>
      </c>
      <c r="F88" s="28">
        <f>IFERROR(Equipment!G34,"-")</f>
        <v>1.3102142298385993</v>
      </c>
      <c r="G88" s="28">
        <f>IFERROR(Equipment!H34,"-")</f>
        <v>1.3156084182138801</v>
      </c>
      <c r="H88" s="12">
        <f t="shared" si="1"/>
        <v>2.6258226480524796</v>
      </c>
    </row>
    <row r="89" spans="2:8">
      <c r="B89" s="95" t="str">
        <f>CONCATENATE(Equipment!B35,"; ",Equipment!C35)</f>
        <v>; 1 Ton 4x4 Pickup</v>
      </c>
      <c r="C89" s="252">
        <f>IFERROR(Equipment!D35,"-")</f>
        <v>0.25</v>
      </c>
      <c r="D89" s="105">
        <f>IFERROR(Equipment!F35,"-")</f>
        <v>0.25</v>
      </c>
      <c r="E89" s="105">
        <f>IFERROR(Equipment!E35,"-")</f>
        <v>0.75</v>
      </c>
      <c r="F89" s="105">
        <f>IFERROR(Equipment!G35,"-")</f>
        <v>8.0938815789473679</v>
      </c>
      <c r="G89" s="105">
        <f>IFERROR(Equipment!H35,"-")</f>
        <v>4.3001054035768478</v>
      </c>
      <c r="H89" s="20">
        <f t="shared" si="1"/>
        <v>12.393986982524215</v>
      </c>
    </row>
    <row r="90" spans="2:8" ht="17.25">
      <c r="B90" s="23" t="s">
        <v>72</v>
      </c>
      <c r="C90" s="108"/>
      <c r="D90" s="36">
        <f>SUM(D80:D89)</f>
        <v>0.66252633292633289</v>
      </c>
      <c r="E90" s="36">
        <f>SUM(E80:E89)</f>
        <v>5.6233927700447701</v>
      </c>
      <c r="F90" s="36">
        <f>SUM(F80:F89)</f>
        <v>65.294838466967107</v>
      </c>
      <c r="G90" s="36">
        <f>SUM(G80:G89)</f>
        <v>66.187375227982599</v>
      </c>
      <c r="H90" s="36">
        <f>SUM(H80:H89)</f>
        <v>131.48221369494971</v>
      </c>
    </row>
    <row r="91" spans="2:8"/>
    <row r="92" spans="2:8">
      <c r="B92" s="67" t="s">
        <v>414</v>
      </c>
    </row>
    <row r="93" spans="2:8">
      <c r="B93" s="67" t="s">
        <v>415</v>
      </c>
      <c r="H93" s="12"/>
    </row>
    <row r="94" spans="2:8">
      <c r="B94" s="67" t="s">
        <v>416</v>
      </c>
    </row>
    <row r="95" spans="2:8"/>
    <row r="96" spans="2:8" ht="16.5" customHeight="1"/>
    <row r="97" spans="1:9"/>
    <row r="98" spans="1:9">
      <c r="B98" s="292" t="s">
        <v>960</v>
      </c>
    </row>
    <row r="99" spans="1:9">
      <c r="B99" s="368" t="s">
        <v>10</v>
      </c>
      <c r="C99" s="368"/>
      <c r="D99" s="368"/>
      <c r="E99" s="368"/>
      <c r="F99" s="368"/>
      <c r="G99" s="368"/>
      <c r="H99" s="368"/>
      <c r="I99" s="368"/>
    </row>
    <row r="100" spans="1:9" s="301" customFormat="1">
      <c r="A100" s="369" t="s">
        <v>959</v>
      </c>
      <c r="B100" s="293"/>
      <c r="C100" s="299">
        <f>0.7*$D$7</f>
        <v>44.099999999999994</v>
      </c>
      <c r="D100" s="299">
        <f>0.8*$D$7</f>
        <v>50.400000000000006</v>
      </c>
      <c r="E100" s="299">
        <f>0.9*$D$7</f>
        <v>56.7</v>
      </c>
      <c r="F100" s="299">
        <f>1*$D$7</f>
        <v>63</v>
      </c>
      <c r="G100" s="299">
        <f>1.1*$D$7</f>
        <v>69.300000000000011</v>
      </c>
      <c r="H100" s="299">
        <f>1.2*$D$7</f>
        <v>75.599999999999994</v>
      </c>
      <c r="I100" s="299">
        <f>1.3*$D$7</f>
        <v>81.900000000000006</v>
      </c>
    </row>
    <row r="101" spans="1:9">
      <c r="A101" s="369"/>
      <c r="B101" s="300">
        <f>0.7*$E$7</f>
        <v>7.1539999999999999</v>
      </c>
      <c r="C101" s="309">
        <f t="shared" ref="C101:I107" si="2">(C$100*$B101+SUM($F$8:$F$10)-((C$100*$B101+SUM($F$8:$F$10))/$F$11*$F$40)-($F$27*C$100/$D$7)-SUM($F$14:$F$26,$F$28:$F$33,$F$35:$F$36,$F$41))</f>
        <v>-252.51590126228513</v>
      </c>
      <c r="D101" s="310">
        <f t="shared" si="2"/>
        <v>-207.89640326228499</v>
      </c>
      <c r="E101" s="310">
        <f t="shared" si="2"/>
        <v>-163.27690526228508</v>
      </c>
      <c r="F101" s="320">
        <f t="shared" si="2"/>
        <v>-118.65740726228506</v>
      </c>
      <c r="G101" s="310">
        <f t="shared" si="2"/>
        <v>-74.037909262284927</v>
      </c>
      <c r="H101" s="310">
        <f t="shared" si="2"/>
        <v>-29.418411262285076</v>
      </c>
      <c r="I101" s="311">
        <f t="shared" si="2"/>
        <v>15.201086737714945</v>
      </c>
    </row>
    <row r="102" spans="1:9">
      <c r="A102" s="369"/>
      <c r="B102" s="300">
        <f>0.8*$E$7</f>
        <v>8.1760000000000002</v>
      </c>
      <c r="C102" s="312">
        <f t="shared" si="2"/>
        <v>-207.89640326228511</v>
      </c>
      <c r="D102" s="313">
        <f t="shared" si="2"/>
        <v>-156.90269126228497</v>
      </c>
      <c r="E102" s="313">
        <f t="shared" si="2"/>
        <v>-105.90897926228507</v>
      </c>
      <c r="F102" s="318">
        <f t="shared" si="2"/>
        <v>-54.915267262285056</v>
      </c>
      <c r="G102" s="313">
        <f t="shared" si="2"/>
        <v>-3.9215552622848691</v>
      </c>
      <c r="H102" s="313">
        <f t="shared" si="2"/>
        <v>47.072156737714977</v>
      </c>
      <c r="I102" s="314">
        <f t="shared" si="2"/>
        <v>98.065868737714936</v>
      </c>
    </row>
    <row r="103" spans="1:9">
      <c r="A103" s="369"/>
      <c r="B103" s="300">
        <f>0.9*$E$7</f>
        <v>9.1980000000000004</v>
      </c>
      <c r="C103" s="312">
        <f t="shared" si="2"/>
        <v>-163.27690526228514</v>
      </c>
      <c r="D103" s="313">
        <f t="shared" si="2"/>
        <v>-105.90897926228502</v>
      </c>
      <c r="E103" s="313">
        <f t="shared" si="2"/>
        <v>-48.541053262285004</v>
      </c>
      <c r="F103" s="318">
        <f t="shared" si="2"/>
        <v>8.8268727377150071</v>
      </c>
      <c r="G103" s="313">
        <f t="shared" si="2"/>
        <v>66.194798737715132</v>
      </c>
      <c r="H103" s="313">
        <f t="shared" si="2"/>
        <v>123.56272473771492</v>
      </c>
      <c r="I103" s="314">
        <f t="shared" si="2"/>
        <v>180.93065073771504</v>
      </c>
    </row>
    <row r="104" spans="1:9">
      <c r="A104" s="369"/>
      <c r="B104" s="300">
        <f>1*$E$7</f>
        <v>10.220000000000001</v>
      </c>
      <c r="C104" s="317">
        <f t="shared" si="2"/>
        <v>-118.65740726228506</v>
      </c>
      <c r="D104" s="318">
        <f t="shared" si="2"/>
        <v>-54.915267262284942</v>
      </c>
      <c r="E104" s="318">
        <f t="shared" si="2"/>
        <v>8.8268727377150071</v>
      </c>
      <c r="F104" s="318">
        <f t="shared" si="2"/>
        <v>72.569012737714957</v>
      </c>
      <c r="G104" s="318">
        <f t="shared" si="2"/>
        <v>136.31115273771513</v>
      </c>
      <c r="H104" s="318">
        <f t="shared" si="2"/>
        <v>200.05329273771486</v>
      </c>
      <c r="I104" s="319">
        <f t="shared" si="2"/>
        <v>263.79543273771503</v>
      </c>
    </row>
    <row r="105" spans="1:9">
      <c r="A105" s="369"/>
      <c r="B105" s="300">
        <f>1.1*$E$7</f>
        <v>11.242000000000001</v>
      </c>
      <c r="C105" s="312">
        <f t="shared" si="2"/>
        <v>-74.037909262285041</v>
      </c>
      <c r="D105" s="313">
        <f t="shared" si="2"/>
        <v>-3.9215552622848691</v>
      </c>
      <c r="E105" s="313">
        <f t="shared" si="2"/>
        <v>66.194798737715018</v>
      </c>
      <c r="F105" s="318">
        <f t="shared" si="2"/>
        <v>136.31115273771502</v>
      </c>
      <c r="G105" s="313">
        <f t="shared" si="2"/>
        <v>206.42750673771513</v>
      </c>
      <c r="H105" s="313">
        <f t="shared" si="2"/>
        <v>276.54386073771502</v>
      </c>
      <c r="I105" s="314">
        <f t="shared" si="2"/>
        <v>346.66021473771514</v>
      </c>
    </row>
    <row r="106" spans="1:9">
      <c r="A106" s="369"/>
      <c r="B106" s="300">
        <f>1.2*$E$7</f>
        <v>12.264000000000001</v>
      </c>
      <c r="C106" s="312">
        <f t="shared" si="2"/>
        <v>-29.418411262285076</v>
      </c>
      <c r="D106" s="313">
        <f t="shared" si="2"/>
        <v>47.07215673771509</v>
      </c>
      <c r="E106" s="313">
        <f t="shared" si="2"/>
        <v>123.56272473771503</v>
      </c>
      <c r="F106" s="318">
        <f t="shared" si="2"/>
        <v>200.05329273771497</v>
      </c>
      <c r="G106" s="313">
        <f t="shared" si="2"/>
        <v>276.54386073771525</v>
      </c>
      <c r="H106" s="313">
        <f t="shared" si="2"/>
        <v>353.03442873771496</v>
      </c>
      <c r="I106" s="314">
        <f t="shared" si="2"/>
        <v>429.52499673771501</v>
      </c>
    </row>
    <row r="107" spans="1:9" hidden="1">
      <c r="A107" s="369"/>
      <c r="B107" s="302">
        <f>1.3*$E$7</f>
        <v>13.286000000000001</v>
      </c>
      <c r="C107" s="315">
        <f t="shared" si="2"/>
        <v>15.201086737714945</v>
      </c>
      <c r="D107" s="297">
        <f t="shared" si="2"/>
        <v>98.06586873771505</v>
      </c>
      <c r="E107" s="297">
        <f t="shared" si="2"/>
        <v>180.93065073771504</v>
      </c>
      <c r="F107" s="298">
        <f t="shared" si="2"/>
        <v>263.79543273771492</v>
      </c>
      <c r="G107" s="297">
        <f t="shared" si="2"/>
        <v>346.66021473771514</v>
      </c>
      <c r="H107" s="297">
        <f t="shared" si="2"/>
        <v>429.52499673771501</v>
      </c>
      <c r="I107" s="316">
        <f t="shared" si="2"/>
        <v>512.38977873771512</v>
      </c>
    </row>
    <row r="108" spans="1:9" hidden="1">
      <c r="E108" s="3" t="s">
        <v>968</v>
      </c>
      <c r="F108" s="12">
        <f>F49</f>
        <v>72.569012737714857</v>
      </c>
    </row>
    <row r="128"/>
    <row r="955" spans="2:3" hidden="1">
      <c r="B955" s="3" t="s">
        <v>74</v>
      </c>
    </row>
    <row r="956" spans="2:3" hidden="1">
      <c r="B956" s="3" t="s">
        <v>75</v>
      </c>
      <c r="C956" s="3">
        <v>5</v>
      </c>
    </row>
    <row r="957" spans="2:3" hidden="1">
      <c r="B957" s="3" t="s">
        <v>76</v>
      </c>
      <c r="C957" s="3">
        <v>1</v>
      </c>
    </row>
    <row r="958" spans="2:3" hidden="1">
      <c r="B958" s="3" t="s">
        <v>77</v>
      </c>
      <c r="C958" s="3">
        <v>1</v>
      </c>
    </row>
    <row r="959" spans="2:3" hidden="1">
      <c r="B959" s="3" t="s">
        <v>78</v>
      </c>
      <c r="C959" s="3">
        <v>2</v>
      </c>
    </row>
    <row r="960" spans="2:3" hidden="1">
      <c r="B960" s="3" t="s">
        <v>79</v>
      </c>
      <c r="C960" s="3">
        <v>1</v>
      </c>
    </row>
    <row r="961" spans="2:3" hidden="1">
      <c r="B961" s="3" t="s">
        <v>80</v>
      </c>
      <c r="C961" s="3">
        <v>0</v>
      </c>
    </row>
    <row r="962" spans="2:3" hidden="1">
      <c r="B962" s="3" t="s">
        <v>81</v>
      </c>
      <c r="C962" s="3">
        <v>0</v>
      </c>
    </row>
    <row r="963" spans="2:3" hidden="1">
      <c r="B963" s="3" t="s">
        <v>82</v>
      </c>
      <c r="C963" s="3">
        <v>0</v>
      </c>
    </row>
    <row r="964" spans="2:3" hidden="1">
      <c r="B964" s="3" t="s">
        <v>83</v>
      </c>
      <c r="C964" s="3">
        <v>0</v>
      </c>
    </row>
    <row r="965" spans="2:3" hidden="1">
      <c r="B965" s="3" t="s">
        <v>84</v>
      </c>
      <c r="C965" s="3">
        <v>0</v>
      </c>
    </row>
    <row r="966" spans="2:3" hidden="1">
      <c r="B966" s="3" t="s">
        <v>85</v>
      </c>
      <c r="C966" s="3">
        <v>0</v>
      </c>
    </row>
    <row r="967" spans="2:3" hidden="1">
      <c r="B967" s="3" t="s">
        <v>86</v>
      </c>
      <c r="C967" s="3" t="b">
        <v>1</v>
      </c>
    </row>
    <row r="968" spans="2:3" hidden="1">
      <c r="B968" s="3" t="s">
        <v>87</v>
      </c>
      <c r="C968" s="3">
        <v>0</v>
      </c>
    </row>
    <row r="969" spans="2:3" hidden="1">
      <c r="B969" s="3" t="s">
        <v>88</v>
      </c>
      <c r="C969" s="3" t="b">
        <v>1</v>
      </c>
    </row>
    <row r="970" spans="2:3" hidden="1">
      <c r="B970" s="3" t="s">
        <v>89</v>
      </c>
      <c r="C970" s="3">
        <v>0</v>
      </c>
    </row>
    <row r="971" spans="2:3" hidden="1">
      <c r="B971" s="3" t="s">
        <v>90</v>
      </c>
      <c r="C971" s="3">
        <v>0</v>
      </c>
    </row>
    <row r="972" spans="2:3" hidden="1">
      <c r="B972" s="3" t="s">
        <v>91</v>
      </c>
      <c r="C972" s="3" t="b">
        <v>1</v>
      </c>
    </row>
    <row r="973" spans="2:3" hidden="1">
      <c r="B973" s="3" t="s">
        <v>92</v>
      </c>
      <c r="C973" s="3">
        <v>0</v>
      </c>
    </row>
    <row r="974" spans="2:3" hidden="1">
      <c r="B974" s="3" t="s">
        <v>93</v>
      </c>
      <c r="C974" s="3">
        <v>0</v>
      </c>
    </row>
    <row r="975" spans="2:3" hidden="1">
      <c r="B975" s="3" t="s">
        <v>94</v>
      </c>
      <c r="C975" s="3">
        <v>0</v>
      </c>
    </row>
    <row r="976" spans="2:3" hidden="1">
      <c r="B976" s="3" t="s">
        <v>95</v>
      </c>
      <c r="C976" s="3">
        <v>0</v>
      </c>
    </row>
    <row r="977" spans="2:3" hidden="1">
      <c r="B977" s="3" t="s">
        <v>96</v>
      </c>
      <c r="C977" s="3" t="s">
        <v>392</v>
      </c>
    </row>
    <row r="978" spans="2:3" hidden="1">
      <c r="B978" s="3" t="s">
        <v>97</v>
      </c>
      <c r="C978" s="3">
        <v>100</v>
      </c>
    </row>
    <row r="979" spans="2:3" hidden="1">
      <c r="B979" s="3" t="s">
        <v>98</v>
      </c>
      <c r="C979" s="3">
        <v>25</v>
      </c>
    </row>
    <row r="980" spans="2:3" hidden="1">
      <c r="B980" s="3" t="s">
        <v>99</v>
      </c>
      <c r="C980" s="3">
        <v>9</v>
      </c>
    </row>
    <row r="981" spans="2:3" hidden="1">
      <c r="B981" s="3" t="s">
        <v>100</v>
      </c>
      <c r="C981" s="3">
        <v>0</v>
      </c>
    </row>
    <row r="982" spans="2:3" hidden="1">
      <c r="B982" s="3" t="s">
        <v>101</v>
      </c>
      <c r="C982" s="3">
        <v>0</v>
      </c>
    </row>
    <row r="983" spans="2:3" hidden="1">
      <c r="B983" s="3" t="s">
        <v>102</v>
      </c>
      <c r="C983" s="3">
        <v>0</v>
      </c>
    </row>
    <row r="984" spans="2:3" hidden="1">
      <c r="B984" s="3" t="s">
        <v>103</v>
      </c>
      <c r="C984" s="3">
        <v>0</v>
      </c>
    </row>
    <row r="985" spans="2:3" hidden="1">
      <c r="B985" s="3" t="s">
        <v>104</v>
      </c>
      <c r="C985" s="3">
        <v>0</v>
      </c>
    </row>
    <row r="986" spans="2:3" hidden="1">
      <c r="B986" s="3" t="s">
        <v>105</v>
      </c>
      <c r="C986" s="3">
        <v>60</v>
      </c>
    </row>
    <row r="987" spans="2:3" hidden="1">
      <c r="B987" s="3" t="s">
        <v>106</v>
      </c>
      <c r="C987" s="3">
        <v>0</v>
      </c>
    </row>
    <row r="988" spans="2:3" hidden="1">
      <c r="B988" s="3" t="s">
        <v>107</v>
      </c>
      <c r="C988" s="3">
        <v>0</v>
      </c>
    </row>
    <row r="989" spans="2:3" hidden="1">
      <c r="B989" s="3" t="s">
        <v>108</v>
      </c>
      <c r="C989" s="3">
        <v>0</v>
      </c>
    </row>
    <row r="990" spans="2:3" hidden="1">
      <c r="B990" s="3" t="s">
        <v>109</v>
      </c>
      <c r="C990" s="3">
        <v>0</v>
      </c>
    </row>
    <row r="991" spans="2:3" hidden="1">
      <c r="B991" s="3" t="s">
        <v>110</v>
      </c>
      <c r="C991" s="3">
        <v>0</v>
      </c>
    </row>
    <row r="992" spans="2:3" hidden="1">
      <c r="B992" s="3" t="s">
        <v>111</v>
      </c>
      <c r="C992" s="3">
        <v>200000</v>
      </c>
    </row>
    <row r="993" spans="2:3" hidden="1">
      <c r="B993" s="3" t="s">
        <v>112</v>
      </c>
      <c r="C993" s="3">
        <v>0</v>
      </c>
    </row>
    <row r="994" spans="2:3" hidden="1">
      <c r="B994" s="3" t="s">
        <v>113</v>
      </c>
      <c r="C994" s="3">
        <v>0</v>
      </c>
    </row>
    <row r="995" spans="2:3" hidden="1">
      <c r="B995" s="3" t="s">
        <v>114</v>
      </c>
      <c r="C995" s="3">
        <v>0</v>
      </c>
    </row>
    <row r="996" spans="2:3" hidden="1">
      <c r="B996" s="3" t="s">
        <v>115</v>
      </c>
      <c r="C996" s="3">
        <v>0</v>
      </c>
    </row>
    <row r="997" spans="2:3" hidden="1">
      <c r="B997" s="3" t="s">
        <v>116</v>
      </c>
      <c r="C997" s="3">
        <v>0</v>
      </c>
    </row>
    <row r="998" spans="2:3" hidden="1">
      <c r="B998" s="3" t="s">
        <v>117</v>
      </c>
      <c r="C998" s="3">
        <v>0</v>
      </c>
    </row>
    <row r="999" spans="2:3" hidden="1">
      <c r="B999" s="3" t="s">
        <v>118</v>
      </c>
      <c r="C999" s="3">
        <v>0</v>
      </c>
    </row>
    <row r="1000" spans="2:3" hidden="1">
      <c r="B1000" s="3" t="s">
        <v>119</v>
      </c>
      <c r="C1000" s="3">
        <v>20</v>
      </c>
    </row>
    <row r="1001" spans="2:3" hidden="1">
      <c r="B1001" s="3" t="s">
        <v>120</v>
      </c>
      <c r="C1001" s="3">
        <v>35</v>
      </c>
    </row>
    <row r="1002" spans="2:3" hidden="1">
      <c r="B1002" s="3" t="s">
        <v>121</v>
      </c>
      <c r="C1002" s="3">
        <v>0</v>
      </c>
    </row>
    <row r="1003" spans="2:3" hidden="1">
      <c r="B1003" s="3" t="s">
        <v>122</v>
      </c>
      <c r="C1003" s="3">
        <v>0</v>
      </c>
    </row>
    <row r="1004" spans="2:3" hidden="1">
      <c r="B1004" s="3" t="s">
        <v>123</v>
      </c>
      <c r="C1004" s="3">
        <v>0</v>
      </c>
    </row>
    <row r="1005" spans="2:3" hidden="1">
      <c r="B1005" s="3" t="s">
        <v>124</v>
      </c>
      <c r="C1005" s="3">
        <v>0</v>
      </c>
    </row>
    <row r="1006" spans="2:3" hidden="1">
      <c r="B1006" s="3" t="s">
        <v>125</v>
      </c>
      <c r="C1006" s="3">
        <v>0</v>
      </c>
    </row>
    <row r="1007" spans="2:3" hidden="1">
      <c r="B1007" s="3" t="s">
        <v>126</v>
      </c>
      <c r="C1007" s="3">
        <v>0</v>
      </c>
    </row>
    <row r="1008" spans="2:3" hidden="1">
      <c r="B1008" s="3" t="s">
        <v>127</v>
      </c>
      <c r="C1008" s="3">
        <v>0.49</v>
      </c>
    </row>
    <row r="1009" spans="2:3" hidden="1">
      <c r="B1009" s="3" t="s">
        <v>128</v>
      </c>
      <c r="C1009" s="3">
        <v>0.4</v>
      </c>
    </row>
    <row r="1010" spans="2:3" hidden="1">
      <c r="B1010" s="3" t="s">
        <v>129</v>
      </c>
      <c r="C1010" s="3">
        <v>0</v>
      </c>
    </row>
    <row r="1011" spans="2:3" hidden="1">
      <c r="B1011" s="3" t="s">
        <v>130</v>
      </c>
      <c r="C1011" s="3">
        <v>0</v>
      </c>
    </row>
    <row r="1012" spans="2:3" hidden="1">
      <c r="B1012" s="3" t="s">
        <v>131</v>
      </c>
      <c r="C1012" s="3">
        <v>0</v>
      </c>
    </row>
    <row r="1013" spans="2:3" hidden="1">
      <c r="B1013" s="3" t="s">
        <v>132</v>
      </c>
      <c r="C1013" s="3">
        <v>0</v>
      </c>
    </row>
    <row r="1014" spans="2:3" hidden="1">
      <c r="B1014" s="3" t="s">
        <v>133</v>
      </c>
      <c r="C1014" s="3">
        <v>0</v>
      </c>
    </row>
    <row r="1015" spans="2:3" hidden="1">
      <c r="B1015" s="3" t="s">
        <v>134</v>
      </c>
      <c r="C1015" s="3">
        <v>0</v>
      </c>
    </row>
    <row r="1016" spans="2:3" hidden="1">
      <c r="B1016" s="3" t="s">
        <v>135</v>
      </c>
      <c r="C1016" s="3">
        <v>1</v>
      </c>
    </row>
    <row r="1017" spans="2:3" hidden="1">
      <c r="B1017" s="3" t="s">
        <v>136</v>
      </c>
      <c r="C1017" s="3">
        <v>0</v>
      </c>
    </row>
    <row r="1018" spans="2:3" hidden="1">
      <c r="B1018" s="3" t="s">
        <v>137</v>
      </c>
      <c r="C1018" s="3">
        <v>0</v>
      </c>
    </row>
    <row r="1019" spans="2:3" hidden="1">
      <c r="B1019" s="3" t="s">
        <v>138</v>
      </c>
      <c r="C1019" s="3">
        <v>1</v>
      </c>
    </row>
    <row r="1020" spans="2:3" hidden="1">
      <c r="B1020" s="3" t="s">
        <v>139</v>
      </c>
      <c r="C1020" s="3">
        <v>0</v>
      </c>
    </row>
    <row r="1021" spans="2:3" hidden="1">
      <c r="B1021" s="3" t="s">
        <v>140</v>
      </c>
      <c r="C1021" s="3">
        <v>0</v>
      </c>
    </row>
    <row r="1022" spans="2:3" hidden="1">
      <c r="B1022" s="3" t="s">
        <v>141</v>
      </c>
      <c r="C1022" s="3">
        <v>0</v>
      </c>
    </row>
    <row r="1023" spans="2:3" hidden="1">
      <c r="B1023" s="3" t="s">
        <v>142</v>
      </c>
      <c r="C1023" s="3">
        <v>0</v>
      </c>
    </row>
    <row r="1024" spans="2:3" hidden="1">
      <c r="B1024" s="3" t="s">
        <v>143</v>
      </c>
      <c r="C1024" s="3">
        <v>8.75</v>
      </c>
    </row>
    <row r="1025" spans="2:3" hidden="1">
      <c r="B1025" s="3" t="s">
        <v>144</v>
      </c>
      <c r="C1025" s="3">
        <v>0</v>
      </c>
    </row>
    <row r="1026" spans="2:3" hidden="1">
      <c r="B1026" s="3" t="s">
        <v>145</v>
      </c>
      <c r="C1026" s="3">
        <v>0</v>
      </c>
    </row>
    <row r="1027" spans="2:3" hidden="1">
      <c r="B1027" s="3" t="s">
        <v>146</v>
      </c>
      <c r="C1027" s="3">
        <v>0</v>
      </c>
    </row>
    <row r="1028" spans="2:3" hidden="1">
      <c r="B1028" s="3" t="s">
        <v>147</v>
      </c>
      <c r="C1028" s="3">
        <v>0</v>
      </c>
    </row>
    <row r="1029" spans="2:3" hidden="1">
      <c r="B1029" s="3" t="s">
        <v>148</v>
      </c>
      <c r="C1029" s="3">
        <v>0</v>
      </c>
    </row>
    <row r="1030" spans="2:3" hidden="1">
      <c r="B1030" s="3" t="s">
        <v>149</v>
      </c>
      <c r="C1030" s="3">
        <v>0</v>
      </c>
    </row>
    <row r="1031" spans="2:3" hidden="1">
      <c r="B1031" s="3" t="s">
        <v>150</v>
      </c>
      <c r="C1031" s="3">
        <v>0</v>
      </c>
    </row>
    <row r="1032" spans="2:3" hidden="1">
      <c r="B1032" s="3" t="s">
        <v>151</v>
      </c>
      <c r="C1032" s="3">
        <v>0</v>
      </c>
    </row>
    <row r="1033" spans="2:3" hidden="1">
      <c r="B1033" s="3" t="s">
        <v>152</v>
      </c>
      <c r="C1033" s="3">
        <v>0</v>
      </c>
    </row>
    <row r="1034" spans="2:3" hidden="1">
      <c r="B1034" s="3" t="s">
        <v>153</v>
      </c>
      <c r="C1034" s="3">
        <v>0</v>
      </c>
    </row>
    <row r="1035" spans="2:3" hidden="1">
      <c r="B1035" s="3" t="s">
        <v>154</v>
      </c>
      <c r="C1035" s="3">
        <v>0</v>
      </c>
    </row>
    <row r="1036" spans="2:3" hidden="1">
      <c r="B1036" s="3" t="s">
        <v>155</v>
      </c>
      <c r="C1036" s="3">
        <v>0</v>
      </c>
    </row>
    <row r="1037" spans="2:3" hidden="1">
      <c r="B1037" s="3" t="s">
        <v>156</v>
      </c>
      <c r="C1037" s="3">
        <v>0</v>
      </c>
    </row>
    <row r="1038" spans="2:3" hidden="1">
      <c r="B1038" s="3" t="s">
        <v>157</v>
      </c>
      <c r="C1038" s="3">
        <v>0</v>
      </c>
    </row>
    <row r="1039" spans="2:3" hidden="1">
      <c r="B1039" s="3" t="s">
        <v>158</v>
      </c>
      <c r="C1039" s="3">
        <v>0.5</v>
      </c>
    </row>
    <row r="1040" spans="2:3" hidden="1">
      <c r="B1040" s="3" t="s">
        <v>159</v>
      </c>
      <c r="C1040" s="3">
        <v>13.5</v>
      </c>
    </row>
    <row r="1041" spans="2:3" hidden="1">
      <c r="B1041" s="3" t="s">
        <v>160</v>
      </c>
      <c r="C1041" s="3">
        <v>18</v>
      </c>
    </row>
    <row r="1042" spans="2:3" hidden="1">
      <c r="B1042" s="3" t="s">
        <v>161</v>
      </c>
      <c r="C1042" s="3">
        <v>0</v>
      </c>
    </row>
    <row r="1043" spans="2:3" hidden="1">
      <c r="B1043" s="3" t="s">
        <v>162</v>
      </c>
      <c r="C1043" s="3">
        <v>0</v>
      </c>
    </row>
    <row r="1044" spans="2:3" hidden="1">
      <c r="B1044" s="3" t="s">
        <v>163</v>
      </c>
      <c r="C1044" s="3">
        <v>0</v>
      </c>
    </row>
    <row r="1045" spans="2:3" hidden="1">
      <c r="B1045" s="3" t="s">
        <v>164</v>
      </c>
      <c r="C1045" s="3">
        <v>3600</v>
      </c>
    </row>
    <row r="1046" spans="2:3" hidden="1">
      <c r="B1046" s="3" t="s">
        <v>165</v>
      </c>
      <c r="C1046" s="3">
        <v>0</v>
      </c>
    </row>
    <row r="1047" spans="2:3" hidden="1">
      <c r="B1047" s="3" t="s">
        <v>166</v>
      </c>
      <c r="C1047" s="3">
        <v>0</v>
      </c>
    </row>
    <row r="1048" spans="2:3" hidden="1">
      <c r="B1048" s="3" t="s">
        <v>167</v>
      </c>
      <c r="C1048" s="3">
        <v>0</v>
      </c>
    </row>
    <row r="1049" spans="2:3" hidden="1">
      <c r="B1049" s="3" t="s">
        <v>168</v>
      </c>
      <c r="C1049" s="3">
        <v>0</v>
      </c>
    </row>
    <row r="1050" spans="2:3" hidden="1">
      <c r="B1050" s="3" t="s">
        <v>169</v>
      </c>
      <c r="C1050" s="3">
        <v>6</v>
      </c>
    </row>
    <row r="1051" spans="2:3" hidden="1">
      <c r="B1051" s="3" t="s">
        <v>170</v>
      </c>
      <c r="C1051" s="3">
        <v>3.65</v>
      </c>
    </row>
    <row r="1052" spans="2:3" hidden="1">
      <c r="B1052" s="3" t="s">
        <v>171</v>
      </c>
      <c r="C1052" s="3">
        <v>3.38</v>
      </c>
    </row>
    <row r="1053" spans="2:3" hidden="1">
      <c r="B1053" s="3" t="s">
        <v>172</v>
      </c>
      <c r="C1053" s="3">
        <v>0</v>
      </c>
    </row>
    <row r="1054" spans="2:3" hidden="1">
      <c r="B1054" s="3" t="s">
        <v>173</v>
      </c>
      <c r="C1054" s="3">
        <v>0</v>
      </c>
    </row>
    <row r="1055" spans="2:3" hidden="1">
      <c r="B1055" s="3" t="s">
        <v>174</v>
      </c>
      <c r="C1055" s="3">
        <v>0</v>
      </c>
    </row>
    <row r="1056" spans="2:3" hidden="1">
      <c r="B1056" s="3" t="s">
        <v>175</v>
      </c>
      <c r="C1056" s="3">
        <v>0</v>
      </c>
    </row>
    <row r="1057" spans="2:3" hidden="1">
      <c r="B1057" s="3" t="s">
        <v>176</v>
      </c>
      <c r="C1057" s="3">
        <v>0</v>
      </c>
    </row>
    <row r="1058" spans="2:3" hidden="1">
      <c r="B1058" s="3" t="s">
        <v>177</v>
      </c>
      <c r="C1058" s="3">
        <v>0</v>
      </c>
    </row>
    <row r="1059" spans="2:3" hidden="1">
      <c r="B1059" s="3" t="s">
        <v>178</v>
      </c>
      <c r="C1059" s="3">
        <v>0</v>
      </c>
    </row>
    <row r="1060" spans="2:3" hidden="1">
      <c r="B1060" s="3" t="s">
        <v>179</v>
      </c>
      <c r="C1060" s="3">
        <v>0</v>
      </c>
    </row>
    <row r="1061" spans="2:3" hidden="1">
      <c r="B1061" s="3" t="s">
        <v>180</v>
      </c>
      <c r="C1061" s="3">
        <v>0</v>
      </c>
    </row>
    <row r="1062" spans="2:3" hidden="1">
      <c r="B1062" s="3" t="s">
        <v>181</v>
      </c>
      <c r="C1062" s="3">
        <v>5</v>
      </c>
    </row>
    <row r="1063" spans="2:3" hidden="1">
      <c r="B1063" s="3" t="s">
        <v>182</v>
      </c>
      <c r="C1063" s="3">
        <v>0</v>
      </c>
    </row>
    <row r="1064" spans="2:3" hidden="1">
      <c r="B1064" s="3" t="s">
        <v>183</v>
      </c>
      <c r="C1064" s="3">
        <v>0</v>
      </c>
    </row>
    <row r="1065" spans="2:3" hidden="1">
      <c r="B1065" s="3" t="s">
        <v>184</v>
      </c>
      <c r="C1065" s="3">
        <v>0</v>
      </c>
    </row>
    <row r="1066" spans="2:3" hidden="1">
      <c r="B1066" s="3" t="s">
        <v>185</v>
      </c>
      <c r="C1066" s="3">
        <v>6800</v>
      </c>
    </row>
    <row r="1067" spans="2:3" hidden="1">
      <c r="B1067" s="3" t="s">
        <v>186</v>
      </c>
      <c r="C1067" s="3">
        <v>0</v>
      </c>
    </row>
    <row r="1068" spans="2:3" hidden="1">
      <c r="B1068" s="3" t="s">
        <v>187</v>
      </c>
      <c r="C1068" s="3">
        <v>0</v>
      </c>
    </row>
    <row r="1069" spans="2:3" hidden="1">
      <c r="B1069" s="3" t="s">
        <v>188</v>
      </c>
      <c r="C1069" s="3">
        <v>8500</v>
      </c>
    </row>
    <row r="1070" spans="2:3" hidden="1">
      <c r="B1070" s="3" t="s">
        <v>189</v>
      </c>
      <c r="C1070" s="3">
        <v>0</v>
      </c>
    </row>
    <row r="1071" spans="2:3" hidden="1">
      <c r="B1071" s="3" t="s">
        <v>190</v>
      </c>
      <c r="C1071" s="3">
        <v>15000</v>
      </c>
    </row>
    <row r="1072" spans="2:3" hidden="1">
      <c r="B1072" s="3" t="s">
        <v>191</v>
      </c>
      <c r="C1072" s="3">
        <v>3</v>
      </c>
    </row>
    <row r="1073" spans="2:3" hidden="1">
      <c r="B1073" s="3" t="s">
        <v>192</v>
      </c>
      <c r="C1073" s="3">
        <v>0</v>
      </c>
    </row>
    <row r="1074" spans="2:3" hidden="1">
      <c r="B1074" s="3" t="s">
        <v>193</v>
      </c>
      <c r="C1074" s="3">
        <v>0</v>
      </c>
    </row>
    <row r="1075" spans="2:3" hidden="1">
      <c r="B1075" s="3" t="s">
        <v>194</v>
      </c>
      <c r="C1075" s="3">
        <v>0</v>
      </c>
    </row>
    <row r="1076" spans="2:3" hidden="1">
      <c r="B1076" s="3" t="s">
        <v>195</v>
      </c>
      <c r="C1076" s="3">
        <v>0</v>
      </c>
    </row>
    <row r="1077" spans="2:3" hidden="1">
      <c r="B1077" s="3" t="s">
        <v>196</v>
      </c>
      <c r="C1077" s="3">
        <v>0</v>
      </c>
    </row>
    <row r="1078" spans="2:3" hidden="1">
      <c r="B1078" s="3" t="s">
        <v>197</v>
      </c>
      <c r="C1078" s="3">
        <v>0</v>
      </c>
    </row>
    <row r="1079" spans="2:3" hidden="1">
      <c r="B1079" s="3" t="s">
        <v>198</v>
      </c>
      <c r="C1079" s="3">
        <v>0</v>
      </c>
    </row>
    <row r="1080" spans="2:3" hidden="1">
      <c r="B1080" s="3" t="s">
        <v>199</v>
      </c>
      <c r="C1080" s="3">
        <v>0</v>
      </c>
    </row>
    <row r="1081" spans="2:3" hidden="1">
      <c r="B1081" s="3" t="s">
        <v>200</v>
      </c>
      <c r="C1081" s="3">
        <v>0</v>
      </c>
    </row>
    <row r="1082" spans="2:3" hidden="1">
      <c r="B1082" s="3" t="s">
        <v>201</v>
      </c>
      <c r="C1082" s="3">
        <v>0</v>
      </c>
    </row>
    <row r="1083" spans="2:3" hidden="1">
      <c r="B1083" s="3" t="s">
        <v>202</v>
      </c>
      <c r="C1083" s="3">
        <v>0</v>
      </c>
    </row>
    <row r="1084" spans="2:3" hidden="1">
      <c r="B1084" s="3" t="s">
        <v>203</v>
      </c>
      <c r="C1084" s="3">
        <v>0</v>
      </c>
    </row>
    <row r="1085" spans="2:3" hidden="1">
      <c r="B1085" s="3" t="s">
        <v>204</v>
      </c>
      <c r="C1085" s="3">
        <v>0</v>
      </c>
    </row>
    <row r="1086" spans="2:3" hidden="1">
      <c r="B1086" s="3" t="s">
        <v>205</v>
      </c>
      <c r="C1086" s="3">
        <v>0</v>
      </c>
    </row>
    <row r="1087" spans="2:3" hidden="1">
      <c r="B1087" s="3" t="s">
        <v>206</v>
      </c>
      <c r="C1087" s="3">
        <v>0</v>
      </c>
    </row>
    <row r="1088" spans="2:3" hidden="1">
      <c r="B1088" s="3" t="s">
        <v>207</v>
      </c>
      <c r="C1088" s="3">
        <v>0</v>
      </c>
    </row>
    <row r="1089" spans="2:3" hidden="1">
      <c r="B1089" s="3" t="s">
        <v>208</v>
      </c>
      <c r="C1089" s="3">
        <v>0</v>
      </c>
    </row>
    <row r="1090" spans="2:3" hidden="1">
      <c r="B1090" s="3" t="s">
        <v>209</v>
      </c>
      <c r="C1090" s="3">
        <v>0</v>
      </c>
    </row>
    <row r="1091" spans="2:3" hidden="1">
      <c r="B1091" s="3" t="s">
        <v>210</v>
      </c>
      <c r="C1091" s="3">
        <v>0</v>
      </c>
    </row>
    <row r="1092" spans="2:3" hidden="1">
      <c r="B1092" s="3" t="s">
        <v>211</v>
      </c>
      <c r="C1092" s="3">
        <v>0</v>
      </c>
    </row>
    <row r="1093" spans="2:3" hidden="1">
      <c r="B1093" s="3" t="s">
        <v>212</v>
      </c>
      <c r="C1093" s="3">
        <v>0</v>
      </c>
    </row>
    <row r="1094" spans="2:3" hidden="1">
      <c r="B1094" s="3" t="s">
        <v>213</v>
      </c>
      <c r="C1094" s="3">
        <v>0</v>
      </c>
    </row>
    <row r="1095" spans="2:3" hidden="1">
      <c r="B1095" s="3" t="s">
        <v>214</v>
      </c>
      <c r="C1095" s="3">
        <v>0</v>
      </c>
    </row>
    <row r="1096" spans="2:3" hidden="1">
      <c r="B1096" s="3" t="s">
        <v>215</v>
      </c>
      <c r="C1096" s="3">
        <v>0</v>
      </c>
    </row>
    <row r="1097" spans="2:3" hidden="1">
      <c r="B1097" s="3" t="s">
        <v>216</v>
      </c>
      <c r="C1097" s="3">
        <v>0</v>
      </c>
    </row>
    <row r="1098" spans="2:3" hidden="1">
      <c r="B1098" s="3" t="s">
        <v>217</v>
      </c>
      <c r="C1098" s="3">
        <v>0</v>
      </c>
    </row>
    <row r="1099" spans="2:3" hidden="1">
      <c r="B1099" s="3" t="s">
        <v>218</v>
      </c>
      <c r="C1099" s="3">
        <v>0</v>
      </c>
    </row>
    <row r="1100" spans="2:3" hidden="1">
      <c r="B1100" s="3" t="s">
        <v>219</v>
      </c>
      <c r="C1100" s="3">
        <v>0</v>
      </c>
    </row>
    <row r="1101" spans="2:3" hidden="1">
      <c r="B1101" s="3" t="s">
        <v>220</v>
      </c>
      <c r="C1101" s="3">
        <v>0</v>
      </c>
    </row>
    <row r="1102" spans="2:3" hidden="1">
      <c r="B1102" s="3" t="s">
        <v>221</v>
      </c>
      <c r="C1102" s="3">
        <v>0</v>
      </c>
    </row>
    <row r="1103" spans="2:3" hidden="1">
      <c r="B1103" s="3" t="s">
        <v>222</v>
      </c>
      <c r="C1103" s="3">
        <v>0</v>
      </c>
    </row>
    <row r="1104" spans="2:3" hidden="1">
      <c r="B1104" s="3" t="s">
        <v>223</v>
      </c>
      <c r="C1104" s="3">
        <v>0</v>
      </c>
    </row>
    <row r="1105" spans="2:3" hidden="1">
      <c r="B1105" s="3" t="s">
        <v>224</v>
      </c>
      <c r="C1105" s="3" t="s">
        <v>225</v>
      </c>
    </row>
    <row r="1106" spans="2:3" hidden="1">
      <c r="B1106" s="3" t="s">
        <v>226</v>
      </c>
      <c r="C1106" s="3" t="s">
        <v>227</v>
      </c>
    </row>
    <row r="1107" spans="2:3" hidden="1">
      <c r="B1107" s="3" t="s">
        <v>228</v>
      </c>
      <c r="C1107" s="3" t="s">
        <v>229</v>
      </c>
    </row>
    <row r="1108" spans="2:3" hidden="1">
      <c r="B1108" s="3" t="s">
        <v>230</v>
      </c>
      <c r="C1108" s="3" t="s">
        <v>231</v>
      </c>
    </row>
    <row r="1109" spans="2:3" hidden="1">
      <c r="B1109" s="3" t="s">
        <v>232</v>
      </c>
      <c r="C1109" s="3" t="s">
        <v>233</v>
      </c>
    </row>
    <row r="1110" spans="2:3" hidden="1">
      <c r="B1110" s="3" t="s">
        <v>234</v>
      </c>
      <c r="C1110" s="3" t="s">
        <v>235</v>
      </c>
    </row>
    <row r="1111" spans="2:3" hidden="1">
      <c r="B1111" s="3" t="s">
        <v>236</v>
      </c>
      <c r="C1111" s="3" t="s">
        <v>237</v>
      </c>
    </row>
    <row r="1112" spans="2:3" hidden="1">
      <c r="B1112" s="3" t="s">
        <v>238</v>
      </c>
      <c r="C1112" s="3" t="s">
        <v>239</v>
      </c>
    </row>
    <row r="1113" spans="2:3" hidden="1">
      <c r="B1113" s="3" t="s">
        <v>240</v>
      </c>
      <c r="C1113" s="3" t="s">
        <v>241</v>
      </c>
    </row>
    <row r="1114" spans="2:3" hidden="1">
      <c r="B1114" s="3" t="s">
        <v>242</v>
      </c>
      <c r="C1114" s="3" t="s">
        <v>243</v>
      </c>
    </row>
    <row r="1115" spans="2:3" hidden="1">
      <c r="B1115" s="3" t="s">
        <v>244</v>
      </c>
      <c r="C1115" s="3" t="s">
        <v>245</v>
      </c>
    </row>
    <row r="1116" spans="2:3" hidden="1">
      <c r="B1116" s="3" t="s">
        <v>246</v>
      </c>
      <c r="C1116" s="3" t="s">
        <v>247</v>
      </c>
    </row>
    <row r="1117" spans="2:3" hidden="1">
      <c r="B1117" s="3" t="s">
        <v>248</v>
      </c>
      <c r="C1117" s="3" t="s">
        <v>245</v>
      </c>
    </row>
    <row r="1118" spans="2:3" hidden="1">
      <c r="B1118" s="3" t="s">
        <v>249</v>
      </c>
      <c r="C1118" s="3" t="s">
        <v>237</v>
      </c>
    </row>
    <row r="1119" spans="2:3" hidden="1">
      <c r="B1119" s="3" t="s">
        <v>250</v>
      </c>
      <c r="C1119" s="3" t="s">
        <v>225</v>
      </c>
    </row>
    <row r="1120" spans="2:3" hidden="1">
      <c r="B1120" s="3" t="s">
        <v>251</v>
      </c>
      <c r="C1120" s="3" t="s">
        <v>245</v>
      </c>
    </row>
    <row r="1121" spans="2:3" hidden="1">
      <c r="B1121" s="3" t="s">
        <v>252</v>
      </c>
      <c r="C1121" s="3" t="s">
        <v>245</v>
      </c>
    </row>
    <row r="1122" spans="2:3" hidden="1">
      <c r="B1122" s="3" t="s">
        <v>253</v>
      </c>
      <c r="C1122" s="3" t="s">
        <v>233</v>
      </c>
    </row>
    <row r="1123" spans="2:3" hidden="1">
      <c r="B1123" s="3" t="s">
        <v>254</v>
      </c>
      <c r="C1123" s="3" t="s">
        <v>255</v>
      </c>
    </row>
    <row r="1124" spans="2:3" hidden="1">
      <c r="B1124" s="3" t="s">
        <v>256</v>
      </c>
      <c r="C1124" s="3" t="s">
        <v>229</v>
      </c>
    </row>
    <row r="1125" spans="2:3" hidden="1">
      <c r="B1125" s="3" t="s">
        <v>257</v>
      </c>
      <c r="C1125" s="3" t="s">
        <v>255</v>
      </c>
    </row>
    <row r="1126" spans="2:3" hidden="1">
      <c r="B1126" s="3" t="s">
        <v>258</v>
      </c>
      <c r="C1126" s="3" t="s">
        <v>259</v>
      </c>
    </row>
    <row r="1127" spans="2:3" hidden="1">
      <c r="B1127" s="3" t="s">
        <v>260</v>
      </c>
      <c r="C1127" s="3" t="s">
        <v>261</v>
      </c>
    </row>
    <row r="1128" spans="2:3" hidden="1">
      <c r="B1128" s="3" t="s">
        <v>262</v>
      </c>
      <c r="C1128" s="3" t="s">
        <v>263</v>
      </c>
    </row>
    <row r="1129" spans="2:3" hidden="1">
      <c r="B1129" s="3" t="s">
        <v>264</v>
      </c>
      <c r="C1129" s="3" t="s">
        <v>225</v>
      </c>
    </row>
    <row r="1130" spans="2:3" hidden="1">
      <c r="B1130" s="3" t="s">
        <v>265</v>
      </c>
      <c r="C1130" s="3" t="s">
        <v>233</v>
      </c>
    </row>
    <row r="1131" spans="2:3" hidden="1">
      <c r="B1131" s="3" t="s">
        <v>266</v>
      </c>
      <c r="C1131" s="3" t="s">
        <v>267</v>
      </c>
    </row>
    <row r="1132" spans="2:3" hidden="1">
      <c r="B1132" s="3" t="s">
        <v>268</v>
      </c>
      <c r="C1132" s="3" t="s">
        <v>269</v>
      </c>
    </row>
    <row r="1133" spans="2:3" hidden="1">
      <c r="B1133" s="3" t="s">
        <v>270</v>
      </c>
      <c r="C1133" s="3">
        <v>0</v>
      </c>
    </row>
    <row r="1134" spans="2:3" hidden="1">
      <c r="B1134" s="3" t="s">
        <v>271</v>
      </c>
      <c r="C1134" s="3">
        <v>0</v>
      </c>
    </row>
    <row r="1135" spans="2:3" hidden="1">
      <c r="B1135" s="3" t="s">
        <v>272</v>
      </c>
      <c r="C1135" s="3">
        <v>0</v>
      </c>
    </row>
    <row r="1136" spans="2:3" hidden="1">
      <c r="B1136" s="3" t="s">
        <v>273</v>
      </c>
      <c r="C1136" s="3">
        <v>0</v>
      </c>
    </row>
    <row r="1137" spans="2:3" hidden="1">
      <c r="B1137" s="3" t="s">
        <v>275</v>
      </c>
      <c r="C1137" s="3">
        <v>0</v>
      </c>
    </row>
    <row r="1138" spans="2:3" hidden="1">
      <c r="B1138" s="3" t="s">
        <v>276</v>
      </c>
      <c r="C1138" s="3">
        <v>0</v>
      </c>
    </row>
    <row r="1139" spans="2:3" hidden="1">
      <c r="B1139" s="3" t="s">
        <v>277</v>
      </c>
      <c r="C1139" s="3">
        <v>0</v>
      </c>
    </row>
    <row r="1140" spans="2:3" hidden="1">
      <c r="B1140" s="3" t="s">
        <v>278</v>
      </c>
      <c r="C1140" s="3">
        <v>0</v>
      </c>
    </row>
    <row r="1141" spans="2:3" hidden="1">
      <c r="B1141" s="3" t="s">
        <v>279</v>
      </c>
      <c r="C1141" s="3">
        <v>0</v>
      </c>
    </row>
    <row r="1142" spans="2:3" hidden="1">
      <c r="B1142" s="3" t="s">
        <v>280</v>
      </c>
      <c r="C1142" s="3">
        <v>0</v>
      </c>
    </row>
    <row r="1143" spans="2:3" hidden="1">
      <c r="B1143" s="3" t="s">
        <v>281</v>
      </c>
      <c r="C1143" s="3">
        <v>0</v>
      </c>
    </row>
    <row r="1144" spans="2:3" hidden="1">
      <c r="B1144" s="3" t="s">
        <v>282</v>
      </c>
      <c r="C1144" s="3" t="s">
        <v>283</v>
      </c>
    </row>
    <row r="1145" spans="2:3" hidden="1">
      <c r="B1145" s="3" t="s">
        <v>284</v>
      </c>
      <c r="C1145" s="3">
        <v>0</v>
      </c>
    </row>
    <row r="1146" spans="2:3" hidden="1">
      <c r="B1146" s="3" t="s">
        <v>285</v>
      </c>
      <c r="C1146" s="3">
        <v>0</v>
      </c>
    </row>
    <row r="1147" spans="2:3" hidden="1">
      <c r="B1147" s="3" t="s">
        <v>286</v>
      </c>
      <c r="C1147" s="3">
        <v>0</v>
      </c>
    </row>
    <row r="1148" spans="2:3" hidden="1">
      <c r="B1148" s="3" t="s">
        <v>287</v>
      </c>
      <c r="C1148" s="3">
        <v>0</v>
      </c>
    </row>
    <row r="1149" spans="2:3" hidden="1">
      <c r="B1149" s="3" t="s">
        <v>288</v>
      </c>
      <c r="C1149" s="3">
        <v>0</v>
      </c>
    </row>
    <row r="1150" spans="2:3" hidden="1">
      <c r="B1150" s="3" t="s">
        <v>289</v>
      </c>
      <c r="C1150" s="3">
        <v>0</v>
      </c>
    </row>
    <row r="1151" spans="2:3" hidden="1">
      <c r="B1151" s="3" t="s">
        <v>290</v>
      </c>
      <c r="C1151" s="3">
        <v>0</v>
      </c>
    </row>
    <row r="1152" spans="2:3" hidden="1">
      <c r="B1152" s="3" t="s">
        <v>291</v>
      </c>
      <c r="C1152" s="3" t="s">
        <v>292</v>
      </c>
    </row>
    <row r="1153" spans="2:3" hidden="1">
      <c r="B1153" s="3" t="s">
        <v>293</v>
      </c>
      <c r="C1153" s="3">
        <v>0</v>
      </c>
    </row>
    <row r="1154" spans="2:3" hidden="1">
      <c r="B1154" s="3" t="s">
        <v>294</v>
      </c>
      <c r="C1154" s="3">
        <v>0</v>
      </c>
    </row>
    <row r="1155" spans="2:3" hidden="1">
      <c r="B1155" s="3" t="s">
        <v>295</v>
      </c>
      <c r="C1155" s="3">
        <v>0</v>
      </c>
    </row>
    <row r="1156" spans="2:3" hidden="1">
      <c r="B1156" s="3" t="s">
        <v>296</v>
      </c>
      <c r="C1156" s="3">
        <v>0</v>
      </c>
    </row>
    <row r="1157" spans="2:3" hidden="1">
      <c r="B1157" s="3" t="s">
        <v>297</v>
      </c>
      <c r="C1157" s="3">
        <v>0</v>
      </c>
    </row>
    <row r="1158" spans="2:3" hidden="1">
      <c r="B1158" s="3" t="s">
        <v>298</v>
      </c>
      <c r="C1158" s="3">
        <v>0</v>
      </c>
    </row>
    <row r="1159" spans="2:3" hidden="1">
      <c r="B1159" s="3" t="s">
        <v>299</v>
      </c>
      <c r="C1159" s="3">
        <v>0</v>
      </c>
    </row>
    <row r="1160" spans="2:3" hidden="1">
      <c r="B1160" s="3" t="s">
        <v>300</v>
      </c>
      <c r="C1160" s="3">
        <v>0</v>
      </c>
    </row>
    <row r="1161" spans="2:3" hidden="1">
      <c r="B1161" s="3" t="s">
        <v>301</v>
      </c>
      <c r="C1161" s="3">
        <v>0</v>
      </c>
    </row>
    <row r="1162" spans="2:3" hidden="1">
      <c r="B1162" s="3" t="s">
        <v>302</v>
      </c>
      <c r="C1162" s="3">
        <v>0</v>
      </c>
    </row>
    <row r="1163" spans="2:3" hidden="1">
      <c r="B1163" s="3" t="s">
        <v>303</v>
      </c>
      <c r="C1163" s="3">
        <v>0</v>
      </c>
    </row>
    <row r="1164" spans="2:3" hidden="1">
      <c r="B1164" s="3" t="s">
        <v>304</v>
      </c>
      <c r="C1164" s="3">
        <v>0</v>
      </c>
    </row>
    <row r="1165" spans="2:3" hidden="1">
      <c r="B1165" s="3" t="s">
        <v>305</v>
      </c>
      <c r="C1165" s="3">
        <v>0</v>
      </c>
    </row>
    <row r="1166" spans="2:3" hidden="1">
      <c r="B1166" s="3" t="s">
        <v>306</v>
      </c>
      <c r="C1166" s="3">
        <v>0</v>
      </c>
    </row>
    <row r="1167" spans="2:3" hidden="1">
      <c r="B1167" s="3" t="s">
        <v>307</v>
      </c>
      <c r="C1167" s="3">
        <v>0</v>
      </c>
    </row>
    <row r="1168" spans="2:3" hidden="1">
      <c r="B1168" s="3" t="s">
        <v>308</v>
      </c>
      <c r="C1168" s="3">
        <v>0</v>
      </c>
    </row>
    <row r="1169" spans="2:3" hidden="1">
      <c r="B1169" s="3" t="s">
        <v>309</v>
      </c>
      <c r="C1169" s="3">
        <v>0</v>
      </c>
    </row>
    <row r="1170" spans="2:3" hidden="1">
      <c r="B1170" s="3" t="s">
        <v>310</v>
      </c>
      <c r="C1170" s="3" t="s">
        <v>274</v>
      </c>
    </row>
    <row r="1171" spans="2:3" hidden="1">
      <c r="B1171" s="3" t="s">
        <v>311</v>
      </c>
      <c r="C1171" s="3">
        <v>0</v>
      </c>
    </row>
    <row r="1172" spans="2:3" hidden="1">
      <c r="B1172" s="3" t="s">
        <v>312</v>
      </c>
      <c r="C1172" s="3">
        <v>0</v>
      </c>
    </row>
    <row r="1173" spans="2:3" hidden="1">
      <c r="B1173" s="3" t="s">
        <v>313</v>
      </c>
      <c r="C1173" s="3">
        <v>0</v>
      </c>
    </row>
    <row r="1174" spans="2:3" hidden="1">
      <c r="B1174" s="3" t="s">
        <v>314</v>
      </c>
      <c r="C1174" s="3">
        <v>0</v>
      </c>
    </row>
    <row r="1175" spans="2:3" hidden="1">
      <c r="B1175" s="3" t="s">
        <v>315</v>
      </c>
      <c r="C1175" s="3">
        <v>0</v>
      </c>
    </row>
    <row r="1176" spans="2:3" hidden="1">
      <c r="B1176" s="3" t="s">
        <v>316</v>
      </c>
      <c r="C1176" s="3">
        <v>0</v>
      </c>
    </row>
    <row r="1177" spans="2:3" hidden="1">
      <c r="B1177" s="3" t="s">
        <v>317</v>
      </c>
      <c r="C1177" s="3">
        <v>0</v>
      </c>
    </row>
    <row r="1178" spans="2:3" hidden="1">
      <c r="B1178" s="3" t="s">
        <v>318</v>
      </c>
      <c r="C1178" s="3">
        <v>0</v>
      </c>
    </row>
    <row r="1179" spans="2:3" hidden="1">
      <c r="B1179" s="3" t="s">
        <v>319</v>
      </c>
      <c r="C1179" s="3">
        <v>0</v>
      </c>
    </row>
    <row r="1180" spans="2:3" hidden="1">
      <c r="B1180" s="3" t="s">
        <v>320</v>
      </c>
      <c r="C1180" s="3">
        <v>0</v>
      </c>
    </row>
    <row r="1181" spans="2:3" hidden="1">
      <c r="B1181" s="3" t="s">
        <v>321</v>
      </c>
      <c r="C1181" s="3">
        <v>0</v>
      </c>
    </row>
    <row r="1182" spans="2:3" hidden="1">
      <c r="B1182" s="3" t="s">
        <v>322</v>
      </c>
      <c r="C1182" s="3">
        <v>1</v>
      </c>
    </row>
    <row r="1183" spans="2:3" hidden="1">
      <c r="B1183" s="3" t="s">
        <v>323</v>
      </c>
      <c r="C1183" s="3">
        <v>0</v>
      </c>
    </row>
    <row r="1184" spans="2:3" hidden="1">
      <c r="B1184" s="3" t="s">
        <v>324</v>
      </c>
      <c r="C1184" s="3">
        <v>0</v>
      </c>
    </row>
    <row r="1185" spans="2:3" hidden="1">
      <c r="B1185" s="3" t="s">
        <v>325</v>
      </c>
      <c r="C1185" s="3">
        <v>0</v>
      </c>
    </row>
    <row r="1186" spans="2:3" hidden="1">
      <c r="B1186" s="3" t="s">
        <v>326</v>
      </c>
      <c r="C1186" s="3">
        <v>0</v>
      </c>
    </row>
    <row r="1187" spans="2:3" hidden="1">
      <c r="B1187" s="3" t="s">
        <v>327</v>
      </c>
      <c r="C1187" s="3">
        <v>0</v>
      </c>
    </row>
    <row r="1188" spans="2:3" hidden="1">
      <c r="B1188" s="3" t="s">
        <v>328</v>
      </c>
      <c r="C1188" s="3">
        <v>0</v>
      </c>
    </row>
    <row r="1189" spans="2:3" hidden="1">
      <c r="B1189" s="3" t="s">
        <v>329</v>
      </c>
      <c r="C1189" s="3">
        <v>0</v>
      </c>
    </row>
    <row r="1190" spans="2:3" hidden="1">
      <c r="B1190" s="3" t="s">
        <v>330</v>
      </c>
      <c r="C1190" s="3">
        <v>1</v>
      </c>
    </row>
    <row r="1191" spans="2:3" hidden="1">
      <c r="B1191" s="3" t="s">
        <v>331</v>
      </c>
      <c r="C1191" s="3">
        <v>0</v>
      </c>
    </row>
    <row r="1192" spans="2:3" hidden="1">
      <c r="B1192" s="3" t="s">
        <v>332</v>
      </c>
      <c r="C1192" s="3">
        <v>0</v>
      </c>
    </row>
    <row r="1193" spans="2:3" hidden="1">
      <c r="B1193" s="3" t="s">
        <v>333</v>
      </c>
      <c r="C1193" s="3">
        <v>0</v>
      </c>
    </row>
    <row r="1194" spans="2:3" hidden="1">
      <c r="B1194" s="3" t="s">
        <v>334</v>
      </c>
      <c r="C1194" s="3">
        <v>0</v>
      </c>
    </row>
    <row r="1195" spans="2:3" hidden="1">
      <c r="B1195" s="3" t="s">
        <v>335</v>
      </c>
      <c r="C1195" s="3">
        <v>0</v>
      </c>
    </row>
    <row r="1196" spans="2:3" hidden="1">
      <c r="B1196" s="3" t="s">
        <v>336</v>
      </c>
      <c r="C1196" s="3">
        <v>0</v>
      </c>
    </row>
    <row r="1197" spans="2:3" hidden="1">
      <c r="B1197" s="3" t="s">
        <v>337</v>
      </c>
      <c r="C1197" s="3">
        <v>0</v>
      </c>
    </row>
    <row r="1198" spans="2:3" hidden="1">
      <c r="B1198" s="3" t="s">
        <v>338</v>
      </c>
      <c r="C1198" s="3">
        <v>0</v>
      </c>
    </row>
    <row r="1199" spans="2:3" hidden="1">
      <c r="B1199" s="3" t="s">
        <v>339</v>
      </c>
      <c r="C1199" s="3">
        <v>0</v>
      </c>
    </row>
    <row r="1200" spans="2:3" hidden="1">
      <c r="B1200" s="3" t="s">
        <v>340</v>
      </c>
      <c r="C1200" s="3">
        <v>0</v>
      </c>
    </row>
    <row r="1201" spans="2:3" hidden="1">
      <c r="B1201" s="3" t="s">
        <v>341</v>
      </c>
      <c r="C1201" s="3">
        <v>0</v>
      </c>
    </row>
    <row r="1202" spans="2:3" hidden="1">
      <c r="B1202" s="3" t="s">
        <v>342</v>
      </c>
      <c r="C1202" s="3">
        <v>0</v>
      </c>
    </row>
    <row r="1203" spans="2:3" hidden="1">
      <c r="B1203" s="3" t="s">
        <v>343</v>
      </c>
      <c r="C1203" s="3">
        <v>0</v>
      </c>
    </row>
    <row r="1204" spans="2:3" hidden="1">
      <c r="B1204" s="3" t="s">
        <v>344</v>
      </c>
      <c r="C1204" s="3">
        <v>0</v>
      </c>
    </row>
    <row r="1205" spans="2:3" hidden="1">
      <c r="B1205" s="3" t="s">
        <v>345</v>
      </c>
      <c r="C1205" s="3">
        <v>0</v>
      </c>
    </row>
    <row r="1206" spans="2:3" hidden="1">
      <c r="B1206" s="3" t="s">
        <v>346</v>
      </c>
      <c r="C1206" s="3">
        <v>0</v>
      </c>
    </row>
    <row r="1207" spans="2:3" hidden="1">
      <c r="B1207" s="3" t="s">
        <v>347</v>
      </c>
      <c r="C1207" s="3">
        <v>0</v>
      </c>
    </row>
    <row r="1208" spans="2:3" hidden="1">
      <c r="B1208" s="3" t="s">
        <v>348</v>
      </c>
      <c r="C1208" s="3">
        <v>0</v>
      </c>
    </row>
    <row r="1209" spans="2:3" hidden="1">
      <c r="B1209" s="3" t="s">
        <v>349</v>
      </c>
      <c r="C1209" s="3">
        <v>1</v>
      </c>
    </row>
    <row r="1210" spans="2:3" hidden="1">
      <c r="B1210" s="3" t="s">
        <v>350</v>
      </c>
      <c r="C1210" s="3">
        <v>0</v>
      </c>
    </row>
    <row r="1211" spans="2:3" hidden="1">
      <c r="B1211" s="3" t="s">
        <v>351</v>
      </c>
      <c r="C1211" s="3">
        <v>0</v>
      </c>
    </row>
    <row r="1212" spans="2:3" hidden="1">
      <c r="B1212" s="3" t="s">
        <v>352</v>
      </c>
      <c r="C1212" s="3">
        <v>0</v>
      </c>
    </row>
    <row r="1213" spans="2:3" hidden="1">
      <c r="B1213" s="3" t="s">
        <v>353</v>
      </c>
      <c r="C1213" s="3">
        <v>0</v>
      </c>
    </row>
    <row r="1214" spans="2:3" hidden="1">
      <c r="B1214" s="3" t="s">
        <v>354</v>
      </c>
      <c r="C1214" s="3">
        <v>0</v>
      </c>
    </row>
    <row r="1215" spans="2:3" hidden="1">
      <c r="B1215" s="3" t="s">
        <v>355</v>
      </c>
      <c r="C1215" s="3">
        <v>0</v>
      </c>
    </row>
    <row r="1216" spans="2:3" hidden="1">
      <c r="B1216" s="3" t="s">
        <v>356</v>
      </c>
      <c r="C1216" s="3">
        <v>0</v>
      </c>
    </row>
    <row r="1217" spans="2:3" hidden="1">
      <c r="B1217" s="3" t="s">
        <v>357</v>
      </c>
      <c r="C1217" s="3">
        <v>0</v>
      </c>
    </row>
    <row r="1218" spans="2:3" hidden="1">
      <c r="B1218" s="3" t="s">
        <v>358</v>
      </c>
      <c r="C1218" s="3">
        <v>0</v>
      </c>
    </row>
    <row r="1219" spans="2:3" hidden="1">
      <c r="B1219" s="3" t="s">
        <v>359</v>
      </c>
      <c r="C1219" s="3">
        <v>0</v>
      </c>
    </row>
    <row r="1220" spans="2:3" hidden="1">
      <c r="B1220" s="3" t="s">
        <v>360</v>
      </c>
      <c r="C1220" s="3">
        <v>0</v>
      </c>
    </row>
    <row r="1221" spans="2:3" hidden="1">
      <c r="B1221" s="3" t="s">
        <v>361</v>
      </c>
      <c r="C1221" s="3">
        <v>0</v>
      </c>
    </row>
    <row r="1222" spans="2:3" hidden="1">
      <c r="B1222" s="3" t="s">
        <v>362</v>
      </c>
      <c r="C1222" s="3">
        <v>0</v>
      </c>
    </row>
    <row r="1223" spans="2:3" hidden="1">
      <c r="B1223" s="3" t="s">
        <v>363</v>
      </c>
      <c r="C1223" s="3">
        <v>0</v>
      </c>
    </row>
    <row r="1224" spans="2:3" hidden="1">
      <c r="B1224" s="3" t="s">
        <v>364</v>
      </c>
      <c r="C1224" s="3">
        <v>0</v>
      </c>
    </row>
    <row r="1225" spans="2:3" hidden="1">
      <c r="B1225" s="3" t="s">
        <v>365</v>
      </c>
      <c r="C1225" s="3">
        <v>0</v>
      </c>
    </row>
    <row r="1226" spans="2:3" hidden="1">
      <c r="B1226" s="3" t="s">
        <v>366</v>
      </c>
      <c r="C1226" s="3">
        <v>0</v>
      </c>
    </row>
    <row r="1227" spans="2:3" hidden="1">
      <c r="B1227" s="3" t="s">
        <v>367</v>
      </c>
      <c r="C1227" s="3">
        <v>0</v>
      </c>
    </row>
    <row r="1228" spans="2:3" hidden="1">
      <c r="B1228" s="3" t="s">
        <v>368</v>
      </c>
      <c r="C1228" s="3">
        <v>0</v>
      </c>
    </row>
    <row r="1229" spans="2:3" hidden="1">
      <c r="B1229" s="3" t="s">
        <v>369</v>
      </c>
      <c r="C1229" s="3">
        <v>0</v>
      </c>
    </row>
    <row r="1230" spans="2:3" hidden="1">
      <c r="B1230" s="3" t="s">
        <v>370</v>
      </c>
      <c r="C1230" s="3">
        <v>0</v>
      </c>
    </row>
    <row r="1231" spans="2:3" hidden="1">
      <c r="B1231" s="3" t="s">
        <v>371</v>
      </c>
      <c r="C1231" s="3">
        <v>0</v>
      </c>
    </row>
    <row r="1232" spans="2:3" hidden="1">
      <c r="B1232" s="3" t="s">
        <v>372</v>
      </c>
      <c r="C1232" s="3">
        <v>0</v>
      </c>
    </row>
    <row r="1233" spans="2:3" hidden="1">
      <c r="B1233" s="3" t="s">
        <v>373</v>
      </c>
      <c r="C1233" s="3">
        <v>0</v>
      </c>
    </row>
    <row r="1234" spans="2:3" hidden="1">
      <c r="B1234" s="3" t="s">
        <v>374</v>
      </c>
      <c r="C1234" s="3">
        <v>0</v>
      </c>
    </row>
    <row r="1235" spans="2:3" hidden="1">
      <c r="B1235" s="3" t="s">
        <v>375</v>
      </c>
      <c r="C1235" s="3">
        <v>0</v>
      </c>
    </row>
    <row r="1236" spans="2:3" hidden="1">
      <c r="B1236" s="3" t="s">
        <v>376</v>
      </c>
      <c r="C1236" s="3">
        <v>0</v>
      </c>
    </row>
    <row r="1237" spans="2:3" hidden="1">
      <c r="B1237" s="3" t="s">
        <v>377</v>
      </c>
      <c r="C1237" s="3">
        <v>0</v>
      </c>
    </row>
    <row r="1238" spans="2:3" hidden="1">
      <c r="B1238" s="3" t="s">
        <v>378</v>
      </c>
      <c r="C1238" s="3">
        <v>0</v>
      </c>
    </row>
    <row r="1239" spans="2:3" hidden="1">
      <c r="B1239" s="3" t="s">
        <v>379</v>
      </c>
      <c r="C1239" s="3">
        <v>0</v>
      </c>
    </row>
    <row r="1240" spans="2:3" hidden="1">
      <c r="B1240" s="3" t="s">
        <v>380</v>
      </c>
      <c r="C1240" s="3">
        <v>0</v>
      </c>
    </row>
    <row r="1241" spans="2:3" hidden="1">
      <c r="B1241" s="3" t="s">
        <v>381</v>
      </c>
      <c r="C1241" s="3">
        <v>0</v>
      </c>
    </row>
    <row r="1242" spans="2:3" hidden="1">
      <c r="B1242" s="3" t="s">
        <v>382</v>
      </c>
      <c r="C1242" s="3">
        <v>0</v>
      </c>
    </row>
    <row r="1243" spans="2:3" hidden="1">
      <c r="B1243" s="3" t="s">
        <v>383</v>
      </c>
      <c r="C1243" s="3">
        <v>0</v>
      </c>
    </row>
    <row r="1244" spans="2:3" hidden="1">
      <c r="B1244" s="3" t="s">
        <v>384</v>
      </c>
      <c r="C1244" s="3">
        <v>0</v>
      </c>
    </row>
    <row r="1245" spans="2:3" hidden="1">
      <c r="B1245" s="3" t="s">
        <v>385</v>
      </c>
      <c r="C1245" s="3">
        <v>0</v>
      </c>
    </row>
    <row r="1246" spans="2:3" hidden="1">
      <c r="B1246" s="3" t="s">
        <v>386</v>
      </c>
      <c r="C1246" s="3">
        <v>0</v>
      </c>
    </row>
    <row r="1247" spans="2:3" hidden="1">
      <c r="B1247" s="3" t="s">
        <v>387</v>
      </c>
      <c r="C1247" s="3">
        <v>0</v>
      </c>
    </row>
    <row r="1248" spans="2:3" hidden="1">
      <c r="B1248" s="3" t="s">
        <v>388</v>
      </c>
      <c r="C1248" s="3">
        <v>0</v>
      </c>
    </row>
    <row r="1249" spans="2:3" hidden="1">
      <c r="B1249" s="3" t="s">
        <v>389</v>
      </c>
      <c r="C1249" s="3">
        <v>0</v>
      </c>
    </row>
    <row r="1250" spans="2:3" hidden="1">
      <c r="B1250" s="3" t="s">
        <v>390</v>
      </c>
      <c r="C1250" s="3">
        <v>0</v>
      </c>
    </row>
    <row r="1260" spans="2:3"/>
  </sheetData>
  <sheetProtection sheet="1" objects="1" scenarios="1"/>
  <protectedRanges>
    <protectedRange sqref="C5 C8:E8 F9:F10 F28:F29 F35 F1" name="Grey cells"/>
  </protectedRanges>
  <mergeCells count="4">
    <mergeCell ref="B3:F3"/>
    <mergeCell ref="B99:I99"/>
    <mergeCell ref="A100:A107"/>
    <mergeCell ref="C78:C79"/>
  </mergeCells>
  <conditionalFormatting sqref="B90:C90">
    <cfRule type="expression" dxfId="15" priority="2" stopIfTrue="1">
      <formula>MID($B90,1,4)="Rent"</formula>
    </cfRule>
  </conditionalFormatting>
  <conditionalFormatting sqref="C13:D36">
    <cfRule type="expression" dxfId="14" priority="1">
      <formula>$F$1="yes"</formula>
    </cfRule>
  </conditionalFormatting>
  <dataValidations disablePrompts="1" count="1">
    <dataValidation type="list" allowBlank="1" showInputMessage="1" showErrorMessage="1" sqref="F1" xr:uid="{711A83CC-E1A9-46BD-9897-6F428D44AC18}">
      <formula1>"Yes, No"</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07573DB-9429-4F0B-A058-CB05621F3509}">
          <x14:formula1>
            <xm:f>'Irrigation costs'!$J$22:$J$25</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6F71C-1336-432E-8BC9-F2DDF73EC864}">
  <dimension ref="A1:WVP1259"/>
  <sheetViews>
    <sheetView topLeftCell="A53" workbookViewId="0">
      <selection activeCell="H40" sqref="H40"/>
    </sheetView>
  </sheetViews>
  <sheetFormatPr defaultColWidth="0" defaultRowHeight="16.5" zeroHeight="1"/>
  <cols>
    <col min="1" max="1" width="3.125" style="3" customWidth="1"/>
    <col min="2" max="2" width="50.25" style="3" customWidth="1"/>
    <col min="3" max="3" width="11.875" style="3" customWidth="1"/>
    <col min="4" max="4" width="10.5" style="3" customWidth="1"/>
    <col min="5" max="5" width="11" style="3" customWidth="1"/>
    <col min="6" max="6" width="12.625" style="3" customWidth="1"/>
    <col min="7" max="7" width="11.75" style="3" customWidth="1"/>
    <col min="8" max="8" width="11.875" style="3" customWidth="1"/>
    <col min="9" max="9" width="9" style="3" customWidth="1"/>
    <col min="10" max="13" width="8" style="3" hidden="1"/>
    <col min="14" max="14" width="38.75" style="3" hidden="1"/>
    <col min="15" max="257" width="8" style="3" hidden="1"/>
    <col min="258" max="258" width="28.125" style="3" hidden="1"/>
    <col min="259" max="259" width="8.125" style="3" hidden="1"/>
    <col min="260" max="260" width="9.125" style="3" hidden="1"/>
    <col min="261" max="261" width="9.75" style="3" hidden="1"/>
    <col min="262" max="262" width="11.125" style="3" hidden="1"/>
    <col min="263" max="263" width="10.375" style="3" hidden="1"/>
    <col min="264" max="264" width="10.5" style="3" hidden="1"/>
    <col min="265" max="513" width="8" style="3" hidden="1"/>
    <col min="514" max="514" width="28.125" style="3" hidden="1"/>
    <col min="515" max="515" width="8.125" style="3" hidden="1"/>
    <col min="516" max="516" width="9.125" style="3" hidden="1"/>
    <col min="517" max="517" width="9.75" style="3" hidden="1"/>
    <col min="518" max="518" width="11.125" style="3" hidden="1"/>
    <col min="519" max="519" width="10.375" style="3" hidden="1"/>
    <col min="520" max="520" width="10.5" style="3" hidden="1"/>
    <col min="521" max="769" width="8" style="3" hidden="1"/>
    <col min="770" max="770" width="28.125" style="3" hidden="1"/>
    <col min="771" max="771" width="8.125" style="3" hidden="1"/>
    <col min="772" max="772" width="9.125" style="3" hidden="1"/>
    <col min="773" max="773" width="9.75" style="3" hidden="1"/>
    <col min="774" max="774" width="11.125" style="3" hidden="1"/>
    <col min="775" max="775" width="10.375" style="3" hidden="1"/>
    <col min="776" max="776" width="10.5" style="3" hidden="1"/>
    <col min="777" max="1025" width="9" style="3" hidden="1"/>
    <col min="1026" max="1026" width="28.125" style="3" hidden="1"/>
    <col min="1027" max="1027" width="8.125" style="3" hidden="1"/>
    <col min="1028" max="1028" width="9.125" style="3" hidden="1"/>
    <col min="1029" max="1029" width="9.75" style="3" hidden="1"/>
    <col min="1030" max="1030" width="11.125" style="3" hidden="1"/>
    <col min="1031" max="1031" width="10.375" style="3" hidden="1"/>
    <col min="1032" max="1032" width="10.5" style="3" hidden="1"/>
    <col min="1033" max="1281" width="8" style="3" hidden="1"/>
    <col min="1282" max="1282" width="28.125" style="3" hidden="1"/>
    <col min="1283" max="1283" width="8.125" style="3" hidden="1"/>
    <col min="1284" max="1284" width="9.125" style="3" hidden="1"/>
    <col min="1285" max="1285" width="9.75" style="3" hidden="1"/>
    <col min="1286" max="1286" width="11.125" style="3" hidden="1"/>
    <col min="1287" max="1287" width="10.375" style="3" hidden="1"/>
    <col min="1288" max="1288" width="10.5" style="3" hidden="1"/>
    <col min="1289" max="1537" width="8" style="3" hidden="1"/>
    <col min="1538" max="1538" width="28.125" style="3" hidden="1"/>
    <col min="1539" max="1539" width="8.125" style="3" hidden="1"/>
    <col min="1540" max="1540" width="9.125" style="3" hidden="1"/>
    <col min="1541" max="1541" width="9.75" style="3" hidden="1"/>
    <col min="1542" max="1542" width="11.125" style="3" hidden="1"/>
    <col min="1543" max="1543" width="10.375" style="3" hidden="1"/>
    <col min="1544" max="1544" width="10.5" style="3" hidden="1"/>
    <col min="1545" max="1793" width="8" style="3" hidden="1"/>
    <col min="1794" max="1794" width="28.125" style="3" hidden="1"/>
    <col min="1795" max="1795" width="8.125" style="3" hidden="1"/>
    <col min="1796" max="1796" width="9.125" style="3" hidden="1"/>
    <col min="1797" max="1797" width="9.75" style="3" hidden="1"/>
    <col min="1798" max="1798" width="11.125" style="3" hidden="1"/>
    <col min="1799" max="1799" width="10.375" style="3" hidden="1"/>
    <col min="1800" max="1800" width="10.5" style="3" hidden="1"/>
    <col min="1801" max="2049" width="9" style="3" hidden="1"/>
    <col min="2050" max="2050" width="28.125" style="3" hidden="1"/>
    <col min="2051" max="2051" width="8.125" style="3" hidden="1"/>
    <col min="2052" max="2052" width="9.125" style="3" hidden="1"/>
    <col min="2053" max="2053" width="9.75" style="3" hidden="1"/>
    <col min="2054" max="2054" width="11.125" style="3" hidden="1"/>
    <col min="2055" max="2055" width="10.375" style="3" hidden="1"/>
    <col min="2056" max="2056" width="10.5" style="3" hidden="1"/>
    <col min="2057" max="2305" width="8" style="3" hidden="1"/>
    <col min="2306" max="2306" width="28.125" style="3" hidden="1"/>
    <col min="2307" max="2307" width="8.125" style="3" hidden="1"/>
    <col min="2308" max="2308" width="9.125" style="3" hidden="1"/>
    <col min="2309" max="2309" width="9.75" style="3" hidden="1"/>
    <col min="2310" max="2310" width="11.125" style="3" hidden="1"/>
    <col min="2311" max="2311" width="10.375" style="3" hidden="1"/>
    <col min="2312" max="2312" width="10.5" style="3" hidden="1"/>
    <col min="2313" max="2561" width="8" style="3" hidden="1"/>
    <col min="2562" max="2562" width="28.125" style="3" hidden="1"/>
    <col min="2563" max="2563" width="8.125" style="3" hidden="1"/>
    <col min="2564" max="2564" width="9.125" style="3" hidden="1"/>
    <col min="2565" max="2565" width="9.75" style="3" hidden="1"/>
    <col min="2566" max="2566" width="11.125" style="3" hidden="1"/>
    <col min="2567" max="2567" width="10.375" style="3" hidden="1"/>
    <col min="2568" max="2568" width="10.5" style="3" hidden="1"/>
    <col min="2569" max="2817" width="8" style="3" hidden="1"/>
    <col min="2818" max="2818" width="28.125" style="3" hidden="1"/>
    <col min="2819" max="2819" width="8.125" style="3" hidden="1"/>
    <col min="2820" max="2820" width="9.125" style="3" hidden="1"/>
    <col min="2821" max="2821" width="9.75" style="3" hidden="1"/>
    <col min="2822" max="2822" width="11.125" style="3" hidden="1"/>
    <col min="2823" max="2823" width="10.375" style="3" hidden="1"/>
    <col min="2824" max="2824" width="10.5" style="3" hidden="1"/>
    <col min="2825" max="3073" width="9" style="3" hidden="1"/>
    <col min="3074" max="3074" width="28.125" style="3" hidden="1"/>
    <col min="3075" max="3075" width="8.125" style="3" hidden="1"/>
    <col min="3076" max="3076" width="9.125" style="3" hidden="1"/>
    <col min="3077" max="3077" width="9.75" style="3" hidden="1"/>
    <col min="3078" max="3078" width="11.125" style="3" hidden="1"/>
    <col min="3079" max="3079" width="10.375" style="3" hidden="1"/>
    <col min="3080" max="3080" width="10.5" style="3" hidden="1"/>
    <col min="3081" max="3329" width="8" style="3" hidden="1"/>
    <col min="3330" max="3330" width="28.125" style="3" hidden="1"/>
    <col min="3331" max="3331" width="8.125" style="3" hidden="1"/>
    <col min="3332" max="3332" width="9.125" style="3" hidden="1"/>
    <col min="3333" max="3333" width="9.75" style="3" hidden="1"/>
    <col min="3334" max="3334" width="11.125" style="3" hidden="1"/>
    <col min="3335" max="3335" width="10.375" style="3" hidden="1"/>
    <col min="3336" max="3336" width="10.5" style="3" hidden="1"/>
    <col min="3337" max="3585" width="8" style="3" hidden="1"/>
    <col min="3586" max="3586" width="28.125" style="3" hidden="1"/>
    <col min="3587" max="3587" width="8.125" style="3" hidden="1"/>
    <col min="3588" max="3588" width="9.125" style="3" hidden="1"/>
    <col min="3589" max="3589" width="9.75" style="3" hidden="1"/>
    <col min="3590" max="3590" width="11.125" style="3" hidden="1"/>
    <col min="3591" max="3591" width="10.375" style="3" hidden="1"/>
    <col min="3592" max="3592" width="10.5" style="3" hidden="1"/>
    <col min="3593" max="3841" width="8" style="3" hidden="1"/>
    <col min="3842" max="3842" width="28.125" style="3" hidden="1"/>
    <col min="3843" max="3843" width="8.125" style="3" hidden="1"/>
    <col min="3844" max="3844" width="9.125" style="3" hidden="1"/>
    <col min="3845" max="3845" width="9.75" style="3" hidden="1"/>
    <col min="3846" max="3846" width="11.125" style="3" hidden="1"/>
    <col min="3847" max="3847" width="10.375" style="3" hidden="1"/>
    <col min="3848" max="3848" width="10.5" style="3" hidden="1"/>
    <col min="3849" max="4097" width="9" style="3" hidden="1"/>
    <col min="4098" max="4098" width="28.125" style="3" hidden="1"/>
    <col min="4099" max="4099" width="8.125" style="3" hidden="1"/>
    <col min="4100" max="4100" width="9.125" style="3" hidden="1"/>
    <col min="4101" max="4101" width="9.75" style="3" hidden="1"/>
    <col min="4102" max="4102" width="11.125" style="3" hidden="1"/>
    <col min="4103" max="4103" width="10.375" style="3" hidden="1"/>
    <col min="4104" max="4104" width="10.5" style="3" hidden="1"/>
    <col min="4105" max="4353" width="8" style="3" hidden="1"/>
    <col min="4354" max="4354" width="28.125" style="3" hidden="1"/>
    <col min="4355" max="4355" width="8.125" style="3" hidden="1"/>
    <col min="4356" max="4356" width="9.125" style="3" hidden="1"/>
    <col min="4357" max="4357" width="9.75" style="3" hidden="1"/>
    <col min="4358" max="4358" width="11.125" style="3" hidden="1"/>
    <col min="4359" max="4359" width="10.375" style="3" hidden="1"/>
    <col min="4360" max="4360" width="10.5" style="3" hidden="1"/>
    <col min="4361" max="4609" width="8" style="3" hidden="1"/>
    <col min="4610" max="4610" width="28.125" style="3" hidden="1"/>
    <col min="4611" max="4611" width="8.125" style="3" hidden="1"/>
    <col min="4612" max="4612" width="9.125" style="3" hidden="1"/>
    <col min="4613" max="4613" width="9.75" style="3" hidden="1"/>
    <col min="4614" max="4614" width="11.125" style="3" hidden="1"/>
    <col min="4615" max="4615" width="10.375" style="3" hidden="1"/>
    <col min="4616" max="4616" width="10.5" style="3" hidden="1"/>
    <col min="4617" max="4865" width="8" style="3" hidden="1"/>
    <col min="4866" max="4866" width="28.125" style="3" hidden="1"/>
    <col min="4867" max="4867" width="8.125" style="3" hidden="1"/>
    <col min="4868" max="4868" width="9.125" style="3" hidden="1"/>
    <col min="4869" max="4869" width="9.75" style="3" hidden="1"/>
    <col min="4870" max="4870" width="11.125" style="3" hidden="1"/>
    <col min="4871" max="4871" width="10.375" style="3" hidden="1"/>
    <col min="4872" max="4872" width="10.5" style="3" hidden="1"/>
    <col min="4873" max="5121" width="9" style="3" hidden="1"/>
    <col min="5122" max="5122" width="28.125" style="3" hidden="1"/>
    <col min="5123" max="5123" width="8.125" style="3" hidden="1"/>
    <col min="5124" max="5124" width="9.125" style="3" hidden="1"/>
    <col min="5125" max="5125" width="9.75" style="3" hidden="1"/>
    <col min="5126" max="5126" width="11.125" style="3" hidden="1"/>
    <col min="5127" max="5127" width="10.375" style="3" hidden="1"/>
    <col min="5128" max="5128" width="10.5" style="3" hidden="1"/>
    <col min="5129" max="5377" width="8" style="3" hidden="1"/>
    <col min="5378" max="5378" width="28.125" style="3" hidden="1"/>
    <col min="5379" max="5379" width="8.125" style="3" hidden="1"/>
    <col min="5380" max="5380" width="9.125" style="3" hidden="1"/>
    <col min="5381" max="5381" width="9.75" style="3" hidden="1"/>
    <col min="5382" max="5382" width="11.125" style="3" hidden="1"/>
    <col min="5383" max="5383" width="10.375" style="3" hidden="1"/>
    <col min="5384" max="5384" width="10.5" style="3" hidden="1"/>
    <col min="5385" max="5633" width="8" style="3" hidden="1"/>
    <col min="5634" max="5634" width="28.125" style="3" hidden="1"/>
    <col min="5635" max="5635" width="8.125" style="3" hidden="1"/>
    <col min="5636" max="5636" width="9.125" style="3" hidden="1"/>
    <col min="5637" max="5637" width="9.75" style="3" hidden="1"/>
    <col min="5638" max="5638" width="11.125" style="3" hidden="1"/>
    <col min="5639" max="5639" width="10.375" style="3" hidden="1"/>
    <col min="5640" max="5640" width="10.5" style="3" hidden="1"/>
    <col min="5641" max="5889" width="8" style="3" hidden="1"/>
    <col min="5890" max="5890" width="28.125" style="3" hidden="1"/>
    <col min="5891" max="5891" width="8.125" style="3" hidden="1"/>
    <col min="5892" max="5892" width="9.125" style="3" hidden="1"/>
    <col min="5893" max="5893" width="9.75" style="3" hidden="1"/>
    <col min="5894" max="5894" width="11.125" style="3" hidden="1"/>
    <col min="5895" max="5895" width="10.375" style="3" hidden="1"/>
    <col min="5896" max="5896" width="10.5" style="3" hidden="1"/>
    <col min="5897" max="6145" width="9" style="3" hidden="1"/>
    <col min="6146" max="6146" width="28.125" style="3" hidden="1"/>
    <col min="6147" max="6147" width="8.125" style="3" hidden="1"/>
    <col min="6148" max="6148" width="9.125" style="3" hidden="1"/>
    <col min="6149" max="6149" width="9.75" style="3" hidden="1"/>
    <col min="6150" max="6150" width="11.125" style="3" hidden="1"/>
    <col min="6151" max="6151" width="10.375" style="3" hidden="1"/>
    <col min="6152" max="6152" width="10.5" style="3" hidden="1"/>
    <col min="6153" max="6401" width="8" style="3" hidden="1"/>
    <col min="6402" max="6402" width="28.125" style="3" hidden="1"/>
    <col min="6403" max="6403" width="8.125" style="3" hidden="1"/>
    <col min="6404" max="6404" width="9.125" style="3" hidden="1"/>
    <col min="6405" max="6405" width="9.75" style="3" hidden="1"/>
    <col min="6406" max="6406" width="11.125" style="3" hidden="1"/>
    <col min="6407" max="6407" width="10.375" style="3" hidden="1"/>
    <col min="6408" max="6408" width="10.5" style="3" hidden="1"/>
    <col min="6409" max="6657" width="8" style="3" hidden="1"/>
    <col min="6658" max="6658" width="28.125" style="3" hidden="1"/>
    <col min="6659" max="6659" width="8.125" style="3" hidden="1"/>
    <col min="6660" max="6660" width="9.125" style="3" hidden="1"/>
    <col min="6661" max="6661" width="9.75" style="3" hidden="1"/>
    <col min="6662" max="6662" width="11.125" style="3" hidden="1"/>
    <col min="6663" max="6663" width="10.375" style="3" hidden="1"/>
    <col min="6664" max="6664" width="10.5" style="3" hidden="1"/>
    <col min="6665" max="6913" width="8" style="3" hidden="1"/>
    <col min="6914" max="6914" width="28.125" style="3" hidden="1"/>
    <col min="6915" max="6915" width="8.125" style="3" hidden="1"/>
    <col min="6916" max="6916" width="9.125" style="3" hidden="1"/>
    <col min="6917" max="6917" width="9.75" style="3" hidden="1"/>
    <col min="6918" max="6918" width="11.125" style="3" hidden="1"/>
    <col min="6919" max="6919" width="10.375" style="3" hidden="1"/>
    <col min="6920" max="6920" width="10.5" style="3" hidden="1"/>
    <col min="6921" max="7169" width="9" style="3" hidden="1"/>
    <col min="7170" max="7170" width="28.125" style="3" hidden="1"/>
    <col min="7171" max="7171" width="8.125" style="3" hidden="1"/>
    <col min="7172" max="7172" width="9.125" style="3" hidden="1"/>
    <col min="7173" max="7173" width="9.75" style="3" hidden="1"/>
    <col min="7174" max="7174" width="11.125" style="3" hidden="1"/>
    <col min="7175" max="7175" width="10.375" style="3" hidden="1"/>
    <col min="7176" max="7176" width="10.5" style="3" hidden="1"/>
    <col min="7177" max="7425" width="8" style="3" hidden="1"/>
    <col min="7426" max="7426" width="28.125" style="3" hidden="1"/>
    <col min="7427" max="7427" width="8.125" style="3" hidden="1"/>
    <col min="7428" max="7428" width="9.125" style="3" hidden="1"/>
    <col min="7429" max="7429" width="9.75" style="3" hidden="1"/>
    <col min="7430" max="7430" width="11.125" style="3" hidden="1"/>
    <col min="7431" max="7431" width="10.375" style="3" hidden="1"/>
    <col min="7432" max="7432" width="10.5" style="3" hidden="1"/>
    <col min="7433" max="7681" width="8" style="3" hidden="1"/>
    <col min="7682" max="7682" width="28.125" style="3" hidden="1"/>
    <col min="7683" max="7683" width="8.125" style="3" hidden="1"/>
    <col min="7684" max="7684" width="9.125" style="3" hidden="1"/>
    <col min="7685" max="7685" width="9.75" style="3" hidden="1"/>
    <col min="7686" max="7686" width="11.125" style="3" hidden="1"/>
    <col min="7687" max="7687" width="10.375" style="3" hidden="1"/>
    <col min="7688" max="7688" width="10.5" style="3" hidden="1"/>
    <col min="7689" max="7937" width="8" style="3" hidden="1"/>
    <col min="7938" max="7938" width="28.125" style="3" hidden="1"/>
    <col min="7939" max="7939" width="8.125" style="3" hidden="1"/>
    <col min="7940" max="7940" width="9.125" style="3" hidden="1"/>
    <col min="7941" max="7941" width="9.75" style="3" hidden="1"/>
    <col min="7942" max="7942" width="11.125" style="3" hidden="1"/>
    <col min="7943" max="7943" width="10.375" style="3" hidden="1"/>
    <col min="7944" max="7944" width="10.5" style="3" hidden="1"/>
    <col min="7945" max="8193" width="9" style="3" hidden="1"/>
    <col min="8194" max="8194" width="28.125" style="3" hidden="1"/>
    <col min="8195" max="8195" width="8.125" style="3" hidden="1"/>
    <col min="8196" max="8196" width="9.125" style="3" hidden="1"/>
    <col min="8197" max="8197" width="9.75" style="3" hidden="1"/>
    <col min="8198" max="8198" width="11.125" style="3" hidden="1"/>
    <col min="8199" max="8199" width="10.375" style="3" hidden="1"/>
    <col min="8200" max="8200" width="10.5" style="3" hidden="1"/>
    <col min="8201" max="8449" width="8" style="3" hidden="1"/>
    <col min="8450" max="8450" width="28.125" style="3" hidden="1"/>
    <col min="8451" max="8451" width="8.125" style="3" hidden="1"/>
    <col min="8452" max="8452" width="9.125" style="3" hidden="1"/>
    <col min="8453" max="8453" width="9.75" style="3" hidden="1"/>
    <col min="8454" max="8454" width="11.125" style="3" hidden="1"/>
    <col min="8455" max="8455" width="10.375" style="3" hidden="1"/>
    <col min="8456" max="8456" width="10.5" style="3" hidden="1"/>
    <col min="8457" max="8705" width="8" style="3" hidden="1"/>
    <col min="8706" max="8706" width="28.125" style="3" hidden="1"/>
    <col min="8707" max="8707" width="8.125" style="3" hidden="1"/>
    <col min="8708" max="8708" width="9.125" style="3" hidden="1"/>
    <col min="8709" max="8709" width="9.75" style="3" hidden="1"/>
    <col min="8710" max="8710" width="11.125" style="3" hidden="1"/>
    <col min="8711" max="8711" width="10.375" style="3" hidden="1"/>
    <col min="8712" max="8712" width="10.5" style="3" hidden="1"/>
    <col min="8713" max="8961" width="8" style="3" hidden="1"/>
    <col min="8962" max="8962" width="28.125" style="3" hidden="1"/>
    <col min="8963" max="8963" width="8.125" style="3" hidden="1"/>
    <col min="8964" max="8964" width="9.125" style="3" hidden="1"/>
    <col min="8965" max="8965" width="9.75" style="3" hidden="1"/>
    <col min="8966" max="8966" width="11.125" style="3" hidden="1"/>
    <col min="8967" max="8967" width="10.375" style="3" hidden="1"/>
    <col min="8968" max="8968" width="10.5" style="3" hidden="1"/>
    <col min="8969" max="9217" width="9" style="3" hidden="1"/>
    <col min="9218" max="9218" width="28.125" style="3" hidden="1"/>
    <col min="9219" max="9219" width="8.125" style="3" hidden="1"/>
    <col min="9220" max="9220" width="9.125" style="3" hidden="1"/>
    <col min="9221" max="9221" width="9.75" style="3" hidden="1"/>
    <col min="9222" max="9222" width="11.125" style="3" hidden="1"/>
    <col min="9223" max="9223" width="10.375" style="3" hidden="1"/>
    <col min="9224" max="9224" width="10.5" style="3" hidden="1"/>
    <col min="9225" max="9473" width="8" style="3" hidden="1"/>
    <col min="9474" max="9474" width="28.125" style="3" hidden="1"/>
    <col min="9475" max="9475" width="8.125" style="3" hidden="1"/>
    <col min="9476" max="9476" width="9.125" style="3" hidden="1"/>
    <col min="9477" max="9477" width="9.75" style="3" hidden="1"/>
    <col min="9478" max="9478" width="11.125" style="3" hidden="1"/>
    <col min="9479" max="9479" width="10.375" style="3" hidden="1"/>
    <col min="9480" max="9480" width="10.5" style="3" hidden="1"/>
    <col min="9481" max="9729" width="8" style="3" hidden="1"/>
    <col min="9730" max="9730" width="28.125" style="3" hidden="1"/>
    <col min="9731" max="9731" width="8.125" style="3" hidden="1"/>
    <col min="9732" max="9732" width="9.125" style="3" hidden="1"/>
    <col min="9733" max="9733" width="9.75" style="3" hidden="1"/>
    <col min="9734" max="9734" width="11.125" style="3" hidden="1"/>
    <col min="9735" max="9735" width="10.375" style="3" hidden="1"/>
    <col min="9736" max="9736" width="10.5" style="3" hidden="1"/>
    <col min="9737" max="9985" width="8" style="3" hidden="1"/>
    <col min="9986" max="9986" width="28.125" style="3" hidden="1"/>
    <col min="9987" max="9987" width="8.125" style="3" hidden="1"/>
    <col min="9988" max="9988" width="9.125" style="3" hidden="1"/>
    <col min="9989" max="9989" width="9.75" style="3" hidden="1"/>
    <col min="9990" max="9990" width="11.125" style="3" hidden="1"/>
    <col min="9991" max="9991" width="10.375" style="3" hidden="1"/>
    <col min="9992" max="9992" width="10.5" style="3" hidden="1"/>
    <col min="9993" max="10241" width="9" style="3" hidden="1"/>
    <col min="10242" max="10242" width="28.125" style="3" hidden="1"/>
    <col min="10243" max="10243" width="8.125" style="3" hidden="1"/>
    <col min="10244" max="10244" width="9.125" style="3" hidden="1"/>
    <col min="10245" max="10245" width="9.75" style="3" hidden="1"/>
    <col min="10246" max="10246" width="11.125" style="3" hidden="1"/>
    <col min="10247" max="10247" width="10.375" style="3" hidden="1"/>
    <col min="10248" max="10248" width="10.5" style="3" hidden="1"/>
    <col min="10249" max="10497" width="8" style="3" hidden="1"/>
    <col min="10498" max="10498" width="28.125" style="3" hidden="1"/>
    <col min="10499" max="10499" width="8.125" style="3" hidden="1"/>
    <col min="10500" max="10500" width="9.125" style="3" hidden="1"/>
    <col min="10501" max="10501" width="9.75" style="3" hidden="1"/>
    <col min="10502" max="10502" width="11.125" style="3" hidden="1"/>
    <col min="10503" max="10503" width="10.375" style="3" hidden="1"/>
    <col min="10504" max="10504" width="10.5" style="3" hidden="1"/>
    <col min="10505" max="10753" width="8" style="3" hidden="1"/>
    <col min="10754" max="10754" width="28.125" style="3" hidden="1"/>
    <col min="10755" max="10755" width="8.125" style="3" hidden="1"/>
    <col min="10756" max="10756" width="9.125" style="3" hidden="1"/>
    <col min="10757" max="10757" width="9.75" style="3" hidden="1"/>
    <col min="10758" max="10758" width="11.125" style="3" hidden="1"/>
    <col min="10759" max="10759" width="10.375" style="3" hidden="1"/>
    <col min="10760" max="10760" width="10.5" style="3" hidden="1"/>
    <col min="10761" max="11009" width="8" style="3" hidden="1"/>
    <col min="11010" max="11010" width="28.125" style="3" hidden="1"/>
    <col min="11011" max="11011" width="8.125" style="3" hidden="1"/>
    <col min="11012" max="11012" width="9.125" style="3" hidden="1"/>
    <col min="11013" max="11013" width="9.75" style="3" hidden="1"/>
    <col min="11014" max="11014" width="11.125" style="3" hidden="1"/>
    <col min="11015" max="11015" width="10.375" style="3" hidden="1"/>
    <col min="11016" max="11016" width="10.5" style="3" hidden="1"/>
    <col min="11017" max="11265" width="9" style="3" hidden="1"/>
    <col min="11266" max="11266" width="28.125" style="3" hidden="1"/>
    <col min="11267" max="11267" width="8.125" style="3" hidden="1"/>
    <col min="11268" max="11268" width="9.125" style="3" hidden="1"/>
    <col min="11269" max="11269" width="9.75" style="3" hidden="1"/>
    <col min="11270" max="11270" width="11.125" style="3" hidden="1"/>
    <col min="11271" max="11271" width="10.375" style="3" hidden="1"/>
    <col min="11272" max="11272" width="10.5" style="3" hidden="1"/>
    <col min="11273" max="11521" width="8" style="3" hidden="1"/>
    <col min="11522" max="11522" width="28.125" style="3" hidden="1"/>
    <col min="11523" max="11523" width="8.125" style="3" hidden="1"/>
    <col min="11524" max="11524" width="9.125" style="3" hidden="1"/>
    <col min="11525" max="11525" width="9.75" style="3" hidden="1"/>
    <col min="11526" max="11526" width="11.125" style="3" hidden="1"/>
    <col min="11527" max="11527" width="10.375" style="3" hidden="1"/>
    <col min="11528" max="11528" width="10.5" style="3" hidden="1"/>
    <col min="11529" max="11777" width="8" style="3" hidden="1"/>
    <col min="11778" max="11778" width="28.125" style="3" hidden="1"/>
    <col min="11779" max="11779" width="8.125" style="3" hidden="1"/>
    <col min="11780" max="11780" width="9.125" style="3" hidden="1"/>
    <col min="11781" max="11781" width="9.75" style="3" hidden="1"/>
    <col min="11782" max="11782" width="11.125" style="3" hidden="1"/>
    <col min="11783" max="11783" width="10.375" style="3" hidden="1"/>
    <col min="11784" max="11784" width="10.5" style="3" hidden="1"/>
    <col min="11785" max="12033" width="8" style="3" hidden="1"/>
    <col min="12034" max="12034" width="28.125" style="3" hidden="1"/>
    <col min="12035" max="12035" width="8.125" style="3" hidden="1"/>
    <col min="12036" max="12036" width="9.125" style="3" hidden="1"/>
    <col min="12037" max="12037" width="9.75" style="3" hidden="1"/>
    <col min="12038" max="12038" width="11.125" style="3" hidden="1"/>
    <col min="12039" max="12039" width="10.375" style="3" hidden="1"/>
    <col min="12040" max="12040" width="10.5" style="3" hidden="1"/>
    <col min="12041" max="12289" width="9" style="3" hidden="1"/>
    <col min="12290" max="12290" width="28.125" style="3" hidden="1"/>
    <col min="12291" max="12291" width="8.125" style="3" hidden="1"/>
    <col min="12292" max="12292" width="9.125" style="3" hidden="1"/>
    <col min="12293" max="12293" width="9.75" style="3" hidden="1"/>
    <col min="12294" max="12294" width="11.125" style="3" hidden="1"/>
    <col min="12295" max="12295" width="10.375" style="3" hidden="1"/>
    <col min="12296" max="12296" width="10.5" style="3" hidden="1"/>
    <col min="12297" max="12545" width="8" style="3" hidden="1"/>
    <col min="12546" max="12546" width="28.125" style="3" hidden="1"/>
    <col min="12547" max="12547" width="8.125" style="3" hidden="1"/>
    <col min="12548" max="12548" width="9.125" style="3" hidden="1"/>
    <col min="12549" max="12549" width="9.75" style="3" hidden="1"/>
    <col min="12550" max="12550" width="11.125" style="3" hidden="1"/>
    <col min="12551" max="12551" width="10.375" style="3" hidden="1"/>
    <col min="12552" max="12552" width="10.5" style="3" hidden="1"/>
    <col min="12553" max="12801" width="8" style="3" hidden="1"/>
    <col min="12802" max="12802" width="28.125" style="3" hidden="1"/>
    <col min="12803" max="12803" width="8.125" style="3" hidden="1"/>
    <col min="12804" max="12804" width="9.125" style="3" hidden="1"/>
    <col min="12805" max="12805" width="9.75" style="3" hidden="1"/>
    <col min="12806" max="12806" width="11.125" style="3" hidden="1"/>
    <col min="12807" max="12807" width="10.375" style="3" hidden="1"/>
    <col min="12808" max="12808" width="10.5" style="3" hidden="1"/>
    <col min="12809" max="13057" width="8" style="3" hidden="1"/>
    <col min="13058" max="13058" width="28.125" style="3" hidden="1"/>
    <col min="13059" max="13059" width="8.125" style="3" hidden="1"/>
    <col min="13060" max="13060" width="9.125" style="3" hidden="1"/>
    <col min="13061" max="13061" width="9.75" style="3" hidden="1"/>
    <col min="13062" max="13062" width="11.125" style="3" hidden="1"/>
    <col min="13063" max="13063" width="10.375" style="3" hidden="1"/>
    <col min="13064" max="13064" width="10.5" style="3" hidden="1"/>
    <col min="13065" max="13313" width="9" style="3" hidden="1"/>
    <col min="13314" max="13314" width="28.125" style="3" hidden="1"/>
    <col min="13315" max="13315" width="8.125" style="3" hidden="1"/>
    <col min="13316" max="13316" width="9.125" style="3" hidden="1"/>
    <col min="13317" max="13317" width="9.75" style="3" hidden="1"/>
    <col min="13318" max="13318" width="11.125" style="3" hidden="1"/>
    <col min="13319" max="13319" width="10.375" style="3" hidden="1"/>
    <col min="13320" max="13320" width="10.5" style="3" hidden="1"/>
    <col min="13321" max="13569" width="8" style="3" hidden="1"/>
    <col min="13570" max="13570" width="28.125" style="3" hidden="1"/>
    <col min="13571" max="13571" width="8.125" style="3" hidden="1"/>
    <col min="13572" max="13572" width="9.125" style="3" hidden="1"/>
    <col min="13573" max="13573" width="9.75" style="3" hidden="1"/>
    <col min="13574" max="13574" width="11.125" style="3" hidden="1"/>
    <col min="13575" max="13575" width="10.375" style="3" hidden="1"/>
    <col min="13576" max="13576" width="10.5" style="3" hidden="1"/>
    <col min="13577" max="13825" width="8" style="3" hidden="1"/>
    <col min="13826" max="13826" width="28.125" style="3" hidden="1"/>
    <col min="13827" max="13827" width="8.125" style="3" hidden="1"/>
    <col min="13828" max="13828" width="9.125" style="3" hidden="1"/>
    <col min="13829" max="13829" width="9.75" style="3" hidden="1"/>
    <col min="13830" max="13830" width="11.125" style="3" hidden="1"/>
    <col min="13831" max="13831" width="10.375" style="3" hidden="1"/>
    <col min="13832" max="13832" width="10.5" style="3" hidden="1"/>
    <col min="13833" max="14081" width="8" style="3" hidden="1"/>
    <col min="14082" max="14082" width="28.125" style="3" hidden="1"/>
    <col min="14083" max="14083" width="8.125" style="3" hidden="1"/>
    <col min="14084" max="14084" width="9.125" style="3" hidden="1"/>
    <col min="14085" max="14085" width="9.75" style="3" hidden="1"/>
    <col min="14086" max="14086" width="11.125" style="3" hidden="1"/>
    <col min="14087" max="14087" width="10.375" style="3" hidden="1"/>
    <col min="14088" max="14088" width="10.5" style="3" hidden="1"/>
    <col min="14089" max="14337" width="9" style="3" hidden="1"/>
    <col min="14338" max="14338" width="28.125" style="3" hidden="1"/>
    <col min="14339" max="14339" width="8.125" style="3" hidden="1"/>
    <col min="14340" max="14340" width="9.125" style="3" hidden="1"/>
    <col min="14341" max="14341" width="9.75" style="3" hidden="1"/>
    <col min="14342" max="14342" width="11.125" style="3" hidden="1"/>
    <col min="14343" max="14343" width="10.375" style="3" hidden="1"/>
    <col min="14344" max="14344" width="10.5" style="3" hidden="1"/>
    <col min="14345" max="14593" width="8" style="3" hidden="1"/>
    <col min="14594" max="14594" width="28.125" style="3" hidden="1"/>
    <col min="14595" max="14595" width="8.125" style="3" hidden="1"/>
    <col min="14596" max="14596" width="9.125" style="3" hidden="1"/>
    <col min="14597" max="14597" width="9.75" style="3" hidden="1"/>
    <col min="14598" max="14598" width="11.125" style="3" hidden="1"/>
    <col min="14599" max="14599" width="10.375" style="3" hidden="1"/>
    <col min="14600" max="14600" width="10.5" style="3" hidden="1"/>
    <col min="14601" max="14849" width="8" style="3" hidden="1"/>
    <col min="14850" max="14850" width="28.125" style="3" hidden="1"/>
    <col min="14851" max="14851" width="8.125" style="3" hidden="1"/>
    <col min="14852" max="14852" width="9.125" style="3" hidden="1"/>
    <col min="14853" max="14853" width="9.75" style="3" hidden="1"/>
    <col min="14854" max="14854" width="11.125" style="3" hidden="1"/>
    <col min="14855" max="14855" width="10.375" style="3" hidden="1"/>
    <col min="14856" max="14856" width="10.5" style="3" hidden="1"/>
    <col min="14857" max="15105" width="8" style="3" hidden="1"/>
    <col min="15106" max="15106" width="28.125" style="3" hidden="1"/>
    <col min="15107" max="15107" width="8.125" style="3" hidden="1"/>
    <col min="15108" max="15108" width="9.125" style="3" hidden="1"/>
    <col min="15109" max="15109" width="9.75" style="3" hidden="1"/>
    <col min="15110" max="15110" width="11.125" style="3" hidden="1"/>
    <col min="15111" max="15111" width="10.375" style="3" hidden="1"/>
    <col min="15112" max="15112" width="10.5" style="3" hidden="1"/>
    <col min="15113" max="15361" width="9" style="3" hidden="1"/>
    <col min="15362" max="15362" width="28.125" style="3" hidden="1"/>
    <col min="15363" max="15363" width="8.125" style="3" hidden="1"/>
    <col min="15364" max="15364" width="9.125" style="3" hidden="1"/>
    <col min="15365" max="15365" width="9.75" style="3" hidden="1"/>
    <col min="15366" max="15366" width="11.125" style="3" hidden="1"/>
    <col min="15367" max="15367" width="10.375" style="3" hidden="1"/>
    <col min="15368" max="15368" width="10.5" style="3" hidden="1"/>
    <col min="15369" max="15617" width="8" style="3" hidden="1"/>
    <col min="15618" max="15618" width="28.125" style="3" hidden="1"/>
    <col min="15619" max="15619" width="8.125" style="3" hidden="1"/>
    <col min="15620" max="15620" width="9.125" style="3" hidden="1"/>
    <col min="15621" max="15621" width="9.75" style="3" hidden="1"/>
    <col min="15622" max="15622" width="11.125" style="3" hidden="1"/>
    <col min="15623" max="15623" width="10.375" style="3" hidden="1"/>
    <col min="15624" max="15624" width="10.5" style="3" hidden="1"/>
    <col min="15625" max="15873" width="8" style="3" hidden="1"/>
    <col min="15874" max="15874" width="28.125" style="3" hidden="1"/>
    <col min="15875" max="15875" width="8.125" style="3" hidden="1"/>
    <col min="15876" max="15876" width="9.125" style="3" hidden="1"/>
    <col min="15877" max="15877" width="9.75" style="3" hidden="1"/>
    <col min="15878" max="15878" width="11.125" style="3" hidden="1"/>
    <col min="15879" max="15879" width="10.375" style="3" hidden="1"/>
    <col min="15880" max="15880" width="10.5" style="3" hidden="1"/>
    <col min="15881" max="16129" width="8" style="3" hidden="1"/>
    <col min="16130" max="16130" width="28.125" style="3" hidden="1"/>
    <col min="16131" max="16131" width="8.125" style="3" hidden="1"/>
    <col min="16132" max="16132" width="9.125" style="3" hidden="1"/>
    <col min="16133" max="16133" width="9.75" style="3" hidden="1"/>
    <col min="16134" max="16134" width="11.125" style="3" hidden="1"/>
    <col min="16135" max="16135" width="10.375" style="3" hidden="1"/>
    <col min="16136" max="16136" width="10.5" style="3" hidden="1"/>
    <col min="16137" max="16384" width="9" style="3" hidden="1"/>
  </cols>
  <sheetData>
    <row r="1" spans="2:8">
      <c r="B1" s="3" t="s">
        <v>30</v>
      </c>
      <c r="F1" s="4" t="s">
        <v>31</v>
      </c>
    </row>
    <row r="2" spans="2:8" ht="4.5" customHeight="1" thickBot="1"/>
    <row r="3" spans="2:8" ht="20.25" customHeight="1">
      <c r="B3" s="365" t="s">
        <v>877</v>
      </c>
      <c r="C3" s="366"/>
      <c r="D3" s="366"/>
      <c r="E3" s="366"/>
      <c r="F3" s="367"/>
      <c r="G3" s="19"/>
      <c r="H3" s="38"/>
    </row>
    <row r="4" spans="2:8" ht="6" customHeight="1">
      <c r="B4" s="5"/>
      <c r="C4" s="11"/>
      <c r="E4" s="11"/>
      <c r="F4" s="16"/>
      <c r="G4" s="19"/>
      <c r="H4" s="19"/>
    </row>
    <row r="5" spans="2:8">
      <c r="B5" s="237" t="s">
        <v>789</v>
      </c>
      <c r="C5" s="238" t="s">
        <v>677</v>
      </c>
      <c r="D5" s="95"/>
      <c r="E5" s="6"/>
      <c r="F5" s="239"/>
      <c r="G5" s="19"/>
      <c r="H5" s="19"/>
    </row>
    <row r="6" spans="2:8">
      <c r="B6" s="84" t="s">
        <v>408</v>
      </c>
      <c r="C6" s="85" t="s">
        <v>6</v>
      </c>
      <c r="D6" s="85" t="s">
        <v>10</v>
      </c>
      <c r="E6" s="86" t="s">
        <v>32</v>
      </c>
      <c r="F6" s="40" t="s">
        <v>33</v>
      </c>
      <c r="G6" s="19"/>
      <c r="H6" s="19"/>
    </row>
    <row r="7" spans="2:8">
      <c r="B7" s="8" t="s">
        <v>34</v>
      </c>
      <c r="C7" s="9" t="s">
        <v>35</v>
      </c>
      <c r="D7" s="78">
        <f>'Input quantities'!D5</f>
        <v>55</v>
      </c>
      <c r="E7" s="11">
        <f>'Input quantities'!D7</f>
        <v>10.220000000000001</v>
      </c>
      <c r="F7" s="13">
        <f>D7*E7</f>
        <v>562.1</v>
      </c>
      <c r="G7" s="107" t="s">
        <v>73</v>
      </c>
      <c r="H7" s="107" t="s">
        <v>73</v>
      </c>
    </row>
    <row r="8" spans="2:8">
      <c r="B8" s="8" t="s">
        <v>36</v>
      </c>
      <c r="C8" s="79"/>
      <c r="D8" s="79">
        <v>0</v>
      </c>
      <c r="E8" s="80">
        <v>0</v>
      </c>
      <c r="F8" s="13">
        <f>D8*E8</f>
        <v>0</v>
      </c>
      <c r="G8" s="39"/>
      <c r="H8" s="39"/>
    </row>
    <row r="9" spans="2:8">
      <c r="B9" s="14" t="s">
        <v>37</v>
      </c>
      <c r="C9" s="11"/>
      <c r="D9" s="93"/>
      <c r="E9" s="11"/>
      <c r="F9" s="17">
        <v>0</v>
      </c>
      <c r="G9" s="39"/>
      <c r="H9" s="39"/>
    </row>
    <row r="10" spans="2:8">
      <c r="B10" s="14" t="s">
        <v>38</v>
      </c>
      <c r="C10" s="11"/>
      <c r="D10" s="93"/>
      <c r="E10" s="11"/>
      <c r="F10" s="96">
        <v>0</v>
      </c>
      <c r="G10" s="39"/>
      <c r="H10" s="39"/>
    </row>
    <row r="11" spans="2:8">
      <c r="B11" s="90" t="s">
        <v>411</v>
      </c>
      <c r="C11" s="6"/>
      <c r="D11" s="20"/>
      <c r="E11" s="20"/>
      <c r="F11" s="91">
        <f>SUM(F7:F10)</f>
        <v>562.1</v>
      </c>
      <c r="G11" s="11"/>
      <c r="H11" s="11"/>
    </row>
    <row r="12" spans="2:8">
      <c r="B12" s="10"/>
      <c r="C12" s="11"/>
      <c r="D12" s="12"/>
      <c r="E12" s="11"/>
      <c r="F12" s="13"/>
      <c r="G12" s="11"/>
      <c r="H12" s="11"/>
    </row>
    <row r="13" spans="2:8">
      <c r="B13" s="87" t="s">
        <v>409</v>
      </c>
      <c r="C13" s="97" t="s">
        <v>39</v>
      </c>
      <c r="D13" s="97" t="s">
        <v>32</v>
      </c>
      <c r="E13" s="11"/>
      <c r="F13" s="13"/>
      <c r="G13" s="41"/>
      <c r="H13" s="41"/>
    </row>
    <row r="14" spans="2:8">
      <c r="B14" s="14" t="s">
        <v>22</v>
      </c>
      <c r="C14" s="98">
        <f>'Input quantities'!D11</f>
        <v>155000</v>
      </c>
      <c r="D14" s="82">
        <f>'Input prices'!G14</f>
        <v>60</v>
      </c>
      <c r="F14" s="13">
        <f>D14*C14/'Input quantities'!D10</f>
        <v>66.428571428571431</v>
      </c>
      <c r="G14" s="11"/>
      <c r="H14" s="11"/>
    </row>
    <row r="15" spans="2:8">
      <c r="B15" s="14" t="s">
        <v>40</v>
      </c>
      <c r="C15" s="81"/>
      <c r="D15" s="82"/>
      <c r="E15" s="106"/>
      <c r="F15" s="13">
        <f>SUM(E16:E20)</f>
        <v>56.599999999999994</v>
      </c>
      <c r="G15" s="11"/>
      <c r="H15" s="11"/>
    </row>
    <row r="16" spans="2:8">
      <c r="B16" s="15" t="s">
        <v>41</v>
      </c>
      <c r="C16" s="81">
        <f>'Input quantities'!D12</f>
        <v>0</v>
      </c>
      <c r="D16" s="82">
        <f>'Input prices'!D6</f>
        <v>0.6</v>
      </c>
      <c r="E16" s="104">
        <f>C16*D16</f>
        <v>0</v>
      </c>
      <c r="F16" s="13"/>
      <c r="G16" s="11"/>
      <c r="H16" s="11"/>
    </row>
    <row r="17" spans="2:8">
      <c r="B17" s="15" t="s">
        <v>42</v>
      </c>
      <c r="C17" s="81">
        <f>'Input quantities'!D13</f>
        <v>46</v>
      </c>
      <c r="D17" s="82">
        <f>IF('Input prices'!$G7&gt;0,'Input prices'!$G7,'Input prices'!$D7)</f>
        <v>0.45</v>
      </c>
      <c r="E17" s="104">
        <f>C17*D17</f>
        <v>20.7</v>
      </c>
      <c r="F17" s="13"/>
      <c r="G17" s="11"/>
      <c r="H17" s="11"/>
    </row>
    <row r="18" spans="2:8">
      <c r="B18" s="15" t="s">
        <v>14</v>
      </c>
      <c r="C18" s="81">
        <f>'Input quantities'!D14</f>
        <v>80</v>
      </c>
      <c r="D18" s="82">
        <f>IF('Input prices'!$G8&gt;0,'Input prices'!$G8,'Input prices'!$D8)</f>
        <v>0.38</v>
      </c>
      <c r="E18" s="104">
        <f>C18*D18</f>
        <v>30.4</v>
      </c>
      <c r="F18" s="13"/>
      <c r="G18" s="11"/>
      <c r="H18" s="11"/>
    </row>
    <row r="19" spans="2:8">
      <c r="B19" s="15" t="s">
        <v>792</v>
      </c>
      <c r="C19" s="81">
        <f>SUM('Input quantities'!D15:D18)</f>
        <v>10</v>
      </c>
      <c r="D19" s="82">
        <f>IF(C19=0,"",SUMPRODUCT('Input prices'!D9:D12,'Input quantities'!D15:D18)/SUM('Input quantities'!D15:D18))</f>
        <v>0.55000000000000004</v>
      </c>
      <c r="E19" s="326">
        <f>SUMPRODUCT('Input quantities'!D15:D18,'Input prices'!D9:D12)</f>
        <v>5.5</v>
      </c>
      <c r="F19" s="13"/>
      <c r="G19" s="11"/>
      <c r="H19" s="11"/>
    </row>
    <row r="20" spans="2:8">
      <c r="B20" s="15" t="s">
        <v>15</v>
      </c>
      <c r="C20" s="81">
        <f>'Input quantities'!D19</f>
        <v>0</v>
      </c>
      <c r="D20" s="82">
        <f>IF('Input prices'!$G13&gt;0,'Input prices'!$G13,'Input prices'!$D13)</f>
        <v>30</v>
      </c>
      <c r="E20" s="104">
        <f>C20*D20</f>
        <v>0</v>
      </c>
      <c r="F20" s="16"/>
      <c r="G20" s="11"/>
      <c r="H20" s="11"/>
    </row>
    <row r="21" spans="2:8">
      <c r="B21" s="14" t="s">
        <v>43</v>
      </c>
      <c r="C21" s="81"/>
      <c r="D21" s="82"/>
      <c r="E21" s="104"/>
      <c r="F21" s="13">
        <f>SUM(E22:E25)</f>
        <v>100</v>
      </c>
      <c r="G21" s="11"/>
      <c r="H21" s="11"/>
    </row>
    <row r="22" spans="2:8">
      <c r="B22" s="15" t="s">
        <v>24</v>
      </c>
      <c r="C22" s="81">
        <f>'Input quantities'!D20</f>
        <v>2</v>
      </c>
      <c r="D22" s="82">
        <f>'Input prices'!G15</f>
        <v>34</v>
      </c>
      <c r="E22" s="104">
        <f>C22*D22</f>
        <v>68</v>
      </c>
      <c r="F22" s="13"/>
      <c r="G22" s="19"/>
      <c r="H22" s="19"/>
    </row>
    <row r="23" spans="2:8">
      <c r="B23" s="15" t="s">
        <v>794</v>
      </c>
      <c r="C23" s="81">
        <f>'Input quantities'!D21</f>
        <v>2</v>
      </c>
      <c r="D23" s="82">
        <f>'Input prices'!G16</f>
        <v>8</v>
      </c>
      <c r="E23" s="104">
        <f>C23*D23</f>
        <v>16</v>
      </c>
      <c r="F23" s="13"/>
      <c r="G23" s="19"/>
      <c r="H23" s="19"/>
    </row>
    <row r="24" spans="2:8">
      <c r="B24" s="15" t="s">
        <v>795</v>
      </c>
      <c r="C24" s="81">
        <f>'Input quantities'!D22</f>
        <v>0</v>
      </c>
      <c r="D24" s="82">
        <f>'Input prices'!G17</f>
        <v>0</v>
      </c>
      <c r="E24" s="104">
        <f t="shared" ref="E24:E25" si="0">C24*D24</f>
        <v>0</v>
      </c>
      <c r="F24" s="13"/>
      <c r="G24" s="19"/>
      <c r="H24" s="19"/>
    </row>
    <row r="25" spans="2:8">
      <c r="B25" s="15" t="s">
        <v>797</v>
      </c>
      <c r="C25" s="81">
        <f>'Input quantities'!D23</f>
        <v>1</v>
      </c>
      <c r="D25" s="82">
        <f>'Input prices'!G18</f>
        <v>16</v>
      </c>
      <c r="E25" s="104">
        <f t="shared" si="0"/>
        <v>16</v>
      </c>
      <c r="F25" s="13"/>
      <c r="G25" s="11"/>
      <c r="H25" s="11"/>
    </row>
    <row r="26" spans="2:8">
      <c r="B26" s="14" t="s">
        <v>393</v>
      </c>
      <c r="C26" s="81">
        <f>'Input quantities'!D24</f>
        <v>12</v>
      </c>
      <c r="D26" s="82">
        <f>IF(C5='Irrigation costs'!J25,0,HLOOKUP(C5,'Irrigation costs'!$B$3:$D$19,15,FALSE)/'Input quantities'!D24+HLOOKUP(C5,'Irrigation costs'!$B$3:$D$11,9,FALSE))</f>
        <v>11.724950839643263</v>
      </c>
      <c r="E26" s="104"/>
      <c r="F26" s="13">
        <f>C26*D26</f>
        <v>140.69941007571916</v>
      </c>
      <c r="G26" s="11"/>
      <c r="H26" s="11"/>
    </row>
    <row r="27" spans="2:8">
      <c r="B27" s="14" t="s">
        <v>887</v>
      </c>
      <c r="C27" s="272" t="str">
        <f>IF('Input quantities'!D6&gt;'Input quantities'!D25,'Input quantities'!D6-'Input quantities'!D25,"-")</f>
        <v>-</v>
      </c>
      <c r="D27" s="82">
        <f>'Input prices'!D19</f>
        <v>0.05</v>
      </c>
      <c r="E27" s="104"/>
      <c r="F27" s="13">
        <f>IFERROR(C27*100*D27*D7,0)</f>
        <v>0</v>
      </c>
      <c r="G27" s="11"/>
      <c r="H27" s="11"/>
    </row>
    <row r="28" spans="2:8">
      <c r="B28" s="14" t="s">
        <v>44</v>
      </c>
      <c r="C28" s="81"/>
      <c r="D28" s="82"/>
      <c r="E28" s="11"/>
      <c r="F28" s="17">
        <v>8</v>
      </c>
      <c r="G28" s="11"/>
      <c r="H28" s="11"/>
    </row>
    <row r="29" spans="2:8">
      <c r="B29" s="14" t="s">
        <v>45</v>
      </c>
      <c r="C29" s="81"/>
      <c r="D29" s="82"/>
      <c r="E29" s="11"/>
      <c r="F29" s="17">
        <v>24</v>
      </c>
      <c r="G29" s="11"/>
      <c r="H29" s="11"/>
    </row>
    <row r="30" spans="2:8">
      <c r="B30" s="14" t="s">
        <v>46</v>
      </c>
      <c r="C30" s="81"/>
      <c r="D30" s="82"/>
      <c r="E30" s="11"/>
      <c r="F30" s="264">
        <f>G75</f>
        <v>15.02</v>
      </c>
      <c r="G30" s="11"/>
      <c r="H30" s="11"/>
    </row>
    <row r="31" spans="2:8">
      <c r="B31" s="14" t="s">
        <v>984</v>
      </c>
      <c r="C31" s="81">
        <f>D89</f>
        <v>0.50622633292633301</v>
      </c>
      <c r="D31" s="82">
        <f>'Input prices'!D20</f>
        <v>20</v>
      </c>
      <c r="E31" s="11"/>
      <c r="F31" s="264">
        <f>D31*C31</f>
        <v>10.12452665852666</v>
      </c>
      <c r="G31" s="11"/>
      <c r="H31" s="11"/>
    </row>
    <row r="32" spans="2:8">
      <c r="B32" s="14" t="s">
        <v>816</v>
      </c>
      <c r="C32" s="81">
        <f>E89</f>
        <v>3.5156793854293849</v>
      </c>
      <c r="D32" s="82">
        <f>'Input prices'!D21</f>
        <v>3.25</v>
      </c>
      <c r="E32" s="11"/>
      <c r="F32" s="264">
        <f>C32*D32</f>
        <v>11.425958002645501</v>
      </c>
      <c r="G32" s="11"/>
      <c r="H32" s="11"/>
    </row>
    <row r="33" spans="2:8">
      <c r="B33" s="14" t="s">
        <v>47</v>
      </c>
      <c r="C33" s="81"/>
      <c r="D33" s="82"/>
      <c r="E33" s="11"/>
      <c r="F33" s="264">
        <f>F89-F32-F31</f>
        <v>29.949021372461608</v>
      </c>
      <c r="G33" s="11"/>
      <c r="H33" s="11"/>
    </row>
    <row r="34" spans="2:8">
      <c r="B34" s="14" t="s">
        <v>404</v>
      </c>
      <c r="C34" s="81"/>
      <c r="D34" s="82"/>
      <c r="E34" s="11"/>
      <c r="F34" s="264">
        <f>F11*0.03</f>
        <v>16.863</v>
      </c>
      <c r="G34" s="11"/>
      <c r="H34" s="11"/>
    </row>
    <row r="35" spans="2:8">
      <c r="B35" s="14" t="s">
        <v>48</v>
      </c>
      <c r="C35" s="81"/>
      <c r="D35" s="82"/>
      <c r="E35" s="11"/>
      <c r="F35" s="17">
        <v>0</v>
      </c>
      <c r="G35" s="11"/>
      <c r="H35" s="11"/>
    </row>
    <row r="36" spans="2:8">
      <c r="B36" s="14" t="s">
        <v>18</v>
      </c>
      <c r="C36" s="92">
        <f>SUM(F14:F35)/2</f>
        <v>239.55524376896219</v>
      </c>
      <c r="D36" s="83">
        <f>'Input prices'!D22</f>
        <v>7.7499999999999999E-2</v>
      </c>
      <c r="E36" s="81"/>
      <c r="F36" s="18">
        <f>D36*C36</f>
        <v>18.56553139209457</v>
      </c>
      <c r="G36" s="11"/>
      <c r="H36" s="11"/>
    </row>
    <row r="37" spans="2:8">
      <c r="B37" s="89" t="s">
        <v>410</v>
      </c>
      <c r="C37" s="11"/>
      <c r="D37" s="12"/>
      <c r="E37" s="11"/>
      <c r="F37" s="88">
        <f>SUM(F14:F36)</f>
        <v>497.67601893001893</v>
      </c>
      <c r="G37" s="41"/>
      <c r="H37" s="41"/>
    </row>
    <row r="38" spans="2:8">
      <c r="B38" s="10"/>
      <c r="C38" s="11"/>
      <c r="D38" s="12"/>
      <c r="E38" s="11"/>
      <c r="F38" s="16"/>
      <c r="G38" s="11"/>
      <c r="H38" s="11"/>
    </row>
    <row r="39" spans="2:8">
      <c r="B39" s="87" t="s">
        <v>686</v>
      </c>
      <c r="C39" s="11"/>
      <c r="D39" s="12"/>
      <c r="E39" s="11"/>
      <c r="F39" s="13"/>
      <c r="G39" s="11"/>
      <c r="H39" s="11"/>
    </row>
    <row r="40" spans="2:8">
      <c r="B40" s="14" t="s">
        <v>28</v>
      </c>
      <c r="C40" s="19"/>
      <c r="D40" s="12"/>
      <c r="E40" s="11"/>
      <c r="F40" s="13">
        <f>'Input prices'!D25*F11</f>
        <v>5.6210000000000004</v>
      </c>
      <c r="G40" s="11"/>
      <c r="H40" s="11"/>
    </row>
    <row r="41" spans="2:8">
      <c r="B41" s="14" t="s">
        <v>420</v>
      </c>
      <c r="C41" s="11"/>
      <c r="D41" s="12"/>
      <c r="E41" s="11"/>
      <c r="F41" s="13">
        <f>G89</f>
        <v>46.307200608480585</v>
      </c>
      <c r="G41" s="11"/>
      <c r="H41" s="11"/>
    </row>
    <row r="42" spans="2:8">
      <c r="B42" s="14" t="s">
        <v>49</v>
      </c>
      <c r="C42" s="11"/>
      <c r="D42" s="12"/>
      <c r="E42" s="11"/>
      <c r="F42" s="18">
        <f>'Input prices'!D26/2</f>
        <v>112.5</v>
      </c>
      <c r="G42" s="11"/>
      <c r="H42" s="11"/>
    </row>
    <row r="43" spans="2:8">
      <c r="B43" s="89" t="s">
        <v>952</v>
      </c>
      <c r="C43" s="11"/>
      <c r="D43" s="12"/>
      <c r="E43" s="11"/>
      <c r="F43" s="88">
        <f>SUM(F40:F42)</f>
        <v>164.42820060848058</v>
      </c>
      <c r="G43" s="41"/>
      <c r="H43" s="41"/>
    </row>
    <row r="44" spans="2:8">
      <c r="B44" s="10"/>
      <c r="C44" s="11"/>
      <c r="D44" s="12"/>
      <c r="E44" s="11"/>
      <c r="F44" s="77"/>
      <c r="G44" s="11"/>
      <c r="H44" s="11"/>
    </row>
    <row r="45" spans="2:8" ht="15" customHeight="1">
      <c r="B45" s="89" t="s">
        <v>413</v>
      </c>
      <c r="C45" s="11"/>
      <c r="D45" s="12"/>
      <c r="E45" s="12"/>
      <c r="F45" s="88">
        <f>F37+F43</f>
        <v>662.10421953849948</v>
      </c>
      <c r="G45" s="41"/>
      <c r="H45" s="41"/>
    </row>
    <row r="46" spans="2:8">
      <c r="B46" s="101"/>
      <c r="C46" s="99"/>
      <c r="D46" s="100"/>
      <c r="E46" s="99"/>
      <c r="F46" s="102"/>
      <c r="G46" s="19"/>
      <c r="H46" s="11"/>
    </row>
    <row r="47" spans="2:8">
      <c r="B47" s="94" t="s">
        <v>405</v>
      </c>
      <c r="C47" s="11"/>
      <c r="D47" s="12"/>
      <c r="E47" s="11"/>
      <c r="F47" s="7">
        <f>F11-F37</f>
        <v>64.423981069981096</v>
      </c>
      <c r="G47" s="11"/>
      <c r="H47" s="11"/>
    </row>
    <row r="48" spans="2:8">
      <c r="B48" s="94" t="s">
        <v>406</v>
      </c>
      <c r="C48" s="11"/>
      <c r="D48" s="12"/>
      <c r="E48" s="11"/>
      <c r="F48" s="7">
        <f>F11-F45</f>
        <v>-100.00421953849946</v>
      </c>
      <c r="G48" s="11"/>
      <c r="H48" s="11"/>
    </row>
    <row r="49" spans="2:8">
      <c r="B49" s="103" t="s">
        <v>407</v>
      </c>
      <c r="C49" s="6"/>
      <c r="D49" s="20"/>
      <c r="E49" s="6"/>
      <c r="F49" s="40">
        <f>F11-F45+F42+F34</f>
        <v>29.358780461500544</v>
      </c>
      <c r="G49" s="19"/>
      <c r="H49" s="19"/>
    </row>
    <row r="50" spans="2:8">
      <c r="B50" s="10"/>
      <c r="C50" s="11"/>
      <c r="D50" s="11" t="s">
        <v>50</v>
      </c>
      <c r="E50" s="11"/>
      <c r="F50" s="13">
        <f>F37/D7</f>
        <v>9.0486548896367083</v>
      </c>
      <c r="G50" s="11"/>
      <c r="H50" s="11"/>
    </row>
    <row r="51" spans="2:8">
      <c r="B51" s="10"/>
      <c r="C51" s="11"/>
      <c r="D51" s="11" t="s">
        <v>51</v>
      </c>
      <c r="E51" s="11"/>
      <c r="F51" s="13">
        <f>F43/D7</f>
        <v>2.9896036474269194</v>
      </c>
      <c r="G51" s="11"/>
      <c r="H51" s="11"/>
    </row>
    <row r="52" spans="2:8" ht="17.25" thickBot="1">
      <c r="B52" s="21"/>
      <c r="C52" s="22"/>
      <c r="D52" s="22" t="s">
        <v>52</v>
      </c>
      <c r="E52" s="22"/>
      <c r="F52" s="42">
        <f>F45/D7</f>
        <v>12.038258537063626</v>
      </c>
      <c r="G52" s="11"/>
      <c r="H52" s="11"/>
    </row>
    <row r="53" spans="2:8">
      <c r="B53" s="19"/>
      <c r="C53" s="11"/>
      <c r="D53" s="12"/>
      <c r="E53" s="11"/>
      <c r="F53" s="19"/>
      <c r="G53" s="11"/>
      <c r="H53" s="11"/>
    </row>
    <row r="54" spans="2:8">
      <c r="B54" s="19"/>
      <c r="C54" s="11"/>
      <c r="D54" s="12"/>
      <c r="E54" s="11"/>
      <c r="F54" s="19"/>
      <c r="G54" s="11"/>
      <c r="H54" s="11"/>
    </row>
    <row r="55" spans="2:8">
      <c r="B55" s="19"/>
      <c r="C55" s="11"/>
      <c r="D55" s="11"/>
      <c r="E55" s="11"/>
      <c r="F55" s="11"/>
      <c r="G55" s="11"/>
      <c r="H55" s="11"/>
    </row>
    <row r="56" spans="2:8">
      <c r="G56" s="19"/>
      <c r="H56" s="19"/>
    </row>
    <row r="57" spans="2:8">
      <c r="B57" s="23" t="str">
        <f>"Detailed Report: "&amp;B3</f>
        <v>Detailed Report: Irrigated GMO Double Crop Soybean Enterprise Budget</v>
      </c>
      <c r="C57" s="24"/>
      <c r="D57" s="25"/>
      <c r="E57" s="24"/>
      <c r="F57" s="26"/>
      <c r="G57" s="27"/>
    </row>
    <row r="58" spans="2:8">
      <c r="C58" s="28"/>
      <c r="D58" s="25"/>
      <c r="E58" s="26"/>
      <c r="F58" s="26"/>
      <c r="G58" s="26"/>
    </row>
    <row r="59" spans="2:8">
      <c r="B59" s="29" t="s">
        <v>53</v>
      </c>
      <c r="C59" s="30" t="s">
        <v>54</v>
      </c>
      <c r="D59" s="31"/>
      <c r="E59" s="29" t="s">
        <v>55</v>
      </c>
      <c r="F59" s="29"/>
      <c r="G59" s="32"/>
      <c r="H59" s="30" t="s">
        <v>56</v>
      </c>
    </row>
    <row r="60" spans="2:8">
      <c r="B60" s="26" t="s">
        <v>57</v>
      </c>
      <c r="C60" s="33">
        <f>D7</f>
        <v>55</v>
      </c>
      <c r="D60" s="25"/>
      <c r="E60" s="26" t="s">
        <v>391</v>
      </c>
      <c r="H60" s="25">
        <f>E7</f>
        <v>10.220000000000001</v>
      </c>
    </row>
    <row r="61" spans="2:8">
      <c r="B61" s="26" t="s">
        <v>58</v>
      </c>
      <c r="C61" s="34">
        <f>C14</f>
        <v>155000</v>
      </c>
      <c r="D61" s="25"/>
      <c r="E61" s="26" t="str">
        <f>"Seed, per "&amp;'Input quantities'!B10&amp;" seed bag"</f>
        <v>Seed, per 80000 seed bag</v>
      </c>
      <c r="H61" s="25">
        <f>D14</f>
        <v>60</v>
      </c>
    </row>
    <row r="62" spans="2:8">
      <c r="B62" s="26" t="s">
        <v>59</v>
      </c>
      <c r="C62" s="35">
        <f>C17</f>
        <v>46</v>
      </c>
      <c r="D62" s="25"/>
      <c r="E62" s="26" t="s">
        <v>60</v>
      </c>
      <c r="F62" s="26"/>
      <c r="H62" s="25">
        <f>D17</f>
        <v>0.45</v>
      </c>
    </row>
    <row r="63" spans="2:8">
      <c r="B63" s="26" t="s">
        <v>61</v>
      </c>
      <c r="C63" s="35">
        <f>C18</f>
        <v>80</v>
      </c>
      <c r="D63" s="25"/>
      <c r="E63" s="26" t="s">
        <v>62</v>
      </c>
      <c r="F63" s="26"/>
      <c r="H63" s="25">
        <f>D18</f>
        <v>0.38</v>
      </c>
    </row>
    <row r="64" spans="2:8">
      <c r="B64" s="26" t="s">
        <v>996</v>
      </c>
      <c r="C64" s="323">
        <f>C19</f>
        <v>10</v>
      </c>
      <c r="D64" s="25"/>
      <c r="E64" s="26" t="s">
        <v>997</v>
      </c>
      <c r="F64" s="26"/>
      <c r="H64" s="25">
        <f>D19</f>
        <v>0.55000000000000004</v>
      </c>
    </row>
    <row r="65" spans="2:8">
      <c r="B65" s="3" t="s">
        <v>988</v>
      </c>
      <c r="C65" s="12">
        <f>C26</f>
        <v>12</v>
      </c>
      <c r="E65" s="26" t="s">
        <v>64</v>
      </c>
      <c r="F65" s="26"/>
      <c r="H65" s="25">
        <f>'Input prices'!D20</f>
        <v>20</v>
      </c>
    </row>
    <row r="66" spans="2:8">
      <c r="B66" s="26" t="s">
        <v>63</v>
      </c>
      <c r="C66" s="28">
        <f>D89</f>
        <v>0.50622633292633301</v>
      </c>
      <c r="E66" s="3" t="s">
        <v>989</v>
      </c>
      <c r="H66" s="12">
        <f>D26</f>
        <v>11.724950839643263</v>
      </c>
    </row>
    <row r="67" spans="2:8">
      <c r="B67" s="26" t="s">
        <v>990</v>
      </c>
      <c r="C67" s="308">
        <f>D36</f>
        <v>7.7499999999999999E-2</v>
      </c>
      <c r="E67" s="26" t="s">
        <v>65</v>
      </c>
      <c r="F67" s="26"/>
      <c r="H67" s="25">
        <f>'Input prices'!D21</f>
        <v>3.25</v>
      </c>
    </row>
    <row r="68" spans="2:8">
      <c r="E68" s="26"/>
      <c r="F68" s="26"/>
      <c r="H68" s="25"/>
    </row>
    <row r="69" spans="2:8">
      <c r="B69" s="67" t="s">
        <v>807</v>
      </c>
      <c r="C69" s="241" t="s">
        <v>808</v>
      </c>
      <c r="D69" s="67"/>
      <c r="E69" s="67"/>
      <c r="F69" s="67"/>
      <c r="G69" s="67"/>
      <c r="H69" s="67"/>
    </row>
    <row r="70" spans="2:8">
      <c r="B70" s="244" t="s">
        <v>604</v>
      </c>
      <c r="C70" s="244" t="s">
        <v>606</v>
      </c>
      <c r="D70" s="242" t="s">
        <v>17</v>
      </c>
      <c r="E70" s="243" t="s">
        <v>611</v>
      </c>
      <c r="F70" s="243" t="s">
        <v>886</v>
      </c>
      <c r="G70" s="244" t="s">
        <v>809</v>
      </c>
    </row>
    <row r="71" spans="2:8">
      <c r="B71" s="253" t="str">
        <f>'Custom hire'!A20</f>
        <v xml:space="preserve">Apply dry fertilizer on cropland, single spread </v>
      </c>
      <c r="C71" s="246" t="str">
        <f>'Custom hire'!C20</f>
        <v>per acre</v>
      </c>
      <c r="D71" s="245">
        <f>'Custom hire'!E20</f>
        <v>1</v>
      </c>
      <c r="E71" s="246">
        <f>'Custom hire'!B20</f>
        <v>7.02</v>
      </c>
      <c r="F71" s="247" t="str">
        <f>IF(ISBLANK('Custom hire'!D20),"-",'Custom hire'!D20)</f>
        <v>-</v>
      </c>
      <c r="G71" s="247">
        <f>IFERROR(D71*E71*IF(C71="per acre",1,F71),"-")</f>
        <v>7.02</v>
      </c>
    </row>
    <row r="72" spans="2:8">
      <c r="B72" s="67" t="str">
        <f>'Custom hire'!A21</f>
        <v>Aerially apply chemicals</v>
      </c>
      <c r="C72" s="67" t="str">
        <f>'Custom hire'!C21</f>
        <v>per acre</v>
      </c>
      <c r="D72" s="245">
        <f>'Custom hire'!E21</f>
        <v>1</v>
      </c>
      <c r="E72" s="247">
        <f>'Custom hire'!B21</f>
        <v>8</v>
      </c>
      <c r="F72" s="247" t="str">
        <f>IF(ISBLANK('Custom hire'!D21),"-",'Custom hire'!D21)</f>
        <v>-</v>
      </c>
      <c r="G72" s="247">
        <f>IFERROR(D72*E72*IF(C72="per acre",1,F72),"-")</f>
        <v>8</v>
      </c>
    </row>
    <row r="73" spans="2:8">
      <c r="B73" s="67">
        <f>'Custom hire'!A22</f>
        <v>0</v>
      </c>
      <c r="C73" s="67">
        <f>'Custom hire'!C22</f>
        <v>0</v>
      </c>
      <c r="D73" s="245">
        <f>'Custom hire'!E22</f>
        <v>0</v>
      </c>
      <c r="E73" s="247">
        <f>'Custom hire'!B22</f>
        <v>0</v>
      </c>
      <c r="F73" s="247" t="str">
        <f>IF(ISBLANK('Custom hire'!D22),"-",'Custom hire'!D22)</f>
        <v>-</v>
      </c>
      <c r="G73" s="247" t="str">
        <f>IFERROR(D73*E73*IF(C73="per acre",1,F73),"-")</f>
        <v>-</v>
      </c>
    </row>
    <row r="74" spans="2:8">
      <c r="B74" s="244">
        <f>'Custom hire'!A23</f>
        <v>0</v>
      </c>
      <c r="C74" s="244" t="str">
        <f>'Custom hire'!C23</f>
        <v/>
      </c>
      <c r="D74" s="248">
        <f>'Custom hire'!E23</f>
        <v>0</v>
      </c>
      <c r="E74" s="249" t="str">
        <f>'Custom hire'!B23</f>
        <v/>
      </c>
      <c r="F74" s="249" t="str">
        <f>IF(ISBLANK('Custom hire'!D23),"-",'Custom hire'!D23)</f>
        <v>-</v>
      </c>
      <c r="G74" s="249" t="str">
        <f>IFERROR(D74*E74*IF(C74="per acre",1,F74),"-")</f>
        <v>-</v>
      </c>
    </row>
    <row r="75" spans="2:8">
      <c r="B75" s="251" t="s">
        <v>810</v>
      </c>
      <c r="C75" s="250"/>
      <c r="D75" s="251"/>
      <c r="E75" s="250"/>
      <c r="F75" s="250"/>
      <c r="G75" s="256">
        <f>SUM(G71:G74)</f>
        <v>15.02</v>
      </c>
    </row>
    <row r="76" spans="2:8">
      <c r="B76" s="26"/>
      <c r="C76" s="28"/>
      <c r="D76" s="28"/>
      <c r="E76" s="28"/>
      <c r="F76" s="28"/>
      <c r="G76" s="28"/>
      <c r="H76" s="26"/>
    </row>
    <row r="77" spans="2:8" ht="33.75">
      <c r="B77" s="23"/>
      <c r="C77" s="370" t="s">
        <v>973</v>
      </c>
      <c r="D77" s="36" t="s">
        <v>66</v>
      </c>
      <c r="E77" s="36" t="s">
        <v>67</v>
      </c>
      <c r="F77" s="37" t="s">
        <v>418</v>
      </c>
      <c r="G77" s="37" t="s">
        <v>419</v>
      </c>
      <c r="H77" s="37" t="s">
        <v>417</v>
      </c>
    </row>
    <row r="78" spans="2:8">
      <c r="B78" s="29" t="s">
        <v>68</v>
      </c>
      <c r="C78" s="371"/>
      <c r="D78" s="30" t="s">
        <v>69</v>
      </c>
      <c r="E78" s="30" t="s">
        <v>70</v>
      </c>
      <c r="F78" s="30" t="s">
        <v>71</v>
      </c>
      <c r="G78" s="30" t="s">
        <v>71</v>
      </c>
      <c r="H78" s="30" t="s">
        <v>71</v>
      </c>
    </row>
    <row r="79" spans="2:8">
      <c r="B79" s="3" t="str">
        <f>CONCATENATE(Equipment!B44,"; ",Equipment!C44)</f>
        <v>Row crop planter, 40 Ft Folding, per acre; 280 HP MFWD</v>
      </c>
      <c r="C79" s="240">
        <f>IFERROR(Equipment!D44,"-")</f>
        <v>1</v>
      </c>
      <c r="D79" s="28">
        <f>IFERROR(Equipment!F44,"-")</f>
        <v>5.3571428571428568E-2</v>
      </c>
      <c r="E79" s="28">
        <f>IFERROR(Equipment!E44,"-")</f>
        <v>0.65999999999999992</v>
      </c>
      <c r="F79" s="28">
        <f>IFERROR(Equipment!G44,"-")</f>
        <v>8.706048019503033</v>
      </c>
      <c r="G79" s="28">
        <f>IFERROR(Equipment!H44,"-")</f>
        <v>16.600227536123128</v>
      </c>
      <c r="H79" s="12">
        <f>SUM(F79:G79)</f>
        <v>25.306275555626161</v>
      </c>
    </row>
    <row r="80" spans="2:8">
      <c r="B80" s="3" t="str">
        <f>CONCATENATE(Equipment!B45,"; ",Equipment!C45)</f>
        <v>Boom sprayer - self-propelled, 120 Ft Folding, per acre; 275 HP SP Sprayer</v>
      </c>
      <c r="C80" s="240">
        <f>IFERROR(Equipment!D45,"-")</f>
        <v>2</v>
      </c>
      <c r="D80" s="28">
        <f>IFERROR(Equipment!F45,"-")</f>
        <v>2.1153846153846155E-2</v>
      </c>
      <c r="E80" s="28">
        <f>IFERROR(Equipment!E45,"-")</f>
        <v>0.22105769230769232</v>
      </c>
      <c r="F80" s="28">
        <f>IFERROR(Equipment!G45,"-")</f>
        <v>11.162774797130758</v>
      </c>
      <c r="G80" s="28">
        <f>IFERROR(Equipment!H45,"-")</f>
        <v>2.8894949457236376</v>
      </c>
      <c r="H80" s="12">
        <f t="shared" ref="H80:H88" si="1">SUM(F80:G80)</f>
        <v>14.052269742854396</v>
      </c>
    </row>
    <row r="81" spans="2:8">
      <c r="B81" s="3" t="str">
        <f>CONCATENATE(Equipment!B46,"; ",Equipment!C46)</f>
        <v>Draper platform, 45 Ft, per acre; 440 HP Combine</v>
      </c>
      <c r="C81" s="240">
        <f>IFERROR(Equipment!D46,"-")</f>
        <v>1</v>
      </c>
      <c r="D81" s="28">
        <f>IFERROR(Equipment!F46,"-")</f>
        <v>5.8201058201058198E-2</v>
      </c>
      <c r="E81" s="28">
        <f>IFERROR(Equipment!E46,"-")</f>
        <v>0.97312169312169305</v>
      </c>
      <c r="F81" s="28">
        <f>IFERROR(Equipment!G46,"-")</f>
        <v>14.80404992747104</v>
      </c>
      <c r="G81" s="28">
        <f>IFERROR(Equipment!H46,"-")</f>
        <v>14.395989748899119</v>
      </c>
      <c r="H81" s="12">
        <f t="shared" si="1"/>
        <v>29.20003967637016</v>
      </c>
    </row>
    <row r="82" spans="2:8">
      <c r="B82" s="3" t="str">
        <f>CONCATENATE(Equipment!B47,"; ",Equipment!C47)</f>
        <v xml:space="preserve">Grain trailer, 1000 Bushel HB, per hour; 475 HP Road tractor </v>
      </c>
      <c r="C82" s="240">
        <f>IFERROR(Equipment!D47,"-")</f>
        <v>0.06</v>
      </c>
      <c r="D82" s="28">
        <f>IFERROR(Equipment!F47,"-")</f>
        <v>6.6000000000000003E-2</v>
      </c>
      <c r="E82" s="28">
        <f>IFERROR(Equipment!E47,"-")</f>
        <v>0.42749999999999999</v>
      </c>
      <c r="F82" s="28">
        <f>IFERROR(Equipment!G47,"-")</f>
        <v>3.9922348992268999</v>
      </c>
      <c r="G82" s="28">
        <f>IFERROR(Equipment!H47,"-")</f>
        <v>1.9555229600012254</v>
      </c>
      <c r="H82" s="12">
        <f t="shared" si="1"/>
        <v>5.9477578592281253</v>
      </c>
    </row>
    <row r="83" spans="2:8">
      <c r="B83" s="3" t="str">
        <f>CONCATENATE(Equipment!B48,"; ",Equipment!C48)</f>
        <v>Grain cart, 1000 Bu, per hour; 280 HP MFWD</v>
      </c>
      <c r="C83" s="240">
        <f>IFERROR(Equipment!D48,"-")</f>
        <v>0.03</v>
      </c>
      <c r="D83" s="28">
        <f>IFERROR(Equipment!F48,"-")</f>
        <v>3.3300000000000003E-2</v>
      </c>
      <c r="E83" s="28">
        <f>IFERROR(Equipment!E48,"-")</f>
        <v>0.36959999999999993</v>
      </c>
      <c r="F83" s="28">
        <f>IFERROR(Equipment!G48,"-")</f>
        <v>3.4303025815160764</v>
      </c>
      <c r="G83" s="28">
        <f>IFERROR(Equipment!H48,"-")</f>
        <v>4.8502515959427512</v>
      </c>
      <c r="H83" s="12">
        <f t="shared" si="1"/>
        <v>8.2805541774588285</v>
      </c>
    </row>
    <row r="84" spans="2:8">
      <c r="B84" s="3" t="str">
        <f>CONCATENATE(Equipment!B49,"; ",Equipment!C49)</f>
        <v>Grain auger, 13 In; 130 HP MFWD</v>
      </c>
      <c r="C84" s="240">
        <f>IFERROR(Equipment!D49,"-")</f>
        <v>0.02</v>
      </c>
      <c r="D84" s="28">
        <f>IFERROR(Equipment!F49,"-")</f>
        <v>2.4E-2</v>
      </c>
      <c r="E84" s="28">
        <f>IFERROR(Equipment!E49,"-")</f>
        <v>0.1144</v>
      </c>
      <c r="F84" s="28">
        <f>IFERROR(Equipment!G49,"-")</f>
        <v>1.3102142298385993</v>
      </c>
      <c r="G84" s="28">
        <f>IFERROR(Equipment!H49,"-")</f>
        <v>1.3156084182138801</v>
      </c>
      <c r="H84" s="12">
        <f t="shared" si="1"/>
        <v>2.6258226480524796</v>
      </c>
    </row>
    <row r="85" spans="2:8" ht="23.25" customHeight="1">
      <c r="B85" s="3" t="str">
        <f>CONCATENATE(Equipment!B50,"; ",Equipment!C50)</f>
        <v>; 1 Ton 4x4 Pickup</v>
      </c>
      <c r="C85" s="240">
        <f>IFERROR(Equipment!D50,"-")</f>
        <v>0.25</v>
      </c>
      <c r="D85" s="28">
        <f>IFERROR(Equipment!F50,"-")</f>
        <v>0.25</v>
      </c>
      <c r="E85" s="28">
        <f>IFERROR(Equipment!E50,"-")</f>
        <v>0.75</v>
      </c>
      <c r="F85" s="28">
        <f>IFERROR(Equipment!G50,"-")</f>
        <v>8.0938815789473679</v>
      </c>
      <c r="G85" s="28">
        <f>IFERROR(Equipment!H50,"-")</f>
        <v>4.3001054035768478</v>
      </c>
      <c r="H85" s="12">
        <f t="shared" si="1"/>
        <v>12.393986982524215</v>
      </c>
    </row>
    <row r="86" spans="2:8">
      <c r="B86" s="3" t="str">
        <f>CONCATENATE(Equipment!B51,"; ",Equipment!C51)</f>
        <v xml:space="preserve">; </v>
      </c>
      <c r="C86" s="240">
        <f>IFERROR(Equipment!D51,"-")</f>
        <v>0</v>
      </c>
      <c r="D86" s="28" t="str">
        <f>IFERROR(Equipment!F51,"-")</f>
        <v>-</v>
      </c>
      <c r="E86" s="28" t="str">
        <f>IFERROR(Equipment!E51,"-")</f>
        <v>-</v>
      </c>
      <c r="F86" s="28" t="str">
        <f>IFERROR(Equipment!G51,"-")</f>
        <v/>
      </c>
      <c r="G86" s="28" t="str">
        <f>IFERROR(Equipment!H51,"-")</f>
        <v>-</v>
      </c>
      <c r="H86" s="12">
        <f t="shared" si="1"/>
        <v>0</v>
      </c>
    </row>
    <row r="87" spans="2:8">
      <c r="B87" s="3" t="str">
        <f>CONCATENATE(Equipment!B52,"; ",Equipment!C52)</f>
        <v xml:space="preserve">; </v>
      </c>
      <c r="C87" s="240">
        <f>IFERROR(Equipment!D52,"-")</f>
        <v>0</v>
      </c>
      <c r="D87" s="28" t="str">
        <f>IFERROR(Equipment!F52,"-")</f>
        <v>-</v>
      </c>
      <c r="E87" s="28" t="str">
        <f>IFERROR(Equipment!E52,"-")</f>
        <v>-</v>
      </c>
      <c r="F87" s="28" t="str">
        <f>IFERROR(Equipment!G52,"-")</f>
        <v/>
      </c>
      <c r="G87" s="28" t="str">
        <f>IFERROR(Equipment!H52,"-")</f>
        <v>-</v>
      </c>
      <c r="H87" s="12">
        <f t="shared" si="1"/>
        <v>0</v>
      </c>
    </row>
    <row r="88" spans="2:8">
      <c r="B88" s="95" t="str">
        <f>CONCATENATE(Equipment!B53,"; ",Equipment!C53)</f>
        <v xml:space="preserve">; </v>
      </c>
      <c r="C88" s="252">
        <f>IFERROR(Equipment!D53,"-")</f>
        <v>0</v>
      </c>
      <c r="D88" s="105" t="str">
        <f>IFERROR(Equipment!F53,"-")</f>
        <v>-</v>
      </c>
      <c r="E88" s="105" t="str">
        <f>IFERROR(Equipment!E53,"-")</f>
        <v>-</v>
      </c>
      <c r="F88" s="105" t="str">
        <f>IFERROR(Equipment!G53,"-")</f>
        <v/>
      </c>
      <c r="G88" s="105" t="str">
        <f>IFERROR(Equipment!H53,"-")</f>
        <v>-</v>
      </c>
      <c r="H88" s="20">
        <f t="shared" si="1"/>
        <v>0</v>
      </c>
    </row>
    <row r="89" spans="2:8" ht="17.25">
      <c r="B89" s="23" t="s">
        <v>72</v>
      </c>
      <c r="C89" s="108"/>
      <c r="D89" s="36">
        <f>SUM(D79:D88)</f>
        <v>0.50622633292633301</v>
      </c>
      <c r="E89" s="36">
        <f>SUM(E79:E88)</f>
        <v>3.5156793854293849</v>
      </c>
      <c r="F89" s="36">
        <f>SUM(F79:F88)</f>
        <v>51.499506033633772</v>
      </c>
      <c r="G89" s="36">
        <f>SUM(G79:G88)</f>
        <v>46.307200608480585</v>
      </c>
      <c r="H89" s="36">
        <f>SUM(H79:H88)</f>
        <v>97.806706642114349</v>
      </c>
    </row>
    <row r="90" spans="2:8"/>
    <row r="91" spans="2:8">
      <c r="B91" s="67" t="s">
        <v>414</v>
      </c>
    </row>
    <row r="92" spans="2:8">
      <c r="B92" s="67" t="s">
        <v>415</v>
      </c>
      <c r="H92" s="12"/>
    </row>
    <row r="93" spans="2:8">
      <c r="B93" s="67" t="s">
        <v>416</v>
      </c>
    </row>
    <row r="94" spans="2:8"/>
    <row r="95" spans="2:8"/>
    <row r="96" spans="2:8" ht="16.5" customHeight="1"/>
    <row r="97" spans="1:9">
      <c r="B97" s="292" t="s">
        <v>960</v>
      </c>
    </row>
    <row r="98" spans="1:9">
      <c r="B98" s="368" t="s">
        <v>10</v>
      </c>
      <c r="C98" s="368"/>
      <c r="D98" s="368"/>
      <c r="E98" s="368"/>
      <c r="F98" s="368"/>
      <c r="G98" s="368"/>
      <c r="H98" s="368"/>
      <c r="I98" s="368"/>
    </row>
    <row r="99" spans="1:9">
      <c r="B99" s="293"/>
      <c r="C99" s="299">
        <f>0.7*$D$7</f>
        <v>38.5</v>
      </c>
      <c r="D99" s="299">
        <f>0.8*$D$7</f>
        <v>44</v>
      </c>
      <c r="E99" s="299">
        <f>0.9*$D$7</f>
        <v>49.5</v>
      </c>
      <c r="F99" s="299">
        <f>1*$D$7</f>
        <v>55</v>
      </c>
      <c r="G99" s="299">
        <f>1.1*$D$7</f>
        <v>60.500000000000007</v>
      </c>
      <c r="H99" s="299">
        <f>1.2*$D$7</f>
        <v>66</v>
      </c>
      <c r="I99" s="299">
        <f>1.3*$D$7</f>
        <v>71.5</v>
      </c>
    </row>
    <row r="100" spans="1:9" s="301" customFormat="1">
      <c r="A100" s="3"/>
      <c r="B100" s="300">
        <f>0.7*$E$7</f>
        <v>7.1539999999999999</v>
      </c>
      <c r="C100" s="309">
        <f t="shared" ref="C100:I106" si="2">(C$99*$B100+SUM($F$8:$F$10)-((C$99*$B100+SUM($F$8:$F$10))/$F$11*$F$40)-($F$27*C$99/$D$7)-SUM($F$14:$F$26,$F$28:$F$33,$F$35:$F$36,$F$41))</f>
        <v>-254.44550953849961</v>
      </c>
      <c r="D100" s="310">
        <f t="shared" si="2"/>
        <v>-215.49197953849955</v>
      </c>
      <c r="E100" s="310">
        <f t="shared" si="2"/>
        <v>-176.53844953849955</v>
      </c>
      <c r="F100" s="320">
        <f t="shared" si="2"/>
        <v>-137.58491953849961</v>
      </c>
      <c r="G100" s="310">
        <f t="shared" si="2"/>
        <v>-98.631389538499491</v>
      </c>
      <c r="H100" s="310">
        <f t="shared" si="2"/>
        <v>-59.677859538499547</v>
      </c>
      <c r="I100" s="311">
        <f t="shared" si="2"/>
        <v>-20.724329538499603</v>
      </c>
    </row>
    <row r="101" spans="1:9">
      <c r="B101" s="300">
        <f>0.8*$E$7</f>
        <v>8.1760000000000002</v>
      </c>
      <c r="C101" s="312">
        <f t="shared" si="2"/>
        <v>-215.49197953849955</v>
      </c>
      <c r="D101" s="313">
        <f t="shared" si="2"/>
        <v>-170.97365953849953</v>
      </c>
      <c r="E101" s="313">
        <f t="shared" si="2"/>
        <v>-126.45533953849957</v>
      </c>
      <c r="F101" s="318">
        <f t="shared" si="2"/>
        <v>-81.937019538499555</v>
      </c>
      <c r="G101" s="313">
        <f t="shared" si="2"/>
        <v>-37.418699538499482</v>
      </c>
      <c r="H101" s="313">
        <f t="shared" si="2"/>
        <v>7.0996204615004217</v>
      </c>
      <c r="I101" s="314">
        <f t="shared" si="2"/>
        <v>51.617940461500552</v>
      </c>
    </row>
    <row r="102" spans="1:9">
      <c r="B102" s="300">
        <f>0.9*$E$7</f>
        <v>9.1980000000000004</v>
      </c>
      <c r="C102" s="312">
        <f t="shared" si="2"/>
        <v>-176.53844953849955</v>
      </c>
      <c r="D102" s="313">
        <f t="shared" si="2"/>
        <v>-126.45533953849957</v>
      </c>
      <c r="E102" s="313">
        <f t="shared" si="2"/>
        <v>-76.372229538499482</v>
      </c>
      <c r="F102" s="318">
        <f t="shared" si="2"/>
        <v>-26.289119538499506</v>
      </c>
      <c r="G102" s="313">
        <f t="shared" si="2"/>
        <v>23.793990461500471</v>
      </c>
      <c r="H102" s="313">
        <f t="shared" si="2"/>
        <v>73.87710046150039</v>
      </c>
      <c r="I102" s="314">
        <f t="shared" si="2"/>
        <v>123.96021046150054</v>
      </c>
    </row>
    <row r="103" spans="1:9">
      <c r="B103" s="300">
        <f>1*$E$7</f>
        <v>10.220000000000001</v>
      </c>
      <c r="C103" s="317">
        <f t="shared" si="2"/>
        <v>-137.58491953849955</v>
      </c>
      <c r="D103" s="318">
        <f t="shared" si="2"/>
        <v>-81.937019538499555</v>
      </c>
      <c r="E103" s="318">
        <f t="shared" si="2"/>
        <v>-26.289119538499506</v>
      </c>
      <c r="F103" s="318">
        <f t="shared" si="2"/>
        <v>29.358780461500487</v>
      </c>
      <c r="G103" s="318">
        <f t="shared" si="2"/>
        <v>85.006680461500537</v>
      </c>
      <c r="H103" s="318">
        <f t="shared" si="2"/>
        <v>140.65458046150059</v>
      </c>
      <c r="I103" s="319">
        <f t="shared" si="2"/>
        <v>196.30248046150041</v>
      </c>
    </row>
    <row r="104" spans="1:9">
      <c r="B104" s="300">
        <f>1.1*$E$7</f>
        <v>11.242000000000001</v>
      </c>
      <c r="C104" s="312">
        <f t="shared" si="2"/>
        <v>-98.631389538499548</v>
      </c>
      <c r="D104" s="313">
        <f t="shared" si="2"/>
        <v>-37.418699538499538</v>
      </c>
      <c r="E104" s="313">
        <f t="shared" si="2"/>
        <v>23.793990461500471</v>
      </c>
      <c r="F104" s="318">
        <f t="shared" si="2"/>
        <v>85.006680461500537</v>
      </c>
      <c r="G104" s="313">
        <f t="shared" si="2"/>
        <v>146.21937046150049</v>
      </c>
      <c r="H104" s="313">
        <f t="shared" si="2"/>
        <v>207.43206046150055</v>
      </c>
      <c r="I104" s="314">
        <f t="shared" si="2"/>
        <v>268.64475046150051</v>
      </c>
    </row>
    <row r="105" spans="1:9">
      <c r="B105" s="300">
        <f>1.2*$E$7</f>
        <v>12.264000000000001</v>
      </c>
      <c r="C105" s="312">
        <f t="shared" si="2"/>
        <v>-59.67785953849949</v>
      </c>
      <c r="D105" s="313">
        <f t="shared" si="2"/>
        <v>7.0996204615005354</v>
      </c>
      <c r="E105" s="313">
        <f t="shared" si="2"/>
        <v>73.877100461500504</v>
      </c>
      <c r="F105" s="318">
        <f t="shared" si="2"/>
        <v>140.65458046150059</v>
      </c>
      <c r="G105" s="313">
        <f t="shared" si="2"/>
        <v>207.43206046150067</v>
      </c>
      <c r="H105" s="313">
        <f t="shared" si="2"/>
        <v>274.20954046150052</v>
      </c>
      <c r="I105" s="314">
        <f t="shared" si="2"/>
        <v>340.98702046150049</v>
      </c>
    </row>
    <row r="106" spans="1:9">
      <c r="B106" s="302">
        <f>1.3*$E$7</f>
        <v>13.286000000000001</v>
      </c>
      <c r="C106" s="315">
        <f t="shared" si="2"/>
        <v>-20.724329538499489</v>
      </c>
      <c r="D106" s="297">
        <f t="shared" si="2"/>
        <v>51.617940461500552</v>
      </c>
      <c r="E106" s="297">
        <f t="shared" si="2"/>
        <v>123.96021046150054</v>
      </c>
      <c r="F106" s="298">
        <f t="shared" si="2"/>
        <v>196.30248046150041</v>
      </c>
      <c r="G106" s="297">
        <f t="shared" si="2"/>
        <v>268.64475046150062</v>
      </c>
      <c r="H106" s="297">
        <f t="shared" si="2"/>
        <v>340.98702046150049</v>
      </c>
      <c r="I106" s="316">
        <f t="shared" si="2"/>
        <v>413.32929046150048</v>
      </c>
    </row>
    <row r="107" spans="1:9" hidden="1">
      <c r="E107" s="3" t="s">
        <v>968</v>
      </c>
      <c r="F107" s="12">
        <f>F49</f>
        <v>29.358780461500544</v>
      </c>
    </row>
    <row r="108" spans="1:9" hidden="1">
      <c r="A108" s="369" t="s">
        <v>959</v>
      </c>
    </row>
    <row r="109" spans="1:9" hidden="1">
      <c r="A109" s="369"/>
    </row>
    <row r="110" spans="1:9" hidden="1">
      <c r="A110" s="369"/>
    </row>
    <row r="111" spans="1:9" hidden="1">
      <c r="A111" s="369"/>
    </row>
    <row r="112" spans="1:9" hidden="1">
      <c r="A112" s="369"/>
    </row>
    <row r="113" spans="1:1" hidden="1">
      <c r="A113" s="369"/>
    </row>
    <row r="114" spans="1:1" hidden="1">
      <c r="A114" s="369"/>
    </row>
    <row r="115" spans="1:1" hidden="1">
      <c r="A115" s="369"/>
    </row>
    <row r="128" spans="1:1"/>
    <row r="954" spans="2:3" hidden="1">
      <c r="B954" s="3" t="s">
        <v>74</v>
      </c>
    </row>
    <row r="955" spans="2:3" hidden="1">
      <c r="B955" s="3" t="s">
        <v>75</v>
      </c>
      <c r="C955" s="3">
        <v>5</v>
      </c>
    </row>
    <row r="956" spans="2:3" hidden="1">
      <c r="B956" s="3" t="s">
        <v>76</v>
      </c>
      <c r="C956" s="3">
        <v>1</v>
      </c>
    </row>
    <row r="957" spans="2:3" hidden="1">
      <c r="B957" s="3" t="s">
        <v>77</v>
      </c>
      <c r="C957" s="3">
        <v>1</v>
      </c>
    </row>
    <row r="958" spans="2:3" hidden="1">
      <c r="B958" s="3" t="s">
        <v>78</v>
      </c>
      <c r="C958" s="3">
        <v>2</v>
      </c>
    </row>
    <row r="959" spans="2:3" hidden="1">
      <c r="B959" s="3" t="s">
        <v>79</v>
      </c>
      <c r="C959" s="3">
        <v>1</v>
      </c>
    </row>
    <row r="960" spans="2:3" hidden="1">
      <c r="B960" s="3" t="s">
        <v>80</v>
      </c>
      <c r="C960" s="3">
        <v>0</v>
      </c>
    </row>
    <row r="961" spans="2:3" hidden="1">
      <c r="B961" s="3" t="s">
        <v>81</v>
      </c>
      <c r="C961" s="3">
        <v>0</v>
      </c>
    </row>
    <row r="962" spans="2:3" hidden="1">
      <c r="B962" s="3" t="s">
        <v>82</v>
      </c>
      <c r="C962" s="3">
        <v>0</v>
      </c>
    </row>
    <row r="963" spans="2:3" hidden="1">
      <c r="B963" s="3" t="s">
        <v>83</v>
      </c>
      <c r="C963" s="3">
        <v>0</v>
      </c>
    </row>
    <row r="964" spans="2:3" hidden="1">
      <c r="B964" s="3" t="s">
        <v>84</v>
      </c>
      <c r="C964" s="3">
        <v>0</v>
      </c>
    </row>
    <row r="965" spans="2:3" hidden="1">
      <c r="B965" s="3" t="s">
        <v>85</v>
      </c>
      <c r="C965" s="3">
        <v>0</v>
      </c>
    </row>
    <row r="966" spans="2:3" hidden="1">
      <c r="B966" s="3" t="s">
        <v>86</v>
      </c>
      <c r="C966" s="3" t="b">
        <v>1</v>
      </c>
    </row>
    <row r="967" spans="2:3" hidden="1">
      <c r="B967" s="3" t="s">
        <v>87</v>
      </c>
      <c r="C967" s="3">
        <v>0</v>
      </c>
    </row>
    <row r="968" spans="2:3" hidden="1">
      <c r="B968" s="3" t="s">
        <v>88</v>
      </c>
      <c r="C968" s="3" t="b">
        <v>1</v>
      </c>
    </row>
    <row r="969" spans="2:3" hidden="1">
      <c r="B969" s="3" t="s">
        <v>89</v>
      </c>
      <c r="C969" s="3">
        <v>0</v>
      </c>
    </row>
    <row r="970" spans="2:3" hidden="1">
      <c r="B970" s="3" t="s">
        <v>90</v>
      </c>
      <c r="C970" s="3">
        <v>0</v>
      </c>
    </row>
    <row r="971" spans="2:3" hidden="1">
      <c r="B971" s="3" t="s">
        <v>91</v>
      </c>
      <c r="C971" s="3" t="b">
        <v>1</v>
      </c>
    </row>
    <row r="972" spans="2:3" hidden="1">
      <c r="B972" s="3" t="s">
        <v>92</v>
      </c>
      <c r="C972" s="3">
        <v>0</v>
      </c>
    </row>
    <row r="973" spans="2:3" hidden="1">
      <c r="B973" s="3" t="s">
        <v>93</v>
      </c>
      <c r="C973" s="3">
        <v>0</v>
      </c>
    </row>
    <row r="974" spans="2:3" hidden="1">
      <c r="B974" s="3" t="s">
        <v>94</v>
      </c>
      <c r="C974" s="3">
        <v>0</v>
      </c>
    </row>
    <row r="975" spans="2:3" hidden="1">
      <c r="B975" s="3" t="s">
        <v>95</v>
      </c>
      <c r="C975" s="3">
        <v>0</v>
      </c>
    </row>
    <row r="976" spans="2:3" hidden="1">
      <c r="B976" s="3" t="s">
        <v>96</v>
      </c>
      <c r="C976" s="3" t="s">
        <v>392</v>
      </c>
    </row>
    <row r="977" spans="2:3" hidden="1">
      <c r="B977" s="3" t="s">
        <v>97</v>
      </c>
      <c r="C977" s="3">
        <v>100</v>
      </c>
    </row>
    <row r="978" spans="2:3" hidden="1">
      <c r="B978" s="3" t="s">
        <v>98</v>
      </c>
      <c r="C978" s="3">
        <v>25</v>
      </c>
    </row>
    <row r="979" spans="2:3" hidden="1">
      <c r="B979" s="3" t="s">
        <v>99</v>
      </c>
      <c r="C979" s="3">
        <v>9</v>
      </c>
    </row>
    <row r="980" spans="2:3" hidden="1">
      <c r="B980" s="3" t="s">
        <v>100</v>
      </c>
      <c r="C980" s="3">
        <v>0</v>
      </c>
    </row>
    <row r="981" spans="2:3" hidden="1">
      <c r="B981" s="3" t="s">
        <v>101</v>
      </c>
      <c r="C981" s="3">
        <v>0</v>
      </c>
    </row>
    <row r="982" spans="2:3" hidden="1">
      <c r="B982" s="3" t="s">
        <v>102</v>
      </c>
      <c r="C982" s="3">
        <v>0</v>
      </c>
    </row>
    <row r="983" spans="2:3" hidden="1">
      <c r="B983" s="3" t="s">
        <v>103</v>
      </c>
      <c r="C983" s="3">
        <v>0</v>
      </c>
    </row>
    <row r="984" spans="2:3" hidden="1">
      <c r="B984" s="3" t="s">
        <v>104</v>
      </c>
      <c r="C984" s="3">
        <v>0</v>
      </c>
    </row>
    <row r="985" spans="2:3" hidden="1">
      <c r="B985" s="3" t="s">
        <v>105</v>
      </c>
      <c r="C985" s="3">
        <v>60</v>
      </c>
    </row>
    <row r="986" spans="2:3" hidden="1">
      <c r="B986" s="3" t="s">
        <v>106</v>
      </c>
      <c r="C986" s="3">
        <v>0</v>
      </c>
    </row>
    <row r="987" spans="2:3" hidden="1">
      <c r="B987" s="3" t="s">
        <v>107</v>
      </c>
      <c r="C987" s="3">
        <v>0</v>
      </c>
    </row>
    <row r="988" spans="2:3" hidden="1">
      <c r="B988" s="3" t="s">
        <v>108</v>
      </c>
      <c r="C988" s="3">
        <v>0</v>
      </c>
    </row>
    <row r="989" spans="2:3" hidden="1">
      <c r="B989" s="3" t="s">
        <v>109</v>
      </c>
      <c r="C989" s="3">
        <v>0</v>
      </c>
    </row>
    <row r="990" spans="2:3" hidden="1">
      <c r="B990" s="3" t="s">
        <v>110</v>
      </c>
      <c r="C990" s="3">
        <v>0</v>
      </c>
    </row>
    <row r="991" spans="2:3" hidden="1">
      <c r="B991" s="3" t="s">
        <v>111</v>
      </c>
      <c r="C991" s="3">
        <v>200000</v>
      </c>
    </row>
    <row r="992" spans="2:3" hidden="1">
      <c r="B992" s="3" t="s">
        <v>112</v>
      </c>
      <c r="C992" s="3">
        <v>0</v>
      </c>
    </row>
    <row r="993" spans="2:3" hidden="1">
      <c r="B993" s="3" t="s">
        <v>113</v>
      </c>
      <c r="C993" s="3">
        <v>0</v>
      </c>
    </row>
    <row r="994" spans="2:3" hidden="1">
      <c r="B994" s="3" t="s">
        <v>114</v>
      </c>
      <c r="C994" s="3">
        <v>0</v>
      </c>
    </row>
    <row r="995" spans="2:3" hidden="1">
      <c r="B995" s="3" t="s">
        <v>115</v>
      </c>
      <c r="C995" s="3">
        <v>0</v>
      </c>
    </row>
    <row r="996" spans="2:3" hidden="1">
      <c r="B996" s="3" t="s">
        <v>116</v>
      </c>
      <c r="C996" s="3">
        <v>0</v>
      </c>
    </row>
    <row r="997" spans="2:3" hidden="1">
      <c r="B997" s="3" t="s">
        <v>117</v>
      </c>
      <c r="C997" s="3">
        <v>0</v>
      </c>
    </row>
    <row r="998" spans="2:3" hidden="1">
      <c r="B998" s="3" t="s">
        <v>118</v>
      </c>
      <c r="C998" s="3">
        <v>0</v>
      </c>
    </row>
    <row r="999" spans="2:3" hidden="1">
      <c r="B999" s="3" t="s">
        <v>119</v>
      </c>
      <c r="C999" s="3">
        <v>20</v>
      </c>
    </row>
    <row r="1000" spans="2:3" hidden="1">
      <c r="B1000" s="3" t="s">
        <v>120</v>
      </c>
      <c r="C1000" s="3">
        <v>35</v>
      </c>
    </row>
    <row r="1001" spans="2:3" hidden="1">
      <c r="B1001" s="3" t="s">
        <v>121</v>
      </c>
      <c r="C1001" s="3">
        <v>0</v>
      </c>
    </row>
    <row r="1002" spans="2:3" hidden="1">
      <c r="B1002" s="3" t="s">
        <v>122</v>
      </c>
      <c r="C1002" s="3">
        <v>0</v>
      </c>
    </row>
    <row r="1003" spans="2:3" hidden="1">
      <c r="B1003" s="3" t="s">
        <v>123</v>
      </c>
      <c r="C1003" s="3">
        <v>0</v>
      </c>
    </row>
    <row r="1004" spans="2:3" hidden="1">
      <c r="B1004" s="3" t="s">
        <v>124</v>
      </c>
      <c r="C1004" s="3">
        <v>0</v>
      </c>
    </row>
    <row r="1005" spans="2:3" hidden="1">
      <c r="B1005" s="3" t="s">
        <v>125</v>
      </c>
      <c r="C1005" s="3">
        <v>0</v>
      </c>
    </row>
    <row r="1006" spans="2:3" hidden="1">
      <c r="B1006" s="3" t="s">
        <v>126</v>
      </c>
      <c r="C1006" s="3">
        <v>0</v>
      </c>
    </row>
    <row r="1007" spans="2:3" hidden="1">
      <c r="B1007" s="3" t="s">
        <v>127</v>
      </c>
      <c r="C1007" s="3">
        <v>0.49</v>
      </c>
    </row>
    <row r="1008" spans="2:3" hidden="1">
      <c r="B1008" s="3" t="s">
        <v>128</v>
      </c>
      <c r="C1008" s="3">
        <v>0.4</v>
      </c>
    </row>
    <row r="1009" spans="2:3" hidden="1">
      <c r="B1009" s="3" t="s">
        <v>129</v>
      </c>
      <c r="C1009" s="3">
        <v>0</v>
      </c>
    </row>
    <row r="1010" spans="2:3" hidden="1">
      <c r="B1010" s="3" t="s">
        <v>130</v>
      </c>
      <c r="C1010" s="3">
        <v>0</v>
      </c>
    </row>
    <row r="1011" spans="2:3" hidden="1">
      <c r="B1011" s="3" t="s">
        <v>131</v>
      </c>
      <c r="C1011" s="3">
        <v>0</v>
      </c>
    </row>
    <row r="1012" spans="2:3" hidden="1">
      <c r="B1012" s="3" t="s">
        <v>132</v>
      </c>
      <c r="C1012" s="3">
        <v>0</v>
      </c>
    </row>
    <row r="1013" spans="2:3" hidden="1">
      <c r="B1013" s="3" t="s">
        <v>133</v>
      </c>
      <c r="C1013" s="3">
        <v>0</v>
      </c>
    </row>
    <row r="1014" spans="2:3" hidden="1">
      <c r="B1014" s="3" t="s">
        <v>134</v>
      </c>
      <c r="C1014" s="3">
        <v>0</v>
      </c>
    </row>
    <row r="1015" spans="2:3" hidden="1">
      <c r="B1015" s="3" t="s">
        <v>135</v>
      </c>
      <c r="C1015" s="3">
        <v>1</v>
      </c>
    </row>
    <row r="1016" spans="2:3" hidden="1">
      <c r="B1016" s="3" t="s">
        <v>136</v>
      </c>
      <c r="C1016" s="3">
        <v>0</v>
      </c>
    </row>
    <row r="1017" spans="2:3" hidden="1">
      <c r="B1017" s="3" t="s">
        <v>137</v>
      </c>
      <c r="C1017" s="3">
        <v>0</v>
      </c>
    </row>
    <row r="1018" spans="2:3" hidden="1">
      <c r="B1018" s="3" t="s">
        <v>138</v>
      </c>
      <c r="C1018" s="3">
        <v>1</v>
      </c>
    </row>
    <row r="1019" spans="2:3" hidden="1">
      <c r="B1019" s="3" t="s">
        <v>139</v>
      </c>
      <c r="C1019" s="3">
        <v>0</v>
      </c>
    </row>
    <row r="1020" spans="2:3" hidden="1">
      <c r="B1020" s="3" t="s">
        <v>140</v>
      </c>
      <c r="C1020" s="3">
        <v>0</v>
      </c>
    </row>
    <row r="1021" spans="2:3" hidden="1">
      <c r="B1021" s="3" t="s">
        <v>141</v>
      </c>
      <c r="C1021" s="3">
        <v>0</v>
      </c>
    </row>
    <row r="1022" spans="2:3" hidden="1">
      <c r="B1022" s="3" t="s">
        <v>142</v>
      </c>
      <c r="C1022" s="3">
        <v>0</v>
      </c>
    </row>
    <row r="1023" spans="2:3" hidden="1">
      <c r="B1023" s="3" t="s">
        <v>143</v>
      </c>
      <c r="C1023" s="3">
        <v>8.75</v>
      </c>
    </row>
    <row r="1024" spans="2:3" hidden="1">
      <c r="B1024" s="3" t="s">
        <v>144</v>
      </c>
      <c r="C1024" s="3">
        <v>0</v>
      </c>
    </row>
    <row r="1025" spans="2:3" hidden="1">
      <c r="B1025" s="3" t="s">
        <v>145</v>
      </c>
      <c r="C1025" s="3">
        <v>0</v>
      </c>
    </row>
    <row r="1026" spans="2:3" hidden="1">
      <c r="B1026" s="3" t="s">
        <v>146</v>
      </c>
      <c r="C1026" s="3">
        <v>0</v>
      </c>
    </row>
    <row r="1027" spans="2:3" hidden="1">
      <c r="B1027" s="3" t="s">
        <v>147</v>
      </c>
      <c r="C1027" s="3">
        <v>0</v>
      </c>
    </row>
    <row r="1028" spans="2:3" hidden="1">
      <c r="B1028" s="3" t="s">
        <v>148</v>
      </c>
      <c r="C1028" s="3">
        <v>0</v>
      </c>
    </row>
    <row r="1029" spans="2:3" hidden="1">
      <c r="B1029" s="3" t="s">
        <v>149</v>
      </c>
      <c r="C1029" s="3">
        <v>0</v>
      </c>
    </row>
    <row r="1030" spans="2:3" hidden="1">
      <c r="B1030" s="3" t="s">
        <v>150</v>
      </c>
      <c r="C1030" s="3">
        <v>0</v>
      </c>
    </row>
    <row r="1031" spans="2:3" hidden="1">
      <c r="B1031" s="3" t="s">
        <v>151</v>
      </c>
      <c r="C1031" s="3">
        <v>0</v>
      </c>
    </row>
    <row r="1032" spans="2:3" hidden="1">
      <c r="B1032" s="3" t="s">
        <v>152</v>
      </c>
      <c r="C1032" s="3">
        <v>0</v>
      </c>
    </row>
    <row r="1033" spans="2:3" hidden="1">
      <c r="B1033" s="3" t="s">
        <v>153</v>
      </c>
      <c r="C1033" s="3">
        <v>0</v>
      </c>
    </row>
    <row r="1034" spans="2:3" hidden="1">
      <c r="B1034" s="3" t="s">
        <v>154</v>
      </c>
      <c r="C1034" s="3">
        <v>0</v>
      </c>
    </row>
    <row r="1035" spans="2:3" hidden="1">
      <c r="B1035" s="3" t="s">
        <v>155</v>
      </c>
      <c r="C1035" s="3">
        <v>0</v>
      </c>
    </row>
    <row r="1036" spans="2:3" hidden="1">
      <c r="B1036" s="3" t="s">
        <v>156</v>
      </c>
      <c r="C1036" s="3">
        <v>0</v>
      </c>
    </row>
    <row r="1037" spans="2:3" hidden="1">
      <c r="B1037" s="3" t="s">
        <v>157</v>
      </c>
      <c r="C1037" s="3">
        <v>0</v>
      </c>
    </row>
    <row r="1038" spans="2:3" hidden="1">
      <c r="B1038" s="3" t="s">
        <v>158</v>
      </c>
      <c r="C1038" s="3">
        <v>0.5</v>
      </c>
    </row>
    <row r="1039" spans="2:3" hidden="1">
      <c r="B1039" s="3" t="s">
        <v>159</v>
      </c>
      <c r="C1039" s="3">
        <v>13.5</v>
      </c>
    </row>
    <row r="1040" spans="2:3" hidden="1">
      <c r="B1040" s="3" t="s">
        <v>160</v>
      </c>
      <c r="C1040" s="3">
        <v>18</v>
      </c>
    </row>
    <row r="1041" spans="2:3" hidden="1">
      <c r="B1041" s="3" t="s">
        <v>161</v>
      </c>
      <c r="C1041" s="3">
        <v>0</v>
      </c>
    </row>
    <row r="1042" spans="2:3" hidden="1">
      <c r="B1042" s="3" t="s">
        <v>162</v>
      </c>
      <c r="C1042" s="3">
        <v>0</v>
      </c>
    </row>
    <row r="1043" spans="2:3" hidden="1">
      <c r="B1043" s="3" t="s">
        <v>163</v>
      </c>
      <c r="C1043" s="3">
        <v>0</v>
      </c>
    </row>
    <row r="1044" spans="2:3" hidden="1">
      <c r="B1044" s="3" t="s">
        <v>164</v>
      </c>
      <c r="C1044" s="3">
        <v>3600</v>
      </c>
    </row>
    <row r="1045" spans="2:3" hidden="1">
      <c r="B1045" s="3" t="s">
        <v>165</v>
      </c>
      <c r="C1045" s="3">
        <v>0</v>
      </c>
    </row>
    <row r="1046" spans="2:3" hidden="1">
      <c r="B1046" s="3" t="s">
        <v>166</v>
      </c>
      <c r="C1046" s="3">
        <v>0</v>
      </c>
    </row>
    <row r="1047" spans="2:3" hidden="1">
      <c r="B1047" s="3" t="s">
        <v>167</v>
      </c>
      <c r="C1047" s="3">
        <v>0</v>
      </c>
    </row>
    <row r="1048" spans="2:3" hidden="1">
      <c r="B1048" s="3" t="s">
        <v>168</v>
      </c>
      <c r="C1048" s="3">
        <v>0</v>
      </c>
    </row>
    <row r="1049" spans="2:3" hidden="1">
      <c r="B1049" s="3" t="s">
        <v>169</v>
      </c>
      <c r="C1049" s="3">
        <v>6</v>
      </c>
    </row>
    <row r="1050" spans="2:3" hidden="1">
      <c r="B1050" s="3" t="s">
        <v>170</v>
      </c>
      <c r="C1050" s="3">
        <v>3.65</v>
      </c>
    </row>
    <row r="1051" spans="2:3" hidden="1">
      <c r="B1051" s="3" t="s">
        <v>171</v>
      </c>
      <c r="C1051" s="3">
        <v>3.38</v>
      </c>
    </row>
    <row r="1052" spans="2:3" hidden="1">
      <c r="B1052" s="3" t="s">
        <v>172</v>
      </c>
      <c r="C1052" s="3">
        <v>0</v>
      </c>
    </row>
    <row r="1053" spans="2:3" hidden="1">
      <c r="B1053" s="3" t="s">
        <v>173</v>
      </c>
      <c r="C1053" s="3">
        <v>0</v>
      </c>
    </row>
    <row r="1054" spans="2:3" hidden="1">
      <c r="B1054" s="3" t="s">
        <v>174</v>
      </c>
      <c r="C1054" s="3">
        <v>0</v>
      </c>
    </row>
    <row r="1055" spans="2:3" hidden="1">
      <c r="B1055" s="3" t="s">
        <v>175</v>
      </c>
      <c r="C1055" s="3">
        <v>0</v>
      </c>
    </row>
    <row r="1056" spans="2:3" hidden="1">
      <c r="B1056" s="3" t="s">
        <v>176</v>
      </c>
      <c r="C1056" s="3">
        <v>0</v>
      </c>
    </row>
    <row r="1057" spans="2:3" hidden="1">
      <c r="B1057" s="3" t="s">
        <v>177</v>
      </c>
      <c r="C1057" s="3">
        <v>0</v>
      </c>
    </row>
    <row r="1058" spans="2:3" hidden="1">
      <c r="B1058" s="3" t="s">
        <v>178</v>
      </c>
      <c r="C1058" s="3">
        <v>0</v>
      </c>
    </row>
    <row r="1059" spans="2:3" hidden="1">
      <c r="B1059" s="3" t="s">
        <v>179</v>
      </c>
      <c r="C1059" s="3">
        <v>0</v>
      </c>
    </row>
    <row r="1060" spans="2:3" hidden="1">
      <c r="B1060" s="3" t="s">
        <v>180</v>
      </c>
      <c r="C1060" s="3">
        <v>0</v>
      </c>
    </row>
    <row r="1061" spans="2:3" hidden="1">
      <c r="B1061" s="3" t="s">
        <v>181</v>
      </c>
      <c r="C1061" s="3">
        <v>5</v>
      </c>
    </row>
    <row r="1062" spans="2:3" hidden="1">
      <c r="B1062" s="3" t="s">
        <v>182</v>
      </c>
      <c r="C1062" s="3">
        <v>0</v>
      </c>
    </row>
    <row r="1063" spans="2:3" hidden="1">
      <c r="B1063" s="3" t="s">
        <v>183</v>
      </c>
      <c r="C1063" s="3">
        <v>0</v>
      </c>
    </row>
    <row r="1064" spans="2:3" hidden="1">
      <c r="B1064" s="3" t="s">
        <v>184</v>
      </c>
      <c r="C1064" s="3">
        <v>0</v>
      </c>
    </row>
    <row r="1065" spans="2:3" hidden="1">
      <c r="B1065" s="3" t="s">
        <v>185</v>
      </c>
      <c r="C1065" s="3">
        <v>6800</v>
      </c>
    </row>
    <row r="1066" spans="2:3" hidden="1">
      <c r="B1066" s="3" t="s">
        <v>186</v>
      </c>
      <c r="C1066" s="3">
        <v>0</v>
      </c>
    </row>
    <row r="1067" spans="2:3" hidden="1">
      <c r="B1067" s="3" t="s">
        <v>187</v>
      </c>
      <c r="C1067" s="3">
        <v>0</v>
      </c>
    </row>
    <row r="1068" spans="2:3" hidden="1">
      <c r="B1068" s="3" t="s">
        <v>188</v>
      </c>
      <c r="C1068" s="3">
        <v>8500</v>
      </c>
    </row>
    <row r="1069" spans="2:3" hidden="1">
      <c r="B1069" s="3" t="s">
        <v>189</v>
      </c>
      <c r="C1069" s="3">
        <v>0</v>
      </c>
    </row>
    <row r="1070" spans="2:3" hidden="1">
      <c r="B1070" s="3" t="s">
        <v>190</v>
      </c>
      <c r="C1070" s="3">
        <v>15000</v>
      </c>
    </row>
    <row r="1071" spans="2:3" hidden="1">
      <c r="B1071" s="3" t="s">
        <v>191</v>
      </c>
      <c r="C1071" s="3">
        <v>3</v>
      </c>
    </row>
    <row r="1072" spans="2:3" hidden="1">
      <c r="B1072" s="3" t="s">
        <v>192</v>
      </c>
      <c r="C1072" s="3">
        <v>0</v>
      </c>
    </row>
    <row r="1073" spans="2:3" hidden="1">
      <c r="B1073" s="3" t="s">
        <v>193</v>
      </c>
      <c r="C1073" s="3">
        <v>0</v>
      </c>
    </row>
    <row r="1074" spans="2:3" hidden="1">
      <c r="B1074" s="3" t="s">
        <v>194</v>
      </c>
      <c r="C1074" s="3">
        <v>0</v>
      </c>
    </row>
    <row r="1075" spans="2:3" hidden="1">
      <c r="B1075" s="3" t="s">
        <v>195</v>
      </c>
      <c r="C1075" s="3">
        <v>0</v>
      </c>
    </row>
    <row r="1076" spans="2:3" hidden="1">
      <c r="B1076" s="3" t="s">
        <v>196</v>
      </c>
      <c r="C1076" s="3">
        <v>0</v>
      </c>
    </row>
    <row r="1077" spans="2:3" hidden="1">
      <c r="B1077" s="3" t="s">
        <v>197</v>
      </c>
      <c r="C1077" s="3">
        <v>0</v>
      </c>
    </row>
    <row r="1078" spans="2:3" hidden="1">
      <c r="B1078" s="3" t="s">
        <v>198</v>
      </c>
      <c r="C1078" s="3">
        <v>0</v>
      </c>
    </row>
    <row r="1079" spans="2:3" hidden="1">
      <c r="B1079" s="3" t="s">
        <v>199</v>
      </c>
      <c r="C1079" s="3">
        <v>0</v>
      </c>
    </row>
    <row r="1080" spans="2:3" hidden="1">
      <c r="B1080" s="3" t="s">
        <v>200</v>
      </c>
      <c r="C1080" s="3">
        <v>0</v>
      </c>
    </row>
    <row r="1081" spans="2:3" hidden="1">
      <c r="B1081" s="3" t="s">
        <v>201</v>
      </c>
      <c r="C1081" s="3">
        <v>0</v>
      </c>
    </row>
    <row r="1082" spans="2:3" hidden="1">
      <c r="B1082" s="3" t="s">
        <v>202</v>
      </c>
      <c r="C1082" s="3">
        <v>0</v>
      </c>
    </row>
    <row r="1083" spans="2:3" hidden="1">
      <c r="B1083" s="3" t="s">
        <v>203</v>
      </c>
      <c r="C1083" s="3">
        <v>0</v>
      </c>
    </row>
    <row r="1084" spans="2:3" hidden="1">
      <c r="B1084" s="3" t="s">
        <v>204</v>
      </c>
      <c r="C1084" s="3">
        <v>0</v>
      </c>
    </row>
    <row r="1085" spans="2:3" hidden="1">
      <c r="B1085" s="3" t="s">
        <v>205</v>
      </c>
      <c r="C1085" s="3">
        <v>0</v>
      </c>
    </row>
    <row r="1086" spans="2:3" hidden="1">
      <c r="B1086" s="3" t="s">
        <v>206</v>
      </c>
      <c r="C1086" s="3">
        <v>0</v>
      </c>
    </row>
    <row r="1087" spans="2:3" hidden="1">
      <c r="B1087" s="3" t="s">
        <v>207</v>
      </c>
      <c r="C1087" s="3">
        <v>0</v>
      </c>
    </row>
    <row r="1088" spans="2:3" hidden="1">
      <c r="B1088" s="3" t="s">
        <v>208</v>
      </c>
      <c r="C1088" s="3">
        <v>0</v>
      </c>
    </row>
    <row r="1089" spans="2:3" hidden="1">
      <c r="B1089" s="3" t="s">
        <v>209</v>
      </c>
      <c r="C1089" s="3">
        <v>0</v>
      </c>
    </row>
    <row r="1090" spans="2:3" hidden="1">
      <c r="B1090" s="3" t="s">
        <v>210</v>
      </c>
      <c r="C1090" s="3">
        <v>0</v>
      </c>
    </row>
    <row r="1091" spans="2:3" hidden="1">
      <c r="B1091" s="3" t="s">
        <v>211</v>
      </c>
      <c r="C1091" s="3">
        <v>0</v>
      </c>
    </row>
    <row r="1092" spans="2:3" hidden="1">
      <c r="B1092" s="3" t="s">
        <v>212</v>
      </c>
      <c r="C1092" s="3">
        <v>0</v>
      </c>
    </row>
    <row r="1093" spans="2:3" hidden="1">
      <c r="B1093" s="3" t="s">
        <v>213</v>
      </c>
      <c r="C1093" s="3">
        <v>0</v>
      </c>
    </row>
    <row r="1094" spans="2:3" hidden="1">
      <c r="B1094" s="3" t="s">
        <v>214</v>
      </c>
      <c r="C1094" s="3">
        <v>0</v>
      </c>
    </row>
    <row r="1095" spans="2:3" hidden="1">
      <c r="B1095" s="3" t="s">
        <v>215</v>
      </c>
      <c r="C1095" s="3">
        <v>0</v>
      </c>
    </row>
    <row r="1096" spans="2:3" hidden="1">
      <c r="B1096" s="3" t="s">
        <v>216</v>
      </c>
      <c r="C1096" s="3">
        <v>0</v>
      </c>
    </row>
    <row r="1097" spans="2:3" hidden="1">
      <c r="B1097" s="3" t="s">
        <v>217</v>
      </c>
      <c r="C1097" s="3">
        <v>0</v>
      </c>
    </row>
    <row r="1098" spans="2:3" hidden="1">
      <c r="B1098" s="3" t="s">
        <v>218</v>
      </c>
      <c r="C1098" s="3">
        <v>0</v>
      </c>
    </row>
    <row r="1099" spans="2:3" hidden="1">
      <c r="B1099" s="3" t="s">
        <v>219</v>
      </c>
      <c r="C1099" s="3">
        <v>0</v>
      </c>
    </row>
    <row r="1100" spans="2:3" hidden="1">
      <c r="B1100" s="3" t="s">
        <v>220</v>
      </c>
      <c r="C1100" s="3">
        <v>0</v>
      </c>
    </row>
    <row r="1101" spans="2:3" hidden="1">
      <c r="B1101" s="3" t="s">
        <v>221</v>
      </c>
      <c r="C1101" s="3">
        <v>0</v>
      </c>
    </row>
    <row r="1102" spans="2:3" hidden="1">
      <c r="B1102" s="3" t="s">
        <v>222</v>
      </c>
      <c r="C1102" s="3">
        <v>0</v>
      </c>
    </row>
    <row r="1103" spans="2:3" hidden="1">
      <c r="B1103" s="3" t="s">
        <v>223</v>
      </c>
      <c r="C1103" s="3">
        <v>0</v>
      </c>
    </row>
    <row r="1104" spans="2:3" hidden="1">
      <c r="B1104" s="3" t="s">
        <v>224</v>
      </c>
      <c r="C1104" s="3" t="s">
        <v>225</v>
      </c>
    </row>
    <row r="1105" spans="2:3" hidden="1">
      <c r="B1105" s="3" t="s">
        <v>226</v>
      </c>
      <c r="C1105" s="3" t="s">
        <v>227</v>
      </c>
    </row>
    <row r="1106" spans="2:3" hidden="1">
      <c r="B1106" s="3" t="s">
        <v>228</v>
      </c>
      <c r="C1106" s="3" t="s">
        <v>229</v>
      </c>
    </row>
    <row r="1107" spans="2:3" hidden="1">
      <c r="B1107" s="3" t="s">
        <v>230</v>
      </c>
      <c r="C1107" s="3" t="s">
        <v>231</v>
      </c>
    </row>
    <row r="1108" spans="2:3" hidden="1">
      <c r="B1108" s="3" t="s">
        <v>232</v>
      </c>
      <c r="C1108" s="3" t="s">
        <v>233</v>
      </c>
    </row>
    <row r="1109" spans="2:3" hidden="1">
      <c r="B1109" s="3" t="s">
        <v>234</v>
      </c>
      <c r="C1109" s="3" t="s">
        <v>235</v>
      </c>
    </row>
    <row r="1110" spans="2:3" hidden="1">
      <c r="B1110" s="3" t="s">
        <v>236</v>
      </c>
      <c r="C1110" s="3" t="s">
        <v>237</v>
      </c>
    </row>
    <row r="1111" spans="2:3" hidden="1">
      <c r="B1111" s="3" t="s">
        <v>238</v>
      </c>
      <c r="C1111" s="3" t="s">
        <v>239</v>
      </c>
    </row>
    <row r="1112" spans="2:3" hidden="1">
      <c r="B1112" s="3" t="s">
        <v>240</v>
      </c>
      <c r="C1112" s="3" t="s">
        <v>241</v>
      </c>
    </row>
    <row r="1113" spans="2:3" hidden="1">
      <c r="B1113" s="3" t="s">
        <v>242</v>
      </c>
      <c r="C1113" s="3" t="s">
        <v>243</v>
      </c>
    </row>
    <row r="1114" spans="2:3" hidden="1">
      <c r="B1114" s="3" t="s">
        <v>244</v>
      </c>
      <c r="C1114" s="3" t="s">
        <v>245</v>
      </c>
    </row>
    <row r="1115" spans="2:3" hidden="1">
      <c r="B1115" s="3" t="s">
        <v>246</v>
      </c>
      <c r="C1115" s="3" t="s">
        <v>247</v>
      </c>
    </row>
    <row r="1116" spans="2:3" hidden="1">
      <c r="B1116" s="3" t="s">
        <v>248</v>
      </c>
      <c r="C1116" s="3" t="s">
        <v>245</v>
      </c>
    </row>
    <row r="1117" spans="2:3" hidden="1">
      <c r="B1117" s="3" t="s">
        <v>249</v>
      </c>
      <c r="C1117" s="3" t="s">
        <v>237</v>
      </c>
    </row>
    <row r="1118" spans="2:3" hidden="1">
      <c r="B1118" s="3" t="s">
        <v>250</v>
      </c>
      <c r="C1118" s="3" t="s">
        <v>225</v>
      </c>
    </row>
    <row r="1119" spans="2:3" hidden="1">
      <c r="B1119" s="3" t="s">
        <v>251</v>
      </c>
      <c r="C1119" s="3" t="s">
        <v>245</v>
      </c>
    </row>
    <row r="1120" spans="2:3" hidden="1">
      <c r="B1120" s="3" t="s">
        <v>252</v>
      </c>
      <c r="C1120" s="3" t="s">
        <v>245</v>
      </c>
    </row>
    <row r="1121" spans="2:3" hidden="1">
      <c r="B1121" s="3" t="s">
        <v>253</v>
      </c>
      <c r="C1121" s="3" t="s">
        <v>233</v>
      </c>
    </row>
    <row r="1122" spans="2:3" hidden="1">
      <c r="B1122" s="3" t="s">
        <v>254</v>
      </c>
      <c r="C1122" s="3" t="s">
        <v>255</v>
      </c>
    </row>
    <row r="1123" spans="2:3" hidden="1">
      <c r="B1123" s="3" t="s">
        <v>256</v>
      </c>
      <c r="C1123" s="3" t="s">
        <v>229</v>
      </c>
    </row>
    <row r="1124" spans="2:3" hidden="1">
      <c r="B1124" s="3" t="s">
        <v>257</v>
      </c>
      <c r="C1124" s="3" t="s">
        <v>255</v>
      </c>
    </row>
    <row r="1125" spans="2:3" hidden="1">
      <c r="B1125" s="3" t="s">
        <v>258</v>
      </c>
      <c r="C1125" s="3" t="s">
        <v>259</v>
      </c>
    </row>
    <row r="1126" spans="2:3" hidden="1">
      <c r="B1126" s="3" t="s">
        <v>260</v>
      </c>
      <c r="C1126" s="3" t="s">
        <v>261</v>
      </c>
    </row>
    <row r="1127" spans="2:3" hidden="1">
      <c r="B1127" s="3" t="s">
        <v>262</v>
      </c>
      <c r="C1127" s="3" t="s">
        <v>263</v>
      </c>
    </row>
    <row r="1128" spans="2:3" hidden="1">
      <c r="B1128" s="3" t="s">
        <v>264</v>
      </c>
      <c r="C1128" s="3" t="s">
        <v>225</v>
      </c>
    </row>
    <row r="1129" spans="2:3" hidden="1">
      <c r="B1129" s="3" t="s">
        <v>265</v>
      </c>
      <c r="C1129" s="3" t="s">
        <v>233</v>
      </c>
    </row>
    <row r="1130" spans="2:3" hidden="1">
      <c r="B1130" s="3" t="s">
        <v>266</v>
      </c>
      <c r="C1130" s="3" t="s">
        <v>267</v>
      </c>
    </row>
    <row r="1131" spans="2:3" hidden="1">
      <c r="B1131" s="3" t="s">
        <v>268</v>
      </c>
      <c r="C1131" s="3" t="s">
        <v>269</v>
      </c>
    </row>
    <row r="1132" spans="2:3" hidden="1">
      <c r="B1132" s="3" t="s">
        <v>270</v>
      </c>
      <c r="C1132" s="3">
        <v>0</v>
      </c>
    </row>
    <row r="1133" spans="2:3" hidden="1">
      <c r="B1133" s="3" t="s">
        <v>271</v>
      </c>
      <c r="C1133" s="3">
        <v>0</v>
      </c>
    </row>
    <row r="1134" spans="2:3" hidden="1">
      <c r="B1134" s="3" t="s">
        <v>272</v>
      </c>
      <c r="C1134" s="3">
        <v>0</v>
      </c>
    </row>
    <row r="1135" spans="2:3" hidden="1">
      <c r="B1135" s="3" t="s">
        <v>273</v>
      </c>
      <c r="C1135" s="3">
        <v>0</v>
      </c>
    </row>
    <row r="1136" spans="2:3" hidden="1">
      <c r="B1136" s="3" t="s">
        <v>275</v>
      </c>
      <c r="C1136" s="3">
        <v>0</v>
      </c>
    </row>
    <row r="1137" spans="2:3" hidden="1">
      <c r="B1137" s="3" t="s">
        <v>276</v>
      </c>
      <c r="C1137" s="3">
        <v>0</v>
      </c>
    </row>
    <row r="1138" spans="2:3" hidden="1">
      <c r="B1138" s="3" t="s">
        <v>277</v>
      </c>
      <c r="C1138" s="3">
        <v>0</v>
      </c>
    </row>
    <row r="1139" spans="2:3" hidden="1">
      <c r="B1139" s="3" t="s">
        <v>278</v>
      </c>
      <c r="C1139" s="3">
        <v>0</v>
      </c>
    </row>
    <row r="1140" spans="2:3" hidden="1">
      <c r="B1140" s="3" t="s">
        <v>279</v>
      </c>
      <c r="C1140" s="3">
        <v>0</v>
      </c>
    </row>
    <row r="1141" spans="2:3" hidden="1">
      <c r="B1141" s="3" t="s">
        <v>280</v>
      </c>
      <c r="C1141" s="3">
        <v>0</v>
      </c>
    </row>
    <row r="1142" spans="2:3" hidden="1">
      <c r="B1142" s="3" t="s">
        <v>281</v>
      </c>
      <c r="C1142" s="3">
        <v>0</v>
      </c>
    </row>
    <row r="1143" spans="2:3" hidden="1">
      <c r="B1143" s="3" t="s">
        <v>282</v>
      </c>
      <c r="C1143" s="3" t="s">
        <v>283</v>
      </c>
    </row>
    <row r="1144" spans="2:3" hidden="1">
      <c r="B1144" s="3" t="s">
        <v>284</v>
      </c>
      <c r="C1144" s="3">
        <v>0</v>
      </c>
    </row>
    <row r="1145" spans="2:3" hidden="1">
      <c r="B1145" s="3" t="s">
        <v>285</v>
      </c>
      <c r="C1145" s="3">
        <v>0</v>
      </c>
    </row>
    <row r="1146" spans="2:3" hidden="1">
      <c r="B1146" s="3" t="s">
        <v>286</v>
      </c>
      <c r="C1146" s="3">
        <v>0</v>
      </c>
    </row>
    <row r="1147" spans="2:3" hidden="1">
      <c r="B1147" s="3" t="s">
        <v>287</v>
      </c>
      <c r="C1147" s="3">
        <v>0</v>
      </c>
    </row>
    <row r="1148" spans="2:3" hidden="1">
      <c r="B1148" s="3" t="s">
        <v>288</v>
      </c>
      <c r="C1148" s="3">
        <v>0</v>
      </c>
    </row>
    <row r="1149" spans="2:3" hidden="1">
      <c r="B1149" s="3" t="s">
        <v>289</v>
      </c>
      <c r="C1149" s="3">
        <v>0</v>
      </c>
    </row>
    <row r="1150" spans="2:3" hidden="1">
      <c r="B1150" s="3" t="s">
        <v>290</v>
      </c>
      <c r="C1150" s="3">
        <v>0</v>
      </c>
    </row>
    <row r="1151" spans="2:3" hidden="1">
      <c r="B1151" s="3" t="s">
        <v>291</v>
      </c>
      <c r="C1151" s="3" t="s">
        <v>292</v>
      </c>
    </row>
    <row r="1152" spans="2:3" hidden="1">
      <c r="B1152" s="3" t="s">
        <v>293</v>
      </c>
      <c r="C1152" s="3">
        <v>0</v>
      </c>
    </row>
    <row r="1153" spans="2:3" hidden="1">
      <c r="B1153" s="3" t="s">
        <v>294</v>
      </c>
      <c r="C1153" s="3">
        <v>0</v>
      </c>
    </row>
    <row r="1154" spans="2:3" hidden="1">
      <c r="B1154" s="3" t="s">
        <v>295</v>
      </c>
      <c r="C1154" s="3">
        <v>0</v>
      </c>
    </row>
    <row r="1155" spans="2:3" hidden="1">
      <c r="B1155" s="3" t="s">
        <v>296</v>
      </c>
      <c r="C1155" s="3">
        <v>0</v>
      </c>
    </row>
    <row r="1156" spans="2:3" hidden="1">
      <c r="B1156" s="3" t="s">
        <v>297</v>
      </c>
      <c r="C1156" s="3">
        <v>0</v>
      </c>
    </row>
    <row r="1157" spans="2:3" hidden="1">
      <c r="B1157" s="3" t="s">
        <v>298</v>
      </c>
      <c r="C1157" s="3">
        <v>0</v>
      </c>
    </row>
    <row r="1158" spans="2:3" hidden="1">
      <c r="B1158" s="3" t="s">
        <v>299</v>
      </c>
      <c r="C1158" s="3">
        <v>0</v>
      </c>
    </row>
    <row r="1159" spans="2:3" hidden="1">
      <c r="B1159" s="3" t="s">
        <v>300</v>
      </c>
      <c r="C1159" s="3">
        <v>0</v>
      </c>
    </row>
    <row r="1160" spans="2:3" hidden="1">
      <c r="B1160" s="3" t="s">
        <v>301</v>
      </c>
      <c r="C1160" s="3">
        <v>0</v>
      </c>
    </row>
    <row r="1161" spans="2:3" hidden="1">
      <c r="B1161" s="3" t="s">
        <v>302</v>
      </c>
      <c r="C1161" s="3">
        <v>0</v>
      </c>
    </row>
    <row r="1162" spans="2:3" hidden="1">
      <c r="B1162" s="3" t="s">
        <v>303</v>
      </c>
      <c r="C1162" s="3">
        <v>0</v>
      </c>
    </row>
    <row r="1163" spans="2:3" hidden="1">
      <c r="B1163" s="3" t="s">
        <v>304</v>
      </c>
      <c r="C1163" s="3">
        <v>0</v>
      </c>
    </row>
    <row r="1164" spans="2:3" hidden="1">
      <c r="B1164" s="3" t="s">
        <v>305</v>
      </c>
      <c r="C1164" s="3">
        <v>0</v>
      </c>
    </row>
    <row r="1165" spans="2:3" hidden="1">
      <c r="B1165" s="3" t="s">
        <v>306</v>
      </c>
      <c r="C1165" s="3">
        <v>0</v>
      </c>
    </row>
    <row r="1166" spans="2:3" hidden="1">
      <c r="B1166" s="3" t="s">
        <v>307</v>
      </c>
      <c r="C1166" s="3">
        <v>0</v>
      </c>
    </row>
    <row r="1167" spans="2:3" hidden="1">
      <c r="B1167" s="3" t="s">
        <v>308</v>
      </c>
      <c r="C1167" s="3">
        <v>0</v>
      </c>
    </row>
    <row r="1168" spans="2:3" hidden="1">
      <c r="B1168" s="3" t="s">
        <v>309</v>
      </c>
      <c r="C1168" s="3">
        <v>0</v>
      </c>
    </row>
    <row r="1169" spans="2:3" hidden="1">
      <c r="B1169" s="3" t="s">
        <v>310</v>
      </c>
      <c r="C1169" s="3" t="s">
        <v>274</v>
      </c>
    </row>
    <row r="1170" spans="2:3" hidden="1">
      <c r="B1170" s="3" t="s">
        <v>311</v>
      </c>
      <c r="C1170" s="3">
        <v>0</v>
      </c>
    </row>
    <row r="1171" spans="2:3" hidden="1">
      <c r="B1171" s="3" t="s">
        <v>312</v>
      </c>
      <c r="C1171" s="3">
        <v>0</v>
      </c>
    </row>
    <row r="1172" spans="2:3" hidden="1">
      <c r="B1172" s="3" t="s">
        <v>313</v>
      </c>
      <c r="C1172" s="3">
        <v>0</v>
      </c>
    </row>
    <row r="1173" spans="2:3" hidden="1">
      <c r="B1173" s="3" t="s">
        <v>314</v>
      </c>
      <c r="C1173" s="3">
        <v>0</v>
      </c>
    </row>
    <row r="1174" spans="2:3" hidden="1">
      <c r="B1174" s="3" t="s">
        <v>315</v>
      </c>
      <c r="C1174" s="3">
        <v>0</v>
      </c>
    </row>
    <row r="1175" spans="2:3" hidden="1">
      <c r="B1175" s="3" t="s">
        <v>316</v>
      </c>
      <c r="C1175" s="3">
        <v>0</v>
      </c>
    </row>
    <row r="1176" spans="2:3" hidden="1">
      <c r="B1176" s="3" t="s">
        <v>317</v>
      </c>
      <c r="C1176" s="3">
        <v>0</v>
      </c>
    </row>
    <row r="1177" spans="2:3" hidden="1">
      <c r="B1177" s="3" t="s">
        <v>318</v>
      </c>
      <c r="C1177" s="3">
        <v>0</v>
      </c>
    </row>
    <row r="1178" spans="2:3" hidden="1">
      <c r="B1178" s="3" t="s">
        <v>319</v>
      </c>
      <c r="C1178" s="3">
        <v>0</v>
      </c>
    </row>
    <row r="1179" spans="2:3" hidden="1">
      <c r="B1179" s="3" t="s">
        <v>320</v>
      </c>
      <c r="C1179" s="3">
        <v>0</v>
      </c>
    </row>
    <row r="1180" spans="2:3" hidden="1">
      <c r="B1180" s="3" t="s">
        <v>321</v>
      </c>
      <c r="C1180" s="3">
        <v>0</v>
      </c>
    </row>
    <row r="1181" spans="2:3" hidden="1">
      <c r="B1181" s="3" t="s">
        <v>322</v>
      </c>
      <c r="C1181" s="3">
        <v>1</v>
      </c>
    </row>
    <row r="1182" spans="2:3" hidden="1">
      <c r="B1182" s="3" t="s">
        <v>323</v>
      </c>
      <c r="C1182" s="3">
        <v>0</v>
      </c>
    </row>
    <row r="1183" spans="2:3" hidden="1">
      <c r="B1183" s="3" t="s">
        <v>324</v>
      </c>
      <c r="C1183" s="3">
        <v>0</v>
      </c>
    </row>
    <row r="1184" spans="2:3" hidden="1">
      <c r="B1184" s="3" t="s">
        <v>325</v>
      </c>
      <c r="C1184" s="3">
        <v>0</v>
      </c>
    </row>
    <row r="1185" spans="2:3" hidden="1">
      <c r="B1185" s="3" t="s">
        <v>326</v>
      </c>
      <c r="C1185" s="3">
        <v>0</v>
      </c>
    </row>
    <row r="1186" spans="2:3" hidden="1">
      <c r="B1186" s="3" t="s">
        <v>327</v>
      </c>
      <c r="C1186" s="3">
        <v>0</v>
      </c>
    </row>
    <row r="1187" spans="2:3" hidden="1">
      <c r="B1187" s="3" t="s">
        <v>328</v>
      </c>
      <c r="C1187" s="3">
        <v>0</v>
      </c>
    </row>
    <row r="1188" spans="2:3" hidden="1">
      <c r="B1188" s="3" t="s">
        <v>329</v>
      </c>
      <c r="C1188" s="3">
        <v>0</v>
      </c>
    </row>
    <row r="1189" spans="2:3" hidden="1">
      <c r="B1189" s="3" t="s">
        <v>330</v>
      </c>
      <c r="C1189" s="3">
        <v>1</v>
      </c>
    </row>
    <row r="1190" spans="2:3" hidden="1">
      <c r="B1190" s="3" t="s">
        <v>331</v>
      </c>
      <c r="C1190" s="3">
        <v>0</v>
      </c>
    </row>
    <row r="1191" spans="2:3" hidden="1">
      <c r="B1191" s="3" t="s">
        <v>332</v>
      </c>
      <c r="C1191" s="3">
        <v>0</v>
      </c>
    </row>
    <row r="1192" spans="2:3" hidden="1">
      <c r="B1192" s="3" t="s">
        <v>333</v>
      </c>
      <c r="C1192" s="3">
        <v>0</v>
      </c>
    </row>
    <row r="1193" spans="2:3" hidden="1">
      <c r="B1193" s="3" t="s">
        <v>334</v>
      </c>
      <c r="C1193" s="3">
        <v>0</v>
      </c>
    </row>
    <row r="1194" spans="2:3" hidden="1">
      <c r="B1194" s="3" t="s">
        <v>335</v>
      </c>
      <c r="C1194" s="3">
        <v>0</v>
      </c>
    </row>
    <row r="1195" spans="2:3" hidden="1">
      <c r="B1195" s="3" t="s">
        <v>336</v>
      </c>
      <c r="C1195" s="3">
        <v>0</v>
      </c>
    </row>
    <row r="1196" spans="2:3" hidden="1">
      <c r="B1196" s="3" t="s">
        <v>337</v>
      </c>
      <c r="C1196" s="3">
        <v>0</v>
      </c>
    </row>
    <row r="1197" spans="2:3" hidden="1">
      <c r="B1197" s="3" t="s">
        <v>338</v>
      </c>
      <c r="C1197" s="3">
        <v>0</v>
      </c>
    </row>
    <row r="1198" spans="2:3" hidden="1">
      <c r="B1198" s="3" t="s">
        <v>339</v>
      </c>
      <c r="C1198" s="3">
        <v>0</v>
      </c>
    </row>
    <row r="1199" spans="2:3" hidden="1">
      <c r="B1199" s="3" t="s">
        <v>340</v>
      </c>
      <c r="C1199" s="3">
        <v>0</v>
      </c>
    </row>
    <row r="1200" spans="2:3" hidden="1">
      <c r="B1200" s="3" t="s">
        <v>341</v>
      </c>
      <c r="C1200" s="3">
        <v>0</v>
      </c>
    </row>
    <row r="1201" spans="2:3" hidden="1">
      <c r="B1201" s="3" t="s">
        <v>342</v>
      </c>
      <c r="C1201" s="3">
        <v>0</v>
      </c>
    </row>
    <row r="1202" spans="2:3" hidden="1">
      <c r="B1202" s="3" t="s">
        <v>343</v>
      </c>
      <c r="C1202" s="3">
        <v>0</v>
      </c>
    </row>
    <row r="1203" spans="2:3" hidden="1">
      <c r="B1203" s="3" t="s">
        <v>344</v>
      </c>
      <c r="C1203" s="3">
        <v>0</v>
      </c>
    </row>
    <row r="1204" spans="2:3" hidden="1">
      <c r="B1204" s="3" t="s">
        <v>345</v>
      </c>
      <c r="C1204" s="3">
        <v>0</v>
      </c>
    </row>
    <row r="1205" spans="2:3" hidden="1">
      <c r="B1205" s="3" t="s">
        <v>346</v>
      </c>
      <c r="C1205" s="3">
        <v>0</v>
      </c>
    </row>
    <row r="1206" spans="2:3" hidden="1">
      <c r="B1206" s="3" t="s">
        <v>347</v>
      </c>
      <c r="C1206" s="3">
        <v>0</v>
      </c>
    </row>
    <row r="1207" spans="2:3" hidden="1">
      <c r="B1207" s="3" t="s">
        <v>348</v>
      </c>
      <c r="C1207" s="3">
        <v>0</v>
      </c>
    </row>
    <row r="1208" spans="2:3" hidden="1">
      <c r="B1208" s="3" t="s">
        <v>349</v>
      </c>
      <c r="C1208" s="3">
        <v>1</v>
      </c>
    </row>
    <row r="1209" spans="2:3" hidden="1">
      <c r="B1209" s="3" t="s">
        <v>350</v>
      </c>
      <c r="C1209" s="3">
        <v>0</v>
      </c>
    </row>
    <row r="1210" spans="2:3" hidden="1">
      <c r="B1210" s="3" t="s">
        <v>351</v>
      </c>
      <c r="C1210" s="3">
        <v>0</v>
      </c>
    </row>
    <row r="1211" spans="2:3" hidden="1">
      <c r="B1211" s="3" t="s">
        <v>352</v>
      </c>
      <c r="C1211" s="3">
        <v>0</v>
      </c>
    </row>
    <row r="1212" spans="2:3" hidden="1">
      <c r="B1212" s="3" t="s">
        <v>353</v>
      </c>
      <c r="C1212" s="3">
        <v>0</v>
      </c>
    </row>
    <row r="1213" spans="2:3" hidden="1">
      <c r="B1213" s="3" t="s">
        <v>354</v>
      </c>
      <c r="C1213" s="3">
        <v>0</v>
      </c>
    </row>
    <row r="1214" spans="2:3" hidden="1">
      <c r="B1214" s="3" t="s">
        <v>355</v>
      </c>
      <c r="C1214" s="3">
        <v>0</v>
      </c>
    </row>
    <row r="1215" spans="2:3" hidden="1">
      <c r="B1215" s="3" t="s">
        <v>356</v>
      </c>
      <c r="C1215" s="3">
        <v>0</v>
      </c>
    </row>
    <row r="1216" spans="2:3" hidden="1">
      <c r="B1216" s="3" t="s">
        <v>357</v>
      </c>
      <c r="C1216" s="3">
        <v>0</v>
      </c>
    </row>
    <row r="1217" spans="2:3" hidden="1">
      <c r="B1217" s="3" t="s">
        <v>358</v>
      </c>
      <c r="C1217" s="3">
        <v>0</v>
      </c>
    </row>
    <row r="1218" spans="2:3" hidden="1">
      <c r="B1218" s="3" t="s">
        <v>359</v>
      </c>
      <c r="C1218" s="3">
        <v>0</v>
      </c>
    </row>
    <row r="1219" spans="2:3" hidden="1">
      <c r="B1219" s="3" t="s">
        <v>360</v>
      </c>
      <c r="C1219" s="3">
        <v>0</v>
      </c>
    </row>
    <row r="1220" spans="2:3" hidden="1">
      <c r="B1220" s="3" t="s">
        <v>361</v>
      </c>
      <c r="C1220" s="3">
        <v>0</v>
      </c>
    </row>
    <row r="1221" spans="2:3" hidden="1">
      <c r="B1221" s="3" t="s">
        <v>362</v>
      </c>
      <c r="C1221" s="3">
        <v>0</v>
      </c>
    </row>
    <row r="1222" spans="2:3" hidden="1">
      <c r="B1222" s="3" t="s">
        <v>363</v>
      </c>
      <c r="C1222" s="3">
        <v>0</v>
      </c>
    </row>
    <row r="1223" spans="2:3" hidden="1">
      <c r="B1223" s="3" t="s">
        <v>364</v>
      </c>
      <c r="C1223" s="3">
        <v>0</v>
      </c>
    </row>
    <row r="1224" spans="2:3" hidden="1">
      <c r="B1224" s="3" t="s">
        <v>365</v>
      </c>
      <c r="C1224" s="3">
        <v>0</v>
      </c>
    </row>
    <row r="1225" spans="2:3" hidden="1">
      <c r="B1225" s="3" t="s">
        <v>366</v>
      </c>
      <c r="C1225" s="3">
        <v>0</v>
      </c>
    </row>
    <row r="1226" spans="2:3" hidden="1">
      <c r="B1226" s="3" t="s">
        <v>367</v>
      </c>
      <c r="C1226" s="3">
        <v>0</v>
      </c>
    </row>
    <row r="1227" spans="2:3" hidden="1">
      <c r="B1227" s="3" t="s">
        <v>368</v>
      </c>
      <c r="C1227" s="3">
        <v>0</v>
      </c>
    </row>
    <row r="1228" spans="2:3" hidden="1">
      <c r="B1228" s="3" t="s">
        <v>369</v>
      </c>
      <c r="C1228" s="3">
        <v>0</v>
      </c>
    </row>
    <row r="1229" spans="2:3" hidden="1">
      <c r="B1229" s="3" t="s">
        <v>370</v>
      </c>
      <c r="C1229" s="3">
        <v>0</v>
      </c>
    </row>
    <row r="1230" spans="2:3" hidden="1">
      <c r="B1230" s="3" t="s">
        <v>371</v>
      </c>
      <c r="C1230" s="3">
        <v>0</v>
      </c>
    </row>
    <row r="1231" spans="2:3" hidden="1">
      <c r="B1231" s="3" t="s">
        <v>372</v>
      </c>
      <c r="C1231" s="3">
        <v>0</v>
      </c>
    </row>
    <row r="1232" spans="2:3" hidden="1">
      <c r="B1232" s="3" t="s">
        <v>373</v>
      </c>
      <c r="C1232" s="3">
        <v>0</v>
      </c>
    </row>
    <row r="1233" spans="2:3" hidden="1">
      <c r="B1233" s="3" t="s">
        <v>374</v>
      </c>
      <c r="C1233" s="3">
        <v>0</v>
      </c>
    </row>
    <row r="1234" spans="2:3" hidden="1">
      <c r="B1234" s="3" t="s">
        <v>375</v>
      </c>
      <c r="C1234" s="3">
        <v>0</v>
      </c>
    </row>
    <row r="1235" spans="2:3" hidden="1">
      <c r="B1235" s="3" t="s">
        <v>376</v>
      </c>
      <c r="C1235" s="3">
        <v>0</v>
      </c>
    </row>
    <row r="1236" spans="2:3" hidden="1">
      <c r="B1236" s="3" t="s">
        <v>377</v>
      </c>
      <c r="C1236" s="3">
        <v>0</v>
      </c>
    </row>
    <row r="1237" spans="2:3" hidden="1">
      <c r="B1237" s="3" t="s">
        <v>378</v>
      </c>
      <c r="C1237" s="3">
        <v>0</v>
      </c>
    </row>
    <row r="1238" spans="2:3" hidden="1">
      <c r="B1238" s="3" t="s">
        <v>379</v>
      </c>
      <c r="C1238" s="3">
        <v>0</v>
      </c>
    </row>
    <row r="1239" spans="2:3" hidden="1">
      <c r="B1239" s="3" t="s">
        <v>380</v>
      </c>
      <c r="C1239" s="3">
        <v>0</v>
      </c>
    </row>
    <row r="1240" spans="2:3" hidden="1">
      <c r="B1240" s="3" t="s">
        <v>381</v>
      </c>
      <c r="C1240" s="3">
        <v>0</v>
      </c>
    </row>
    <row r="1241" spans="2:3" hidden="1">
      <c r="B1241" s="3" t="s">
        <v>382</v>
      </c>
      <c r="C1241" s="3">
        <v>0</v>
      </c>
    </row>
    <row r="1242" spans="2:3" hidden="1">
      <c r="B1242" s="3" t="s">
        <v>383</v>
      </c>
      <c r="C1242" s="3">
        <v>0</v>
      </c>
    </row>
    <row r="1243" spans="2:3" hidden="1">
      <c r="B1243" s="3" t="s">
        <v>384</v>
      </c>
      <c r="C1243" s="3">
        <v>0</v>
      </c>
    </row>
    <row r="1244" spans="2:3" hidden="1">
      <c r="B1244" s="3" t="s">
        <v>385</v>
      </c>
      <c r="C1244" s="3">
        <v>0</v>
      </c>
    </row>
    <row r="1245" spans="2:3" hidden="1">
      <c r="B1245" s="3" t="s">
        <v>386</v>
      </c>
      <c r="C1245" s="3">
        <v>0</v>
      </c>
    </row>
    <row r="1246" spans="2:3" hidden="1">
      <c r="B1246" s="3" t="s">
        <v>387</v>
      </c>
      <c r="C1246" s="3">
        <v>0</v>
      </c>
    </row>
    <row r="1247" spans="2:3" hidden="1">
      <c r="B1247" s="3" t="s">
        <v>388</v>
      </c>
      <c r="C1247" s="3">
        <v>0</v>
      </c>
    </row>
    <row r="1248" spans="2:3" hidden="1">
      <c r="B1248" s="3" t="s">
        <v>389</v>
      </c>
      <c r="C1248" s="3">
        <v>0</v>
      </c>
    </row>
    <row r="1249" spans="2:3" hidden="1">
      <c r="B1249" s="3" t="s">
        <v>390</v>
      </c>
      <c r="C1249" s="3">
        <v>0</v>
      </c>
    </row>
    <row r="1259" spans="2:3"/>
  </sheetData>
  <sheetProtection sheet="1" objects="1" scenarios="1"/>
  <protectedRanges>
    <protectedRange sqref="C5 F1 C8:E8 F9:F10 F28:F29 F35" name="Grey cells"/>
  </protectedRanges>
  <mergeCells count="4">
    <mergeCell ref="B3:F3"/>
    <mergeCell ref="B98:I98"/>
    <mergeCell ref="A108:A115"/>
    <mergeCell ref="C77:C78"/>
  </mergeCells>
  <conditionalFormatting sqref="B89:C89">
    <cfRule type="expression" dxfId="13" priority="2" stopIfTrue="1">
      <formula>MID($B89,1,4)="Rent"</formula>
    </cfRule>
  </conditionalFormatting>
  <conditionalFormatting sqref="C13:D36">
    <cfRule type="expression" dxfId="12" priority="1">
      <formula>$F$1="yes"</formula>
    </cfRule>
  </conditionalFormatting>
  <dataValidations count="1">
    <dataValidation type="list" allowBlank="1" showInputMessage="1" showErrorMessage="1" sqref="F1" xr:uid="{D30643AC-5931-41E2-A0D4-CCAF35B6818E}">
      <formula1>"Yes, No"</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7540315-DA6B-4C8D-A66C-8195FC5DAFEC}">
          <x14:formula1>
            <xm:f>'Irrigation costs'!$J$22:$J$25</xm:f>
          </x14:formula1>
          <xm:sqref>C5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D8E34-C546-4CF6-A360-0C2517E7A0AA}">
  <dimension ref="A1:WVP1259"/>
  <sheetViews>
    <sheetView topLeftCell="A59" workbookViewId="0">
      <selection activeCell="F34" sqref="F34"/>
    </sheetView>
  </sheetViews>
  <sheetFormatPr defaultColWidth="0" defaultRowHeight="16.5" zeroHeight="1"/>
  <cols>
    <col min="1" max="1" width="3.125" style="3" customWidth="1"/>
    <col min="2" max="2" width="57.25" style="3" customWidth="1"/>
    <col min="3" max="3" width="11.875" style="3" customWidth="1"/>
    <col min="4" max="4" width="10.5" style="3" customWidth="1"/>
    <col min="5" max="5" width="11" style="3" customWidth="1"/>
    <col min="6" max="6" width="12.625" style="3" customWidth="1"/>
    <col min="7" max="7" width="11.75" style="3" customWidth="1"/>
    <col min="8" max="8" width="11.875" style="3" customWidth="1"/>
    <col min="9" max="9" width="9" style="3" customWidth="1"/>
    <col min="10" max="13" width="8" style="3" hidden="1"/>
    <col min="14" max="14" width="38.75" style="3" hidden="1"/>
    <col min="15" max="257" width="8" style="3" hidden="1"/>
    <col min="258" max="258" width="28.125" style="3" hidden="1"/>
    <col min="259" max="259" width="8.125" style="3" hidden="1"/>
    <col min="260" max="260" width="9.125" style="3" hidden="1"/>
    <col min="261" max="261" width="9.75" style="3" hidden="1"/>
    <col min="262" max="262" width="11.125" style="3" hidden="1"/>
    <col min="263" max="263" width="10.375" style="3" hidden="1"/>
    <col min="264" max="264" width="10.5" style="3" hidden="1"/>
    <col min="265" max="513" width="8" style="3" hidden="1"/>
    <col min="514" max="514" width="28.125" style="3" hidden="1"/>
    <col min="515" max="515" width="8.125" style="3" hidden="1"/>
    <col min="516" max="516" width="9.125" style="3" hidden="1"/>
    <col min="517" max="517" width="9.75" style="3" hidden="1"/>
    <col min="518" max="518" width="11.125" style="3" hidden="1"/>
    <col min="519" max="519" width="10.375" style="3" hidden="1"/>
    <col min="520" max="520" width="10.5" style="3" hidden="1"/>
    <col min="521" max="769" width="8" style="3" hidden="1"/>
    <col min="770" max="770" width="28.125" style="3" hidden="1"/>
    <col min="771" max="771" width="8.125" style="3" hidden="1"/>
    <col min="772" max="772" width="9.125" style="3" hidden="1"/>
    <col min="773" max="773" width="9.75" style="3" hidden="1"/>
    <col min="774" max="774" width="11.125" style="3" hidden="1"/>
    <col min="775" max="775" width="10.375" style="3" hidden="1"/>
    <col min="776" max="776" width="10.5" style="3" hidden="1"/>
    <col min="777" max="1025" width="9" style="3" hidden="1"/>
    <col min="1026" max="1026" width="28.125" style="3" hidden="1"/>
    <col min="1027" max="1027" width="8.125" style="3" hidden="1"/>
    <col min="1028" max="1028" width="9.125" style="3" hidden="1"/>
    <col min="1029" max="1029" width="9.75" style="3" hidden="1"/>
    <col min="1030" max="1030" width="11.125" style="3" hidden="1"/>
    <col min="1031" max="1031" width="10.375" style="3" hidden="1"/>
    <col min="1032" max="1032" width="10.5" style="3" hidden="1"/>
    <col min="1033" max="1281" width="8" style="3" hidden="1"/>
    <col min="1282" max="1282" width="28.125" style="3" hidden="1"/>
    <col min="1283" max="1283" width="8.125" style="3" hidden="1"/>
    <col min="1284" max="1284" width="9.125" style="3" hidden="1"/>
    <col min="1285" max="1285" width="9.75" style="3" hidden="1"/>
    <col min="1286" max="1286" width="11.125" style="3" hidden="1"/>
    <col min="1287" max="1287" width="10.375" style="3" hidden="1"/>
    <col min="1288" max="1288" width="10.5" style="3" hidden="1"/>
    <col min="1289" max="1537" width="8" style="3" hidden="1"/>
    <col min="1538" max="1538" width="28.125" style="3" hidden="1"/>
    <col min="1539" max="1539" width="8.125" style="3" hidden="1"/>
    <col min="1540" max="1540" width="9.125" style="3" hidden="1"/>
    <col min="1541" max="1541" width="9.75" style="3" hidden="1"/>
    <col min="1542" max="1542" width="11.125" style="3" hidden="1"/>
    <col min="1543" max="1543" width="10.375" style="3" hidden="1"/>
    <col min="1544" max="1544" width="10.5" style="3" hidden="1"/>
    <col min="1545" max="1793" width="8" style="3" hidden="1"/>
    <col min="1794" max="1794" width="28.125" style="3" hidden="1"/>
    <col min="1795" max="1795" width="8.125" style="3" hidden="1"/>
    <col min="1796" max="1796" width="9.125" style="3" hidden="1"/>
    <col min="1797" max="1797" width="9.75" style="3" hidden="1"/>
    <col min="1798" max="1798" width="11.125" style="3" hidden="1"/>
    <col min="1799" max="1799" width="10.375" style="3" hidden="1"/>
    <col min="1800" max="1800" width="10.5" style="3" hidden="1"/>
    <col min="1801" max="2049" width="9" style="3" hidden="1"/>
    <col min="2050" max="2050" width="28.125" style="3" hidden="1"/>
    <col min="2051" max="2051" width="8.125" style="3" hidden="1"/>
    <col min="2052" max="2052" width="9.125" style="3" hidden="1"/>
    <col min="2053" max="2053" width="9.75" style="3" hidden="1"/>
    <col min="2054" max="2054" width="11.125" style="3" hidden="1"/>
    <col min="2055" max="2055" width="10.375" style="3" hidden="1"/>
    <col min="2056" max="2056" width="10.5" style="3" hidden="1"/>
    <col min="2057" max="2305" width="8" style="3" hidden="1"/>
    <col min="2306" max="2306" width="28.125" style="3" hidden="1"/>
    <col min="2307" max="2307" width="8.125" style="3" hidden="1"/>
    <col min="2308" max="2308" width="9.125" style="3" hidden="1"/>
    <col min="2309" max="2309" width="9.75" style="3" hidden="1"/>
    <col min="2310" max="2310" width="11.125" style="3" hidden="1"/>
    <col min="2311" max="2311" width="10.375" style="3" hidden="1"/>
    <col min="2312" max="2312" width="10.5" style="3" hidden="1"/>
    <col min="2313" max="2561" width="8" style="3" hidden="1"/>
    <col min="2562" max="2562" width="28.125" style="3" hidden="1"/>
    <col min="2563" max="2563" width="8.125" style="3" hidden="1"/>
    <col min="2564" max="2564" width="9.125" style="3" hidden="1"/>
    <col min="2565" max="2565" width="9.75" style="3" hidden="1"/>
    <col min="2566" max="2566" width="11.125" style="3" hidden="1"/>
    <col min="2567" max="2567" width="10.375" style="3" hidden="1"/>
    <col min="2568" max="2568" width="10.5" style="3" hidden="1"/>
    <col min="2569" max="2817" width="8" style="3" hidden="1"/>
    <col min="2818" max="2818" width="28.125" style="3" hidden="1"/>
    <col min="2819" max="2819" width="8.125" style="3" hidden="1"/>
    <col min="2820" max="2820" width="9.125" style="3" hidden="1"/>
    <col min="2821" max="2821" width="9.75" style="3" hidden="1"/>
    <col min="2822" max="2822" width="11.125" style="3" hidden="1"/>
    <col min="2823" max="2823" width="10.375" style="3" hidden="1"/>
    <col min="2824" max="2824" width="10.5" style="3" hidden="1"/>
    <col min="2825" max="3073" width="9" style="3" hidden="1"/>
    <col min="3074" max="3074" width="28.125" style="3" hidden="1"/>
    <col min="3075" max="3075" width="8.125" style="3" hidden="1"/>
    <col min="3076" max="3076" width="9.125" style="3" hidden="1"/>
    <col min="3077" max="3077" width="9.75" style="3" hidden="1"/>
    <col min="3078" max="3078" width="11.125" style="3" hidden="1"/>
    <col min="3079" max="3079" width="10.375" style="3" hidden="1"/>
    <col min="3080" max="3080" width="10.5" style="3" hidden="1"/>
    <col min="3081" max="3329" width="8" style="3" hidden="1"/>
    <col min="3330" max="3330" width="28.125" style="3" hidden="1"/>
    <col min="3331" max="3331" width="8.125" style="3" hidden="1"/>
    <col min="3332" max="3332" width="9.125" style="3" hidden="1"/>
    <col min="3333" max="3333" width="9.75" style="3" hidden="1"/>
    <col min="3334" max="3334" width="11.125" style="3" hidden="1"/>
    <col min="3335" max="3335" width="10.375" style="3" hidden="1"/>
    <col min="3336" max="3336" width="10.5" style="3" hidden="1"/>
    <col min="3337" max="3585" width="8" style="3" hidden="1"/>
    <col min="3586" max="3586" width="28.125" style="3" hidden="1"/>
    <col min="3587" max="3587" width="8.125" style="3" hidden="1"/>
    <col min="3588" max="3588" width="9.125" style="3" hidden="1"/>
    <col min="3589" max="3589" width="9.75" style="3" hidden="1"/>
    <col min="3590" max="3590" width="11.125" style="3" hidden="1"/>
    <col min="3591" max="3591" width="10.375" style="3" hidden="1"/>
    <col min="3592" max="3592" width="10.5" style="3" hidden="1"/>
    <col min="3593" max="3841" width="8" style="3" hidden="1"/>
    <col min="3842" max="3842" width="28.125" style="3" hidden="1"/>
    <col min="3843" max="3843" width="8.125" style="3" hidden="1"/>
    <col min="3844" max="3844" width="9.125" style="3" hidden="1"/>
    <col min="3845" max="3845" width="9.75" style="3" hidden="1"/>
    <col min="3846" max="3846" width="11.125" style="3" hidden="1"/>
    <col min="3847" max="3847" width="10.375" style="3" hidden="1"/>
    <col min="3848" max="3848" width="10.5" style="3" hidden="1"/>
    <col min="3849" max="4097" width="9" style="3" hidden="1"/>
    <col min="4098" max="4098" width="28.125" style="3" hidden="1"/>
    <col min="4099" max="4099" width="8.125" style="3" hidden="1"/>
    <col min="4100" max="4100" width="9.125" style="3" hidden="1"/>
    <col min="4101" max="4101" width="9.75" style="3" hidden="1"/>
    <col min="4102" max="4102" width="11.125" style="3" hidden="1"/>
    <col min="4103" max="4103" width="10.375" style="3" hidden="1"/>
    <col min="4104" max="4104" width="10.5" style="3" hidden="1"/>
    <col min="4105" max="4353" width="8" style="3" hidden="1"/>
    <col min="4354" max="4354" width="28.125" style="3" hidden="1"/>
    <col min="4355" max="4355" width="8.125" style="3" hidden="1"/>
    <col min="4356" max="4356" width="9.125" style="3" hidden="1"/>
    <col min="4357" max="4357" width="9.75" style="3" hidden="1"/>
    <col min="4358" max="4358" width="11.125" style="3" hidden="1"/>
    <col min="4359" max="4359" width="10.375" style="3" hidden="1"/>
    <col min="4360" max="4360" width="10.5" style="3" hidden="1"/>
    <col min="4361" max="4609" width="8" style="3" hidden="1"/>
    <col min="4610" max="4610" width="28.125" style="3" hidden="1"/>
    <col min="4611" max="4611" width="8.125" style="3" hidden="1"/>
    <col min="4612" max="4612" width="9.125" style="3" hidden="1"/>
    <col min="4613" max="4613" width="9.75" style="3" hidden="1"/>
    <col min="4614" max="4614" width="11.125" style="3" hidden="1"/>
    <col min="4615" max="4615" width="10.375" style="3" hidden="1"/>
    <col min="4616" max="4616" width="10.5" style="3" hidden="1"/>
    <col min="4617" max="4865" width="8" style="3" hidden="1"/>
    <col min="4866" max="4866" width="28.125" style="3" hidden="1"/>
    <col min="4867" max="4867" width="8.125" style="3" hidden="1"/>
    <col min="4868" max="4868" width="9.125" style="3" hidden="1"/>
    <col min="4869" max="4869" width="9.75" style="3" hidden="1"/>
    <col min="4870" max="4870" width="11.125" style="3" hidden="1"/>
    <col min="4871" max="4871" width="10.375" style="3" hidden="1"/>
    <col min="4872" max="4872" width="10.5" style="3" hidden="1"/>
    <col min="4873" max="5121" width="9" style="3" hidden="1"/>
    <col min="5122" max="5122" width="28.125" style="3" hidden="1"/>
    <col min="5123" max="5123" width="8.125" style="3" hidden="1"/>
    <col min="5124" max="5124" width="9.125" style="3" hidden="1"/>
    <col min="5125" max="5125" width="9.75" style="3" hidden="1"/>
    <col min="5126" max="5126" width="11.125" style="3" hidden="1"/>
    <col min="5127" max="5127" width="10.375" style="3" hidden="1"/>
    <col min="5128" max="5128" width="10.5" style="3" hidden="1"/>
    <col min="5129" max="5377" width="8" style="3" hidden="1"/>
    <col min="5378" max="5378" width="28.125" style="3" hidden="1"/>
    <col min="5379" max="5379" width="8.125" style="3" hidden="1"/>
    <col min="5380" max="5380" width="9.125" style="3" hidden="1"/>
    <col min="5381" max="5381" width="9.75" style="3" hidden="1"/>
    <col min="5382" max="5382" width="11.125" style="3" hidden="1"/>
    <col min="5383" max="5383" width="10.375" style="3" hidden="1"/>
    <col min="5384" max="5384" width="10.5" style="3" hidden="1"/>
    <col min="5385" max="5633" width="8" style="3" hidden="1"/>
    <col min="5634" max="5634" width="28.125" style="3" hidden="1"/>
    <col min="5635" max="5635" width="8.125" style="3" hidden="1"/>
    <col min="5636" max="5636" width="9.125" style="3" hidden="1"/>
    <col min="5637" max="5637" width="9.75" style="3" hidden="1"/>
    <col min="5638" max="5638" width="11.125" style="3" hidden="1"/>
    <col min="5639" max="5639" width="10.375" style="3" hidden="1"/>
    <col min="5640" max="5640" width="10.5" style="3" hidden="1"/>
    <col min="5641" max="5889" width="8" style="3" hidden="1"/>
    <col min="5890" max="5890" width="28.125" style="3" hidden="1"/>
    <col min="5891" max="5891" width="8.125" style="3" hidden="1"/>
    <col min="5892" max="5892" width="9.125" style="3" hidden="1"/>
    <col min="5893" max="5893" width="9.75" style="3" hidden="1"/>
    <col min="5894" max="5894" width="11.125" style="3" hidden="1"/>
    <col min="5895" max="5895" width="10.375" style="3" hidden="1"/>
    <col min="5896" max="5896" width="10.5" style="3" hidden="1"/>
    <col min="5897" max="6145" width="9" style="3" hidden="1"/>
    <col min="6146" max="6146" width="28.125" style="3" hidden="1"/>
    <col min="6147" max="6147" width="8.125" style="3" hidden="1"/>
    <col min="6148" max="6148" width="9.125" style="3" hidden="1"/>
    <col min="6149" max="6149" width="9.75" style="3" hidden="1"/>
    <col min="6150" max="6150" width="11.125" style="3" hidden="1"/>
    <col min="6151" max="6151" width="10.375" style="3" hidden="1"/>
    <col min="6152" max="6152" width="10.5" style="3" hidden="1"/>
    <col min="6153" max="6401" width="8" style="3" hidden="1"/>
    <col min="6402" max="6402" width="28.125" style="3" hidden="1"/>
    <col min="6403" max="6403" width="8.125" style="3" hidden="1"/>
    <col min="6404" max="6404" width="9.125" style="3" hidden="1"/>
    <col min="6405" max="6405" width="9.75" style="3" hidden="1"/>
    <col min="6406" max="6406" width="11.125" style="3" hidden="1"/>
    <col min="6407" max="6407" width="10.375" style="3" hidden="1"/>
    <col min="6408" max="6408" width="10.5" style="3" hidden="1"/>
    <col min="6409" max="6657" width="8" style="3" hidden="1"/>
    <col min="6658" max="6658" width="28.125" style="3" hidden="1"/>
    <col min="6659" max="6659" width="8.125" style="3" hidden="1"/>
    <col min="6660" max="6660" width="9.125" style="3" hidden="1"/>
    <col min="6661" max="6661" width="9.75" style="3" hidden="1"/>
    <col min="6662" max="6662" width="11.125" style="3" hidden="1"/>
    <col min="6663" max="6663" width="10.375" style="3" hidden="1"/>
    <col min="6664" max="6664" width="10.5" style="3" hidden="1"/>
    <col min="6665" max="6913" width="8" style="3" hidden="1"/>
    <col min="6914" max="6914" width="28.125" style="3" hidden="1"/>
    <col min="6915" max="6915" width="8.125" style="3" hidden="1"/>
    <col min="6916" max="6916" width="9.125" style="3" hidden="1"/>
    <col min="6917" max="6917" width="9.75" style="3" hidden="1"/>
    <col min="6918" max="6918" width="11.125" style="3" hidden="1"/>
    <col min="6919" max="6919" width="10.375" style="3" hidden="1"/>
    <col min="6920" max="6920" width="10.5" style="3" hidden="1"/>
    <col min="6921" max="7169" width="9" style="3" hidden="1"/>
    <col min="7170" max="7170" width="28.125" style="3" hidden="1"/>
    <col min="7171" max="7171" width="8.125" style="3" hidden="1"/>
    <col min="7172" max="7172" width="9.125" style="3" hidden="1"/>
    <col min="7173" max="7173" width="9.75" style="3" hidden="1"/>
    <col min="7174" max="7174" width="11.125" style="3" hidden="1"/>
    <col min="7175" max="7175" width="10.375" style="3" hidden="1"/>
    <col min="7176" max="7176" width="10.5" style="3" hidden="1"/>
    <col min="7177" max="7425" width="8" style="3" hidden="1"/>
    <col min="7426" max="7426" width="28.125" style="3" hidden="1"/>
    <col min="7427" max="7427" width="8.125" style="3" hidden="1"/>
    <col min="7428" max="7428" width="9.125" style="3" hidden="1"/>
    <col min="7429" max="7429" width="9.75" style="3" hidden="1"/>
    <col min="7430" max="7430" width="11.125" style="3" hidden="1"/>
    <col min="7431" max="7431" width="10.375" style="3" hidden="1"/>
    <col min="7432" max="7432" width="10.5" style="3" hidden="1"/>
    <col min="7433" max="7681" width="8" style="3" hidden="1"/>
    <col min="7682" max="7682" width="28.125" style="3" hidden="1"/>
    <col min="7683" max="7683" width="8.125" style="3" hidden="1"/>
    <col min="7684" max="7684" width="9.125" style="3" hidden="1"/>
    <col min="7685" max="7685" width="9.75" style="3" hidden="1"/>
    <col min="7686" max="7686" width="11.125" style="3" hidden="1"/>
    <col min="7687" max="7687" width="10.375" style="3" hidden="1"/>
    <col min="7688" max="7688" width="10.5" style="3" hidden="1"/>
    <col min="7689" max="7937" width="8" style="3" hidden="1"/>
    <col min="7938" max="7938" width="28.125" style="3" hidden="1"/>
    <col min="7939" max="7939" width="8.125" style="3" hidden="1"/>
    <col min="7940" max="7940" width="9.125" style="3" hidden="1"/>
    <col min="7941" max="7941" width="9.75" style="3" hidden="1"/>
    <col min="7942" max="7942" width="11.125" style="3" hidden="1"/>
    <col min="7943" max="7943" width="10.375" style="3" hidden="1"/>
    <col min="7944" max="7944" width="10.5" style="3" hidden="1"/>
    <col min="7945" max="8193" width="9" style="3" hidden="1"/>
    <col min="8194" max="8194" width="28.125" style="3" hidden="1"/>
    <col min="8195" max="8195" width="8.125" style="3" hidden="1"/>
    <col min="8196" max="8196" width="9.125" style="3" hidden="1"/>
    <col min="8197" max="8197" width="9.75" style="3" hidden="1"/>
    <col min="8198" max="8198" width="11.125" style="3" hidden="1"/>
    <col min="8199" max="8199" width="10.375" style="3" hidden="1"/>
    <col min="8200" max="8200" width="10.5" style="3" hidden="1"/>
    <col min="8201" max="8449" width="8" style="3" hidden="1"/>
    <col min="8450" max="8450" width="28.125" style="3" hidden="1"/>
    <col min="8451" max="8451" width="8.125" style="3" hidden="1"/>
    <col min="8452" max="8452" width="9.125" style="3" hidden="1"/>
    <col min="8453" max="8453" width="9.75" style="3" hidden="1"/>
    <col min="8454" max="8454" width="11.125" style="3" hidden="1"/>
    <col min="8455" max="8455" width="10.375" style="3" hidden="1"/>
    <col min="8456" max="8456" width="10.5" style="3" hidden="1"/>
    <col min="8457" max="8705" width="8" style="3" hidden="1"/>
    <col min="8706" max="8706" width="28.125" style="3" hidden="1"/>
    <col min="8707" max="8707" width="8.125" style="3" hidden="1"/>
    <col min="8708" max="8708" width="9.125" style="3" hidden="1"/>
    <col min="8709" max="8709" width="9.75" style="3" hidden="1"/>
    <col min="8710" max="8710" width="11.125" style="3" hidden="1"/>
    <col min="8711" max="8711" width="10.375" style="3" hidden="1"/>
    <col min="8712" max="8712" width="10.5" style="3" hidden="1"/>
    <col min="8713" max="8961" width="8" style="3" hidden="1"/>
    <col min="8962" max="8962" width="28.125" style="3" hidden="1"/>
    <col min="8963" max="8963" width="8.125" style="3" hidden="1"/>
    <col min="8964" max="8964" width="9.125" style="3" hidden="1"/>
    <col min="8965" max="8965" width="9.75" style="3" hidden="1"/>
    <col min="8966" max="8966" width="11.125" style="3" hidden="1"/>
    <col min="8967" max="8967" width="10.375" style="3" hidden="1"/>
    <col min="8968" max="8968" width="10.5" style="3" hidden="1"/>
    <col min="8969" max="9217" width="9" style="3" hidden="1"/>
    <col min="9218" max="9218" width="28.125" style="3" hidden="1"/>
    <col min="9219" max="9219" width="8.125" style="3" hidden="1"/>
    <col min="9220" max="9220" width="9.125" style="3" hidden="1"/>
    <col min="9221" max="9221" width="9.75" style="3" hidden="1"/>
    <col min="9222" max="9222" width="11.125" style="3" hidden="1"/>
    <col min="9223" max="9223" width="10.375" style="3" hidden="1"/>
    <col min="9224" max="9224" width="10.5" style="3" hidden="1"/>
    <col min="9225" max="9473" width="8" style="3" hidden="1"/>
    <col min="9474" max="9474" width="28.125" style="3" hidden="1"/>
    <col min="9475" max="9475" width="8.125" style="3" hidden="1"/>
    <col min="9476" max="9476" width="9.125" style="3" hidden="1"/>
    <col min="9477" max="9477" width="9.75" style="3" hidden="1"/>
    <col min="9478" max="9478" width="11.125" style="3" hidden="1"/>
    <col min="9479" max="9479" width="10.375" style="3" hidden="1"/>
    <col min="9480" max="9480" width="10.5" style="3" hidden="1"/>
    <col min="9481" max="9729" width="8" style="3" hidden="1"/>
    <col min="9730" max="9730" width="28.125" style="3" hidden="1"/>
    <col min="9731" max="9731" width="8.125" style="3" hidden="1"/>
    <col min="9732" max="9732" width="9.125" style="3" hidden="1"/>
    <col min="9733" max="9733" width="9.75" style="3" hidden="1"/>
    <col min="9734" max="9734" width="11.125" style="3" hidden="1"/>
    <col min="9735" max="9735" width="10.375" style="3" hidden="1"/>
    <col min="9736" max="9736" width="10.5" style="3" hidden="1"/>
    <col min="9737" max="9985" width="8" style="3" hidden="1"/>
    <col min="9986" max="9986" width="28.125" style="3" hidden="1"/>
    <col min="9987" max="9987" width="8.125" style="3" hidden="1"/>
    <col min="9988" max="9988" width="9.125" style="3" hidden="1"/>
    <col min="9989" max="9989" width="9.75" style="3" hidden="1"/>
    <col min="9990" max="9990" width="11.125" style="3" hidden="1"/>
    <col min="9991" max="9991" width="10.375" style="3" hidden="1"/>
    <col min="9992" max="9992" width="10.5" style="3" hidden="1"/>
    <col min="9993" max="10241" width="9" style="3" hidden="1"/>
    <col min="10242" max="10242" width="28.125" style="3" hidden="1"/>
    <col min="10243" max="10243" width="8.125" style="3" hidden="1"/>
    <col min="10244" max="10244" width="9.125" style="3" hidden="1"/>
    <col min="10245" max="10245" width="9.75" style="3" hidden="1"/>
    <col min="10246" max="10246" width="11.125" style="3" hidden="1"/>
    <col min="10247" max="10247" width="10.375" style="3" hidden="1"/>
    <col min="10248" max="10248" width="10.5" style="3" hidden="1"/>
    <col min="10249" max="10497" width="8" style="3" hidden="1"/>
    <col min="10498" max="10498" width="28.125" style="3" hidden="1"/>
    <col min="10499" max="10499" width="8.125" style="3" hidden="1"/>
    <col min="10500" max="10500" width="9.125" style="3" hidden="1"/>
    <col min="10501" max="10501" width="9.75" style="3" hidden="1"/>
    <col min="10502" max="10502" width="11.125" style="3" hidden="1"/>
    <col min="10503" max="10503" width="10.375" style="3" hidden="1"/>
    <col min="10504" max="10504" width="10.5" style="3" hidden="1"/>
    <col min="10505" max="10753" width="8" style="3" hidden="1"/>
    <col min="10754" max="10754" width="28.125" style="3" hidden="1"/>
    <col min="10755" max="10755" width="8.125" style="3" hidden="1"/>
    <col min="10756" max="10756" width="9.125" style="3" hidden="1"/>
    <col min="10757" max="10757" width="9.75" style="3" hidden="1"/>
    <col min="10758" max="10758" width="11.125" style="3" hidden="1"/>
    <col min="10759" max="10759" width="10.375" style="3" hidden="1"/>
    <col min="10760" max="10760" width="10.5" style="3" hidden="1"/>
    <col min="10761" max="11009" width="8" style="3" hidden="1"/>
    <col min="11010" max="11010" width="28.125" style="3" hidden="1"/>
    <col min="11011" max="11011" width="8.125" style="3" hidden="1"/>
    <col min="11012" max="11012" width="9.125" style="3" hidden="1"/>
    <col min="11013" max="11013" width="9.75" style="3" hidden="1"/>
    <col min="11014" max="11014" width="11.125" style="3" hidden="1"/>
    <col min="11015" max="11015" width="10.375" style="3" hidden="1"/>
    <col min="11016" max="11016" width="10.5" style="3" hidden="1"/>
    <col min="11017" max="11265" width="9" style="3" hidden="1"/>
    <col min="11266" max="11266" width="28.125" style="3" hidden="1"/>
    <col min="11267" max="11267" width="8.125" style="3" hidden="1"/>
    <col min="11268" max="11268" width="9.125" style="3" hidden="1"/>
    <col min="11269" max="11269" width="9.75" style="3" hidden="1"/>
    <col min="11270" max="11270" width="11.125" style="3" hidden="1"/>
    <col min="11271" max="11271" width="10.375" style="3" hidden="1"/>
    <col min="11272" max="11272" width="10.5" style="3" hidden="1"/>
    <col min="11273" max="11521" width="8" style="3" hidden="1"/>
    <col min="11522" max="11522" width="28.125" style="3" hidden="1"/>
    <col min="11523" max="11523" width="8.125" style="3" hidden="1"/>
    <col min="11524" max="11524" width="9.125" style="3" hidden="1"/>
    <col min="11525" max="11525" width="9.75" style="3" hidden="1"/>
    <col min="11526" max="11526" width="11.125" style="3" hidden="1"/>
    <col min="11527" max="11527" width="10.375" style="3" hidden="1"/>
    <col min="11528" max="11528" width="10.5" style="3" hidden="1"/>
    <col min="11529" max="11777" width="8" style="3" hidden="1"/>
    <col min="11778" max="11778" width="28.125" style="3" hidden="1"/>
    <col min="11779" max="11779" width="8.125" style="3" hidden="1"/>
    <col min="11780" max="11780" width="9.125" style="3" hidden="1"/>
    <col min="11781" max="11781" width="9.75" style="3" hidden="1"/>
    <col min="11782" max="11782" width="11.125" style="3" hidden="1"/>
    <col min="11783" max="11783" width="10.375" style="3" hidden="1"/>
    <col min="11784" max="11784" width="10.5" style="3" hidden="1"/>
    <col min="11785" max="12033" width="8" style="3" hidden="1"/>
    <col min="12034" max="12034" width="28.125" style="3" hidden="1"/>
    <col min="12035" max="12035" width="8.125" style="3" hidden="1"/>
    <col min="12036" max="12036" width="9.125" style="3" hidden="1"/>
    <col min="12037" max="12037" width="9.75" style="3" hidden="1"/>
    <col min="12038" max="12038" width="11.125" style="3" hidden="1"/>
    <col min="12039" max="12039" width="10.375" style="3" hidden="1"/>
    <col min="12040" max="12040" width="10.5" style="3" hidden="1"/>
    <col min="12041" max="12289" width="9" style="3" hidden="1"/>
    <col min="12290" max="12290" width="28.125" style="3" hidden="1"/>
    <col min="12291" max="12291" width="8.125" style="3" hidden="1"/>
    <col min="12292" max="12292" width="9.125" style="3" hidden="1"/>
    <col min="12293" max="12293" width="9.75" style="3" hidden="1"/>
    <col min="12294" max="12294" width="11.125" style="3" hidden="1"/>
    <col min="12295" max="12295" width="10.375" style="3" hidden="1"/>
    <col min="12296" max="12296" width="10.5" style="3" hidden="1"/>
    <col min="12297" max="12545" width="8" style="3" hidden="1"/>
    <col min="12546" max="12546" width="28.125" style="3" hidden="1"/>
    <col min="12547" max="12547" width="8.125" style="3" hidden="1"/>
    <col min="12548" max="12548" width="9.125" style="3" hidden="1"/>
    <col min="12549" max="12549" width="9.75" style="3" hidden="1"/>
    <col min="12550" max="12550" width="11.125" style="3" hidden="1"/>
    <col min="12551" max="12551" width="10.375" style="3" hidden="1"/>
    <col min="12552" max="12552" width="10.5" style="3" hidden="1"/>
    <col min="12553" max="12801" width="8" style="3" hidden="1"/>
    <col min="12802" max="12802" width="28.125" style="3" hidden="1"/>
    <col min="12803" max="12803" width="8.125" style="3" hidden="1"/>
    <col min="12804" max="12804" width="9.125" style="3" hidden="1"/>
    <col min="12805" max="12805" width="9.75" style="3" hidden="1"/>
    <col min="12806" max="12806" width="11.125" style="3" hidden="1"/>
    <col min="12807" max="12807" width="10.375" style="3" hidden="1"/>
    <col min="12808" max="12808" width="10.5" style="3" hidden="1"/>
    <col min="12809" max="13057" width="8" style="3" hidden="1"/>
    <col min="13058" max="13058" width="28.125" style="3" hidden="1"/>
    <col min="13059" max="13059" width="8.125" style="3" hidden="1"/>
    <col min="13060" max="13060" width="9.125" style="3" hidden="1"/>
    <col min="13061" max="13061" width="9.75" style="3" hidden="1"/>
    <col min="13062" max="13062" width="11.125" style="3" hidden="1"/>
    <col min="13063" max="13063" width="10.375" style="3" hidden="1"/>
    <col min="13064" max="13064" width="10.5" style="3" hidden="1"/>
    <col min="13065" max="13313" width="9" style="3" hidden="1"/>
    <col min="13314" max="13314" width="28.125" style="3" hidden="1"/>
    <col min="13315" max="13315" width="8.125" style="3" hidden="1"/>
    <col min="13316" max="13316" width="9.125" style="3" hidden="1"/>
    <col min="13317" max="13317" width="9.75" style="3" hidden="1"/>
    <col min="13318" max="13318" width="11.125" style="3" hidden="1"/>
    <col min="13319" max="13319" width="10.375" style="3" hidden="1"/>
    <col min="13320" max="13320" width="10.5" style="3" hidden="1"/>
    <col min="13321" max="13569" width="8" style="3" hidden="1"/>
    <col min="13570" max="13570" width="28.125" style="3" hidden="1"/>
    <col min="13571" max="13571" width="8.125" style="3" hidden="1"/>
    <col min="13572" max="13572" width="9.125" style="3" hidden="1"/>
    <col min="13573" max="13573" width="9.75" style="3" hidden="1"/>
    <col min="13574" max="13574" width="11.125" style="3" hidden="1"/>
    <col min="13575" max="13575" width="10.375" style="3" hidden="1"/>
    <col min="13576" max="13576" width="10.5" style="3" hidden="1"/>
    <col min="13577" max="13825" width="8" style="3" hidden="1"/>
    <col min="13826" max="13826" width="28.125" style="3" hidden="1"/>
    <col min="13827" max="13827" width="8.125" style="3" hidden="1"/>
    <col min="13828" max="13828" width="9.125" style="3" hidden="1"/>
    <col min="13829" max="13829" width="9.75" style="3" hidden="1"/>
    <col min="13830" max="13830" width="11.125" style="3" hidden="1"/>
    <col min="13831" max="13831" width="10.375" style="3" hidden="1"/>
    <col min="13832" max="13832" width="10.5" style="3" hidden="1"/>
    <col min="13833" max="14081" width="8" style="3" hidden="1"/>
    <col min="14082" max="14082" width="28.125" style="3" hidden="1"/>
    <col min="14083" max="14083" width="8.125" style="3" hidden="1"/>
    <col min="14084" max="14084" width="9.125" style="3" hidden="1"/>
    <col min="14085" max="14085" width="9.75" style="3" hidden="1"/>
    <col min="14086" max="14086" width="11.125" style="3" hidden="1"/>
    <col min="14087" max="14087" width="10.375" style="3" hidden="1"/>
    <col min="14088" max="14088" width="10.5" style="3" hidden="1"/>
    <col min="14089" max="14337" width="9" style="3" hidden="1"/>
    <col min="14338" max="14338" width="28.125" style="3" hidden="1"/>
    <col min="14339" max="14339" width="8.125" style="3" hidden="1"/>
    <col min="14340" max="14340" width="9.125" style="3" hidden="1"/>
    <col min="14341" max="14341" width="9.75" style="3" hidden="1"/>
    <col min="14342" max="14342" width="11.125" style="3" hidden="1"/>
    <col min="14343" max="14343" width="10.375" style="3" hidden="1"/>
    <col min="14344" max="14344" width="10.5" style="3" hidden="1"/>
    <col min="14345" max="14593" width="8" style="3" hidden="1"/>
    <col min="14594" max="14594" width="28.125" style="3" hidden="1"/>
    <col min="14595" max="14595" width="8.125" style="3" hidden="1"/>
    <col min="14596" max="14596" width="9.125" style="3" hidden="1"/>
    <col min="14597" max="14597" width="9.75" style="3" hidden="1"/>
    <col min="14598" max="14598" width="11.125" style="3" hidden="1"/>
    <col min="14599" max="14599" width="10.375" style="3" hidden="1"/>
    <col min="14600" max="14600" width="10.5" style="3" hidden="1"/>
    <col min="14601" max="14849" width="8" style="3" hidden="1"/>
    <col min="14850" max="14850" width="28.125" style="3" hidden="1"/>
    <col min="14851" max="14851" width="8.125" style="3" hidden="1"/>
    <col min="14852" max="14852" width="9.125" style="3" hidden="1"/>
    <col min="14853" max="14853" width="9.75" style="3" hidden="1"/>
    <col min="14854" max="14854" width="11.125" style="3" hidden="1"/>
    <col min="14855" max="14855" width="10.375" style="3" hidden="1"/>
    <col min="14856" max="14856" width="10.5" style="3" hidden="1"/>
    <col min="14857" max="15105" width="8" style="3" hidden="1"/>
    <col min="15106" max="15106" width="28.125" style="3" hidden="1"/>
    <col min="15107" max="15107" width="8.125" style="3" hidden="1"/>
    <col min="15108" max="15108" width="9.125" style="3" hidden="1"/>
    <col min="15109" max="15109" width="9.75" style="3" hidden="1"/>
    <col min="15110" max="15110" width="11.125" style="3" hidden="1"/>
    <col min="15111" max="15111" width="10.375" style="3" hidden="1"/>
    <col min="15112" max="15112" width="10.5" style="3" hidden="1"/>
    <col min="15113" max="15361" width="9" style="3" hidden="1"/>
    <col min="15362" max="15362" width="28.125" style="3" hidden="1"/>
    <col min="15363" max="15363" width="8.125" style="3" hidden="1"/>
    <col min="15364" max="15364" width="9.125" style="3" hidden="1"/>
    <col min="15365" max="15365" width="9.75" style="3" hidden="1"/>
    <col min="15366" max="15366" width="11.125" style="3" hidden="1"/>
    <col min="15367" max="15367" width="10.375" style="3" hidden="1"/>
    <col min="15368" max="15368" width="10.5" style="3" hidden="1"/>
    <col min="15369" max="15617" width="8" style="3" hidden="1"/>
    <col min="15618" max="15618" width="28.125" style="3" hidden="1"/>
    <col min="15619" max="15619" width="8.125" style="3" hidden="1"/>
    <col min="15620" max="15620" width="9.125" style="3" hidden="1"/>
    <col min="15621" max="15621" width="9.75" style="3" hidden="1"/>
    <col min="15622" max="15622" width="11.125" style="3" hidden="1"/>
    <col min="15623" max="15623" width="10.375" style="3" hidden="1"/>
    <col min="15624" max="15624" width="10.5" style="3" hidden="1"/>
    <col min="15625" max="15873" width="8" style="3" hidden="1"/>
    <col min="15874" max="15874" width="28.125" style="3" hidden="1"/>
    <col min="15875" max="15875" width="8.125" style="3" hidden="1"/>
    <col min="15876" max="15876" width="9.125" style="3" hidden="1"/>
    <col min="15877" max="15877" width="9.75" style="3" hidden="1"/>
    <col min="15878" max="15878" width="11.125" style="3" hidden="1"/>
    <col min="15879" max="15879" width="10.375" style="3" hidden="1"/>
    <col min="15880" max="15880" width="10.5" style="3" hidden="1"/>
    <col min="15881" max="16129" width="8" style="3" hidden="1"/>
    <col min="16130" max="16130" width="28.125" style="3" hidden="1"/>
    <col min="16131" max="16131" width="8.125" style="3" hidden="1"/>
    <col min="16132" max="16132" width="9.125" style="3" hidden="1"/>
    <col min="16133" max="16133" width="9.75" style="3" hidden="1"/>
    <col min="16134" max="16134" width="11.125" style="3" hidden="1"/>
    <col min="16135" max="16135" width="10.375" style="3" hidden="1"/>
    <col min="16136" max="16136" width="10.5" style="3" hidden="1"/>
    <col min="16137" max="16384" width="9" style="3" hidden="1"/>
  </cols>
  <sheetData>
    <row r="1" spans="2:8">
      <c r="B1" s="3" t="s">
        <v>30</v>
      </c>
      <c r="F1" s="4" t="s">
        <v>31</v>
      </c>
    </row>
    <row r="2" spans="2:8" ht="4.5" customHeight="1" thickBot="1"/>
    <row r="3" spans="2:8" ht="20.25" customHeight="1">
      <c r="B3" s="365" t="s">
        <v>788</v>
      </c>
      <c r="C3" s="366"/>
      <c r="D3" s="366"/>
      <c r="E3" s="366"/>
      <c r="F3" s="367"/>
      <c r="G3" s="19"/>
      <c r="H3" s="38"/>
    </row>
    <row r="4" spans="2:8" ht="6" customHeight="1">
      <c r="B4" s="5"/>
      <c r="C4" s="11"/>
      <c r="E4" s="11"/>
      <c r="F4" s="16"/>
      <c r="G4" s="19"/>
      <c r="H4" s="19"/>
    </row>
    <row r="5" spans="2:8">
      <c r="B5" s="237" t="s">
        <v>789</v>
      </c>
      <c r="C5" s="238" t="s">
        <v>790</v>
      </c>
      <c r="D5" s="95"/>
      <c r="E5" s="6"/>
      <c r="F5" s="239"/>
      <c r="G5" s="19"/>
      <c r="H5" s="19"/>
    </row>
    <row r="6" spans="2:8">
      <c r="B6" s="84" t="s">
        <v>408</v>
      </c>
      <c r="C6" s="85" t="s">
        <v>6</v>
      </c>
      <c r="D6" s="85" t="s">
        <v>10</v>
      </c>
      <c r="E6" s="86" t="s">
        <v>32</v>
      </c>
      <c r="F6" s="40" t="s">
        <v>33</v>
      </c>
      <c r="G6" s="19"/>
      <c r="H6" s="19"/>
    </row>
    <row r="7" spans="2:8">
      <c r="B7" s="8" t="s">
        <v>34</v>
      </c>
      <c r="C7" s="9" t="s">
        <v>787</v>
      </c>
      <c r="D7" s="78">
        <f>'Input quantities'!I5</f>
        <v>1350</v>
      </c>
      <c r="E7" s="11">
        <f>'Input quantities'!I7</f>
        <v>0.7</v>
      </c>
      <c r="F7" s="13">
        <f>D7*E7</f>
        <v>944.99999999999989</v>
      </c>
      <c r="G7" s="107" t="s">
        <v>73</v>
      </c>
      <c r="H7" s="107" t="s">
        <v>73</v>
      </c>
    </row>
    <row r="8" spans="2:8">
      <c r="B8" s="8" t="s">
        <v>36</v>
      </c>
      <c r="C8" s="79"/>
      <c r="D8" s="79">
        <v>0</v>
      </c>
      <c r="E8" s="80">
        <v>0</v>
      </c>
      <c r="F8" s="13">
        <f>D8*E8</f>
        <v>0</v>
      </c>
      <c r="G8" s="39"/>
      <c r="H8" s="39"/>
    </row>
    <row r="9" spans="2:8">
      <c r="B9" s="14" t="s">
        <v>37</v>
      </c>
      <c r="C9" s="11"/>
      <c r="D9" s="93"/>
      <c r="E9" s="11"/>
      <c r="F9" s="17">
        <v>20</v>
      </c>
      <c r="G9" s="39"/>
      <c r="H9" s="39"/>
    </row>
    <row r="10" spans="2:8">
      <c r="B10" s="14" t="s">
        <v>38</v>
      </c>
      <c r="C10" s="11"/>
      <c r="D10" s="93"/>
      <c r="E10" s="11"/>
      <c r="F10" s="17">
        <v>0</v>
      </c>
      <c r="G10" s="39"/>
      <c r="H10" s="39"/>
    </row>
    <row r="11" spans="2:8">
      <c r="B11" s="14" t="s">
        <v>815</v>
      </c>
      <c r="C11" s="11"/>
      <c r="D11" s="93">
        <f>D7</f>
        <v>1350</v>
      </c>
      <c r="E11" s="254">
        <v>0.1</v>
      </c>
      <c r="F11" s="255">
        <f>D11*E11</f>
        <v>135</v>
      </c>
      <c r="G11" s="11"/>
      <c r="H11" s="11"/>
    </row>
    <row r="12" spans="2:8">
      <c r="B12" s="90" t="s">
        <v>411</v>
      </c>
      <c r="C12" s="6"/>
      <c r="D12" s="20"/>
      <c r="E12" s="20"/>
      <c r="F12" s="91">
        <f>SUM(F7:F10)-F11</f>
        <v>829.99999999999989</v>
      </c>
      <c r="G12" s="11"/>
      <c r="H12" s="11"/>
    </row>
    <row r="13" spans="2:8">
      <c r="B13" s="10"/>
      <c r="C13" s="11"/>
      <c r="D13" s="12"/>
      <c r="E13" s="11"/>
      <c r="F13" s="13"/>
      <c r="G13" s="11"/>
      <c r="H13" s="11"/>
    </row>
    <row r="14" spans="2:8">
      <c r="B14" s="87" t="s">
        <v>409</v>
      </c>
      <c r="C14" s="97" t="s">
        <v>39</v>
      </c>
      <c r="D14" s="97" t="s">
        <v>32</v>
      </c>
      <c r="E14" s="11"/>
      <c r="F14" s="13"/>
      <c r="G14" s="41"/>
      <c r="H14" s="41"/>
    </row>
    <row r="15" spans="2:8">
      <c r="B15" s="14" t="s">
        <v>22</v>
      </c>
      <c r="C15" s="98">
        <f>'Input quantities'!I11</f>
        <v>42000</v>
      </c>
      <c r="D15" s="82">
        <f>'Input prices'!L14</f>
        <v>465</v>
      </c>
      <c r="F15" s="13">
        <f>D15*C15/'Input quantities'!I10</f>
        <v>84.913043478260875</v>
      </c>
      <c r="G15" s="11"/>
      <c r="H15" s="11"/>
    </row>
    <row r="16" spans="2:8">
      <c r="B16" s="14" t="s">
        <v>40</v>
      </c>
      <c r="C16" s="81"/>
      <c r="D16" s="82"/>
      <c r="E16" s="106"/>
      <c r="F16" s="13">
        <f>SUM(E17:E21)</f>
        <v>149.30000000000001</v>
      </c>
      <c r="G16" s="11"/>
      <c r="H16" s="11"/>
    </row>
    <row r="17" spans="2:8">
      <c r="B17" s="15" t="s">
        <v>41</v>
      </c>
      <c r="C17" s="81">
        <f>'Input quantities'!I12</f>
        <v>100</v>
      </c>
      <c r="D17" s="82">
        <f>IF('Input prices'!$L6&gt;0,'Input prices'!$L6,'Input prices'!$D6)</f>
        <v>0.6</v>
      </c>
      <c r="E17" s="104">
        <f>C17*D17</f>
        <v>60</v>
      </c>
      <c r="F17" s="13"/>
      <c r="G17" s="11"/>
      <c r="H17" s="11"/>
    </row>
    <row r="18" spans="2:8">
      <c r="B18" s="15" t="s">
        <v>42</v>
      </c>
      <c r="C18" s="81">
        <f>'Input quantities'!I13</f>
        <v>80</v>
      </c>
      <c r="D18" s="82">
        <f>IF('Input prices'!$L7&gt;0,'Input prices'!$L7,'Input prices'!$D7)</f>
        <v>0.45</v>
      </c>
      <c r="E18" s="104">
        <f>C18*D18</f>
        <v>36</v>
      </c>
      <c r="F18" s="13"/>
      <c r="G18" s="11"/>
      <c r="H18" s="11"/>
    </row>
    <row r="19" spans="2:8">
      <c r="B19" s="15" t="s">
        <v>14</v>
      </c>
      <c r="C19" s="81">
        <f>'Input quantities'!I14</f>
        <v>60</v>
      </c>
      <c r="D19" s="82">
        <f>IF('Input prices'!$L8&gt;0,'Input prices'!$L8,'Input prices'!$D8)</f>
        <v>0.38</v>
      </c>
      <c r="E19" s="104">
        <f>C19*D19</f>
        <v>22.8</v>
      </c>
      <c r="F19" s="13"/>
      <c r="G19" s="11"/>
      <c r="H19" s="11"/>
    </row>
    <row r="20" spans="2:8">
      <c r="B20" s="15" t="s">
        <v>792</v>
      </c>
      <c r="C20" s="81">
        <f>SUM('Input quantities'!I15:I18)</f>
        <v>17.5</v>
      </c>
      <c r="D20" s="82">
        <f>IF(C19=0,"",SUMPRODUCT('Input prices'!D9:D12,'Input quantities'!I15:I18)/SUM('Input quantities'!I15:I18))</f>
        <v>0.88571428571428568</v>
      </c>
      <c r="E20" s="326">
        <f>SUMPRODUCT('Input quantities'!I15:I18,'Input prices'!D9:D12)</f>
        <v>15.5</v>
      </c>
      <c r="F20" s="13"/>
      <c r="G20" s="11"/>
      <c r="H20" s="11"/>
    </row>
    <row r="21" spans="2:8">
      <c r="B21" s="15" t="s">
        <v>15</v>
      </c>
      <c r="C21" s="81">
        <f>'Input quantities'!I19</f>
        <v>0.5</v>
      </c>
      <c r="D21" s="82">
        <f>IF('Input prices'!$L13&gt;0,'Input prices'!$L13,'Input prices'!$D13)</f>
        <v>30</v>
      </c>
      <c r="E21" s="104">
        <f>C21*D21</f>
        <v>15</v>
      </c>
      <c r="F21" s="16"/>
      <c r="G21" s="11"/>
      <c r="H21" s="11"/>
    </row>
    <row r="22" spans="2:8">
      <c r="B22" s="14" t="s">
        <v>43</v>
      </c>
      <c r="C22" s="81"/>
      <c r="D22" s="82"/>
      <c r="E22" s="104"/>
      <c r="F22" s="13">
        <f>SUM(E23:E26)</f>
        <v>207</v>
      </c>
      <c r="G22" s="11"/>
      <c r="H22" s="11"/>
    </row>
    <row r="23" spans="2:8">
      <c r="B23" s="15" t="s">
        <v>24</v>
      </c>
      <c r="C23" s="81">
        <f>'Input quantities'!I20</f>
        <v>3</v>
      </c>
      <c r="D23" s="82">
        <f>'Input prices'!L15</f>
        <v>35</v>
      </c>
      <c r="E23" s="104">
        <f>C23*D23</f>
        <v>105</v>
      </c>
      <c r="F23" s="13"/>
      <c r="G23" s="19"/>
      <c r="H23" s="19"/>
    </row>
    <row r="24" spans="2:8">
      <c r="B24" s="15" t="s">
        <v>794</v>
      </c>
      <c r="C24" s="81">
        <f>'Input quantities'!I21</f>
        <v>4</v>
      </c>
      <c r="D24" s="82">
        <f>'Input prices'!L16</f>
        <v>21</v>
      </c>
      <c r="E24" s="104">
        <f>C24*D24</f>
        <v>84</v>
      </c>
      <c r="F24" s="13"/>
      <c r="G24" s="19"/>
      <c r="H24" s="19"/>
    </row>
    <row r="25" spans="2:8">
      <c r="B25" s="15" t="s">
        <v>795</v>
      </c>
      <c r="C25" s="81">
        <f>'Input quantities'!I22</f>
        <v>0</v>
      </c>
      <c r="D25" s="82">
        <f>'Input prices'!L17</f>
        <v>0</v>
      </c>
      <c r="E25" s="104">
        <f t="shared" ref="E25:E26" si="0">C25*D25</f>
        <v>0</v>
      </c>
      <c r="F25" s="13"/>
      <c r="G25" s="19"/>
      <c r="H25" s="19"/>
    </row>
    <row r="26" spans="2:8">
      <c r="B26" s="15" t="s">
        <v>797</v>
      </c>
      <c r="C26" s="81">
        <f>'Input quantities'!I23</f>
        <v>2</v>
      </c>
      <c r="D26" s="82">
        <f>'Input prices'!L18</f>
        <v>9</v>
      </c>
      <c r="E26" s="104">
        <f t="shared" si="0"/>
        <v>18</v>
      </c>
      <c r="F26" s="13"/>
      <c r="G26" s="11"/>
      <c r="H26" s="11"/>
    </row>
    <row r="27" spans="2:8">
      <c r="B27" s="14" t="s">
        <v>393</v>
      </c>
      <c r="C27" s="81">
        <f>'Input quantities'!I24</f>
        <v>12</v>
      </c>
      <c r="D27" s="82">
        <f>IF(C5='Irrigation costs'!J25,0,HLOOKUP(C5,'Irrigation costs'!$B$3:$D$19,15,FALSE)/'Input quantities'!I24+HLOOKUP(C5,'Irrigation costs'!$B$3:$D$11,9,FALSE))</f>
        <v>7.4134480562694201</v>
      </c>
      <c r="E27" s="104"/>
      <c r="F27" s="13">
        <f>C27*D27</f>
        <v>88.961376675233041</v>
      </c>
      <c r="G27" s="11"/>
      <c r="H27" s="11"/>
    </row>
    <row r="28" spans="2:8">
      <c r="B28" s="14" t="s">
        <v>44</v>
      </c>
      <c r="C28" s="81"/>
      <c r="D28" s="82"/>
      <c r="E28" s="11"/>
      <c r="F28" s="17">
        <v>8</v>
      </c>
      <c r="G28" s="11"/>
      <c r="H28" s="11"/>
    </row>
    <row r="29" spans="2:8">
      <c r="B29" s="14" t="s">
        <v>45</v>
      </c>
      <c r="C29" s="81"/>
      <c r="D29" s="82"/>
      <c r="E29" s="11"/>
      <c r="F29" s="17">
        <v>36</v>
      </c>
      <c r="G29" s="11"/>
      <c r="H29" s="11"/>
    </row>
    <row r="30" spans="2:8">
      <c r="B30" s="14" t="s">
        <v>46</v>
      </c>
      <c r="C30" s="81"/>
      <c r="D30" s="82"/>
      <c r="E30" s="11"/>
      <c r="F30" s="264">
        <f>G77</f>
        <v>38.04</v>
      </c>
      <c r="G30" s="11"/>
      <c r="H30" s="11"/>
    </row>
    <row r="31" spans="2:8">
      <c r="B31" s="14" t="s">
        <v>984</v>
      </c>
      <c r="C31" s="81">
        <f>D90</f>
        <v>0.90339306318681323</v>
      </c>
      <c r="D31" s="82">
        <f>'Input prices'!D20</f>
        <v>20</v>
      </c>
      <c r="E31" s="11"/>
      <c r="F31" s="264">
        <f>D31*C31</f>
        <v>18.067861263736265</v>
      </c>
      <c r="G31" s="11"/>
      <c r="H31" s="11"/>
    </row>
    <row r="32" spans="2:8">
      <c r="B32" s="14" t="s">
        <v>816</v>
      </c>
      <c r="C32" s="81">
        <f>E90</f>
        <v>9.9784537692307698</v>
      </c>
      <c r="D32" s="82">
        <f>'Input prices'!D21</f>
        <v>3.25</v>
      </c>
      <c r="E32" s="11"/>
      <c r="F32" s="264">
        <f>C32*D32</f>
        <v>32.42997475</v>
      </c>
      <c r="G32" s="11"/>
      <c r="H32" s="11"/>
    </row>
    <row r="33" spans="2:8">
      <c r="B33" s="14" t="s">
        <v>47</v>
      </c>
      <c r="C33" s="81"/>
      <c r="D33" s="82"/>
      <c r="E33" s="11"/>
      <c r="F33" s="264">
        <f>F90-F32-F31</f>
        <v>65.888119077439512</v>
      </c>
      <c r="G33" s="11"/>
      <c r="H33" s="11"/>
    </row>
    <row r="34" spans="2:8">
      <c r="B34" s="14" t="s">
        <v>404</v>
      </c>
      <c r="C34" s="81"/>
      <c r="D34" s="82"/>
      <c r="E34" s="11"/>
      <c r="F34" s="264">
        <f>F12*0.03</f>
        <v>24.899999999999995</v>
      </c>
      <c r="G34" s="11"/>
      <c r="H34" s="11"/>
    </row>
    <row r="35" spans="2:8">
      <c r="B35" s="14" t="s">
        <v>48</v>
      </c>
      <c r="C35" s="81"/>
      <c r="D35" s="82"/>
      <c r="E35" s="11"/>
      <c r="F35" s="17">
        <v>0</v>
      </c>
      <c r="G35" s="11"/>
      <c r="H35" s="11"/>
    </row>
    <row r="36" spans="2:8">
      <c r="B36" s="14" t="s">
        <v>18</v>
      </c>
      <c r="C36" s="92">
        <f>SUM(F15:F35)/2</f>
        <v>376.75018762233486</v>
      </c>
      <c r="D36" s="83">
        <f>'Input prices'!D22</f>
        <v>7.7499999999999999E-2</v>
      </c>
      <c r="E36" s="81"/>
      <c r="F36" s="18">
        <f>D36*C36</f>
        <v>29.198139540730953</v>
      </c>
      <c r="G36" s="11"/>
      <c r="H36" s="11"/>
    </row>
    <row r="37" spans="2:8">
      <c r="B37" s="89" t="s">
        <v>410</v>
      </c>
      <c r="C37" s="11"/>
      <c r="D37" s="12"/>
      <c r="E37" s="11"/>
      <c r="F37" s="88">
        <f>SUM(F15:F36)</f>
        <v>782.69851478540068</v>
      </c>
      <c r="G37" s="11"/>
      <c r="H37" s="11"/>
    </row>
    <row r="38" spans="2:8">
      <c r="B38" s="10"/>
      <c r="C38" s="11"/>
      <c r="D38" s="12"/>
      <c r="E38" s="11"/>
      <c r="F38" s="16"/>
      <c r="G38" s="41"/>
      <c r="H38" s="41"/>
    </row>
    <row r="39" spans="2:8">
      <c r="B39" s="87" t="s">
        <v>686</v>
      </c>
      <c r="C39" s="11"/>
      <c r="D39" s="12"/>
      <c r="E39" s="11"/>
      <c r="F39" s="13"/>
      <c r="G39" s="11"/>
      <c r="H39" s="11"/>
    </row>
    <row r="40" spans="2:8">
      <c r="B40" s="14" t="s">
        <v>28</v>
      </c>
      <c r="C40" s="19"/>
      <c r="D40" s="12"/>
      <c r="E40" s="11"/>
      <c r="F40" s="13">
        <f>'Input prices'!D25*F12</f>
        <v>8.2999999999999989</v>
      </c>
      <c r="G40" s="11"/>
      <c r="H40" s="11"/>
    </row>
    <row r="41" spans="2:8">
      <c r="B41" s="14" t="s">
        <v>420</v>
      </c>
      <c r="C41" s="11"/>
      <c r="D41" s="12"/>
      <c r="E41" s="11"/>
      <c r="F41" s="13">
        <f>G90</f>
        <v>130.14143195576077</v>
      </c>
      <c r="G41" s="11"/>
      <c r="H41" s="11"/>
    </row>
    <row r="42" spans="2:8">
      <c r="B42" s="14" t="s">
        <v>49</v>
      </c>
      <c r="C42" s="11"/>
      <c r="D42" s="12"/>
      <c r="E42" s="11"/>
      <c r="F42" s="18">
        <f>IF('Input prices'!D26&gt;0,'Input prices'!D26,'Input prices'!L26)</f>
        <v>225</v>
      </c>
      <c r="G42" s="11"/>
      <c r="H42" s="11"/>
    </row>
    <row r="43" spans="2:8">
      <c r="B43" s="89" t="s">
        <v>952</v>
      </c>
      <c r="C43" s="11"/>
      <c r="D43" s="12"/>
      <c r="E43" s="11"/>
      <c r="F43" s="88">
        <f>SUM(F40:F42)</f>
        <v>363.44143195576078</v>
      </c>
      <c r="G43" s="11"/>
      <c r="H43" s="11"/>
    </row>
    <row r="44" spans="2:8">
      <c r="B44" s="10"/>
      <c r="C44" s="11"/>
      <c r="D44" s="12"/>
      <c r="E44" s="11"/>
      <c r="F44" s="77"/>
      <c r="G44" s="41"/>
      <c r="H44" s="41"/>
    </row>
    <row r="45" spans="2:8">
      <c r="B45" s="89" t="s">
        <v>413</v>
      </c>
      <c r="C45" s="11"/>
      <c r="D45" s="12"/>
      <c r="E45" s="12"/>
      <c r="F45" s="88">
        <f>F37+F43</f>
        <v>1146.1399467411616</v>
      </c>
      <c r="G45" s="11"/>
      <c r="H45" s="11"/>
    </row>
    <row r="46" spans="2:8" ht="15" customHeight="1">
      <c r="B46" s="101"/>
      <c r="C46" s="99"/>
      <c r="D46" s="100"/>
      <c r="E46" s="99"/>
      <c r="F46" s="102"/>
      <c r="G46" s="41"/>
      <c r="H46" s="41"/>
    </row>
    <row r="47" spans="2:8">
      <c r="B47" s="94" t="s">
        <v>405</v>
      </c>
      <c r="C47" s="11"/>
      <c r="D47" s="12"/>
      <c r="E47" s="11"/>
      <c r="F47" s="7">
        <f>F12-F37</f>
        <v>47.301485214599211</v>
      </c>
      <c r="G47" s="19"/>
      <c r="H47" s="11"/>
    </row>
    <row r="48" spans="2:8">
      <c r="B48" s="94" t="s">
        <v>406</v>
      </c>
      <c r="C48" s="11"/>
      <c r="D48" s="12"/>
      <c r="E48" s="11"/>
      <c r="F48" s="7">
        <f>F12-F45</f>
        <v>-316.13994674116168</v>
      </c>
      <c r="G48" s="11"/>
      <c r="H48" s="11"/>
    </row>
    <row r="49" spans="2:8">
      <c r="B49" s="103" t="s">
        <v>407</v>
      </c>
      <c r="C49" s="6"/>
      <c r="D49" s="20"/>
      <c r="E49" s="6"/>
      <c r="F49" s="40">
        <f>F12-F45+F42+F34</f>
        <v>-66.239946741161688</v>
      </c>
      <c r="G49" s="11"/>
      <c r="H49" s="11"/>
    </row>
    <row r="50" spans="2:8">
      <c r="B50" s="10"/>
      <c r="C50" s="11"/>
      <c r="D50" s="11" t="s">
        <v>896</v>
      </c>
      <c r="E50" s="11"/>
      <c r="F50" s="13">
        <f>F37/D7</f>
        <v>0.57977667761881535</v>
      </c>
      <c r="G50" s="19"/>
      <c r="H50" s="19"/>
    </row>
    <row r="51" spans="2:8">
      <c r="B51" s="10"/>
      <c r="C51" s="11"/>
      <c r="D51" s="11" t="s">
        <v>897</v>
      </c>
      <c r="E51" s="11"/>
      <c r="F51" s="13">
        <f>F43/D7</f>
        <v>0.26921587552278575</v>
      </c>
      <c r="G51" s="11"/>
      <c r="H51" s="11"/>
    </row>
    <row r="52" spans="2:8" ht="17.25" thickBot="1">
      <c r="B52" s="21"/>
      <c r="C52" s="22"/>
      <c r="D52" s="22" t="s">
        <v>898</v>
      </c>
      <c r="E52" s="22"/>
      <c r="F52" s="42">
        <f>F45/D7</f>
        <v>0.84899255314160116</v>
      </c>
      <c r="G52" s="11"/>
      <c r="H52" s="11"/>
    </row>
    <row r="53" spans="2:8">
      <c r="B53" s="19"/>
      <c r="C53" s="11"/>
      <c r="D53" s="12"/>
      <c r="E53" s="11"/>
      <c r="F53" s="19"/>
      <c r="G53" s="11"/>
      <c r="H53" s="11"/>
    </row>
    <row r="54" spans="2:8">
      <c r="B54" s="19"/>
      <c r="C54" s="11"/>
      <c r="D54" s="12"/>
      <c r="E54" s="11"/>
      <c r="F54" s="19"/>
      <c r="G54" s="11"/>
      <c r="H54" s="11"/>
    </row>
    <row r="55" spans="2:8">
      <c r="B55" s="19"/>
      <c r="C55" s="11"/>
      <c r="D55" s="11"/>
      <c r="E55" s="11"/>
      <c r="F55" s="11"/>
      <c r="G55" s="11"/>
      <c r="H55" s="11"/>
    </row>
    <row r="56" spans="2:8">
      <c r="G56" s="19"/>
      <c r="H56" s="19"/>
    </row>
    <row r="57" spans="2:8">
      <c r="B57" s="23" t="str">
        <f>"Detailed Report: "&amp;B3</f>
        <v>Detailed Report: Irrigated GMO Cotton Enterprise Budget</v>
      </c>
      <c r="C57" s="24"/>
      <c r="D57" s="25"/>
      <c r="E57" s="24"/>
      <c r="F57" s="26"/>
      <c r="G57" s="27"/>
    </row>
    <row r="58" spans="2:8">
      <c r="C58" s="28"/>
      <c r="D58" s="25"/>
      <c r="E58" s="26"/>
      <c r="F58" s="26"/>
      <c r="G58" s="26"/>
    </row>
    <row r="59" spans="2:8">
      <c r="B59" s="29" t="s">
        <v>53</v>
      </c>
      <c r="C59" s="30" t="s">
        <v>54</v>
      </c>
      <c r="D59" s="31"/>
      <c r="E59" s="29" t="s">
        <v>55</v>
      </c>
      <c r="F59" s="29"/>
      <c r="G59" s="32"/>
      <c r="H59" s="30" t="s">
        <v>56</v>
      </c>
    </row>
    <row r="60" spans="2:8">
      <c r="B60" s="26" t="s">
        <v>920</v>
      </c>
      <c r="C60" s="33">
        <f>D7</f>
        <v>1350</v>
      </c>
      <c r="D60" s="25"/>
      <c r="E60" s="26" t="s">
        <v>921</v>
      </c>
      <c r="H60" s="25">
        <f>E7</f>
        <v>0.7</v>
      </c>
    </row>
    <row r="61" spans="2:8">
      <c r="B61" s="26" t="s">
        <v>58</v>
      </c>
      <c r="C61" s="34">
        <f>C15</f>
        <v>42000</v>
      </c>
      <c r="D61" s="25"/>
      <c r="E61" s="26" t="str">
        <f>"Seed, per "&amp;'Input quantities'!I10&amp;" seed bag"</f>
        <v>Seed, per 230000 seed bag</v>
      </c>
      <c r="H61" s="25">
        <f>D15</f>
        <v>465</v>
      </c>
    </row>
    <row r="62" spans="2:8">
      <c r="B62" s="3" t="s">
        <v>985</v>
      </c>
      <c r="C62" s="12">
        <f>C17</f>
        <v>100</v>
      </c>
      <c r="D62" s="25"/>
      <c r="E62" s="3" t="s">
        <v>991</v>
      </c>
      <c r="H62" s="12">
        <f>D17</f>
        <v>0.6</v>
      </c>
    </row>
    <row r="63" spans="2:8">
      <c r="B63" s="26" t="s">
        <v>59</v>
      </c>
      <c r="C63" s="12">
        <f t="shared" ref="C63:C66" si="1">C18</f>
        <v>80</v>
      </c>
      <c r="D63" s="25"/>
      <c r="E63" s="26" t="s">
        <v>60</v>
      </c>
      <c r="F63" s="26"/>
      <c r="H63" s="12">
        <f t="shared" ref="H63:H66" si="2">D18</f>
        <v>0.45</v>
      </c>
    </row>
    <row r="64" spans="2:8">
      <c r="B64" s="26" t="s">
        <v>61</v>
      </c>
      <c r="C64" s="12">
        <f t="shared" si="1"/>
        <v>60</v>
      </c>
      <c r="D64" s="25"/>
      <c r="E64" s="26" t="s">
        <v>62</v>
      </c>
      <c r="F64" s="26"/>
      <c r="H64" s="12">
        <f t="shared" si="2"/>
        <v>0.38</v>
      </c>
    </row>
    <row r="65" spans="2:8">
      <c r="B65" s="26" t="s">
        <v>992</v>
      </c>
      <c r="C65" s="12">
        <f t="shared" si="1"/>
        <v>17.5</v>
      </c>
      <c r="D65" s="25"/>
      <c r="E65" s="26" t="s">
        <v>993</v>
      </c>
      <c r="F65" s="26"/>
      <c r="H65" s="12">
        <f t="shared" si="2"/>
        <v>0.88571428571428568</v>
      </c>
    </row>
    <row r="66" spans="2:8">
      <c r="B66" s="3" t="s">
        <v>986</v>
      </c>
      <c r="C66" s="12">
        <f t="shared" si="1"/>
        <v>0.5</v>
      </c>
      <c r="E66" s="3" t="s">
        <v>987</v>
      </c>
      <c r="H66" s="12">
        <f t="shared" si="2"/>
        <v>30</v>
      </c>
    </row>
    <row r="67" spans="2:8">
      <c r="B67" s="3" t="s">
        <v>988</v>
      </c>
      <c r="C67" s="12">
        <f>C27</f>
        <v>12</v>
      </c>
      <c r="E67" s="26" t="s">
        <v>64</v>
      </c>
      <c r="F67" s="26"/>
      <c r="H67" s="25">
        <f>'Input prices'!D20</f>
        <v>20</v>
      </c>
    </row>
    <row r="68" spans="2:8">
      <c r="B68" s="26" t="s">
        <v>63</v>
      </c>
      <c r="C68" s="28">
        <f>D90</f>
        <v>0.90339306318681323</v>
      </c>
      <c r="E68" s="3" t="s">
        <v>989</v>
      </c>
      <c r="H68" s="12">
        <f>D27</f>
        <v>7.4134480562694201</v>
      </c>
    </row>
    <row r="69" spans="2:8">
      <c r="B69" s="26" t="s">
        <v>990</v>
      </c>
      <c r="C69" s="308">
        <f>D36</f>
        <v>7.7499999999999999E-2</v>
      </c>
      <c r="E69" s="26" t="s">
        <v>65</v>
      </c>
      <c r="F69" s="26"/>
      <c r="H69" s="25">
        <f>'Input prices'!D21</f>
        <v>3.25</v>
      </c>
    </row>
    <row r="70" spans="2:8">
      <c r="E70" s="26"/>
      <c r="F70" s="26"/>
      <c r="H70" s="25"/>
    </row>
    <row r="71" spans="2:8">
      <c r="B71" s="67" t="s">
        <v>807</v>
      </c>
      <c r="C71" s="241" t="s">
        <v>808</v>
      </c>
      <c r="D71" s="67"/>
      <c r="E71" s="67"/>
      <c r="F71" s="67"/>
      <c r="G71" s="67"/>
      <c r="H71" s="67"/>
    </row>
    <row r="72" spans="2:8">
      <c r="B72" s="244" t="s">
        <v>604</v>
      </c>
      <c r="C72" s="244" t="s">
        <v>606</v>
      </c>
      <c r="D72" s="242" t="s">
        <v>17</v>
      </c>
      <c r="E72" s="243" t="s">
        <v>611</v>
      </c>
      <c r="F72" s="243" t="s">
        <v>886</v>
      </c>
      <c r="G72" s="244" t="s">
        <v>809</v>
      </c>
    </row>
    <row r="73" spans="2:8">
      <c r="B73" s="253" t="str">
        <f>'Custom hire'!A27</f>
        <v>Aerially apply chemicals</v>
      </c>
      <c r="C73" s="246" t="str">
        <f>'Custom hire'!C27</f>
        <v>per acre</v>
      </c>
      <c r="D73" s="245">
        <f>'Custom hire'!E27</f>
        <v>3</v>
      </c>
      <c r="E73" s="246">
        <f>'Custom hire'!B27</f>
        <v>8</v>
      </c>
      <c r="F73" s="246" t="str">
        <f>IF(ISBLANK('Custom hire'!D27),"-",'Custom hire'!D27)</f>
        <v>-</v>
      </c>
      <c r="G73" s="247">
        <f>IFERROR(D73*E73*IF(C73="per acre",1,F73),"-")</f>
        <v>24</v>
      </c>
    </row>
    <row r="74" spans="2:8">
      <c r="B74" s="67" t="str">
        <f>'Custom hire'!A28</f>
        <v xml:space="preserve">Apply dry fertilizer on cropland, single spread </v>
      </c>
      <c r="C74" s="247" t="str">
        <f>'Custom hire'!C28</f>
        <v>per acre</v>
      </c>
      <c r="D74" s="245">
        <f>'Custom hire'!E28</f>
        <v>2</v>
      </c>
      <c r="E74" s="247">
        <f>'Custom hire'!B28</f>
        <v>7.02</v>
      </c>
      <c r="F74" s="247" t="str">
        <f>IF(ISBLANK('Custom hire'!D28),"-",'Custom hire'!D28)</f>
        <v>-</v>
      </c>
      <c r="G74" s="247">
        <f>IFERROR(D74*E74*IF(C74="per acre",1,F74),"-")</f>
        <v>14.04</v>
      </c>
    </row>
    <row r="75" spans="2:8">
      <c r="B75" s="67">
        <f>'Custom hire'!A29</f>
        <v>0</v>
      </c>
      <c r="C75" s="67" t="str">
        <f>'Custom hire'!C29</f>
        <v/>
      </c>
      <c r="D75" s="245">
        <f>'Custom hire'!E29</f>
        <v>0</v>
      </c>
      <c r="E75" s="247" t="str">
        <f>'Custom hire'!B29</f>
        <v/>
      </c>
      <c r="F75" s="247" t="str">
        <f>IF(ISBLANK('Custom hire'!D29),"-",'Custom hire'!D29)</f>
        <v>-</v>
      </c>
      <c r="G75" s="247" t="str">
        <f>IFERROR(D75*E75*IF(C75="per acre",1,F75),"-")</f>
        <v>-</v>
      </c>
    </row>
    <row r="76" spans="2:8">
      <c r="B76" s="244">
        <f>'Custom hire'!A30</f>
        <v>0</v>
      </c>
      <c r="C76" s="244">
        <f>'Custom hire'!C30</f>
        <v>0</v>
      </c>
      <c r="D76" s="248">
        <f>'Custom hire'!E30</f>
        <v>0</v>
      </c>
      <c r="E76" s="249" t="str">
        <f>'Custom hire'!B30</f>
        <v/>
      </c>
      <c r="F76" s="249" t="str">
        <f>IF(ISBLANK('Custom hire'!D30),"-",'Custom hire'!D30)</f>
        <v>-</v>
      </c>
      <c r="G76" s="249" t="str">
        <f>IFERROR(D76*E76*IF(C76="per acre",1,F76),"-")</f>
        <v>-</v>
      </c>
    </row>
    <row r="77" spans="2:8" ht="23.25" customHeight="1">
      <c r="B77" s="251" t="s">
        <v>810</v>
      </c>
      <c r="C77" s="250"/>
      <c r="D77" s="251"/>
      <c r="E77" s="250"/>
      <c r="F77" s="250"/>
      <c r="G77" s="256">
        <f>SUM(G73:G76)</f>
        <v>38.04</v>
      </c>
    </row>
    <row r="78" spans="2:8">
      <c r="B78" s="26"/>
      <c r="C78" s="28"/>
      <c r="D78" s="28"/>
      <c r="E78" s="28"/>
      <c r="F78" s="28"/>
      <c r="G78" s="28"/>
      <c r="H78" s="26"/>
    </row>
    <row r="79" spans="2:8" ht="33.75">
      <c r="B79" s="23"/>
      <c r="C79" s="370" t="s">
        <v>973</v>
      </c>
      <c r="D79" s="36" t="s">
        <v>66</v>
      </c>
      <c r="E79" s="36" t="s">
        <v>67</v>
      </c>
      <c r="F79" s="37" t="s">
        <v>418</v>
      </c>
      <c r="G79" s="37" t="s">
        <v>419</v>
      </c>
      <c r="H79" s="37" t="s">
        <v>417</v>
      </c>
    </row>
    <row r="80" spans="2:8">
      <c r="B80" s="29" t="s">
        <v>68</v>
      </c>
      <c r="C80" s="371"/>
      <c r="D80" s="30" t="s">
        <v>69</v>
      </c>
      <c r="E80" s="30" t="s">
        <v>70</v>
      </c>
      <c r="F80" s="30" t="s">
        <v>71</v>
      </c>
      <c r="G80" s="30" t="s">
        <v>71</v>
      </c>
      <c r="H80" s="30" t="s">
        <v>71</v>
      </c>
    </row>
    <row r="81" spans="1:9">
      <c r="B81" s="3" t="str">
        <f>CONCATENATE(Equipment!B61,"; ",Equipment!C61)</f>
        <v>Subsoiler, 20 Ft Folding, per acre; 340 HP MFWD</v>
      </c>
      <c r="C81" s="240">
        <f>IFERROR(Equipment!D61,"-")</f>
        <v>0.33</v>
      </c>
      <c r="D81" s="28">
        <f>IFERROR(Equipment!F61,"-")</f>
        <v>3.6299999999999999E-2</v>
      </c>
      <c r="E81" s="28">
        <f>IFERROR(Equipment!E61,"-")</f>
        <v>0.54304799999999998</v>
      </c>
      <c r="F81" s="28">
        <f>IFERROR(Equipment!G61,"-")</f>
        <v>3.3524765999999997</v>
      </c>
      <c r="G81" s="28">
        <f>IFERROR(Equipment!H61,"-")</f>
        <v>4.4551243899758095</v>
      </c>
      <c r="H81" s="12">
        <f>SUM(F81:G81)</f>
        <v>7.8076009899758088</v>
      </c>
    </row>
    <row r="82" spans="1:9">
      <c r="B82" s="3" t="str">
        <f>CONCATENATE(Equipment!B62,"; ",Equipment!C62)</f>
        <v>Disk bedder, 36 Ft Folding, per acre; 280 HP MFWD</v>
      </c>
      <c r="C82" s="240">
        <f>IFERROR(Equipment!D62,"-")</f>
        <v>1</v>
      </c>
      <c r="D82" s="28">
        <f>IFERROR(Equipment!F62,"-")</f>
        <v>0.06</v>
      </c>
      <c r="E82" s="28">
        <f>IFERROR(Equipment!E62,"-")</f>
        <v>0.73919999999999986</v>
      </c>
      <c r="F82" s="28">
        <f>IFERROR(Equipment!G62,"-")</f>
        <v>4.8806399999999996</v>
      </c>
      <c r="G82" s="28">
        <f>IFERROR(Equipment!H62,"-")</f>
        <v>6.6530313256284064</v>
      </c>
      <c r="H82" s="12">
        <f t="shared" ref="H82:H89" si="3">SUM(F82:G82)</f>
        <v>11.533671325628406</v>
      </c>
    </row>
    <row r="83" spans="1:9">
      <c r="B83" s="3" t="str">
        <f>CONCATENATE(Equipment!B63,"; ",Equipment!C63)</f>
        <v>Bed leveler, 36 Ft Folding, per acre; 340 HP MFWD</v>
      </c>
      <c r="C83" s="240">
        <f>IFERROR(Equipment!D63,"-")</f>
        <v>1</v>
      </c>
      <c r="D83" s="28">
        <f>IFERROR(Equipment!F63,"-")</f>
        <v>0.06</v>
      </c>
      <c r="E83" s="28">
        <f>IFERROR(Equipment!E63,"-")</f>
        <v>0.89759999999999995</v>
      </c>
      <c r="F83" s="28">
        <f>IFERROR(Equipment!G63,"-")</f>
        <v>5.564919999999999</v>
      </c>
      <c r="G83" s="28">
        <f>IFERROR(Equipment!H63,"-")</f>
        <v>7.4820237850839817</v>
      </c>
      <c r="H83" s="12">
        <f t="shared" si="3"/>
        <v>13.046943785083981</v>
      </c>
    </row>
    <row r="84" spans="1:9">
      <c r="B84" s="3" t="str">
        <f>CONCATENATE(Equipment!B64,"; ",Equipment!C64)</f>
        <v>Row crop planter, 40 Ft Folding, per acre; 280 HP MFWD</v>
      </c>
      <c r="C84" s="240">
        <f>IFERROR(Equipment!D64,"-")</f>
        <v>1</v>
      </c>
      <c r="D84" s="28">
        <f>IFERROR(Equipment!F64,"-")</f>
        <v>5.3571428571428568E-2</v>
      </c>
      <c r="E84" s="28">
        <f>IFERROR(Equipment!E64,"-")</f>
        <v>0.65999999999999992</v>
      </c>
      <c r="F84" s="28">
        <f>IFERROR(Equipment!G64,"-")</f>
        <v>8.706048019503033</v>
      </c>
      <c r="G84" s="28">
        <f>IFERROR(Equipment!H64,"-")</f>
        <v>16.600227536123128</v>
      </c>
      <c r="H84" s="12">
        <f t="shared" si="3"/>
        <v>25.306275555626161</v>
      </c>
    </row>
    <row r="85" spans="1:9">
      <c r="B85" s="3" t="str">
        <f>CONCATENATE(Equipment!B65,"; ",Equipment!C65)</f>
        <v>Boom sprayer - self-propelled, 120 Ft Folding, per acre; 275 HP SP Sprayer</v>
      </c>
      <c r="C85" s="240">
        <f>IFERROR(Equipment!D65,"-")</f>
        <v>8</v>
      </c>
      <c r="D85" s="28">
        <f>IFERROR(Equipment!F65,"-")</f>
        <v>8.461538461538462E-2</v>
      </c>
      <c r="E85" s="28">
        <f>IFERROR(Equipment!E65,"-")</f>
        <v>0.88423076923076926</v>
      </c>
      <c r="F85" s="28">
        <f>IFERROR(Equipment!G65,"-")</f>
        <v>44.651099188523034</v>
      </c>
      <c r="G85" s="28">
        <f>IFERROR(Equipment!H65,"-")</f>
        <v>11.557979782894551</v>
      </c>
      <c r="H85" s="12">
        <f t="shared" si="3"/>
        <v>56.209078971417583</v>
      </c>
    </row>
    <row r="86" spans="1:9">
      <c r="B86" s="3" t="str">
        <f>CONCATENATE(Equipment!B66,"; ",Equipment!C66)</f>
        <v>Cotton picker with baler, 18 Ft, per acre; 500 HP SP Cotton Picker</v>
      </c>
      <c r="C86" s="240">
        <f>IFERROR(Equipment!D66,"-")</f>
        <v>1</v>
      </c>
      <c r="D86" s="28">
        <f>IFERROR(Equipment!F66,"-")</f>
        <v>0.23</v>
      </c>
      <c r="E86" s="28">
        <f>IFERROR(Equipment!E66,"-")</f>
        <v>4.37</v>
      </c>
      <c r="F86" s="28">
        <f>IFERROR(Equipment!G66,"-")</f>
        <v>31.424500000000002</v>
      </c>
      <c r="G86" s="28">
        <f>IFERROR(Equipment!H66,"-")</f>
        <v>63.11</v>
      </c>
      <c r="H86" s="12">
        <f t="shared" si="3"/>
        <v>94.534500000000008</v>
      </c>
    </row>
    <row r="87" spans="1:9">
      <c r="B87" s="3" t="str">
        <f>CONCATENATE(Equipment!B67,"; ",Equipment!C67)</f>
        <v>; 1 Ton 4x4 Pickup</v>
      </c>
      <c r="C87" s="240">
        <f>IFERROR(Equipment!D67,"-")</f>
        <v>0.25</v>
      </c>
      <c r="D87" s="28">
        <f>IFERROR(Equipment!F67,"-")</f>
        <v>0.25</v>
      </c>
      <c r="E87" s="28">
        <f>IFERROR(Equipment!E67,"-")</f>
        <v>0.75</v>
      </c>
      <c r="F87" s="28">
        <f>IFERROR(Equipment!G67,"-")</f>
        <v>8.0938815789473679</v>
      </c>
      <c r="G87" s="28">
        <f>IFERROR(Equipment!H67,"-")</f>
        <v>4.3001054035768478</v>
      </c>
      <c r="H87" s="12">
        <f t="shared" si="3"/>
        <v>12.393986982524215</v>
      </c>
    </row>
    <row r="88" spans="1:9" ht="16.5" customHeight="1">
      <c r="B88" s="3" t="str">
        <f>CONCATENATE(Equipment!B68,"; ",Equipment!C68)</f>
        <v>Stalk shredder, 20 Ft, per acre; 200 HP MFWD</v>
      </c>
      <c r="C88" s="240">
        <f>IFERROR(Equipment!D68,"-")</f>
        <v>1</v>
      </c>
      <c r="D88" s="28">
        <f>IFERROR(Equipment!F68,"-")</f>
        <v>0.12890625</v>
      </c>
      <c r="E88" s="28">
        <f>IFERROR(Equipment!E68,"-")</f>
        <v>1.1343749999999999</v>
      </c>
      <c r="F88" s="28">
        <f>IFERROR(Equipment!G68,"-")</f>
        <v>9.7123897042023479</v>
      </c>
      <c r="G88" s="28">
        <f>IFERROR(Equipment!H68,"-")</f>
        <v>15.98293973247803</v>
      </c>
      <c r="H88" s="12">
        <f t="shared" si="3"/>
        <v>25.695329436680378</v>
      </c>
    </row>
    <row r="89" spans="1:9">
      <c r="B89" s="95" t="str">
        <f>CONCATENATE(Equipment!B69,"; ",Equipment!C69)</f>
        <v xml:space="preserve">; </v>
      </c>
      <c r="C89" s="252">
        <f>IFERROR(Equipment!D69,"-")</f>
        <v>0</v>
      </c>
      <c r="D89" s="105" t="str">
        <f>IFERROR(Equipment!F69,"-")</f>
        <v>-</v>
      </c>
      <c r="E89" s="105" t="str">
        <f>IFERROR(Equipment!E69,"-")</f>
        <v>-</v>
      </c>
      <c r="F89" s="105" t="str">
        <f>IFERROR(Equipment!G69,"-")</f>
        <v/>
      </c>
      <c r="G89" s="105" t="str">
        <f>IFERROR(Equipment!H69,"-")</f>
        <v>-</v>
      </c>
      <c r="H89" s="20">
        <f t="shared" si="3"/>
        <v>0</v>
      </c>
    </row>
    <row r="90" spans="1:9" ht="17.25">
      <c r="B90" s="23" t="s">
        <v>72</v>
      </c>
      <c r="C90" s="108"/>
      <c r="D90" s="36">
        <f>SUM(D81:D89)</f>
        <v>0.90339306318681323</v>
      </c>
      <c r="E90" s="36">
        <f>SUM(E81:E89)</f>
        <v>9.9784537692307698</v>
      </c>
      <c r="F90" s="36">
        <f>SUM(F81:F89)</f>
        <v>116.38595509117577</v>
      </c>
      <c r="G90" s="36">
        <f>SUM(G81:G89)</f>
        <v>130.14143195576077</v>
      </c>
      <c r="H90" s="36">
        <f>SUM(H81:H89)</f>
        <v>246.52738704693652</v>
      </c>
    </row>
    <row r="91" spans="1:9"/>
    <row r="92" spans="1:9" s="301" customFormat="1">
      <c r="A92" s="3"/>
      <c r="B92" s="67" t="s">
        <v>414</v>
      </c>
      <c r="C92" s="3"/>
      <c r="D92" s="3"/>
      <c r="E92" s="3"/>
      <c r="F92" s="3"/>
      <c r="G92" s="3"/>
      <c r="H92" s="3"/>
      <c r="I92" s="3"/>
    </row>
    <row r="93" spans="1:9">
      <c r="B93" s="67" t="s">
        <v>415</v>
      </c>
      <c r="H93" s="336">
        <f>G77+H90</f>
        <v>284.56738704693652</v>
      </c>
    </row>
    <row r="94" spans="1:9">
      <c r="B94" s="67" t="s">
        <v>416</v>
      </c>
    </row>
    <row r="95" spans="1:9"/>
    <row r="96" spans="1:9"/>
    <row r="97" spans="1:9"/>
    <row r="98" spans="1:9"/>
    <row r="99" spans="1:9" hidden="1">
      <c r="B99" s="292" t="s">
        <v>960</v>
      </c>
    </row>
    <row r="100" spans="1:9" hidden="1">
      <c r="B100" s="368" t="s">
        <v>10</v>
      </c>
      <c r="C100" s="368"/>
      <c r="D100" s="368"/>
      <c r="E100" s="368"/>
      <c r="F100" s="368"/>
      <c r="G100" s="368"/>
      <c r="H100" s="368"/>
      <c r="I100" s="368"/>
    </row>
    <row r="101" spans="1:9" hidden="1">
      <c r="A101" s="369" t="s">
        <v>959</v>
      </c>
      <c r="B101" s="293"/>
      <c r="C101" s="299">
        <f>0.7*$D$7</f>
        <v>944.99999999999989</v>
      </c>
      <c r="D101" s="299">
        <f>0.8*$D$7</f>
        <v>1080</v>
      </c>
      <c r="E101" s="299">
        <f>0.9*$D$7</f>
        <v>1215</v>
      </c>
      <c r="F101" s="299">
        <f>1*$D$7</f>
        <v>1350</v>
      </c>
      <c r="G101" s="299">
        <f>1.1*$D$7</f>
        <v>1485.0000000000002</v>
      </c>
      <c r="H101" s="299">
        <f>1.2*$D$7</f>
        <v>1620</v>
      </c>
      <c r="I101" s="299">
        <f>1.3*$D$7</f>
        <v>1755</v>
      </c>
    </row>
    <row r="102" spans="1:9" hidden="1">
      <c r="A102" s="369"/>
      <c r="B102" s="300">
        <f>0.7*$E$7</f>
        <v>0.48999999999999994</v>
      </c>
      <c r="C102" s="294">
        <f t="shared" ref="C102:I108" si="4">(C$101*$B102+(SUM($F$8:$F$10)-C$101*$E$11)-(C$101*$B102/$F$7*$F$40)-SUM($F$14:$F$27,$F$28:$F$33,$F$35:$F$36,$F$41))</f>
        <v>-503.45694674116163</v>
      </c>
      <c r="D102" s="294">
        <f t="shared" si="4"/>
        <v>-451.38794674116161</v>
      </c>
      <c r="E102" s="294">
        <f t="shared" si="4"/>
        <v>-399.3189467411616</v>
      </c>
      <c r="F102" s="295">
        <f t="shared" si="4"/>
        <v>-347.24994674116158</v>
      </c>
      <c r="G102" s="294">
        <f t="shared" si="4"/>
        <v>-295.18094674116151</v>
      </c>
      <c r="H102" s="294">
        <f t="shared" si="4"/>
        <v>-243.11194674116166</v>
      </c>
      <c r="I102" s="294">
        <f t="shared" si="4"/>
        <v>-191.04294674116159</v>
      </c>
    </row>
    <row r="103" spans="1:9" hidden="1">
      <c r="A103" s="369"/>
      <c r="B103" s="300">
        <f>0.8*$E$7</f>
        <v>0.55999999999999994</v>
      </c>
      <c r="C103" s="294">
        <f t="shared" si="4"/>
        <v>-437.88794674116161</v>
      </c>
      <c r="D103" s="294">
        <f t="shared" si="4"/>
        <v>-376.45194674116158</v>
      </c>
      <c r="E103" s="294">
        <f t="shared" si="4"/>
        <v>-315.01594674116154</v>
      </c>
      <c r="F103" s="295">
        <f t="shared" si="4"/>
        <v>-253.57994674116162</v>
      </c>
      <c r="G103" s="294">
        <f t="shared" si="4"/>
        <v>-192.14394674116147</v>
      </c>
      <c r="H103" s="294">
        <f t="shared" si="4"/>
        <v>-130.70794674116155</v>
      </c>
      <c r="I103" s="294">
        <f t="shared" si="4"/>
        <v>-69.271946741161514</v>
      </c>
    </row>
    <row r="104" spans="1:9" hidden="1">
      <c r="A104" s="369"/>
      <c r="B104" s="300">
        <f>0.9*$E$7</f>
        <v>0.63</v>
      </c>
      <c r="C104" s="294">
        <f t="shared" si="4"/>
        <v>-372.31894674116165</v>
      </c>
      <c r="D104" s="294">
        <f t="shared" si="4"/>
        <v>-301.51594674116154</v>
      </c>
      <c r="E104" s="294">
        <f t="shared" si="4"/>
        <v>-230.71294674116143</v>
      </c>
      <c r="F104" s="295">
        <f t="shared" si="4"/>
        <v>-159.90994674116155</v>
      </c>
      <c r="G104" s="294">
        <f t="shared" si="4"/>
        <v>-89.106946741161323</v>
      </c>
      <c r="H104" s="294">
        <f t="shared" si="4"/>
        <v>-18.303946741161553</v>
      </c>
      <c r="I104" s="294">
        <f t="shared" si="4"/>
        <v>52.499053258838558</v>
      </c>
    </row>
    <row r="105" spans="1:9" hidden="1">
      <c r="A105" s="369"/>
      <c r="B105" s="300">
        <f>1*$E$7</f>
        <v>0.7</v>
      </c>
      <c r="C105" s="295">
        <f t="shared" si="4"/>
        <v>-306.74994674116158</v>
      </c>
      <c r="D105" s="295">
        <f t="shared" si="4"/>
        <v>-226.57994674116151</v>
      </c>
      <c r="E105" s="295">
        <f t="shared" si="4"/>
        <v>-146.40994674116155</v>
      </c>
      <c r="F105" s="296">
        <f t="shared" si="4"/>
        <v>-66.239946741161589</v>
      </c>
      <c r="G105" s="295">
        <f t="shared" si="4"/>
        <v>13.930053258838484</v>
      </c>
      <c r="H105" s="295">
        <f t="shared" si="4"/>
        <v>94.100053258838443</v>
      </c>
      <c r="I105" s="295">
        <f t="shared" si="4"/>
        <v>174.27005325883852</v>
      </c>
    </row>
    <row r="106" spans="1:9" hidden="1">
      <c r="A106" s="369"/>
      <c r="B106" s="300">
        <f>1.1*$E$7</f>
        <v>0.77</v>
      </c>
      <c r="C106" s="294">
        <f t="shared" si="4"/>
        <v>-241.18094674116151</v>
      </c>
      <c r="D106" s="294">
        <f t="shared" si="4"/>
        <v>-151.64394674116147</v>
      </c>
      <c r="E106" s="294">
        <f t="shared" si="4"/>
        <v>-62.106946741161437</v>
      </c>
      <c r="F106" s="295">
        <f t="shared" si="4"/>
        <v>27.430053258838484</v>
      </c>
      <c r="G106" s="294">
        <f t="shared" si="4"/>
        <v>116.96705325883875</v>
      </c>
      <c r="H106" s="294">
        <f t="shared" si="4"/>
        <v>206.50405325883867</v>
      </c>
      <c r="I106" s="294">
        <f t="shared" si="4"/>
        <v>296.0410532588387</v>
      </c>
    </row>
    <row r="107" spans="1:9" hidden="1">
      <c r="A107" s="369"/>
      <c r="B107" s="300">
        <f>1.2*$E$7</f>
        <v>0.84</v>
      </c>
      <c r="C107" s="294">
        <f t="shared" si="4"/>
        <v>-175.61194674116166</v>
      </c>
      <c r="D107" s="294">
        <f t="shared" si="4"/>
        <v>-76.70794674116155</v>
      </c>
      <c r="E107" s="294">
        <f t="shared" si="4"/>
        <v>22.196053258838447</v>
      </c>
      <c r="F107" s="295">
        <f t="shared" si="4"/>
        <v>121.10005325883844</v>
      </c>
      <c r="G107" s="294">
        <f t="shared" si="4"/>
        <v>220.00405325883867</v>
      </c>
      <c r="H107" s="294">
        <f t="shared" si="4"/>
        <v>318.90805325883844</v>
      </c>
      <c r="I107" s="294">
        <f t="shared" si="4"/>
        <v>417.81205325883843</v>
      </c>
    </row>
    <row r="108" spans="1:9" hidden="1">
      <c r="A108" s="369"/>
      <c r="B108" s="302">
        <f>1.3*$E$7</f>
        <v>0.90999999999999992</v>
      </c>
      <c r="C108" s="297">
        <f t="shared" si="4"/>
        <v>-110.0429467411617</v>
      </c>
      <c r="D108" s="297">
        <f t="shared" si="4"/>
        <v>-1.7719467411615142</v>
      </c>
      <c r="E108" s="297">
        <f t="shared" si="4"/>
        <v>106.49905325883833</v>
      </c>
      <c r="F108" s="298">
        <f t="shared" si="4"/>
        <v>214.77005325883852</v>
      </c>
      <c r="G108" s="297">
        <f t="shared" si="4"/>
        <v>323.0410532588387</v>
      </c>
      <c r="H108" s="297">
        <f t="shared" si="4"/>
        <v>431.3120532588382</v>
      </c>
      <c r="I108" s="297">
        <f t="shared" si="4"/>
        <v>539.58305325883839</v>
      </c>
    </row>
    <row r="109" spans="1:9" hidden="1">
      <c r="E109" s="3" t="s">
        <v>968</v>
      </c>
      <c r="F109" s="12">
        <f>F49</f>
        <v>-66.239946741161688</v>
      </c>
    </row>
    <row r="110" spans="1:9"/>
    <row r="111" spans="1:9"/>
    <row r="112" spans="1:9"/>
    <row r="120"/>
    <row r="121"/>
    <row r="122"/>
    <row r="123"/>
    <row r="124"/>
    <row r="125"/>
    <row r="955" spans="2:3" hidden="1">
      <c r="B955" s="3" t="s">
        <v>74</v>
      </c>
    </row>
    <row r="956" spans="2:3" hidden="1">
      <c r="B956" s="3" t="s">
        <v>75</v>
      </c>
      <c r="C956" s="3">
        <v>5</v>
      </c>
    </row>
    <row r="957" spans="2:3" hidden="1">
      <c r="B957" s="3" t="s">
        <v>76</v>
      </c>
      <c r="C957" s="3">
        <v>1</v>
      </c>
    </row>
    <row r="958" spans="2:3" hidden="1">
      <c r="B958" s="3" t="s">
        <v>77</v>
      </c>
      <c r="C958" s="3">
        <v>1</v>
      </c>
    </row>
    <row r="959" spans="2:3" hidden="1">
      <c r="B959" s="3" t="s">
        <v>78</v>
      </c>
      <c r="C959" s="3">
        <v>2</v>
      </c>
    </row>
    <row r="960" spans="2:3" hidden="1">
      <c r="B960" s="3" t="s">
        <v>79</v>
      </c>
      <c r="C960" s="3">
        <v>1</v>
      </c>
    </row>
    <row r="961" spans="2:3" hidden="1">
      <c r="B961" s="3" t="s">
        <v>80</v>
      </c>
      <c r="C961" s="3">
        <v>0</v>
      </c>
    </row>
    <row r="962" spans="2:3" hidden="1">
      <c r="B962" s="3" t="s">
        <v>81</v>
      </c>
      <c r="C962" s="3">
        <v>0</v>
      </c>
    </row>
    <row r="963" spans="2:3" hidden="1">
      <c r="B963" s="3" t="s">
        <v>82</v>
      </c>
      <c r="C963" s="3">
        <v>0</v>
      </c>
    </row>
    <row r="964" spans="2:3" hidden="1">
      <c r="B964" s="3" t="s">
        <v>83</v>
      </c>
      <c r="C964" s="3">
        <v>0</v>
      </c>
    </row>
    <row r="965" spans="2:3" hidden="1">
      <c r="B965" s="3" t="s">
        <v>84</v>
      </c>
      <c r="C965" s="3">
        <v>0</v>
      </c>
    </row>
    <row r="966" spans="2:3" hidden="1">
      <c r="B966" s="3" t="s">
        <v>85</v>
      </c>
      <c r="C966" s="3">
        <v>0</v>
      </c>
    </row>
    <row r="967" spans="2:3" hidden="1">
      <c r="B967" s="3" t="s">
        <v>86</v>
      </c>
      <c r="C967" s="3" t="b">
        <v>1</v>
      </c>
    </row>
    <row r="968" spans="2:3" hidden="1">
      <c r="B968" s="3" t="s">
        <v>87</v>
      </c>
      <c r="C968" s="3">
        <v>0</v>
      </c>
    </row>
    <row r="969" spans="2:3" hidden="1">
      <c r="B969" s="3" t="s">
        <v>88</v>
      </c>
      <c r="C969" s="3" t="b">
        <v>1</v>
      </c>
    </row>
    <row r="970" spans="2:3" hidden="1">
      <c r="B970" s="3" t="s">
        <v>89</v>
      </c>
      <c r="C970" s="3">
        <v>0</v>
      </c>
    </row>
    <row r="971" spans="2:3" hidden="1">
      <c r="B971" s="3" t="s">
        <v>90</v>
      </c>
      <c r="C971" s="3">
        <v>0</v>
      </c>
    </row>
    <row r="972" spans="2:3" hidden="1">
      <c r="B972" s="3" t="s">
        <v>91</v>
      </c>
      <c r="C972" s="3" t="b">
        <v>1</v>
      </c>
    </row>
    <row r="973" spans="2:3" hidden="1">
      <c r="B973" s="3" t="s">
        <v>92</v>
      </c>
      <c r="C973" s="3">
        <v>0</v>
      </c>
    </row>
    <row r="974" spans="2:3" hidden="1">
      <c r="B974" s="3" t="s">
        <v>93</v>
      </c>
      <c r="C974" s="3">
        <v>0</v>
      </c>
    </row>
    <row r="975" spans="2:3" hidden="1">
      <c r="B975" s="3" t="s">
        <v>94</v>
      </c>
      <c r="C975" s="3">
        <v>0</v>
      </c>
    </row>
    <row r="976" spans="2:3" hidden="1">
      <c r="B976" s="3" t="s">
        <v>95</v>
      </c>
      <c r="C976" s="3">
        <v>0</v>
      </c>
    </row>
    <row r="977" spans="2:3" hidden="1">
      <c r="B977" s="3" t="s">
        <v>96</v>
      </c>
      <c r="C977" s="3" t="s">
        <v>392</v>
      </c>
    </row>
    <row r="978" spans="2:3" hidden="1">
      <c r="B978" s="3" t="s">
        <v>97</v>
      </c>
      <c r="C978" s="3">
        <v>100</v>
      </c>
    </row>
    <row r="979" spans="2:3" hidden="1">
      <c r="B979" s="3" t="s">
        <v>98</v>
      </c>
      <c r="C979" s="3">
        <v>25</v>
      </c>
    </row>
    <row r="980" spans="2:3" hidden="1">
      <c r="B980" s="3" t="s">
        <v>99</v>
      </c>
      <c r="C980" s="3">
        <v>9</v>
      </c>
    </row>
    <row r="981" spans="2:3" hidden="1">
      <c r="B981" s="3" t="s">
        <v>100</v>
      </c>
      <c r="C981" s="3">
        <v>0</v>
      </c>
    </row>
    <row r="982" spans="2:3" hidden="1">
      <c r="B982" s="3" t="s">
        <v>101</v>
      </c>
      <c r="C982" s="3">
        <v>0</v>
      </c>
    </row>
    <row r="983" spans="2:3" hidden="1">
      <c r="B983" s="3" t="s">
        <v>102</v>
      </c>
      <c r="C983" s="3">
        <v>0</v>
      </c>
    </row>
    <row r="984" spans="2:3" hidden="1">
      <c r="B984" s="3" t="s">
        <v>103</v>
      </c>
      <c r="C984" s="3">
        <v>0</v>
      </c>
    </row>
    <row r="985" spans="2:3" hidden="1">
      <c r="B985" s="3" t="s">
        <v>104</v>
      </c>
      <c r="C985" s="3">
        <v>0</v>
      </c>
    </row>
    <row r="986" spans="2:3" hidden="1">
      <c r="B986" s="3" t="s">
        <v>105</v>
      </c>
      <c r="C986" s="3">
        <v>60</v>
      </c>
    </row>
    <row r="987" spans="2:3" hidden="1">
      <c r="B987" s="3" t="s">
        <v>106</v>
      </c>
      <c r="C987" s="3">
        <v>0</v>
      </c>
    </row>
    <row r="988" spans="2:3" hidden="1">
      <c r="B988" s="3" t="s">
        <v>107</v>
      </c>
      <c r="C988" s="3">
        <v>0</v>
      </c>
    </row>
    <row r="989" spans="2:3" hidden="1">
      <c r="B989" s="3" t="s">
        <v>108</v>
      </c>
      <c r="C989" s="3">
        <v>0</v>
      </c>
    </row>
    <row r="990" spans="2:3" hidden="1">
      <c r="B990" s="3" t="s">
        <v>109</v>
      </c>
      <c r="C990" s="3">
        <v>0</v>
      </c>
    </row>
    <row r="991" spans="2:3" hidden="1">
      <c r="B991" s="3" t="s">
        <v>110</v>
      </c>
      <c r="C991" s="3">
        <v>0</v>
      </c>
    </row>
    <row r="992" spans="2:3" hidden="1">
      <c r="B992" s="3" t="s">
        <v>111</v>
      </c>
      <c r="C992" s="3">
        <v>200000</v>
      </c>
    </row>
    <row r="993" spans="2:3" hidden="1">
      <c r="B993" s="3" t="s">
        <v>112</v>
      </c>
      <c r="C993" s="3">
        <v>0</v>
      </c>
    </row>
    <row r="994" spans="2:3" hidden="1">
      <c r="B994" s="3" t="s">
        <v>113</v>
      </c>
      <c r="C994" s="3">
        <v>0</v>
      </c>
    </row>
    <row r="995" spans="2:3" hidden="1">
      <c r="B995" s="3" t="s">
        <v>114</v>
      </c>
      <c r="C995" s="3">
        <v>0</v>
      </c>
    </row>
    <row r="996" spans="2:3" hidden="1">
      <c r="B996" s="3" t="s">
        <v>115</v>
      </c>
      <c r="C996" s="3">
        <v>0</v>
      </c>
    </row>
    <row r="997" spans="2:3" hidden="1">
      <c r="B997" s="3" t="s">
        <v>116</v>
      </c>
      <c r="C997" s="3">
        <v>0</v>
      </c>
    </row>
    <row r="998" spans="2:3" hidden="1">
      <c r="B998" s="3" t="s">
        <v>117</v>
      </c>
      <c r="C998" s="3">
        <v>0</v>
      </c>
    </row>
    <row r="999" spans="2:3" hidden="1">
      <c r="B999" s="3" t="s">
        <v>118</v>
      </c>
      <c r="C999" s="3">
        <v>0</v>
      </c>
    </row>
    <row r="1000" spans="2:3" hidden="1">
      <c r="B1000" s="3" t="s">
        <v>119</v>
      </c>
      <c r="C1000" s="3">
        <v>20</v>
      </c>
    </row>
    <row r="1001" spans="2:3" hidden="1">
      <c r="B1001" s="3" t="s">
        <v>120</v>
      </c>
      <c r="C1001" s="3">
        <v>35</v>
      </c>
    </row>
    <row r="1002" spans="2:3" hidden="1">
      <c r="B1002" s="3" t="s">
        <v>121</v>
      </c>
      <c r="C1002" s="3">
        <v>0</v>
      </c>
    </row>
    <row r="1003" spans="2:3" hidden="1">
      <c r="B1003" s="3" t="s">
        <v>122</v>
      </c>
      <c r="C1003" s="3">
        <v>0</v>
      </c>
    </row>
    <row r="1004" spans="2:3" hidden="1">
      <c r="B1004" s="3" t="s">
        <v>123</v>
      </c>
      <c r="C1004" s="3">
        <v>0</v>
      </c>
    </row>
    <row r="1005" spans="2:3" hidden="1">
      <c r="B1005" s="3" t="s">
        <v>124</v>
      </c>
      <c r="C1005" s="3">
        <v>0</v>
      </c>
    </row>
    <row r="1006" spans="2:3" hidden="1">
      <c r="B1006" s="3" t="s">
        <v>125</v>
      </c>
      <c r="C1006" s="3">
        <v>0</v>
      </c>
    </row>
    <row r="1007" spans="2:3" hidden="1">
      <c r="B1007" s="3" t="s">
        <v>126</v>
      </c>
      <c r="C1007" s="3">
        <v>0</v>
      </c>
    </row>
    <row r="1008" spans="2:3" hidden="1">
      <c r="B1008" s="3" t="s">
        <v>127</v>
      </c>
      <c r="C1008" s="3">
        <v>0.49</v>
      </c>
    </row>
    <row r="1009" spans="2:3" hidden="1">
      <c r="B1009" s="3" t="s">
        <v>128</v>
      </c>
      <c r="C1009" s="3">
        <v>0.4</v>
      </c>
    </row>
    <row r="1010" spans="2:3" hidden="1">
      <c r="B1010" s="3" t="s">
        <v>129</v>
      </c>
      <c r="C1010" s="3">
        <v>0</v>
      </c>
    </row>
    <row r="1011" spans="2:3" hidden="1">
      <c r="B1011" s="3" t="s">
        <v>130</v>
      </c>
      <c r="C1011" s="3">
        <v>0</v>
      </c>
    </row>
    <row r="1012" spans="2:3" hidden="1">
      <c r="B1012" s="3" t="s">
        <v>131</v>
      </c>
      <c r="C1012" s="3">
        <v>0</v>
      </c>
    </row>
    <row r="1013" spans="2:3" hidden="1">
      <c r="B1013" s="3" t="s">
        <v>132</v>
      </c>
      <c r="C1013" s="3">
        <v>0</v>
      </c>
    </row>
    <row r="1014" spans="2:3" hidden="1">
      <c r="B1014" s="3" t="s">
        <v>133</v>
      </c>
      <c r="C1014" s="3">
        <v>0</v>
      </c>
    </row>
    <row r="1015" spans="2:3" hidden="1">
      <c r="B1015" s="3" t="s">
        <v>134</v>
      </c>
      <c r="C1015" s="3">
        <v>0</v>
      </c>
    </row>
    <row r="1016" spans="2:3" hidden="1">
      <c r="B1016" s="3" t="s">
        <v>135</v>
      </c>
      <c r="C1016" s="3">
        <v>1</v>
      </c>
    </row>
    <row r="1017" spans="2:3" hidden="1">
      <c r="B1017" s="3" t="s">
        <v>136</v>
      </c>
      <c r="C1017" s="3">
        <v>0</v>
      </c>
    </row>
    <row r="1018" spans="2:3" hidden="1">
      <c r="B1018" s="3" t="s">
        <v>137</v>
      </c>
      <c r="C1018" s="3">
        <v>0</v>
      </c>
    </row>
    <row r="1019" spans="2:3" hidden="1">
      <c r="B1019" s="3" t="s">
        <v>138</v>
      </c>
      <c r="C1019" s="3">
        <v>1</v>
      </c>
    </row>
    <row r="1020" spans="2:3" hidden="1">
      <c r="B1020" s="3" t="s">
        <v>139</v>
      </c>
      <c r="C1020" s="3">
        <v>0</v>
      </c>
    </row>
    <row r="1021" spans="2:3" hidden="1">
      <c r="B1021" s="3" t="s">
        <v>140</v>
      </c>
      <c r="C1021" s="3">
        <v>0</v>
      </c>
    </row>
    <row r="1022" spans="2:3" hidden="1">
      <c r="B1022" s="3" t="s">
        <v>141</v>
      </c>
      <c r="C1022" s="3">
        <v>0</v>
      </c>
    </row>
    <row r="1023" spans="2:3" hidden="1">
      <c r="B1023" s="3" t="s">
        <v>142</v>
      </c>
      <c r="C1023" s="3">
        <v>0</v>
      </c>
    </row>
    <row r="1024" spans="2:3" hidden="1">
      <c r="B1024" s="3" t="s">
        <v>143</v>
      </c>
      <c r="C1024" s="3">
        <v>8.75</v>
      </c>
    </row>
    <row r="1025" spans="2:3" hidden="1">
      <c r="B1025" s="3" t="s">
        <v>144</v>
      </c>
      <c r="C1025" s="3">
        <v>0</v>
      </c>
    </row>
    <row r="1026" spans="2:3" hidden="1">
      <c r="B1026" s="3" t="s">
        <v>145</v>
      </c>
      <c r="C1026" s="3">
        <v>0</v>
      </c>
    </row>
    <row r="1027" spans="2:3" hidden="1">
      <c r="B1027" s="3" t="s">
        <v>146</v>
      </c>
      <c r="C1027" s="3">
        <v>0</v>
      </c>
    </row>
    <row r="1028" spans="2:3" hidden="1">
      <c r="B1028" s="3" t="s">
        <v>147</v>
      </c>
      <c r="C1028" s="3">
        <v>0</v>
      </c>
    </row>
    <row r="1029" spans="2:3" hidden="1">
      <c r="B1029" s="3" t="s">
        <v>148</v>
      </c>
      <c r="C1029" s="3">
        <v>0</v>
      </c>
    </row>
    <row r="1030" spans="2:3" hidden="1">
      <c r="B1030" s="3" t="s">
        <v>149</v>
      </c>
      <c r="C1030" s="3">
        <v>0</v>
      </c>
    </row>
    <row r="1031" spans="2:3" hidden="1">
      <c r="B1031" s="3" t="s">
        <v>150</v>
      </c>
      <c r="C1031" s="3">
        <v>0</v>
      </c>
    </row>
    <row r="1032" spans="2:3" hidden="1">
      <c r="B1032" s="3" t="s">
        <v>151</v>
      </c>
      <c r="C1032" s="3">
        <v>0</v>
      </c>
    </row>
    <row r="1033" spans="2:3" hidden="1">
      <c r="B1033" s="3" t="s">
        <v>152</v>
      </c>
      <c r="C1033" s="3">
        <v>0</v>
      </c>
    </row>
    <row r="1034" spans="2:3" hidden="1">
      <c r="B1034" s="3" t="s">
        <v>153</v>
      </c>
      <c r="C1034" s="3">
        <v>0</v>
      </c>
    </row>
    <row r="1035" spans="2:3" hidden="1">
      <c r="B1035" s="3" t="s">
        <v>154</v>
      </c>
      <c r="C1035" s="3">
        <v>0</v>
      </c>
    </row>
    <row r="1036" spans="2:3" hidden="1">
      <c r="B1036" s="3" t="s">
        <v>155</v>
      </c>
      <c r="C1036" s="3">
        <v>0</v>
      </c>
    </row>
    <row r="1037" spans="2:3" hidden="1">
      <c r="B1037" s="3" t="s">
        <v>156</v>
      </c>
      <c r="C1037" s="3">
        <v>0</v>
      </c>
    </row>
    <row r="1038" spans="2:3" hidden="1">
      <c r="B1038" s="3" t="s">
        <v>157</v>
      </c>
      <c r="C1038" s="3">
        <v>0</v>
      </c>
    </row>
    <row r="1039" spans="2:3" hidden="1">
      <c r="B1039" s="3" t="s">
        <v>158</v>
      </c>
      <c r="C1039" s="3">
        <v>0.5</v>
      </c>
    </row>
    <row r="1040" spans="2:3" hidden="1">
      <c r="B1040" s="3" t="s">
        <v>159</v>
      </c>
      <c r="C1040" s="3">
        <v>13.5</v>
      </c>
    </row>
    <row r="1041" spans="2:3" hidden="1">
      <c r="B1041" s="3" t="s">
        <v>160</v>
      </c>
      <c r="C1041" s="3">
        <v>18</v>
      </c>
    </row>
    <row r="1042" spans="2:3" hidden="1">
      <c r="B1042" s="3" t="s">
        <v>161</v>
      </c>
      <c r="C1042" s="3">
        <v>0</v>
      </c>
    </row>
    <row r="1043" spans="2:3" hidden="1">
      <c r="B1043" s="3" t="s">
        <v>162</v>
      </c>
      <c r="C1043" s="3">
        <v>0</v>
      </c>
    </row>
    <row r="1044" spans="2:3" hidden="1">
      <c r="B1044" s="3" t="s">
        <v>163</v>
      </c>
      <c r="C1044" s="3">
        <v>0</v>
      </c>
    </row>
    <row r="1045" spans="2:3" hidden="1">
      <c r="B1045" s="3" t="s">
        <v>164</v>
      </c>
      <c r="C1045" s="3">
        <v>3600</v>
      </c>
    </row>
    <row r="1046" spans="2:3" hidden="1">
      <c r="B1046" s="3" t="s">
        <v>165</v>
      </c>
      <c r="C1046" s="3">
        <v>0</v>
      </c>
    </row>
    <row r="1047" spans="2:3" hidden="1">
      <c r="B1047" s="3" t="s">
        <v>166</v>
      </c>
      <c r="C1047" s="3">
        <v>0</v>
      </c>
    </row>
    <row r="1048" spans="2:3" hidden="1">
      <c r="B1048" s="3" t="s">
        <v>167</v>
      </c>
      <c r="C1048" s="3">
        <v>0</v>
      </c>
    </row>
    <row r="1049" spans="2:3" hidden="1">
      <c r="B1049" s="3" t="s">
        <v>168</v>
      </c>
      <c r="C1049" s="3">
        <v>0</v>
      </c>
    </row>
    <row r="1050" spans="2:3" hidden="1">
      <c r="B1050" s="3" t="s">
        <v>169</v>
      </c>
      <c r="C1050" s="3">
        <v>6</v>
      </c>
    </row>
    <row r="1051" spans="2:3" hidden="1">
      <c r="B1051" s="3" t="s">
        <v>170</v>
      </c>
      <c r="C1051" s="3">
        <v>3.65</v>
      </c>
    </row>
    <row r="1052" spans="2:3" hidden="1">
      <c r="B1052" s="3" t="s">
        <v>171</v>
      </c>
      <c r="C1052" s="3">
        <v>3.38</v>
      </c>
    </row>
    <row r="1053" spans="2:3" hidden="1">
      <c r="B1053" s="3" t="s">
        <v>172</v>
      </c>
      <c r="C1053" s="3">
        <v>0</v>
      </c>
    </row>
    <row r="1054" spans="2:3" hidden="1">
      <c r="B1054" s="3" t="s">
        <v>173</v>
      </c>
      <c r="C1054" s="3">
        <v>0</v>
      </c>
    </row>
    <row r="1055" spans="2:3" hidden="1">
      <c r="B1055" s="3" t="s">
        <v>174</v>
      </c>
      <c r="C1055" s="3">
        <v>0</v>
      </c>
    </row>
    <row r="1056" spans="2:3" hidden="1">
      <c r="B1056" s="3" t="s">
        <v>175</v>
      </c>
      <c r="C1056" s="3">
        <v>0</v>
      </c>
    </row>
    <row r="1057" spans="2:3" hidden="1">
      <c r="B1057" s="3" t="s">
        <v>176</v>
      </c>
      <c r="C1057" s="3">
        <v>0</v>
      </c>
    </row>
    <row r="1058" spans="2:3" hidden="1">
      <c r="B1058" s="3" t="s">
        <v>177</v>
      </c>
      <c r="C1058" s="3">
        <v>0</v>
      </c>
    </row>
    <row r="1059" spans="2:3" hidden="1">
      <c r="B1059" s="3" t="s">
        <v>178</v>
      </c>
      <c r="C1059" s="3">
        <v>0</v>
      </c>
    </row>
    <row r="1060" spans="2:3" hidden="1">
      <c r="B1060" s="3" t="s">
        <v>179</v>
      </c>
      <c r="C1060" s="3">
        <v>0</v>
      </c>
    </row>
    <row r="1061" spans="2:3" hidden="1">
      <c r="B1061" s="3" t="s">
        <v>180</v>
      </c>
      <c r="C1061" s="3">
        <v>0</v>
      </c>
    </row>
    <row r="1062" spans="2:3" hidden="1">
      <c r="B1062" s="3" t="s">
        <v>181</v>
      </c>
      <c r="C1062" s="3">
        <v>5</v>
      </c>
    </row>
    <row r="1063" spans="2:3" hidden="1">
      <c r="B1063" s="3" t="s">
        <v>182</v>
      </c>
      <c r="C1063" s="3">
        <v>0</v>
      </c>
    </row>
    <row r="1064" spans="2:3" hidden="1">
      <c r="B1064" s="3" t="s">
        <v>183</v>
      </c>
      <c r="C1064" s="3">
        <v>0</v>
      </c>
    </row>
    <row r="1065" spans="2:3" hidden="1">
      <c r="B1065" s="3" t="s">
        <v>184</v>
      </c>
      <c r="C1065" s="3">
        <v>0</v>
      </c>
    </row>
    <row r="1066" spans="2:3" hidden="1">
      <c r="B1066" s="3" t="s">
        <v>185</v>
      </c>
      <c r="C1066" s="3">
        <v>6800</v>
      </c>
    </row>
    <row r="1067" spans="2:3" hidden="1">
      <c r="B1067" s="3" t="s">
        <v>186</v>
      </c>
      <c r="C1067" s="3">
        <v>0</v>
      </c>
    </row>
    <row r="1068" spans="2:3" hidden="1">
      <c r="B1068" s="3" t="s">
        <v>187</v>
      </c>
      <c r="C1068" s="3">
        <v>0</v>
      </c>
    </row>
    <row r="1069" spans="2:3" hidden="1">
      <c r="B1069" s="3" t="s">
        <v>188</v>
      </c>
      <c r="C1069" s="3">
        <v>8500</v>
      </c>
    </row>
    <row r="1070" spans="2:3" hidden="1">
      <c r="B1070" s="3" t="s">
        <v>189</v>
      </c>
      <c r="C1070" s="3">
        <v>0</v>
      </c>
    </row>
    <row r="1071" spans="2:3" hidden="1">
      <c r="B1071" s="3" t="s">
        <v>190</v>
      </c>
      <c r="C1071" s="3">
        <v>15000</v>
      </c>
    </row>
    <row r="1072" spans="2:3" hidden="1">
      <c r="B1072" s="3" t="s">
        <v>191</v>
      </c>
      <c r="C1072" s="3">
        <v>3</v>
      </c>
    </row>
    <row r="1073" spans="2:3" hidden="1">
      <c r="B1073" s="3" t="s">
        <v>192</v>
      </c>
      <c r="C1073" s="3">
        <v>0</v>
      </c>
    </row>
    <row r="1074" spans="2:3" hidden="1">
      <c r="B1074" s="3" t="s">
        <v>193</v>
      </c>
      <c r="C1074" s="3">
        <v>0</v>
      </c>
    </row>
    <row r="1075" spans="2:3" hidden="1">
      <c r="B1075" s="3" t="s">
        <v>194</v>
      </c>
      <c r="C1075" s="3">
        <v>0</v>
      </c>
    </row>
    <row r="1076" spans="2:3" hidden="1">
      <c r="B1076" s="3" t="s">
        <v>195</v>
      </c>
      <c r="C1076" s="3">
        <v>0</v>
      </c>
    </row>
    <row r="1077" spans="2:3" hidden="1">
      <c r="B1077" s="3" t="s">
        <v>196</v>
      </c>
      <c r="C1077" s="3">
        <v>0</v>
      </c>
    </row>
    <row r="1078" spans="2:3" hidden="1">
      <c r="B1078" s="3" t="s">
        <v>197</v>
      </c>
      <c r="C1078" s="3">
        <v>0</v>
      </c>
    </row>
    <row r="1079" spans="2:3" hidden="1">
      <c r="B1079" s="3" t="s">
        <v>198</v>
      </c>
      <c r="C1079" s="3">
        <v>0</v>
      </c>
    </row>
    <row r="1080" spans="2:3" hidden="1">
      <c r="B1080" s="3" t="s">
        <v>199</v>
      </c>
      <c r="C1080" s="3">
        <v>0</v>
      </c>
    </row>
    <row r="1081" spans="2:3" hidden="1">
      <c r="B1081" s="3" t="s">
        <v>200</v>
      </c>
      <c r="C1081" s="3">
        <v>0</v>
      </c>
    </row>
    <row r="1082" spans="2:3" hidden="1">
      <c r="B1082" s="3" t="s">
        <v>201</v>
      </c>
      <c r="C1082" s="3">
        <v>0</v>
      </c>
    </row>
    <row r="1083" spans="2:3" hidden="1">
      <c r="B1083" s="3" t="s">
        <v>202</v>
      </c>
      <c r="C1083" s="3">
        <v>0</v>
      </c>
    </row>
    <row r="1084" spans="2:3" hidden="1">
      <c r="B1084" s="3" t="s">
        <v>203</v>
      </c>
      <c r="C1084" s="3">
        <v>0</v>
      </c>
    </row>
    <row r="1085" spans="2:3" hidden="1">
      <c r="B1085" s="3" t="s">
        <v>204</v>
      </c>
      <c r="C1085" s="3">
        <v>0</v>
      </c>
    </row>
    <row r="1086" spans="2:3" hidden="1">
      <c r="B1086" s="3" t="s">
        <v>205</v>
      </c>
      <c r="C1086" s="3">
        <v>0</v>
      </c>
    </row>
    <row r="1087" spans="2:3" hidden="1">
      <c r="B1087" s="3" t="s">
        <v>206</v>
      </c>
      <c r="C1087" s="3">
        <v>0</v>
      </c>
    </row>
    <row r="1088" spans="2:3" hidden="1">
      <c r="B1088" s="3" t="s">
        <v>207</v>
      </c>
      <c r="C1088" s="3">
        <v>0</v>
      </c>
    </row>
    <row r="1089" spans="2:3" hidden="1">
      <c r="B1089" s="3" t="s">
        <v>208</v>
      </c>
      <c r="C1089" s="3">
        <v>0</v>
      </c>
    </row>
    <row r="1090" spans="2:3" hidden="1">
      <c r="B1090" s="3" t="s">
        <v>209</v>
      </c>
      <c r="C1090" s="3">
        <v>0</v>
      </c>
    </row>
    <row r="1091" spans="2:3" hidden="1">
      <c r="B1091" s="3" t="s">
        <v>210</v>
      </c>
      <c r="C1091" s="3">
        <v>0</v>
      </c>
    </row>
    <row r="1092" spans="2:3" hidden="1">
      <c r="B1092" s="3" t="s">
        <v>211</v>
      </c>
      <c r="C1092" s="3">
        <v>0</v>
      </c>
    </row>
    <row r="1093" spans="2:3" hidden="1">
      <c r="B1093" s="3" t="s">
        <v>212</v>
      </c>
      <c r="C1093" s="3">
        <v>0</v>
      </c>
    </row>
    <row r="1094" spans="2:3" hidden="1">
      <c r="B1094" s="3" t="s">
        <v>213</v>
      </c>
      <c r="C1094" s="3">
        <v>0</v>
      </c>
    </row>
    <row r="1095" spans="2:3" hidden="1">
      <c r="B1095" s="3" t="s">
        <v>214</v>
      </c>
      <c r="C1095" s="3">
        <v>0</v>
      </c>
    </row>
    <row r="1096" spans="2:3" hidden="1">
      <c r="B1096" s="3" t="s">
        <v>215</v>
      </c>
      <c r="C1096" s="3">
        <v>0</v>
      </c>
    </row>
    <row r="1097" spans="2:3" hidden="1">
      <c r="B1097" s="3" t="s">
        <v>216</v>
      </c>
      <c r="C1097" s="3">
        <v>0</v>
      </c>
    </row>
    <row r="1098" spans="2:3" hidden="1">
      <c r="B1098" s="3" t="s">
        <v>217</v>
      </c>
      <c r="C1098" s="3">
        <v>0</v>
      </c>
    </row>
    <row r="1099" spans="2:3" hidden="1">
      <c r="B1099" s="3" t="s">
        <v>218</v>
      </c>
      <c r="C1099" s="3">
        <v>0</v>
      </c>
    </row>
    <row r="1100" spans="2:3" hidden="1">
      <c r="B1100" s="3" t="s">
        <v>219</v>
      </c>
      <c r="C1100" s="3">
        <v>0</v>
      </c>
    </row>
    <row r="1101" spans="2:3" hidden="1">
      <c r="B1101" s="3" t="s">
        <v>220</v>
      </c>
      <c r="C1101" s="3">
        <v>0</v>
      </c>
    </row>
    <row r="1102" spans="2:3" hidden="1">
      <c r="B1102" s="3" t="s">
        <v>221</v>
      </c>
      <c r="C1102" s="3">
        <v>0</v>
      </c>
    </row>
    <row r="1103" spans="2:3" hidden="1">
      <c r="B1103" s="3" t="s">
        <v>222</v>
      </c>
      <c r="C1103" s="3">
        <v>0</v>
      </c>
    </row>
    <row r="1104" spans="2:3" hidden="1">
      <c r="B1104" s="3" t="s">
        <v>223</v>
      </c>
      <c r="C1104" s="3">
        <v>0</v>
      </c>
    </row>
    <row r="1105" spans="2:3" hidden="1">
      <c r="B1105" s="3" t="s">
        <v>224</v>
      </c>
      <c r="C1105" s="3" t="s">
        <v>225</v>
      </c>
    </row>
    <row r="1106" spans="2:3" hidden="1">
      <c r="B1106" s="3" t="s">
        <v>226</v>
      </c>
      <c r="C1106" s="3" t="s">
        <v>227</v>
      </c>
    </row>
    <row r="1107" spans="2:3" hidden="1">
      <c r="B1107" s="3" t="s">
        <v>228</v>
      </c>
      <c r="C1107" s="3" t="s">
        <v>229</v>
      </c>
    </row>
    <row r="1108" spans="2:3" hidden="1">
      <c r="B1108" s="3" t="s">
        <v>230</v>
      </c>
      <c r="C1108" s="3" t="s">
        <v>231</v>
      </c>
    </row>
    <row r="1109" spans="2:3" hidden="1">
      <c r="B1109" s="3" t="s">
        <v>232</v>
      </c>
      <c r="C1109" s="3" t="s">
        <v>233</v>
      </c>
    </row>
    <row r="1110" spans="2:3" hidden="1">
      <c r="B1110" s="3" t="s">
        <v>234</v>
      </c>
      <c r="C1110" s="3" t="s">
        <v>235</v>
      </c>
    </row>
    <row r="1111" spans="2:3" hidden="1">
      <c r="B1111" s="3" t="s">
        <v>236</v>
      </c>
      <c r="C1111" s="3" t="s">
        <v>237</v>
      </c>
    </row>
    <row r="1112" spans="2:3" hidden="1">
      <c r="B1112" s="3" t="s">
        <v>238</v>
      </c>
      <c r="C1112" s="3" t="s">
        <v>239</v>
      </c>
    </row>
    <row r="1113" spans="2:3" hidden="1">
      <c r="B1113" s="3" t="s">
        <v>240</v>
      </c>
      <c r="C1113" s="3" t="s">
        <v>241</v>
      </c>
    </row>
    <row r="1114" spans="2:3" hidden="1">
      <c r="B1114" s="3" t="s">
        <v>242</v>
      </c>
      <c r="C1114" s="3" t="s">
        <v>243</v>
      </c>
    </row>
    <row r="1115" spans="2:3" hidden="1">
      <c r="B1115" s="3" t="s">
        <v>244</v>
      </c>
      <c r="C1115" s="3" t="s">
        <v>245</v>
      </c>
    </row>
    <row r="1116" spans="2:3" hidden="1">
      <c r="B1116" s="3" t="s">
        <v>246</v>
      </c>
      <c r="C1116" s="3" t="s">
        <v>247</v>
      </c>
    </row>
    <row r="1117" spans="2:3" hidden="1">
      <c r="B1117" s="3" t="s">
        <v>248</v>
      </c>
      <c r="C1117" s="3" t="s">
        <v>245</v>
      </c>
    </row>
    <row r="1118" spans="2:3" hidden="1">
      <c r="B1118" s="3" t="s">
        <v>249</v>
      </c>
      <c r="C1118" s="3" t="s">
        <v>237</v>
      </c>
    </row>
    <row r="1119" spans="2:3" hidden="1">
      <c r="B1119" s="3" t="s">
        <v>250</v>
      </c>
      <c r="C1119" s="3" t="s">
        <v>225</v>
      </c>
    </row>
    <row r="1120" spans="2:3" hidden="1">
      <c r="B1120" s="3" t="s">
        <v>251</v>
      </c>
      <c r="C1120" s="3" t="s">
        <v>245</v>
      </c>
    </row>
    <row r="1121" spans="2:3" hidden="1">
      <c r="B1121" s="3" t="s">
        <v>252</v>
      </c>
      <c r="C1121" s="3" t="s">
        <v>245</v>
      </c>
    </row>
    <row r="1122" spans="2:3" hidden="1">
      <c r="B1122" s="3" t="s">
        <v>253</v>
      </c>
      <c r="C1122" s="3" t="s">
        <v>233</v>
      </c>
    </row>
    <row r="1123" spans="2:3" hidden="1">
      <c r="B1123" s="3" t="s">
        <v>254</v>
      </c>
      <c r="C1123" s="3" t="s">
        <v>255</v>
      </c>
    </row>
    <row r="1124" spans="2:3" hidden="1">
      <c r="B1124" s="3" t="s">
        <v>256</v>
      </c>
      <c r="C1124" s="3" t="s">
        <v>229</v>
      </c>
    </row>
    <row r="1125" spans="2:3" hidden="1">
      <c r="B1125" s="3" t="s">
        <v>257</v>
      </c>
      <c r="C1125" s="3" t="s">
        <v>255</v>
      </c>
    </row>
    <row r="1126" spans="2:3" hidden="1">
      <c r="B1126" s="3" t="s">
        <v>258</v>
      </c>
      <c r="C1126" s="3" t="s">
        <v>259</v>
      </c>
    </row>
    <row r="1127" spans="2:3" hidden="1">
      <c r="B1127" s="3" t="s">
        <v>260</v>
      </c>
      <c r="C1127" s="3" t="s">
        <v>261</v>
      </c>
    </row>
    <row r="1128" spans="2:3" hidden="1">
      <c r="B1128" s="3" t="s">
        <v>262</v>
      </c>
      <c r="C1128" s="3" t="s">
        <v>263</v>
      </c>
    </row>
    <row r="1129" spans="2:3" hidden="1">
      <c r="B1129" s="3" t="s">
        <v>264</v>
      </c>
      <c r="C1129" s="3" t="s">
        <v>225</v>
      </c>
    </row>
    <row r="1130" spans="2:3" hidden="1">
      <c r="B1130" s="3" t="s">
        <v>265</v>
      </c>
      <c r="C1130" s="3" t="s">
        <v>233</v>
      </c>
    </row>
    <row r="1131" spans="2:3" hidden="1">
      <c r="B1131" s="3" t="s">
        <v>266</v>
      </c>
      <c r="C1131" s="3" t="s">
        <v>267</v>
      </c>
    </row>
    <row r="1132" spans="2:3" hidden="1">
      <c r="B1132" s="3" t="s">
        <v>268</v>
      </c>
      <c r="C1132" s="3" t="s">
        <v>269</v>
      </c>
    </row>
    <row r="1133" spans="2:3" hidden="1">
      <c r="B1133" s="3" t="s">
        <v>270</v>
      </c>
      <c r="C1133" s="3">
        <v>0</v>
      </c>
    </row>
    <row r="1134" spans="2:3" hidden="1">
      <c r="B1134" s="3" t="s">
        <v>271</v>
      </c>
      <c r="C1134" s="3">
        <v>0</v>
      </c>
    </row>
    <row r="1135" spans="2:3" hidden="1">
      <c r="B1135" s="3" t="s">
        <v>272</v>
      </c>
      <c r="C1135" s="3">
        <v>0</v>
      </c>
    </row>
    <row r="1136" spans="2:3" hidden="1">
      <c r="B1136" s="3" t="s">
        <v>273</v>
      </c>
      <c r="C1136" s="3">
        <v>0</v>
      </c>
    </row>
    <row r="1137" spans="2:3" hidden="1">
      <c r="B1137" s="3" t="s">
        <v>275</v>
      </c>
      <c r="C1137" s="3">
        <v>0</v>
      </c>
    </row>
    <row r="1138" spans="2:3" hidden="1">
      <c r="B1138" s="3" t="s">
        <v>276</v>
      </c>
      <c r="C1138" s="3">
        <v>0</v>
      </c>
    </row>
    <row r="1139" spans="2:3" hidden="1">
      <c r="B1139" s="3" t="s">
        <v>277</v>
      </c>
      <c r="C1139" s="3">
        <v>0</v>
      </c>
    </row>
    <row r="1140" spans="2:3" hidden="1">
      <c r="B1140" s="3" t="s">
        <v>278</v>
      </c>
      <c r="C1140" s="3">
        <v>0</v>
      </c>
    </row>
    <row r="1141" spans="2:3" hidden="1">
      <c r="B1141" s="3" t="s">
        <v>279</v>
      </c>
      <c r="C1141" s="3">
        <v>0</v>
      </c>
    </row>
    <row r="1142" spans="2:3" hidden="1">
      <c r="B1142" s="3" t="s">
        <v>280</v>
      </c>
      <c r="C1142" s="3">
        <v>0</v>
      </c>
    </row>
    <row r="1143" spans="2:3" hidden="1">
      <c r="B1143" s="3" t="s">
        <v>281</v>
      </c>
      <c r="C1143" s="3">
        <v>0</v>
      </c>
    </row>
    <row r="1144" spans="2:3" hidden="1">
      <c r="B1144" s="3" t="s">
        <v>282</v>
      </c>
      <c r="C1144" s="3" t="s">
        <v>283</v>
      </c>
    </row>
    <row r="1145" spans="2:3" hidden="1">
      <c r="B1145" s="3" t="s">
        <v>284</v>
      </c>
      <c r="C1145" s="3">
        <v>0</v>
      </c>
    </row>
    <row r="1146" spans="2:3" hidden="1">
      <c r="B1146" s="3" t="s">
        <v>285</v>
      </c>
      <c r="C1146" s="3">
        <v>0</v>
      </c>
    </row>
    <row r="1147" spans="2:3" hidden="1">
      <c r="B1147" s="3" t="s">
        <v>286</v>
      </c>
      <c r="C1147" s="3">
        <v>0</v>
      </c>
    </row>
    <row r="1148" spans="2:3" hidden="1">
      <c r="B1148" s="3" t="s">
        <v>287</v>
      </c>
      <c r="C1148" s="3">
        <v>0</v>
      </c>
    </row>
    <row r="1149" spans="2:3" hidden="1">
      <c r="B1149" s="3" t="s">
        <v>288</v>
      </c>
      <c r="C1149" s="3">
        <v>0</v>
      </c>
    </row>
    <row r="1150" spans="2:3" hidden="1">
      <c r="B1150" s="3" t="s">
        <v>289</v>
      </c>
      <c r="C1150" s="3">
        <v>0</v>
      </c>
    </row>
    <row r="1151" spans="2:3" hidden="1">
      <c r="B1151" s="3" t="s">
        <v>290</v>
      </c>
      <c r="C1151" s="3">
        <v>0</v>
      </c>
    </row>
    <row r="1152" spans="2:3" hidden="1">
      <c r="B1152" s="3" t="s">
        <v>291</v>
      </c>
      <c r="C1152" s="3" t="s">
        <v>292</v>
      </c>
    </row>
    <row r="1153" spans="2:3" hidden="1">
      <c r="B1153" s="3" t="s">
        <v>293</v>
      </c>
      <c r="C1153" s="3">
        <v>0</v>
      </c>
    </row>
    <row r="1154" spans="2:3" hidden="1">
      <c r="B1154" s="3" t="s">
        <v>294</v>
      </c>
      <c r="C1154" s="3">
        <v>0</v>
      </c>
    </row>
    <row r="1155" spans="2:3" hidden="1">
      <c r="B1155" s="3" t="s">
        <v>295</v>
      </c>
      <c r="C1155" s="3">
        <v>0</v>
      </c>
    </row>
    <row r="1156" spans="2:3" hidden="1">
      <c r="B1156" s="3" t="s">
        <v>296</v>
      </c>
      <c r="C1156" s="3">
        <v>0</v>
      </c>
    </row>
    <row r="1157" spans="2:3" hidden="1">
      <c r="B1157" s="3" t="s">
        <v>297</v>
      </c>
      <c r="C1157" s="3">
        <v>0</v>
      </c>
    </row>
    <row r="1158" spans="2:3" hidden="1">
      <c r="B1158" s="3" t="s">
        <v>298</v>
      </c>
      <c r="C1158" s="3">
        <v>0</v>
      </c>
    </row>
    <row r="1159" spans="2:3" hidden="1">
      <c r="B1159" s="3" t="s">
        <v>299</v>
      </c>
      <c r="C1159" s="3">
        <v>0</v>
      </c>
    </row>
    <row r="1160" spans="2:3" hidden="1">
      <c r="B1160" s="3" t="s">
        <v>300</v>
      </c>
      <c r="C1160" s="3">
        <v>0</v>
      </c>
    </row>
    <row r="1161" spans="2:3" hidden="1">
      <c r="B1161" s="3" t="s">
        <v>301</v>
      </c>
      <c r="C1161" s="3">
        <v>0</v>
      </c>
    </row>
    <row r="1162" spans="2:3" hidden="1">
      <c r="B1162" s="3" t="s">
        <v>302</v>
      </c>
      <c r="C1162" s="3">
        <v>0</v>
      </c>
    </row>
    <row r="1163" spans="2:3" hidden="1">
      <c r="B1163" s="3" t="s">
        <v>303</v>
      </c>
      <c r="C1163" s="3">
        <v>0</v>
      </c>
    </row>
    <row r="1164" spans="2:3" hidden="1">
      <c r="B1164" s="3" t="s">
        <v>304</v>
      </c>
      <c r="C1164" s="3">
        <v>0</v>
      </c>
    </row>
    <row r="1165" spans="2:3" hidden="1">
      <c r="B1165" s="3" t="s">
        <v>305</v>
      </c>
      <c r="C1165" s="3">
        <v>0</v>
      </c>
    </row>
    <row r="1166" spans="2:3" hidden="1">
      <c r="B1166" s="3" t="s">
        <v>306</v>
      </c>
      <c r="C1166" s="3">
        <v>0</v>
      </c>
    </row>
    <row r="1167" spans="2:3" hidden="1">
      <c r="B1167" s="3" t="s">
        <v>307</v>
      </c>
      <c r="C1167" s="3">
        <v>0</v>
      </c>
    </row>
    <row r="1168" spans="2:3" hidden="1">
      <c r="B1168" s="3" t="s">
        <v>308</v>
      </c>
      <c r="C1168" s="3">
        <v>0</v>
      </c>
    </row>
    <row r="1169" spans="2:3" hidden="1">
      <c r="B1169" s="3" t="s">
        <v>309</v>
      </c>
      <c r="C1169" s="3">
        <v>0</v>
      </c>
    </row>
    <row r="1170" spans="2:3" hidden="1">
      <c r="B1170" s="3" t="s">
        <v>310</v>
      </c>
      <c r="C1170" s="3" t="s">
        <v>274</v>
      </c>
    </row>
    <row r="1171" spans="2:3" hidden="1">
      <c r="B1171" s="3" t="s">
        <v>311</v>
      </c>
      <c r="C1171" s="3">
        <v>0</v>
      </c>
    </row>
    <row r="1172" spans="2:3" hidden="1">
      <c r="B1172" s="3" t="s">
        <v>312</v>
      </c>
      <c r="C1172" s="3">
        <v>0</v>
      </c>
    </row>
    <row r="1173" spans="2:3" hidden="1">
      <c r="B1173" s="3" t="s">
        <v>313</v>
      </c>
      <c r="C1173" s="3">
        <v>0</v>
      </c>
    </row>
    <row r="1174" spans="2:3" hidden="1">
      <c r="B1174" s="3" t="s">
        <v>314</v>
      </c>
      <c r="C1174" s="3">
        <v>0</v>
      </c>
    </row>
    <row r="1175" spans="2:3" hidden="1">
      <c r="B1175" s="3" t="s">
        <v>315</v>
      </c>
      <c r="C1175" s="3">
        <v>0</v>
      </c>
    </row>
    <row r="1176" spans="2:3" hidden="1">
      <c r="B1176" s="3" t="s">
        <v>316</v>
      </c>
      <c r="C1176" s="3">
        <v>0</v>
      </c>
    </row>
    <row r="1177" spans="2:3" hidden="1">
      <c r="B1177" s="3" t="s">
        <v>317</v>
      </c>
      <c r="C1177" s="3">
        <v>0</v>
      </c>
    </row>
    <row r="1178" spans="2:3" hidden="1">
      <c r="B1178" s="3" t="s">
        <v>318</v>
      </c>
      <c r="C1178" s="3">
        <v>0</v>
      </c>
    </row>
    <row r="1179" spans="2:3" hidden="1">
      <c r="B1179" s="3" t="s">
        <v>319</v>
      </c>
      <c r="C1179" s="3">
        <v>0</v>
      </c>
    </row>
    <row r="1180" spans="2:3" hidden="1">
      <c r="B1180" s="3" t="s">
        <v>320</v>
      </c>
      <c r="C1180" s="3">
        <v>0</v>
      </c>
    </row>
    <row r="1181" spans="2:3" hidden="1">
      <c r="B1181" s="3" t="s">
        <v>321</v>
      </c>
      <c r="C1181" s="3">
        <v>0</v>
      </c>
    </row>
    <row r="1182" spans="2:3" hidden="1">
      <c r="B1182" s="3" t="s">
        <v>322</v>
      </c>
      <c r="C1182" s="3">
        <v>1</v>
      </c>
    </row>
    <row r="1183" spans="2:3" hidden="1">
      <c r="B1183" s="3" t="s">
        <v>323</v>
      </c>
      <c r="C1183" s="3">
        <v>0</v>
      </c>
    </row>
    <row r="1184" spans="2:3" hidden="1">
      <c r="B1184" s="3" t="s">
        <v>324</v>
      </c>
      <c r="C1184" s="3">
        <v>0</v>
      </c>
    </row>
    <row r="1185" spans="2:3" hidden="1">
      <c r="B1185" s="3" t="s">
        <v>325</v>
      </c>
      <c r="C1185" s="3">
        <v>0</v>
      </c>
    </row>
    <row r="1186" spans="2:3" hidden="1">
      <c r="B1186" s="3" t="s">
        <v>326</v>
      </c>
      <c r="C1186" s="3">
        <v>0</v>
      </c>
    </row>
    <row r="1187" spans="2:3" hidden="1">
      <c r="B1187" s="3" t="s">
        <v>327</v>
      </c>
      <c r="C1187" s="3">
        <v>0</v>
      </c>
    </row>
    <row r="1188" spans="2:3" hidden="1">
      <c r="B1188" s="3" t="s">
        <v>328</v>
      </c>
      <c r="C1188" s="3">
        <v>0</v>
      </c>
    </row>
    <row r="1189" spans="2:3" hidden="1">
      <c r="B1189" s="3" t="s">
        <v>329</v>
      </c>
      <c r="C1189" s="3">
        <v>0</v>
      </c>
    </row>
    <row r="1190" spans="2:3" hidden="1">
      <c r="B1190" s="3" t="s">
        <v>330</v>
      </c>
      <c r="C1190" s="3">
        <v>1</v>
      </c>
    </row>
    <row r="1191" spans="2:3" hidden="1">
      <c r="B1191" s="3" t="s">
        <v>331</v>
      </c>
      <c r="C1191" s="3">
        <v>0</v>
      </c>
    </row>
    <row r="1192" spans="2:3" hidden="1">
      <c r="B1192" s="3" t="s">
        <v>332</v>
      </c>
      <c r="C1192" s="3">
        <v>0</v>
      </c>
    </row>
    <row r="1193" spans="2:3" hidden="1">
      <c r="B1193" s="3" t="s">
        <v>333</v>
      </c>
      <c r="C1193" s="3">
        <v>0</v>
      </c>
    </row>
    <row r="1194" spans="2:3" hidden="1">
      <c r="B1194" s="3" t="s">
        <v>334</v>
      </c>
      <c r="C1194" s="3">
        <v>0</v>
      </c>
    </row>
    <row r="1195" spans="2:3" hidden="1">
      <c r="B1195" s="3" t="s">
        <v>335</v>
      </c>
      <c r="C1195" s="3">
        <v>0</v>
      </c>
    </row>
    <row r="1196" spans="2:3" hidden="1">
      <c r="B1196" s="3" t="s">
        <v>336</v>
      </c>
      <c r="C1196" s="3">
        <v>0</v>
      </c>
    </row>
    <row r="1197" spans="2:3" hidden="1">
      <c r="B1197" s="3" t="s">
        <v>337</v>
      </c>
      <c r="C1197" s="3">
        <v>0</v>
      </c>
    </row>
    <row r="1198" spans="2:3" hidden="1">
      <c r="B1198" s="3" t="s">
        <v>338</v>
      </c>
      <c r="C1198" s="3">
        <v>0</v>
      </c>
    </row>
    <row r="1199" spans="2:3" hidden="1">
      <c r="B1199" s="3" t="s">
        <v>339</v>
      </c>
      <c r="C1199" s="3">
        <v>0</v>
      </c>
    </row>
    <row r="1200" spans="2:3" hidden="1">
      <c r="B1200" s="3" t="s">
        <v>340</v>
      </c>
      <c r="C1200" s="3">
        <v>0</v>
      </c>
    </row>
    <row r="1201" spans="2:3" hidden="1">
      <c r="B1201" s="3" t="s">
        <v>341</v>
      </c>
      <c r="C1201" s="3">
        <v>0</v>
      </c>
    </row>
    <row r="1202" spans="2:3" hidden="1">
      <c r="B1202" s="3" t="s">
        <v>342</v>
      </c>
      <c r="C1202" s="3">
        <v>0</v>
      </c>
    </row>
    <row r="1203" spans="2:3" hidden="1">
      <c r="B1203" s="3" t="s">
        <v>343</v>
      </c>
      <c r="C1203" s="3">
        <v>0</v>
      </c>
    </row>
    <row r="1204" spans="2:3" hidden="1">
      <c r="B1204" s="3" t="s">
        <v>344</v>
      </c>
      <c r="C1204" s="3">
        <v>0</v>
      </c>
    </row>
    <row r="1205" spans="2:3" hidden="1">
      <c r="B1205" s="3" t="s">
        <v>345</v>
      </c>
      <c r="C1205" s="3">
        <v>0</v>
      </c>
    </row>
    <row r="1206" spans="2:3" hidden="1">
      <c r="B1206" s="3" t="s">
        <v>346</v>
      </c>
      <c r="C1206" s="3">
        <v>0</v>
      </c>
    </row>
    <row r="1207" spans="2:3" hidden="1">
      <c r="B1207" s="3" t="s">
        <v>347</v>
      </c>
      <c r="C1207" s="3">
        <v>0</v>
      </c>
    </row>
    <row r="1208" spans="2:3" hidden="1">
      <c r="B1208" s="3" t="s">
        <v>348</v>
      </c>
      <c r="C1208" s="3">
        <v>0</v>
      </c>
    </row>
    <row r="1209" spans="2:3" hidden="1">
      <c r="B1209" s="3" t="s">
        <v>349</v>
      </c>
      <c r="C1209" s="3">
        <v>1</v>
      </c>
    </row>
    <row r="1210" spans="2:3" hidden="1">
      <c r="B1210" s="3" t="s">
        <v>350</v>
      </c>
      <c r="C1210" s="3">
        <v>0</v>
      </c>
    </row>
    <row r="1211" spans="2:3" hidden="1">
      <c r="B1211" s="3" t="s">
        <v>351</v>
      </c>
      <c r="C1211" s="3">
        <v>0</v>
      </c>
    </row>
    <row r="1212" spans="2:3" hidden="1">
      <c r="B1212" s="3" t="s">
        <v>352</v>
      </c>
      <c r="C1212" s="3">
        <v>0</v>
      </c>
    </row>
    <row r="1213" spans="2:3" hidden="1">
      <c r="B1213" s="3" t="s">
        <v>353</v>
      </c>
      <c r="C1213" s="3">
        <v>0</v>
      </c>
    </row>
    <row r="1214" spans="2:3" hidden="1">
      <c r="B1214" s="3" t="s">
        <v>354</v>
      </c>
      <c r="C1214" s="3">
        <v>0</v>
      </c>
    </row>
    <row r="1215" spans="2:3" hidden="1">
      <c r="B1215" s="3" t="s">
        <v>355</v>
      </c>
      <c r="C1215" s="3">
        <v>0</v>
      </c>
    </row>
    <row r="1216" spans="2:3" hidden="1">
      <c r="B1216" s="3" t="s">
        <v>356</v>
      </c>
      <c r="C1216" s="3">
        <v>0</v>
      </c>
    </row>
    <row r="1217" spans="2:3" hidden="1">
      <c r="B1217" s="3" t="s">
        <v>357</v>
      </c>
      <c r="C1217" s="3">
        <v>0</v>
      </c>
    </row>
    <row r="1218" spans="2:3" hidden="1">
      <c r="B1218" s="3" t="s">
        <v>358</v>
      </c>
      <c r="C1218" s="3">
        <v>0</v>
      </c>
    </row>
    <row r="1219" spans="2:3" hidden="1">
      <c r="B1219" s="3" t="s">
        <v>359</v>
      </c>
      <c r="C1219" s="3">
        <v>0</v>
      </c>
    </row>
    <row r="1220" spans="2:3" hidden="1">
      <c r="B1220" s="3" t="s">
        <v>360</v>
      </c>
      <c r="C1220" s="3">
        <v>0</v>
      </c>
    </row>
    <row r="1221" spans="2:3" hidden="1">
      <c r="B1221" s="3" t="s">
        <v>361</v>
      </c>
      <c r="C1221" s="3">
        <v>0</v>
      </c>
    </row>
    <row r="1222" spans="2:3" hidden="1">
      <c r="B1222" s="3" t="s">
        <v>362</v>
      </c>
      <c r="C1222" s="3">
        <v>0</v>
      </c>
    </row>
    <row r="1223" spans="2:3" hidden="1">
      <c r="B1223" s="3" t="s">
        <v>363</v>
      </c>
      <c r="C1223" s="3">
        <v>0</v>
      </c>
    </row>
    <row r="1224" spans="2:3" hidden="1">
      <c r="B1224" s="3" t="s">
        <v>364</v>
      </c>
      <c r="C1224" s="3">
        <v>0</v>
      </c>
    </row>
    <row r="1225" spans="2:3" hidden="1">
      <c r="B1225" s="3" t="s">
        <v>365</v>
      </c>
      <c r="C1225" s="3">
        <v>0</v>
      </c>
    </row>
    <row r="1226" spans="2:3" hidden="1">
      <c r="B1226" s="3" t="s">
        <v>366</v>
      </c>
      <c r="C1226" s="3">
        <v>0</v>
      </c>
    </row>
    <row r="1227" spans="2:3" hidden="1">
      <c r="B1227" s="3" t="s">
        <v>367</v>
      </c>
      <c r="C1227" s="3">
        <v>0</v>
      </c>
    </row>
    <row r="1228" spans="2:3" hidden="1">
      <c r="B1228" s="3" t="s">
        <v>368</v>
      </c>
      <c r="C1228" s="3">
        <v>0</v>
      </c>
    </row>
    <row r="1229" spans="2:3" hidden="1">
      <c r="B1229" s="3" t="s">
        <v>369</v>
      </c>
      <c r="C1229" s="3">
        <v>0</v>
      </c>
    </row>
    <row r="1230" spans="2:3" hidden="1">
      <c r="B1230" s="3" t="s">
        <v>370</v>
      </c>
      <c r="C1230" s="3">
        <v>0</v>
      </c>
    </row>
    <row r="1231" spans="2:3" hidden="1">
      <c r="B1231" s="3" t="s">
        <v>371</v>
      </c>
      <c r="C1231" s="3">
        <v>0</v>
      </c>
    </row>
    <row r="1232" spans="2:3" hidden="1">
      <c r="B1232" s="3" t="s">
        <v>372</v>
      </c>
      <c r="C1232" s="3">
        <v>0</v>
      </c>
    </row>
    <row r="1233" spans="2:3" hidden="1">
      <c r="B1233" s="3" t="s">
        <v>373</v>
      </c>
      <c r="C1233" s="3">
        <v>0</v>
      </c>
    </row>
    <row r="1234" spans="2:3" hidden="1">
      <c r="B1234" s="3" t="s">
        <v>374</v>
      </c>
      <c r="C1234" s="3">
        <v>0</v>
      </c>
    </row>
    <row r="1235" spans="2:3" hidden="1">
      <c r="B1235" s="3" t="s">
        <v>375</v>
      </c>
      <c r="C1235" s="3">
        <v>0</v>
      </c>
    </row>
    <row r="1236" spans="2:3" hidden="1">
      <c r="B1236" s="3" t="s">
        <v>376</v>
      </c>
      <c r="C1236" s="3">
        <v>0</v>
      </c>
    </row>
    <row r="1237" spans="2:3" hidden="1">
      <c r="B1237" s="3" t="s">
        <v>377</v>
      </c>
      <c r="C1237" s="3">
        <v>0</v>
      </c>
    </row>
    <row r="1238" spans="2:3" hidden="1">
      <c r="B1238" s="3" t="s">
        <v>378</v>
      </c>
      <c r="C1238" s="3">
        <v>0</v>
      </c>
    </row>
    <row r="1239" spans="2:3" hidden="1">
      <c r="B1239" s="3" t="s">
        <v>379</v>
      </c>
      <c r="C1239" s="3">
        <v>0</v>
      </c>
    </row>
    <row r="1240" spans="2:3" hidden="1">
      <c r="B1240" s="3" t="s">
        <v>380</v>
      </c>
      <c r="C1240" s="3">
        <v>0</v>
      </c>
    </row>
    <row r="1241" spans="2:3" hidden="1">
      <c r="B1241" s="3" t="s">
        <v>381</v>
      </c>
      <c r="C1241" s="3">
        <v>0</v>
      </c>
    </row>
    <row r="1242" spans="2:3" hidden="1">
      <c r="B1242" s="3" t="s">
        <v>382</v>
      </c>
      <c r="C1242" s="3">
        <v>0</v>
      </c>
    </row>
    <row r="1243" spans="2:3" hidden="1">
      <c r="B1243" s="3" t="s">
        <v>383</v>
      </c>
      <c r="C1243" s="3">
        <v>0</v>
      </c>
    </row>
    <row r="1244" spans="2:3" hidden="1">
      <c r="B1244" s="3" t="s">
        <v>384</v>
      </c>
      <c r="C1244" s="3">
        <v>0</v>
      </c>
    </row>
    <row r="1245" spans="2:3" hidden="1">
      <c r="B1245" s="3" t="s">
        <v>385</v>
      </c>
      <c r="C1245" s="3">
        <v>0</v>
      </c>
    </row>
    <row r="1246" spans="2:3" hidden="1">
      <c r="B1246" s="3" t="s">
        <v>386</v>
      </c>
      <c r="C1246" s="3">
        <v>0</v>
      </c>
    </row>
    <row r="1247" spans="2:3" hidden="1">
      <c r="B1247" s="3" t="s">
        <v>387</v>
      </c>
      <c r="C1247" s="3">
        <v>0</v>
      </c>
    </row>
    <row r="1248" spans="2:3" hidden="1">
      <c r="B1248" s="3" t="s">
        <v>388</v>
      </c>
      <c r="C1248" s="3">
        <v>0</v>
      </c>
    </row>
    <row r="1249" spans="2:3" hidden="1">
      <c r="B1249" s="3" t="s">
        <v>389</v>
      </c>
      <c r="C1249" s="3">
        <v>0</v>
      </c>
    </row>
    <row r="1250" spans="2:3" hidden="1">
      <c r="B1250" s="3" t="s">
        <v>390</v>
      </c>
      <c r="C1250" s="3">
        <v>0</v>
      </c>
    </row>
    <row r="1251" spans="2:3"/>
    <row r="1252" spans="2:3"/>
    <row r="1253" spans="2:3"/>
    <row r="1254" spans="2:3"/>
    <row r="1255" spans="2:3"/>
    <row r="1256" spans="2:3"/>
    <row r="1257" spans="2:3"/>
    <row r="1258" spans="2:3"/>
    <row r="1259" spans="2:3"/>
  </sheetData>
  <sheetProtection sheet="1" objects="1" scenarios="1"/>
  <protectedRanges>
    <protectedRange sqref="F1 C5 C8:E8 F9:F10 E11 F28:F29 F35" name="Grey cells"/>
  </protectedRanges>
  <mergeCells count="4">
    <mergeCell ref="B3:F3"/>
    <mergeCell ref="B100:I100"/>
    <mergeCell ref="A101:A108"/>
    <mergeCell ref="C79:C80"/>
  </mergeCells>
  <conditionalFormatting sqref="B90:C90">
    <cfRule type="expression" dxfId="11" priority="2" stopIfTrue="1">
      <formula>MID($B90,1,4)="Rent"</formula>
    </cfRule>
  </conditionalFormatting>
  <conditionalFormatting sqref="C14:D36">
    <cfRule type="expression" dxfId="10" priority="3">
      <formula>$F$1="yes"</formula>
    </cfRule>
  </conditionalFormatting>
  <dataValidations disablePrompts="1" count="1">
    <dataValidation type="list" allowBlank="1" showInputMessage="1" showErrorMessage="1" sqref="F1" xr:uid="{0247C667-1AA3-4C94-8590-7E7478DE498A}">
      <formula1>"Yes, No"</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5AD7765-3F68-40A3-8345-EA3AF64630BE}">
          <x14:formula1>
            <xm:f>'Irrigation costs'!$J$22:$J$25</xm:f>
          </x14:formula1>
          <xm:sqref>C5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3CC11-9C04-4560-BC84-F70E519CBB63}">
  <dimension ref="A1:WVP1258"/>
  <sheetViews>
    <sheetView tabSelected="1" topLeftCell="A65" workbookViewId="0">
      <selection activeCell="F32" sqref="F32"/>
    </sheetView>
  </sheetViews>
  <sheetFormatPr defaultColWidth="0" defaultRowHeight="16.5" zeroHeight="1"/>
  <cols>
    <col min="1" max="1" width="3.125" style="3" customWidth="1"/>
    <col min="2" max="2" width="43" style="3" customWidth="1"/>
    <col min="3" max="3" width="11.875" style="3" customWidth="1"/>
    <col min="4" max="4" width="10.5" style="3" customWidth="1"/>
    <col min="5" max="5" width="11" style="3" customWidth="1"/>
    <col min="6" max="6" width="12.625" style="3" customWidth="1"/>
    <col min="7" max="7" width="11.75" style="3" customWidth="1"/>
    <col min="8" max="8" width="11.875" style="3" customWidth="1"/>
    <col min="9" max="9" width="9" style="3" customWidth="1"/>
    <col min="10" max="13" width="8" style="3" hidden="1"/>
    <col min="14" max="14" width="38.75" style="3" hidden="1"/>
    <col min="15" max="257" width="8" style="3" hidden="1"/>
    <col min="258" max="258" width="28.125" style="3" hidden="1"/>
    <col min="259" max="259" width="8.125" style="3" hidden="1"/>
    <col min="260" max="260" width="9.125" style="3" hidden="1"/>
    <col min="261" max="261" width="9.75" style="3" hidden="1"/>
    <col min="262" max="262" width="11.125" style="3" hidden="1"/>
    <col min="263" max="263" width="10.375" style="3" hidden="1"/>
    <col min="264" max="264" width="10.5" style="3" hidden="1"/>
    <col min="265" max="513" width="8" style="3" hidden="1"/>
    <col min="514" max="514" width="28.125" style="3" hidden="1"/>
    <col min="515" max="515" width="8.125" style="3" hidden="1"/>
    <col min="516" max="516" width="9.125" style="3" hidden="1"/>
    <col min="517" max="517" width="9.75" style="3" hidden="1"/>
    <col min="518" max="518" width="11.125" style="3" hidden="1"/>
    <col min="519" max="519" width="10.375" style="3" hidden="1"/>
    <col min="520" max="520" width="10.5" style="3" hidden="1"/>
    <col min="521" max="769" width="8" style="3" hidden="1"/>
    <col min="770" max="770" width="28.125" style="3" hidden="1"/>
    <col min="771" max="771" width="8.125" style="3" hidden="1"/>
    <col min="772" max="772" width="9.125" style="3" hidden="1"/>
    <col min="773" max="773" width="9.75" style="3" hidden="1"/>
    <col min="774" max="774" width="11.125" style="3" hidden="1"/>
    <col min="775" max="775" width="10.375" style="3" hidden="1"/>
    <col min="776" max="776" width="10.5" style="3" hidden="1"/>
    <col min="777" max="1025" width="9" style="3" hidden="1"/>
    <col min="1026" max="1026" width="28.125" style="3" hidden="1"/>
    <col min="1027" max="1027" width="8.125" style="3" hidden="1"/>
    <col min="1028" max="1028" width="9.125" style="3" hidden="1"/>
    <col min="1029" max="1029" width="9.75" style="3" hidden="1"/>
    <col min="1030" max="1030" width="11.125" style="3" hidden="1"/>
    <col min="1031" max="1031" width="10.375" style="3" hidden="1"/>
    <col min="1032" max="1032" width="10.5" style="3" hidden="1"/>
    <col min="1033" max="1281" width="8" style="3" hidden="1"/>
    <col min="1282" max="1282" width="28.125" style="3" hidden="1"/>
    <col min="1283" max="1283" width="8.125" style="3" hidden="1"/>
    <col min="1284" max="1284" width="9.125" style="3" hidden="1"/>
    <col min="1285" max="1285" width="9.75" style="3" hidden="1"/>
    <col min="1286" max="1286" width="11.125" style="3" hidden="1"/>
    <col min="1287" max="1287" width="10.375" style="3" hidden="1"/>
    <col min="1288" max="1288" width="10.5" style="3" hidden="1"/>
    <col min="1289" max="1537" width="8" style="3" hidden="1"/>
    <col min="1538" max="1538" width="28.125" style="3" hidden="1"/>
    <col min="1539" max="1539" width="8.125" style="3" hidden="1"/>
    <col min="1540" max="1540" width="9.125" style="3" hidden="1"/>
    <col min="1541" max="1541" width="9.75" style="3" hidden="1"/>
    <col min="1542" max="1542" width="11.125" style="3" hidden="1"/>
    <col min="1543" max="1543" width="10.375" style="3" hidden="1"/>
    <col min="1544" max="1544" width="10.5" style="3" hidden="1"/>
    <col min="1545" max="1793" width="8" style="3" hidden="1"/>
    <col min="1794" max="1794" width="28.125" style="3" hidden="1"/>
    <col min="1795" max="1795" width="8.125" style="3" hidden="1"/>
    <col min="1796" max="1796" width="9.125" style="3" hidden="1"/>
    <col min="1797" max="1797" width="9.75" style="3" hidden="1"/>
    <col min="1798" max="1798" width="11.125" style="3" hidden="1"/>
    <col min="1799" max="1799" width="10.375" style="3" hidden="1"/>
    <col min="1800" max="1800" width="10.5" style="3" hidden="1"/>
    <col min="1801" max="2049" width="9" style="3" hidden="1"/>
    <col min="2050" max="2050" width="28.125" style="3" hidden="1"/>
    <col min="2051" max="2051" width="8.125" style="3" hidden="1"/>
    <col min="2052" max="2052" width="9.125" style="3" hidden="1"/>
    <col min="2053" max="2053" width="9.75" style="3" hidden="1"/>
    <col min="2054" max="2054" width="11.125" style="3" hidden="1"/>
    <col min="2055" max="2055" width="10.375" style="3" hidden="1"/>
    <col min="2056" max="2056" width="10.5" style="3" hidden="1"/>
    <col min="2057" max="2305" width="8" style="3" hidden="1"/>
    <col min="2306" max="2306" width="28.125" style="3" hidden="1"/>
    <col min="2307" max="2307" width="8.125" style="3" hidden="1"/>
    <col min="2308" max="2308" width="9.125" style="3" hidden="1"/>
    <col min="2309" max="2309" width="9.75" style="3" hidden="1"/>
    <col min="2310" max="2310" width="11.125" style="3" hidden="1"/>
    <col min="2311" max="2311" width="10.375" style="3" hidden="1"/>
    <col min="2312" max="2312" width="10.5" style="3" hidden="1"/>
    <col min="2313" max="2561" width="8" style="3" hidden="1"/>
    <col min="2562" max="2562" width="28.125" style="3" hidden="1"/>
    <col min="2563" max="2563" width="8.125" style="3" hidden="1"/>
    <col min="2564" max="2564" width="9.125" style="3" hidden="1"/>
    <col min="2565" max="2565" width="9.75" style="3" hidden="1"/>
    <col min="2566" max="2566" width="11.125" style="3" hidden="1"/>
    <col min="2567" max="2567" width="10.375" style="3" hidden="1"/>
    <col min="2568" max="2568" width="10.5" style="3" hidden="1"/>
    <col min="2569" max="2817" width="8" style="3" hidden="1"/>
    <col min="2818" max="2818" width="28.125" style="3" hidden="1"/>
    <col min="2819" max="2819" width="8.125" style="3" hidden="1"/>
    <col min="2820" max="2820" width="9.125" style="3" hidden="1"/>
    <col min="2821" max="2821" width="9.75" style="3" hidden="1"/>
    <col min="2822" max="2822" width="11.125" style="3" hidden="1"/>
    <col min="2823" max="2823" width="10.375" style="3" hidden="1"/>
    <col min="2824" max="2824" width="10.5" style="3" hidden="1"/>
    <col min="2825" max="3073" width="9" style="3" hidden="1"/>
    <col min="3074" max="3074" width="28.125" style="3" hidden="1"/>
    <col min="3075" max="3075" width="8.125" style="3" hidden="1"/>
    <col min="3076" max="3076" width="9.125" style="3" hidden="1"/>
    <col min="3077" max="3077" width="9.75" style="3" hidden="1"/>
    <col min="3078" max="3078" width="11.125" style="3" hidden="1"/>
    <col min="3079" max="3079" width="10.375" style="3" hidden="1"/>
    <col min="3080" max="3080" width="10.5" style="3" hidden="1"/>
    <col min="3081" max="3329" width="8" style="3" hidden="1"/>
    <col min="3330" max="3330" width="28.125" style="3" hidden="1"/>
    <col min="3331" max="3331" width="8.125" style="3" hidden="1"/>
    <col min="3332" max="3332" width="9.125" style="3" hidden="1"/>
    <col min="3333" max="3333" width="9.75" style="3" hidden="1"/>
    <col min="3334" max="3334" width="11.125" style="3" hidden="1"/>
    <col min="3335" max="3335" width="10.375" style="3" hidden="1"/>
    <col min="3336" max="3336" width="10.5" style="3" hidden="1"/>
    <col min="3337" max="3585" width="8" style="3" hidden="1"/>
    <col min="3586" max="3586" width="28.125" style="3" hidden="1"/>
    <col min="3587" max="3587" width="8.125" style="3" hidden="1"/>
    <col min="3588" max="3588" width="9.125" style="3" hidden="1"/>
    <col min="3589" max="3589" width="9.75" style="3" hidden="1"/>
    <col min="3590" max="3590" width="11.125" style="3" hidden="1"/>
    <col min="3591" max="3591" width="10.375" style="3" hidden="1"/>
    <col min="3592" max="3592" width="10.5" style="3" hidden="1"/>
    <col min="3593" max="3841" width="8" style="3" hidden="1"/>
    <col min="3842" max="3842" width="28.125" style="3" hidden="1"/>
    <col min="3843" max="3843" width="8.125" style="3" hidden="1"/>
    <col min="3844" max="3844" width="9.125" style="3" hidden="1"/>
    <col min="3845" max="3845" width="9.75" style="3" hidden="1"/>
    <col min="3846" max="3846" width="11.125" style="3" hidden="1"/>
    <col min="3847" max="3847" width="10.375" style="3" hidden="1"/>
    <col min="3848" max="3848" width="10.5" style="3" hidden="1"/>
    <col min="3849" max="4097" width="9" style="3" hidden="1"/>
    <col min="4098" max="4098" width="28.125" style="3" hidden="1"/>
    <col min="4099" max="4099" width="8.125" style="3" hidden="1"/>
    <col min="4100" max="4100" width="9.125" style="3" hidden="1"/>
    <col min="4101" max="4101" width="9.75" style="3" hidden="1"/>
    <col min="4102" max="4102" width="11.125" style="3" hidden="1"/>
    <col min="4103" max="4103" width="10.375" style="3" hidden="1"/>
    <col min="4104" max="4104" width="10.5" style="3" hidden="1"/>
    <col min="4105" max="4353" width="8" style="3" hidden="1"/>
    <col min="4354" max="4354" width="28.125" style="3" hidden="1"/>
    <col min="4355" max="4355" width="8.125" style="3" hidden="1"/>
    <col min="4356" max="4356" width="9.125" style="3" hidden="1"/>
    <col min="4357" max="4357" width="9.75" style="3" hidden="1"/>
    <col min="4358" max="4358" width="11.125" style="3" hidden="1"/>
    <col min="4359" max="4359" width="10.375" style="3" hidden="1"/>
    <col min="4360" max="4360" width="10.5" style="3" hidden="1"/>
    <col min="4361" max="4609" width="8" style="3" hidden="1"/>
    <col min="4610" max="4610" width="28.125" style="3" hidden="1"/>
    <col min="4611" max="4611" width="8.125" style="3" hidden="1"/>
    <col min="4612" max="4612" width="9.125" style="3" hidden="1"/>
    <col min="4613" max="4613" width="9.75" style="3" hidden="1"/>
    <col min="4614" max="4614" width="11.125" style="3" hidden="1"/>
    <col min="4615" max="4615" width="10.375" style="3" hidden="1"/>
    <col min="4616" max="4616" width="10.5" style="3" hidden="1"/>
    <col min="4617" max="4865" width="8" style="3" hidden="1"/>
    <col min="4866" max="4866" width="28.125" style="3" hidden="1"/>
    <col min="4867" max="4867" width="8.125" style="3" hidden="1"/>
    <col min="4868" max="4868" width="9.125" style="3" hidden="1"/>
    <col min="4869" max="4869" width="9.75" style="3" hidden="1"/>
    <col min="4870" max="4870" width="11.125" style="3" hidden="1"/>
    <col min="4871" max="4871" width="10.375" style="3" hidden="1"/>
    <col min="4872" max="4872" width="10.5" style="3" hidden="1"/>
    <col min="4873" max="5121" width="9" style="3" hidden="1"/>
    <col min="5122" max="5122" width="28.125" style="3" hidden="1"/>
    <col min="5123" max="5123" width="8.125" style="3" hidden="1"/>
    <col min="5124" max="5124" width="9.125" style="3" hidden="1"/>
    <col min="5125" max="5125" width="9.75" style="3" hidden="1"/>
    <col min="5126" max="5126" width="11.125" style="3" hidden="1"/>
    <col min="5127" max="5127" width="10.375" style="3" hidden="1"/>
    <col min="5128" max="5128" width="10.5" style="3" hidden="1"/>
    <col min="5129" max="5377" width="8" style="3" hidden="1"/>
    <col min="5378" max="5378" width="28.125" style="3" hidden="1"/>
    <col min="5379" max="5379" width="8.125" style="3" hidden="1"/>
    <col min="5380" max="5380" width="9.125" style="3" hidden="1"/>
    <col min="5381" max="5381" width="9.75" style="3" hidden="1"/>
    <col min="5382" max="5382" width="11.125" style="3" hidden="1"/>
    <col min="5383" max="5383" width="10.375" style="3" hidden="1"/>
    <col min="5384" max="5384" width="10.5" style="3" hidden="1"/>
    <col min="5385" max="5633" width="8" style="3" hidden="1"/>
    <col min="5634" max="5634" width="28.125" style="3" hidden="1"/>
    <col min="5635" max="5635" width="8.125" style="3" hidden="1"/>
    <col min="5636" max="5636" width="9.125" style="3" hidden="1"/>
    <col min="5637" max="5637" width="9.75" style="3" hidden="1"/>
    <col min="5638" max="5638" width="11.125" style="3" hidden="1"/>
    <col min="5639" max="5639" width="10.375" style="3" hidden="1"/>
    <col min="5640" max="5640" width="10.5" style="3" hidden="1"/>
    <col min="5641" max="5889" width="8" style="3" hidden="1"/>
    <col min="5890" max="5890" width="28.125" style="3" hidden="1"/>
    <col min="5891" max="5891" width="8.125" style="3" hidden="1"/>
    <col min="5892" max="5892" width="9.125" style="3" hidden="1"/>
    <col min="5893" max="5893" width="9.75" style="3" hidden="1"/>
    <col min="5894" max="5894" width="11.125" style="3" hidden="1"/>
    <col min="5895" max="5895" width="10.375" style="3" hidden="1"/>
    <col min="5896" max="5896" width="10.5" style="3" hidden="1"/>
    <col min="5897" max="6145" width="9" style="3" hidden="1"/>
    <col min="6146" max="6146" width="28.125" style="3" hidden="1"/>
    <col min="6147" max="6147" width="8.125" style="3" hidden="1"/>
    <col min="6148" max="6148" width="9.125" style="3" hidden="1"/>
    <col min="6149" max="6149" width="9.75" style="3" hidden="1"/>
    <col min="6150" max="6150" width="11.125" style="3" hidden="1"/>
    <col min="6151" max="6151" width="10.375" style="3" hidden="1"/>
    <col min="6152" max="6152" width="10.5" style="3" hidden="1"/>
    <col min="6153" max="6401" width="8" style="3" hidden="1"/>
    <col min="6402" max="6402" width="28.125" style="3" hidden="1"/>
    <col min="6403" max="6403" width="8.125" style="3" hidden="1"/>
    <col min="6404" max="6404" width="9.125" style="3" hidden="1"/>
    <col min="6405" max="6405" width="9.75" style="3" hidden="1"/>
    <col min="6406" max="6406" width="11.125" style="3" hidden="1"/>
    <col min="6407" max="6407" width="10.375" style="3" hidden="1"/>
    <col min="6408" max="6408" width="10.5" style="3" hidden="1"/>
    <col min="6409" max="6657" width="8" style="3" hidden="1"/>
    <col min="6658" max="6658" width="28.125" style="3" hidden="1"/>
    <col min="6659" max="6659" width="8.125" style="3" hidden="1"/>
    <col min="6660" max="6660" width="9.125" style="3" hidden="1"/>
    <col min="6661" max="6661" width="9.75" style="3" hidden="1"/>
    <col min="6662" max="6662" width="11.125" style="3" hidden="1"/>
    <col min="6663" max="6663" width="10.375" style="3" hidden="1"/>
    <col min="6664" max="6664" width="10.5" style="3" hidden="1"/>
    <col min="6665" max="6913" width="8" style="3" hidden="1"/>
    <col min="6914" max="6914" width="28.125" style="3" hidden="1"/>
    <col min="6915" max="6915" width="8.125" style="3" hidden="1"/>
    <col min="6916" max="6916" width="9.125" style="3" hidden="1"/>
    <col min="6917" max="6917" width="9.75" style="3" hidden="1"/>
    <col min="6918" max="6918" width="11.125" style="3" hidden="1"/>
    <col min="6919" max="6919" width="10.375" style="3" hidden="1"/>
    <col min="6920" max="6920" width="10.5" style="3" hidden="1"/>
    <col min="6921" max="7169" width="9" style="3" hidden="1"/>
    <col min="7170" max="7170" width="28.125" style="3" hidden="1"/>
    <col min="7171" max="7171" width="8.125" style="3" hidden="1"/>
    <col min="7172" max="7172" width="9.125" style="3" hidden="1"/>
    <col min="7173" max="7173" width="9.75" style="3" hidden="1"/>
    <col min="7174" max="7174" width="11.125" style="3" hidden="1"/>
    <col min="7175" max="7175" width="10.375" style="3" hidden="1"/>
    <col min="7176" max="7176" width="10.5" style="3" hidden="1"/>
    <col min="7177" max="7425" width="8" style="3" hidden="1"/>
    <col min="7426" max="7426" width="28.125" style="3" hidden="1"/>
    <col min="7427" max="7427" width="8.125" style="3" hidden="1"/>
    <col min="7428" max="7428" width="9.125" style="3" hidden="1"/>
    <col min="7429" max="7429" width="9.75" style="3" hidden="1"/>
    <col min="7430" max="7430" width="11.125" style="3" hidden="1"/>
    <col min="7431" max="7431" width="10.375" style="3" hidden="1"/>
    <col min="7432" max="7432" width="10.5" style="3" hidden="1"/>
    <col min="7433" max="7681" width="8" style="3" hidden="1"/>
    <col min="7682" max="7682" width="28.125" style="3" hidden="1"/>
    <col min="7683" max="7683" width="8.125" style="3" hidden="1"/>
    <col min="7684" max="7684" width="9.125" style="3" hidden="1"/>
    <col min="7685" max="7685" width="9.75" style="3" hidden="1"/>
    <col min="7686" max="7686" width="11.125" style="3" hidden="1"/>
    <col min="7687" max="7687" width="10.375" style="3" hidden="1"/>
    <col min="7688" max="7688" width="10.5" style="3" hidden="1"/>
    <col min="7689" max="7937" width="8" style="3" hidden="1"/>
    <col min="7938" max="7938" width="28.125" style="3" hidden="1"/>
    <col min="7939" max="7939" width="8.125" style="3" hidden="1"/>
    <col min="7940" max="7940" width="9.125" style="3" hidden="1"/>
    <col min="7941" max="7941" width="9.75" style="3" hidden="1"/>
    <col min="7942" max="7942" width="11.125" style="3" hidden="1"/>
    <col min="7943" max="7943" width="10.375" style="3" hidden="1"/>
    <col min="7944" max="7944" width="10.5" style="3" hidden="1"/>
    <col min="7945" max="8193" width="9" style="3" hidden="1"/>
    <col min="8194" max="8194" width="28.125" style="3" hidden="1"/>
    <col min="8195" max="8195" width="8.125" style="3" hidden="1"/>
    <col min="8196" max="8196" width="9.125" style="3" hidden="1"/>
    <col min="8197" max="8197" width="9.75" style="3" hidden="1"/>
    <col min="8198" max="8198" width="11.125" style="3" hidden="1"/>
    <col min="8199" max="8199" width="10.375" style="3" hidden="1"/>
    <col min="8200" max="8200" width="10.5" style="3" hidden="1"/>
    <col min="8201" max="8449" width="8" style="3" hidden="1"/>
    <col min="8450" max="8450" width="28.125" style="3" hidden="1"/>
    <col min="8451" max="8451" width="8.125" style="3" hidden="1"/>
    <col min="8452" max="8452" width="9.125" style="3" hidden="1"/>
    <col min="8453" max="8453" width="9.75" style="3" hidden="1"/>
    <col min="8454" max="8454" width="11.125" style="3" hidden="1"/>
    <col min="8455" max="8455" width="10.375" style="3" hidden="1"/>
    <col min="8456" max="8456" width="10.5" style="3" hidden="1"/>
    <col min="8457" max="8705" width="8" style="3" hidden="1"/>
    <col min="8706" max="8706" width="28.125" style="3" hidden="1"/>
    <col min="8707" max="8707" width="8.125" style="3" hidden="1"/>
    <col min="8708" max="8708" width="9.125" style="3" hidden="1"/>
    <col min="8709" max="8709" width="9.75" style="3" hidden="1"/>
    <col min="8710" max="8710" width="11.125" style="3" hidden="1"/>
    <col min="8711" max="8711" width="10.375" style="3" hidden="1"/>
    <col min="8712" max="8712" width="10.5" style="3" hidden="1"/>
    <col min="8713" max="8961" width="8" style="3" hidden="1"/>
    <col min="8962" max="8962" width="28.125" style="3" hidden="1"/>
    <col min="8963" max="8963" width="8.125" style="3" hidden="1"/>
    <col min="8964" max="8964" width="9.125" style="3" hidden="1"/>
    <col min="8965" max="8965" width="9.75" style="3" hidden="1"/>
    <col min="8966" max="8966" width="11.125" style="3" hidden="1"/>
    <col min="8967" max="8967" width="10.375" style="3" hidden="1"/>
    <col min="8968" max="8968" width="10.5" style="3" hidden="1"/>
    <col min="8969" max="9217" width="9" style="3" hidden="1"/>
    <col min="9218" max="9218" width="28.125" style="3" hidden="1"/>
    <col min="9219" max="9219" width="8.125" style="3" hidden="1"/>
    <col min="9220" max="9220" width="9.125" style="3" hidden="1"/>
    <col min="9221" max="9221" width="9.75" style="3" hidden="1"/>
    <col min="9222" max="9222" width="11.125" style="3" hidden="1"/>
    <col min="9223" max="9223" width="10.375" style="3" hidden="1"/>
    <col min="9224" max="9224" width="10.5" style="3" hidden="1"/>
    <col min="9225" max="9473" width="8" style="3" hidden="1"/>
    <col min="9474" max="9474" width="28.125" style="3" hidden="1"/>
    <col min="9475" max="9475" width="8.125" style="3" hidden="1"/>
    <col min="9476" max="9476" width="9.125" style="3" hidden="1"/>
    <col min="9477" max="9477" width="9.75" style="3" hidden="1"/>
    <col min="9478" max="9478" width="11.125" style="3" hidden="1"/>
    <col min="9479" max="9479" width="10.375" style="3" hidden="1"/>
    <col min="9480" max="9480" width="10.5" style="3" hidden="1"/>
    <col min="9481" max="9729" width="8" style="3" hidden="1"/>
    <col min="9730" max="9730" width="28.125" style="3" hidden="1"/>
    <col min="9731" max="9731" width="8.125" style="3" hidden="1"/>
    <col min="9732" max="9732" width="9.125" style="3" hidden="1"/>
    <col min="9733" max="9733" width="9.75" style="3" hidden="1"/>
    <col min="9734" max="9734" width="11.125" style="3" hidden="1"/>
    <col min="9735" max="9735" width="10.375" style="3" hidden="1"/>
    <col min="9736" max="9736" width="10.5" style="3" hidden="1"/>
    <col min="9737" max="9985" width="8" style="3" hidden="1"/>
    <col min="9986" max="9986" width="28.125" style="3" hidden="1"/>
    <col min="9987" max="9987" width="8.125" style="3" hidden="1"/>
    <col min="9988" max="9988" width="9.125" style="3" hidden="1"/>
    <col min="9989" max="9989" width="9.75" style="3" hidden="1"/>
    <col min="9990" max="9990" width="11.125" style="3" hidden="1"/>
    <col min="9991" max="9991" width="10.375" style="3" hidden="1"/>
    <col min="9992" max="9992" width="10.5" style="3" hidden="1"/>
    <col min="9993" max="10241" width="9" style="3" hidden="1"/>
    <col min="10242" max="10242" width="28.125" style="3" hidden="1"/>
    <col min="10243" max="10243" width="8.125" style="3" hidden="1"/>
    <col min="10244" max="10244" width="9.125" style="3" hidden="1"/>
    <col min="10245" max="10245" width="9.75" style="3" hidden="1"/>
    <col min="10246" max="10246" width="11.125" style="3" hidden="1"/>
    <col min="10247" max="10247" width="10.375" style="3" hidden="1"/>
    <col min="10248" max="10248" width="10.5" style="3" hidden="1"/>
    <col min="10249" max="10497" width="8" style="3" hidden="1"/>
    <col min="10498" max="10498" width="28.125" style="3" hidden="1"/>
    <col min="10499" max="10499" width="8.125" style="3" hidden="1"/>
    <col min="10500" max="10500" width="9.125" style="3" hidden="1"/>
    <col min="10501" max="10501" width="9.75" style="3" hidden="1"/>
    <col min="10502" max="10502" width="11.125" style="3" hidden="1"/>
    <col min="10503" max="10503" width="10.375" style="3" hidden="1"/>
    <col min="10504" max="10504" width="10.5" style="3" hidden="1"/>
    <col min="10505" max="10753" width="8" style="3" hidden="1"/>
    <col min="10754" max="10754" width="28.125" style="3" hidden="1"/>
    <col min="10755" max="10755" width="8.125" style="3" hidden="1"/>
    <col min="10756" max="10756" width="9.125" style="3" hidden="1"/>
    <col min="10757" max="10757" width="9.75" style="3" hidden="1"/>
    <col min="10758" max="10758" width="11.125" style="3" hidden="1"/>
    <col min="10759" max="10759" width="10.375" style="3" hidden="1"/>
    <col min="10760" max="10760" width="10.5" style="3" hidden="1"/>
    <col min="10761" max="11009" width="8" style="3" hidden="1"/>
    <col min="11010" max="11010" width="28.125" style="3" hidden="1"/>
    <col min="11011" max="11011" width="8.125" style="3" hidden="1"/>
    <col min="11012" max="11012" width="9.125" style="3" hidden="1"/>
    <col min="11013" max="11013" width="9.75" style="3" hidden="1"/>
    <col min="11014" max="11014" width="11.125" style="3" hidden="1"/>
    <col min="11015" max="11015" width="10.375" style="3" hidden="1"/>
    <col min="11016" max="11016" width="10.5" style="3" hidden="1"/>
    <col min="11017" max="11265" width="9" style="3" hidden="1"/>
    <col min="11266" max="11266" width="28.125" style="3" hidden="1"/>
    <col min="11267" max="11267" width="8.125" style="3" hidden="1"/>
    <col min="11268" max="11268" width="9.125" style="3" hidden="1"/>
    <col min="11269" max="11269" width="9.75" style="3" hidden="1"/>
    <col min="11270" max="11270" width="11.125" style="3" hidden="1"/>
    <col min="11271" max="11271" width="10.375" style="3" hidden="1"/>
    <col min="11272" max="11272" width="10.5" style="3" hidden="1"/>
    <col min="11273" max="11521" width="8" style="3" hidden="1"/>
    <col min="11522" max="11522" width="28.125" style="3" hidden="1"/>
    <col min="11523" max="11523" width="8.125" style="3" hidden="1"/>
    <col min="11524" max="11524" width="9.125" style="3" hidden="1"/>
    <col min="11525" max="11525" width="9.75" style="3" hidden="1"/>
    <col min="11526" max="11526" width="11.125" style="3" hidden="1"/>
    <col min="11527" max="11527" width="10.375" style="3" hidden="1"/>
    <col min="11528" max="11528" width="10.5" style="3" hidden="1"/>
    <col min="11529" max="11777" width="8" style="3" hidden="1"/>
    <col min="11778" max="11778" width="28.125" style="3" hidden="1"/>
    <col min="11779" max="11779" width="8.125" style="3" hidden="1"/>
    <col min="11780" max="11780" width="9.125" style="3" hidden="1"/>
    <col min="11781" max="11781" width="9.75" style="3" hidden="1"/>
    <col min="11782" max="11782" width="11.125" style="3" hidden="1"/>
    <col min="11783" max="11783" width="10.375" style="3" hidden="1"/>
    <col min="11784" max="11784" width="10.5" style="3" hidden="1"/>
    <col min="11785" max="12033" width="8" style="3" hidden="1"/>
    <col min="12034" max="12034" width="28.125" style="3" hidden="1"/>
    <col min="12035" max="12035" width="8.125" style="3" hidden="1"/>
    <col min="12036" max="12036" width="9.125" style="3" hidden="1"/>
    <col min="12037" max="12037" width="9.75" style="3" hidden="1"/>
    <col min="12038" max="12038" width="11.125" style="3" hidden="1"/>
    <col min="12039" max="12039" width="10.375" style="3" hidden="1"/>
    <col min="12040" max="12040" width="10.5" style="3" hidden="1"/>
    <col min="12041" max="12289" width="9" style="3" hidden="1"/>
    <col min="12290" max="12290" width="28.125" style="3" hidden="1"/>
    <col min="12291" max="12291" width="8.125" style="3" hidden="1"/>
    <col min="12292" max="12292" width="9.125" style="3" hidden="1"/>
    <col min="12293" max="12293" width="9.75" style="3" hidden="1"/>
    <col min="12294" max="12294" width="11.125" style="3" hidden="1"/>
    <col min="12295" max="12295" width="10.375" style="3" hidden="1"/>
    <col min="12296" max="12296" width="10.5" style="3" hidden="1"/>
    <col min="12297" max="12545" width="8" style="3" hidden="1"/>
    <col min="12546" max="12546" width="28.125" style="3" hidden="1"/>
    <col min="12547" max="12547" width="8.125" style="3" hidden="1"/>
    <col min="12548" max="12548" width="9.125" style="3" hidden="1"/>
    <col min="12549" max="12549" width="9.75" style="3" hidden="1"/>
    <col min="12550" max="12550" width="11.125" style="3" hidden="1"/>
    <col min="12551" max="12551" width="10.375" style="3" hidden="1"/>
    <col min="12552" max="12552" width="10.5" style="3" hidden="1"/>
    <col min="12553" max="12801" width="8" style="3" hidden="1"/>
    <col min="12802" max="12802" width="28.125" style="3" hidden="1"/>
    <col min="12803" max="12803" width="8.125" style="3" hidden="1"/>
    <col min="12804" max="12804" width="9.125" style="3" hidden="1"/>
    <col min="12805" max="12805" width="9.75" style="3" hidden="1"/>
    <col min="12806" max="12806" width="11.125" style="3" hidden="1"/>
    <col min="12807" max="12807" width="10.375" style="3" hidden="1"/>
    <col min="12808" max="12808" width="10.5" style="3" hidden="1"/>
    <col min="12809" max="13057" width="8" style="3" hidden="1"/>
    <col min="13058" max="13058" width="28.125" style="3" hidden="1"/>
    <col min="13059" max="13059" width="8.125" style="3" hidden="1"/>
    <col min="13060" max="13060" width="9.125" style="3" hidden="1"/>
    <col min="13061" max="13061" width="9.75" style="3" hidden="1"/>
    <col min="13062" max="13062" width="11.125" style="3" hidden="1"/>
    <col min="13063" max="13063" width="10.375" style="3" hidden="1"/>
    <col min="13064" max="13064" width="10.5" style="3" hidden="1"/>
    <col min="13065" max="13313" width="9" style="3" hidden="1"/>
    <col min="13314" max="13314" width="28.125" style="3" hidden="1"/>
    <col min="13315" max="13315" width="8.125" style="3" hidden="1"/>
    <col min="13316" max="13316" width="9.125" style="3" hidden="1"/>
    <col min="13317" max="13317" width="9.75" style="3" hidden="1"/>
    <col min="13318" max="13318" width="11.125" style="3" hidden="1"/>
    <col min="13319" max="13319" width="10.375" style="3" hidden="1"/>
    <col min="13320" max="13320" width="10.5" style="3" hidden="1"/>
    <col min="13321" max="13569" width="8" style="3" hidden="1"/>
    <col min="13570" max="13570" width="28.125" style="3" hidden="1"/>
    <col min="13571" max="13571" width="8.125" style="3" hidden="1"/>
    <col min="13572" max="13572" width="9.125" style="3" hidden="1"/>
    <col min="13573" max="13573" width="9.75" style="3" hidden="1"/>
    <col min="13574" max="13574" width="11.125" style="3" hidden="1"/>
    <col min="13575" max="13575" width="10.375" style="3" hidden="1"/>
    <col min="13576" max="13576" width="10.5" style="3" hidden="1"/>
    <col min="13577" max="13825" width="8" style="3" hidden="1"/>
    <col min="13826" max="13826" width="28.125" style="3" hidden="1"/>
    <col min="13827" max="13827" width="8.125" style="3" hidden="1"/>
    <col min="13828" max="13828" width="9.125" style="3" hidden="1"/>
    <col min="13829" max="13829" width="9.75" style="3" hidden="1"/>
    <col min="13830" max="13830" width="11.125" style="3" hidden="1"/>
    <col min="13831" max="13831" width="10.375" style="3" hidden="1"/>
    <col min="13832" max="13832" width="10.5" style="3" hidden="1"/>
    <col min="13833" max="14081" width="8" style="3" hidden="1"/>
    <col min="14082" max="14082" width="28.125" style="3" hidden="1"/>
    <col min="14083" max="14083" width="8.125" style="3" hidden="1"/>
    <col min="14084" max="14084" width="9.125" style="3" hidden="1"/>
    <col min="14085" max="14085" width="9.75" style="3" hidden="1"/>
    <col min="14086" max="14086" width="11.125" style="3" hidden="1"/>
    <col min="14087" max="14087" width="10.375" style="3" hidden="1"/>
    <col min="14088" max="14088" width="10.5" style="3" hidden="1"/>
    <col min="14089" max="14337" width="9" style="3" hidden="1"/>
    <col min="14338" max="14338" width="28.125" style="3" hidden="1"/>
    <col min="14339" max="14339" width="8.125" style="3" hidden="1"/>
    <col min="14340" max="14340" width="9.125" style="3" hidden="1"/>
    <col min="14341" max="14341" width="9.75" style="3" hidden="1"/>
    <col min="14342" max="14342" width="11.125" style="3" hidden="1"/>
    <col min="14343" max="14343" width="10.375" style="3" hidden="1"/>
    <col min="14344" max="14344" width="10.5" style="3" hidden="1"/>
    <col min="14345" max="14593" width="8" style="3" hidden="1"/>
    <col min="14594" max="14594" width="28.125" style="3" hidden="1"/>
    <col min="14595" max="14595" width="8.125" style="3" hidden="1"/>
    <col min="14596" max="14596" width="9.125" style="3" hidden="1"/>
    <col min="14597" max="14597" width="9.75" style="3" hidden="1"/>
    <col min="14598" max="14598" width="11.125" style="3" hidden="1"/>
    <col min="14599" max="14599" width="10.375" style="3" hidden="1"/>
    <col min="14600" max="14600" width="10.5" style="3" hidden="1"/>
    <col min="14601" max="14849" width="8" style="3" hidden="1"/>
    <col min="14850" max="14850" width="28.125" style="3" hidden="1"/>
    <col min="14851" max="14851" width="8.125" style="3" hidden="1"/>
    <col min="14852" max="14852" width="9.125" style="3" hidden="1"/>
    <col min="14853" max="14853" width="9.75" style="3" hidden="1"/>
    <col min="14854" max="14854" width="11.125" style="3" hidden="1"/>
    <col min="14855" max="14855" width="10.375" style="3" hidden="1"/>
    <col min="14856" max="14856" width="10.5" style="3" hidden="1"/>
    <col min="14857" max="15105" width="8" style="3" hidden="1"/>
    <col min="15106" max="15106" width="28.125" style="3" hidden="1"/>
    <col min="15107" max="15107" width="8.125" style="3" hidden="1"/>
    <col min="15108" max="15108" width="9.125" style="3" hidden="1"/>
    <col min="15109" max="15109" width="9.75" style="3" hidden="1"/>
    <col min="15110" max="15110" width="11.125" style="3" hidden="1"/>
    <col min="15111" max="15111" width="10.375" style="3" hidden="1"/>
    <col min="15112" max="15112" width="10.5" style="3" hidden="1"/>
    <col min="15113" max="15361" width="9" style="3" hidden="1"/>
    <col min="15362" max="15362" width="28.125" style="3" hidden="1"/>
    <col min="15363" max="15363" width="8.125" style="3" hidden="1"/>
    <col min="15364" max="15364" width="9.125" style="3" hidden="1"/>
    <col min="15365" max="15365" width="9.75" style="3" hidden="1"/>
    <col min="15366" max="15366" width="11.125" style="3" hidden="1"/>
    <col min="15367" max="15367" width="10.375" style="3" hidden="1"/>
    <col min="15368" max="15368" width="10.5" style="3" hidden="1"/>
    <col min="15369" max="15617" width="8" style="3" hidden="1"/>
    <col min="15618" max="15618" width="28.125" style="3" hidden="1"/>
    <col min="15619" max="15619" width="8.125" style="3" hidden="1"/>
    <col min="15620" max="15620" width="9.125" style="3" hidden="1"/>
    <col min="15621" max="15621" width="9.75" style="3" hidden="1"/>
    <col min="15622" max="15622" width="11.125" style="3" hidden="1"/>
    <col min="15623" max="15623" width="10.375" style="3" hidden="1"/>
    <col min="15624" max="15624" width="10.5" style="3" hidden="1"/>
    <col min="15625" max="15873" width="8" style="3" hidden="1"/>
    <col min="15874" max="15874" width="28.125" style="3" hidden="1"/>
    <col min="15875" max="15875" width="8.125" style="3" hidden="1"/>
    <col min="15876" max="15876" width="9.125" style="3" hidden="1"/>
    <col min="15877" max="15877" width="9.75" style="3" hidden="1"/>
    <col min="15878" max="15878" width="11.125" style="3" hidden="1"/>
    <col min="15879" max="15879" width="10.375" style="3" hidden="1"/>
    <col min="15880" max="15880" width="10.5" style="3" hidden="1"/>
    <col min="15881" max="16129" width="8" style="3" hidden="1"/>
    <col min="16130" max="16130" width="28.125" style="3" hidden="1"/>
    <col min="16131" max="16131" width="8.125" style="3" hidden="1"/>
    <col min="16132" max="16132" width="9.125" style="3" hidden="1"/>
    <col min="16133" max="16133" width="9.75" style="3" hidden="1"/>
    <col min="16134" max="16134" width="11.125" style="3" hidden="1"/>
    <col min="16135" max="16135" width="10.375" style="3" hidden="1"/>
    <col min="16136" max="16136" width="10.5" style="3" hidden="1"/>
    <col min="16137" max="16384" width="9" style="3" hidden="1"/>
  </cols>
  <sheetData>
    <row r="1" spans="2:8">
      <c r="B1" s="3" t="s">
        <v>30</v>
      </c>
      <c r="F1" s="4" t="s">
        <v>31</v>
      </c>
    </row>
    <row r="2" spans="2:8" ht="4.5" customHeight="1" thickBot="1"/>
    <row r="3" spans="2:8" ht="20.25" customHeight="1">
      <c r="B3" s="365" t="s">
        <v>906</v>
      </c>
      <c r="C3" s="366"/>
      <c r="D3" s="366"/>
      <c r="E3" s="366"/>
      <c r="F3" s="367"/>
      <c r="G3" s="19"/>
      <c r="H3" s="38"/>
    </row>
    <row r="4" spans="2:8" ht="6" customHeight="1">
      <c r="B4" s="5"/>
      <c r="C4" s="11"/>
      <c r="E4" s="11"/>
      <c r="F4" s="16"/>
      <c r="G4" s="19"/>
      <c r="H4" s="19"/>
    </row>
    <row r="5" spans="2:8">
      <c r="B5" s="237" t="s">
        <v>789</v>
      </c>
      <c r="C5" s="238" t="s">
        <v>790</v>
      </c>
      <c r="D5" s="95"/>
      <c r="E5" s="6"/>
      <c r="F5" s="239"/>
      <c r="G5" s="19"/>
      <c r="H5" s="19"/>
    </row>
    <row r="6" spans="2:8">
      <c r="B6" s="84" t="s">
        <v>408</v>
      </c>
      <c r="C6" s="85" t="s">
        <v>6</v>
      </c>
      <c r="D6" s="85" t="s">
        <v>10</v>
      </c>
      <c r="E6" s="86" t="s">
        <v>32</v>
      </c>
      <c r="F6" s="40" t="s">
        <v>33</v>
      </c>
      <c r="G6" s="19"/>
      <c r="H6" s="19"/>
    </row>
    <row r="7" spans="2:8">
      <c r="B7" s="8" t="s">
        <v>34</v>
      </c>
      <c r="C7" s="9" t="s">
        <v>787</v>
      </c>
      <c r="D7" s="78">
        <f>'Input quantities'!J5</f>
        <v>5750</v>
      </c>
      <c r="E7" s="11">
        <f>'Input quantities'!J7</f>
        <v>0.2</v>
      </c>
      <c r="F7" s="13">
        <f>D7*E7</f>
        <v>1150</v>
      </c>
      <c r="G7" s="107" t="s">
        <v>73</v>
      </c>
      <c r="H7" s="107" t="s">
        <v>73</v>
      </c>
    </row>
    <row r="8" spans="2:8">
      <c r="B8" s="8" t="s">
        <v>36</v>
      </c>
      <c r="C8" s="79"/>
      <c r="D8" s="79">
        <v>0</v>
      </c>
      <c r="E8" s="80">
        <v>0</v>
      </c>
      <c r="F8" s="13">
        <f>D8*E8</f>
        <v>0</v>
      </c>
      <c r="G8" s="39"/>
      <c r="H8" s="39"/>
    </row>
    <row r="9" spans="2:8">
      <c r="B9" s="14" t="s">
        <v>37</v>
      </c>
      <c r="C9" s="11"/>
      <c r="D9" s="93"/>
      <c r="E9" s="11"/>
      <c r="F9" s="17">
        <v>20</v>
      </c>
      <c r="G9" s="39"/>
      <c r="H9" s="39"/>
    </row>
    <row r="10" spans="2:8">
      <c r="B10" s="14" t="s">
        <v>38</v>
      </c>
      <c r="C10" s="11"/>
      <c r="D10" s="93"/>
      <c r="E10" s="11"/>
      <c r="F10" s="17">
        <v>0</v>
      </c>
      <c r="G10" s="39"/>
      <c r="H10" s="39"/>
    </row>
    <row r="11" spans="2:8">
      <c r="B11" s="14" t="s">
        <v>925</v>
      </c>
      <c r="C11" s="11"/>
      <c r="D11" s="93">
        <f>D7/2000</f>
        <v>2.875</v>
      </c>
      <c r="E11" s="254">
        <v>20</v>
      </c>
      <c r="F11" s="255">
        <f>D11*E11</f>
        <v>57.5</v>
      </c>
      <c r="G11" s="11"/>
      <c r="H11" s="11"/>
    </row>
    <row r="12" spans="2:8">
      <c r="B12" s="90" t="s">
        <v>411</v>
      </c>
      <c r="C12" s="6"/>
      <c r="D12" s="20"/>
      <c r="E12" s="20"/>
      <c r="F12" s="91">
        <f>SUM(F7:F10)-F11</f>
        <v>1112.5</v>
      </c>
      <c r="G12" s="11"/>
      <c r="H12" s="11"/>
    </row>
    <row r="13" spans="2:8">
      <c r="B13" s="10"/>
      <c r="C13" s="11"/>
      <c r="D13" s="12"/>
      <c r="E13" s="11"/>
      <c r="F13" s="13"/>
      <c r="G13" s="11"/>
      <c r="H13" s="11"/>
    </row>
    <row r="14" spans="2:8">
      <c r="B14" s="87" t="s">
        <v>409</v>
      </c>
      <c r="C14" s="97" t="s">
        <v>39</v>
      </c>
      <c r="D14" s="97" t="s">
        <v>32</v>
      </c>
      <c r="E14" s="11"/>
      <c r="F14" s="13"/>
      <c r="G14" s="41"/>
      <c r="H14" s="41"/>
    </row>
    <row r="15" spans="2:8">
      <c r="B15" s="14" t="s">
        <v>22</v>
      </c>
      <c r="C15" s="98">
        <f>'Input quantities'!J11</f>
        <v>150</v>
      </c>
      <c r="D15" s="82">
        <f>'Input prices'!M14</f>
        <v>1625</v>
      </c>
      <c r="F15" s="13">
        <f>D15*C15/'Input quantities'!J10</f>
        <v>121.875</v>
      </c>
      <c r="G15" s="11"/>
      <c r="H15" s="11"/>
    </row>
    <row r="16" spans="2:8">
      <c r="B16" s="14" t="s">
        <v>40</v>
      </c>
      <c r="C16" s="81"/>
      <c r="D16" s="82"/>
      <c r="E16" s="106"/>
      <c r="F16" s="13">
        <f>SUM(E17:E21)</f>
        <v>90.5</v>
      </c>
      <c r="G16" s="11"/>
      <c r="H16" s="11"/>
    </row>
    <row r="17" spans="2:8">
      <c r="B17" s="15" t="s">
        <v>41</v>
      </c>
      <c r="C17" s="81">
        <f>'Input quantities'!J12</f>
        <v>0</v>
      </c>
      <c r="D17" s="82">
        <f>IF('Input prices'!$M6&gt;0,'Input prices'!$M6,'Input prices'!$D6)</f>
        <v>0.6</v>
      </c>
      <c r="E17" s="104">
        <f>C17*D17</f>
        <v>0</v>
      </c>
      <c r="F17" s="13"/>
      <c r="G17" s="11"/>
      <c r="H17" s="11"/>
    </row>
    <row r="18" spans="2:8">
      <c r="B18" s="15" t="s">
        <v>42</v>
      </c>
      <c r="C18" s="81">
        <f>'Input quantities'!J13</f>
        <v>65</v>
      </c>
      <c r="D18" s="82">
        <f>IF('Input prices'!$M7&gt;0,'Input prices'!$M7,'Input prices'!$D7)</f>
        <v>0.45</v>
      </c>
      <c r="E18" s="104">
        <f>C18*D18</f>
        <v>29.25</v>
      </c>
      <c r="F18" s="13"/>
      <c r="G18" s="11"/>
      <c r="H18" s="11"/>
    </row>
    <row r="19" spans="2:8">
      <c r="B19" s="15" t="s">
        <v>14</v>
      </c>
      <c r="C19" s="81">
        <f>'Input quantities'!J14</f>
        <v>100</v>
      </c>
      <c r="D19" s="82">
        <f>IF('Input prices'!$M8&gt;0,'Input prices'!$M8,'Input prices'!$D8)</f>
        <v>0.38</v>
      </c>
      <c r="E19" s="104">
        <f>C19*D19</f>
        <v>38</v>
      </c>
      <c r="F19" s="13"/>
      <c r="G19" s="11"/>
      <c r="H19" s="11"/>
    </row>
    <row r="20" spans="2:8">
      <c r="B20" s="15" t="s">
        <v>792</v>
      </c>
      <c r="C20" s="81">
        <f>SUM('Input quantities'!J15:J18)</f>
        <v>15</v>
      </c>
      <c r="D20" s="82">
        <f>IF(C19=0,"",SUMPRODUCT('Input prices'!D9:D12,'Input quantities'!J15:J18)/SUM('Input quantities'!J15:J18))</f>
        <v>0.55000000000000004</v>
      </c>
      <c r="E20" s="326">
        <f>SUMPRODUCT('Input quantities'!J15:J18,'Input prices'!D9:D12)</f>
        <v>8.25</v>
      </c>
      <c r="F20" s="13"/>
      <c r="G20" s="11"/>
      <c r="H20" s="11"/>
    </row>
    <row r="21" spans="2:8">
      <c r="B21" s="15" t="s">
        <v>15</v>
      </c>
      <c r="C21" s="81">
        <f>'Input quantities'!J19</f>
        <v>0.5</v>
      </c>
      <c r="D21" s="82">
        <f>IF('Input prices'!$M13&gt;0,'Input prices'!$M13,'Input prices'!$D13)</f>
        <v>30</v>
      </c>
      <c r="E21" s="104">
        <f>C21*D21</f>
        <v>15</v>
      </c>
      <c r="F21" s="16"/>
      <c r="G21" s="11"/>
      <c r="H21" s="11"/>
    </row>
    <row r="22" spans="2:8">
      <c r="B22" s="14" t="s">
        <v>43</v>
      </c>
      <c r="C22" s="81"/>
      <c r="D22" s="82"/>
      <c r="E22" s="104"/>
      <c r="F22" s="13">
        <f>SUM(E23:E26)</f>
        <v>148</v>
      </c>
      <c r="G22" s="11"/>
      <c r="H22" s="11"/>
    </row>
    <row r="23" spans="2:8">
      <c r="B23" s="15" t="s">
        <v>24</v>
      </c>
      <c r="C23" s="81">
        <f>'Input quantities'!J20</f>
        <v>2</v>
      </c>
      <c r="D23" s="82">
        <f>'Input prices'!M15</f>
        <v>21</v>
      </c>
      <c r="E23" s="104">
        <f>C23*D23</f>
        <v>42</v>
      </c>
      <c r="F23" s="13"/>
      <c r="G23" s="19"/>
      <c r="H23" s="19"/>
    </row>
    <row r="24" spans="2:8">
      <c r="B24" s="15" t="s">
        <v>794</v>
      </c>
      <c r="C24" s="81">
        <f>'Input quantities'!J21</f>
        <v>2</v>
      </c>
      <c r="D24" s="82">
        <f>'Input prices'!M16</f>
        <v>15</v>
      </c>
      <c r="E24" s="104">
        <f>C24*D24</f>
        <v>30</v>
      </c>
      <c r="F24" s="13"/>
      <c r="G24" s="19"/>
      <c r="H24" s="19"/>
    </row>
    <row r="25" spans="2:8">
      <c r="B25" s="15" t="s">
        <v>795</v>
      </c>
      <c r="C25" s="81">
        <f>'Input quantities'!J22</f>
        <v>2</v>
      </c>
      <c r="D25" s="82">
        <f>'Input prices'!M17</f>
        <v>21</v>
      </c>
      <c r="E25" s="104">
        <f t="shared" ref="E25:E26" si="0">C25*D25</f>
        <v>42</v>
      </c>
      <c r="F25" s="13"/>
      <c r="G25" s="19"/>
      <c r="H25" s="19"/>
    </row>
    <row r="26" spans="2:8">
      <c r="B26" s="15" t="s">
        <v>797</v>
      </c>
      <c r="C26" s="81">
        <f>'Input quantities'!J23</f>
        <v>2</v>
      </c>
      <c r="D26" s="82">
        <f>'Input prices'!M18</f>
        <v>17</v>
      </c>
      <c r="E26" s="104">
        <f t="shared" si="0"/>
        <v>34</v>
      </c>
      <c r="F26" s="13"/>
      <c r="G26" s="11"/>
      <c r="H26" s="11"/>
    </row>
    <row r="27" spans="2:8">
      <c r="B27" s="14" t="s">
        <v>393</v>
      </c>
      <c r="C27" s="81">
        <f>'Input quantities'!J24</f>
        <v>15</v>
      </c>
      <c r="D27" s="82">
        <f>IF(C5='Irrigation costs'!J25,0,HLOOKUP(C5,'Irrigation costs'!$B$3:$D$19,15,FALSE)/'Input quantities'!J24+HLOOKUP(C5,'Irrigation costs'!$B$3:$D$11,9,FALSE))</f>
        <v>6.939489722936087</v>
      </c>
      <c r="E27" s="104"/>
      <c r="F27" s="13">
        <f>C27*D27</f>
        <v>104.0923458440413</v>
      </c>
      <c r="G27" s="11"/>
      <c r="H27" s="11"/>
    </row>
    <row r="28" spans="2:8">
      <c r="B28" s="14" t="s">
        <v>44</v>
      </c>
      <c r="C28" s="81"/>
      <c r="D28" s="82"/>
      <c r="E28" s="11"/>
      <c r="F28" s="17">
        <v>8</v>
      </c>
      <c r="G28" s="11"/>
      <c r="H28" s="11"/>
    </row>
    <row r="29" spans="2:8">
      <c r="B29" s="14" t="s">
        <v>45</v>
      </c>
      <c r="C29" s="81"/>
      <c r="D29" s="82"/>
      <c r="E29" s="11"/>
      <c r="F29" s="17">
        <v>40</v>
      </c>
      <c r="G29" s="11"/>
      <c r="H29" s="11"/>
    </row>
    <row r="30" spans="2:8">
      <c r="B30" s="14" t="s">
        <v>46</v>
      </c>
      <c r="C30" s="81"/>
      <c r="D30" s="82"/>
      <c r="E30" s="11"/>
      <c r="F30" s="264">
        <f>G76</f>
        <v>15.02</v>
      </c>
      <c r="G30" s="11"/>
      <c r="H30" s="11"/>
    </row>
    <row r="31" spans="2:8">
      <c r="B31" s="14" t="s">
        <v>984</v>
      </c>
      <c r="C31" s="81">
        <f>D89</f>
        <v>1.346456043956044</v>
      </c>
      <c r="D31" s="82">
        <f>'Input prices'!D20</f>
        <v>20</v>
      </c>
      <c r="E31" s="11"/>
      <c r="F31" s="264">
        <f>D31*C31</f>
        <v>26.92912087912088</v>
      </c>
      <c r="G31" s="11"/>
      <c r="H31" s="11"/>
    </row>
    <row r="32" spans="2:8">
      <c r="B32" s="14" t="s">
        <v>816</v>
      </c>
      <c r="C32" s="81">
        <f>E89</f>
        <v>12.43464423076923</v>
      </c>
      <c r="D32" s="82">
        <f>'Input prices'!D21</f>
        <v>3.25</v>
      </c>
      <c r="E32" s="11"/>
      <c r="F32" s="264">
        <f>C32*D32</f>
        <v>40.412593749999999</v>
      </c>
      <c r="G32" s="11"/>
      <c r="H32" s="11"/>
    </row>
    <row r="33" spans="2:8">
      <c r="B33" s="14" t="s">
        <v>47</v>
      </c>
      <c r="C33" s="81"/>
      <c r="D33" s="82"/>
      <c r="E33" s="11"/>
      <c r="F33" s="264">
        <f>F89-F32-F31</f>
        <v>55.100885295489739</v>
      </c>
      <c r="G33" s="11"/>
      <c r="H33" s="11"/>
    </row>
    <row r="34" spans="2:8">
      <c r="B34" s="14" t="s">
        <v>404</v>
      </c>
      <c r="C34" s="81"/>
      <c r="D34" s="82"/>
      <c r="E34" s="11"/>
      <c r="F34" s="264">
        <f>F12*0.03</f>
        <v>33.375</v>
      </c>
      <c r="G34" s="11"/>
      <c r="H34" s="11"/>
    </row>
    <row r="35" spans="2:8">
      <c r="B35" s="14" t="s">
        <v>48</v>
      </c>
      <c r="C35" s="81"/>
      <c r="D35" s="82"/>
      <c r="E35" s="11"/>
      <c r="F35" s="17">
        <v>0</v>
      </c>
      <c r="G35" s="11"/>
      <c r="H35" s="11"/>
    </row>
    <row r="36" spans="2:8">
      <c r="B36" s="14" t="s">
        <v>18</v>
      </c>
      <c r="C36" s="92">
        <f>SUM(F15:F35)/2</f>
        <v>341.65247288432602</v>
      </c>
      <c r="D36" s="83">
        <f>'Input prices'!D22</f>
        <v>7.7499999999999999E-2</v>
      </c>
      <c r="E36" s="81"/>
      <c r="F36" s="18">
        <f>D36*C36</f>
        <v>26.478066648535265</v>
      </c>
      <c r="G36" s="11"/>
      <c r="H36" s="11"/>
    </row>
    <row r="37" spans="2:8">
      <c r="B37" s="89" t="s">
        <v>410</v>
      </c>
      <c r="C37" s="11"/>
      <c r="D37" s="12"/>
      <c r="E37" s="11"/>
      <c r="F37" s="88">
        <f>SUM(F15:F36)</f>
        <v>709.78301241718725</v>
      </c>
      <c r="G37" s="11"/>
      <c r="H37" s="11"/>
    </row>
    <row r="38" spans="2:8">
      <c r="B38" s="10"/>
      <c r="C38" s="11"/>
      <c r="D38" s="12"/>
      <c r="E38" s="11"/>
      <c r="F38" s="16"/>
      <c r="G38" s="41"/>
      <c r="H38" s="41"/>
    </row>
    <row r="39" spans="2:8">
      <c r="B39" s="87" t="s">
        <v>686</v>
      </c>
      <c r="C39" s="11"/>
      <c r="D39" s="12"/>
      <c r="E39" s="11"/>
      <c r="F39" s="13"/>
      <c r="G39" s="11"/>
      <c r="H39" s="11"/>
    </row>
    <row r="40" spans="2:8">
      <c r="B40" s="14" t="s">
        <v>28</v>
      </c>
      <c r="C40" s="19"/>
      <c r="D40" s="12"/>
      <c r="E40" s="11"/>
      <c r="F40" s="13">
        <f>F12*'Input prices'!D25</f>
        <v>11.125</v>
      </c>
      <c r="G40" s="11"/>
      <c r="H40" s="11"/>
    </row>
    <row r="41" spans="2:8">
      <c r="B41" s="14" t="s">
        <v>420</v>
      </c>
      <c r="C41" s="11"/>
      <c r="D41" s="12"/>
      <c r="E41" s="11"/>
      <c r="F41" s="13">
        <f>G89</f>
        <v>153.57922693805972</v>
      </c>
      <c r="G41" s="11"/>
      <c r="H41" s="11"/>
    </row>
    <row r="42" spans="2:8">
      <c r="B42" s="14" t="s">
        <v>49</v>
      </c>
      <c r="C42" s="11"/>
      <c r="D42" s="12"/>
      <c r="E42" s="11"/>
      <c r="F42" s="18">
        <f>'Input prices'!D26</f>
        <v>225</v>
      </c>
      <c r="G42" s="11"/>
      <c r="H42" s="11"/>
    </row>
    <row r="43" spans="2:8">
      <c r="B43" s="89" t="s">
        <v>952</v>
      </c>
      <c r="C43" s="11"/>
      <c r="D43" s="12"/>
      <c r="E43" s="11"/>
      <c r="F43" s="88">
        <f>SUM(F40:F42)</f>
        <v>389.70422693805972</v>
      </c>
      <c r="G43" s="11"/>
      <c r="H43" s="11"/>
    </row>
    <row r="44" spans="2:8">
      <c r="B44" s="10"/>
      <c r="C44" s="11"/>
      <c r="D44" s="12"/>
      <c r="E44" s="11"/>
      <c r="F44" s="77"/>
      <c r="G44" s="41"/>
      <c r="H44" s="41"/>
    </row>
    <row r="45" spans="2:8">
      <c r="B45" s="89" t="s">
        <v>413</v>
      </c>
      <c r="C45" s="11"/>
      <c r="D45" s="12"/>
      <c r="E45" s="12"/>
      <c r="F45" s="88">
        <f>F37+F43</f>
        <v>1099.4872393552469</v>
      </c>
      <c r="G45" s="11"/>
      <c r="H45" s="11"/>
    </row>
    <row r="46" spans="2:8" ht="15" customHeight="1">
      <c r="B46" s="101"/>
      <c r="C46" s="99"/>
      <c r="D46" s="100"/>
      <c r="E46" s="99"/>
      <c r="F46" s="102"/>
      <c r="G46" s="41"/>
      <c r="H46" s="41"/>
    </row>
    <row r="47" spans="2:8">
      <c r="B47" s="94" t="s">
        <v>405</v>
      </c>
      <c r="C47" s="11"/>
      <c r="D47" s="12"/>
      <c r="E47" s="11"/>
      <c r="F47" s="7">
        <f>F12-F37</f>
        <v>402.71698758281275</v>
      </c>
      <c r="G47" s="19"/>
      <c r="H47" s="11"/>
    </row>
    <row r="48" spans="2:8">
      <c r="B48" s="94" t="s">
        <v>406</v>
      </c>
      <c r="C48" s="11"/>
      <c r="D48" s="12"/>
      <c r="E48" s="11"/>
      <c r="F48" s="7">
        <f>F12-F45</f>
        <v>13.012760644753143</v>
      </c>
      <c r="G48" s="11"/>
      <c r="H48" s="11"/>
    </row>
    <row r="49" spans="2:8">
      <c r="B49" s="103" t="s">
        <v>407</v>
      </c>
      <c r="C49" s="6"/>
      <c r="D49" s="20"/>
      <c r="E49" s="6"/>
      <c r="F49" s="40">
        <f>F12-F45+F42+F34</f>
        <v>271.38776064475314</v>
      </c>
      <c r="G49" s="11"/>
      <c r="H49" s="11"/>
    </row>
    <row r="50" spans="2:8">
      <c r="B50" s="10"/>
      <c r="C50" s="11"/>
      <c r="D50" s="11" t="s">
        <v>896</v>
      </c>
      <c r="E50" s="11"/>
      <c r="F50" s="13">
        <f>F37/D7</f>
        <v>0.12344052389864126</v>
      </c>
      <c r="G50" s="19"/>
      <c r="H50" s="19"/>
    </row>
    <row r="51" spans="2:8">
      <c r="B51" s="10"/>
      <c r="C51" s="11"/>
      <c r="D51" s="11" t="s">
        <v>897</v>
      </c>
      <c r="E51" s="11"/>
      <c r="F51" s="13">
        <f>F43/D7</f>
        <v>6.7774648163140827E-2</v>
      </c>
      <c r="G51" s="11"/>
      <c r="H51" s="11"/>
    </row>
    <row r="52" spans="2:8" ht="17.25" thickBot="1">
      <c r="B52" s="21"/>
      <c r="C52" s="22"/>
      <c r="D52" s="22" t="s">
        <v>898</v>
      </c>
      <c r="E52" s="22"/>
      <c r="F52" s="42">
        <f>F45/D7</f>
        <v>0.19121517206178207</v>
      </c>
      <c r="G52" s="11"/>
      <c r="H52" s="11"/>
    </row>
    <row r="53" spans="2:8">
      <c r="B53" s="19"/>
      <c r="C53" s="11"/>
      <c r="D53" s="12"/>
      <c r="E53" s="11"/>
      <c r="F53" s="19"/>
      <c r="G53" s="11"/>
      <c r="H53" s="11"/>
    </row>
    <row r="54" spans="2:8">
      <c r="B54" s="19"/>
      <c r="C54" s="11"/>
      <c r="D54" s="12"/>
      <c r="E54" s="11"/>
      <c r="F54" s="19"/>
      <c r="G54" s="11"/>
      <c r="H54" s="11"/>
    </row>
    <row r="55" spans="2:8">
      <c r="B55" s="19"/>
      <c r="C55" s="11"/>
      <c r="D55" s="11"/>
      <c r="E55" s="11"/>
      <c r="F55" s="11"/>
      <c r="G55" s="11"/>
      <c r="H55" s="11"/>
    </row>
    <row r="56" spans="2:8">
      <c r="G56" s="19"/>
      <c r="H56" s="19"/>
    </row>
    <row r="57" spans="2:8">
      <c r="B57" s="23" t="str">
        <f>"Detailed Report: "&amp;B3</f>
        <v>Detailed Report: Irrigated Peanut Enterprise Budget</v>
      </c>
      <c r="C57" s="24"/>
      <c r="D57" s="25"/>
      <c r="E57" s="24"/>
      <c r="F57" s="26"/>
      <c r="G57" s="27"/>
    </row>
    <row r="58" spans="2:8">
      <c r="C58" s="28"/>
      <c r="D58" s="25"/>
      <c r="E58" s="26"/>
      <c r="F58" s="26"/>
      <c r="G58" s="26"/>
    </row>
    <row r="59" spans="2:8">
      <c r="B59" s="29" t="s">
        <v>53</v>
      </c>
      <c r="C59" s="30" t="s">
        <v>54</v>
      </c>
      <c r="D59" s="31"/>
      <c r="E59" s="29" t="s">
        <v>55</v>
      </c>
      <c r="F59" s="29"/>
      <c r="G59" s="32"/>
      <c r="H59" s="30" t="s">
        <v>56</v>
      </c>
    </row>
    <row r="60" spans="2:8">
      <c r="B60" s="26" t="s">
        <v>920</v>
      </c>
      <c r="C60" s="33">
        <f>D7</f>
        <v>5750</v>
      </c>
      <c r="D60" s="25"/>
      <c r="E60" s="26" t="s">
        <v>921</v>
      </c>
      <c r="H60" s="25">
        <f>E7</f>
        <v>0.2</v>
      </c>
    </row>
    <row r="61" spans="2:8">
      <c r="B61" s="26" t="s">
        <v>904</v>
      </c>
      <c r="C61" s="34">
        <f>C15</f>
        <v>150</v>
      </c>
      <c r="D61" s="25"/>
      <c r="E61" s="26" t="str">
        <f>"Seed, per "&amp;'Input quantities'!J10&amp;" pound sack"</f>
        <v>Seed, per 2000 pound sack</v>
      </c>
      <c r="H61" s="25">
        <f>D15</f>
        <v>1625</v>
      </c>
    </row>
    <row r="62" spans="2:8">
      <c r="B62" s="26" t="s">
        <v>59</v>
      </c>
      <c r="C62" s="12">
        <f t="shared" ref="C62:C65" si="1">C18</f>
        <v>65</v>
      </c>
      <c r="D62" s="25"/>
      <c r="E62" s="26" t="s">
        <v>60</v>
      </c>
      <c r="F62" s="26"/>
      <c r="H62" s="12">
        <f t="shared" ref="H62:H65" si="2">D18</f>
        <v>0.45</v>
      </c>
    </row>
    <row r="63" spans="2:8">
      <c r="B63" s="26" t="s">
        <v>61</v>
      </c>
      <c r="C63" s="12">
        <f t="shared" si="1"/>
        <v>100</v>
      </c>
      <c r="D63" s="25"/>
      <c r="E63" s="26" t="s">
        <v>62</v>
      </c>
      <c r="F63" s="26"/>
      <c r="H63" s="12">
        <f t="shared" si="2"/>
        <v>0.38</v>
      </c>
    </row>
    <row r="64" spans="2:8">
      <c r="B64" s="26" t="s">
        <v>996</v>
      </c>
      <c r="C64" s="12">
        <f t="shared" si="1"/>
        <v>15</v>
      </c>
      <c r="D64" s="25"/>
      <c r="E64" s="26" t="s">
        <v>998</v>
      </c>
      <c r="F64" s="26"/>
      <c r="H64" s="12">
        <f t="shared" si="2"/>
        <v>0.55000000000000004</v>
      </c>
    </row>
    <row r="65" spans="2:8">
      <c r="B65" s="3" t="s">
        <v>986</v>
      </c>
      <c r="C65" s="12">
        <f t="shared" si="1"/>
        <v>0.5</v>
      </c>
      <c r="E65" s="3" t="s">
        <v>987</v>
      </c>
      <c r="H65" s="12">
        <f t="shared" si="2"/>
        <v>30</v>
      </c>
    </row>
    <row r="66" spans="2:8">
      <c r="B66" s="3" t="s">
        <v>988</v>
      </c>
      <c r="C66" s="12">
        <f>C27</f>
        <v>15</v>
      </c>
      <c r="E66" s="26" t="s">
        <v>64</v>
      </c>
      <c r="F66" s="26"/>
      <c r="H66" s="25">
        <f>'Input prices'!D20</f>
        <v>20</v>
      </c>
    </row>
    <row r="67" spans="2:8">
      <c r="B67" s="26" t="s">
        <v>63</v>
      </c>
      <c r="C67" s="28">
        <f>D89</f>
        <v>1.346456043956044</v>
      </c>
      <c r="E67" s="3" t="s">
        <v>989</v>
      </c>
      <c r="H67" s="12">
        <f>D27</f>
        <v>6.939489722936087</v>
      </c>
    </row>
    <row r="68" spans="2:8">
      <c r="B68" s="26" t="s">
        <v>990</v>
      </c>
      <c r="C68" s="308">
        <f>D36</f>
        <v>7.7499999999999999E-2</v>
      </c>
      <c r="E68" s="26" t="s">
        <v>65</v>
      </c>
      <c r="F68" s="26"/>
      <c r="H68" s="25">
        <f>'Input prices'!D21</f>
        <v>3.25</v>
      </c>
    </row>
    <row r="69" spans="2:8">
      <c r="C69" s="28"/>
      <c r="D69" s="25"/>
      <c r="E69" s="26"/>
      <c r="F69" s="26"/>
      <c r="G69" s="26"/>
    </row>
    <row r="70" spans="2:8">
      <c r="B70" s="67" t="s">
        <v>807</v>
      </c>
      <c r="C70" s="241" t="s">
        <v>808</v>
      </c>
      <c r="D70" s="67"/>
      <c r="E70" s="67"/>
      <c r="F70" s="67"/>
      <c r="G70" s="67"/>
      <c r="H70" s="67"/>
    </row>
    <row r="71" spans="2:8">
      <c r="B71" s="244" t="s">
        <v>604</v>
      </c>
      <c r="C71" s="244" t="s">
        <v>606</v>
      </c>
      <c r="D71" s="242" t="s">
        <v>17</v>
      </c>
      <c r="E71" s="243" t="s">
        <v>611</v>
      </c>
      <c r="F71" s="243" t="s">
        <v>886</v>
      </c>
      <c r="G71" s="244" t="s">
        <v>809</v>
      </c>
    </row>
    <row r="72" spans="2:8">
      <c r="B72" s="253" t="str">
        <f>'Custom hire'!A34</f>
        <v xml:space="preserve">Apply dry fertilizer on cropland, single spread </v>
      </c>
      <c r="C72" s="246" t="str">
        <f>'Custom hire'!C34</f>
        <v>per acre</v>
      </c>
      <c r="D72" s="245">
        <f>'Custom hire'!E34</f>
        <v>1</v>
      </c>
      <c r="E72" s="246">
        <f>'Custom hire'!B34</f>
        <v>7.02</v>
      </c>
      <c r="F72" s="246" t="str">
        <f>IF(ISBLANK('Custom hire'!D34),"-",'Custom hire'!D34)</f>
        <v>-</v>
      </c>
      <c r="G72" s="247">
        <f>IFERROR(D72*E72*IF(C72="per acre",1,F72),"-")</f>
        <v>7.02</v>
      </c>
    </row>
    <row r="73" spans="2:8">
      <c r="B73" s="67" t="str">
        <f>'Custom hire'!A35</f>
        <v>Aerially apply chemicals</v>
      </c>
      <c r="C73" s="247" t="str">
        <f>'Custom hire'!C35</f>
        <v>per acre</v>
      </c>
      <c r="D73" s="245">
        <f>'Custom hire'!E35</f>
        <v>1</v>
      </c>
      <c r="E73" s="247">
        <f>'Custom hire'!B35</f>
        <v>8</v>
      </c>
      <c r="F73" s="247" t="str">
        <f>IF(ISBLANK('Custom hire'!D35),"-",'Custom hire'!D35)</f>
        <v>-</v>
      </c>
      <c r="G73" s="247">
        <f>IFERROR(D73*E73*IF(C73="per acre",1,F73),"-")</f>
        <v>8</v>
      </c>
    </row>
    <row r="74" spans="2:8">
      <c r="B74" s="67">
        <f>'Custom hire'!A36</f>
        <v>0</v>
      </c>
      <c r="C74" s="67">
        <f>'Custom hire'!C36</f>
        <v>0</v>
      </c>
      <c r="D74" s="245">
        <f>'Custom hire'!E36</f>
        <v>0</v>
      </c>
      <c r="E74" s="247">
        <f>'Custom hire'!B36</f>
        <v>0</v>
      </c>
      <c r="F74" s="247" t="str">
        <f>IF(ISBLANK('Custom hire'!D36),"-",'Custom hire'!D36)</f>
        <v>-</v>
      </c>
      <c r="G74" s="247" t="str">
        <f>IFERROR(D74*E74*IF(C74="per acre",1,F74),"-")</f>
        <v>-</v>
      </c>
    </row>
    <row r="75" spans="2:8">
      <c r="B75" s="244">
        <f>'Custom hire'!A37</f>
        <v>0</v>
      </c>
      <c r="C75" s="244" t="str">
        <f>'Custom hire'!C37</f>
        <v/>
      </c>
      <c r="D75" s="248">
        <f>'Custom hire'!E37</f>
        <v>0</v>
      </c>
      <c r="E75" s="249" t="str">
        <f>'Custom hire'!B37</f>
        <v/>
      </c>
      <c r="F75" s="249" t="str">
        <f>IF(ISBLANK('Custom hire'!D37),"-",'Custom hire'!D37)</f>
        <v>-</v>
      </c>
      <c r="G75" s="249" t="str">
        <f>IFERROR(D75*E75*IF(C75="per acre",1,F75),"-")</f>
        <v>-</v>
      </c>
    </row>
    <row r="76" spans="2:8">
      <c r="B76" s="251" t="s">
        <v>810</v>
      </c>
      <c r="C76" s="250"/>
      <c r="D76" s="251"/>
      <c r="E76" s="250"/>
      <c r="F76" s="250"/>
      <c r="G76" s="256">
        <f>SUM(G72:G75)</f>
        <v>15.02</v>
      </c>
    </row>
    <row r="77" spans="2:8">
      <c r="B77" s="26"/>
      <c r="C77" s="28"/>
      <c r="D77" s="28"/>
      <c r="E77" s="28"/>
      <c r="F77" s="28"/>
      <c r="G77" s="28"/>
      <c r="H77" s="26"/>
    </row>
    <row r="78" spans="2:8" ht="33.75">
      <c r="B78" s="23"/>
      <c r="C78" s="370" t="s">
        <v>973</v>
      </c>
      <c r="D78" s="36" t="s">
        <v>66</v>
      </c>
      <c r="E78" s="36" t="s">
        <v>67</v>
      </c>
      <c r="F78" s="37" t="s">
        <v>418</v>
      </c>
      <c r="G78" s="37" t="s">
        <v>419</v>
      </c>
      <c r="H78" s="37" t="s">
        <v>417</v>
      </c>
    </row>
    <row r="79" spans="2:8">
      <c r="B79" s="29" t="s">
        <v>68</v>
      </c>
      <c r="C79" s="371"/>
      <c r="D79" s="30" t="s">
        <v>69</v>
      </c>
      <c r="E79" s="30" t="s">
        <v>70</v>
      </c>
      <c r="F79" s="30" t="s">
        <v>71</v>
      </c>
      <c r="G79" s="30" t="s">
        <v>71</v>
      </c>
      <c r="H79" s="30" t="s">
        <v>71</v>
      </c>
    </row>
    <row r="80" spans="2:8">
      <c r="B80" s="3" t="str">
        <f>CONCATENATE(Equipment!B77,"; ",Equipment!C77)</f>
        <v>Disk bedder, 36 Ft Folding, per acre; 280 HP MFWD</v>
      </c>
      <c r="C80" s="240">
        <f>IFERROR(Equipment!D77,"-")</f>
        <v>1</v>
      </c>
      <c r="D80" s="28">
        <f>IFERROR(Equipment!F77,"-")</f>
        <v>0.06</v>
      </c>
      <c r="E80" s="28">
        <f>IFERROR(Equipment!E77,"-")</f>
        <v>0.73919999999999986</v>
      </c>
      <c r="F80" s="28">
        <f>IFERROR(Equipment!G77,"-")</f>
        <v>4.8806399999999996</v>
      </c>
      <c r="G80" s="28">
        <f>IFERROR(Equipment!H77,"-")</f>
        <v>6.6530313256284064</v>
      </c>
      <c r="H80" s="12">
        <f>SUM(F80:G80)</f>
        <v>11.533671325628406</v>
      </c>
    </row>
    <row r="81" spans="2:8">
      <c r="B81" s="3" t="str">
        <f>CONCATENATE(Equipment!B78,"; ",Equipment!C78)</f>
        <v>Bed leveler, 36 Ft Folding, per acre; 280 HP MFWD</v>
      </c>
      <c r="C81" s="240">
        <f>IFERROR(Equipment!D78,"-")</f>
        <v>1</v>
      </c>
      <c r="D81" s="28">
        <f>IFERROR(Equipment!F78,"-")</f>
        <v>0.06</v>
      </c>
      <c r="E81" s="28">
        <f>IFERROR(Equipment!E78,"-")</f>
        <v>0.73919999999999986</v>
      </c>
      <c r="F81" s="28">
        <f>IFERROR(Equipment!G78,"-")</f>
        <v>4.878639999999999</v>
      </c>
      <c r="G81" s="28">
        <f>IFERROR(Equipment!H78,"-")</f>
        <v>6.6430313256284066</v>
      </c>
      <c r="H81" s="12">
        <f t="shared" ref="H81:H88" si="3">SUM(F81:G81)</f>
        <v>11.521671325628406</v>
      </c>
    </row>
    <row r="82" spans="2:8">
      <c r="B82" s="3" t="str">
        <f>CONCATENATE(Equipment!B79,"; ",Equipment!C79)</f>
        <v>Row crop planter, 40 Ft Folding, per acre; 280 HP MFWD</v>
      </c>
      <c r="C82" s="240">
        <f>IFERROR(Equipment!D79,"-")</f>
        <v>1</v>
      </c>
      <c r="D82" s="28">
        <f>IFERROR(Equipment!F79,"-")</f>
        <v>5.3571428571428568E-2</v>
      </c>
      <c r="E82" s="28">
        <f>IFERROR(Equipment!E79,"-")</f>
        <v>0.65999999999999992</v>
      </c>
      <c r="F82" s="28">
        <f>IFERROR(Equipment!G79,"-")</f>
        <v>8.706048019503033</v>
      </c>
      <c r="G82" s="28">
        <f>IFERROR(Equipment!H79,"-")</f>
        <v>16.600227536123128</v>
      </c>
      <c r="H82" s="12">
        <f t="shared" si="3"/>
        <v>25.306275555626161</v>
      </c>
    </row>
    <row r="83" spans="2:8">
      <c r="B83" s="3" t="str">
        <f>CONCATENATE(Equipment!B80,"; ",Equipment!C80)</f>
        <v>Boom sprayer - self-propelled, 120 Ft Folding, per acre; 275 HP SP Sprayer</v>
      </c>
      <c r="C83" s="240">
        <f>IFERROR(Equipment!D80,"-")</f>
        <v>5</v>
      </c>
      <c r="D83" s="28">
        <f>IFERROR(Equipment!F80,"-")</f>
        <v>5.2884615384615391E-2</v>
      </c>
      <c r="E83" s="28">
        <f>IFERROR(Equipment!E80,"-")</f>
        <v>0.55264423076923075</v>
      </c>
      <c r="F83" s="28">
        <f>IFERROR(Equipment!G80,"-")</f>
        <v>27.906936992826896</v>
      </c>
      <c r="G83" s="28">
        <f>IFERROR(Equipment!H80,"-")</f>
        <v>7.2237373643090939</v>
      </c>
      <c r="H83" s="12">
        <f t="shared" si="3"/>
        <v>35.130674357135987</v>
      </c>
    </row>
    <row r="84" spans="2:8">
      <c r="B84" s="3" t="str">
        <f>CONCATENATE(Equipment!B81,"; ",Equipment!C81)</f>
        <v>Peanut digger, 15 Ft Folding, per acre; 200 HP MFWD</v>
      </c>
      <c r="C84" s="240">
        <f>IFERROR(Equipment!D81,"-")</f>
        <v>1</v>
      </c>
      <c r="D84" s="28">
        <f>IFERROR(Equipment!F81,"-")</f>
        <v>0.28999999999999998</v>
      </c>
      <c r="E84" s="28">
        <f>IFERROR(Equipment!E81,"-")</f>
        <v>2.5519999999999996</v>
      </c>
      <c r="F84" s="28">
        <f>IFERROR(Equipment!G81,"-")</f>
        <v>19.649066666666663</v>
      </c>
      <c r="G84" s="28">
        <f>IFERROR(Equipment!H81,"-")</f>
        <v>30.003339565182394</v>
      </c>
      <c r="H84" s="12">
        <f t="shared" si="3"/>
        <v>49.652406231849056</v>
      </c>
    </row>
    <row r="85" spans="2:8" ht="23.25" customHeight="1">
      <c r="B85" s="3" t="str">
        <f>CONCATENATE(Equipment!B82,"; ",Equipment!C82)</f>
        <v>Peanut combine, 15 ft, per acre; 280 HP MFWD</v>
      </c>
      <c r="C85" s="240">
        <f>IFERROR(Equipment!D82,"-")</f>
        <v>1</v>
      </c>
      <c r="D85" s="28">
        <f>IFERROR(Equipment!F82,"-")</f>
        <v>0.38</v>
      </c>
      <c r="E85" s="28">
        <f>IFERROR(Equipment!E82,"-")</f>
        <v>4.6815999999999995</v>
      </c>
      <c r="F85" s="28">
        <f>IFERROR(Equipment!G82,"-")</f>
        <v>33.618719999999996</v>
      </c>
      <c r="G85" s="28">
        <f>IFERROR(Equipment!H82,"-")</f>
        <v>55.675865062313235</v>
      </c>
      <c r="H85" s="12">
        <f t="shared" si="3"/>
        <v>89.294585062313232</v>
      </c>
    </row>
    <row r="86" spans="2:8">
      <c r="B86" s="3" t="str">
        <f>CONCATENATE(Equipment!B83,"; ",Equipment!C83)</f>
        <v>Peanut dump cart, 30 Ft, per acre; 200 HP MFWD</v>
      </c>
      <c r="C86" s="240">
        <f>IFERROR(Equipment!D83,"-")</f>
        <v>1</v>
      </c>
      <c r="D86" s="28">
        <f>IFERROR(Equipment!F83,"-")</f>
        <v>0.2</v>
      </c>
      <c r="E86" s="28">
        <f>IFERROR(Equipment!E83,"-")</f>
        <v>1.7599999999999998</v>
      </c>
      <c r="F86" s="28">
        <f>IFERROR(Equipment!G83,"-")</f>
        <v>14.708666666666666</v>
      </c>
      <c r="G86" s="28">
        <f>IFERROR(Equipment!H83,"-")</f>
        <v>26.479889355298202</v>
      </c>
      <c r="H86" s="12">
        <f t="shared" si="3"/>
        <v>41.188556021964871</v>
      </c>
    </row>
    <row r="87" spans="2:8">
      <c r="B87" s="3" t="str">
        <f>CONCATENATE(Equipment!B84,"; ",Equipment!C84)</f>
        <v>; 1 Ton 4x4 Pickup</v>
      </c>
      <c r="C87" s="240">
        <f>IFERROR(Equipment!D84,"-")</f>
        <v>0.25</v>
      </c>
      <c r="D87" s="28">
        <f>IFERROR(Equipment!F84,"-")</f>
        <v>0.25</v>
      </c>
      <c r="E87" s="28">
        <f>IFERROR(Equipment!E84,"-")</f>
        <v>0.75</v>
      </c>
      <c r="F87" s="28">
        <f>IFERROR(Equipment!G84,"-")</f>
        <v>8.0938815789473679</v>
      </c>
      <c r="G87" s="28">
        <f>IFERROR(Equipment!H84,"-")</f>
        <v>4.3001054035768478</v>
      </c>
      <c r="H87" s="12">
        <f t="shared" si="3"/>
        <v>12.393986982524215</v>
      </c>
    </row>
    <row r="88" spans="2:8">
      <c r="B88" s="95" t="str">
        <f>CONCATENATE(Equipment!B85,"; ",Equipment!C85)</f>
        <v xml:space="preserve">; </v>
      </c>
      <c r="C88" s="252">
        <f>IFERROR(Equipment!D85,"-")</f>
        <v>0</v>
      </c>
      <c r="D88" s="105" t="str">
        <f>IFERROR(Equipment!F85,"-")</f>
        <v>-</v>
      </c>
      <c r="E88" s="105" t="str">
        <f>IFERROR(Equipment!E85,"-")</f>
        <v>-</v>
      </c>
      <c r="F88" s="105" t="str">
        <f>IFERROR(Equipment!G85,"-")</f>
        <v/>
      </c>
      <c r="G88" s="105" t="str">
        <f>IFERROR(Equipment!H85,"-")</f>
        <v>-</v>
      </c>
      <c r="H88" s="20">
        <f t="shared" si="3"/>
        <v>0</v>
      </c>
    </row>
    <row r="89" spans="2:8" ht="17.25">
      <c r="B89" s="23" t="s">
        <v>72</v>
      </c>
      <c r="C89" s="108"/>
      <c r="D89" s="36">
        <f>SUM(D80:D88)</f>
        <v>1.346456043956044</v>
      </c>
      <c r="E89" s="36">
        <f>SUM(E80:E88)</f>
        <v>12.43464423076923</v>
      </c>
      <c r="F89" s="36">
        <f>SUM(F80:F88)</f>
        <v>122.44259992461062</v>
      </c>
      <c r="G89" s="36">
        <f>SUM(G80:G88)</f>
        <v>153.57922693805972</v>
      </c>
      <c r="H89" s="36">
        <f>SUM(H80:H88)</f>
        <v>276.02182686267031</v>
      </c>
    </row>
    <row r="90" spans="2:8"/>
    <row r="91" spans="2:8">
      <c r="B91" s="67" t="s">
        <v>414</v>
      </c>
    </row>
    <row r="92" spans="2:8">
      <c r="B92" s="67" t="s">
        <v>415</v>
      </c>
    </row>
    <row r="93" spans="2:8">
      <c r="B93" s="67" t="s">
        <v>416</v>
      </c>
    </row>
    <row r="94" spans="2:8"/>
    <row r="95" spans="2:8"/>
    <row r="96" spans="2:8" ht="16.5" customHeight="1"/>
    <row r="97" spans="1:9"/>
    <row r="98" spans="1:9">
      <c r="B98" s="292" t="s">
        <v>960</v>
      </c>
    </row>
    <row r="99" spans="1:9">
      <c r="B99" s="368" t="s">
        <v>10</v>
      </c>
      <c r="C99" s="368"/>
      <c r="D99" s="368"/>
      <c r="E99" s="368"/>
      <c r="F99" s="368"/>
      <c r="G99" s="368"/>
      <c r="H99" s="368"/>
      <c r="I99" s="368"/>
    </row>
    <row r="100" spans="1:9">
      <c r="A100" s="369" t="s">
        <v>959</v>
      </c>
      <c r="B100" s="293"/>
      <c r="C100" s="299">
        <f>0.7*$D$7</f>
        <v>4024.9999999999995</v>
      </c>
      <c r="D100" s="299">
        <f>0.8*$D$7</f>
        <v>4600</v>
      </c>
      <c r="E100" s="299">
        <f>0.9*$D$7</f>
        <v>5175</v>
      </c>
      <c r="F100" s="299">
        <f>1*$D$7</f>
        <v>5750</v>
      </c>
      <c r="G100" s="299">
        <f>1.1*$D$7</f>
        <v>6325.0000000000009</v>
      </c>
      <c r="H100" s="299">
        <f>1.2*$D$7</f>
        <v>6900</v>
      </c>
      <c r="I100" s="299">
        <f>1.3*$D$7</f>
        <v>7475</v>
      </c>
    </row>
    <row r="101" spans="1:9">
      <c r="A101" s="369"/>
      <c r="B101" s="300">
        <f>0.7*$E$7</f>
        <v>0.13999999999999999</v>
      </c>
      <c r="C101" s="294">
        <f t="shared" ref="C101:C107" si="4">(C$100*$B101+(SUM($F$8:$F$10)-C$100*$E$11)-(C$100*$B101/$F$7*$F$40)-SUM($F$14:$F$27,$F$28:$F$33,$F$35:$F$36,$F$41))</f>
        <v>-80751.938489355234</v>
      </c>
      <c r="D101" s="294">
        <f t="shared" ref="D101:I107" si="5">(D$100*$B101+(SUM($F$8:$F$10)-D$100/2000*$E$11)-(D$100*$B101/$F$7*$F$40)-SUM($F$14:$F$27,$F$28:$F$33,$F$35:$F$36,$F$41))</f>
        <v>-218.2172393552471</v>
      </c>
      <c r="E101" s="294">
        <f t="shared" si="5"/>
        <v>-144.24598935524705</v>
      </c>
      <c r="F101" s="295">
        <f t="shared" si="5"/>
        <v>-70.274739355247107</v>
      </c>
      <c r="G101" s="294">
        <f t="shared" si="5"/>
        <v>3.6965106447530616</v>
      </c>
      <c r="H101" s="294">
        <f t="shared" si="5"/>
        <v>77.667760644752889</v>
      </c>
      <c r="I101" s="294">
        <f t="shared" si="5"/>
        <v>151.63901064475306</v>
      </c>
    </row>
    <row r="102" spans="1:9">
      <c r="A102" s="369"/>
      <c r="B102" s="300">
        <f>0.8*$E$7</f>
        <v>0.16000000000000003</v>
      </c>
      <c r="C102" s="294">
        <f t="shared" si="4"/>
        <v>-80672.217239355232</v>
      </c>
      <c r="D102" s="294">
        <f t="shared" si="5"/>
        <v>-127.10723935524686</v>
      </c>
      <c r="E102" s="294">
        <f t="shared" si="5"/>
        <v>-41.747239355246847</v>
      </c>
      <c r="F102" s="295">
        <f t="shared" si="5"/>
        <v>43.61276064475328</v>
      </c>
      <c r="G102" s="294">
        <f t="shared" si="5"/>
        <v>128.97276064475341</v>
      </c>
      <c r="H102" s="294">
        <f t="shared" si="5"/>
        <v>214.33276064475319</v>
      </c>
      <c r="I102" s="294">
        <f t="shared" si="5"/>
        <v>299.69276064475332</v>
      </c>
    </row>
    <row r="103" spans="1:9">
      <c r="A103" s="369"/>
      <c r="B103" s="300">
        <f>0.9*$E$7</f>
        <v>0.18000000000000002</v>
      </c>
      <c r="C103" s="294">
        <f t="shared" si="4"/>
        <v>-80592.49598935523</v>
      </c>
      <c r="D103" s="294">
        <f t="shared" si="5"/>
        <v>-35.997239355246847</v>
      </c>
      <c r="E103" s="294">
        <f t="shared" si="5"/>
        <v>60.751510644753125</v>
      </c>
      <c r="F103" s="295">
        <f t="shared" si="5"/>
        <v>157.50026064475321</v>
      </c>
      <c r="G103" s="294">
        <f t="shared" si="5"/>
        <v>254.24901064475318</v>
      </c>
      <c r="H103" s="294">
        <f t="shared" si="5"/>
        <v>350.99776064475316</v>
      </c>
      <c r="I103" s="294">
        <f t="shared" si="5"/>
        <v>447.74651064475336</v>
      </c>
    </row>
    <row r="104" spans="1:9">
      <c r="A104" s="369"/>
      <c r="B104" s="300">
        <f>1*$E$7</f>
        <v>0.2</v>
      </c>
      <c r="C104" s="295">
        <f t="shared" si="4"/>
        <v>-80512.774739355242</v>
      </c>
      <c r="D104" s="295">
        <f t="shared" si="5"/>
        <v>55.112760644753052</v>
      </c>
      <c r="E104" s="295">
        <f t="shared" si="5"/>
        <v>163.25026064475298</v>
      </c>
      <c r="F104" s="296">
        <f t="shared" si="5"/>
        <v>271.38776064475303</v>
      </c>
      <c r="G104" s="295">
        <f t="shared" si="5"/>
        <v>379.5252606447533</v>
      </c>
      <c r="H104" s="295">
        <f t="shared" si="5"/>
        <v>487.66276064475312</v>
      </c>
      <c r="I104" s="295">
        <f t="shared" si="5"/>
        <v>595.80026064475294</v>
      </c>
    </row>
    <row r="105" spans="1:9">
      <c r="A105" s="369"/>
      <c r="B105" s="300">
        <f>1.1*$E$7</f>
        <v>0.22000000000000003</v>
      </c>
      <c r="C105" s="294">
        <f t="shared" si="4"/>
        <v>-80433.053489355239</v>
      </c>
      <c r="D105" s="294">
        <f t="shared" si="5"/>
        <v>146.22276064475318</v>
      </c>
      <c r="E105" s="294">
        <f t="shared" si="5"/>
        <v>265.74901064475318</v>
      </c>
      <c r="F105" s="295">
        <f t="shared" si="5"/>
        <v>385.2752606447533</v>
      </c>
      <c r="G105" s="294">
        <f t="shared" si="5"/>
        <v>504.80151064475342</v>
      </c>
      <c r="H105" s="294">
        <f t="shared" si="5"/>
        <v>624.32776064475331</v>
      </c>
      <c r="I105" s="294">
        <f t="shared" si="5"/>
        <v>743.8540106447532</v>
      </c>
    </row>
    <row r="106" spans="1:9">
      <c r="A106" s="369"/>
      <c r="B106" s="300">
        <f>1.2*$E$7</f>
        <v>0.24</v>
      </c>
      <c r="C106" s="294">
        <f t="shared" si="4"/>
        <v>-80353.332239355237</v>
      </c>
      <c r="D106" s="294">
        <f t="shared" si="5"/>
        <v>237.33276064475297</v>
      </c>
      <c r="E106" s="294">
        <f t="shared" si="5"/>
        <v>368.24776064475293</v>
      </c>
      <c r="F106" s="295">
        <f t="shared" si="5"/>
        <v>499.16276064475312</v>
      </c>
      <c r="G106" s="294">
        <f t="shared" si="5"/>
        <v>630.07776064475331</v>
      </c>
      <c r="H106" s="294">
        <f t="shared" si="5"/>
        <v>760.99276064475305</v>
      </c>
      <c r="I106" s="294">
        <f t="shared" si="5"/>
        <v>891.90776064475301</v>
      </c>
    </row>
    <row r="107" spans="1:9" hidden="1">
      <c r="A107" s="369"/>
      <c r="B107" s="302">
        <f>1.3*$E$7</f>
        <v>0.26</v>
      </c>
      <c r="C107" s="297">
        <f t="shared" si="4"/>
        <v>-80273.610989355235</v>
      </c>
      <c r="D107" s="297">
        <f t="shared" si="5"/>
        <v>328.44276064475309</v>
      </c>
      <c r="E107" s="297">
        <f t="shared" si="5"/>
        <v>470.74651064475313</v>
      </c>
      <c r="F107" s="298">
        <f t="shared" si="5"/>
        <v>613.05026064475294</v>
      </c>
      <c r="G107" s="297">
        <f t="shared" si="5"/>
        <v>755.3540106447532</v>
      </c>
      <c r="H107" s="297">
        <f t="shared" si="5"/>
        <v>897.65776064475301</v>
      </c>
      <c r="I107" s="297">
        <f t="shared" si="5"/>
        <v>1039.9615106447532</v>
      </c>
    </row>
    <row r="108" spans="1:9" hidden="1">
      <c r="E108" s="3" t="s">
        <v>968</v>
      </c>
      <c r="F108" s="12">
        <f>F49</f>
        <v>271.38776064475314</v>
      </c>
    </row>
    <row r="128"/>
    <row r="954" spans="2:3" hidden="1">
      <c r="B954" s="3" t="s">
        <v>74</v>
      </c>
    </row>
    <row r="955" spans="2:3" hidden="1">
      <c r="B955" s="3" t="s">
        <v>75</v>
      </c>
      <c r="C955" s="3">
        <v>5</v>
      </c>
    </row>
    <row r="956" spans="2:3" hidden="1">
      <c r="B956" s="3" t="s">
        <v>76</v>
      </c>
      <c r="C956" s="3">
        <v>1</v>
      </c>
    </row>
    <row r="957" spans="2:3" hidden="1">
      <c r="B957" s="3" t="s">
        <v>77</v>
      </c>
      <c r="C957" s="3">
        <v>1</v>
      </c>
    </row>
    <row r="958" spans="2:3" hidden="1">
      <c r="B958" s="3" t="s">
        <v>78</v>
      </c>
      <c r="C958" s="3">
        <v>2</v>
      </c>
    </row>
    <row r="959" spans="2:3" hidden="1">
      <c r="B959" s="3" t="s">
        <v>79</v>
      </c>
      <c r="C959" s="3">
        <v>1</v>
      </c>
    </row>
    <row r="960" spans="2:3" hidden="1">
      <c r="B960" s="3" t="s">
        <v>80</v>
      </c>
      <c r="C960" s="3">
        <v>0</v>
      </c>
    </row>
    <row r="961" spans="2:3" hidden="1">
      <c r="B961" s="3" t="s">
        <v>81</v>
      </c>
      <c r="C961" s="3">
        <v>0</v>
      </c>
    </row>
    <row r="962" spans="2:3" hidden="1">
      <c r="B962" s="3" t="s">
        <v>82</v>
      </c>
      <c r="C962" s="3">
        <v>0</v>
      </c>
    </row>
    <row r="963" spans="2:3" hidden="1">
      <c r="B963" s="3" t="s">
        <v>83</v>
      </c>
      <c r="C963" s="3">
        <v>0</v>
      </c>
    </row>
    <row r="964" spans="2:3" hidden="1">
      <c r="B964" s="3" t="s">
        <v>84</v>
      </c>
      <c r="C964" s="3">
        <v>0</v>
      </c>
    </row>
    <row r="965" spans="2:3" hidden="1">
      <c r="B965" s="3" t="s">
        <v>85</v>
      </c>
      <c r="C965" s="3">
        <v>0</v>
      </c>
    </row>
    <row r="966" spans="2:3" hidden="1">
      <c r="B966" s="3" t="s">
        <v>86</v>
      </c>
      <c r="C966" s="3" t="b">
        <v>1</v>
      </c>
    </row>
    <row r="967" spans="2:3" hidden="1">
      <c r="B967" s="3" t="s">
        <v>87</v>
      </c>
      <c r="C967" s="3">
        <v>0</v>
      </c>
    </row>
    <row r="968" spans="2:3" hidden="1">
      <c r="B968" s="3" t="s">
        <v>88</v>
      </c>
      <c r="C968" s="3" t="b">
        <v>1</v>
      </c>
    </row>
    <row r="969" spans="2:3" hidden="1">
      <c r="B969" s="3" t="s">
        <v>89</v>
      </c>
      <c r="C969" s="3">
        <v>0</v>
      </c>
    </row>
    <row r="970" spans="2:3" hidden="1">
      <c r="B970" s="3" t="s">
        <v>90</v>
      </c>
      <c r="C970" s="3">
        <v>0</v>
      </c>
    </row>
    <row r="971" spans="2:3" hidden="1">
      <c r="B971" s="3" t="s">
        <v>91</v>
      </c>
      <c r="C971" s="3" t="b">
        <v>1</v>
      </c>
    </row>
    <row r="972" spans="2:3" hidden="1">
      <c r="B972" s="3" t="s">
        <v>92</v>
      </c>
      <c r="C972" s="3">
        <v>0</v>
      </c>
    </row>
    <row r="973" spans="2:3" hidden="1">
      <c r="B973" s="3" t="s">
        <v>93</v>
      </c>
      <c r="C973" s="3">
        <v>0</v>
      </c>
    </row>
    <row r="974" spans="2:3" hidden="1">
      <c r="B974" s="3" t="s">
        <v>94</v>
      </c>
      <c r="C974" s="3">
        <v>0</v>
      </c>
    </row>
    <row r="975" spans="2:3" hidden="1">
      <c r="B975" s="3" t="s">
        <v>95</v>
      </c>
      <c r="C975" s="3">
        <v>0</v>
      </c>
    </row>
    <row r="976" spans="2:3" hidden="1">
      <c r="B976" s="3" t="s">
        <v>96</v>
      </c>
      <c r="C976" s="3" t="s">
        <v>392</v>
      </c>
    </row>
    <row r="977" spans="2:3" hidden="1">
      <c r="B977" s="3" t="s">
        <v>97</v>
      </c>
      <c r="C977" s="3">
        <v>100</v>
      </c>
    </row>
    <row r="978" spans="2:3" hidden="1">
      <c r="B978" s="3" t="s">
        <v>98</v>
      </c>
      <c r="C978" s="3">
        <v>25</v>
      </c>
    </row>
    <row r="979" spans="2:3" hidden="1">
      <c r="B979" s="3" t="s">
        <v>99</v>
      </c>
      <c r="C979" s="3">
        <v>9</v>
      </c>
    </row>
    <row r="980" spans="2:3" hidden="1">
      <c r="B980" s="3" t="s">
        <v>100</v>
      </c>
      <c r="C980" s="3">
        <v>0</v>
      </c>
    </row>
    <row r="981" spans="2:3" hidden="1">
      <c r="B981" s="3" t="s">
        <v>101</v>
      </c>
      <c r="C981" s="3">
        <v>0</v>
      </c>
    </row>
    <row r="982" spans="2:3" hidden="1">
      <c r="B982" s="3" t="s">
        <v>102</v>
      </c>
      <c r="C982" s="3">
        <v>0</v>
      </c>
    </row>
    <row r="983" spans="2:3" hidden="1">
      <c r="B983" s="3" t="s">
        <v>103</v>
      </c>
      <c r="C983" s="3">
        <v>0</v>
      </c>
    </row>
    <row r="984" spans="2:3" hidden="1">
      <c r="B984" s="3" t="s">
        <v>104</v>
      </c>
      <c r="C984" s="3">
        <v>0</v>
      </c>
    </row>
    <row r="985" spans="2:3" hidden="1">
      <c r="B985" s="3" t="s">
        <v>105</v>
      </c>
      <c r="C985" s="3">
        <v>60</v>
      </c>
    </row>
    <row r="986" spans="2:3" hidden="1">
      <c r="B986" s="3" t="s">
        <v>106</v>
      </c>
      <c r="C986" s="3">
        <v>0</v>
      </c>
    </row>
    <row r="987" spans="2:3" hidden="1">
      <c r="B987" s="3" t="s">
        <v>107</v>
      </c>
      <c r="C987" s="3">
        <v>0</v>
      </c>
    </row>
    <row r="988" spans="2:3" hidden="1">
      <c r="B988" s="3" t="s">
        <v>108</v>
      </c>
      <c r="C988" s="3">
        <v>0</v>
      </c>
    </row>
    <row r="989" spans="2:3" hidden="1">
      <c r="B989" s="3" t="s">
        <v>109</v>
      </c>
      <c r="C989" s="3">
        <v>0</v>
      </c>
    </row>
    <row r="990" spans="2:3" hidden="1">
      <c r="B990" s="3" t="s">
        <v>110</v>
      </c>
      <c r="C990" s="3">
        <v>0</v>
      </c>
    </row>
    <row r="991" spans="2:3" hidden="1">
      <c r="B991" s="3" t="s">
        <v>111</v>
      </c>
      <c r="C991" s="3">
        <v>200000</v>
      </c>
    </row>
    <row r="992" spans="2:3" hidden="1">
      <c r="B992" s="3" t="s">
        <v>112</v>
      </c>
      <c r="C992" s="3">
        <v>0</v>
      </c>
    </row>
    <row r="993" spans="2:3" hidden="1">
      <c r="B993" s="3" t="s">
        <v>113</v>
      </c>
      <c r="C993" s="3">
        <v>0</v>
      </c>
    </row>
    <row r="994" spans="2:3" hidden="1">
      <c r="B994" s="3" t="s">
        <v>114</v>
      </c>
      <c r="C994" s="3">
        <v>0</v>
      </c>
    </row>
    <row r="995" spans="2:3" hidden="1">
      <c r="B995" s="3" t="s">
        <v>115</v>
      </c>
      <c r="C995" s="3">
        <v>0</v>
      </c>
    </row>
    <row r="996" spans="2:3" hidden="1">
      <c r="B996" s="3" t="s">
        <v>116</v>
      </c>
      <c r="C996" s="3">
        <v>0</v>
      </c>
    </row>
    <row r="997" spans="2:3" hidden="1">
      <c r="B997" s="3" t="s">
        <v>117</v>
      </c>
      <c r="C997" s="3">
        <v>0</v>
      </c>
    </row>
    <row r="998" spans="2:3" hidden="1">
      <c r="B998" s="3" t="s">
        <v>118</v>
      </c>
      <c r="C998" s="3">
        <v>0</v>
      </c>
    </row>
    <row r="999" spans="2:3" hidden="1">
      <c r="B999" s="3" t="s">
        <v>119</v>
      </c>
      <c r="C999" s="3">
        <v>20</v>
      </c>
    </row>
    <row r="1000" spans="2:3" hidden="1">
      <c r="B1000" s="3" t="s">
        <v>120</v>
      </c>
      <c r="C1000" s="3">
        <v>35</v>
      </c>
    </row>
    <row r="1001" spans="2:3" hidden="1">
      <c r="B1001" s="3" t="s">
        <v>121</v>
      </c>
      <c r="C1001" s="3">
        <v>0</v>
      </c>
    </row>
    <row r="1002" spans="2:3" hidden="1">
      <c r="B1002" s="3" t="s">
        <v>122</v>
      </c>
      <c r="C1002" s="3">
        <v>0</v>
      </c>
    </row>
    <row r="1003" spans="2:3" hidden="1">
      <c r="B1003" s="3" t="s">
        <v>123</v>
      </c>
      <c r="C1003" s="3">
        <v>0</v>
      </c>
    </row>
    <row r="1004" spans="2:3" hidden="1">
      <c r="B1004" s="3" t="s">
        <v>124</v>
      </c>
      <c r="C1004" s="3">
        <v>0</v>
      </c>
    </row>
    <row r="1005" spans="2:3" hidden="1">
      <c r="B1005" s="3" t="s">
        <v>125</v>
      </c>
      <c r="C1005" s="3">
        <v>0</v>
      </c>
    </row>
    <row r="1006" spans="2:3" hidden="1">
      <c r="B1006" s="3" t="s">
        <v>126</v>
      </c>
      <c r="C1006" s="3">
        <v>0</v>
      </c>
    </row>
    <row r="1007" spans="2:3" hidden="1">
      <c r="B1007" s="3" t="s">
        <v>127</v>
      </c>
      <c r="C1007" s="3">
        <v>0.49</v>
      </c>
    </row>
    <row r="1008" spans="2:3" hidden="1">
      <c r="B1008" s="3" t="s">
        <v>128</v>
      </c>
      <c r="C1008" s="3">
        <v>0.4</v>
      </c>
    </row>
    <row r="1009" spans="2:3" hidden="1">
      <c r="B1009" s="3" t="s">
        <v>129</v>
      </c>
      <c r="C1009" s="3">
        <v>0</v>
      </c>
    </row>
    <row r="1010" spans="2:3" hidden="1">
      <c r="B1010" s="3" t="s">
        <v>130</v>
      </c>
      <c r="C1010" s="3">
        <v>0</v>
      </c>
    </row>
    <row r="1011" spans="2:3" hidden="1">
      <c r="B1011" s="3" t="s">
        <v>131</v>
      </c>
      <c r="C1011" s="3">
        <v>0</v>
      </c>
    </row>
    <row r="1012" spans="2:3" hidden="1">
      <c r="B1012" s="3" t="s">
        <v>132</v>
      </c>
      <c r="C1012" s="3">
        <v>0</v>
      </c>
    </row>
    <row r="1013" spans="2:3" hidden="1">
      <c r="B1013" s="3" t="s">
        <v>133</v>
      </c>
      <c r="C1013" s="3">
        <v>0</v>
      </c>
    </row>
    <row r="1014" spans="2:3" hidden="1">
      <c r="B1014" s="3" t="s">
        <v>134</v>
      </c>
      <c r="C1014" s="3">
        <v>0</v>
      </c>
    </row>
    <row r="1015" spans="2:3" hidden="1">
      <c r="B1015" s="3" t="s">
        <v>135</v>
      </c>
      <c r="C1015" s="3">
        <v>1</v>
      </c>
    </row>
    <row r="1016" spans="2:3" hidden="1">
      <c r="B1016" s="3" t="s">
        <v>136</v>
      </c>
      <c r="C1016" s="3">
        <v>0</v>
      </c>
    </row>
    <row r="1017" spans="2:3" hidden="1">
      <c r="B1017" s="3" t="s">
        <v>137</v>
      </c>
      <c r="C1017" s="3">
        <v>0</v>
      </c>
    </row>
    <row r="1018" spans="2:3" hidden="1">
      <c r="B1018" s="3" t="s">
        <v>138</v>
      </c>
      <c r="C1018" s="3">
        <v>1</v>
      </c>
    </row>
    <row r="1019" spans="2:3" hidden="1">
      <c r="B1019" s="3" t="s">
        <v>139</v>
      </c>
      <c r="C1019" s="3">
        <v>0</v>
      </c>
    </row>
    <row r="1020" spans="2:3" hidden="1">
      <c r="B1020" s="3" t="s">
        <v>140</v>
      </c>
      <c r="C1020" s="3">
        <v>0</v>
      </c>
    </row>
    <row r="1021" spans="2:3" hidden="1">
      <c r="B1021" s="3" t="s">
        <v>141</v>
      </c>
      <c r="C1021" s="3">
        <v>0</v>
      </c>
    </row>
    <row r="1022" spans="2:3" hidden="1">
      <c r="B1022" s="3" t="s">
        <v>142</v>
      </c>
      <c r="C1022" s="3">
        <v>0</v>
      </c>
    </row>
    <row r="1023" spans="2:3" hidden="1">
      <c r="B1023" s="3" t="s">
        <v>143</v>
      </c>
      <c r="C1023" s="3">
        <v>8.75</v>
      </c>
    </row>
    <row r="1024" spans="2:3" hidden="1">
      <c r="B1024" s="3" t="s">
        <v>144</v>
      </c>
      <c r="C1024" s="3">
        <v>0</v>
      </c>
    </row>
    <row r="1025" spans="2:3" hidden="1">
      <c r="B1025" s="3" t="s">
        <v>145</v>
      </c>
      <c r="C1025" s="3">
        <v>0</v>
      </c>
    </row>
    <row r="1026" spans="2:3" hidden="1">
      <c r="B1026" s="3" t="s">
        <v>146</v>
      </c>
      <c r="C1026" s="3">
        <v>0</v>
      </c>
    </row>
    <row r="1027" spans="2:3" hidden="1">
      <c r="B1027" s="3" t="s">
        <v>147</v>
      </c>
      <c r="C1027" s="3">
        <v>0</v>
      </c>
    </row>
    <row r="1028" spans="2:3" hidden="1">
      <c r="B1028" s="3" t="s">
        <v>148</v>
      </c>
      <c r="C1028" s="3">
        <v>0</v>
      </c>
    </row>
    <row r="1029" spans="2:3" hidden="1">
      <c r="B1029" s="3" t="s">
        <v>149</v>
      </c>
      <c r="C1029" s="3">
        <v>0</v>
      </c>
    </row>
    <row r="1030" spans="2:3" hidden="1">
      <c r="B1030" s="3" t="s">
        <v>150</v>
      </c>
      <c r="C1030" s="3">
        <v>0</v>
      </c>
    </row>
    <row r="1031" spans="2:3" hidden="1">
      <c r="B1031" s="3" t="s">
        <v>151</v>
      </c>
      <c r="C1031" s="3">
        <v>0</v>
      </c>
    </row>
    <row r="1032" spans="2:3" hidden="1">
      <c r="B1032" s="3" t="s">
        <v>152</v>
      </c>
      <c r="C1032" s="3">
        <v>0</v>
      </c>
    </row>
    <row r="1033" spans="2:3" hidden="1">
      <c r="B1033" s="3" t="s">
        <v>153</v>
      </c>
      <c r="C1033" s="3">
        <v>0</v>
      </c>
    </row>
    <row r="1034" spans="2:3" hidden="1">
      <c r="B1034" s="3" t="s">
        <v>154</v>
      </c>
      <c r="C1034" s="3">
        <v>0</v>
      </c>
    </row>
    <row r="1035" spans="2:3" hidden="1">
      <c r="B1035" s="3" t="s">
        <v>155</v>
      </c>
      <c r="C1035" s="3">
        <v>0</v>
      </c>
    </row>
    <row r="1036" spans="2:3" hidden="1">
      <c r="B1036" s="3" t="s">
        <v>156</v>
      </c>
      <c r="C1036" s="3">
        <v>0</v>
      </c>
    </row>
    <row r="1037" spans="2:3" hidden="1">
      <c r="B1037" s="3" t="s">
        <v>157</v>
      </c>
      <c r="C1037" s="3">
        <v>0</v>
      </c>
    </row>
    <row r="1038" spans="2:3" hidden="1">
      <c r="B1038" s="3" t="s">
        <v>158</v>
      </c>
      <c r="C1038" s="3">
        <v>0.5</v>
      </c>
    </row>
    <row r="1039" spans="2:3" hidden="1">
      <c r="B1039" s="3" t="s">
        <v>159</v>
      </c>
      <c r="C1039" s="3">
        <v>13.5</v>
      </c>
    </row>
    <row r="1040" spans="2:3" hidden="1">
      <c r="B1040" s="3" t="s">
        <v>160</v>
      </c>
      <c r="C1040" s="3">
        <v>18</v>
      </c>
    </row>
    <row r="1041" spans="2:3" hidden="1">
      <c r="B1041" s="3" t="s">
        <v>161</v>
      </c>
      <c r="C1041" s="3">
        <v>0</v>
      </c>
    </row>
    <row r="1042" spans="2:3" hidden="1">
      <c r="B1042" s="3" t="s">
        <v>162</v>
      </c>
      <c r="C1042" s="3">
        <v>0</v>
      </c>
    </row>
    <row r="1043" spans="2:3" hidden="1">
      <c r="B1043" s="3" t="s">
        <v>163</v>
      </c>
      <c r="C1043" s="3">
        <v>0</v>
      </c>
    </row>
    <row r="1044" spans="2:3" hidden="1">
      <c r="B1044" s="3" t="s">
        <v>164</v>
      </c>
      <c r="C1044" s="3">
        <v>3600</v>
      </c>
    </row>
    <row r="1045" spans="2:3" hidden="1">
      <c r="B1045" s="3" t="s">
        <v>165</v>
      </c>
      <c r="C1045" s="3">
        <v>0</v>
      </c>
    </row>
    <row r="1046" spans="2:3" hidden="1">
      <c r="B1046" s="3" t="s">
        <v>166</v>
      </c>
      <c r="C1046" s="3">
        <v>0</v>
      </c>
    </row>
    <row r="1047" spans="2:3" hidden="1">
      <c r="B1047" s="3" t="s">
        <v>167</v>
      </c>
      <c r="C1047" s="3">
        <v>0</v>
      </c>
    </row>
    <row r="1048" spans="2:3" hidden="1">
      <c r="B1048" s="3" t="s">
        <v>168</v>
      </c>
      <c r="C1048" s="3">
        <v>0</v>
      </c>
    </row>
    <row r="1049" spans="2:3" hidden="1">
      <c r="B1049" s="3" t="s">
        <v>169</v>
      </c>
      <c r="C1049" s="3">
        <v>6</v>
      </c>
    </row>
    <row r="1050" spans="2:3" hidden="1">
      <c r="B1050" s="3" t="s">
        <v>170</v>
      </c>
      <c r="C1050" s="3">
        <v>3.65</v>
      </c>
    </row>
    <row r="1051" spans="2:3" hidden="1">
      <c r="B1051" s="3" t="s">
        <v>171</v>
      </c>
      <c r="C1051" s="3">
        <v>3.38</v>
      </c>
    </row>
    <row r="1052" spans="2:3" hidden="1">
      <c r="B1052" s="3" t="s">
        <v>172</v>
      </c>
      <c r="C1052" s="3">
        <v>0</v>
      </c>
    </row>
    <row r="1053" spans="2:3" hidden="1">
      <c r="B1053" s="3" t="s">
        <v>173</v>
      </c>
      <c r="C1053" s="3">
        <v>0</v>
      </c>
    </row>
    <row r="1054" spans="2:3" hidden="1">
      <c r="B1054" s="3" t="s">
        <v>174</v>
      </c>
      <c r="C1054" s="3">
        <v>0</v>
      </c>
    </row>
    <row r="1055" spans="2:3" hidden="1">
      <c r="B1055" s="3" t="s">
        <v>175</v>
      </c>
      <c r="C1055" s="3">
        <v>0</v>
      </c>
    </row>
    <row r="1056" spans="2:3" hidden="1">
      <c r="B1056" s="3" t="s">
        <v>176</v>
      </c>
      <c r="C1056" s="3">
        <v>0</v>
      </c>
    </row>
    <row r="1057" spans="2:3" hidden="1">
      <c r="B1057" s="3" t="s">
        <v>177</v>
      </c>
      <c r="C1057" s="3">
        <v>0</v>
      </c>
    </row>
    <row r="1058" spans="2:3" hidden="1">
      <c r="B1058" s="3" t="s">
        <v>178</v>
      </c>
      <c r="C1058" s="3">
        <v>0</v>
      </c>
    </row>
    <row r="1059" spans="2:3" hidden="1">
      <c r="B1059" s="3" t="s">
        <v>179</v>
      </c>
      <c r="C1059" s="3">
        <v>0</v>
      </c>
    </row>
    <row r="1060" spans="2:3" hidden="1">
      <c r="B1060" s="3" t="s">
        <v>180</v>
      </c>
      <c r="C1060" s="3">
        <v>0</v>
      </c>
    </row>
    <row r="1061" spans="2:3" hidden="1">
      <c r="B1061" s="3" t="s">
        <v>181</v>
      </c>
      <c r="C1061" s="3">
        <v>5</v>
      </c>
    </row>
    <row r="1062" spans="2:3" hidden="1">
      <c r="B1062" s="3" t="s">
        <v>182</v>
      </c>
      <c r="C1062" s="3">
        <v>0</v>
      </c>
    </row>
    <row r="1063" spans="2:3" hidden="1">
      <c r="B1063" s="3" t="s">
        <v>183</v>
      </c>
      <c r="C1063" s="3">
        <v>0</v>
      </c>
    </row>
    <row r="1064" spans="2:3" hidden="1">
      <c r="B1064" s="3" t="s">
        <v>184</v>
      </c>
      <c r="C1064" s="3">
        <v>0</v>
      </c>
    </row>
    <row r="1065" spans="2:3" hidden="1">
      <c r="B1065" s="3" t="s">
        <v>185</v>
      </c>
      <c r="C1065" s="3">
        <v>6800</v>
      </c>
    </row>
    <row r="1066" spans="2:3" hidden="1">
      <c r="B1066" s="3" t="s">
        <v>186</v>
      </c>
      <c r="C1066" s="3">
        <v>0</v>
      </c>
    </row>
    <row r="1067" spans="2:3" hidden="1">
      <c r="B1067" s="3" t="s">
        <v>187</v>
      </c>
      <c r="C1067" s="3">
        <v>0</v>
      </c>
    </row>
    <row r="1068" spans="2:3" hidden="1">
      <c r="B1068" s="3" t="s">
        <v>188</v>
      </c>
      <c r="C1068" s="3">
        <v>8500</v>
      </c>
    </row>
    <row r="1069" spans="2:3" hidden="1">
      <c r="B1069" s="3" t="s">
        <v>189</v>
      </c>
      <c r="C1069" s="3">
        <v>0</v>
      </c>
    </row>
    <row r="1070" spans="2:3" hidden="1">
      <c r="B1070" s="3" t="s">
        <v>190</v>
      </c>
      <c r="C1070" s="3">
        <v>15000</v>
      </c>
    </row>
    <row r="1071" spans="2:3" hidden="1">
      <c r="B1071" s="3" t="s">
        <v>191</v>
      </c>
      <c r="C1071" s="3">
        <v>3</v>
      </c>
    </row>
    <row r="1072" spans="2:3" hidden="1">
      <c r="B1072" s="3" t="s">
        <v>192</v>
      </c>
      <c r="C1072" s="3">
        <v>0</v>
      </c>
    </row>
    <row r="1073" spans="2:3" hidden="1">
      <c r="B1073" s="3" t="s">
        <v>193</v>
      </c>
      <c r="C1073" s="3">
        <v>0</v>
      </c>
    </row>
    <row r="1074" spans="2:3" hidden="1">
      <c r="B1074" s="3" t="s">
        <v>194</v>
      </c>
      <c r="C1074" s="3">
        <v>0</v>
      </c>
    </row>
    <row r="1075" spans="2:3" hidden="1">
      <c r="B1075" s="3" t="s">
        <v>195</v>
      </c>
      <c r="C1075" s="3">
        <v>0</v>
      </c>
    </row>
    <row r="1076" spans="2:3" hidden="1">
      <c r="B1076" s="3" t="s">
        <v>196</v>
      </c>
      <c r="C1076" s="3">
        <v>0</v>
      </c>
    </row>
    <row r="1077" spans="2:3" hidden="1">
      <c r="B1077" s="3" t="s">
        <v>197</v>
      </c>
      <c r="C1077" s="3">
        <v>0</v>
      </c>
    </row>
    <row r="1078" spans="2:3" hidden="1">
      <c r="B1078" s="3" t="s">
        <v>198</v>
      </c>
      <c r="C1078" s="3">
        <v>0</v>
      </c>
    </row>
    <row r="1079" spans="2:3" hidden="1">
      <c r="B1079" s="3" t="s">
        <v>199</v>
      </c>
      <c r="C1079" s="3">
        <v>0</v>
      </c>
    </row>
    <row r="1080" spans="2:3" hidden="1">
      <c r="B1080" s="3" t="s">
        <v>200</v>
      </c>
      <c r="C1080" s="3">
        <v>0</v>
      </c>
    </row>
    <row r="1081" spans="2:3" hidden="1">
      <c r="B1081" s="3" t="s">
        <v>201</v>
      </c>
      <c r="C1081" s="3">
        <v>0</v>
      </c>
    </row>
    <row r="1082" spans="2:3" hidden="1">
      <c r="B1082" s="3" t="s">
        <v>202</v>
      </c>
      <c r="C1082" s="3">
        <v>0</v>
      </c>
    </row>
    <row r="1083" spans="2:3" hidden="1">
      <c r="B1083" s="3" t="s">
        <v>203</v>
      </c>
      <c r="C1083" s="3">
        <v>0</v>
      </c>
    </row>
    <row r="1084" spans="2:3" hidden="1">
      <c r="B1084" s="3" t="s">
        <v>204</v>
      </c>
      <c r="C1084" s="3">
        <v>0</v>
      </c>
    </row>
    <row r="1085" spans="2:3" hidden="1">
      <c r="B1085" s="3" t="s">
        <v>205</v>
      </c>
      <c r="C1085" s="3">
        <v>0</v>
      </c>
    </row>
    <row r="1086" spans="2:3" hidden="1">
      <c r="B1086" s="3" t="s">
        <v>206</v>
      </c>
      <c r="C1086" s="3">
        <v>0</v>
      </c>
    </row>
    <row r="1087" spans="2:3" hidden="1">
      <c r="B1087" s="3" t="s">
        <v>207</v>
      </c>
      <c r="C1087" s="3">
        <v>0</v>
      </c>
    </row>
    <row r="1088" spans="2:3" hidden="1">
      <c r="B1088" s="3" t="s">
        <v>208</v>
      </c>
      <c r="C1088" s="3">
        <v>0</v>
      </c>
    </row>
    <row r="1089" spans="2:3" hidden="1">
      <c r="B1089" s="3" t="s">
        <v>209</v>
      </c>
      <c r="C1089" s="3">
        <v>0</v>
      </c>
    </row>
    <row r="1090" spans="2:3" hidden="1">
      <c r="B1090" s="3" t="s">
        <v>210</v>
      </c>
      <c r="C1090" s="3">
        <v>0</v>
      </c>
    </row>
    <row r="1091" spans="2:3" hidden="1">
      <c r="B1091" s="3" t="s">
        <v>211</v>
      </c>
      <c r="C1091" s="3">
        <v>0</v>
      </c>
    </row>
    <row r="1092" spans="2:3" hidden="1">
      <c r="B1092" s="3" t="s">
        <v>212</v>
      </c>
      <c r="C1092" s="3">
        <v>0</v>
      </c>
    </row>
    <row r="1093" spans="2:3" hidden="1">
      <c r="B1093" s="3" t="s">
        <v>213</v>
      </c>
      <c r="C1093" s="3">
        <v>0</v>
      </c>
    </row>
    <row r="1094" spans="2:3" hidden="1">
      <c r="B1094" s="3" t="s">
        <v>214</v>
      </c>
      <c r="C1094" s="3">
        <v>0</v>
      </c>
    </row>
    <row r="1095" spans="2:3" hidden="1">
      <c r="B1095" s="3" t="s">
        <v>215</v>
      </c>
      <c r="C1095" s="3">
        <v>0</v>
      </c>
    </row>
    <row r="1096" spans="2:3" hidden="1">
      <c r="B1096" s="3" t="s">
        <v>216</v>
      </c>
      <c r="C1096" s="3">
        <v>0</v>
      </c>
    </row>
    <row r="1097" spans="2:3" hidden="1">
      <c r="B1097" s="3" t="s">
        <v>217</v>
      </c>
      <c r="C1097" s="3">
        <v>0</v>
      </c>
    </row>
    <row r="1098" spans="2:3" hidden="1">
      <c r="B1098" s="3" t="s">
        <v>218</v>
      </c>
      <c r="C1098" s="3">
        <v>0</v>
      </c>
    </row>
    <row r="1099" spans="2:3" hidden="1">
      <c r="B1099" s="3" t="s">
        <v>219</v>
      </c>
      <c r="C1099" s="3">
        <v>0</v>
      </c>
    </row>
    <row r="1100" spans="2:3" hidden="1">
      <c r="B1100" s="3" t="s">
        <v>220</v>
      </c>
      <c r="C1100" s="3">
        <v>0</v>
      </c>
    </row>
    <row r="1101" spans="2:3" hidden="1">
      <c r="B1101" s="3" t="s">
        <v>221</v>
      </c>
      <c r="C1101" s="3">
        <v>0</v>
      </c>
    </row>
    <row r="1102" spans="2:3" hidden="1">
      <c r="B1102" s="3" t="s">
        <v>222</v>
      </c>
      <c r="C1102" s="3">
        <v>0</v>
      </c>
    </row>
    <row r="1103" spans="2:3" hidden="1">
      <c r="B1103" s="3" t="s">
        <v>223</v>
      </c>
      <c r="C1103" s="3">
        <v>0</v>
      </c>
    </row>
    <row r="1104" spans="2:3" hidden="1">
      <c r="B1104" s="3" t="s">
        <v>224</v>
      </c>
      <c r="C1104" s="3" t="s">
        <v>225</v>
      </c>
    </row>
    <row r="1105" spans="2:3" hidden="1">
      <c r="B1105" s="3" t="s">
        <v>226</v>
      </c>
      <c r="C1105" s="3" t="s">
        <v>227</v>
      </c>
    </row>
    <row r="1106" spans="2:3" hidden="1">
      <c r="B1106" s="3" t="s">
        <v>228</v>
      </c>
      <c r="C1106" s="3" t="s">
        <v>229</v>
      </c>
    </row>
    <row r="1107" spans="2:3" hidden="1">
      <c r="B1107" s="3" t="s">
        <v>230</v>
      </c>
      <c r="C1107" s="3" t="s">
        <v>231</v>
      </c>
    </row>
    <row r="1108" spans="2:3" hidden="1">
      <c r="B1108" s="3" t="s">
        <v>232</v>
      </c>
      <c r="C1108" s="3" t="s">
        <v>233</v>
      </c>
    </row>
    <row r="1109" spans="2:3" hidden="1">
      <c r="B1109" s="3" t="s">
        <v>234</v>
      </c>
      <c r="C1109" s="3" t="s">
        <v>235</v>
      </c>
    </row>
    <row r="1110" spans="2:3" hidden="1">
      <c r="B1110" s="3" t="s">
        <v>236</v>
      </c>
      <c r="C1110" s="3" t="s">
        <v>237</v>
      </c>
    </row>
    <row r="1111" spans="2:3" hidden="1">
      <c r="B1111" s="3" t="s">
        <v>238</v>
      </c>
      <c r="C1111" s="3" t="s">
        <v>239</v>
      </c>
    </row>
    <row r="1112" spans="2:3" hidden="1">
      <c r="B1112" s="3" t="s">
        <v>240</v>
      </c>
      <c r="C1112" s="3" t="s">
        <v>241</v>
      </c>
    </row>
    <row r="1113" spans="2:3" hidden="1">
      <c r="B1113" s="3" t="s">
        <v>242</v>
      </c>
      <c r="C1113" s="3" t="s">
        <v>243</v>
      </c>
    </row>
    <row r="1114" spans="2:3" hidden="1">
      <c r="B1114" s="3" t="s">
        <v>244</v>
      </c>
      <c r="C1114" s="3" t="s">
        <v>245</v>
      </c>
    </row>
    <row r="1115" spans="2:3" hidden="1">
      <c r="B1115" s="3" t="s">
        <v>246</v>
      </c>
      <c r="C1115" s="3" t="s">
        <v>247</v>
      </c>
    </row>
    <row r="1116" spans="2:3" hidden="1">
      <c r="B1116" s="3" t="s">
        <v>248</v>
      </c>
      <c r="C1116" s="3" t="s">
        <v>245</v>
      </c>
    </row>
    <row r="1117" spans="2:3" hidden="1">
      <c r="B1117" s="3" t="s">
        <v>249</v>
      </c>
      <c r="C1117" s="3" t="s">
        <v>237</v>
      </c>
    </row>
    <row r="1118" spans="2:3" hidden="1">
      <c r="B1118" s="3" t="s">
        <v>250</v>
      </c>
      <c r="C1118" s="3" t="s">
        <v>225</v>
      </c>
    </row>
    <row r="1119" spans="2:3" hidden="1">
      <c r="B1119" s="3" t="s">
        <v>251</v>
      </c>
      <c r="C1119" s="3" t="s">
        <v>245</v>
      </c>
    </row>
    <row r="1120" spans="2:3" hidden="1">
      <c r="B1120" s="3" t="s">
        <v>252</v>
      </c>
      <c r="C1120" s="3" t="s">
        <v>245</v>
      </c>
    </row>
    <row r="1121" spans="2:3" hidden="1">
      <c r="B1121" s="3" t="s">
        <v>253</v>
      </c>
      <c r="C1121" s="3" t="s">
        <v>233</v>
      </c>
    </row>
    <row r="1122" spans="2:3" hidden="1">
      <c r="B1122" s="3" t="s">
        <v>254</v>
      </c>
      <c r="C1122" s="3" t="s">
        <v>255</v>
      </c>
    </row>
    <row r="1123" spans="2:3" hidden="1">
      <c r="B1123" s="3" t="s">
        <v>256</v>
      </c>
      <c r="C1123" s="3" t="s">
        <v>229</v>
      </c>
    </row>
    <row r="1124" spans="2:3" hidden="1">
      <c r="B1124" s="3" t="s">
        <v>257</v>
      </c>
      <c r="C1124" s="3" t="s">
        <v>255</v>
      </c>
    </row>
    <row r="1125" spans="2:3" hidden="1">
      <c r="B1125" s="3" t="s">
        <v>258</v>
      </c>
      <c r="C1125" s="3" t="s">
        <v>259</v>
      </c>
    </row>
    <row r="1126" spans="2:3" hidden="1">
      <c r="B1126" s="3" t="s">
        <v>260</v>
      </c>
      <c r="C1126" s="3" t="s">
        <v>261</v>
      </c>
    </row>
    <row r="1127" spans="2:3" hidden="1">
      <c r="B1127" s="3" t="s">
        <v>262</v>
      </c>
      <c r="C1127" s="3" t="s">
        <v>263</v>
      </c>
    </row>
    <row r="1128" spans="2:3" hidden="1">
      <c r="B1128" s="3" t="s">
        <v>264</v>
      </c>
      <c r="C1128" s="3" t="s">
        <v>225</v>
      </c>
    </row>
    <row r="1129" spans="2:3" hidden="1">
      <c r="B1129" s="3" t="s">
        <v>265</v>
      </c>
      <c r="C1129" s="3" t="s">
        <v>233</v>
      </c>
    </row>
    <row r="1130" spans="2:3" hidden="1">
      <c r="B1130" s="3" t="s">
        <v>266</v>
      </c>
      <c r="C1130" s="3" t="s">
        <v>267</v>
      </c>
    </row>
    <row r="1131" spans="2:3" hidden="1">
      <c r="B1131" s="3" t="s">
        <v>268</v>
      </c>
      <c r="C1131" s="3" t="s">
        <v>269</v>
      </c>
    </row>
    <row r="1132" spans="2:3" hidden="1">
      <c r="B1132" s="3" t="s">
        <v>270</v>
      </c>
      <c r="C1132" s="3">
        <v>0</v>
      </c>
    </row>
    <row r="1133" spans="2:3" hidden="1">
      <c r="B1133" s="3" t="s">
        <v>271</v>
      </c>
      <c r="C1133" s="3">
        <v>0</v>
      </c>
    </row>
    <row r="1134" spans="2:3" hidden="1">
      <c r="B1134" s="3" t="s">
        <v>272</v>
      </c>
      <c r="C1134" s="3">
        <v>0</v>
      </c>
    </row>
    <row r="1135" spans="2:3" hidden="1">
      <c r="B1135" s="3" t="s">
        <v>273</v>
      </c>
      <c r="C1135" s="3">
        <v>0</v>
      </c>
    </row>
    <row r="1136" spans="2:3" hidden="1">
      <c r="B1136" s="3" t="s">
        <v>275</v>
      </c>
      <c r="C1136" s="3">
        <v>0</v>
      </c>
    </row>
    <row r="1137" spans="2:3" hidden="1">
      <c r="B1137" s="3" t="s">
        <v>276</v>
      </c>
      <c r="C1137" s="3">
        <v>0</v>
      </c>
    </row>
    <row r="1138" spans="2:3" hidden="1">
      <c r="B1138" s="3" t="s">
        <v>277</v>
      </c>
      <c r="C1138" s="3">
        <v>0</v>
      </c>
    </row>
    <row r="1139" spans="2:3" hidden="1">
      <c r="B1139" s="3" t="s">
        <v>278</v>
      </c>
      <c r="C1139" s="3">
        <v>0</v>
      </c>
    </row>
    <row r="1140" spans="2:3" hidden="1">
      <c r="B1140" s="3" t="s">
        <v>279</v>
      </c>
      <c r="C1140" s="3">
        <v>0</v>
      </c>
    </row>
    <row r="1141" spans="2:3" hidden="1">
      <c r="B1141" s="3" t="s">
        <v>280</v>
      </c>
      <c r="C1141" s="3">
        <v>0</v>
      </c>
    </row>
    <row r="1142" spans="2:3" hidden="1">
      <c r="B1142" s="3" t="s">
        <v>281</v>
      </c>
      <c r="C1142" s="3">
        <v>0</v>
      </c>
    </row>
    <row r="1143" spans="2:3" hidden="1">
      <c r="B1143" s="3" t="s">
        <v>282</v>
      </c>
      <c r="C1143" s="3" t="s">
        <v>283</v>
      </c>
    </row>
    <row r="1144" spans="2:3" hidden="1">
      <c r="B1144" s="3" t="s">
        <v>284</v>
      </c>
      <c r="C1144" s="3">
        <v>0</v>
      </c>
    </row>
    <row r="1145" spans="2:3" hidden="1">
      <c r="B1145" s="3" t="s">
        <v>285</v>
      </c>
      <c r="C1145" s="3">
        <v>0</v>
      </c>
    </row>
    <row r="1146" spans="2:3" hidden="1">
      <c r="B1146" s="3" t="s">
        <v>286</v>
      </c>
      <c r="C1146" s="3">
        <v>0</v>
      </c>
    </row>
    <row r="1147" spans="2:3" hidden="1">
      <c r="B1147" s="3" t="s">
        <v>287</v>
      </c>
      <c r="C1147" s="3">
        <v>0</v>
      </c>
    </row>
    <row r="1148" spans="2:3" hidden="1">
      <c r="B1148" s="3" t="s">
        <v>288</v>
      </c>
      <c r="C1148" s="3">
        <v>0</v>
      </c>
    </row>
    <row r="1149" spans="2:3" hidden="1">
      <c r="B1149" s="3" t="s">
        <v>289</v>
      </c>
      <c r="C1149" s="3">
        <v>0</v>
      </c>
    </row>
    <row r="1150" spans="2:3" hidden="1">
      <c r="B1150" s="3" t="s">
        <v>290</v>
      </c>
      <c r="C1150" s="3">
        <v>0</v>
      </c>
    </row>
    <row r="1151" spans="2:3" hidden="1">
      <c r="B1151" s="3" t="s">
        <v>291</v>
      </c>
      <c r="C1151" s="3" t="s">
        <v>292</v>
      </c>
    </row>
    <row r="1152" spans="2:3" hidden="1">
      <c r="B1152" s="3" t="s">
        <v>293</v>
      </c>
      <c r="C1152" s="3">
        <v>0</v>
      </c>
    </row>
    <row r="1153" spans="2:3" hidden="1">
      <c r="B1153" s="3" t="s">
        <v>294</v>
      </c>
      <c r="C1153" s="3">
        <v>0</v>
      </c>
    </row>
    <row r="1154" spans="2:3" hidden="1">
      <c r="B1154" s="3" t="s">
        <v>295</v>
      </c>
      <c r="C1154" s="3">
        <v>0</v>
      </c>
    </row>
    <row r="1155" spans="2:3" hidden="1">
      <c r="B1155" s="3" t="s">
        <v>296</v>
      </c>
      <c r="C1155" s="3">
        <v>0</v>
      </c>
    </row>
    <row r="1156" spans="2:3" hidden="1">
      <c r="B1156" s="3" t="s">
        <v>297</v>
      </c>
      <c r="C1156" s="3">
        <v>0</v>
      </c>
    </row>
    <row r="1157" spans="2:3" hidden="1">
      <c r="B1157" s="3" t="s">
        <v>298</v>
      </c>
      <c r="C1157" s="3">
        <v>0</v>
      </c>
    </row>
    <row r="1158" spans="2:3" hidden="1">
      <c r="B1158" s="3" t="s">
        <v>299</v>
      </c>
      <c r="C1158" s="3">
        <v>0</v>
      </c>
    </row>
    <row r="1159" spans="2:3" hidden="1">
      <c r="B1159" s="3" t="s">
        <v>300</v>
      </c>
      <c r="C1159" s="3">
        <v>0</v>
      </c>
    </row>
    <row r="1160" spans="2:3" hidden="1">
      <c r="B1160" s="3" t="s">
        <v>301</v>
      </c>
      <c r="C1160" s="3">
        <v>0</v>
      </c>
    </row>
    <row r="1161" spans="2:3" hidden="1">
      <c r="B1161" s="3" t="s">
        <v>302</v>
      </c>
      <c r="C1161" s="3">
        <v>0</v>
      </c>
    </row>
    <row r="1162" spans="2:3" hidden="1">
      <c r="B1162" s="3" t="s">
        <v>303</v>
      </c>
      <c r="C1162" s="3">
        <v>0</v>
      </c>
    </row>
    <row r="1163" spans="2:3" hidden="1">
      <c r="B1163" s="3" t="s">
        <v>304</v>
      </c>
      <c r="C1163" s="3">
        <v>0</v>
      </c>
    </row>
    <row r="1164" spans="2:3" hidden="1">
      <c r="B1164" s="3" t="s">
        <v>305</v>
      </c>
      <c r="C1164" s="3">
        <v>0</v>
      </c>
    </row>
    <row r="1165" spans="2:3" hidden="1">
      <c r="B1165" s="3" t="s">
        <v>306</v>
      </c>
      <c r="C1165" s="3">
        <v>0</v>
      </c>
    </row>
    <row r="1166" spans="2:3" hidden="1">
      <c r="B1166" s="3" t="s">
        <v>307</v>
      </c>
      <c r="C1166" s="3">
        <v>0</v>
      </c>
    </row>
    <row r="1167" spans="2:3" hidden="1">
      <c r="B1167" s="3" t="s">
        <v>308</v>
      </c>
      <c r="C1167" s="3">
        <v>0</v>
      </c>
    </row>
    <row r="1168" spans="2:3" hidden="1">
      <c r="B1168" s="3" t="s">
        <v>309</v>
      </c>
      <c r="C1168" s="3">
        <v>0</v>
      </c>
    </row>
    <row r="1169" spans="2:3" hidden="1">
      <c r="B1169" s="3" t="s">
        <v>310</v>
      </c>
      <c r="C1169" s="3" t="s">
        <v>274</v>
      </c>
    </row>
    <row r="1170" spans="2:3" hidden="1">
      <c r="B1170" s="3" t="s">
        <v>311</v>
      </c>
      <c r="C1170" s="3">
        <v>0</v>
      </c>
    </row>
    <row r="1171" spans="2:3" hidden="1">
      <c r="B1171" s="3" t="s">
        <v>312</v>
      </c>
      <c r="C1171" s="3">
        <v>0</v>
      </c>
    </row>
    <row r="1172" spans="2:3" hidden="1">
      <c r="B1172" s="3" t="s">
        <v>313</v>
      </c>
      <c r="C1172" s="3">
        <v>0</v>
      </c>
    </row>
    <row r="1173" spans="2:3" hidden="1">
      <c r="B1173" s="3" t="s">
        <v>314</v>
      </c>
      <c r="C1173" s="3">
        <v>0</v>
      </c>
    </row>
    <row r="1174" spans="2:3" hidden="1">
      <c r="B1174" s="3" t="s">
        <v>315</v>
      </c>
      <c r="C1174" s="3">
        <v>0</v>
      </c>
    </row>
    <row r="1175" spans="2:3" hidden="1">
      <c r="B1175" s="3" t="s">
        <v>316</v>
      </c>
      <c r="C1175" s="3">
        <v>0</v>
      </c>
    </row>
    <row r="1176" spans="2:3" hidden="1">
      <c r="B1176" s="3" t="s">
        <v>317</v>
      </c>
      <c r="C1176" s="3">
        <v>0</v>
      </c>
    </row>
    <row r="1177" spans="2:3" hidden="1">
      <c r="B1177" s="3" t="s">
        <v>318</v>
      </c>
      <c r="C1177" s="3">
        <v>0</v>
      </c>
    </row>
    <row r="1178" spans="2:3" hidden="1">
      <c r="B1178" s="3" t="s">
        <v>319</v>
      </c>
      <c r="C1178" s="3">
        <v>0</v>
      </c>
    </row>
    <row r="1179" spans="2:3" hidden="1">
      <c r="B1179" s="3" t="s">
        <v>320</v>
      </c>
      <c r="C1179" s="3">
        <v>0</v>
      </c>
    </row>
    <row r="1180" spans="2:3" hidden="1">
      <c r="B1180" s="3" t="s">
        <v>321</v>
      </c>
      <c r="C1180" s="3">
        <v>0</v>
      </c>
    </row>
    <row r="1181" spans="2:3" hidden="1">
      <c r="B1181" s="3" t="s">
        <v>322</v>
      </c>
      <c r="C1181" s="3">
        <v>1</v>
      </c>
    </row>
    <row r="1182" spans="2:3" hidden="1">
      <c r="B1182" s="3" t="s">
        <v>323</v>
      </c>
      <c r="C1182" s="3">
        <v>0</v>
      </c>
    </row>
    <row r="1183" spans="2:3" hidden="1">
      <c r="B1183" s="3" t="s">
        <v>324</v>
      </c>
      <c r="C1183" s="3">
        <v>0</v>
      </c>
    </row>
    <row r="1184" spans="2:3" hidden="1">
      <c r="B1184" s="3" t="s">
        <v>325</v>
      </c>
      <c r="C1184" s="3">
        <v>0</v>
      </c>
    </row>
    <row r="1185" spans="2:3" hidden="1">
      <c r="B1185" s="3" t="s">
        <v>326</v>
      </c>
      <c r="C1185" s="3">
        <v>0</v>
      </c>
    </row>
    <row r="1186" spans="2:3" hidden="1">
      <c r="B1186" s="3" t="s">
        <v>327</v>
      </c>
      <c r="C1186" s="3">
        <v>0</v>
      </c>
    </row>
    <row r="1187" spans="2:3" hidden="1">
      <c r="B1187" s="3" t="s">
        <v>328</v>
      </c>
      <c r="C1187" s="3">
        <v>0</v>
      </c>
    </row>
    <row r="1188" spans="2:3" hidden="1">
      <c r="B1188" s="3" t="s">
        <v>329</v>
      </c>
      <c r="C1188" s="3">
        <v>0</v>
      </c>
    </row>
    <row r="1189" spans="2:3" hidden="1">
      <c r="B1189" s="3" t="s">
        <v>330</v>
      </c>
      <c r="C1189" s="3">
        <v>1</v>
      </c>
    </row>
    <row r="1190" spans="2:3" hidden="1">
      <c r="B1190" s="3" t="s">
        <v>331</v>
      </c>
      <c r="C1190" s="3">
        <v>0</v>
      </c>
    </row>
    <row r="1191" spans="2:3" hidden="1">
      <c r="B1191" s="3" t="s">
        <v>332</v>
      </c>
      <c r="C1191" s="3">
        <v>0</v>
      </c>
    </row>
    <row r="1192" spans="2:3" hidden="1">
      <c r="B1192" s="3" t="s">
        <v>333</v>
      </c>
      <c r="C1192" s="3">
        <v>0</v>
      </c>
    </row>
    <row r="1193" spans="2:3" hidden="1">
      <c r="B1193" s="3" t="s">
        <v>334</v>
      </c>
      <c r="C1193" s="3">
        <v>0</v>
      </c>
    </row>
    <row r="1194" spans="2:3" hidden="1">
      <c r="B1194" s="3" t="s">
        <v>335</v>
      </c>
      <c r="C1194" s="3">
        <v>0</v>
      </c>
    </row>
    <row r="1195" spans="2:3" hidden="1">
      <c r="B1195" s="3" t="s">
        <v>336</v>
      </c>
      <c r="C1195" s="3">
        <v>0</v>
      </c>
    </row>
    <row r="1196" spans="2:3" hidden="1">
      <c r="B1196" s="3" t="s">
        <v>337</v>
      </c>
      <c r="C1196" s="3">
        <v>0</v>
      </c>
    </row>
    <row r="1197" spans="2:3" hidden="1">
      <c r="B1197" s="3" t="s">
        <v>338</v>
      </c>
      <c r="C1197" s="3">
        <v>0</v>
      </c>
    </row>
    <row r="1198" spans="2:3" hidden="1">
      <c r="B1198" s="3" t="s">
        <v>339</v>
      </c>
      <c r="C1198" s="3">
        <v>0</v>
      </c>
    </row>
    <row r="1199" spans="2:3" hidden="1">
      <c r="B1199" s="3" t="s">
        <v>340</v>
      </c>
      <c r="C1199" s="3">
        <v>0</v>
      </c>
    </row>
    <row r="1200" spans="2:3" hidden="1">
      <c r="B1200" s="3" t="s">
        <v>341</v>
      </c>
      <c r="C1200" s="3">
        <v>0</v>
      </c>
    </row>
    <row r="1201" spans="2:3" hidden="1">
      <c r="B1201" s="3" t="s">
        <v>342</v>
      </c>
      <c r="C1201" s="3">
        <v>0</v>
      </c>
    </row>
    <row r="1202" spans="2:3" hidden="1">
      <c r="B1202" s="3" t="s">
        <v>343</v>
      </c>
      <c r="C1202" s="3">
        <v>0</v>
      </c>
    </row>
    <row r="1203" spans="2:3" hidden="1">
      <c r="B1203" s="3" t="s">
        <v>344</v>
      </c>
      <c r="C1203" s="3">
        <v>0</v>
      </c>
    </row>
    <row r="1204" spans="2:3" hidden="1">
      <c r="B1204" s="3" t="s">
        <v>345</v>
      </c>
      <c r="C1204" s="3">
        <v>0</v>
      </c>
    </row>
    <row r="1205" spans="2:3" hidden="1">
      <c r="B1205" s="3" t="s">
        <v>346</v>
      </c>
      <c r="C1205" s="3">
        <v>0</v>
      </c>
    </row>
    <row r="1206" spans="2:3" hidden="1">
      <c r="B1206" s="3" t="s">
        <v>347</v>
      </c>
      <c r="C1206" s="3">
        <v>0</v>
      </c>
    </row>
    <row r="1207" spans="2:3" hidden="1">
      <c r="B1207" s="3" t="s">
        <v>348</v>
      </c>
      <c r="C1207" s="3">
        <v>0</v>
      </c>
    </row>
    <row r="1208" spans="2:3" hidden="1">
      <c r="B1208" s="3" t="s">
        <v>349</v>
      </c>
      <c r="C1208" s="3">
        <v>1</v>
      </c>
    </row>
    <row r="1209" spans="2:3" hidden="1">
      <c r="B1209" s="3" t="s">
        <v>350</v>
      </c>
      <c r="C1209" s="3">
        <v>0</v>
      </c>
    </row>
    <row r="1210" spans="2:3" hidden="1">
      <c r="B1210" s="3" t="s">
        <v>351</v>
      </c>
      <c r="C1210" s="3">
        <v>0</v>
      </c>
    </row>
    <row r="1211" spans="2:3" hidden="1">
      <c r="B1211" s="3" t="s">
        <v>352</v>
      </c>
      <c r="C1211" s="3">
        <v>0</v>
      </c>
    </row>
    <row r="1212" spans="2:3" hidden="1">
      <c r="B1212" s="3" t="s">
        <v>353</v>
      </c>
      <c r="C1212" s="3">
        <v>0</v>
      </c>
    </row>
    <row r="1213" spans="2:3" hidden="1">
      <c r="B1213" s="3" t="s">
        <v>354</v>
      </c>
      <c r="C1213" s="3">
        <v>0</v>
      </c>
    </row>
    <row r="1214" spans="2:3" hidden="1">
      <c r="B1214" s="3" t="s">
        <v>355</v>
      </c>
      <c r="C1214" s="3">
        <v>0</v>
      </c>
    </row>
    <row r="1215" spans="2:3" hidden="1">
      <c r="B1215" s="3" t="s">
        <v>356</v>
      </c>
      <c r="C1215" s="3">
        <v>0</v>
      </c>
    </row>
    <row r="1216" spans="2:3" hidden="1">
      <c r="B1216" s="3" t="s">
        <v>357</v>
      </c>
      <c r="C1216" s="3">
        <v>0</v>
      </c>
    </row>
    <row r="1217" spans="2:3" hidden="1">
      <c r="B1217" s="3" t="s">
        <v>358</v>
      </c>
      <c r="C1217" s="3">
        <v>0</v>
      </c>
    </row>
    <row r="1218" spans="2:3" hidden="1">
      <c r="B1218" s="3" t="s">
        <v>359</v>
      </c>
      <c r="C1218" s="3">
        <v>0</v>
      </c>
    </row>
    <row r="1219" spans="2:3" hidden="1">
      <c r="B1219" s="3" t="s">
        <v>360</v>
      </c>
      <c r="C1219" s="3">
        <v>0</v>
      </c>
    </row>
    <row r="1220" spans="2:3" hidden="1">
      <c r="B1220" s="3" t="s">
        <v>361</v>
      </c>
      <c r="C1220" s="3">
        <v>0</v>
      </c>
    </row>
    <row r="1221" spans="2:3" hidden="1">
      <c r="B1221" s="3" t="s">
        <v>362</v>
      </c>
      <c r="C1221" s="3">
        <v>0</v>
      </c>
    </row>
    <row r="1222" spans="2:3" hidden="1">
      <c r="B1222" s="3" t="s">
        <v>363</v>
      </c>
      <c r="C1222" s="3">
        <v>0</v>
      </c>
    </row>
    <row r="1223" spans="2:3" hidden="1">
      <c r="B1223" s="3" t="s">
        <v>364</v>
      </c>
      <c r="C1223" s="3">
        <v>0</v>
      </c>
    </row>
    <row r="1224" spans="2:3" hidden="1">
      <c r="B1224" s="3" t="s">
        <v>365</v>
      </c>
      <c r="C1224" s="3">
        <v>0</v>
      </c>
    </row>
    <row r="1225" spans="2:3" hidden="1">
      <c r="B1225" s="3" t="s">
        <v>366</v>
      </c>
      <c r="C1225" s="3">
        <v>0</v>
      </c>
    </row>
    <row r="1226" spans="2:3" hidden="1">
      <c r="B1226" s="3" t="s">
        <v>367</v>
      </c>
      <c r="C1226" s="3">
        <v>0</v>
      </c>
    </row>
    <row r="1227" spans="2:3" hidden="1">
      <c r="B1227" s="3" t="s">
        <v>368</v>
      </c>
      <c r="C1227" s="3">
        <v>0</v>
      </c>
    </row>
    <row r="1228" spans="2:3" hidden="1">
      <c r="B1228" s="3" t="s">
        <v>369</v>
      </c>
      <c r="C1228" s="3">
        <v>0</v>
      </c>
    </row>
    <row r="1229" spans="2:3" hidden="1">
      <c r="B1229" s="3" t="s">
        <v>370</v>
      </c>
      <c r="C1229" s="3">
        <v>0</v>
      </c>
    </row>
    <row r="1230" spans="2:3" hidden="1">
      <c r="B1230" s="3" t="s">
        <v>371</v>
      </c>
      <c r="C1230" s="3">
        <v>0</v>
      </c>
    </row>
    <row r="1231" spans="2:3" hidden="1">
      <c r="B1231" s="3" t="s">
        <v>372</v>
      </c>
      <c r="C1231" s="3">
        <v>0</v>
      </c>
    </row>
    <row r="1232" spans="2:3" hidden="1">
      <c r="B1232" s="3" t="s">
        <v>373</v>
      </c>
      <c r="C1232" s="3">
        <v>0</v>
      </c>
    </row>
    <row r="1233" spans="2:3" hidden="1">
      <c r="B1233" s="3" t="s">
        <v>374</v>
      </c>
      <c r="C1233" s="3">
        <v>0</v>
      </c>
    </row>
    <row r="1234" spans="2:3" hidden="1">
      <c r="B1234" s="3" t="s">
        <v>375</v>
      </c>
      <c r="C1234" s="3">
        <v>0</v>
      </c>
    </row>
    <row r="1235" spans="2:3" hidden="1">
      <c r="B1235" s="3" t="s">
        <v>376</v>
      </c>
      <c r="C1235" s="3">
        <v>0</v>
      </c>
    </row>
    <row r="1236" spans="2:3" hidden="1">
      <c r="B1236" s="3" t="s">
        <v>377</v>
      </c>
      <c r="C1236" s="3">
        <v>0</v>
      </c>
    </row>
    <row r="1237" spans="2:3" hidden="1">
      <c r="B1237" s="3" t="s">
        <v>378</v>
      </c>
      <c r="C1237" s="3">
        <v>0</v>
      </c>
    </row>
    <row r="1238" spans="2:3" hidden="1">
      <c r="B1238" s="3" t="s">
        <v>379</v>
      </c>
      <c r="C1238" s="3">
        <v>0</v>
      </c>
    </row>
    <row r="1239" spans="2:3" hidden="1">
      <c r="B1239" s="3" t="s">
        <v>380</v>
      </c>
      <c r="C1239" s="3">
        <v>0</v>
      </c>
    </row>
    <row r="1240" spans="2:3" hidden="1">
      <c r="B1240" s="3" t="s">
        <v>381</v>
      </c>
      <c r="C1240" s="3">
        <v>0</v>
      </c>
    </row>
    <row r="1241" spans="2:3" hidden="1">
      <c r="B1241" s="3" t="s">
        <v>382</v>
      </c>
      <c r="C1241" s="3">
        <v>0</v>
      </c>
    </row>
    <row r="1242" spans="2:3" hidden="1">
      <c r="B1242" s="3" t="s">
        <v>383</v>
      </c>
      <c r="C1242" s="3">
        <v>0</v>
      </c>
    </row>
    <row r="1243" spans="2:3" hidden="1">
      <c r="B1243" s="3" t="s">
        <v>384</v>
      </c>
      <c r="C1243" s="3">
        <v>0</v>
      </c>
    </row>
    <row r="1244" spans="2:3" hidden="1">
      <c r="B1244" s="3" t="s">
        <v>385</v>
      </c>
      <c r="C1244" s="3">
        <v>0</v>
      </c>
    </row>
    <row r="1245" spans="2:3" hidden="1">
      <c r="B1245" s="3" t="s">
        <v>386</v>
      </c>
      <c r="C1245" s="3">
        <v>0</v>
      </c>
    </row>
    <row r="1246" spans="2:3" hidden="1">
      <c r="B1246" s="3" t="s">
        <v>387</v>
      </c>
      <c r="C1246" s="3">
        <v>0</v>
      </c>
    </row>
    <row r="1247" spans="2:3" hidden="1">
      <c r="B1247" s="3" t="s">
        <v>388</v>
      </c>
      <c r="C1247" s="3">
        <v>0</v>
      </c>
    </row>
    <row r="1248" spans="2:3" hidden="1">
      <c r="B1248" s="3" t="s">
        <v>389</v>
      </c>
      <c r="C1248" s="3">
        <v>0</v>
      </c>
    </row>
    <row r="1249" spans="2:3" hidden="1">
      <c r="B1249" s="3" t="s">
        <v>390</v>
      </c>
      <c r="C1249" s="3">
        <v>0</v>
      </c>
    </row>
    <row r="1258" spans="2:3"/>
  </sheetData>
  <sheetProtection sheet="1" objects="1" scenarios="1"/>
  <protectedRanges>
    <protectedRange sqref="F1 C5 C8:E8 F9:F10 E11 F28:F29 F35" name="Grey cells"/>
  </protectedRanges>
  <mergeCells count="4">
    <mergeCell ref="B3:F3"/>
    <mergeCell ref="B99:I99"/>
    <mergeCell ref="A100:A107"/>
    <mergeCell ref="C78:C79"/>
  </mergeCells>
  <conditionalFormatting sqref="B89:C89">
    <cfRule type="expression" dxfId="9" priority="1" stopIfTrue="1">
      <formula>MID($B89,1,4)="Rent"</formula>
    </cfRule>
  </conditionalFormatting>
  <conditionalFormatting sqref="C14:D36">
    <cfRule type="expression" dxfId="8" priority="2">
      <formula>$F$1="yes"</formula>
    </cfRule>
  </conditionalFormatting>
  <dataValidations count="1">
    <dataValidation type="list" allowBlank="1" showInputMessage="1" showErrorMessage="1" sqref="F1" xr:uid="{8AF69768-0A40-4A36-BC7E-9BC38179B512}">
      <formula1>"Yes, No"</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71CA6D1-F78E-4C40-A8A3-1356DA2C061C}">
          <x14:formula1>
            <xm:f>'Irrigation costs'!$J$22:$J$25</xm:f>
          </x14:formula1>
          <xm:sqref>C5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27817-3347-4C70-8274-796764B5A8BC}">
  <dimension ref="A1:XFD1251"/>
  <sheetViews>
    <sheetView topLeftCell="A40" workbookViewId="0">
      <selection activeCell="H57" sqref="H57"/>
    </sheetView>
  </sheetViews>
  <sheetFormatPr defaultColWidth="0" defaultRowHeight="16.5" zeroHeight="1"/>
  <cols>
    <col min="1" max="1" width="3.125" style="3" customWidth="1"/>
    <col min="2" max="2" width="43" style="3" customWidth="1"/>
    <col min="3" max="3" width="11.875" style="3" customWidth="1"/>
    <col min="4" max="4" width="10.5" style="3" customWidth="1"/>
    <col min="5" max="5" width="11" style="3" customWidth="1"/>
    <col min="6" max="6" width="12.625" style="3" customWidth="1"/>
    <col min="7" max="7" width="11.75" style="3" customWidth="1"/>
    <col min="8" max="8" width="11.875" style="3" customWidth="1"/>
    <col min="9" max="9" width="9" style="3" customWidth="1"/>
    <col min="10" max="13" width="8" style="3" hidden="1"/>
    <col min="14" max="14" width="38.75" style="3" hidden="1"/>
    <col min="15" max="257" width="8" style="3" hidden="1"/>
    <col min="258" max="258" width="28.125" style="3" hidden="1"/>
    <col min="259" max="259" width="8.125" style="3" hidden="1"/>
    <col min="260" max="260" width="9.125" style="3" hidden="1"/>
    <col min="261" max="261" width="9.75" style="3" hidden="1"/>
    <col min="262" max="262" width="11.125" style="3" hidden="1"/>
    <col min="263" max="263" width="10.375" style="3" hidden="1"/>
    <col min="264" max="264" width="10.5" style="3" hidden="1"/>
    <col min="265" max="513" width="8" style="3" hidden="1"/>
    <col min="514" max="514" width="28.125" style="3" hidden="1"/>
    <col min="515" max="515" width="8.125" style="3" hidden="1"/>
    <col min="516" max="516" width="9.125" style="3" hidden="1"/>
    <col min="517" max="517" width="9.75" style="3" hidden="1"/>
    <col min="518" max="518" width="11.125" style="3" hidden="1"/>
    <col min="519" max="519" width="10.375" style="3" hidden="1"/>
    <col min="520" max="520" width="10.5" style="3" hidden="1"/>
    <col min="521" max="769" width="8" style="3" hidden="1"/>
    <col min="770" max="770" width="28.125" style="3" hidden="1"/>
    <col min="771" max="771" width="8.125" style="3" hidden="1"/>
    <col min="772" max="772" width="9.125" style="3" hidden="1"/>
    <col min="773" max="773" width="9.75" style="3" hidden="1"/>
    <col min="774" max="774" width="11.125" style="3" hidden="1"/>
    <col min="775" max="775" width="10.375" style="3" hidden="1"/>
    <col min="776" max="776" width="10.5" style="3" hidden="1"/>
    <col min="777" max="1025" width="9" style="3" hidden="1"/>
    <col min="1026" max="1026" width="28.125" style="3" hidden="1"/>
    <col min="1027" max="1027" width="8.125" style="3" hidden="1"/>
    <col min="1028" max="1028" width="9.125" style="3" hidden="1"/>
    <col min="1029" max="1029" width="9.75" style="3" hidden="1"/>
    <col min="1030" max="1030" width="11.125" style="3" hidden="1"/>
    <col min="1031" max="1031" width="10.375" style="3" hidden="1"/>
    <col min="1032" max="1032" width="10.5" style="3" hidden="1"/>
    <col min="1033" max="1281" width="8" style="3" hidden="1"/>
    <col min="1282" max="1282" width="28.125" style="3" hidden="1"/>
    <col min="1283" max="1283" width="8.125" style="3" hidden="1"/>
    <col min="1284" max="1284" width="9.125" style="3" hidden="1"/>
    <col min="1285" max="1285" width="9.75" style="3" hidden="1"/>
    <col min="1286" max="1286" width="11.125" style="3" hidden="1"/>
    <col min="1287" max="1287" width="10.375" style="3" hidden="1"/>
    <col min="1288" max="1288" width="10.5" style="3" hidden="1"/>
    <col min="1289" max="1537" width="8" style="3" hidden="1"/>
    <col min="1538" max="1538" width="28.125" style="3" hidden="1"/>
    <col min="1539" max="1539" width="8.125" style="3" hidden="1"/>
    <col min="1540" max="1540" width="9.125" style="3" hidden="1"/>
    <col min="1541" max="1541" width="9.75" style="3" hidden="1"/>
    <col min="1542" max="1542" width="11.125" style="3" hidden="1"/>
    <col min="1543" max="1543" width="10.375" style="3" hidden="1"/>
    <col min="1544" max="1544" width="10.5" style="3" hidden="1"/>
    <col min="1545" max="1793" width="8" style="3" hidden="1"/>
    <col min="1794" max="1794" width="28.125" style="3" hidden="1"/>
    <col min="1795" max="1795" width="8.125" style="3" hidden="1"/>
    <col min="1796" max="1796" width="9.125" style="3" hidden="1"/>
    <col min="1797" max="1797" width="9.75" style="3" hidden="1"/>
    <col min="1798" max="1798" width="11.125" style="3" hidden="1"/>
    <col min="1799" max="1799" width="10.375" style="3" hidden="1"/>
    <col min="1800" max="1800" width="10.5" style="3" hidden="1"/>
    <col min="1801" max="2049" width="9" style="3" hidden="1"/>
    <col min="2050" max="2050" width="28.125" style="3" hidden="1"/>
    <col min="2051" max="2051" width="8.125" style="3" hidden="1"/>
    <col min="2052" max="2052" width="9.125" style="3" hidden="1"/>
    <col min="2053" max="2053" width="9.75" style="3" hidden="1"/>
    <col min="2054" max="2054" width="11.125" style="3" hidden="1"/>
    <col min="2055" max="2055" width="10.375" style="3" hidden="1"/>
    <col min="2056" max="2056" width="10.5" style="3" hidden="1"/>
    <col min="2057" max="2305" width="8" style="3" hidden="1"/>
    <col min="2306" max="2306" width="28.125" style="3" hidden="1"/>
    <col min="2307" max="2307" width="8.125" style="3" hidden="1"/>
    <col min="2308" max="2308" width="9.125" style="3" hidden="1"/>
    <col min="2309" max="2309" width="9.75" style="3" hidden="1"/>
    <col min="2310" max="2310" width="11.125" style="3" hidden="1"/>
    <col min="2311" max="2311" width="10.375" style="3" hidden="1"/>
    <col min="2312" max="2312" width="10.5" style="3" hidden="1"/>
    <col min="2313" max="2561" width="8" style="3" hidden="1"/>
    <col min="2562" max="2562" width="28.125" style="3" hidden="1"/>
    <col min="2563" max="2563" width="8.125" style="3" hidden="1"/>
    <col min="2564" max="2564" width="9.125" style="3" hidden="1"/>
    <col min="2565" max="2565" width="9.75" style="3" hidden="1"/>
    <col min="2566" max="2566" width="11.125" style="3" hidden="1"/>
    <col min="2567" max="2567" width="10.375" style="3" hidden="1"/>
    <col min="2568" max="2568" width="10.5" style="3" hidden="1"/>
    <col min="2569" max="2817" width="8" style="3" hidden="1"/>
    <col min="2818" max="2818" width="28.125" style="3" hidden="1"/>
    <col min="2819" max="2819" width="8.125" style="3" hidden="1"/>
    <col min="2820" max="2820" width="9.125" style="3" hidden="1"/>
    <col min="2821" max="2821" width="9.75" style="3" hidden="1"/>
    <col min="2822" max="2822" width="11.125" style="3" hidden="1"/>
    <col min="2823" max="2823" width="10.375" style="3" hidden="1"/>
    <col min="2824" max="2824" width="10.5" style="3" hidden="1"/>
    <col min="2825" max="3073" width="9" style="3" hidden="1"/>
    <col min="3074" max="3074" width="28.125" style="3" hidden="1"/>
    <col min="3075" max="3075" width="8.125" style="3" hidden="1"/>
    <col min="3076" max="3076" width="9.125" style="3" hidden="1"/>
    <col min="3077" max="3077" width="9.75" style="3" hidden="1"/>
    <col min="3078" max="3078" width="11.125" style="3" hidden="1"/>
    <col min="3079" max="3079" width="10.375" style="3" hidden="1"/>
    <col min="3080" max="3080" width="10.5" style="3" hidden="1"/>
    <col min="3081" max="3329" width="8" style="3" hidden="1"/>
    <col min="3330" max="3330" width="28.125" style="3" hidden="1"/>
    <col min="3331" max="3331" width="8.125" style="3" hidden="1"/>
    <col min="3332" max="3332" width="9.125" style="3" hidden="1"/>
    <col min="3333" max="3333" width="9.75" style="3" hidden="1"/>
    <col min="3334" max="3334" width="11.125" style="3" hidden="1"/>
    <col min="3335" max="3335" width="10.375" style="3" hidden="1"/>
    <col min="3336" max="3336" width="10.5" style="3" hidden="1"/>
    <col min="3337" max="3585" width="8" style="3" hidden="1"/>
    <col min="3586" max="3586" width="28.125" style="3" hidden="1"/>
    <col min="3587" max="3587" width="8.125" style="3" hidden="1"/>
    <col min="3588" max="3588" width="9.125" style="3" hidden="1"/>
    <col min="3589" max="3589" width="9.75" style="3" hidden="1"/>
    <col min="3590" max="3590" width="11.125" style="3" hidden="1"/>
    <col min="3591" max="3591" width="10.375" style="3" hidden="1"/>
    <col min="3592" max="3592" width="10.5" style="3" hidden="1"/>
    <col min="3593" max="3841" width="8" style="3" hidden="1"/>
    <col min="3842" max="3842" width="28.125" style="3" hidden="1"/>
    <col min="3843" max="3843" width="8.125" style="3" hidden="1"/>
    <col min="3844" max="3844" width="9.125" style="3" hidden="1"/>
    <col min="3845" max="3845" width="9.75" style="3" hidden="1"/>
    <col min="3846" max="3846" width="11.125" style="3" hidden="1"/>
    <col min="3847" max="3847" width="10.375" style="3" hidden="1"/>
    <col min="3848" max="3848" width="10.5" style="3" hidden="1"/>
    <col min="3849" max="4097" width="9" style="3" hidden="1"/>
    <col min="4098" max="4098" width="28.125" style="3" hidden="1"/>
    <col min="4099" max="4099" width="8.125" style="3" hidden="1"/>
    <col min="4100" max="4100" width="9.125" style="3" hidden="1"/>
    <col min="4101" max="4101" width="9.75" style="3" hidden="1"/>
    <col min="4102" max="4102" width="11.125" style="3" hidden="1"/>
    <col min="4103" max="4103" width="10.375" style="3" hidden="1"/>
    <col min="4104" max="4104" width="10.5" style="3" hidden="1"/>
    <col min="4105" max="4353" width="8" style="3" hidden="1"/>
    <col min="4354" max="4354" width="28.125" style="3" hidden="1"/>
    <col min="4355" max="4355" width="8.125" style="3" hidden="1"/>
    <col min="4356" max="4356" width="9.125" style="3" hidden="1"/>
    <col min="4357" max="4357" width="9.75" style="3" hidden="1"/>
    <col min="4358" max="4358" width="11.125" style="3" hidden="1"/>
    <col min="4359" max="4359" width="10.375" style="3" hidden="1"/>
    <col min="4360" max="4360" width="10.5" style="3" hidden="1"/>
    <col min="4361" max="4609" width="8" style="3" hidden="1"/>
    <col min="4610" max="4610" width="28.125" style="3" hidden="1"/>
    <col min="4611" max="4611" width="8.125" style="3" hidden="1"/>
    <col min="4612" max="4612" width="9.125" style="3" hidden="1"/>
    <col min="4613" max="4613" width="9.75" style="3" hidden="1"/>
    <col min="4614" max="4614" width="11.125" style="3" hidden="1"/>
    <col min="4615" max="4615" width="10.375" style="3" hidden="1"/>
    <col min="4616" max="4616" width="10.5" style="3" hidden="1"/>
    <col min="4617" max="4865" width="8" style="3" hidden="1"/>
    <col min="4866" max="4866" width="28.125" style="3" hidden="1"/>
    <col min="4867" max="4867" width="8.125" style="3" hidden="1"/>
    <col min="4868" max="4868" width="9.125" style="3" hidden="1"/>
    <col min="4869" max="4869" width="9.75" style="3" hidden="1"/>
    <col min="4870" max="4870" width="11.125" style="3" hidden="1"/>
    <col min="4871" max="4871" width="10.375" style="3" hidden="1"/>
    <col min="4872" max="4872" width="10.5" style="3" hidden="1"/>
    <col min="4873" max="5121" width="9" style="3" hidden="1"/>
    <col min="5122" max="5122" width="28.125" style="3" hidden="1"/>
    <col min="5123" max="5123" width="8.125" style="3" hidden="1"/>
    <col min="5124" max="5124" width="9.125" style="3" hidden="1"/>
    <col min="5125" max="5125" width="9.75" style="3" hidden="1"/>
    <col min="5126" max="5126" width="11.125" style="3" hidden="1"/>
    <col min="5127" max="5127" width="10.375" style="3" hidden="1"/>
    <col min="5128" max="5128" width="10.5" style="3" hidden="1"/>
    <col min="5129" max="5377" width="8" style="3" hidden="1"/>
    <col min="5378" max="5378" width="28.125" style="3" hidden="1"/>
    <col min="5379" max="5379" width="8.125" style="3" hidden="1"/>
    <col min="5380" max="5380" width="9.125" style="3" hidden="1"/>
    <col min="5381" max="5381" width="9.75" style="3" hidden="1"/>
    <col min="5382" max="5382" width="11.125" style="3" hidden="1"/>
    <col min="5383" max="5383" width="10.375" style="3" hidden="1"/>
    <col min="5384" max="5384" width="10.5" style="3" hidden="1"/>
    <col min="5385" max="5633" width="8" style="3" hidden="1"/>
    <col min="5634" max="5634" width="28.125" style="3" hidden="1"/>
    <col min="5635" max="5635" width="8.125" style="3" hidden="1"/>
    <col min="5636" max="5636" width="9.125" style="3" hidden="1"/>
    <col min="5637" max="5637" width="9.75" style="3" hidden="1"/>
    <col min="5638" max="5638" width="11.125" style="3" hidden="1"/>
    <col min="5639" max="5639" width="10.375" style="3" hidden="1"/>
    <col min="5640" max="5640" width="10.5" style="3" hidden="1"/>
    <col min="5641" max="5889" width="8" style="3" hidden="1"/>
    <col min="5890" max="5890" width="28.125" style="3" hidden="1"/>
    <col min="5891" max="5891" width="8.125" style="3" hidden="1"/>
    <col min="5892" max="5892" width="9.125" style="3" hidden="1"/>
    <col min="5893" max="5893" width="9.75" style="3" hidden="1"/>
    <col min="5894" max="5894" width="11.125" style="3" hidden="1"/>
    <col min="5895" max="5895" width="10.375" style="3" hidden="1"/>
    <col min="5896" max="5896" width="10.5" style="3" hidden="1"/>
    <col min="5897" max="6145" width="9" style="3" hidden="1"/>
    <col min="6146" max="6146" width="28.125" style="3" hidden="1"/>
    <col min="6147" max="6147" width="8.125" style="3" hidden="1"/>
    <col min="6148" max="6148" width="9.125" style="3" hidden="1"/>
    <col min="6149" max="6149" width="9.75" style="3" hidden="1"/>
    <col min="6150" max="6150" width="11.125" style="3" hidden="1"/>
    <col min="6151" max="6151" width="10.375" style="3" hidden="1"/>
    <col min="6152" max="6152" width="10.5" style="3" hidden="1"/>
    <col min="6153" max="6401" width="8" style="3" hidden="1"/>
    <col min="6402" max="6402" width="28.125" style="3" hidden="1"/>
    <col min="6403" max="6403" width="8.125" style="3" hidden="1"/>
    <col min="6404" max="6404" width="9.125" style="3" hidden="1"/>
    <col min="6405" max="6405" width="9.75" style="3" hidden="1"/>
    <col min="6406" max="6406" width="11.125" style="3" hidden="1"/>
    <col min="6407" max="6407" width="10.375" style="3" hidden="1"/>
    <col min="6408" max="6408" width="10.5" style="3" hidden="1"/>
    <col min="6409" max="6657" width="8" style="3" hidden="1"/>
    <col min="6658" max="6658" width="28.125" style="3" hidden="1"/>
    <col min="6659" max="6659" width="8.125" style="3" hidden="1"/>
    <col min="6660" max="6660" width="9.125" style="3" hidden="1"/>
    <col min="6661" max="6661" width="9.75" style="3" hidden="1"/>
    <col min="6662" max="6662" width="11.125" style="3" hidden="1"/>
    <col min="6663" max="6663" width="10.375" style="3" hidden="1"/>
    <col min="6664" max="6664" width="10.5" style="3" hidden="1"/>
    <col min="6665" max="6913" width="8" style="3" hidden="1"/>
    <col min="6914" max="6914" width="28.125" style="3" hidden="1"/>
    <col min="6915" max="6915" width="8.125" style="3" hidden="1"/>
    <col min="6916" max="6916" width="9.125" style="3" hidden="1"/>
    <col min="6917" max="6917" width="9.75" style="3" hidden="1"/>
    <col min="6918" max="6918" width="11.125" style="3" hidden="1"/>
    <col min="6919" max="6919" width="10.375" style="3" hidden="1"/>
    <col min="6920" max="6920" width="10.5" style="3" hidden="1"/>
    <col min="6921" max="7169" width="9" style="3" hidden="1"/>
    <col min="7170" max="7170" width="28.125" style="3" hidden="1"/>
    <col min="7171" max="7171" width="8.125" style="3" hidden="1"/>
    <col min="7172" max="7172" width="9.125" style="3" hidden="1"/>
    <col min="7173" max="7173" width="9.75" style="3" hidden="1"/>
    <col min="7174" max="7174" width="11.125" style="3" hidden="1"/>
    <col min="7175" max="7175" width="10.375" style="3" hidden="1"/>
    <col min="7176" max="7176" width="10.5" style="3" hidden="1"/>
    <col min="7177" max="7425" width="8" style="3" hidden="1"/>
    <col min="7426" max="7426" width="28.125" style="3" hidden="1"/>
    <col min="7427" max="7427" width="8.125" style="3" hidden="1"/>
    <col min="7428" max="7428" width="9.125" style="3" hidden="1"/>
    <col min="7429" max="7429" width="9.75" style="3" hidden="1"/>
    <col min="7430" max="7430" width="11.125" style="3" hidden="1"/>
    <col min="7431" max="7431" width="10.375" style="3" hidden="1"/>
    <col min="7432" max="7432" width="10.5" style="3" hidden="1"/>
    <col min="7433" max="7681" width="8" style="3" hidden="1"/>
    <col min="7682" max="7682" width="28.125" style="3" hidden="1"/>
    <col min="7683" max="7683" width="8.125" style="3" hidden="1"/>
    <col min="7684" max="7684" width="9.125" style="3" hidden="1"/>
    <col min="7685" max="7685" width="9.75" style="3" hidden="1"/>
    <col min="7686" max="7686" width="11.125" style="3" hidden="1"/>
    <col min="7687" max="7687" width="10.375" style="3" hidden="1"/>
    <col min="7688" max="7688" width="10.5" style="3" hidden="1"/>
    <col min="7689" max="7937" width="8" style="3" hidden="1"/>
    <col min="7938" max="7938" width="28.125" style="3" hidden="1"/>
    <col min="7939" max="7939" width="8.125" style="3" hidden="1"/>
    <col min="7940" max="7940" width="9.125" style="3" hidden="1"/>
    <col min="7941" max="7941" width="9.75" style="3" hidden="1"/>
    <col min="7942" max="7942" width="11.125" style="3" hidden="1"/>
    <col min="7943" max="7943" width="10.375" style="3" hidden="1"/>
    <col min="7944" max="7944" width="10.5" style="3" hidden="1"/>
    <col min="7945" max="8193" width="9" style="3" hidden="1"/>
    <col min="8194" max="8194" width="28.125" style="3" hidden="1"/>
    <col min="8195" max="8195" width="8.125" style="3" hidden="1"/>
    <col min="8196" max="8196" width="9.125" style="3" hidden="1"/>
    <col min="8197" max="8197" width="9.75" style="3" hidden="1"/>
    <col min="8198" max="8198" width="11.125" style="3" hidden="1"/>
    <col min="8199" max="8199" width="10.375" style="3" hidden="1"/>
    <col min="8200" max="8200" width="10.5" style="3" hidden="1"/>
    <col min="8201" max="8449" width="8" style="3" hidden="1"/>
    <col min="8450" max="8450" width="28.125" style="3" hidden="1"/>
    <col min="8451" max="8451" width="8.125" style="3" hidden="1"/>
    <col min="8452" max="8452" width="9.125" style="3" hidden="1"/>
    <col min="8453" max="8453" width="9.75" style="3" hidden="1"/>
    <col min="8454" max="8454" width="11.125" style="3" hidden="1"/>
    <col min="8455" max="8455" width="10.375" style="3" hidden="1"/>
    <col min="8456" max="8456" width="10.5" style="3" hidden="1"/>
    <col min="8457" max="8705" width="8" style="3" hidden="1"/>
    <col min="8706" max="8706" width="28.125" style="3" hidden="1"/>
    <col min="8707" max="8707" width="8.125" style="3" hidden="1"/>
    <col min="8708" max="8708" width="9.125" style="3" hidden="1"/>
    <col min="8709" max="8709" width="9.75" style="3" hidden="1"/>
    <col min="8710" max="8710" width="11.125" style="3" hidden="1"/>
    <col min="8711" max="8711" width="10.375" style="3" hidden="1"/>
    <col min="8712" max="8712" width="10.5" style="3" hidden="1"/>
    <col min="8713" max="8961" width="8" style="3" hidden="1"/>
    <col min="8962" max="8962" width="28.125" style="3" hidden="1"/>
    <col min="8963" max="8963" width="8.125" style="3" hidden="1"/>
    <col min="8964" max="8964" width="9.125" style="3" hidden="1"/>
    <col min="8965" max="8965" width="9.75" style="3" hidden="1"/>
    <col min="8966" max="8966" width="11.125" style="3" hidden="1"/>
    <col min="8967" max="8967" width="10.375" style="3" hidden="1"/>
    <col min="8968" max="8968" width="10.5" style="3" hidden="1"/>
    <col min="8969" max="9217" width="9" style="3" hidden="1"/>
    <col min="9218" max="9218" width="28.125" style="3" hidden="1"/>
    <col min="9219" max="9219" width="8.125" style="3" hidden="1"/>
    <col min="9220" max="9220" width="9.125" style="3" hidden="1"/>
    <col min="9221" max="9221" width="9.75" style="3" hidden="1"/>
    <col min="9222" max="9222" width="11.125" style="3" hidden="1"/>
    <col min="9223" max="9223" width="10.375" style="3" hidden="1"/>
    <col min="9224" max="9224" width="10.5" style="3" hidden="1"/>
    <col min="9225" max="9473" width="8" style="3" hidden="1"/>
    <col min="9474" max="9474" width="28.125" style="3" hidden="1"/>
    <col min="9475" max="9475" width="8.125" style="3" hidden="1"/>
    <col min="9476" max="9476" width="9.125" style="3" hidden="1"/>
    <col min="9477" max="9477" width="9.75" style="3" hidden="1"/>
    <col min="9478" max="9478" width="11.125" style="3" hidden="1"/>
    <col min="9479" max="9479" width="10.375" style="3" hidden="1"/>
    <col min="9480" max="9480" width="10.5" style="3" hidden="1"/>
    <col min="9481" max="9729" width="8" style="3" hidden="1"/>
    <col min="9730" max="9730" width="28.125" style="3" hidden="1"/>
    <col min="9731" max="9731" width="8.125" style="3" hidden="1"/>
    <col min="9732" max="9732" width="9.125" style="3" hidden="1"/>
    <col min="9733" max="9733" width="9.75" style="3" hidden="1"/>
    <col min="9734" max="9734" width="11.125" style="3" hidden="1"/>
    <col min="9735" max="9735" width="10.375" style="3" hidden="1"/>
    <col min="9736" max="9736" width="10.5" style="3" hidden="1"/>
    <col min="9737" max="9985" width="8" style="3" hidden="1"/>
    <col min="9986" max="9986" width="28.125" style="3" hidden="1"/>
    <col min="9987" max="9987" width="8.125" style="3" hidden="1"/>
    <col min="9988" max="9988" width="9.125" style="3" hidden="1"/>
    <col min="9989" max="9989" width="9.75" style="3" hidden="1"/>
    <col min="9990" max="9990" width="11.125" style="3" hidden="1"/>
    <col min="9991" max="9991" width="10.375" style="3" hidden="1"/>
    <col min="9992" max="9992" width="10.5" style="3" hidden="1"/>
    <col min="9993" max="10241" width="9" style="3" hidden="1"/>
    <col min="10242" max="10242" width="28.125" style="3" hidden="1"/>
    <col min="10243" max="10243" width="8.125" style="3" hidden="1"/>
    <col min="10244" max="10244" width="9.125" style="3" hidden="1"/>
    <col min="10245" max="10245" width="9.75" style="3" hidden="1"/>
    <col min="10246" max="10246" width="11.125" style="3" hidden="1"/>
    <col min="10247" max="10247" width="10.375" style="3" hidden="1"/>
    <col min="10248" max="10248" width="10.5" style="3" hidden="1"/>
    <col min="10249" max="10497" width="8" style="3" hidden="1"/>
    <col min="10498" max="10498" width="28.125" style="3" hidden="1"/>
    <col min="10499" max="10499" width="8.125" style="3" hidden="1"/>
    <col min="10500" max="10500" width="9.125" style="3" hidden="1"/>
    <col min="10501" max="10501" width="9.75" style="3" hidden="1"/>
    <col min="10502" max="10502" width="11.125" style="3" hidden="1"/>
    <col min="10503" max="10503" width="10.375" style="3" hidden="1"/>
    <col min="10504" max="10504" width="10.5" style="3" hidden="1"/>
    <col min="10505" max="10753" width="8" style="3" hidden="1"/>
    <col min="10754" max="10754" width="28.125" style="3" hidden="1"/>
    <col min="10755" max="10755" width="8.125" style="3" hidden="1"/>
    <col min="10756" max="10756" width="9.125" style="3" hidden="1"/>
    <col min="10757" max="10757" width="9.75" style="3" hidden="1"/>
    <col min="10758" max="10758" width="11.125" style="3" hidden="1"/>
    <col min="10759" max="10759" width="10.375" style="3" hidden="1"/>
    <col min="10760" max="10760" width="10.5" style="3" hidden="1"/>
    <col min="10761" max="11009" width="8" style="3" hidden="1"/>
    <col min="11010" max="11010" width="28.125" style="3" hidden="1"/>
    <col min="11011" max="11011" width="8.125" style="3" hidden="1"/>
    <col min="11012" max="11012" width="9.125" style="3" hidden="1"/>
    <col min="11013" max="11013" width="9.75" style="3" hidden="1"/>
    <col min="11014" max="11014" width="11.125" style="3" hidden="1"/>
    <col min="11015" max="11015" width="10.375" style="3" hidden="1"/>
    <col min="11016" max="11016" width="10.5" style="3" hidden="1"/>
    <col min="11017" max="11265" width="9" style="3" hidden="1"/>
    <col min="11266" max="11266" width="28.125" style="3" hidden="1"/>
    <col min="11267" max="11267" width="8.125" style="3" hidden="1"/>
    <col min="11268" max="11268" width="9.125" style="3" hidden="1"/>
    <col min="11269" max="11269" width="9.75" style="3" hidden="1"/>
    <col min="11270" max="11270" width="11.125" style="3" hidden="1"/>
    <col min="11271" max="11271" width="10.375" style="3" hidden="1"/>
    <col min="11272" max="11272" width="10.5" style="3" hidden="1"/>
    <col min="11273" max="11521" width="8" style="3" hidden="1"/>
    <col min="11522" max="11522" width="28.125" style="3" hidden="1"/>
    <col min="11523" max="11523" width="8.125" style="3" hidden="1"/>
    <col min="11524" max="11524" width="9.125" style="3" hidden="1"/>
    <col min="11525" max="11525" width="9.75" style="3" hidden="1"/>
    <col min="11526" max="11526" width="11.125" style="3" hidden="1"/>
    <col min="11527" max="11527" width="10.375" style="3" hidden="1"/>
    <col min="11528" max="11528" width="10.5" style="3" hidden="1"/>
    <col min="11529" max="11777" width="8" style="3" hidden="1"/>
    <col min="11778" max="11778" width="28.125" style="3" hidden="1"/>
    <col min="11779" max="11779" width="8.125" style="3" hidden="1"/>
    <col min="11780" max="11780" width="9.125" style="3" hidden="1"/>
    <col min="11781" max="11781" width="9.75" style="3" hidden="1"/>
    <col min="11782" max="11782" width="11.125" style="3" hidden="1"/>
    <col min="11783" max="11783" width="10.375" style="3" hidden="1"/>
    <col min="11784" max="11784" width="10.5" style="3" hidden="1"/>
    <col min="11785" max="12033" width="8" style="3" hidden="1"/>
    <col min="12034" max="12034" width="28.125" style="3" hidden="1"/>
    <col min="12035" max="12035" width="8.125" style="3" hidden="1"/>
    <col min="12036" max="12036" width="9.125" style="3" hidden="1"/>
    <col min="12037" max="12037" width="9.75" style="3" hidden="1"/>
    <col min="12038" max="12038" width="11.125" style="3" hidden="1"/>
    <col min="12039" max="12039" width="10.375" style="3" hidden="1"/>
    <col min="12040" max="12040" width="10.5" style="3" hidden="1"/>
    <col min="12041" max="12289" width="9" style="3" hidden="1"/>
    <col min="12290" max="12290" width="28.125" style="3" hidden="1"/>
    <col min="12291" max="12291" width="8.125" style="3" hidden="1"/>
    <col min="12292" max="12292" width="9.125" style="3" hidden="1"/>
    <col min="12293" max="12293" width="9.75" style="3" hidden="1"/>
    <col min="12294" max="12294" width="11.125" style="3" hidden="1"/>
    <col min="12295" max="12295" width="10.375" style="3" hidden="1"/>
    <col min="12296" max="12296" width="10.5" style="3" hidden="1"/>
    <col min="12297" max="12545" width="8" style="3" hidden="1"/>
    <col min="12546" max="12546" width="28.125" style="3" hidden="1"/>
    <col min="12547" max="12547" width="8.125" style="3" hidden="1"/>
    <col min="12548" max="12548" width="9.125" style="3" hidden="1"/>
    <col min="12549" max="12549" width="9.75" style="3" hidden="1"/>
    <col min="12550" max="12550" width="11.125" style="3" hidden="1"/>
    <col min="12551" max="12551" width="10.375" style="3" hidden="1"/>
    <col min="12552" max="12552" width="10.5" style="3" hidden="1"/>
    <col min="12553" max="12801" width="8" style="3" hidden="1"/>
    <col min="12802" max="12802" width="28.125" style="3" hidden="1"/>
    <col min="12803" max="12803" width="8.125" style="3" hidden="1"/>
    <col min="12804" max="12804" width="9.125" style="3" hidden="1"/>
    <col min="12805" max="12805" width="9.75" style="3" hidden="1"/>
    <col min="12806" max="12806" width="11.125" style="3" hidden="1"/>
    <col min="12807" max="12807" width="10.375" style="3" hidden="1"/>
    <col min="12808" max="12808" width="10.5" style="3" hidden="1"/>
    <col min="12809" max="13057" width="8" style="3" hidden="1"/>
    <col min="13058" max="13058" width="28.125" style="3" hidden="1"/>
    <col min="13059" max="13059" width="8.125" style="3" hidden="1"/>
    <col min="13060" max="13060" width="9.125" style="3" hidden="1"/>
    <col min="13061" max="13061" width="9.75" style="3" hidden="1"/>
    <col min="13062" max="13062" width="11.125" style="3" hidden="1"/>
    <col min="13063" max="13063" width="10.375" style="3" hidden="1"/>
    <col min="13064" max="13064" width="10.5" style="3" hidden="1"/>
    <col min="13065" max="13313" width="9" style="3" hidden="1"/>
    <col min="13314" max="13314" width="28.125" style="3" hidden="1"/>
    <col min="13315" max="13315" width="8.125" style="3" hidden="1"/>
    <col min="13316" max="13316" width="9.125" style="3" hidden="1"/>
    <col min="13317" max="13317" width="9.75" style="3" hidden="1"/>
    <col min="13318" max="13318" width="11.125" style="3" hidden="1"/>
    <col min="13319" max="13319" width="10.375" style="3" hidden="1"/>
    <col min="13320" max="13320" width="10.5" style="3" hidden="1"/>
    <col min="13321" max="13569" width="8" style="3" hidden="1"/>
    <col min="13570" max="13570" width="28.125" style="3" hidden="1"/>
    <col min="13571" max="13571" width="8.125" style="3" hidden="1"/>
    <col min="13572" max="13572" width="9.125" style="3" hidden="1"/>
    <col min="13573" max="13573" width="9.75" style="3" hidden="1"/>
    <col min="13574" max="13574" width="11.125" style="3" hidden="1"/>
    <col min="13575" max="13575" width="10.375" style="3" hidden="1"/>
    <col min="13576" max="13576" width="10.5" style="3" hidden="1"/>
    <col min="13577" max="13825" width="8" style="3" hidden="1"/>
    <col min="13826" max="13826" width="28.125" style="3" hidden="1"/>
    <col min="13827" max="13827" width="8.125" style="3" hidden="1"/>
    <col min="13828" max="13828" width="9.125" style="3" hidden="1"/>
    <col min="13829" max="13829" width="9.75" style="3" hidden="1"/>
    <col min="13830" max="13830" width="11.125" style="3" hidden="1"/>
    <col min="13831" max="13831" width="10.375" style="3" hidden="1"/>
    <col min="13832" max="13832" width="10.5" style="3" hidden="1"/>
    <col min="13833" max="14081" width="8" style="3" hidden="1"/>
    <col min="14082" max="14082" width="28.125" style="3" hidden="1"/>
    <col min="14083" max="14083" width="8.125" style="3" hidden="1"/>
    <col min="14084" max="14084" width="9.125" style="3" hidden="1"/>
    <col min="14085" max="14085" width="9.75" style="3" hidden="1"/>
    <col min="14086" max="14086" width="11.125" style="3" hidden="1"/>
    <col min="14087" max="14087" width="10.375" style="3" hidden="1"/>
    <col min="14088" max="14088" width="10.5" style="3" hidden="1"/>
    <col min="14089" max="14337" width="9" style="3" hidden="1"/>
    <col min="14338" max="14338" width="28.125" style="3" hidden="1"/>
    <col min="14339" max="14339" width="8.125" style="3" hidden="1"/>
    <col min="14340" max="14340" width="9.125" style="3" hidden="1"/>
    <col min="14341" max="14341" width="9.75" style="3" hidden="1"/>
    <col min="14342" max="14342" width="11.125" style="3" hidden="1"/>
    <col min="14343" max="14343" width="10.375" style="3" hidden="1"/>
    <col min="14344" max="14344" width="10.5" style="3" hidden="1"/>
    <col min="14345" max="14593" width="8" style="3" hidden="1"/>
    <col min="14594" max="14594" width="28.125" style="3" hidden="1"/>
    <col min="14595" max="14595" width="8.125" style="3" hidden="1"/>
    <col min="14596" max="14596" width="9.125" style="3" hidden="1"/>
    <col min="14597" max="14597" width="9.75" style="3" hidden="1"/>
    <col min="14598" max="14598" width="11.125" style="3" hidden="1"/>
    <col min="14599" max="14599" width="10.375" style="3" hidden="1"/>
    <col min="14600" max="14600" width="10.5" style="3" hidden="1"/>
    <col min="14601" max="14849" width="8" style="3" hidden="1"/>
    <col min="14850" max="14850" width="28.125" style="3" hidden="1"/>
    <col min="14851" max="14851" width="8.125" style="3" hidden="1"/>
    <col min="14852" max="14852" width="9.125" style="3" hidden="1"/>
    <col min="14853" max="14853" width="9.75" style="3" hidden="1"/>
    <col min="14854" max="14854" width="11.125" style="3" hidden="1"/>
    <col min="14855" max="14855" width="10.375" style="3" hidden="1"/>
    <col min="14856" max="14856" width="10.5" style="3" hidden="1"/>
    <col min="14857" max="15105" width="8" style="3" hidden="1"/>
    <col min="15106" max="15106" width="28.125" style="3" hidden="1"/>
    <col min="15107" max="15107" width="8.125" style="3" hidden="1"/>
    <col min="15108" max="15108" width="9.125" style="3" hidden="1"/>
    <col min="15109" max="15109" width="9.75" style="3" hidden="1"/>
    <col min="15110" max="15110" width="11.125" style="3" hidden="1"/>
    <col min="15111" max="15111" width="10.375" style="3" hidden="1"/>
    <col min="15112" max="15112" width="10.5" style="3" hidden="1"/>
    <col min="15113" max="15361" width="9" style="3" hidden="1"/>
    <col min="15362" max="15362" width="28.125" style="3" hidden="1"/>
    <col min="15363" max="15363" width="8.125" style="3" hidden="1"/>
    <col min="15364" max="15364" width="9.125" style="3" hidden="1"/>
    <col min="15365" max="15365" width="9.75" style="3" hidden="1"/>
    <col min="15366" max="15366" width="11.125" style="3" hidden="1"/>
    <col min="15367" max="15367" width="10.375" style="3" hidden="1"/>
    <col min="15368" max="15368" width="10.5" style="3" hidden="1"/>
    <col min="15369" max="15617" width="8" style="3" hidden="1"/>
    <col min="15618" max="15618" width="28.125" style="3" hidden="1"/>
    <col min="15619" max="15619" width="8.125" style="3" hidden="1"/>
    <col min="15620" max="15620" width="9.125" style="3" hidden="1"/>
    <col min="15621" max="15621" width="9.75" style="3" hidden="1"/>
    <col min="15622" max="15622" width="11.125" style="3" hidden="1"/>
    <col min="15623" max="15623" width="10.375" style="3" hidden="1"/>
    <col min="15624" max="15624" width="10.5" style="3" hidden="1"/>
    <col min="15625" max="15873" width="8" style="3" hidden="1"/>
    <col min="15874" max="15874" width="28.125" style="3" hidden="1"/>
    <col min="15875" max="15875" width="8.125" style="3" hidden="1"/>
    <col min="15876" max="15876" width="9.125" style="3" hidden="1"/>
    <col min="15877" max="15877" width="9.75" style="3" hidden="1"/>
    <col min="15878" max="15878" width="11.125" style="3" hidden="1"/>
    <col min="15879" max="15879" width="10.375" style="3" hidden="1"/>
    <col min="15880" max="15880" width="10.5" style="3" hidden="1"/>
    <col min="15881" max="16129" width="8" style="3" hidden="1"/>
    <col min="16130" max="16130" width="28.125" style="3" hidden="1"/>
    <col min="16131" max="16131" width="8.125" style="3" hidden="1"/>
    <col min="16132" max="16132" width="9.125" style="3" hidden="1"/>
    <col min="16133" max="16133" width="9.75" style="3" hidden="1"/>
    <col min="16134" max="16134" width="11.125" style="3" hidden="1"/>
    <col min="16135" max="16135" width="10.375" style="3" hidden="1"/>
    <col min="16136" max="16136" width="10.5" style="3" hidden="1"/>
    <col min="16137" max="16384" width="9" style="3" hidden="1"/>
  </cols>
  <sheetData>
    <row r="1" spans="2:8">
      <c r="B1" s="3" t="s">
        <v>30</v>
      </c>
      <c r="F1" s="4" t="s">
        <v>31</v>
      </c>
    </row>
    <row r="2" spans="2:8" ht="4.5" customHeight="1" thickBot="1"/>
    <row r="3" spans="2:8" ht="20.25" customHeight="1">
      <c r="B3" s="365" t="s">
        <v>880</v>
      </c>
      <c r="C3" s="366"/>
      <c r="D3" s="366"/>
      <c r="E3" s="366"/>
      <c r="F3" s="367"/>
      <c r="G3" s="19"/>
      <c r="H3" s="38"/>
    </row>
    <row r="4" spans="2:8" ht="6" customHeight="1">
      <c r="B4" s="5"/>
      <c r="C4" s="11"/>
      <c r="E4" s="11"/>
      <c r="F4" s="16"/>
      <c r="G4" s="19"/>
      <c r="H4" s="19"/>
    </row>
    <row r="5" spans="2:8">
      <c r="B5" s="237" t="s">
        <v>789</v>
      </c>
      <c r="C5" s="238" t="s">
        <v>764</v>
      </c>
      <c r="D5" s="95"/>
      <c r="E5" s="6"/>
      <c r="F5" s="239"/>
      <c r="G5" s="19"/>
      <c r="H5" s="19"/>
    </row>
    <row r="6" spans="2:8">
      <c r="B6" s="84" t="s">
        <v>408</v>
      </c>
      <c r="C6" s="85" t="s">
        <v>6</v>
      </c>
      <c r="D6" s="85" t="s">
        <v>10</v>
      </c>
      <c r="E6" s="86" t="s">
        <v>32</v>
      </c>
      <c r="F6" s="40" t="s">
        <v>33</v>
      </c>
      <c r="G6" s="19"/>
      <c r="H6" s="19"/>
    </row>
    <row r="7" spans="2:8">
      <c r="B7" s="8" t="s">
        <v>34</v>
      </c>
      <c r="C7" s="9" t="s">
        <v>881</v>
      </c>
      <c r="D7" s="78">
        <f>'Input quantities'!G5</f>
        <v>85</v>
      </c>
      <c r="E7" s="11">
        <f>'Input quantities'!G7</f>
        <v>14</v>
      </c>
      <c r="F7" s="13">
        <f>D7*E7</f>
        <v>1190</v>
      </c>
      <c r="G7" s="107" t="s">
        <v>73</v>
      </c>
      <c r="H7" s="107" t="s">
        <v>73</v>
      </c>
    </row>
    <row r="8" spans="2:8">
      <c r="B8" s="8" t="s">
        <v>36</v>
      </c>
      <c r="C8" s="79"/>
      <c r="D8" s="79">
        <v>0</v>
      </c>
      <c r="E8" s="80">
        <v>0</v>
      </c>
      <c r="F8" s="13">
        <f>D8*E8</f>
        <v>0</v>
      </c>
      <c r="G8" s="39"/>
      <c r="H8" s="39"/>
    </row>
    <row r="9" spans="2:8">
      <c r="B9" s="14" t="s">
        <v>37</v>
      </c>
      <c r="C9" s="11"/>
      <c r="D9" s="93"/>
      <c r="E9" s="11"/>
      <c r="F9" s="17">
        <v>20</v>
      </c>
      <c r="G9" s="39"/>
      <c r="H9" s="39"/>
    </row>
    <row r="10" spans="2:8">
      <c r="B10" s="14" t="s">
        <v>38</v>
      </c>
      <c r="C10" s="11"/>
      <c r="D10" s="93"/>
      <c r="E10" s="11"/>
      <c r="F10" s="96">
        <v>0</v>
      </c>
      <c r="G10" s="39"/>
      <c r="H10" s="39"/>
    </row>
    <row r="11" spans="2:8">
      <c r="B11" s="90" t="s">
        <v>411</v>
      </c>
      <c r="C11" s="6"/>
      <c r="D11" s="20"/>
      <c r="E11" s="20"/>
      <c r="F11" s="91">
        <f>SUM(F7:F10)</f>
        <v>1210</v>
      </c>
      <c r="G11" s="11"/>
      <c r="H11" s="11"/>
    </row>
    <row r="12" spans="2:8">
      <c r="B12" s="10"/>
      <c r="C12" s="11"/>
      <c r="D12" s="12"/>
      <c r="E12" s="11"/>
      <c r="F12" s="13"/>
      <c r="G12" s="11"/>
      <c r="H12" s="11"/>
    </row>
    <row r="13" spans="2:8">
      <c r="B13" s="87" t="s">
        <v>409</v>
      </c>
      <c r="C13" s="97" t="s">
        <v>39</v>
      </c>
      <c r="D13" s="97" t="s">
        <v>32</v>
      </c>
      <c r="E13" s="11"/>
      <c r="F13" s="13"/>
      <c r="G13" s="41"/>
      <c r="H13" s="41"/>
    </row>
    <row r="14" spans="2:8">
      <c r="B14" s="14" t="s">
        <v>22</v>
      </c>
      <c r="C14" s="98">
        <f>'Input quantities'!G11</f>
        <v>23</v>
      </c>
      <c r="D14" s="82">
        <f>'Input prices'!J14</f>
        <v>7.69</v>
      </c>
      <c r="F14" s="13">
        <f>D14*C14/'Input quantities'!G10</f>
        <v>176.87</v>
      </c>
      <c r="G14" s="11"/>
      <c r="H14" s="11"/>
    </row>
    <row r="15" spans="2:8">
      <c r="B15" s="14" t="s">
        <v>40</v>
      </c>
      <c r="C15" s="81"/>
      <c r="D15" s="82"/>
      <c r="E15" s="106"/>
      <c r="F15" s="13">
        <f>SUM(E16:E20)</f>
        <v>171.7</v>
      </c>
      <c r="G15" s="11"/>
      <c r="H15" s="11"/>
    </row>
    <row r="16" spans="2:8">
      <c r="B16" s="15" t="s">
        <v>41</v>
      </c>
      <c r="C16" s="81">
        <f>'Input quantities'!G12</f>
        <v>150</v>
      </c>
      <c r="D16" s="82">
        <f>IF('Input prices'!$J6&gt;0,'Input prices'!$J6,'Input prices'!$D6)</f>
        <v>0.6</v>
      </c>
      <c r="E16" s="104">
        <f>C16*D16</f>
        <v>90</v>
      </c>
      <c r="F16" s="13"/>
      <c r="G16" s="11"/>
      <c r="H16" s="11"/>
    </row>
    <row r="17" spans="2:8">
      <c r="B17" s="15" t="s">
        <v>42</v>
      </c>
      <c r="C17" s="81">
        <f>'Input quantities'!G13</f>
        <v>50</v>
      </c>
      <c r="D17" s="82">
        <f>IF('Input prices'!$J7&gt;0,'Input prices'!$J7,'Input prices'!$D7)</f>
        <v>0.45</v>
      </c>
      <c r="E17" s="104">
        <f>C17*D17</f>
        <v>22.5</v>
      </c>
      <c r="F17" s="13"/>
      <c r="G17" s="11"/>
      <c r="H17" s="11"/>
    </row>
    <row r="18" spans="2:8">
      <c r="B18" s="15" t="s">
        <v>14</v>
      </c>
      <c r="C18" s="81">
        <f>'Input quantities'!G14</f>
        <v>90</v>
      </c>
      <c r="D18" s="82">
        <f>IF('Input prices'!$J8&gt;0,'Input prices'!$J8,'Input prices'!$D8)</f>
        <v>0.38</v>
      </c>
      <c r="E18" s="104">
        <f>C18*D18</f>
        <v>34.200000000000003</v>
      </c>
      <c r="F18" s="13"/>
      <c r="G18" s="11"/>
      <c r="H18" s="11"/>
    </row>
    <row r="19" spans="2:8">
      <c r="B19" s="15" t="s">
        <v>792</v>
      </c>
      <c r="C19" s="81">
        <f>SUM('Input quantities'!G15:G18)</f>
        <v>10</v>
      </c>
      <c r="D19" s="82">
        <f>IF(C19=0,"",SUMPRODUCT('Input prices'!D9:D12,'Input quantities'!G15:G18)/SUM('Input quantities'!G15:G18))</f>
        <v>2.5</v>
      </c>
      <c r="E19" s="326">
        <f>SUMPRODUCT('Input quantities'!G15:G18,'Input prices'!D9:D12)</f>
        <v>25</v>
      </c>
      <c r="F19" s="13"/>
      <c r="G19" s="11"/>
      <c r="H19" s="11"/>
    </row>
    <row r="20" spans="2:8">
      <c r="B20" s="15" t="s">
        <v>15</v>
      </c>
      <c r="C20" s="81">
        <f>'Input quantities'!G19</f>
        <v>0</v>
      </c>
      <c r="D20" s="82">
        <f>IF('Input prices'!$J13&gt;0,'Input prices'!$J13,'Input prices'!$D13)</f>
        <v>30</v>
      </c>
      <c r="E20" s="104">
        <f>C20*D20</f>
        <v>0</v>
      </c>
      <c r="F20" s="16"/>
      <c r="G20" s="11"/>
      <c r="H20" s="11"/>
    </row>
    <row r="21" spans="2:8">
      <c r="B21" s="14" t="s">
        <v>43</v>
      </c>
      <c r="C21" s="81"/>
      <c r="D21" s="82"/>
      <c r="E21" s="104"/>
      <c r="F21" s="13">
        <f>SUM(E22:E25)</f>
        <v>156</v>
      </c>
      <c r="G21" s="11"/>
      <c r="H21" s="11"/>
    </row>
    <row r="22" spans="2:8">
      <c r="B22" s="15" t="s">
        <v>24</v>
      </c>
      <c r="C22" s="81">
        <f>'Input quantities'!G20</f>
        <v>3</v>
      </c>
      <c r="D22" s="82">
        <f>'Input prices'!J15</f>
        <v>45</v>
      </c>
      <c r="E22" s="104">
        <f>C22*D22</f>
        <v>135</v>
      </c>
      <c r="F22" s="13"/>
      <c r="G22" s="19"/>
      <c r="H22" s="19"/>
    </row>
    <row r="23" spans="2:8">
      <c r="B23" s="15" t="s">
        <v>794</v>
      </c>
      <c r="C23" s="81">
        <f>'Input quantities'!G21</f>
        <v>0</v>
      </c>
      <c r="D23" s="82">
        <f>'Input prices'!J16</f>
        <v>0</v>
      </c>
      <c r="E23" s="104">
        <f>C23*D23</f>
        <v>0</v>
      </c>
      <c r="F23" s="13"/>
      <c r="G23" s="19"/>
      <c r="H23" s="19"/>
    </row>
    <row r="24" spans="2:8">
      <c r="B24" s="15" t="s">
        <v>795</v>
      </c>
      <c r="C24" s="81">
        <f>'Input quantities'!G22</f>
        <v>1</v>
      </c>
      <c r="D24" s="82">
        <f>'Input prices'!J17</f>
        <v>21</v>
      </c>
      <c r="E24" s="104">
        <f t="shared" ref="E24:E25" si="0">C24*D24</f>
        <v>21</v>
      </c>
      <c r="F24" s="13"/>
      <c r="G24" s="19"/>
      <c r="H24" s="19"/>
    </row>
    <row r="25" spans="2:8">
      <c r="B25" s="15" t="s">
        <v>797</v>
      </c>
      <c r="C25" s="81">
        <f>'Input quantities'!G23</f>
        <v>0</v>
      </c>
      <c r="D25" s="82">
        <f>'Input prices'!J18</f>
        <v>0</v>
      </c>
      <c r="E25" s="104">
        <f t="shared" si="0"/>
        <v>0</v>
      </c>
      <c r="F25" s="13"/>
      <c r="G25" s="11"/>
      <c r="H25" s="11"/>
    </row>
    <row r="26" spans="2:8">
      <c r="B26" s="14" t="s">
        <v>393</v>
      </c>
      <c r="C26" s="81">
        <f>'Input quantities'!G24</f>
        <v>30</v>
      </c>
      <c r="D26" s="82">
        <f>IF(C5='Irrigation costs'!J25,0,HLOOKUP(C5,'Irrigation costs'!$B$3:$D$19,15,FALSE)/'Input quantities'!G24+HLOOKUP(C5,'Irrigation costs'!$B$3:$D$11,9,FALSE))</f>
        <v>7.7050222934472936</v>
      </c>
      <c r="E26" s="104"/>
      <c r="F26" s="13">
        <f>C26*D26</f>
        <v>231.1506688034188</v>
      </c>
      <c r="G26" s="11"/>
      <c r="H26" s="11"/>
    </row>
    <row r="27" spans="2:8">
      <c r="B27" s="14" t="s">
        <v>887</v>
      </c>
      <c r="C27" s="272">
        <f>IF('Input quantities'!G6&gt;'Input quantities'!G25,'Input quantities'!G6-'Input quantities'!G25,"-")</f>
        <v>5.0000000000000017E-2</v>
      </c>
      <c r="D27" s="82">
        <f>'Input prices'!D19</f>
        <v>0.05</v>
      </c>
      <c r="E27" s="104"/>
      <c r="F27" s="13">
        <f>IFERROR(C27*100*D27*D7*100/45,0)</f>
        <v>47.222222222222243</v>
      </c>
      <c r="G27" s="11"/>
      <c r="H27" s="11"/>
    </row>
    <row r="28" spans="2:8">
      <c r="B28" s="14" t="s">
        <v>44</v>
      </c>
      <c r="C28" s="81"/>
      <c r="D28" s="82"/>
      <c r="E28" s="11"/>
      <c r="F28" s="17">
        <v>8</v>
      </c>
      <c r="G28" s="11"/>
      <c r="H28" s="11"/>
    </row>
    <row r="29" spans="2:8">
      <c r="B29" s="14" t="s">
        <v>45</v>
      </c>
      <c r="C29" s="81"/>
      <c r="D29" s="82"/>
      <c r="E29" s="11"/>
      <c r="F29" s="17">
        <v>32</v>
      </c>
      <c r="G29" s="11"/>
      <c r="H29" s="11"/>
    </row>
    <row r="30" spans="2:8">
      <c r="B30" s="14" t="s">
        <v>46</v>
      </c>
      <c r="C30" s="81"/>
      <c r="D30" s="82"/>
      <c r="E30" s="11"/>
      <c r="F30" s="264">
        <f>G76</f>
        <v>32.620000000000005</v>
      </c>
      <c r="G30" s="11"/>
      <c r="H30" s="11"/>
    </row>
    <row r="31" spans="2:8">
      <c r="B31" s="14" t="s">
        <v>984</v>
      </c>
      <c r="C31" s="81">
        <f>D90</f>
        <v>0.77682545181534157</v>
      </c>
      <c r="D31" s="82">
        <f>'Input prices'!D20</f>
        <v>20</v>
      </c>
      <c r="E31" s="11"/>
      <c r="F31" s="264">
        <f>D31*C31</f>
        <v>15.536509036306832</v>
      </c>
      <c r="G31" s="11"/>
      <c r="H31" s="11"/>
    </row>
    <row r="32" spans="2:8">
      <c r="B32" s="14" t="s">
        <v>816</v>
      </c>
      <c r="C32" s="81">
        <f>E90</f>
        <v>6.8256336701988474</v>
      </c>
      <c r="D32" s="82">
        <f>'Input prices'!D21</f>
        <v>3.25</v>
      </c>
      <c r="E32" s="11"/>
      <c r="F32" s="264">
        <f>C32*D32</f>
        <v>22.183309428146252</v>
      </c>
      <c r="G32" s="11"/>
      <c r="H32" s="11"/>
    </row>
    <row r="33" spans="2:8">
      <c r="B33" s="14" t="s">
        <v>47</v>
      </c>
      <c r="C33" s="81"/>
      <c r="D33" s="82"/>
      <c r="E33" s="11"/>
      <c r="F33" s="264">
        <f>F90-F32+50-(C31*D31)-F31</f>
        <v>85.271607090412402</v>
      </c>
      <c r="G33" s="11"/>
      <c r="H33" s="11"/>
    </row>
    <row r="34" spans="2:8">
      <c r="B34" s="14" t="s">
        <v>404</v>
      </c>
      <c r="C34" s="81"/>
      <c r="D34" s="82"/>
      <c r="E34" s="11"/>
      <c r="F34" s="264">
        <f>F11*0.03</f>
        <v>36.299999999999997</v>
      </c>
      <c r="G34" s="11"/>
      <c r="H34" s="11"/>
    </row>
    <row r="35" spans="2:8">
      <c r="B35" s="14" t="s">
        <v>48</v>
      </c>
      <c r="C35" s="81"/>
      <c r="D35" s="82"/>
      <c r="E35" s="11"/>
      <c r="F35" s="17">
        <v>0</v>
      </c>
      <c r="G35" s="11"/>
      <c r="H35" s="11"/>
    </row>
    <row r="36" spans="2:8">
      <c r="B36" s="14" t="s">
        <v>18</v>
      </c>
      <c r="C36" s="92">
        <f>SUM(F14:F35)/2</f>
        <v>507.42715829025326</v>
      </c>
      <c r="D36" s="83">
        <f>'Input prices'!D22</f>
        <v>7.7499999999999999E-2</v>
      </c>
      <c r="E36" s="81"/>
      <c r="F36" s="18">
        <f>D36*C36</f>
        <v>39.325604767494625</v>
      </c>
      <c r="G36" s="11"/>
      <c r="H36" s="11"/>
    </row>
    <row r="37" spans="2:8">
      <c r="B37" s="89" t="s">
        <v>410</v>
      </c>
      <c r="C37" s="11"/>
      <c r="D37" s="12"/>
      <c r="E37" s="11"/>
      <c r="F37" s="88">
        <f>SUM(F14:F36)</f>
        <v>1054.1799213480012</v>
      </c>
      <c r="G37" s="41"/>
      <c r="H37" s="41"/>
    </row>
    <row r="38" spans="2:8">
      <c r="B38" s="10"/>
      <c r="C38" s="11"/>
      <c r="D38" s="12"/>
      <c r="E38" s="11"/>
      <c r="F38" s="16"/>
      <c r="G38" s="11"/>
      <c r="H38" s="11"/>
    </row>
    <row r="39" spans="2:8">
      <c r="B39" s="87" t="s">
        <v>686</v>
      </c>
      <c r="C39" s="11"/>
      <c r="D39" s="12"/>
      <c r="E39" s="11"/>
      <c r="F39" s="13"/>
      <c r="G39" s="11"/>
      <c r="H39" s="11"/>
    </row>
    <row r="40" spans="2:8">
      <c r="B40" s="14" t="s">
        <v>28</v>
      </c>
      <c r="C40" s="19"/>
      <c r="D40" s="12"/>
      <c r="E40" s="11"/>
      <c r="F40" s="13">
        <f>F11*'Input prices'!D25</f>
        <v>12.1</v>
      </c>
      <c r="G40" s="11"/>
      <c r="H40" s="11"/>
    </row>
    <row r="41" spans="2:8">
      <c r="B41" s="14" t="s">
        <v>420</v>
      </c>
      <c r="C41" s="11"/>
      <c r="D41" s="12"/>
      <c r="E41" s="11"/>
      <c r="F41" s="13">
        <f>G90</f>
        <v>97.117156790001857</v>
      </c>
      <c r="G41" s="11"/>
      <c r="H41" s="11"/>
    </row>
    <row r="42" spans="2:8">
      <c r="B42" s="14" t="s">
        <v>49</v>
      </c>
      <c r="C42" s="11"/>
      <c r="D42" s="12"/>
      <c r="E42" s="11"/>
      <c r="F42" s="18">
        <f>'Input prices'!D26</f>
        <v>225</v>
      </c>
      <c r="G42" s="11"/>
      <c r="H42" s="11"/>
    </row>
    <row r="43" spans="2:8">
      <c r="B43" s="89" t="s">
        <v>952</v>
      </c>
      <c r="C43" s="11"/>
      <c r="D43" s="12"/>
      <c r="E43" s="11"/>
      <c r="F43" s="88">
        <f>SUM(F40:F42)</f>
        <v>334.21715679000187</v>
      </c>
      <c r="G43" s="41"/>
      <c r="H43" s="41"/>
    </row>
    <row r="44" spans="2:8">
      <c r="B44" s="10"/>
      <c r="C44" s="11"/>
      <c r="D44" s="12"/>
      <c r="E44" s="11"/>
      <c r="F44" s="77"/>
      <c r="G44" s="11"/>
      <c r="H44" s="11"/>
    </row>
    <row r="45" spans="2:8" ht="15" customHeight="1">
      <c r="B45" s="89" t="s">
        <v>413</v>
      </c>
      <c r="C45" s="11"/>
      <c r="D45" s="12"/>
      <c r="E45" s="12"/>
      <c r="F45" s="88">
        <f>F37+F43</f>
        <v>1388.3970781380031</v>
      </c>
      <c r="G45" s="41"/>
      <c r="H45" s="41"/>
    </row>
    <row r="46" spans="2:8">
      <c r="B46" s="101"/>
      <c r="C46" s="99"/>
      <c r="D46" s="100"/>
      <c r="E46" s="99"/>
      <c r="F46" s="102"/>
      <c r="G46" s="19"/>
      <c r="H46" s="11"/>
    </row>
    <row r="47" spans="2:8">
      <c r="B47" s="94" t="s">
        <v>405</v>
      </c>
      <c r="C47" s="11"/>
      <c r="D47" s="12"/>
      <c r="E47" s="11"/>
      <c r="F47" s="7">
        <f>F11-F37</f>
        <v>155.82007865199876</v>
      </c>
      <c r="G47" s="11"/>
      <c r="H47" s="11"/>
    </row>
    <row r="48" spans="2:8">
      <c r="B48" s="94" t="s">
        <v>406</v>
      </c>
      <c r="C48" s="11"/>
      <c r="D48" s="12"/>
      <c r="E48" s="11"/>
      <c r="F48" s="7">
        <f>F11-F45</f>
        <v>-178.39707813800305</v>
      </c>
      <c r="G48" s="11"/>
      <c r="H48" s="11"/>
    </row>
    <row r="49" spans="2:8">
      <c r="B49" s="103" t="s">
        <v>407</v>
      </c>
      <c r="C49" s="6"/>
      <c r="D49" s="20"/>
      <c r="E49" s="6"/>
      <c r="F49" s="40">
        <f>F11-F45+F42+F34</f>
        <v>82.902921861996944</v>
      </c>
      <c r="G49" s="19"/>
      <c r="H49" s="19"/>
    </row>
    <row r="50" spans="2:8">
      <c r="B50" s="10"/>
      <c r="C50" s="11"/>
      <c r="D50" s="11" t="s">
        <v>893</v>
      </c>
      <c r="E50" s="11"/>
      <c r="F50" s="13">
        <f>F37/D7</f>
        <v>12.402116721741191</v>
      </c>
      <c r="G50" s="11"/>
      <c r="H50" s="11"/>
    </row>
    <row r="51" spans="2:8">
      <c r="B51" s="10"/>
      <c r="C51" s="11"/>
      <c r="D51" s="11" t="s">
        <v>894</v>
      </c>
      <c r="E51" s="11"/>
      <c r="F51" s="13">
        <f>F43/D7</f>
        <v>3.9319665504706101</v>
      </c>
      <c r="G51" s="11"/>
      <c r="H51" s="11"/>
    </row>
    <row r="52" spans="2:8" ht="17.25" thickBot="1">
      <c r="B52" s="21"/>
      <c r="C52" s="22"/>
      <c r="D52" s="22" t="s">
        <v>895</v>
      </c>
      <c r="E52" s="22"/>
      <c r="F52" s="42">
        <f>F45/D7</f>
        <v>16.334083272211799</v>
      </c>
      <c r="G52" s="11"/>
      <c r="H52" s="11"/>
    </row>
    <row r="53" spans="2:8">
      <c r="B53" s="19"/>
      <c r="C53" s="11"/>
      <c r="D53" s="12"/>
      <c r="E53" s="11"/>
      <c r="F53" s="19"/>
      <c r="G53" s="11"/>
      <c r="H53" s="11"/>
    </row>
    <row r="54" spans="2:8">
      <c r="B54" s="19"/>
      <c r="C54" s="11"/>
      <c r="D54" s="12"/>
      <c r="E54" s="11"/>
      <c r="F54" s="19"/>
      <c r="G54" s="11"/>
      <c r="H54" s="11"/>
    </row>
    <row r="55" spans="2:8">
      <c r="B55" s="19"/>
      <c r="C55" s="11"/>
      <c r="D55" s="11"/>
      <c r="E55" s="11"/>
      <c r="F55" s="11"/>
      <c r="G55" s="19"/>
      <c r="H55" s="19"/>
    </row>
    <row r="56" spans="2:8">
      <c r="G56" s="27"/>
    </row>
    <row r="57" spans="2:8">
      <c r="B57" s="23" t="str">
        <f>"Detailed Report: "&amp;B3</f>
        <v>Detailed Report: Hybrid Rice Enterprise Budget</v>
      </c>
      <c r="C57" s="24"/>
      <c r="D57" s="25"/>
      <c r="E57" s="24"/>
      <c r="F57" s="26"/>
      <c r="G57" s="27"/>
    </row>
    <row r="58" spans="2:8">
      <c r="C58" s="28"/>
      <c r="D58" s="25"/>
      <c r="E58" s="26"/>
      <c r="F58" s="26"/>
      <c r="G58" s="26"/>
    </row>
    <row r="59" spans="2:8">
      <c r="B59" s="29" t="s">
        <v>53</v>
      </c>
      <c r="C59" s="30" t="s">
        <v>54</v>
      </c>
      <c r="D59" s="31"/>
      <c r="E59" s="29" t="s">
        <v>55</v>
      </c>
      <c r="F59" s="29"/>
      <c r="G59" s="32"/>
      <c r="H59" s="30" t="s">
        <v>56</v>
      </c>
    </row>
    <row r="60" spans="2:8">
      <c r="B60" s="26" t="s">
        <v>903</v>
      </c>
      <c r="C60" s="33">
        <f>D7</f>
        <v>85</v>
      </c>
      <c r="D60" s="25"/>
      <c r="E60" s="26" t="s">
        <v>905</v>
      </c>
      <c r="H60" s="25">
        <f>E7</f>
        <v>14</v>
      </c>
    </row>
    <row r="61" spans="2:8">
      <c r="B61" s="26" t="s">
        <v>904</v>
      </c>
      <c r="C61" s="34">
        <f>C14</f>
        <v>23</v>
      </c>
      <c r="D61" s="25"/>
      <c r="E61" s="26" t="s">
        <v>999</v>
      </c>
      <c r="H61" s="25">
        <f>D14</f>
        <v>7.69</v>
      </c>
    </row>
    <row r="62" spans="2:8">
      <c r="B62" s="3" t="s">
        <v>985</v>
      </c>
      <c r="C62" s="12">
        <f>C16</f>
        <v>150</v>
      </c>
      <c r="D62" s="25"/>
      <c r="E62" s="3" t="s">
        <v>991</v>
      </c>
      <c r="H62" s="12">
        <f>D16</f>
        <v>0.6</v>
      </c>
    </row>
    <row r="63" spans="2:8">
      <c r="B63" s="26" t="s">
        <v>59</v>
      </c>
      <c r="C63" s="35">
        <f>C17</f>
        <v>50</v>
      </c>
      <c r="D63" s="25"/>
      <c r="E63" s="26" t="s">
        <v>60</v>
      </c>
      <c r="F63" s="26"/>
      <c r="H63" s="25">
        <f>D17</f>
        <v>0.45</v>
      </c>
    </row>
    <row r="64" spans="2:8">
      <c r="B64" s="26" t="s">
        <v>61</v>
      </c>
      <c r="C64" s="35">
        <f>C18</f>
        <v>90</v>
      </c>
      <c r="D64" s="25"/>
      <c r="E64" s="26" t="s">
        <v>62</v>
      </c>
      <c r="F64" s="26"/>
      <c r="H64" s="25">
        <f>D18</f>
        <v>0.38</v>
      </c>
    </row>
    <row r="65" spans="2:8">
      <c r="B65" s="26" t="s">
        <v>1000</v>
      </c>
      <c r="C65" s="323">
        <f>C19</f>
        <v>10</v>
      </c>
      <c r="D65" s="25"/>
      <c r="E65" s="26" t="s">
        <v>1001</v>
      </c>
      <c r="F65" s="26"/>
      <c r="H65" s="25">
        <f>D19</f>
        <v>2.5</v>
      </c>
    </row>
    <row r="66" spans="2:8">
      <c r="B66" s="3" t="s">
        <v>988</v>
      </c>
      <c r="C66" s="12">
        <f>C26</f>
        <v>30</v>
      </c>
      <c r="E66" s="26" t="s">
        <v>64</v>
      </c>
      <c r="F66" s="26"/>
      <c r="H66" s="25">
        <f>'Input prices'!D20</f>
        <v>20</v>
      </c>
    </row>
    <row r="67" spans="2:8">
      <c r="B67" s="26" t="s">
        <v>63</v>
      </c>
      <c r="C67" s="28">
        <f>D90</f>
        <v>0.77682545181534157</v>
      </c>
      <c r="E67" s="3" t="s">
        <v>989</v>
      </c>
      <c r="H67" s="12">
        <f>D26</f>
        <v>7.7050222934472936</v>
      </c>
    </row>
    <row r="68" spans="2:8">
      <c r="B68" s="26" t="s">
        <v>990</v>
      </c>
      <c r="C68" s="308">
        <f>D36</f>
        <v>7.7499999999999999E-2</v>
      </c>
      <c r="E68" s="26" t="s">
        <v>65</v>
      </c>
      <c r="F68" s="26"/>
      <c r="H68" s="25">
        <f>'Input prices'!D21</f>
        <v>3.25</v>
      </c>
    </row>
    <row r="69" spans="2:8">
      <c r="E69" s="26"/>
      <c r="F69" s="26"/>
      <c r="H69" s="25"/>
    </row>
    <row r="70" spans="2:8">
      <c r="B70" s="67" t="s">
        <v>807</v>
      </c>
      <c r="C70" s="241" t="s">
        <v>808</v>
      </c>
      <c r="D70" s="67"/>
      <c r="E70" s="67"/>
      <c r="F70" s="67"/>
      <c r="G70" s="67"/>
      <c r="H70" s="67"/>
    </row>
    <row r="71" spans="2:8">
      <c r="B71" s="244" t="s">
        <v>604</v>
      </c>
      <c r="C71" s="244" t="s">
        <v>606</v>
      </c>
      <c r="D71" s="242" t="s">
        <v>17</v>
      </c>
      <c r="E71" s="243" t="s">
        <v>611</v>
      </c>
      <c r="F71" s="243" t="s">
        <v>886</v>
      </c>
      <c r="G71" s="244" t="s">
        <v>809</v>
      </c>
    </row>
    <row r="72" spans="2:8">
      <c r="B72" s="253" t="str">
        <f>'Custom hire'!A41</f>
        <v xml:space="preserve">Apply dry fertilizer on cropland, single spread </v>
      </c>
      <c r="C72" s="246" t="str">
        <f>'Custom hire'!C41</f>
        <v>per acre</v>
      </c>
      <c r="D72" s="245">
        <f>'Custom hire'!E41</f>
        <v>1</v>
      </c>
      <c r="E72" s="246">
        <f>'Custom hire'!B41</f>
        <v>7.02</v>
      </c>
      <c r="F72" s="247" t="str">
        <f>IF(ISBLANK('Custom hire'!D41),"-",'Custom hire'!D41)</f>
        <v>-</v>
      </c>
      <c r="G72" s="247">
        <f>IFERROR(D72*E72*IF(C72="per acre",1,F72),"-")</f>
        <v>7.02</v>
      </c>
    </row>
    <row r="73" spans="2:8">
      <c r="B73" s="67" t="str">
        <f>'Custom hire'!A42</f>
        <v>Aerially apply fertilizer or seed</v>
      </c>
      <c r="C73" s="67" t="str">
        <f>'Custom hire'!C42</f>
        <v>per pound</v>
      </c>
      <c r="D73" s="245">
        <f>'Custom hire'!E42</f>
        <v>2</v>
      </c>
      <c r="E73" s="247">
        <f>'Custom hire'!B42</f>
        <v>0.08</v>
      </c>
      <c r="F73" s="247">
        <f>IF(ISBLANK('Custom hire'!D42),"-",'Custom hire'!D42)</f>
        <v>110</v>
      </c>
      <c r="G73" s="247">
        <f>IFERROR(D73*E73*IF(C73="per acre",1,F73),"-")</f>
        <v>17.600000000000001</v>
      </c>
    </row>
    <row r="74" spans="2:8">
      <c r="B74" s="67" t="str">
        <f>'Custom hire'!A43</f>
        <v>Aerially apply chemicals</v>
      </c>
      <c r="C74" s="67" t="str">
        <f>'Custom hire'!C43</f>
        <v>per acre</v>
      </c>
      <c r="D74" s="245">
        <f>'Custom hire'!E43</f>
        <v>1</v>
      </c>
      <c r="E74" s="247">
        <f>'Custom hire'!B43</f>
        <v>8</v>
      </c>
      <c r="F74" s="247" t="str">
        <f>IF(ISBLANK('Custom hire'!D43),"-",'Custom hire'!D43)</f>
        <v>-</v>
      </c>
      <c r="G74" s="247">
        <f>IFERROR(D74*E74*IF(C74="per acre",1,F74),"-")</f>
        <v>8</v>
      </c>
    </row>
    <row r="75" spans="2:8">
      <c r="B75" s="244">
        <f>'Custom hire'!A44</f>
        <v>0</v>
      </c>
      <c r="C75" s="244">
        <f>'Custom hire'!C44</f>
        <v>0</v>
      </c>
      <c r="D75" s="248">
        <f>'Custom hire'!E44</f>
        <v>0</v>
      </c>
      <c r="E75" s="249" t="str">
        <f>'Custom hire'!B44</f>
        <v/>
      </c>
      <c r="F75" s="249" t="str">
        <f>IF(ISBLANK('Custom hire'!D44),"-",'Custom hire'!D44)</f>
        <v>-</v>
      </c>
      <c r="G75" s="249" t="str">
        <f>IFERROR(D75*E75*IF(C75="per acre",1,F75),"-")</f>
        <v>-</v>
      </c>
    </row>
    <row r="76" spans="2:8">
      <c r="B76" s="251" t="s">
        <v>810</v>
      </c>
      <c r="C76" s="250"/>
      <c r="D76" s="251"/>
      <c r="E76" s="250"/>
      <c r="F76" s="250"/>
      <c r="G76" s="256">
        <f>SUM(G72:G75)</f>
        <v>32.620000000000005</v>
      </c>
    </row>
    <row r="77" spans="2:8">
      <c r="B77" s="26"/>
      <c r="C77" s="28"/>
      <c r="D77" s="28"/>
      <c r="E77" s="28"/>
      <c r="F77" s="28"/>
      <c r="G77" s="28"/>
      <c r="H77" s="26"/>
    </row>
    <row r="78" spans="2:8" ht="33.75">
      <c r="B78" s="23"/>
      <c r="C78" s="370" t="s">
        <v>973</v>
      </c>
      <c r="D78" s="36" t="s">
        <v>66</v>
      </c>
      <c r="E78" s="36" t="s">
        <v>67</v>
      </c>
      <c r="F78" s="37" t="s">
        <v>418</v>
      </c>
      <c r="G78" s="37" t="s">
        <v>419</v>
      </c>
      <c r="H78" s="37" t="s">
        <v>417</v>
      </c>
    </row>
    <row r="79" spans="2:8">
      <c r="B79" s="29" t="s">
        <v>68</v>
      </c>
      <c r="C79" s="371"/>
      <c r="D79" s="30" t="s">
        <v>69</v>
      </c>
      <c r="E79" s="30" t="s">
        <v>70</v>
      </c>
      <c r="F79" s="30" t="s">
        <v>71</v>
      </c>
      <c r="G79" s="30" t="s">
        <v>71</v>
      </c>
      <c r="H79" s="30" t="s">
        <v>71</v>
      </c>
    </row>
    <row r="80" spans="2:8">
      <c r="B80" s="3" t="str">
        <f>CONCATENATE(Equipment!B94,"; ",Equipment!C94)</f>
        <v>Tandem disk, 32 Ft Folding, per acre; 340 HP MFWD</v>
      </c>
      <c r="C80" s="240">
        <f>IFERROR(Equipment!D94,"-")</f>
        <v>2</v>
      </c>
      <c r="D80" s="28">
        <f>IFERROR(Equipment!F94,"-")</f>
        <v>0.10742187499999999</v>
      </c>
      <c r="E80" s="28">
        <f>IFERROR(Equipment!E94,"-")</f>
        <v>1.6070312499999997</v>
      </c>
      <c r="F80" s="28">
        <f>IFERROR(Equipment!G94,"-")</f>
        <v>13.837119965950638</v>
      </c>
      <c r="G80" s="28">
        <f>IFERROR(Equipment!H94,"-")</f>
        <v>26.388447347279715</v>
      </c>
      <c r="H80" s="12">
        <f>SUM(F80:G80)</f>
        <v>40.225567313230357</v>
      </c>
    </row>
    <row r="81" spans="2:8">
      <c r="B81" s="3" t="str">
        <f>CONCATENATE(Equipment!B95,"; ",Equipment!C95)</f>
        <v>Field cultivator, 42 Ft Folding, per acre; 340 HP MFWD</v>
      </c>
      <c r="C81" s="240">
        <f>IFERROR(Equipment!D95,"-")</f>
        <v>1</v>
      </c>
      <c r="D81" s="28">
        <f>IFERROR(Equipment!F95,"-")</f>
        <v>3.3013205282112844E-2</v>
      </c>
      <c r="E81" s="28">
        <f>IFERROR(Equipment!E95,"-")</f>
        <v>0.49387755102040809</v>
      </c>
      <c r="F81" s="28">
        <f>IFERROR(Equipment!G95,"-")</f>
        <v>3.9746910401665758</v>
      </c>
      <c r="G81" s="28">
        <f>IFERROR(Equipment!H95,"-")</f>
        <v>7.3172840672357902</v>
      </c>
      <c r="H81" s="12">
        <f t="shared" ref="H81:H89" si="1">SUM(F81:G81)</f>
        <v>11.291975107402365</v>
      </c>
    </row>
    <row r="82" spans="2:8">
      <c r="B82" s="3" t="str">
        <f>CONCATENATE(Equipment!B96,"; ",Equipment!C96)</f>
        <v>Air seeder drill w/cart, 52 Ft Folding, per acre; 340 HP MFWD</v>
      </c>
      <c r="C82" s="240">
        <f>IFERROR(Equipment!D96,"-")</f>
        <v>1</v>
      </c>
      <c r="D82" s="28">
        <f>IFERROR(Equipment!F96,"-")</f>
        <v>4.5329670329670328E-2</v>
      </c>
      <c r="E82" s="28">
        <f>IFERROR(Equipment!E96,"-")</f>
        <v>0.6781318681318681</v>
      </c>
      <c r="F82" s="28">
        <f>IFERROR(Equipment!G96,"-")</f>
        <v>10.64264894268528</v>
      </c>
      <c r="G82" s="28">
        <f>IFERROR(Equipment!H96,"-")</f>
        <v>22.661994379609482</v>
      </c>
      <c r="H82" s="12">
        <f t="shared" si="1"/>
        <v>33.304643322294766</v>
      </c>
    </row>
    <row r="83" spans="2:8">
      <c r="B83" s="3" t="str">
        <f>CONCATENATE(Equipment!B97,"; ",Equipment!C97)</f>
        <v>Boom sprayer - self-propelled, 120 Ft Folding, per acre; 275 HP SP Sprayer</v>
      </c>
      <c r="C83" s="240">
        <f>IFERROR(Equipment!D97,"-")</f>
        <v>3</v>
      </c>
      <c r="D83" s="28">
        <f>IFERROR(Equipment!F97,"-")</f>
        <v>3.1730769230769229E-2</v>
      </c>
      <c r="E83" s="28">
        <f>IFERROR(Equipment!E97,"-")</f>
        <v>0.33158653846153846</v>
      </c>
      <c r="F83" s="28">
        <f>IFERROR(Equipment!G97,"-")</f>
        <v>16.744162195696138</v>
      </c>
      <c r="G83" s="28">
        <f>IFERROR(Equipment!H97,"-")</f>
        <v>4.3342424185854567</v>
      </c>
      <c r="H83" s="12">
        <f t="shared" si="1"/>
        <v>21.078404614281595</v>
      </c>
    </row>
    <row r="84" spans="2:8">
      <c r="B84" s="3" t="str">
        <f>CONCATENATE(Equipment!B98,"; ",Equipment!C98)</f>
        <v>Draper platform, 35 Ft, per acre; 440 HP Combine</v>
      </c>
      <c r="C84" s="240">
        <f>IFERROR(Equipment!D98,"-")</f>
        <v>1</v>
      </c>
      <c r="D84" s="28">
        <f>IFERROR(Equipment!F98,"-")</f>
        <v>7.4829931972789115E-2</v>
      </c>
      <c r="E84" s="28">
        <f>IFERROR(Equipment!E98,"-")</f>
        <v>1.251156462585034</v>
      </c>
      <c r="F84" s="28">
        <f>IFERROR(Equipment!G98,"-")</f>
        <v>18.903096272116677</v>
      </c>
      <c r="G84" s="28">
        <f>IFERROR(Equipment!H98,"-")</f>
        <v>17.820951473153151</v>
      </c>
      <c r="H84" s="12">
        <f t="shared" si="1"/>
        <v>36.724047745269829</v>
      </c>
    </row>
    <row r="85" spans="2:8" ht="23.25" customHeight="1">
      <c r="B85" s="3" t="str">
        <f>CONCATENATE(Equipment!B99,"; ",Equipment!C99)</f>
        <v>Grain cart, 1000 Bu, per hour; 280 HP MFWD</v>
      </c>
      <c r="C85" s="240">
        <f>IFERROR(Equipment!D99,"-")</f>
        <v>0.05</v>
      </c>
      <c r="D85" s="28">
        <f>IFERROR(Equipment!F99,"-")</f>
        <v>5.5500000000000008E-2</v>
      </c>
      <c r="E85" s="28">
        <f>IFERROR(Equipment!E99,"-")</f>
        <v>0.61599999999999999</v>
      </c>
      <c r="F85" s="28">
        <f>IFERROR(Equipment!G99,"-")</f>
        <v>5.7171709691934609</v>
      </c>
      <c r="G85" s="28">
        <f>IFERROR(Equipment!H99,"-")</f>
        <v>8.0837526599045866</v>
      </c>
      <c r="H85" s="12">
        <f t="shared" si="1"/>
        <v>13.800923629098047</v>
      </c>
    </row>
    <row r="86" spans="2:8">
      <c r="B86" s="3" t="str">
        <f>CONCATENATE(Equipment!B100,"; ",Equipment!C100)</f>
        <v xml:space="preserve">Grain trailer, 1000 Bushel HB, per hour; 475 HP Road tractor </v>
      </c>
      <c r="C86" s="240">
        <f>IFERROR(Equipment!D100,"-")</f>
        <v>0.13</v>
      </c>
      <c r="D86" s="28">
        <f>IFERROR(Equipment!F100,"-")</f>
        <v>0.14300000000000002</v>
      </c>
      <c r="E86" s="28">
        <f>IFERROR(Equipment!E100,"-")</f>
        <v>0.92625000000000002</v>
      </c>
      <c r="F86" s="28">
        <f>IFERROR(Equipment!G100,"-")</f>
        <v>8.6498422816582838</v>
      </c>
      <c r="G86" s="28">
        <f>IFERROR(Equipment!H100,"-")</f>
        <v>4.2369664133359883</v>
      </c>
      <c r="H86" s="12">
        <f t="shared" si="1"/>
        <v>12.886808694994272</v>
      </c>
    </row>
    <row r="87" spans="2:8">
      <c r="B87" s="3" t="str">
        <f>CONCATENATE(Equipment!B101,"; ",Equipment!C101)</f>
        <v>Grain auger, 13 In; 130 HP MFWD</v>
      </c>
      <c r="C87" s="240">
        <f>IFERROR(Equipment!D101,"-")</f>
        <v>0.03</v>
      </c>
      <c r="D87" s="28">
        <f>IFERROR(Equipment!F101,"-")</f>
        <v>3.5999999999999997E-2</v>
      </c>
      <c r="E87" s="28">
        <f>IFERROR(Equipment!E101,"-")</f>
        <v>0.17159999999999997</v>
      </c>
      <c r="F87" s="28">
        <f>IFERROR(Equipment!G101,"-")</f>
        <v>1.9653213447578988</v>
      </c>
      <c r="G87" s="28">
        <f>IFERROR(Equipment!H101,"-")</f>
        <v>1.9734126273208201</v>
      </c>
      <c r="H87" s="12">
        <f t="shared" si="1"/>
        <v>3.9387339720787189</v>
      </c>
    </row>
    <row r="88" spans="2:8">
      <c r="B88" s="3" t="str">
        <f>CONCATENATE(Equipment!B102,"; ",Equipment!C102)</f>
        <v>; 1 Ton 4x4 Pickup</v>
      </c>
      <c r="C88" s="240">
        <f>IFERROR(Equipment!D102,"-")</f>
        <v>0.25</v>
      </c>
      <c r="D88" s="28">
        <f>IFERROR(Equipment!F102,"-")</f>
        <v>0.25</v>
      </c>
      <c r="E88" s="28">
        <f>IFERROR(Equipment!E102,"-")</f>
        <v>0.75</v>
      </c>
      <c r="F88" s="28">
        <f>IFERROR(Equipment!G102,"-")</f>
        <v>8.0938815789473679</v>
      </c>
      <c r="G88" s="28">
        <f>IFERROR(Equipment!H102,"-")</f>
        <v>4.3001054035768478</v>
      </c>
      <c r="H88" s="12">
        <f t="shared" si="1"/>
        <v>12.393986982524215</v>
      </c>
    </row>
    <row r="89" spans="2:8">
      <c r="B89" s="95" t="str">
        <f>CONCATENATE(Equipment!B103,"; ",Equipment!C103)</f>
        <v xml:space="preserve">; </v>
      </c>
      <c r="C89" s="252">
        <f>IFERROR(Equipment!D103,"-")</f>
        <v>0</v>
      </c>
      <c r="D89" s="105" t="str">
        <f>IFERROR(Equipment!F103,"-")</f>
        <v>-</v>
      </c>
      <c r="E89" s="105" t="str">
        <f>IFERROR(Equipment!E103,"-")</f>
        <v>-</v>
      </c>
      <c r="F89" s="105" t="str">
        <f>IFERROR(Equipment!G103,"-")</f>
        <v/>
      </c>
      <c r="G89" s="105" t="str">
        <f>IFERROR(Equipment!H103,"-")</f>
        <v>-</v>
      </c>
      <c r="H89" s="20">
        <f t="shared" si="1"/>
        <v>0</v>
      </c>
    </row>
    <row r="90" spans="2:8" ht="17.25">
      <c r="B90" s="23" t="s">
        <v>72</v>
      </c>
      <c r="C90" s="108"/>
      <c r="D90" s="36">
        <f>SUM(D80:D89)</f>
        <v>0.77682545181534157</v>
      </c>
      <c r="E90" s="36">
        <f>SUM(E80:E89)</f>
        <v>6.8256336701988474</v>
      </c>
      <c r="F90" s="36">
        <f>SUM(F80:F89)</f>
        <v>88.527934591172311</v>
      </c>
      <c r="G90" s="36">
        <f>SUM(G80:G89)</f>
        <v>97.117156790001857</v>
      </c>
      <c r="H90" s="36">
        <f>SUM(H80:H89)</f>
        <v>185.64509138117415</v>
      </c>
    </row>
    <row r="91" spans="2:8"/>
    <row r="92" spans="2:8">
      <c r="B92" s="67" t="s">
        <v>414</v>
      </c>
    </row>
    <row r="93" spans="2:8">
      <c r="B93" s="67" t="s">
        <v>415</v>
      </c>
    </row>
    <row r="94" spans="2:8">
      <c r="B94" s="67" t="s">
        <v>416</v>
      </c>
    </row>
    <row r="95" spans="2:8"/>
    <row r="96" spans="2:8"/>
    <row r="97" spans="1:16384" s="3" customFormat="1">
      <c r="J97" s="294">
        <f t="shared" ref="J97:BU97" si="2">(J$96*$B101+SUM($F$8:$F$10)-((J$96*$B101+SUM($F$8:$F$10))/$F$11*$F$40)-($F$27*J$96/$D$7)-SUM($F$14:$F$26,$F$28:$F$33,$F$35:$F$36,$F$41))</f>
        <v>-1047.9748559157808</v>
      </c>
      <c r="K97" s="294">
        <f t="shared" si="2"/>
        <v>-1047.9748559157808</v>
      </c>
      <c r="L97" s="294">
        <f t="shared" si="2"/>
        <v>-1047.9748559157808</v>
      </c>
      <c r="M97" s="294">
        <f t="shared" si="2"/>
        <v>-1047.9748559157808</v>
      </c>
      <c r="N97" s="294">
        <f t="shared" si="2"/>
        <v>-1047.9748559157808</v>
      </c>
      <c r="O97" s="294">
        <f t="shared" si="2"/>
        <v>-1047.9748559157808</v>
      </c>
      <c r="P97" s="294">
        <f t="shared" si="2"/>
        <v>-1047.9748559157808</v>
      </c>
      <c r="Q97" s="294">
        <f t="shared" si="2"/>
        <v>-1047.9748559157808</v>
      </c>
      <c r="R97" s="294">
        <f t="shared" si="2"/>
        <v>-1047.9748559157808</v>
      </c>
      <c r="S97" s="294">
        <f t="shared" si="2"/>
        <v>-1047.9748559157808</v>
      </c>
      <c r="T97" s="294">
        <f t="shared" si="2"/>
        <v>-1047.9748559157808</v>
      </c>
      <c r="U97" s="294">
        <f t="shared" si="2"/>
        <v>-1047.9748559157808</v>
      </c>
      <c r="V97" s="294">
        <f t="shared" si="2"/>
        <v>-1047.9748559157808</v>
      </c>
      <c r="W97" s="294">
        <f t="shared" si="2"/>
        <v>-1047.9748559157808</v>
      </c>
      <c r="X97" s="294">
        <f t="shared" si="2"/>
        <v>-1047.9748559157808</v>
      </c>
      <c r="Y97" s="294">
        <f t="shared" si="2"/>
        <v>-1047.9748559157808</v>
      </c>
      <c r="Z97" s="294">
        <f t="shared" si="2"/>
        <v>-1047.9748559157808</v>
      </c>
      <c r="AA97" s="294">
        <f t="shared" si="2"/>
        <v>-1047.9748559157808</v>
      </c>
      <c r="AB97" s="294">
        <f t="shared" si="2"/>
        <v>-1047.9748559157808</v>
      </c>
      <c r="AC97" s="294">
        <f t="shared" si="2"/>
        <v>-1047.9748559157808</v>
      </c>
      <c r="AD97" s="294">
        <f t="shared" si="2"/>
        <v>-1047.9748559157808</v>
      </c>
      <c r="AE97" s="294">
        <f t="shared" si="2"/>
        <v>-1047.9748559157808</v>
      </c>
      <c r="AF97" s="294">
        <f t="shared" si="2"/>
        <v>-1047.9748559157808</v>
      </c>
      <c r="AG97" s="294">
        <f t="shared" si="2"/>
        <v>-1047.9748559157808</v>
      </c>
      <c r="AH97" s="294">
        <f t="shared" si="2"/>
        <v>-1047.9748559157808</v>
      </c>
      <c r="AI97" s="294">
        <f t="shared" si="2"/>
        <v>-1047.9748559157808</v>
      </c>
      <c r="AJ97" s="294">
        <f t="shared" si="2"/>
        <v>-1047.9748559157808</v>
      </c>
      <c r="AK97" s="294">
        <f t="shared" si="2"/>
        <v>-1047.9748559157808</v>
      </c>
      <c r="AL97" s="294">
        <f t="shared" si="2"/>
        <v>-1047.9748559157808</v>
      </c>
      <c r="AM97" s="294">
        <f t="shared" si="2"/>
        <v>-1047.9748559157808</v>
      </c>
      <c r="AN97" s="294">
        <f t="shared" si="2"/>
        <v>-1047.9748559157808</v>
      </c>
      <c r="AO97" s="294">
        <f t="shared" si="2"/>
        <v>-1047.9748559157808</v>
      </c>
      <c r="AP97" s="294">
        <f t="shared" si="2"/>
        <v>-1047.9748559157808</v>
      </c>
      <c r="AQ97" s="294">
        <f t="shared" si="2"/>
        <v>-1047.9748559157808</v>
      </c>
      <c r="AR97" s="294">
        <f t="shared" si="2"/>
        <v>-1047.9748559157808</v>
      </c>
      <c r="AS97" s="294">
        <f t="shared" si="2"/>
        <v>-1047.9748559157808</v>
      </c>
      <c r="AT97" s="294">
        <f t="shared" si="2"/>
        <v>-1047.9748559157808</v>
      </c>
      <c r="AU97" s="294">
        <f t="shared" si="2"/>
        <v>-1047.9748559157808</v>
      </c>
      <c r="AV97" s="294">
        <f t="shared" si="2"/>
        <v>-1047.9748559157808</v>
      </c>
      <c r="AW97" s="294">
        <f t="shared" si="2"/>
        <v>-1047.9748559157808</v>
      </c>
      <c r="AX97" s="294">
        <f t="shared" si="2"/>
        <v>-1047.9748559157808</v>
      </c>
      <c r="AY97" s="294">
        <f t="shared" si="2"/>
        <v>-1047.9748559157808</v>
      </c>
      <c r="AZ97" s="294">
        <f t="shared" si="2"/>
        <v>-1047.9748559157808</v>
      </c>
      <c r="BA97" s="294">
        <f t="shared" si="2"/>
        <v>-1047.9748559157808</v>
      </c>
      <c r="BB97" s="294">
        <f t="shared" si="2"/>
        <v>-1047.9748559157808</v>
      </c>
      <c r="BC97" s="294">
        <f t="shared" si="2"/>
        <v>-1047.9748559157808</v>
      </c>
      <c r="BD97" s="294">
        <f t="shared" si="2"/>
        <v>-1047.9748559157808</v>
      </c>
      <c r="BE97" s="294">
        <f t="shared" si="2"/>
        <v>-1047.9748559157808</v>
      </c>
      <c r="BF97" s="294">
        <f t="shared" si="2"/>
        <v>-1047.9748559157808</v>
      </c>
      <c r="BG97" s="294">
        <f t="shared" si="2"/>
        <v>-1047.9748559157808</v>
      </c>
      <c r="BH97" s="294">
        <f t="shared" si="2"/>
        <v>-1047.9748559157808</v>
      </c>
      <c r="BI97" s="294">
        <f t="shared" si="2"/>
        <v>-1047.9748559157808</v>
      </c>
      <c r="BJ97" s="294">
        <f t="shared" si="2"/>
        <v>-1047.9748559157808</v>
      </c>
      <c r="BK97" s="294">
        <f t="shared" si="2"/>
        <v>-1047.9748559157808</v>
      </c>
      <c r="BL97" s="294">
        <f t="shared" si="2"/>
        <v>-1047.9748559157808</v>
      </c>
      <c r="BM97" s="294">
        <f t="shared" si="2"/>
        <v>-1047.9748559157808</v>
      </c>
      <c r="BN97" s="294">
        <f t="shared" si="2"/>
        <v>-1047.9748559157808</v>
      </c>
      <c r="BO97" s="294">
        <f t="shared" si="2"/>
        <v>-1047.9748559157808</v>
      </c>
      <c r="BP97" s="294">
        <f t="shared" si="2"/>
        <v>-1047.9748559157808</v>
      </c>
      <c r="BQ97" s="294">
        <f t="shared" si="2"/>
        <v>-1047.9748559157808</v>
      </c>
      <c r="BR97" s="294">
        <f t="shared" si="2"/>
        <v>-1047.9748559157808</v>
      </c>
      <c r="BS97" s="294">
        <f t="shared" si="2"/>
        <v>-1047.9748559157808</v>
      </c>
      <c r="BT97" s="294">
        <f t="shared" si="2"/>
        <v>-1047.9748559157808</v>
      </c>
      <c r="BU97" s="294">
        <f t="shared" si="2"/>
        <v>-1047.9748559157808</v>
      </c>
      <c r="BV97" s="294">
        <f t="shared" ref="BV97:EG97" si="3">(BV$96*$B101+SUM($F$8:$F$10)-((BV$96*$B101+SUM($F$8:$F$10))/$F$11*$F$40)-($F$27*BV$96/$D$7)-SUM($F$14:$F$26,$F$28:$F$33,$F$35:$F$36,$F$41))</f>
        <v>-1047.9748559157808</v>
      </c>
      <c r="BW97" s="294">
        <f t="shared" si="3"/>
        <v>-1047.9748559157808</v>
      </c>
      <c r="BX97" s="294">
        <f t="shared" si="3"/>
        <v>-1047.9748559157808</v>
      </c>
      <c r="BY97" s="294">
        <f t="shared" si="3"/>
        <v>-1047.9748559157808</v>
      </c>
      <c r="BZ97" s="294">
        <f t="shared" si="3"/>
        <v>-1047.9748559157808</v>
      </c>
      <c r="CA97" s="294">
        <f t="shared" si="3"/>
        <v>-1047.9748559157808</v>
      </c>
      <c r="CB97" s="294">
        <f t="shared" si="3"/>
        <v>-1047.9748559157808</v>
      </c>
      <c r="CC97" s="294">
        <f t="shared" si="3"/>
        <v>-1047.9748559157808</v>
      </c>
      <c r="CD97" s="294">
        <f t="shared" si="3"/>
        <v>-1047.9748559157808</v>
      </c>
      <c r="CE97" s="294">
        <f t="shared" si="3"/>
        <v>-1047.9748559157808</v>
      </c>
      <c r="CF97" s="294">
        <f t="shared" si="3"/>
        <v>-1047.9748559157808</v>
      </c>
      <c r="CG97" s="294">
        <f t="shared" si="3"/>
        <v>-1047.9748559157808</v>
      </c>
      <c r="CH97" s="294">
        <f t="shared" si="3"/>
        <v>-1047.9748559157808</v>
      </c>
      <c r="CI97" s="294">
        <f t="shared" si="3"/>
        <v>-1047.9748559157808</v>
      </c>
      <c r="CJ97" s="294">
        <f t="shared" si="3"/>
        <v>-1047.9748559157808</v>
      </c>
      <c r="CK97" s="294">
        <f t="shared" si="3"/>
        <v>-1047.9748559157808</v>
      </c>
      <c r="CL97" s="294">
        <f t="shared" si="3"/>
        <v>-1047.9748559157808</v>
      </c>
      <c r="CM97" s="294">
        <f t="shared" si="3"/>
        <v>-1047.9748559157808</v>
      </c>
      <c r="CN97" s="294">
        <f t="shared" si="3"/>
        <v>-1047.9748559157808</v>
      </c>
      <c r="CO97" s="294">
        <f t="shared" si="3"/>
        <v>-1047.9748559157808</v>
      </c>
      <c r="CP97" s="294">
        <f t="shared" si="3"/>
        <v>-1047.9748559157808</v>
      </c>
      <c r="CQ97" s="294">
        <f t="shared" si="3"/>
        <v>-1047.9748559157808</v>
      </c>
      <c r="CR97" s="294">
        <f t="shared" si="3"/>
        <v>-1047.9748559157808</v>
      </c>
      <c r="CS97" s="294">
        <f t="shared" si="3"/>
        <v>-1047.9748559157808</v>
      </c>
      <c r="CT97" s="294">
        <f t="shared" si="3"/>
        <v>-1047.9748559157808</v>
      </c>
      <c r="CU97" s="294">
        <f t="shared" si="3"/>
        <v>-1047.9748559157808</v>
      </c>
      <c r="CV97" s="294">
        <f t="shared" si="3"/>
        <v>-1047.9748559157808</v>
      </c>
      <c r="CW97" s="294">
        <f t="shared" si="3"/>
        <v>-1047.9748559157808</v>
      </c>
      <c r="CX97" s="294">
        <f t="shared" si="3"/>
        <v>-1047.9748559157808</v>
      </c>
      <c r="CY97" s="294">
        <f t="shared" si="3"/>
        <v>-1047.9748559157808</v>
      </c>
      <c r="CZ97" s="294">
        <f t="shared" si="3"/>
        <v>-1047.9748559157808</v>
      </c>
      <c r="DA97" s="294">
        <f t="shared" si="3"/>
        <v>-1047.9748559157808</v>
      </c>
      <c r="DB97" s="294">
        <f t="shared" si="3"/>
        <v>-1047.9748559157808</v>
      </c>
      <c r="DC97" s="294">
        <f t="shared" si="3"/>
        <v>-1047.9748559157808</v>
      </c>
      <c r="DD97" s="294">
        <f t="shared" si="3"/>
        <v>-1047.9748559157808</v>
      </c>
      <c r="DE97" s="294">
        <f t="shared" si="3"/>
        <v>-1047.9748559157808</v>
      </c>
      <c r="DF97" s="294">
        <f t="shared" si="3"/>
        <v>-1047.9748559157808</v>
      </c>
      <c r="DG97" s="294">
        <f t="shared" si="3"/>
        <v>-1047.9748559157808</v>
      </c>
      <c r="DH97" s="294">
        <f t="shared" si="3"/>
        <v>-1047.9748559157808</v>
      </c>
      <c r="DI97" s="294">
        <f t="shared" si="3"/>
        <v>-1047.9748559157808</v>
      </c>
      <c r="DJ97" s="294">
        <f t="shared" si="3"/>
        <v>-1047.9748559157808</v>
      </c>
      <c r="DK97" s="294">
        <f t="shared" si="3"/>
        <v>-1047.9748559157808</v>
      </c>
      <c r="DL97" s="294">
        <f t="shared" si="3"/>
        <v>-1047.9748559157808</v>
      </c>
      <c r="DM97" s="294">
        <f t="shared" si="3"/>
        <v>-1047.9748559157808</v>
      </c>
      <c r="DN97" s="294">
        <f t="shared" si="3"/>
        <v>-1047.9748559157808</v>
      </c>
      <c r="DO97" s="294">
        <f t="shared" si="3"/>
        <v>-1047.9748559157808</v>
      </c>
      <c r="DP97" s="294">
        <f t="shared" si="3"/>
        <v>-1047.9748559157808</v>
      </c>
      <c r="DQ97" s="294">
        <f t="shared" si="3"/>
        <v>-1047.9748559157808</v>
      </c>
      <c r="DR97" s="294">
        <f t="shared" si="3"/>
        <v>-1047.9748559157808</v>
      </c>
      <c r="DS97" s="294">
        <f t="shared" si="3"/>
        <v>-1047.9748559157808</v>
      </c>
      <c r="DT97" s="294">
        <f t="shared" si="3"/>
        <v>-1047.9748559157808</v>
      </c>
      <c r="DU97" s="294">
        <f t="shared" si="3"/>
        <v>-1047.9748559157808</v>
      </c>
      <c r="DV97" s="294">
        <f t="shared" si="3"/>
        <v>-1047.9748559157808</v>
      </c>
      <c r="DW97" s="294">
        <f t="shared" si="3"/>
        <v>-1047.9748559157808</v>
      </c>
      <c r="DX97" s="294">
        <f t="shared" si="3"/>
        <v>-1047.9748559157808</v>
      </c>
      <c r="DY97" s="294">
        <f t="shared" si="3"/>
        <v>-1047.9748559157808</v>
      </c>
      <c r="DZ97" s="294">
        <f t="shared" si="3"/>
        <v>-1047.9748559157808</v>
      </c>
      <c r="EA97" s="294">
        <f t="shared" si="3"/>
        <v>-1047.9748559157808</v>
      </c>
      <c r="EB97" s="294">
        <f t="shared" si="3"/>
        <v>-1047.9748559157808</v>
      </c>
      <c r="EC97" s="294">
        <f t="shared" si="3"/>
        <v>-1047.9748559157808</v>
      </c>
      <c r="ED97" s="294">
        <f t="shared" si="3"/>
        <v>-1047.9748559157808</v>
      </c>
      <c r="EE97" s="294">
        <f t="shared" si="3"/>
        <v>-1047.9748559157808</v>
      </c>
      <c r="EF97" s="294">
        <f t="shared" si="3"/>
        <v>-1047.9748559157808</v>
      </c>
      <c r="EG97" s="294">
        <f t="shared" si="3"/>
        <v>-1047.9748559157808</v>
      </c>
      <c r="EH97" s="294">
        <f t="shared" ref="EH97:GS97" si="4">(EH$96*$B101+SUM($F$8:$F$10)-((EH$96*$B101+SUM($F$8:$F$10))/$F$11*$F$40)-($F$27*EH$96/$D$7)-SUM($F$14:$F$26,$F$28:$F$33,$F$35:$F$36,$F$41))</f>
        <v>-1047.9748559157808</v>
      </c>
      <c r="EI97" s="294">
        <f t="shared" si="4"/>
        <v>-1047.9748559157808</v>
      </c>
      <c r="EJ97" s="294">
        <f t="shared" si="4"/>
        <v>-1047.9748559157808</v>
      </c>
      <c r="EK97" s="294">
        <f t="shared" si="4"/>
        <v>-1047.9748559157808</v>
      </c>
      <c r="EL97" s="294">
        <f t="shared" si="4"/>
        <v>-1047.9748559157808</v>
      </c>
      <c r="EM97" s="294">
        <f t="shared" si="4"/>
        <v>-1047.9748559157808</v>
      </c>
      <c r="EN97" s="294">
        <f t="shared" si="4"/>
        <v>-1047.9748559157808</v>
      </c>
      <c r="EO97" s="294">
        <f t="shared" si="4"/>
        <v>-1047.9748559157808</v>
      </c>
      <c r="EP97" s="294">
        <f t="shared" si="4"/>
        <v>-1047.9748559157808</v>
      </c>
      <c r="EQ97" s="294">
        <f t="shared" si="4"/>
        <v>-1047.9748559157808</v>
      </c>
      <c r="ER97" s="294">
        <f t="shared" si="4"/>
        <v>-1047.9748559157808</v>
      </c>
      <c r="ES97" s="294">
        <f t="shared" si="4"/>
        <v>-1047.9748559157808</v>
      </c>
      <c r="ET97" s="294">
        <f t="shared" si="4"/>
        <v>-1047.9748559157808</v>
      </c>
      <c r="EU97" s="294">
        <f t="shared" si="4"/>
        <v>-1047.9748559157808</v>
      </c>
      <c r="EV97" s="294">
        <f t="shared" si="4"/>
        <v>-1047.9748559157808</v>
      </c>
      <c r="EW97" s="294">
        <f t="shared" si="4"/>
        <v>-1047.9748559157808</v>
      </c>
      <c r="EX97" s="294">
        <f t="shared" si="4"/>
        <v>-1047.9748559157808</v>
      </c>
      <c r="EY97" s="294">
        <f t="shared" si="4"/>
        <v>-1047.9748559157808</v>
      </c>
      <c r="EZ97" s="294">
        <f t="shared" si="4"/>
        <v>-1047.9748559157808</v>
      </c>
      <c r="FA97" s="294">
        <f t="shared" si="4"/>
        <v>-1047.9748559157808</v>
      </c>
      <c r="FB97" s="294">
        <f t="shared" si="4"/>
        <v>-1047.9748559157808</v>
      </c>
      <c r="FC97" s="294">
        <f t="shared" si="4"/>
        <v>-1047.9748559157808</v>
      </c>
      <c r="FD97" s="294">
        <f t="shared" si="4"/>
        <v>-1047.9748559157808</v>
      </c>
      <c r="FE97" s="294">
        <f t="shared" si="4"/>
        <v>-1047.9748559157808</v>
      </c>
      <c r="FF97" s="294">
        <f t="shared" si="4"/>
        <v>-1047.9748559157808</v>
      </c>
      <c r="FG97" s="294">
        <f t="shared" si="4"/>
        <v>-1047.9748559157808</v>
      </c>
      <c r="FH97" s="294">
        <f t="shared" si="4"/>
        <v>-1047.9748559157808</v>
      </c>
      <c r="FI97" s="294">
        <f t="shared" si="4"/>
        <v>-1047.9748559157808</v>
      </c>
      <c r="FJ97" s="294">
        <f t="shared" si="4"/>
        <v>-1047.9748559157808</v>
      </c>
      <c r="FK97" s="294">
        <f t="shared" si="4"/>
        <v>-1047.9748559157808</v>
      </c>
      <c r="FL97" s="294">
        <f t="shared" si="4"/>
        <v>-1047.9748559157808</v>
      </c>
      <c r="FM97" s="294">
        <f t="shared" si="4"/>
        <v>-1047.9748559157808</v>
      </c>
      <c r="FN97" s="294">
        <f t="shared" si="4"/>
        <v>-1047.9748559157808</v>
      </c>
      <c r="FO97" s="294">
        <f t="shared" si="4"/>
        <v>-1047.9748559157808</v>
      </c>
      <c r="FP97" s="294">
        <f t="shared" si="4"/>
        <v>-1047.9748559157808</v>
      </c>
      <c r="FQ97" s="294">
        <f t="shared" si="4"/>
        <v>-1047.9748559157808</v>
      </c>
      <c r="FR97" s="294">
        <f t="shared" si="4"/>
        <v>-1047.9748559157808</v>
      </c>
      <c r="FS97" s="294">
        <f t="shared" si="4"/>
        <v>-1047.9748559157808</v>
      </c>
      <c r="FT97" s="294">
        <f t="shared" si="4"/>
        <v>-1047.9748559157808</v>
      </c>
      <c r="FU97" s="294">
        <f t="shared" si="4"/>
        <v>-1047.9748559157808</v>
      </c>
      <c r="FV97" s="294">
        <f t="shared" si="4"/>
        <v>-1047.9748559157808</v>
      </c>
      <c r="FW97" s="294">
        <f t="shared" si="4"/>
        <v>-1047.9748559157808</v>
      </c>
      <c r="FX97" s="294">
        <f t="shared" si="4"/>
        <v>-1047.9748559157808</v>
      </c>
      <c r="FY97" s="294">
        <f t="shared" si="4"/>
        <v>-1047.9748559157808</v>
      </c>
      <c r="FZ97" s="294">
        <f t="shared" si="4"/>
        <v>-1047.9748559157808</v>
      </c>
      <c r="GA97" s="294">
        <f t="shared" si="4"/>
        <v>-1047.9748559157808</v>
      </c>
      <c r="GB97" s="294">
        <f t="shared" si="4"/>
        <v>-1047.9748559157808</v>
      </c>
      <c r="GC97" s="294">
        <f t="shared" si="4"/>
        <v>-1047.9748559157808</v>
      </c>
      <c r="GD97" s="294">
        <f t="shared" si="4"/>
        <v>-1047.9748559157808</v>
      </c>
      <c r="GE97" s="294">
        <f t="shared" si="4"/>
        <v>-1047.9748559157808</v>
      </c>
      <c r="GF97" s="294">
        <f t="shared" si="4"/>
        <v>-1047.9748559157808</v>
      </c>
      <c r="GG97" s="294">
        <f t="shared" si="4"/>
        <v>-1047.9748559157808</v>
      </c>
      <c r="GH97" s="294">
        <f t="shared" si="4"/>
        <v>-1047.9748559157808</v>
      </c>
      <c r="GI97" s="294">
        <f t="shared" si="4"/>
        <v>-1047.9748559157808</v>
      </c>
      <c r="GJ97" s="294">
        <f t="shared" si="4"/>
        <v>-1047.9748559157808</v>
      </c>
      <c r="GK97" s="294">
        <f t="shared" si="4"/>
        <v>-1047.9748559157808</v>
      </c>
      <c r="GL97" s="294">
        <f t="shared" si="4"/>
        <v>-1047.9748559157808</v>
      </c>
      <c r="GM97" s="294">
        <f t="shared" si="4"/>
        <v>-1047.9748559157808</v>
      </c>
      <c r="GN97" s="294">
        <f t="shared" si="4"/>
        <v>-1047.9748559157808</v>
      </c>
      <c r="GO97" s="294">
        <f t="shared" si="4"/>
        <v>-1047.9748559157808</v>
      </c>
      <c r="GP97" s="294">
        <f t="shared" si="4"/>
        <v>-1047.9748559157808</v>
      </c>
      <c r="GQ97" s="294">
        <f t="shared" si="4"/>
        <v>-1047.9748559157808</v>
      </c>
      <c r="GR97" s="294">
        <f t="shared" si="4"/>
        <v>-1047.9748559157808</v>
      </c>
      <c r="GS97" s="294">
        <f t="shared" si="4"/>
        <v>-1047.9748559157808</v>
      </c>
      <c r="GT97" s="294">
        <f t="shared" ref="GT97:JE97" si="5">(GT$96*$B101+SUM($F$8:$F$10)-((GT$96*$B101+SUM($F$8:$F$10))/$F$11*$F$40)-($F$27*GT$96/$D$7)-SUM($F$14:$F$26,$F$28:$F$33,$F$35:$F$36,$F$41))</f>
        <v>-1047.9748559157808</v>
      </c>
      <c r="GU97" s="294">
        <f t="shared" si="5"/>
        <v>-1047.9748559157808</v>
      </c>
      <c r="GV97" s="294">
        <f t="shared" si="5"/>
        <v>-1047.9748559157808</v>
      </c>
      <c r="GW97" s="294">
        <f t="shared" si="5"/>
        <v>-1047.9748559157808</v>
      </c>
      <c r="GX97" s="294">
        <f t="shared" si="5"/>
        <v>-1047.9748559157808</v>
      </c>
      <c r="GY97" s="294">
        <f t="shared" si="5"/>
        <v>-1047.9748559157808</v>
      </c>
      <c r="GZ97" s="294">
        <f t="shared" si="5"/>
        <v>-1047.9748559157808</v>
      </c>
      <c r="HA97" s="294">
        <f t="shared" si="5"/>
        <v>-1047.9748559157808</v>
      </c>
      <c r="HB97" s="294">
        <f t="shared" si="5"/>
        <v>-1047.9748559157808</v>
      </c>
      <c r="HC97" s="294">
        <f t="shared" si="5"/>
        <v>-1047.9748559157808</v>
      </c>
      <c r="HD97" s="294">
        <f t="shared" si="5"/>
        <v>-1047.9748559157808</v>
      </c>
      <c r="HE97" s="294">
        <f t="shared" si="5"/>
        <v>-1047.9748559157808</v>
      </c>
      <c r="HF97" s="294">
        <f t="shared" si="5"/>
        <v>-1047.9748559157808</v>
      </c>
      <c r="HG97" s="294">
        <f t="shared" si="5"/>
        <v>-1047.9748559157808</v>
      </c>
      <c r="HH97" s="294">
        <f t="shared" si="5"/>
        <v>-1047.9748559157808</v>
      </c>
      <c r="HI97" s="294">
        <f t="shared" si="5"/>
        <v>-1047.9748559157808</v>
      </c>
      <c r="HJ97" s="294">
        <f t="shared" si="5"/>
        <v>-1047.9748559157808</v>
      </c>
      <c r="HK97" s="294">
        <f t="shared" si="5"/>
        <v>-1047.9748559157808</v>
      </c>
      <c r="HL97" s="294">
        <f t="shared" si="5"/>
        <v>-1047.9748559157808</v>
      </c>
      <c r="HM97" s="294">
        <f t="shared" si="5"/>
        <v>-1047.9748559157808</v>
      </c>
      <c r="HN97" s="294">
        <f t="shared" si="5"/>
        <v>-1047.9748559157808</v>
      </c>
      <c r="HO97" s="294">
        <f t="shared" si="5"/>
        <v>-1047.9748559157808</v>
      </c>
      <c r="HP97" s="294">
        <f t="shared" si="5"/>
        <v>-1047.9748559157808</v>
      </c>
      <c r="HQ97" s="294">
        <f t="shared" si="5"/>
        <v>-1047.9748559157808</v>
      </c>
      <c r="HR97" s="294">
        <f t="shared" si="5"/>
        <v>-1047.9748559157808</v>
      </c>
      <c r="HS97" s="294">
        <f t="shared" si="5"/>
        <v>-1047.9748559157808</v>
      </c>
      <c r="HT97" s="294">
        <f t="shared" si="5"/>
        <v>-1047.9748559157808</v>
      </c>
      <c r="HU97" s="294">
        <f t="shared" si="5"/>
        <v>-1047.9748559157808</v>
      </c>
      <c r="HV97" s="294">
        <f t="shared" si="5"/>
        <v>-1047.9748559157808</v>
      </c>
      <c r="HW97" s="294">
        <f t="shared" si="5"/>
        <v>-1047.9748559157808</v>
      </c>
      <c r="HX97" s="294">
        <f t="shared" si="5"/>
        <v>-1047.9748559157808</v>
      </c>
      <c r="HY97" s="294">
        <f t="shared" si="5"/>
        <v>-1047.9748559157808</v>
      </c>
      <c r="HZ97" s="294">
        <f t="shared" si="5"/>
        <v>-1047.9748559157808</v>
      </c>
      <c r="IA97" s="294">
        <f t="shared" si="5"/>
        <v>-1047.9748559157808</v>
      </c>
      <c r="IB97" s="294">
        <f t="shared" si="5"/>
        <v>-1047.9748559157808</v>
      </c>
      <c r="IC97" s="294">
        <f t="shared" si="5"/>
        <v>-1047.9748559157808</v>
      </c>
      <c r="ID97" s="294">
        <f t="shared" si="5"/>
        <v>-1047.9748559157808</v>
      </c>
      <c r="IE97" s="294">
        <f t="shared" si="5"/>
        <v>-1047.9748559157808</v>
      </c>
      <c r="IF97" s="294">
        <f t="shared" si="5"/>
        <v>-1047.9748559157808</v>
      </c>
      <c r="IG97" s="294">
        <f t="shared" si="5"/>
        <v>-1047.9748559157808</v>
      </c>
      <c r="IH97" s="294">
        <f t="shared" si="5"/>
        <v>-1047.9748559157808</v>
      </c>
      <c r="II97" s="294">
        <f t="shared" si="5"/>
        <v>-1047.9748559157808</v>
      </c>
      <c r="IJ97" s="294">
        <f t="shared" si="5"/>
        <v>-1047.9748559157808</v>
      </c>
      <c r="IK97" s="294">
        <f t="shared" si="5"/>
        <v>-1047.9748559157808</v>
      </c>
      <c r="IL97" s="294">
        <f t="shared" si="5"/>
        <v>-1047.9748559157808</v>
      </c>
      <c r="IM97" s="294">
        <f t="shared" si="5"/>
        <v>-1047.9748559157808</v>
      </c>
      <c r="IN97" s="294">
        <f t="shared" si="5"/>
        <v>-1047.9748559157808</v>
      </c>
      <c r="IO97" s="294">
        <f t="shared" si="5"/>
        <v>-1047.9748559157808</v>
      </c>
      <c r="IP97" s="294">
        <f t="shared" si="5"/>
        <v>-1047.9748559157808</v>
      </c>
      <c r="IQ97" s="294">
        <f t="shared" si="5"/>
        <v>-1047.9748559157808</v>
      </c>
      <c r="IR97" s="294">
        <f t="shared" si="5"/>
        <v>-1047.9748559157808</v>
      </c>
      <c r="IS97" s="294">
        <f t="shared" si="5"/>
        <v>-1047.9748559157808</v>
      </c>
      <c r="IT97" s="294">
        <f t="shared" si="5"/>
        <v>-1047.9748559157808</v>
      </c>
      <c r="IU97" s="294">
        <f t="shared" si="5"/>
        <v>-1047.9748559157808</v>
      </c>
      <c r="IV97" s="294">
        <f t="shared" si="5"/>
        <v>-1047.9748559157808</v>
      </c>
      <c r="IW97" s="294">
        <f t="shared" si="5"/>
        <v>-1047.9748559157808</v>
      </c>
      <c r="IX97" s="294">
        <f t="shared" si="5"/>
        <v>-1047.9748559157808</v>
      </c>
      <c r="IY97" s="294">
        <f t="shared" si="5"/>
        <v>-1047.9748559157808</v>
      </c>
      <c r="IZ97" s="294">
        <f t="shared" si="5"/>
        <v>-1047.9748559157808</v>
      </c>
      <c r="JA97" s="294">
        <f t="shared" si="5"/>
        <v>-1047.9748559157808</v>
      </c>
      <c r="JB97" s="294">
        <f t="shared" si="5"/>
        <v>-1047.9748559157808</v>
      </c>
      <c r="JC97" s="294">
        <f t="shared" si="5"/>
        <v>-1047.9748559157808</v>
      </c>
      <c r="JD97" s="294">
        <f t="shared" si="5"/>
        <v>-1047.9748559157808</v>
      </c>
      <c r="JE97" s="294">
        <f t="shared" si="5"/>
        <v>-1047.9748559157808</v>
      </c>
      <c r="JF97" s="294">
        <f t="shared" ref="JF97:LQ97" si="6">(JF$96*$B101+SUM($F$8:$F$10)-((JF$96*$B101+SUM($F$8:$F$10))/$F$11*$F$40)-($F$27*JF$96/$D$7)-SUM($F$14:$F$26,$F$28:$F$33,$F$35:$F$36,$F$41))</f>
        <v>-1047.9748559157808</v>
      </c>
      <c r="JG97" s="294">
        <f t="shared" si="6"/>
        <v>-1047.9748559157808</v>
      </c>
      <c r="JH97" s="294">
        <f t="shared" si="6"/>
        <v>-1047.9748559157808</v>
      </c>
      <c r="JI97" s="294">
        <f t="shared" si="6"/>
        <v>-1047.9748559157808</v>
      </c>
      <c r="JJ97" s="294">
        <f t="shared" si="6"/>
        <v>-1047.9748559157808</v>
      </c>
      <c r="JK97" s="294">
        <f t="shared" si="6"/>
        <v>-1047.9748559157808</v>
      </c>
      <c r="JL97" s="294">
        <f t="shared" si="6"/>
        <v>-1047.9748559157808</v>
      </c>
      <c r="JM97" s="294">
        <f t="shared" si="6"/>
        <v>-1047.9748559157808</v>
      </c>
      <c r="JN97" s="294">
        <f t="shared" si="6"/>
        <v>-1047.9748559157808</v>
      </c>
      <c r="JO97" s="294">
        <f t="shared" si="6"/>
        <v>-1047.9748559157808</v>
      </c>
      <c r="JP97" s="294">
        <f t="shared" si="6"/>
        <v>-1047.9748559157808</v>
      </c>
      <c r="JQ97" s="294">
        <f t="shared" si="6"/>
        <v>-1047.9748559157808</v>
      </c>
      <c r="JR97" s="294">
        <f t="shared" si="6"/>
        <v>-1047.9748559157808</v>
      </c>
      <c r="JS97" s="294">
        <f t="shared" si="6"/>
        <v>-1047.9748559157808</v>
      </c>
      <c r="JT97" s="294">
        <f t="shared" si="6"/>
        <v>-1047.9748559157808</v>
      </c>
      <c r="JU97" s="294">
        <f t="shared" si="6"/>
        <v>-1047.9748559157808</v>
      </c>
      <c r="JV97" s="294">
        <f t="shared" si="6"/>
        <v>-1047.9748559157808</v>
      </c>
      <c r="JW97" s="294">
        <f t="shared" si="6"/>
        <v>-1047.9748559157808</v>
      </c>
      <c r="JX97" s="294">
        <f t="shared" si="6"/>
        <v>-1047.9748559157808</v>
      </c>
      <c r="JY97" s="294">
        <f t="shared" si="6"/>
        <v>-1047.9748559157808</v>
      </c>
      <c r="JZ97" s="294">
        <f t="shared" si="6"/>
        <v>-1047.9748559157808</v>
      </c>
      <c r="KA97" s="294">
        <f t="shared" si="6"/>
        <v>-1047.9748559157808</v>
      </c>
      <c r="KB97" s="294">
        <f t="shared" si="6"/>
        <v>-1047.9748559157808</v>
      </c>
      <c r="KC97" s="294">
        <f t="shared" si="6"/>
        <v>-1047.9748559157808</v>
      </c>
      <c r="KD97" s="294">
        <f t="shared" si="6"/>
        <v>-1047.9748559157808</v>
      </c>
      <c r="KE97" s="294">
        <f t="shared" si="6"/>
        <v>-1047.9748559157808</v>
      </c>
      <c r="KF97" s="294">
        <f t="shared" si="6"/>
        <v>-1047.9748559157808</v>
      </c>
      <c r="KG97" s="294">
        <f t="shared" si="6"/>
        <v>-1047.9748559157808</v>
      </c>
      <c r="KH97" s="294">
        <f t="shared" si="6"/>
        <v>-1047.9748559157808</v>
      </c>
      <c r="KI97" s="294">
        <f t="shared" si="6"/>
        <v>-1047.9748559157808</v>
      </c>
      <c r="KJ97" s="294">
        <f t="shared" si="6"/>
        <v>-1047.9748559157808</v>
      </c>
      <c r="KK97" s="294">
        <f t="shared" si="6"/>
        <v>-1047.9748559157808</v>
      </c>
      <c r="KL97" s="294">
        <f t="shared" si="6"/>
        <v>-1047.9748559157808</v>
      </c>
      <c r="KM97" s="294">
        <f t="shared" si="6"/>
        <v>-1047.9748559157808</v>
      </c>
      <c r="KN97" s="294">
        <f t="shared" si="6"/>
        <v>-1047.9748559157808</v>
      </c>
      <c r="KO97" s="294">
        <f t="shared" si="6"/>
        <v>-1047.9748559157808</v>
      </c>
      <c r="KP97" s="294">
        <f t="shared" si="6"/>
        <v>-1047.9748559157808</v>
      </c>
      <c r="KQ97" s="294">
        <f t="shared" si="6"/>
        <v>-1047.9748559157808</v>
      </c>
      <c r="KR97" s="294">
        <f t="shared" si="6"/>
        <v>-1047.9748559157808</v>
      </c>
      <c r="KS97" s="294">
        <f t="shared" si="6"/>
        <v>-1047.9748559157808</v>
      </c>
      <c r="KT97" s="294">
        <f t="shared" si="6"/>
        <v>-1047.9748559157808</v>
      </c>
      <c r="KU97" s="294">
        <f t="shared" si="6"/>
        <v>-1047.9748559157808</v>
      </c>
      <c r="KV97" s="294">
        <f t="shared" si="6"/>
        <v>-1047.9748559157808</v>
      </c>
      <c r="KW97" s="294">
        <f t="shared" si="6"/>
        <v>-1047.9748559157808</v>
      </c>
      <c r="KX97" s="294">
        <f t="shared" si="6"/>
        <v>-1047.9748559157808</v>
      </c>
      <c r="KY97" s="294">
        <f t="shared" si="6"/>
        <v>-1047.9748559157808</v>
      </c>
      <c r="KZ97" s="294">
        <f t="shared" si="6"/>
        <v>-1047.9748559157808</v>
      </c>
      <c r="LA97" s="294">
        <f t="shared" si="6"/>
        <v>-1047.9748559157808</v>
      </c>
      <c r="LB97" s="294">
        <f t="shared" si="6"/>
        <v>-1047.9748559157808</v>
      </c>
      <c r="LC97" s="294">
        <f t="shared" si="6"/>
        <v>-1047.9748559157808</v>
      </c>
      <c r="LD97" s="294">
        <f t="shared" si="6"/>
        <v>-1047.9748559157808</v>
      </c>
      <c r="LE97" s="294">
        <f t="shared" si="6"/>
        <v>-1047.9748559157808</v>
      </c>
      <c r="LF97" s="294">
        <f t="shared" si="6"/>
        <v>-1047.9748559157808</v>
      </c>
      <c r="LG97" s="294">
        <f t="shared" si="6"/>
        <v>-1047.9748559157808</v>
      </c>
      <c r="LH97" s="294">
        <f t="shared" si="6"/>
        <v>-1047.9748559157808</v>
      </c>
      <c r="LI97" s="294">
        <f t="shared" si="6"/>
        <v>-1047.9748559157808</v>
      </c>
      <c r="LJ97" s="294">
        <f t="shared" si="6"/>
        <v>-1047.9748559157808</v>
      </c>
      <c r="LK97" s="294">
        <f t="shared" si="6"/>
        <v>-1047.9748559157808</v>
      </c>
      <c r="LL97" s="294">
        <f t="shared" si="6"/>
        <v>-1047.9748559157808</v>
      </c>
      <c r="LM97" s="294">
        <f t="shared" si="6"/>
        <v>-1047.9748559157808</v>
      </c>
      <c r="LN97" s="294">
        <f t="shared" si="6"/>
        <v>-1047.9748559157808</v>
      </c>
      <c r="LO97" s="294">
        <f t="shared" si="6"/>
        <v>-1047.9748559157808</v>
      </c>
      <c r="LP97" s="294">
        <f t="shared" si="6"/>
        <v>-1047.9748559157808</v>
      </c>
      <c r="LQ97" s="294">
        <f t="shared" si="6"/>
        <v>-1047.9748559157808</v>
      </c>
      <c r="LR97" s="294">
        <f t="shared" ref="LR97:OC97" si="7">(LR$96*$B101+SUM($F$8:$F$10)-((LR$96*$B101+SUM($F$8:$F$10))/$F$11*$F$40)-($F$27*LR$96/$D$7)-SUM($F$14:$F$26,$F$28:$F$33,$F$35:$F$36,$F$41))</f>
        <v>-1047.9748559157808</v>
      </c>
      <c r="LS97" s="294">
        <f t="shared" si="7"/>
        <v>-1047.9748559157808</v>
      </c>
      <c r="LT97" s="294">
        <f t="shared" si="7"/>
        <v>-1047.9748559157808</v>
      </c>
      <c r="LU97" s="294">
        <f t="shared" si="7"/>
        <v>-1047.9748559157808</v>
      </c>
      <c r="LV97" s="294">
        <f t="shared" si="7"/>
        <v>-1047.9748559157808</v>
      </c>
      <c r="LW97" s="294">
        <f t="shared" si="7"/>
        <v>-1047.9748559157808</v>
      </c>
      <c r="LX97" s="294">
        <f t="shared" si="7"/>
        <v>-1047.9748559157808</v>
      </c>
      <c r="LY97" s="294">
        <f t="shared" si="7"/>
        <v>-1047.9748559157808</v>
      </c>
      <c r="LZ97" s="294">
        <f t="shared" si="7"/>
        <v>-1047.9748559157808</v>
      </c>
      <c r="MA97" s="294">
        <f t="shared" si="7"/>
        <v>-1047.9748559157808</v>
      </c>
      <c r="MB97" s="294">
        <f t="shared" si="7"/>
        <v>-1047.9748559157808</v>
      </c>
      <c r="MC97" s="294">
        <f t="shared" si="7"/>
        <v>-1047.9748559157808</v>
      </c>
      <c r="MD97" s="294">
        <f t="shared" si="7"/>
        <v>-1047.9748559157808</v>
      </c>
      <c r="ME97" s="294">
        <f t="shared" si="7"/>
        <v>-1047.9748559157808</v>
      </c>
      <c r="MF97" s="294">
        <f t="shared" si="7"/>
        <v>-1047.9748559157808</v>
      </c>
      <c r="MG97" s="294">
        <f t="shared" si="7"/>
        <v>-1047.9748559157808</v>
      </c>
      <c r="MH97" s="294">
        <f t="shared" si="7"/>
        <v>-1047.9748559157808</v>
      </c>
      <c r="MI97" s="294">
        <f t="shared" si="7"/>
        <v>-1047.9748559157808</v>
      </c>
      <c r="MJ97" s="294">
        <f t="shared" si="7"/>
        <v>-1047.9748559157808</v>
      </c>
      <c r="MK97" s="294">
        <f t="shared" si="7"/>
        <v>-1047.9748559157808</v>
      </c>
      <c r="ML97" s="294">
        <f t="shared" si="7"/>
        <v>-1047.9748559157808</v>
      </c>
      <c r="MM97" s="294">
        <f t="shared" si="7"/>
        <v>-1047.9748559157808</v>
      </c>
      <c r="MN97" s="294">
        <f t="shared" si="7"/>
        <v>-1047.9748559157808</v>
      </c>
      <c r="MO97" s="294">
        <f t="shared" si="7"/>
        <v>-1047.9748559157808</v>
      </c>
      <c r="MP97" s="294">
        <f t="shared" si="7"/>
        <v>-1047.9748559157808</v>
      </c>
      <c r="MQ97" s="294">
        <f t="shared" si="7"/>
        <v>-1047.9748559157808</v>
      </c>
      <c r="MR97" s="294">
        <f t="shared" si="7"/>
        <v>-1047.9748559157808</v>
      </c>
      <c r="MS97" s="294">
        <f t="shared" si="7"/>
        <v>-1047.9748559157808</v>
      </c>
      <c r="MT97" s="294">
        <f t="shared" si="7"/>
        <v>-1047.9748559157808</v>
      </c>
      <c r="MU97" s="294">
        <f t="shared" si="7"/>
        <v>-1047.9748559157808</v>
      </c>
      <c r="MV97" s="294">
        <f t="shared" si="7"/>
        <v>-1047.9748559157808</v>
      </c>
      <c r="MW97" s="294">
        <f t="shared" si="7"/>
        <v>-1047.9748559157808</v>
      </c>
      <c r="MX97" s="294">
        <f t="shared" si="7"/>
        <v>-1047.9748559157808</v>
      </c>
      <c r="MY97" s="294">
        <f t="shared" si="7"/>
        <v>-1047.9748559157808</v>
      </c>
      <c r="MZ97" s="294">
        <f t="shared" si="7"/>
        <v>-1047.9748559157808</v>
      </c>
      <c r="NA97" s="294">
        <f t="shared" si="7"/>
        <v>-1047.9748559157808</v>
      </c>
      <c r="NB97" s="294">
        <f t="shared" si="7"/>
        <v>-1047.9748559157808</v>
      </c>
      <c r="NC97" s="294">
        <f t="shared" si="7"/>
        <v>-1047.9748559157808</v>
      </c>
      <c r="ND97" s="294">
        <f t="shared" si="7"/>
        <v>-1047.9748559157808</v>
      </c>
      <c r="NE97" s="294">
        <f t="shared" si="7"/>
        <v>-1047.9748559157808</v>
      </c>
      <c r="NF97" s="294">
        <f t="shared" si="7"/>
        <v>-1047.9748559157808</v>
      </c>
      <c r="NG97" s="294">
        <f t="shared" si="7"/>
        <v>-1047.9748559157808</v>
      </c>
      <c r="NH97" s="294">
        <f t="shared" si="7"/>
        <v>-1047.9748559157808</v>
      </c>
      <c r="NI97" s="294">
        <f t="shared" si="7"/>
        <v>-1047.9748559157808</v>
      </c>
      <c r="NJ97" s="294">
        <f t="shared" si="7"/>
        <v>-1047.9748559157808</v>
      </c>
      <c r="NK97" s="294">
        <f t="shared" si="7"/>
        <v>-1047.9748559157808</v>
      </c>
      <c r="NL97" s="294">
        <f t="shared" si="7"/>
        <v>-1047.9748559157808</v>
      </c>
      <c r="NM97" s="294">
        <f t="shared" si="7"/>
        <v>-1047.9748559157808</v>
      </c>
      <c r="NN97" s="294">
        <f t="shared" si="7"/>
        <v>-1047.9748559157808</v>
      </c>
      <c r="NO97" s="294">
        <f t="shared" si="7"/>
        <v>-1047.9748559157808</v>
      </c>
      <c r="NP97" s="294">
        <f t="shared" si="7"/>
        <v>-1047.9748559157808</v>
      </c>
      <c r="NQ97" s="294">
        <f t="shared" si="7"/>
        <v>-1047.9748559157808</v>
      </c>
      <c r="NR97" s="294">
        <f t="shared" si="7"/>
        <v>-1047.9748559157808</v>
      </c>
      <c r="NS97" s="294">
        <f t="shared" si="7"/>
        <v>-1047.9748559157808</v>
      </c>
      <c r="NT97" s="294">
        <f t="shared" si="7"/>
        <v>-1047.9748559157808</v>
      </c>
      <c r="NU97" s="294">
        <f t="shared" si="7"/>
        <v>-1047.9748559157808</v>
      </c>
      <c r="NV97" s="294">
        <f t="shared" si="7"/>
        <v>-1047.9748559157808</v>
      </c>
      <c r="NW97" s="294">
        <f t="shared" si="7"/>
        <v>-1047.9748559157808</v>
      </c>
      <c r="NX97" s="294">
        <f t="shared" si="7"/>
        <v>-1047.9748559157808</v>
      </c>
      <c r="NY97" s="294">
        <f t="shared" si="7"/>
        <v>-1047.9748559157808</v>
      </c>
      <c r="NZ97" s="294">
        <f t="shared" si="7"/>
        <v>-1047.9748559157808</v>
      </c>
      <c r="OA97" s="294">
        <f t="shared" si="7"/>
        <v>-1047.9748559157808</v>
      </c>
      <c r="OB97" s="294">
        <f t="shared" si="7"/>
        <v>-1047.9748559157808</v>
      </c>
      <c r="OC97" s="294">
        <f t="shared" si="7"/>
        <v>-1047.9748559157808</v>
      </c>
      <c r="OD97" s="294">
        <f t="shared" ref="OD97:QO97" si="8">(OD$96*$B101+SUM($F$8:$F$10)-((OD$96*$B101+SUM($F$8:$F$10))/$F$11*$F$40)-($F$27*OD$96/$D$7)-SUM($F$14:$F$26,$F$28:$F$33,$F$35:$F$36,$F$41))</f>
        <v>-1047.9748559157808</v>
      </c>
      <c r="OE97" s="294">
        <f t="shared" si="8"/>
        <v>-1047.9748559157808</v>
      </c>
      <c r="OF97" s="294">
        <f t="shared" si="8"/>
        <v>-1047.9748559157808</v>
      </c>
      <c r="OG97" s="294">
        <f t="shared" si="8"/>
        <v>-1047.9748559157808</v>
      </c>
      <c r="OH97" s="294">
        <f t="shared" si="8"/>
        <v>-1047.9748559157808</v>
      </c>
      <c r="OI97" s="294">
        <f t="shared" si="8"/>
        <v>-1047.9748559157808</v>
      </c>
      <c r="OJ97" s="294">
        <f t="shared" si="8"/>
        <v>-1047.9748559157808</v>
      </c>
      <c r="OK97" s="294">
        <f t="shared" si="8"/>
        <v>-1047.9748559157808</v>
      </c>
      <c r="OL97" s="294">
        <f t="shared" si="8"/>
        <v>-1047.9748559157808</v>
      </c>
      <c r="OM97" s="294">
        <f t="shared" si="8"/>
        <v>-1047.9748559157808</v>
      </c>
      <c r="ON97" s="294">
        <f t="shared" si="8"/>
        <v>-1047.9748559157808</v>
      </c>
      <c r="OO97" s="294">
        <f t="shared" si="8"/>
        <v>-1047.9748559157808</v>
      </c>
      <c r="OP97" s="294">
        <f t="shared" si="8"/>
        <v>-1047.9748559157808</v>
      </c>
      <c r="OQ97" s="294">
        <f t="shared" si="8"/>
        <v>-1047.9748559157808</v>
      </c>
      <c r="OR97" s="294">
        <f t="shared" si="8"/>
        <v>-1047.9748559157808</v>
      </c>
      <c r="OS97" s="294">
        <f t="shared" si="8"/>
        <v>-1047.9748559157808</v>
      </c>
      <c r="OT97" s="294">
        <f t="shared" si="8"/>
        <v>-1047.9748559157808</v>
      </c>
      <c r="OU97" s="294">
        <f t="shared" si="8"/>
        <v>-1047.9748559157808</v>
      </c>
      <c r="OV97" s="294">
        <f t="shared" si="8"/>
        <v>-1047.9748559157808</v>
      </c>
      <c r="OW97" s="294">
        <f t="shared" si="8"/>
        <v>-1047.9748559157808</v>
      </c>
      <c r="OX97" s="294">
        <f t="shared" si="8"/>
        <v>-1047.9748559157808</v>
      </c>
      <c r="OY97" s="294">
        <f t="shared" si="8"/>
        <v>-1047.9748559157808</v>
      </c>
      <c r="OZ97" s="294">
        <f t="shared" si="8"/>
        <v>-1047.9748559157808</v>
      </c>
      <c r="PA97" s="294">
        <f t="shared" si="8"/>
        <v>-1047.9748559157808</v>
      </c>
      <c r="PB97" s="294">
        <f t="shared" si="8"/>
        <v>-1047.9748559157808</v>
      </c>
      <c r="PC97" s="294">
        <f t="shared" si="8"/>
        <v>-1047.9748559157808</v>
      </c>
      <c r="PD97" s="294">
        <f t="shared" si="8"/>
        <v>-1047.9748559157808</v>
      </c>
      <c r="PE97" s="294">
        <f t="shared" si="8"/>
        <v>-1047.9748559157808</v>
      </c>
      <c r="PF97" s="294">
        <f t="shared" si="8"/>
        <v>-1047.9748559157808</v>
      </c>
      <c r="PG97" s="294">
        <f t="shared" si="8"/>
        <v>-1047.9748559157808</v>
      </c>
      <c r="PH97" s="294">
        <f t="shared" si="8"/>
        <v>-1047.9748559157808</v>
      </c>
      <c r="PI97" s="294">
        <f t="shared" si="8"/>
        <v>-1047.9748559157808</v>
      </c>
      <c r="PJ97" s="294">
        <f t="shared" si="8"/>
        <v>-1047.9748559157808</v>
      </c>
      <c r="PK97" s="294">
        <f t="shared" si="8"/>
        <v>-1047.9748559157808</v>
      </c>
      <c r="PL97" s="294">
        <f t="shared" si="8"/>
        <v>-1047.9748559157808</v>
      </c>
      <c r="PM97" s="294">
        <f t="shared" si="8"/>
        <v>-1047.9748559157808</v>
      </c>
      <c r="PN97" s="294">
        <f t="shared" si="8"/>
        <v>-1047.9748559157808</v>
      </c>
      <c r="PO97" s="294">
        <f t="shared" si="8"/>
        <v>-1047.9748559157808</v>
      </c>
      <c r="PP97" s="294">
        <f t="shared" si="8"/>
        <v>-1047.9748559157808</v>
      </c>
      <c r="PQ97" s="294">
        <f t="shared" si="8"/>
        <v>-1047.9748559157808</v>
      </c>
      <c r="PR97" s="294">
        <f t="shared" si="8"/>
        <v>-1047.9748559157808</v>
      </c>
      <c r="PS97" s="294">
        <f t="shared" si="8"/>
        <v>-1047.9748559157808</v>
      </c>
      <c r="PT97" s="294">
        <f t="shared" si="8"/>
        <v>-1047.9748559157808</v>
      </c>
      <c r="PU97" s="294">
        <f t="shared" si="8"/>
        <v>-1047.9748559157808</v>
      </c>
      <c r="PV97" s="294">
        <f t="shared" si="8"/>
        <v>-1047.9748559157808</v>
      </c>
      <c r="PW97" s="294">
        <f t="shared" si="8"/>
        <v>-1047.9748559157808</v>
      </c>
      <c r="PX97" s="294">
        <f t="shared" si="8"/>
        <v>-1047.9748559157808</v>
      </c>
      <c r="PY97" s="294">
        <f t="shared" si="8"/>
        <v>-1047.9748559157808</v>
      </c>
      <c r="PZ97" s="294">
        <f t="shared" si="8"/>
        <v>-1047.9748559157808</v>
      </c>
      <c r="QA97" s="294">
        <f t="shared" si="8"/>
        <v>-1047.9748559157808</v>
      </c>
      <c r="QB97" s="294">
        <f t="shared" si="8"/>
        <v>-1047.9748559157808</v>
      </c>
      <c r="QC97" s="294">
        <f t="shared" si="8"/>
        <v>-1047.9748559157808</v>
      </c>
      <c r="QD97" s="294">
        <f t="shared" si="8"/>
        <v>-1047.9748559157808</v>
      </c>
      <c r="QE97" s="294">
        <f t="shared" si="8"/>
        <v>-1047.9748559157808</v>
      </c>
      <c r="QF97" s="294">
        <f t="shared" si="8"/>
        <v>-1047.9748559157808</v>
      </c>
      <c r="QG97" s="294">
        <f t="shared" si="8"/>
        <v>-1047.9748559157808</v>
      </c>
      <c r="QH97" s="294">
        <f t="shared" si="8"/>
        <v>-1047.9748559157808</v>
      </c>
      <c r="QI97" s="294">
        <f t="shared" si="8"/>
        <v>-1047.9748559157808</v>
      </c>
      <c r="QJ97" s="294">
        <f t="shared" si="8"/>
        <v>-1047.9748559157808</v>
      </c>
      <c r="QK97" s="294">
        <f t="shared" si="8"/>
        <v>-1047.9748559157808</v>
      </c>
      <c r="QL97" s="294">
        <f t="shared" si="8"/>
        <v>-1047.9748559157808</v>
      </c>
      <c r="QM97" s="294">
        <f t="shared" si="8"/>
        <v>-1047.9748559157808</v>
      </c>
      <c r="QN97" s="294">
        <f t="shared" si="8"/>
        <v>-1047.9748559157808</v>
      </c>
      <c r="QO97" s="294">
        <f t="shared" si="8"/>
        <v>-1047.9748559157808</v>
      </c>
      <c r="QP97" s="294">
        <f t="shared" ref="QP97:TA97" si="9">(QP$96*$B101+SUM($F$8:$F$10)-((QP$96*$B101+SUM($F$8:$F$10))/$F$11*$F$40)-($F$27*QP$96/$D$7)-SUM($F$14:$F$26,$F$28:$F$33,$F$35:$F$36,$F$41))</f>
        <v>-1047.9748559157808</v>
      </c>
      <c r="QQ97" s="294">
        <f t="shared" si="9"/>
        <v>-1047.9748559157808</v>
      </c>
      <c r="QR97" s="294">
        <f t="shared" si="9"/>
        <v>-1047.9748559157808</v>
      </c>
      <c r="QS97" s="294">
        <f t="shared" si="9"/>
        <v>-1047.9748559157808</v>
      </c>
      <c r="QT97" s="294">
        <f t="shared" si="9"/>
        <v>-1047.9748559157808</v>
      </c>
      <c r="QU97" s="294">
        <f t="shared" si="9"/>
        <v>-1047.9748559157808</v>
      </c>
      <c r="QV97" s="294">
        <f t="shared" si="9"/>
        <v>-1047.9748559157808</v>
      </c>
      <c r="QW97" s="294">
        <f t="shared" si="9"/>
        <v>-1047.9748559157808</v>
      </c>
      <c r="QX97" s="294">
        <f t="shared" si="9"/>
        <v>-1047.9748559157808</v>
      </c>
      <c r="QY97" s="294">
        <f t="shared" si="9"/>
        <v>-1047.9748559157808</v>
      </c>
      <c r="QZ97" s="294">
        <f t="shared" si="9"/>
        <v>-1047.9748559157808</v>
      </c>
      <c r="RA97" s="294">
        <f t="shared" si="9"/>
        <v>-1047.9748559157808</v>
      </c>
      <c r="RB97" s="294">
        <f t="shared" si="9"/>
        <v>-1047.9748559157808</v>
      </c>
      <c r="RC97" s="294">
        <f t="shared" si="9"/>
        <v>-1047.9748559157808</v>
      </c>
      <c r="RD97" s="294">
        <f t="shared" si="9"/>
        <v>-1047.9748559157808</v>
      </c>
      <c r="RE97" s="294">
        <f t="shared" si="9"/>
        <v>-1047.9748559157808</v>
      </c>
      <c r="RF97" s="294">
        <f t="shared" si="9"/>
        <v>-1047.9748559157808</v>
      </c>
      <c r="RG97" s="294">
        <f t="shared" si="9"/>
        <v>-1047.9748559157808</v>
      </c>
      <c r="RH97" s="294">
        <f t="shared" si="9"/>
        <v>-1047.9748559157808</v>
      </c>
      <c r="RI97" s="294">
        <f t="shared" si="9"/>
        <v>-1047.9748559157808</v>
      </c>
      <c r="RJ97" s="294">
        <f t="shared" si="9"/>
        <v>-1047.9748559157808</v>
      </c>
      <c r="RK97" s="294">
        <f t="shared" si="9"/>
        <v>-1047.9748559157808</v>
      </c>
      <c r="RL97" s="294">
        <f t="shared" si="9"/>
        <v>-1047.9748559157808</v>
      </c>
      <c r="RM97" s="294">
        <f t="shared" si="9"/>
        <v>-1047.9748559157808</v>
      </c>
      <c r="RN97" s="294">
        <f t="shared" si="9"/>
        <v>-1047.9748559157808</v>
      </c>
      <c r="RO97" s="294">
        <f t="shared" si="9"/>
        <v>-1047.9748559157808</v>
      </c>
      <c r="RP97" s="294">
        <f t="shared" si="9"/>
        <v>-1047.9748559157808</v>
      </c>
      <c r="RQ97" s="294">
        <f t="shared" si="9"/>
        <v>-1047.9748559157808</v>
      </c>
      <c r="RR97" s="294">
        <f t="shared" si="9"/>
        <v>-1047.9748559157808</v>
      </c>
      <c r="RS97" s="294">
        <f t="shared" si="9"/>
        <v>-1047.9748559157808</v>
      </c>
      <c r="RT97" s="294">
        <f t="shared" si="9"/>
        <v>-1047.9748559157808</v>
      </c>
      <c r="RU97" s="294">
        <f t="shared" si="9"/>
        <v>-1047.9748559157808</v>
      </c>
      <c r="RV97" s="294">
        <f t="shared" si="9"/>
        <v>-1047.9748559157808</v>
      </c>
      <c r="RW97" s="294">
        <f t="shared" si="9"/>
        <v>-1047.9748559157808</v>
      </c>
      <c r="RX97" s="294">
        <f t="shared" si="9"/>
        <v>-1047.9748559157808</v>
      </c>
      <c r="RY97" s="294">
        <f t="shared" si="9"/>
        <v>-1047.9748559157808</v>
      </c>
      <c r="RZ97" s="294">
        <f t="shared" si="9"/>
        <v>-1047.9748559157808</v>
      </c>
      <c r="SA97" s="294">
        <f t="shared" si="9"/>
        <v>-1047.9748559157808</v>
      </c>
      <c r="SB97" s="294">
        <f t="shared" si="9"/>
        <v>-1047.9748559157808</v>
      </c>
      <c r="SC97" s="294">
        <f t="shared" si="9"/>
        <v>-1047.9748559157808</v>
      </c>
      <c r="SD97" s="294">
        <f t="shared" si="9"/>
        <v>-1047.9748559157808</v>
      </c>
      <c r="SE97" s="294">
        <f t="shared" si="9"/>
        <v>-1047.9748559157808</v>
      </c>
      <c r="SF97" s="294">
        <f t="shared" si="9"/>
        <v>-1047.9748559157808</v>
      </c>
      <c r="SG97" s="294">
        <f t="shared" si="9"/>
        <v>-1047.9748559157808</v>
      </c>
      <c r="SH97" s="294">
        <f t="shared" si="9"/>
        <v>-1047.9748559157808</v>
      </c>
      <c r="SI97" s="294">
        <f t="shared" si="9"/>
        <v>-1047.9748559157808</v>
      </c>
      <c r="SJ97" s="294">
        <f t="shared" si="9"/>
        <v>-1047.9748559157808</v>
      </c>
      <c r="SK97" s="294">
        <f t="shared" si="9"/>
        <v>-1047.9748559157808</v>
      </c>
      <c r="SL97" s="294">
        <f t="shared" si="9"/>
        <v>-1047.9748559157808</v>
      </c>
      <c r="SM97" s="294">
        <f t="shared" si="9"/>
        <v>-1047.9748559157808</v>
      </c>
      <c r="SN97" s="294">
        <f t="shared" si="9"/>
        <v>-1047.9748559157808</v>
      </c>
      <c r="SO97" s="294">
        <f t="shared" si="9"/>
        <v>-1047.9748559157808</v>
      </c>
      <c r="SP97" s="294">
        <f t="shared" si="9"/>
        <v>-1047.9748559157808</v>
      </c>
      <c r="SQ97" s="294">
        <f t="shared" si="9"/>
        <v>-1047.9748559157808</v>
      </c>
      <c r="SR97" s="294">
        <f t="shared" si="9"/>
        <v>-1047.9748559157808</v>
      </c>
      <c r="SS97" s="294">
        <f t="shared" si="9"/>
        <v>-1047.9748559157808</v>
      </c>
      <c r="ST97" s="294">
        <f t="shared" si="9"/>
        <v>-1047.9748559157808</v>
      </c>
      <c r="SU97" s="294">
        <f t="shared" si="9"/>
        <v>-1047.9748559157808</v>
      </c>
      <c r="SV97" s="294">
        <f t="shared" si="9"/>
        <v>-1047.9748559157808</v>
      </c>
      <c r="SW97" s="294">
        <f t="shared" si="9"/>
        <v>-1047.9748559157808</v>
      </c>
      <c r="SX97" s="294">
        <f t="shared" si="9"/>
        <v>-1047.9748559157808</v>
      </c>
      <c r="SY97" s="294">
        <f t="shared" si="9"/>
        <v>-1047.9748559157808</v>
      </c>
      <c r="SZ97" s="294">
        <f t="shared" si="9"/>
        <v>-1047.9748559157808</v>
      </c>
      <c r="TA97" s="294">
        <f t="shared" si="9"/>
        <v>-1047.9748559157808</v>
      </c>
      <c r="TB97" s="294">
        <f t="shared" ref="TB97:VM97" si="10">(TB$96*$B101+SUM($F$8:$F$10)-((TB$96*$B101+SUM($F$8:$F$10))/$F$11*$F$40)-($F$27*TB$96/$D$7)-SUM($F$14:$F$26,$F$28:$F$33,$F$35:$F$36,$F$41))</f>
        <v>-1047.9748559157808</v>
      </c>
      <c r="TC97" s="294">
        <f t="shared" si="10"/>
        <v>-1047.9748559157808</v>
      </c>
      <c r="TD97" s="294">
        <f t="shared" si="10"/>
        <v>-1047.9748559157808</v>
      </c>
      <c r="TE97" s="294">
        <f t="shared" si="10"/>
        <v>-1047.9748559157808</v>
      </c>
      <c r="TF97" s="294">
        <f t="shared" si="10"/>
        <v>-1047.9748559157808</v>
      </c>
      <c r="TG97" s="294">
        <f t="shared" si="10"/>
        <v>-1047.9748559157808</v>
      </c>
      <c r="TH97" s="294">
        <f t="shared" si="10"/>
        <v>-1047.9748559157808</v>
      </c>
      <c r="TI97" s="294">
        <f t="shared" si="10"/>
        <v>-1047.9748559157808</v>
      </c>
      <c r="TJ97" s="294">
        <f t="shared" si="10"/>
        <v>-1047.9748559157808</v>
      </c>
      <c r="TK97" s="294">
        <f t="shared" si="10"/>
        <v>-1047.9748559157808</v>
      </c>
      <c r="TL97" s="294">
        <f t="shared" si="10"/>
        <v>-1047.9748559157808</v>
      </c>
      <c r="TM97" s="294">
        <f t="shared" si="10"/>
        <v>-1047.9748559157808</v>
      </c>
      <c r="TN97" s="294">
        <f t="shared" si="10"/>
        <v>-1047.9748559157808</v>
      </c>
      <c r="TO97" s="294">
        <f t="shared" si="10"/>
        <v>-1047.9748559157808</v>
      </c>
      <c r="TP97" s="294">
        <f t="shared" si="10"/>
        <v>-1047.9748559157808</v>
      </c>
      <c r="TQ97" s="294">
        <f t="shared" si="10"/>
        <v>-1047.9748559157808</v>
      </c>
      <c r="TR97" s="294">
        <f t="shared" si="10"/>
        <v>-1047.9748559157808</v>
      </c>
      <c r="TS97" s="294">
        <f t="shared" si="10"/>
        <v>-1047.9748559157808</v>
      </c>
      <c r="TT97" s="294">
        <f t="shared" si="10"/>
        <v>-1047.9748559157808</v>
      </c>
      <c r="TU97" s="294">
        <f t="shared" si="10"/>
        <v>-1047.9748559157808</v>
      </c>
      <c r="TV97" s="294">
        <f t="shared" si="10"/>
        <v>-1047.9748559157808</v>
      </c>
      <c r="TW97" s="294">
        <f t="shared" si="10"/>
        <v>-1047.9748559157808</v>
      </c>
      <c r="TX97" s="294">
        <f t="shared" si="10"/>
        <v>-1047.9748559157808</v>
      </c>
      <c r="TY97" s="294">
        <f t="shared" si="10"/>
        <v>-1047.9748559157808</v>
      </c>
      <c r="TZ97" s="294">
        <f t="shared" si="10"/>
        <v>-1047.9748559157808</v>
      </c>
      <c r="UA97" s="294">
        <f t="shared" si="10"/>
        <v>-1047.9748559157808</v>
      </c>
      <c r="UB97" s="294">
        <f t="shared" si="10"/>
        <v>-1047.9748559157808</v>
      </c>
      <c r="UC97" s="294">
        <f t="shared" si="10"/>
        <v>-1047.9748559157808</v>
      </c>
      <c r="UD97" s="294">
        <f t="shared" si="10"/>
        <v>-1047.9748559157808</v>
      </c>
      <c r="UE97" s="294">
        <f t="shared" si="10"/>
        <v>-1047.9748559157808</v>
      </c>
      <c r="UF97" s="294">
        <f t="shared" si="10"/>
        <v>-1047.9748559157808</v>
      </c>
      <c r="UG97" s="294">
        <f t="shared" si="10"/>
        <v>-1047.9748559157808</v>
      </c>
      <c r="UH97" s="294">
        <f t="shared" si="10"/>
        <v>-1047.9748559157808</v>
      </c>
      <c r="UI97" s="294">
        <f t="shared" si="10"/>
        <v>-1047.9748559157808</v>
      </c>
      <c r="UJ97" s="294">
        <f t="shared" si="10"/>
        <v>-1047.9748559157808</v>
      </c>
      <c r="UK97" s="294">
        <f t="shared" si="10"/>
        <v>-1047.9748559157808</v>
      </c>
      <c r="UL97" s="294">
        <f t="shared" si="10"/>
        <v>-1047.9748559157808</v>
      </c>
      <c r="UM97" s="294">
        <f t="shared" si="10"/>
        <v>-1047.9748559157808</v>
      </c>
      <c r="UN97" s="294">
        <f t="shared" si="10"/>
        <v>-1047.9748559157808</v>
      </c>
      <c r="UO97" s="294">
        <f t="shared" si="10"/>
        <v>-1047.9748559157808</v>
      </c>
      <c r="UP97" s="294">
        <f t="shared" si="10"/>
        <v>-1047.9748559157808</v>
      </c>
      <c r="UQ97" s="294">
        <f t="shared" si="10"/>
        <v>-1047.9748559157808</v>
      </c>
      <c r="UR97" s="294">
        <f t="shared" si="10"/>
        <v>-1047.9748559157808</v>
      </c>
      <c r="US97" s="294">
        <f t="shared" si="10"/>
        <v>-1047.9748559157808</v>
      </c>
      <c r="UT97" s="294">
        <f t="shared" si="10"/>
        <v>-1047.9748559157808</v>
      </c>
      <c r="UU97" s="294">
        <f t="shared" si="10"/>
        <v>-1047.9748559157808</v>
      </c>
      <c r="UV97" s="294">
        <f t="shared" si="10"/>
        <v>-1047.9748559157808</v>
      </c>
      <c r="UW97" s="294">
        <f t="shared" si="10"/>
        <v>-1047.9748559157808</v>
      </c>
      <c r="UX97" s="294">
        <f t="shared" si="10"/>
        <v>-1047.9748559157808</v>
      </c>
      <c r="UY97" s="294">
        <f t="shared" si="10"/>
        <v>-1047.9748559157808</v>
      </c>
      <c r="UZ97" s="294">
        <f t="shared" si="10"/>
        <v>-1047.9748559157808</v>
      </c>
      <c r="VA97" s="294">
        <f t="shared" si="10"/>
        <v>-1047.9748559157808</v>
      </c>
      <c r="VB97" s="294">
        <f t="shared" si="10"/>
        <v>-1047.9748559157808</v>
      </c>
      <c r="VC97" s="294">
        <f t="shared" si="10"/>
        <v>-1047.9748559157808</v>
      </c>
      <c r="VD97" s="294">
        <f t="shared" si="10"/>
        <v>-1047.9748559157808</v>
      </c>
      <c r="VE97" s="294">
        <f t="shared" si="10"/>
        <v>-1047.9748559157808</v>
      </c>
      <c r="VF97" s="294">
        <f t="shared" si="10"/>
        <v>-1047.9748559157808</v>
      </c>
      <c r="VG97" s="294">
        <f t="shared" si="10"/>
        <v>-1047.9748559157808</v>
      </c>
      <c r="VH97" s="294">
        <f t="shared" si="10"/>
        <v>-1047.9748559157808</v>
      </c>
      <c r="VI97" s="294">
        <f t="shared" si="10"/>
        <v>-1047.9748559157808</v>
      </c>
      <c r="VJ97" s="294">
        <f t="shared" si="10"/>
        <v>-1047.9748559157808</v>
      </c>
      <c r="VK97" s="294">
        <f t="shared" si="10"/>
        <v>-1047.9748559157808</v>
      </c>
      <c r="VL97" s="294">
        <f t="shared" si="10"/>
        <v>-1047.9748559157808</v>
      </c>
      <c r="VM97" s="294">
        <f t="shared" si="10"/>
        <v>-1047.9748559157808</v>
      </c>
      <c r="VN97" s="294">
        <f t="shared" ref="VN97:XY97" si="11">(VN$96*$B101+SUM($F$8:$F$10)-((VN$96*$B101+SUM($F$8:$F$10))/$F$11*$F$40)-($F$27*VN$96/$D$7)-SUM($F$14:$F$26,$F$28:$F$33,$F$35:$F$36,$F$41))</f>
        <v>-1047.9748559157808</v>
      </c>
      <c r="VO97" s="294">
        <f t="shared" si="11"/>
        <v>-1047.9748559157808</v>
      </c>
      <c r="VP97" s="294">
        <f t="shared" si="11"/>
        <v>-1047.9748559157808</v>
      </c>
      <c r="VQ97" s="294">
        <f t="shared" si="11"/>
        <v>-1047.9748559157808</v>
      </c>
      <c r="VR97" s="294">
        <f t="shared" si="11"/>
        <v>-1047.9748559157808</v>
      </c>
      <c r="VS97" s="294">
        <f t="shared" si="11"/>
        <v>-1047.9748559157808</v>
      </c>
      <c r="VT97" s="294">
        <f t="shared" si="11"/>
        <v>-1047.9748559157808</v>
      </c>
      <c r="VU97" s="294">
        <f t="shared" si="11"/>
        <v>-1047.9748559157808</v>
      </c>
      <c r="VV97" s="294">
        <f t="shared" si="11"/>
        <v>-1047.9748559157808</v>
      </c>
      <c r="VW97" s="294">
        <f t="shared" si="11"/>
        <v>-1047.9748559157808</v>
      </c>
      <c r="VX97" s="294">
        <f t="shared" si="11"/>
        <v>-1047.9748559157808</v>
      </c>
      <c r="VY97" s="294">
        <f t="shared" si="11"/>
        <v>-1047.9748559157808</v>
      </c>
      <c r="VZ97" s="294">
        <f t="shared" si="11"/>
        <v>-1047.9748559157808</v>
      </c>
      <c r="WA97" s="294">
        <f t="shared" si="11"/>
        <v>-1047.9748559157808</v>
      </c>
      <c r="WB97" s="294">
        <f t="shared" si="11"/>
        <v>-1047.9748559157808</v>
      </c>
      <c r="WC97" s="294">
        <f t="shared" si="11"/>
        <v>-1047.9748559157808</v>
      </c>
      <c r="WD97" s="294">
        <f t="shared" si="11"/>
        <v>-1047.9748559157808</v>
      </c>
      <c r="WE97" s="294">
        <f t="shared" si="11"/>
        <v>-1047.9748559157808</v>
      </c>
      <c r="WF97" s="294">
        <f t="shared" si="11"/>
        <v>-1047.9748559157808</v>
      </c>
      <c r="WG97" s="294">
        <f t="shared" si="11"/>
        <v>-1047.9748559157808</v>
      </c>
      <c r="WH97" s="294">
        <f t="shared" si="11"/>
        <v>-1047.9748559157808</v>
      </c>
      <c r="WI97" s="294">
        <f t="shared" si="11"/>
        <v>-1047.9748559157808</v>
      </c>
      <c r="WJ97" s="294">
        <f t="shared" si="11"/>
        <v>-1047.9748559157808</v>
      </c>
      <c r="WK97" s="294">
        <f t="shared" si="11"/>
        <v>-1047.9748559157808</v>
      </c>
      <c r="WL97" s="294">
        <f t="shared" si="11"/>
        <v>-1047.9748559157808</v>
      </c>
      <c r="WM97" s="294">
        <f t="shared" si="11"/>
        <v>-1047.9748559157808</v>
      </c>
      <c r="WN97" s="294">
        <f t="shared" si="11"/>
        <v>-1047.9748559157808</v>
      </c>
      <c r="WO97" s="294">
        <f t="shared" si="11"/>
        <v>-1047.9748559157808</v>
      </c>
      <c r="WP97" s="294">
        <f t="shared" si="11"/>
        <v>-1047.9748559157808</v>
      </c>
      <c r="WQ97" s="294">
        <f t="shared" si="11"/>
        <v>-1047.9748559157808</v>
      </c>
      <c r="WR97" s="294">
        <f t="shared" si="11"/>
        <v>-1047.9748559157808</v>
      </c>
      <c r="WS97" s="294">
        <f t="shared" si="11"/>
        <v>-1047.9748559157808</v>
      </c>
      <c r="WT97" s="294">
        <f t="shared" si="11"/>
        <v>-1047.9748559157808</v>
      </c>
      <c r="WU97" s="294">
        <f t="shared" si="11"/>
        <v>-1047.9748559157808</v>
      </c>
      <c r="WV97" s="294">
        <f t="shared" si="11"/>
        <v>-1047.9748559157808</v>
      </c>
      <c r="WW97" s="294">
        <f t="shared" si="11"/>
        <v>-1047.9748559157808</v>
      </c>
      <c r="WX97" s="294">
        <f t="shared" si="11"/>
        <v>-1047.9748559157808</v>
      </c>
      <c r="WY97" s="294">
        <f t="shared" si="11"/>
        <v>-1047.9748559157808</v>
      </c>
      <c r="WZ97" s="294">
        <f t="shared" si="11"/>
        <v>-1047.9748559157808</v>
      </c>
      <c r="XA97" s="294">
        <f t="shared" si="11"/>
        <v>-1047.9748559157808</v>
      </c>
      <c r="XB97" s="294">
        <f t="shared" si="11"/>
        <v>-1047.9748559157808</v>
      </c>
      <c r="XC97" s="294">
        <f t="shared" si="11"/>
        <v>-1047.9748559157808</v>
      </c>
      <c r="XD97" s="294">
        <f t="shared" si="11"/>
        <v>-1047.9748559157808</v>
      </c>
      <c r="XE97" s="294">
        <f t="shared" si="11"/>
        <v>-1047.9748559157808</v>
      </c>
      <c r="XF97" s="294">
        <f t="shared" si="11"/>
        <v>-1047.9748559157808</v>
      </c>
      <c r="XG97" s="294">
        <f t="shared" si="11"/>
        <v>-1047.9748559157808</v>
      </c>
      <c r="XH97" s="294">
        <f t="shared" si="11"/>
        <v>-1047.9748559157808</v>
      </c>
      <c r="XI97" s="294">
        <f t="shared" si="11"/>
        <v>-1047.9748559157808</v>
      </c>
      <c r="XJ97" s="294">
        <f t="shared" si="11"/>
        <v>-1047.9748559157808</v>
      </c>
      <c r="XK97" s="294">
        <f t="shared" si="11"/>
        <v>-1047.9748559157808</v>
      </c>
      <c r="XL97" s="294">
        <f t="shared" si="11"/>
        <v>-1047.9748559157808</v>
      </c>
      <c r="XM97" s="294">
        <f t="shared" si="11"/>
        <v>-1047.9748559157808</v>
      </c>
      <c r="XN97" s="294">
        <f t="shared" si="11"/>
        <v>-1047.9748559157808</v>
      </c>
      <c r="XO97" s="294">
        <f t="shared" si="11"/>
        <v>-1047.9748559157808</v>
      </c>
      <c r="XP97" s="294">
        <f t="shared" si="11"/>
        <v>-1047.9748559157808</v>
      </c>
      <c r="XQ97" s="294">
        <f t="shared" si="11"/>
        <v>-1047.9748559157808</v>
      </c>
      <c r="XR97" s="294">
        <f t="shared" si="11"/>
        <v>-1047.9748559157808</v>
      </c>
      <c r="XS97" s="294">
        <f t="shared" si="11"/>
        <v>-1047.9748559157808</v>
      </c>
      <c r="XT97" s="294">
        <f t="shared" si="11"/>
        <v>-1047.9748559157808</v>
      </c>
      <c r="XU97" s="294">
        <f t="shared" si="11"/>
        <v>-1047.9748559157808</v>
      </c>
      <c r="XV97" s="294">
        <f t="shared" si="11"/>
        <v>-1047.9748559157808</v>
      </c>
      <c r="XW97" s="294">
        <f t="shared" si="11"/>
        <v>-1047.9748559157808</v>
      </c>
      <c r="XX97" s="294">
        <f t="shared" si="11"/>
        <v>-1047.9748559157808</v>
      </c>
      <c r="XY97" s="294">
        <f t="shared" si="11"/>
        <v>-1047.9748559157808</v>
      </c>
      <c r="XZ97" s="294">
        <f t="shared" ref="XZ97:AAK97" si="12">(XZ$96*$B101+SUM($F$8:$F$10)-((XZ$96*$B101+SUM($F$8:$F$10))/$F$11*$F$40)-($F$27*XZ$96/$D$7)-SUM($F$14:$F$26,$F$28:$F$33,$F$35:$F$36,$F$41))</f>
        <v>-1047.9748559157808</v>
      </c>
      <c r="YA97" s="294">
        <f t="shared" si="12"/>
        <v>-1047.9748559157808</v>
      </c>
      <c r="YB97" s="294">
        <f t="shared" si="12"/>
        <v>-1047.9748559157808</v>
      </c>
      <c r="YC97" s="294">
        <f t="shared" si="12"/>
        <v>-1047.9748559157808</v>
      </c>
      <c r="YD97" s="294">
        <f t="shared" si="12"/>
        <v>-1047.9748559157808</v>
      </c>
      <c r="YE97" s="294">
        <f t="shared" si="12"/>
        <v>-1047.9748559157808</v>
      </c>
      <c r="YF97" s="294">
        <f t="shared" si="12"/>
        <v>-1047.9748559157808</v>
      </c>
      <c r="YG97" s="294">
        <f t="shared" si="12"/>
        <v>-1047.9748559157808</v>
      </c>
      <c r="YH97" s="294">
        <f t="shared" si="12"/>
        <v>-1047.9748559157808</v>
      </c>
      <c r="YI97" s="294">
        <f t="shared" si="12"/>
        <v>-1047.9748559157808</v>
      </c>
      <c r="YJ97" s="294">
        <f t="shared" si="12"/>
        <v>-1047.9748559157808</v>
      </c>
      <c r="YK97" s="294">
        <f t="shared" si="12"/>
        <v>-1047.9748559157808</v>
      </c>
      <c r="YL97" s="294">
        <f t="shared" si="12"/>
        <v>-1047.9748559157808</v>
      </c>
      <c r="YM97" s="294">
        <f t="shared" si="12"/>
        <v>-1047.9748559157808</v>
      </c>
      <c r="YN97" s="294">
        <f t="shared" si="12"/>
        <v>-1047.9748559157808</v>
      </c>
      <c r="YO97" s="294">
        <f t="shared" si="12"/>
        <v>-1047.9748559157808</v>
      </c>
      <c r="YP97" s="294">
        <f t="shared" si="12"/>
        <v>-1047.9748559157808</v>
      </c>
      <c r="YQ97" s="294">
        <f t="shared" si="12"/>
        <v>-1047.9748559157808</v>
      </c>
      <c r="YR97" s="294">
        <f t="shared" si="12"/>
        <v>-1047.9748559157808</v>
      </c>
      <c r="YS97" s="294">
        <f t="shared" si="12"/>
        <v>-1047.9748559157808</v>
      </c>
      <c r="YT97" s="294">
        <f t="shared" si="12"/>
        <v>-1047.9748559157808</v>
      </c>
      <c r="YU97" s="294">
        <f t="shared" si="12"/>
        <v>-1047.9748559157808</v>
      </c>
      <c r="YV97" s="294">
        <f t="shared" si="12"/>
        <v>-1047.9748559157808</v>
      </c>
      <c r="YW97" s="294">
        <f t="shared" si="12"/>
        <v>-1047.9748559157808</v>
      </c>
      <c r="YX97" s="294">
        <f t="shared" si="12"/>
        <v>-1047.9748559157808</v>
      </c>
      <c r="YY97" s="294">
        <f t="shared" si="12"/>
        <v>-1047.9748559157808</v>
      </c>
      <c r="YZ97" s="294">
        <f t="shared" si="12"/>
        <v>-1047.9748559157808</v>
      </c>
      <c r="ZA97" s="294">
        <f t="shared" si="12"/>
        <v>-1047.9748559157808</v>
      </c>
      <c r="ZB97" s="294">
        <f t="shared" si="12"/>
        <v>-1047.9748559157808</v>
      </c>
      <c r="ZC97" s="294">
        <f t="shared" si="12"/>
        <v>-1047.9748559157808</v>
      </c>
      <c r="ZD97" s="294">
        <f t="shared" si="12"/>
        <v>-1047.9748559157808</v>
      </c>
      <c r="ZE97" s="294">
        <f t="shared" si="12"/>
        <v>-1047.9748559157808</v>
      </c>
      <c r="ZF97" s="294">
        <f t="shared" si="12"/>
        <v>-1047.9748559157808</v>
      </c>
      <c r="ZG97" s="294">
        <f t="shared" si="12"/>
        <v>-1047.9748559157808</v>
      </c>
      <c r="ZH97" s="294">
        <f t="shared" si="12"/>
        <v>-1047.9748559157808</v>
      </c>
      <c r="ZI97" s="294">
        <f t="shared" si="12"/>
        <v>-1047.9748559157808</v>
      </c>
      <c r="ZJ97" s="294">
        <f t="shared" si="12"/>
        <v>-1047.9748559157808</v>
      </c>
      <c r="ZK97" s="294">
        <f t="shared" si="12"/>
        <v>-1047.9748559157808</v>
      </c>
      <c r="ZL97" s="294">
        <f t="shared" si="12"/>
        <v>-1047.9748559157808</v>
      </c>
      <c r="ZM97" s="294">
        <f t="shared" si="12"/>
        <v>-1047.9748559157808</v>
      </c>
      <c r="ZN97" s="294">
        <f t="shared" si="12"/>
        <v>-1047.9748559157808</v>
      </c>
      <c r="ZO97" s="294">
        <f t="shared" si="12"/>
        <v>-1047.9748559157808</v>
      </c>
      <c r="ZP97" s="294">
        <f t="shared" si="12"/>
        <v>-1047.9748559157808</v>
      </c>
      <c r="ZQ97" s="294">
        <f t="shared" si="12"/>
        <v>-1047.9748559157808</v>
      </c>
      <c r="ZR97" s="294">
        <f t="shared" si="12"/>
        <v>-1047.9748559157808</v>
      </c>
      <c r="ZS97" s="294">
        <f t="shared" si="12"/>
        <v>-1047.9748559157808</v>
      </c>
      <c r="ZT97" s="294">
        <f t="shared" si="12"/>
        <v>-1047.9748559157808</v>
      </c>
      <c r="ZU97" s="294">
        <f t="shared" si="12"/>
        <v>-1047.9748559157808</v>
      </c>
      <c r="ZV97" s="294">
        <f t="shared" si="12"/>
        <v>-1047.9748559157808</v>
      </c>
      <c r="ZW97" s="294">
        <f t="shared" si="12"/>
        <v>-1047.9748559157808</v>
      </c>
      <c r="ZX97" s="294">
        <f t="shared" si="12"/>
        <v>-1047.9748559157808</v>
      </c>
      <c r="ZY97" s="294">
        <f t="shared" si="12"/>
        <v>-1047.9748559157808</v>
      </c>
      <c r="ZZ97" s="294">
        <f t="shared" si="12"/>
        <v>-1047.9748559157808</v>
      </c>
      <c r="AAA97" s="294">
        <f t="shared" si="12"/>
        <v>-1047.9748559157808</v>
      </c>
      <c r="AAB97" s="294">
        <f t="shared" si="12"/>
        <v>-1047.9748559157808</v>
      </c>
      <c r="AAC97" s="294">
        <f t="shared" si="12"/>
        <v>-1047.9748559157808</v>
      </c>
      <c r="AAD97" s="294">
        <f t="shared" si="12"/>
        <v>-1047.9748559157808</v>
      </c>
      <c r="AAE97" s="294">
        <f t="shared" si="12"/>
        <v>-1047.9748559157808</v>
      </c>
      <c r="AAF97" s="294">
        <f t="shared" si="12"/>
        <v>-1047.9748559157808</v>
      </c>
      <c r="AAG97" s="294">
        <f t="shared" si="12"/>
        <v>-1047.9748559157808</v>
      </c>
      <c r="AAH97" s="294">
        <f t="shared" si="12"/>
        <v>-1047.9748559157808</v>
      </c>
      <c r="AAI97" s="294">
        <f t="shared" si="12"/>
        <v>-1047.9748559157808</v>
      </c>
      <c r="AAJ97" s="294">
        <f t="shared" si="12"/>
        <v>-1047.9748559157808</v>
      </c>
      <c r="AAK97" s="294">
        <f t="shared" si="12"/>
        <v>-1047.9748559157808</v>
      </c>
      <c r="AAL97" s="294">
        <f t="shared" ref="AAL97:ACW97" si="13">(AAL$96*$B101+SUM($F$8:$F$10)-((AAL$96*$B101+SUM($F$8:$F$10))/$F$11*$F$40)-($F$27*AAL$96/$D$7)-SUM($F$14:$F$26,$F$28:$F$33,$F$35:$F$36,$F$41))</f>
        <v>-1047.9748559157808</v>
      </c>
      <c r="AAM97" s="294">
        <f t="shared" si="13"/>
        <v>-1047.9748559157808</v>
      </c>
      <c r="AAN97" s="294">
        <f t="shared" si="13"/>
        <v>-1047.9748559157808</v>
      </c>
      <c r="AAO97" s="294">
        <f t="shared" si="13"/>
        <v>-1047.9748559157808</v>
      </c>
      <c r="AAP97" s="294">
        <f t="shared" si="13"/>
        <v>-1047.9748559157808</v>
      </c>
      <c r="AAQ97" s="294">
        <f t="shared" si="13"/>
        <v>-1047.9748559157808</v>
      </c>
      <c r="AAR97" s="294">
        <f t="shared" si="13"/>
        <v>-1047.9748559157808</v>
      </c>
      <c r="AAS97" s="294">
        <f t="shared" si="13"/>
        <v>-1047.9748559157808</v>
      </c>
      <c r="AAT97" s="294">
        <f t="shared" si="13"/>
        <v>-1047.9748559157808</v>
      </c>
      <c r="AAU97" s="294">
        <f t="shared" si="13"/>
        <v>-1047.9748559157808</v>
      </c>
      <c r="AAV97" s="294">
        <f t="shared" si="13"/>
        <v>-1047.9748559157808</v>
      </c>
      <c r="AAW97" s="294">
        <f t="shared" si="13"/>
        <v>-1047.9748559157808</v>
      </c>
      <c r="AAX97" s="294">
        <f t="shared" si="13"/>
        <v>-1047.9748559157808</v>
      </c>
      <c r="AAY97" s="294">
        <f t="shared" si="13"/>
        <v>-1047.9748559157808</v>
      </c>
      <c r="AAZ97" s="294">
        <f t="shared" si="13"/>
        <v>-1047.9748559157808</v>
      </c>
      <c r="ABA97" s="294">
        <f t="shared" si="13"/>
        <v>-1047.9748559157808</v>
      </c>
      <c r="ABB97" s="294">
        <f t="shared" si="13"/>
        <v>-1047.9748559157808</v>
      </c>
      <c r="ABC97" s="294">
        <f t="shared" si="13"/>
        <v>-1047.9748559157808</v>
      </c>
      <c r="ABD97" s="294">
        <f t="shared" si="13"/>
        <v>-1047.9748559157808</v>
      </c>
      <c r="ABE97" s="294">
        <f t="shared" si="13"/>
        <v>-1047.9748559157808</v>
      </c>
      <c r="ABF97" s="294">
        <f t="shared" si="13"/>
        <v>-1047.9748559157808</v>
      </c>
      <c r="ABG97" s="294">
        <f t="shared" si="13"/>
        <v>-1047.9748559157808</v>
      </c>
      <c r="ABH97" s="294">
        <f t="shared" si="13"/>
        <v>-1047.9748559157808</v>
      </c>
      <c r="ABI97" s="294">
        <f t="shared" si="13"/>
        <v>-1047.9748559157808</v>
      </c>
      <c r="ABJ97" s="294">
        <f t="shared" si="13"/>
        <v>-1047.9748559157808</v>
      </c>
      <c r="ABK97" s="294">
        <f t="shared" si="13"/>
        <v>-1047.9748559157808</v>
      </c>
      <c r="ABL97" s="294">
        <f t="shared" si="13"/>
        <v>-1047.9748559157808</v>
      </c>
      <c r="ABM97" s="294">
        <f t="shared" si="13"/>
        <v>-1047.9748559157808</v>
      </c>
      <c r="ABN97" s="294">
        <f t="shared" si="13"/>
        <v>-1047.9748559157808</v>
      </c>
      <c r="ABO97" s="294">
        <f t="shared" si="13"/>
        <v>-1047.9748559157808</v>
      </c>
      <c r="ABP97" s="294">
        <f t="shared" si="13"/>
        <v>-1047.9748559157808</v>
      </c>
      <c r="ABQ97" s="294">
        <f t="shared" si="13"/>
        <v>-1047.9748559157808</v>
      </c>
      <c r="ABR97" s="294">
        <f t="shared" si="13"/>
        <v>-1047.9748559157808</v>
      </c>
      <c r="ABS97" s="294">
        <f t="shared" si="13"/>
        <v>-1047.9748559157808</v>
      </c>
      <c r="ABT97" s="294">
        <f t="shared" si="13"/>
        <v>-1047.9748559157808</v>
      </c>
      <c r="ABU97" s="294">
        <f t="shared" si="13"/>
        <v>-1047.9748559157808</v>
      </c>
      <c r="ABV97" s="294">
        <f t="shared" si="13"/>
        <v>-1047.9748559157808</v>
      </c>
      <c r="ABW97" s="294">
        <f t="shared" si="13"/>
        <v>-1047.9748559157808</v>
      </c>
      <c r="ABX97" s="294">
        <f t="shared" si="13"/>
        <v>-1047.9748559157808</v>
      </c>
      <c r="ABY97" s="294">
        <f t="shared" si="13"/>
        <v>-1047.9748559157808</v>
      </c>
      <c r="ABZ97" s="294">
        <f t="shared" si="13"/>
        <v>-1047.9748559157808</v>
      </c>
      <c r="ACA97" s="294">
        <f t="shared" si="13"/>
        <v>-1047.9748559157808</v>
      </c>
      <c r="ACB97" s="294">
        <f t="shared" si="13"/>
        <v>-1047.9748559157808</v>
      </c>
      <c r="ACC97" s="294">
        <f t="shared" si="13"/>
        <v>-1047.9748559157808</v>
      </c>
      <c r="ACD97" s="294">
        <f t="shared" si="13"/>
        <v>-1047.9748559157808</v>
      </c>
      <c r="ACE97" s="294">
        <f t="shared" si="13"/>
        <v>-1047.9748559157808</v>
      </c>
      <c r="ACF97" s="294">
        <f t="shared" si="13"/>
        <v>-1047.9748559157808</v>
      </c>
      <c r="ACG97" s="294">
        <f t="shared" si="13"/>
        <v>-1047.9748559157808</v>
      </c>
      <c r="ACH97" s="294">
        <f t="shared" si="13"/>
        <v>-1047.9748559157808</v>
      </c>
      <c r="ACI97" s="294">
        <f t="shared" si="13"/>
        <v>-1047.9748559157808</v>
      </c>
      <c r="ACJ97" s="294">
        <f t="shared" si="13"/>
        <v>-1047.9748559157808</v>
      </c>
      <c r="ACK97" s="294">
        <f t="shared" si="13"/>
        <v>-1047.9748559157808</v>
      </c>
      <c r="ACL97" s="294">
        <f t="shared" si="13"/>
        <v>-1047.9748559157808</v>
      </c>
      <c r="ACM97" s="294">
        <f t="shared" si="13"/>
        <v>-1047.9748559157808</v>
      </c>
      <c r="ACN97" s="294">
        <f t="shared" si="13"/>
        <v>-1047.9748559157808</v>
      </c>
      <c r="ACO97" s="294">
        <f t="shared" si="13"/>
        <v>-1047.9748559157808</v>
      </c>
      <c r="ACP97" s="294">
        <f t="shared" si="13"/>
        <v>-1047.9748559157808</v>
      </c>
      <c r="ACQ97" s="294">
        <f t="shared" si="13"/>
        <v>-1047.9748559157808</v>
      </c>
      <c r="ACR97" s="294">
        <f t="shared" si="13"/>
        <v>-1047.9748559157808</v>
      </c>
      <c r="ACS97" s="294">
        <f t="shared" si="13"/>
        <v>-1047.9748559157808</v>
      </c>
      <c r="ACT97" s="294">
        <f t="shared" si="13"/>
        <v>-1047.9748559157808</v>
      </c>
      <c r="ACU97" s="294">
        <f t="shared" si="13"/>
        <v>-1047.9748559157808</v>
      </c>
      <c r="ACV97" s="294">
        <f t="shared" si="13"/>
        <v>-1047.9748559157808</v>
      </c>
      <c r="ACW97" s="294">
        <f t="shared" si="13"/>
        <v>-1047.9748559157808</v>
      </c>
      <c r="ACX97" s="294">
        <f t="shared" ref="ACX97:AFI97" si="14">(ACX$96*$B101+SUM($F$8:$F$10)-((ACX$96*$B101+SUM($F$8:$F$10))/$F$11*$F$40)-($F$27*ACX$96/$D$7)-SUM($F$14:$F$26,$F$28:$F$33,$F$35:$F$36,$F$41))</f>
        <v>-1047.9748559157808</v>
      </c>
      <c r="ACY97" s="294">
        <f t="shared" si="14"/>
        <v>-1047.9748559157808</v>
      </c>
      <c r="ACZ97" s="294">
        <f t="shared" si="14"/>
        <v>-1047.9748559157808</v>
      </c>
      <c r="ADA97" s="294">
        <f t="shared" si="14"/>
        <v>-1047.9748559157808</v>
      </c>
      <c r="ADB97" s="294">
        <f t="shared" si="14"/>
        <v>-1047.9748559157808</v>
      </c>
      <c r="ADC97" s="294">
        <f t="shared" si="14"/>
        <v>-1047.9748559157808</v>
      </c>
      <c r="ADD97" s="294">
        <f t="shared" si="14"/>
        <v>-1047.9748559157808</v>
      </c>
      <c r="ADE97" s="294">
        <f t="shared" si="14"/>
        <v>-1047.9748559157808</v>
      </c>
      <c r="ADF97" s="294">
        <f t="shared" si="14"/>
        <v>-1047.9748559157808</v>
      </c>
      <c r="ADG97" s="294">
        <f t="shared" si="14"/>
        <v>-1047.9748559157808</v>
      </c>
      <c r="ADH97" s="294">
        <f t="shared" si="14"/>
        <v>-1047.9748559157808</v>
      </c>
      <c r="ADI97" s="294">
        <f t="shared" si="14"/>
        <v>-1047.9748559157808</v>
      </c>
      <c r="ADJ97" s="294">
        <f t="shared" si="14"/>
        <v>-1047.9748559157808</v>
      </c>
      <c r="ADK97" s="294">
        <f t="shared" si="14"/>
        <v>-1047.9748559157808</v>
      </c>
      <c r="ADL97" s="294">
        <f t="shared" si="14"/>
        <v>-1047.9748559157808</v>
      </c>
      <c r="ADM97" s="294">
        <f t="shared" si="14"/>
        <v>-1047.9748559157808</v>
      </c>
      <c r="ADN97" s="294">
        <f t="shared" si="14"/>
        <v>-1047.9748559157808</v>
      </c>
      <c r="ADO97" s="294">
        <f t="shared" si="14"/>
        <v>-1047.9748559157808</v>
      </c>
      <c r="ADP97" s="294">
        <f t="shared" si="14"/>
        <v>-1047.9748559157808</v>
      </c>
      <c r="ADQ97" s="294">
        <f t="shared" si="14"/>
        <v>-1047.9748559157808</v>
      </c>
      <c r="ADR97" s="294">
        <f t="shared" si="14"/>
        <v>-1047.9748559157808</v>
      </c>
      <c r="ADS97" s="294">
        <f t="shared" si="14"/>
        <v>-1047.9748559157808</v>
      </c>
      <c r="ADT97" s="294">
        <f t="shared" si="14"/>
        <v>-1047.9748559157808</v>
      </c>
      <c r="ADU97" s="294">
        <f t="shared" si="14"/>
        <v>-1047.9748559157808</v>
      </c>
      <c r="ADV97" s="294">
        <f t="shared" si="14"/>
        <v>-1047.9748559157808</v>
      </c>
      <c r="ADW97" s="294">
        <f t="shared" si="14"/>
        <v>-1047.9748559157808</v>
      </c>
      <c r="ADX97" s="294">
        <f t="shared" si="14"/>
        <v>-1047.9748559157808</v>
      </c>
      <c r="ADY97" s="294">
        <f t="shared" si="14"/>
        <v>-1047.9748559157808</v>
      </c>
      <c r="ADZ97" s="294">
        <f t="shared" si="14"/>
        <v>-1047.9748559157808</v>
      </c>
      <c r="AEA97" s="294">
        <f t="shared" si="14"/>
        <v>-1047.9748559157808</v>
      </c>
      <c r="AEB97" s="294">
        <f t="shared" si="14"/>
        <v>-1047.9748559157808</v>
      </c>
      <c r="AEC97" s="294">
        <f t="shared" si="14"/>
        <v>-1047.9748559157808</v>
      </c>
      <c r="AED97" s="294">
        <f t="shared" si="14"/>
        <v>-1047.9748559157808</v>
      </c>
      <c r="AEE97" s="294">
        <f t="shared" si="14"/>
        <v>-1047.9748559157808</v>
      </c>
      <c r="AEF97" s="294">
        <f t="shared" si="14"/>
        <v>-1047.9748559157808</v>
      </c>
      <c r="AEG97" s="294">
        <f t="shared" si="14"/>
        <v>-1047.9748559157808</v>
      </c>
      <c r="AEH97" s="294">
        <f t="shared" si="14"/>
        <v>-1047.9748559157808</v>
      </c>
      <c r="AEI97" s="294">
        <f t="shared" si="14"/>
        <v>-1047.9748559157808</v>
      </c>
      <c r="AEJ97" s="294">
        <f t="shared" si="14"/>
        <v>-1047.9748559157808</v>
      </c>
      <c r="AEK97" s="294">
        <f t="shared" si="14"/>
        <v>-1047.9748559157808</v>
      </c>
      <c r="AEL97" s="294">
        <f t="shared" si="14"/>
        <v>-1047.9748559157808</v>
      </c>
      <c r="AEM97" s="294">
        <f t="shared" si="14"/>
        <v>-1047.9748559157808</v>
      </c>
      <c r="AEN97" s="294">
        <f t="shared" si="14"/>
        <v>-1047.9748559157808</v>
      </c>
      <c r="AEO97" s="294">
        <f t="shared" si="14"/>
        <v>-1047.9748559157808</v>
      </c>
      <c r="AEP97" s="294">
        <f t="shared" si="14"/>
        <v>-1047.9748559157808</v>
      </c>
      <c r="AEQ97" s="294">
        <f t="shared" si="14"/>
        <v>-1047.9748559157808</v>
      </c>
      <c r="AER97" s="294">
        <f t="shared" si="14"/>
        <v>-1047.9748559157808</v>
      </c>
      <c r="AES97" s="294">
        <f t="shared" si="14"/>
        <v>-1047.9748559157808</v>
      </c>
      <c r="AET97" s="294">
        <f t="shared" si="14"/>
        <v>-1047.9748559157808</v>
      </c>
      <c r="AEU97" s="294">
        <f t="shared" si="14"/>
        <v>-1047.9748559157808</v>
      </c>
      <c r="AEV97" s="294">
        <f t="shared" si="14"/>
        <v>-1047.9748559157808</v>
      </c>
      <c r="AEW97" s="294">
        <f t="shared" si="14"/>
        <v>-1047.9748559157808</v>
      </c>
      <c r="AEX97" s="294">
        <f t="shared" si="14"/>
        <v>-1047.9748559157808</v>
      </c>
      <c r="AEY97" s="294">
        <f t="shared" si="14"/>
        <v>-1047.9748559157808</v>
      </c>
      <c r="AEZ97" s="294">
        <f t="shared" si="14"/>
        <v>-1047.9748559157808</v>
      </c>
      <c r="AFA97" s="294">
        <f t="shared" si="14"/>
        <v>-1047.9748559157808</v>
      </c>
      <c r="AFB97" s="294">
        <f t="shared" si="14"/>
        <v>-1047.9748559157808</v>
      </c>
      <c r="AFC97" s="294">
        <f t="shared" si="14"/>
        <v>-1047.9748559157808</v>
      </c>
      <c r="AFD97" s="294">
        <f t="shared" si="14"/>
        <v>-1047.9748559157808</v>
      </c>
      <c r="AFE97" s="294">
        <f t="shared" si="14"/>
        <v>-1047.9748559157808</v>
      </c>
      <c r="AFF97" s="294">
        <f t="shared" si="14"/>
        <v>-1047.9748559157808</v>
      </c>
      <c r="AFG97" s="294">
        <f t="shared" si="14"/>
        <v>-1047.9748559157808</v>
      </c>
      <c r="AFH97" s="294">
        <f t="shared" si="14"/>
        <v>-1047.9748559157808</v>
      </c>
      <c r="AFI97" s="294">
        <f t="shared" si="14"/>
        <v>-1047.9748559157808</v>
      </c>
      <c r="AFJ97" s="294">
        <f t="shared" ref="AFJ97:AHU97" si="15">(AFJ$96*$B101+SUM($F$8:$F$10)-((AFJ$96*$B101+SUM($F$8:$F$10))/$F$11*$F$40)-($F$27*AFJ$96/$D$7)-SUM($F$14:$F$26,$F$28:$F$33,$F$35:$F$36,$F$41))</f>
        <v>-1047.9748559157808</v>
      </c>
      <c r="AFK97" s="294">
        <f t="shared" si="15"/>
        <v>-1047.9748559157808</v>
      </c>
      <c r="AFL97" s="294">
        <f t="shared" si="15"/>
        <v>-1047.9748559157808</v>
      </c>
      <c r="AFM97" s="294">
        <f t="shared" si="15"/>
        <v>-1047.9748559157808</v>
      </c>
      <c r="AFN97" s="294">
        <f t="shared" si="15"/>
        <v>-1047.9748559157808</v>
      </c>
      <c r="AFO97" s="294">
        <f t="shared" si="15"/>
        <v>-1047.9748559157808</v>
      </c>
      <c r="AFP97" s="294">
        <f t="shared" si="15"/>
        <v>-1047.9748559157808</v>
      </c>
      <c r="AFQ97" s="294">
        <f t="shared" si="15"/>
        <v>-1047.9748559157808</v>
      </c>
      <c r="AFR97" s="294">
        <f t="shared" si="15"/>
        <v>-1047.9748559157808</v>
      </c>
      <c r="AFS97" s="294">
        <f t="shared" si="15"/>
        <v>-1047.9748559157808</v>
      </c>
      <c r="AFT97" s="294">
        <f t="shared" si="15"/>
        <v>-1047.9748559157808</v>
      </c>
      <c r="AFU97" s="294">
        <f t="shared" si="15"/>
        <v>-1047.9748559157808</v>
      </c>
      <c r="AFV97" s="294">
        <f t="shared" si="15"/>
        <v>-1047.9748559157808</v>
      </c>
      <c r="AFW97" s="294">
        <f t="shared" si="15"/>
        <v>-1047.9748559157808</v>
      </c>
      <c r="AFX97" s="294">
        <f t="shared" si="15"/>
        <v>-1047.9748559157808</v>
      </c>
      <c r="AFY97" s="294">
        <f t="shared" si="15"/>
        <v>-1047.9748559157808</v>
      </c>
      <c r="AFZ97" s="294">
        <f t="shared" si="15"/>
        <v>-1047.9748559157808</v>
      </c>
      <c r="AGA97" s="294">
        <f t="shared" si="15"/>
        <v>-1047.9748559157808</v>
      </c>
      <c r="AGB97" s="294">
        <f t="shared" si="15"/>
        <v>-1047.9748559157808</v>
      </c>
      <c r="AGC97" s="294">
        <f t="shared" si="15"/>
        <v>-1047.9748559157808</v>
      </c>
      <c r="AGD97" s="294">
        <f t="shared" si="15"/>
        <v>-1047.9748559157808</v>
      </c>
      <c r="AGE97" s="294">
        <f t="shared" si="15"/>
        <v>-1047.9748559157808</v>
      </c>
      <c r="AGF97" s="294">
        <f t="shared" si="15"/>
        <v>-1047.9748559157808</v>
      </c>
      <c r="AGG97" s="294">
        <f t="shared" si="15"/>
        <v>-1047.9748559157808</v>
      </c>
      <c r="AGH97" s="294">
        <f t="shared" si="15"/>
        <v>-1047.9748559157808</v>
      </c>
      <c r="AGI97" s="294">
        <f t="shared" si="15"/>
        <v>-1047.9748559157808</v>
      </c>
      <c r="AGJ97" s="294">
        <f t="shared" si="15"/>
        <v>-1047.9748559157808</v>
      </c>
      <c r="AGK97" s="294">
        <f t="shared" si="15"/>
        <v>-1047.9748559157808</v>
      </c>
      <c r="AGL97" s="294">
        <f t="shared" si="15"/>
        <v>-1047.9748559157808</v>
      </c>
      <c r="AGM97" s="294">
        <f t="shared" si="15"/>
        <v>-1047.9748559157808</v>
      </c>
      <c r="AGN97" s="294">
        <f t="shared" si="15"/>
        <v>-1047.9748559157808</v>
      </c>
      <c r="AGO97" s="294">
        <f t="shared" si="15"/>
        <v>-1047.9748559157808</v>
      </c>
      <c r="AGP97" s="294">
        <f t="shared" si="15"/>
        <v>-1047.9748559157808</v>
      </c>
      <c r="AGQ97" s="294">
        <f t="shared" si="15"/>
        <v>-1047.9748559157808</v>
      </c>
      <c r="AGR97" s="294">
        <f t="shared" si="15"/>
        <v>-1047.9748559157808</v>
      </c>
      <c r="AGS97" s="294">
        <f t="shared" si="15"/>
        <v>-1047.9748559157808</v>
      </c>
      <c r="AGT97" s="294">
        <f t="shared" si="15"/>
        <v>-1047.9748559157808</v>
      </c>
      <c r="AGU97" s="294">
        <f t="shared" si="15"/>
        <v>-1047.9748559157808</v>
      </c>
      <c r="AGV97" s="294">
        <f t="shared" si="15"/>
        <v>-1047.9748559157808</v>
      </c>
      <c r="AGW97" s="294">
        <f t="shared" si="15"/>
        <v>-1047.9748559157808</v>
      </c>
      <c r="AGX97" s="294">
        <f t="shared" si="15"/>
        <v>-1047.9748559157808</v>
      </c>
      <c r="AGY97" s="294">
        <f t="shared" si="15"/>
        <v>-1047.9748559157808</v>
      </c>
      <c r="AGZ97" s="294">
        <f t="shared" si="15"/>
        <v>-1047.9748559157808</v>
      </c>
      <c r="AHA97" s="294">
        <f t="shared" si="15"/>
        <v>-1047.9748559157808</v>
      </c>
      <c r="AHB97" s="294">
        <f t="shared" si="15"/>
        <v>-1047.9748559157808</v>
      </c>
      <c r="AHC97" s="294">
        <f t="shared" si="15"/>
        <v>-1047.9748559157808</v>
      </c>
      <c r="AHD97" s="294">
        <f t="shared" si="15"/>
        <v>-1047.9748559157808</v>
      </c>
      <c r="AHE97" s="294">
        <f t="shared" si="15"/>
        <v>-1047.9748559157808</v>
      </c>
      <c r="AHF97" s="294">
        <f t="shared" si="15"/>
        <v>-1047.9748559157808</v>
      </c>
      <c r="AHG97" s="294">
        <f t="shared" si="15"/>
        <v>-1047.9748559157808</v>
      </c>
      <c r="AHH97" s="294">
        <f t="shared" si="15"/>
        <v>-1047.9748559157808</v>
      </c>
      <c r="AHI97" s="294">
        <f t="shared" si="15"/>
        <v>-1047.9748559157808</v>
      </c>
      <c r="AHJ97" s="294">
        <f t="shared" si="15"/>
        <v>-1047.9748559157808</v>
      </c>
      <c r="AHK97" s="294">
        <f t="shared" si="15"/>
        <v>-1047.9748559157808</v>
      </c>
      <c r="AHL97" s="294">
        <f t="shared" si="15"/>
        <v>-1047.9748559157808</v>
      </c>
      <c r="AHM97" s="294">
        <f t="shared" si="15"/>
        <v>-1047.9748559157808</v>
      </c>
      <c r="AHN97" s="294">
        <f t="shared" si="15"/>
        <v>-1047.9748559157808</v>
      </c>
      <c r="AHO97" s="294">
        <f t="shared" si="15"/>
        <v>-1047.9748559157808</v>
      </c>
      <c r="AHP97" s="294">
        <f t="shared" si="15"/>
        <v>-1047.9748559157808</v>
      </c>
      <c r="AHQ97" s="294">
        <f t="shared" si="15"/>
        <v>-1047.9748559157808</v>
      </c>
      <c r="AHR97" s="294">
        <f t="shared" si="15"/>
        <v>-1047.9748559157808</v>
      </c>
      <c r="AHS97" s="294">
        <f t="shared" si="15"/>
        <v>-1047.9748559157808</v>
      </c>
      <c r="AHT97" s="294">
        <f t="shared" si="15"/>
        <v>-1047.9748559157808</v>
      </c>
      <c r="AHU97" s="294">
        <f t="shared" si="15"/>
        <v>-1047.9748559157808</v>
      </c>
      <c r="AHV97" s="294">
        <f t="shared" ref="AHV97:AKG97" si="16">(AHV$96*$B101+SUM($F$8:$F$10)-((AHV$96*$B101+SUM($F$8:$F$10))/$F$11*$F$40)-($F$27*AHV$96/$D$7)-SUM($F$14:$F$26,$F$28:$F$33,$F$35:$F$36,$F$41))</f>
        <v>-1047.9748559157808</v>
      </c>
      <c r="AHW97" s="294">
        <f t="shared" si="16"/>
        <v>-1047.9748559157808</v>
      </c>
      <c r="AHX97" s="294">
        <f t="shared" si="16"/>
        <v>-1047.9748559157808</v>
      </c>
      <c r="AHY97" s="294">
        <f t="shared" si="16"/>
        <v>-1047.9748559157808</v>
      </c>
      <c r="AHZ97" s="294">
        <f t="shared" si="16"/>
        <v>-1047.9748559157808</v>
      </c>
      <c r="AIA97" s="294">
        <f t="shared" si="16"/>
        <v>-1047.9748559157808</v>
      </c>
      <c r="AIB97" s="294">
        <f t="shared" si="16"/>
        <v>-1047.9748559157808</v>
      </c>
      <c r="AIC97" s="294">
        <f t="shared" si="16"/>
        <v>-1047.9748559157808</v>
      </c>
      <c r="AID97" s="294">
        <f t="shared" si="16"/>
        <v>-1047.9748559157808</v>
      </c>
      <c r="AIE97" s="294">
        <f t="shared" si="16"/>
        <v>-1047.9748559157808</v>
      </c>
      <c r="AIF97" s="294">
        <f t="shared" si="16"/>
        <v>-1047.9748559157808</v>
      </c>
      <c r="AIG97" s="294">
        <f t="shared" si="16"/>
        <v>-1047.9748559157808</v>
      </c>
      <c r="AIH97" s="294">
        <f t="shared" si="16"/>
        <v>-1047.9748559157808</v>
      </c>
      <c r="AII97" s="294">
        <f t="shared" si="16"/>
        <v>-1047.9748559157808</v>
      </c>
      <c r="AIJ97" s="294">
        <f t="shared" si="16"/>
        <v>-1047.9748559157808</v>
      </c>
      <c r="AIK97" s="294">
        <f t="shared" si="16"/>
        <v>-1047.9748559157808</v>
      </c>
      <c r="AIL97" s="294">
        <f t="shared" si="16"/>
        <v>-1047.9748559157808</v>
      </c>
      <c r="AIM97" s="294">
        <f t="shared" si="16"/>
        <v>-1047.9748559157808</v>
      </c>
      <c r="AIN97" s="294">
        <f t="shared" si="16"/>
        <v>-1047.9748559157808</v>
      </c>
      <c r="AIO97" s="294">
        <f t="shared" si="16"/>
        <v>-1047.9748559157808</v>
      </c>
      <c r="AIP97" s="294">
        <f t="shared" si="16"/>
        <v>-1047.9748559157808</v>
      </c>
      <c r="AIQ97" s="294">
        <f t="shared" si="16"/>
        <v>-1047.9748559157808</v>
      </c>
      <c r="AIR97" s="294">
        <f t="shared" si="16"/>
        <v>-1047.9748559157808</v>
      </c>
      <c r="AIS97" s="294">
        <f t="shared" si="16"/>
        <v>-1047.9748559157808</v>
      </c>
      <c r="AIT97" s="294">
        <f t="shared" si="16"/>
        <v>-1047.9748559157808</v>
      </c>
      <c r="AIU97" s="294">
        <f t="shared" si="16"/>
        <v>-1047.9748559157808</v>
      </c>
      <c r="AIV97" s="294">
        <f t="shared" si="16"/>
        <v>-1047.9748559157808</v>
      </c>
      <c r="AIW97" s="294">
        <f t="shared" si="16"/>
        <v>-1047.9748559157808</v>
      </c>
      <c r="AIX97" s="294">
        <f t="shared" si="16"/>
        <v>-1047.9748559157808</v>
      </c>
      <c r="AIY97" s="294">
        <f t="shared" si="16"/>
        <v>-1047.9748559157808</v>
      </c>
      <c r="AIZ97" s="294">
        <f t="shared" si="16"/>
        <v>-1047.9748559157808</v>
      </c>
      <c r="AJA97" s="294">
        <f t="shared" si="16"/>
        <v>-1047.9748559157808</v>
      </c>
      <c r="AJB97" s="294">
        <f t="shared" si="16"/>
        <v>-1047.9748559157808</v>
      </c>
      <c r="AJC97" s="294">
        <f t="shared" si="16"/>
        <v>-1047.9748559157808</v>
      </c>
      <c r="AJD97" s="294">
        <f t="shared" si="16"/>
        <v>-1047.9748559157808</v>
      </c>
      <c r="AJE97" s="294">
        <f t="shared" si="16"/>
        <v>-1047.9748559157808</v>
      </c>
      <c r="AJF97" s="294">
        <f t="shared" si="16"/>
        <v>-1047.9748559157808</v>
      </c>
      <c r="AJG97" s="294">
        <f t="shared" si="16"/>
        <v>-1047.9748559157808</v>
      </c>
      <c r="AJH97" s="294">
        <f t="shared" si="16"/>
        <v>-1047.9748559157808</v>
      </c>
      <c r="AJI97" s="294">
        <f t="shared" si="16"/>
        <v>-1047.9748559157808</v>
      </c>
      <c r="AJJ97" s="294">
        <f t="shared" si="16"/>
        <v>-1047.9748559157808</v>
      </c>
      <c r="AJK97" s="294">
        <f t="shared" si="16"/>
        <v>-1047.9748559157808</v>
      </c>
      <c r="AJL97" s="294">
        <f t="shared" si="16"/>
        <v>-1047.9748559157808</v>
      </c>
      <c r="AJM97" s="294">
        <f t="shared" si="16"/>
        <v>-1047.9748559157808</v>
      </c>
      <c r="AJN97" s="294">
        <f t="shared" si="16"/>
        <v>-1047.9748559157808</v>
      </c>
      <c r="AJO97" s="294">
        <f t="shared" si="16"/>
        <v>-1047.9748559157808</v>
      </c>
      <c r="AJP97" s="294">
        <f t="shared" si="16"/>
        <v>-1047.9748559157808</v>
      </c>
      <c r="AJQ97" s="294">
        <f t="shared" si="16"/>
        <v>-1047.9748559157808</v>
      </c>
      <c r="AJR97" s="294">
        <f t="shared" si="16"/>
        <v>-1047.9748559157808</v>
      </c>
      <c r="AJS97" s="294">
        <f t="shared" si="16"/>
        <v>-1047.9748559157808</v>
      </c>
      <c r="AJT97" s="294">
        <f t="shared" si="16"/>
        <v>-1047.9748559157808</v>
      </c>
      <c r="AJU97" s="294">
        <f t="shared" si="16"/>
        <v>-1047.9748559157808</v>
      </c>
      <c r="AJV97" s="294">
        <f t="shared" si="16"/>
        <v>-1047.9748559157808</v>
      </c>
      <c r="AJW97" s="294">
        <f t="shared" si="16"/>
        <v>-1047.9748559157808</v>
      </c>
      <c r="AJX97" s="294">
        <f t="shared" si="16"/>
        <v>-1047.9748559157808</v>
      </c>
      <c r="AJY97" s="294">
        <f t="shared" si="16"/>
        <v>-1047.9748559157808</v>
      </c>
      <c r="AJZ97" s="294">
        <f t="shared" si="16"/>
        <v>-1047.9748559157808</v>
      </c>
      <c r="AKA97" s="294">
        <f t="shared" si="16"/>
        <v>-1047.9748559157808</v>
      </c>
      <c r="AKB97" s="294">
        <f t="shared" si="16"/>
        <v>-1047.9748559157808</v>
      </c>
      <c r="AKC97" s="294">
        <f t="shared" si="16"/>
        <v>-1047.9748559157808</v>
      </c>
      <c r="AKD97" s="294">
        <f t="shared" si="16"/>
        <v>-1047.9748559157808</v>
      </c>
      <c r="AKE97" s="294">
        <f t="shared" si="16"/>
        <v>-1047.9748559157808</v>
      </c>
      <c r="AKF97" s="294">
        <f t="shared" si="16"/>
        <v>-1047.9748559157808</v>
      </c>
      <c r="AKG97" s="294">
        <f t="shared" si="16"/>
        <v>-1047.9748559157808</v>
      </c>
      <c r="AKH97" s="294">
        <f t="shared" ref="AKH97:AMS97" si="17">(AKH$96*$B101+SUM($F$8:$F$10)-((AKH$96*$B101+SUM($F$8:$F$10))/$F$11*$F$40)-($F$27*AKH$96/$D$7)-SUM($F$14:$F$26,$F$28:$F$33,$F$35:$F$36,$F$41))</f>
        <v>-1047.9748559157808</v>
      </c>
      <c r="AKI97" s="294">
        <f t="shared" si="17"/>
        <v>-1047.9748559157808</v>
      </c>
      <c r="AKJ97" s="294">
        <f t="shared" si="17"/>
        <v>-1047.9748559157808</v>
      </c>
      <c r="AKK97" s="294">
        <f t="shared" si="17"/>
        <v>-1047.9748559157808</v>
      </c>
      <c r="AKL97" s="294">
        <f t="shared" si="17"/>
        <v>-1047.9748559157808</v>
      </c>
      <c r="AKM97" s="294">
        <f t="shared" si="17"/>
        <v>-1047.9748559157808</v>
      </c>
      <c r="AKN97" s="294">
        <f t="shared" si="17"/>
        <v>-1047.9748559157808</v>
      </c>
      <c r="AKO97" s="294">
        <f t="shared" si="17"/>
        <v>-1047.9748559157808</v>
      </c>
      <c r="AKP97" s="294">
        <f t="shared" si="17"/>
        <v>-1047.9748559157808</v>
      </c>
      <c r="AKQ97" s="294">
        <f t="shared" si="17"/>
        <v>-1047.9748559157808</v>
      </c>
      <c r="AKR97" s="294">
        <f t="shared" si="17"/>
        <v>-1047.9748559157808</v>
      </c>
      <c r="AKS97" s="294">
        <f t="shared" si="17"/>
        <v>-1047.9748559157808</v>
      </c>
      <c r="AKT97" s="294">
        <f t="shared" si="17"/>
        <v>-1047.9748559157808</v>
      </c>
      <c r="AKU97" s="294">
        <f t="shared" si="17"/>
        <v>-1047.9748559157808</v>
      </c>
      <c r="AKV97" s="294">
        <f t="shared" si="17"/>
        <v>-1047.9748559157808</v>
      </c>
      <c r="AKW97" s="294">
        <f t="shared" si="17"/>
        <v>-1047.9748559157808</v>
      </c>
      <c r="AKX97" s="294">
        <f t="shared" si="17"/>
        <v>-1047.9748559157808</v>
      </c>
      <c r="AKY97" s="294">
        <f t="shared" si="17"/>
        <v>-1047.9748559157808</v>
      </c>
      <c r="AKZ97" s="294">
        <f t="shared" si="17"/>
        <v>-1047.9748559157808</v>
      </c>
      <c r="ALA97" s="294">
        <f t="shared" si="17"/>
        <v>-1047.9748559157808</v>
      </c>
      <c r="ALB97" s="294">
        <f t="shared" si="17"/>
        <v>-1047.9748559157808</v>
      </c>
      <c r="ALC97" s="294">
        <f t="shared" si="17"/>
        <v>-1047.9748559157808</v>
      </c>
      <c r="ALD97" s="294">
        <f t="shared" si="17"/>
        <v>-1047.9748559157808</v>
      </c>
      <c r="ALE97" s="294">
        <f t="shared" si="17"/>
        <v>-1047.9748559157808</v>
      </c>
      <c r="ALF97" s="294">
        <f t="shared" si="17"/>
        <v>-1047.9748559157808</v>
      </c>
      <c r="ALG97" s="294">
        <f t="shared" si="17"/>
        <v>-1047.9748559157808</v>
      </c>
      <c r="ALH97" s="294">
        <f t="shared" si="17"/>
        <v>-1047.9748559157808</v>
      </c>
      <c r="ALI97" s="294">
        <f t="shared" si="17"/>
        <v>-1047.9748559157808</v>
      </c>
      <c r="ALJ97" s="294">
        <f t="shared" si="17"/>
        <v>-1047.9748559157808</v>
      </c>
      <c r="ALK97" s="294">
        <f t="shared" si="17"/>
        <v>-1047.9748559157808</v>
      </c>
      <c r="ALL97" s="294">
        <f t="shared" si="17"/>
        <v>-1047.9748559157808</v>
      </c>
      <c r="ALM97" s="294">
        <f t="shared" si="17"/>
        <v>-1047.9748559157808</v>
      </c>
      <c r="ALN97" s="294">
        <f t="shared" si="17"/>
        <v>-1047.9748559157808</v>
      </c>
      <c r="ALO97" s="294">
        <f t="shared" si="17"/>
        <v>-1047.9748559157808</v>
      </c>
      <c r="ALP97" s="294">
        <f t="shared" si="17"/>
        <v>-1047.9748559157808</v>
      </c>
      <c r="ALQ97" s="294">
        <f t="shared" si="17"/>
        <v>-1047.9748559157808</v>
      </c>
      <c r="ALR97" s="294">
        <f t="shared" si="17"/>
        <v>-1047.9748559157808</v>
      </c>
      <c r="ALS97" s="294">
        <f t="shared" si="17"/>
        <v>-1047.9748559157808</v>
      </c>
      <c r="ALT97" s="294">
        <f t="shared" si="17"/>
        <v>-1047.9748559157808</v>
      </c>
      <c r="ALU97" s="294">
        <f t="shared" si="17"/>
        <v>-1047.9748559157808</v>
      </c>
      <c r="ALV97" s="294">
        <f t="shared" si="17"/>
        <v>-1047.9748559157808</v>
      </c>
      <c r="ALW97" s="294">
        <f t="shared" si="17"/>
        <v>-1047.9748559157808</v>
      </c>
      <c r="ALX97" s="294">
        <f t="shared" si="17"/>
        <v>-1047.9748559157808</v>
      </c>
      <c r="ALY97" s="294">
        <f t="shared" si="17"/>
        <v>-1047.9748559157808</v>
      </c>
      <c r="ALZ97" s="294">
        <f t="shared" si="17"/>
        <v>-1047.9748559157808</v>
      </c>
      <c r="AMA97" s="294">
        <f t="shared" si="17"/>
        <v>-1047.9748559157808</v>
      </c>
      <c r="AMB97" s="294">
        <f t="shared" si="17"/>
        <v>-1047.9748559157808</v>
      </c>
      <c r="AMC97" s="294">
        <f t="shared" si="17"/>
        <v>-1047.9748559157808</v>
      </c>
      <c r="AMD97" s="294">
        <f t="shared" si="17"/>
        <v>-1047.9748559157808</v>
      </c>
      <c r="AME97" s="294">
        <f t="shared" si="17"/>
        <v>-1047.9748559157808</v>
      </c>
      <c r="AMF97" s="294">
        <f t="shared" si="17"/>
        <v>-1047.9748559157808</v>
      </c>
      <c r="AMG97" s="294">
        <f t="shared" si="17"/>
        <v>-1047.9748559157808</v>
      </c>
      <c r="AMH97" s="294">
        <f t="shared" si="17"/>
        <v>-1047.9748559157808</v>
      </c>
      <c r="AMI97" s="294">
        <f t="shared" si="17"/>
        <v>-1047.9748559157808</v>
      </c>
      <c r="AMJ97" s="294">
        <f t="shared" si="17"/>
        <v>-1047.9748559157808</v>
      </c>
      <c r="AMK97" s="294">
        <f t="shared" si="17"/>
        <v>-1047.9748559157808</v>
      </c>
      <c r="AML97" s="294">
        <f t="shared" si="17"/>
        <v>-1047.9748559157808</v>
      </c>
      <c r="AMM97" s="294">
        <f t="shared" si="17"/>
        <v>-1047.9748559157808</v>
      </c>
      <c r="AMN97" s="294">
        <f t="shared" si="17"/>
        <v>-1047.9748559157808</v>
      </c>
      <c r="AMO97" s="294">
        <f t="shared" si="17"/>
        <v>-1047.9748559157808</v>
      </c>
      <c r="AMP97" s="294">
        <f t="shared" si="17"/>
        <v>-1047.9748559157808</v>
      </c>
      <c r="AMQ97" s="294">
        <f t="shared" si="17"/>
        <v>-1047.9748559157808</v>
      </c>
      <c r="AMR97" s="294">
        <f t="shared" si="17"/>
        <v>-1047.9748559157808</v>
      </c>
      <c r="AMS97" s="294">
        <f t="shared" si="17"/>
        <v>-1047.9748559157808</v>
      </c>
      <c r="AMT97" s="294">
        <f t="shared" ref="AMT97:APE97" si="18">(AMT$96*$B101+SUM($F$8:$F$10)-((AMT$96*$B101+SUM($F$8:$F$10))/$F$11*$F$40)-($F$27*AMT$96/$D$7)-SUM($F$14:$F$26,$F$28:$F$33,$F$35:$F$36,$F$41))</f>
        <v>-1047.9748559157808</v>
      </c>
      <c r="AMU97" s="294">
        <f t="shared" si="18"/>
        <v>-1047.9748559157808</v>
      </c>
      <c r="AMV97" s="294">
        <f t="shared" si="18"/>
        <v>-1047.9748559157808</v>
      </c>
      <c r="AMW97" s="294">
        <f t="shared" si="18"/>
        <v>-1047.9748559157808</v>
      </c>
      <c r="AMX97" s="294">
        <f t="shared" si="18"/>
        <v>-1047.9748559157808</v>
      </c>
      <c r="AMY97" s="294">
        <f t="shared" si="18"/>
        <v>-1047.9748559157808</v>
      </c>
      <c r="AMZ97" s="294">
        <f t="shared" si="18"/>
        <v>-1047.9748559157808</v>
      </c>
      <c r="ANA97" s="294">
        <f t="shared" si="18"/>
        <v>-1047.9748559157808</v>
      </c>
      <c r="ANB97" s="294">
        <f t="shared" si="18"/>
        <v>-1047.9748559157808</v>
      </c>
      <c r="ANC97" s="294">
        <f t="shared" si="18"/>
        <v>-1047.9748559157808</v>
      </c>
      <c r="AND97" s="294">
        <f t="shared" si="18"/>
        <v>-1047.9748559157808</v>
      </c>
      <c r="ANE97" s="294">
        <f t="shared" si="18"/>
        <v>-1047.9748559157808</v>
      </c>
      <c r="ANF97" s="294">
        <f t="shared" si="18"/>
        <v>-1047.9748559157808</v>
      </c>
      <c r="ANG97" s="294">
        <f t="shared" si="18"/>
        <v>-1047.9748559157808</v>
      </c>
      <c r="ANH97" s="294">
        <f t="shared" si="18"/>
        <v>-1047.9748559157808</v>
      </c>
      <c r="ANI97" s="294">
        <f t="shared" si="18"/>
        <v>-1047.9748559157808</v>
      </c>
      <c r="ANJ97" s="294">
        <f t="shared" si="18"/>
        <v>-1047.9748559157808</v>
      </c>
      <c r="ANK97" s="294">
        <f t="shared" si="18"/>
        <v>-1047.9748559157808</v>
      </c>
      <c r="ANL97" s="294">
        <f t="shared" si="18"/>
        <v>-1047.9748559157808</v>
      </c>
      <c r="ANM97" s="294">
        <f t="shared" si="18"/>
        <v>-1047.9748559157808</v>
      </c>
      <c r="ANN97" s="294">
        <f t="shared" si="18"/>
        <v>-1047.9748559157808</v>
      </c>
      <c r="ANO97" s="294">
        <f t="shared" si="18"/>
        <v>-1047.9748559157808</v>
      </c>
      <c r="ANP97" s="294">
        <f t="shared" si="18"/>
        <v>-1047.9748559157808</v>
      </c>
      <c r="ANQ97" s="294">
        <f t="shared" si="18"/>
        <v>-1047.9748559157808</v>
      </c>
      <c r="ANR97" s="294">
        <f t="shared" si="18"/>
        <v>-1047.9748559157808</v>
      </c>
      <c r="ANS97" s="294">
        <f t="shared" si="18"/>
        <v>-1047.9748559157808</v>
      </c>
      <c r="ANT97" s="294">
        <f t="shared" si="18"/>
        <v>-1047.9748559157808</v>
      </c>
      <c r="ANU97" s="294">
        <f t="shared" si="18"/>
        <v>-1047.9748559157808</v>
      </c>
      <c r="ANV97" s="294">
        <f t="shared" si="18"/>
        <v>-1047.9748559157808</v>
      </c>
      <c r="ANW97" s="294">
        <f t="shared" si="18"/>
        <v>-1047.9748559157808</v>
      </c>
      <c r="ANX97" s="294">
        <f t="shared" si="18"/>
        <v>-1047.9748559157808</v>
      </c>
      <c r="ANY97" s="294">
        <f t="shared" si="18"/>
        <v>-1047.9748559157808</v>
      </c>
      <c r="ANZ97" s="294">
        <f t="shared" si="18"/>
        <v>-1047.9748559157808</v>
      </c>
      <c r="AOA97" s="294">
        <f t="shared" si="18"/>
        <v>-1047.9748559157808</v>
      </c>
      <c r="AOB97" s="294">
        <f t="shared" si="18"/>
        <v>-1047.9748559157808</v>
      </c>
      <c r="AOC97" s="294">
        <f t="shared" si="18"/>
        <v>-1047.9748559157808</v>
      </c>
      <c r="AOD97" s="294">
        <f t="shared" si="18"/>
        <v>-1047.9748559157808</v>
      </c>
      <c r="AOE97" s="294">
        <f t="shared" si="18"/>
        <v>-1047.9748559157808</v>
      </c>
      <c r="AOF97" s="294">
        <f t="shared" si="18"/>
        <v>-1047.9748559157808</v>
      </c>
      <c r="AOG97" s="294">
        <f t="shared" si="18"/>
        <v>-1047.9748559157808</v>
      </c>
      <c r="AOH97" s="294">
        <f t="shared" si="18"/>
        <v>-1047.9748559157808</v>
      </c>
      <c r="AOI97" s="294">
        <f t="shared" si="18"/>
        <v>-1047.9748559157808</v>
      </c>
      <c r="AOJ97" s="294">
        <f t="shared" si="18"/>
        <v>-1047.9748559157808</v>
      </c>
      <c r="AOK97" s="294">
        <f t="shared" si="18"/>
        <v>-1047.9748559157808</v>
      </c>
      <c r="AOL97" s="294">
        <f t="shared" si="18"/>
        <v>-1047.9748559157808</v>
      </c>
      <c r="AOM97" s="294">
        <f t="shared" si="18"/>
        <v>-1047.9748559157808</v>
      </c>
      <c r="AON97" s="294">
        <f t="shared" si="18"/>
        <v>-1047.9748559157808</v>
      </c>
      <c r="AOO97" s="294">
        <f t="shared" si="18"/>
        <v>-1047.9748559157808</v>
      </c>
      <c r="AOP97" s="294">
        <f t="shared" si="18"/>
        <v>-1047.9748559157808</v>
      </c>
      <c r="AOQ97" s="294">
        <f t="shared" si="18"/>
        <v>-1047.9748559157808</v>
      </c>
      <c r="AOR97" s="294">
        <f t="shared" si="18"/>
        <v>-1047.9748559157808</v>
      </c>
      <c r="AOS97" s="294">
        <f t="shared" si="18"/>
        <v>-1047.9748559157808</v>
      </c>
      <c r="AOT97" s="294">
        <f t="shared" si="18"/>
        <v>-1047.9748559157808</v>
      </c>
      <c r="AOU97" s="294">
        <f t="shared" si="18"/>
        <v>-1047.9748559157808</v>
      </c>
      <c r="AOV97" s="294">
        <f t="shared" si="18"/>
        <v>-1047.9748559157808</v>
      </c>
      <c r="AOW97" s="294">
        <f t="shared" si="18"/>
        <v>-1047.9748559157808</v>
      </c>
      <c r="AOX97" s="294">
        <f t="shared" si="18"/>
        <v>-1047.9748559157808</v>
      </c>
      <c r="AOY97" s="294">
        <f t="shared" si="18"/>
        <v>-1047.9748559157808</v>
      </c>
      <c r="AOZ97" s="294">
        <f t="shared" si="18"/>
        <v>-1047.9748559157808</v>
      </c>
      <c r="APA97" s="294">
        <f t="shared" si="18"/>
        <v>-1047.9748559157808</v>
      </c>
      <c r="APB97" s="294">
        <f t="shared" si="18"/>
        <v>-1047.9748559157808</v>
      </c>
      <c r="APC97" s="294">
        <f t="shared" si="18"/>
        <v>-1047.9748559157808</v>
      </c>
      <c r="APD97" s="294">
        <f t="shared" si="18"/>
        <v>-1047.9748559157808</v>
      </c>
      <c r="APE97" s="294">
        <f t="shared" si="18"/>
        <v>-1047.9748559157808</v>
      </c>
      <c r="APF97" s="294">
        <f t="shared" ref="APF97:ARQ97" si="19">(APF$96*$B101+SUM($F$8:$F$10)-((APF$96*$B101+SUM($F$8:$F$10))/$F$11*$F$40)-($F$27*APF$96/$D$7)-SUM($F$14:$F$26,$F$28:$F$33,$F$35:$F$36,$F$41))</f>
        <v>-1047.9748559157808</v>
      </c>
      <c r="APG97" s="294">
        <f t="shared" si="19"/>
        <v>-1047.9748559157808</v>
      </c>
      <c r="APH97" s="294">
        <f t="shared" si="19"/>
        <v>-1047.9748559157808</v>
      </c>
      <c r="API97" s="294">
        <f t="shared" si="19"/>
        <v>-1047.9748559157808</v>
      </c>
      <c r="APJ97" s="294">
        <f t="shared" si="19"/>
        <v>-1047.9748559157808</v>
      </c>
      <c r="APK97" s="294">
        <f t="shared" si="19"/>
        <v>-1047.9748559157808</v>
      </c>
      <c r="APL97" s="294">
        <f t="shared" si="19"/>
        <v>-1047.9748559157808</v>
      </c>
      <c r="APM97" s="294">
        <f t="shared" si="19"/>
        <v>-1047.9748559157808</v>
      </c>
      <c r="APN97" s="294">
        <f t="shared" si="19"/>
        <v>-1047.9748559157808</v>
      </c>
      <c r="APO97" s="294">
        <f t="shared" si="19"/>
        <v>-1047.9748559157808</v>
      </c>
      <c r="APP97" s="294">
        <f t="shared" si="19"/>
        <v>-1047.9748559157808</v>
      </c>
      <c r="APQ97" s="294">
        <f t="shared" si="19"/>
        <v>-1047.9748559157808</v>
      </c>
      <c r="APR97" s="294">
        <f t="shared" si="19"/>
        <v>-1047.9748559157808</v>
      </c>
      <c r="APS97" s="294">
        <f t="shared" si="19"/>
        <v>-1047.9748559157808</v>
      </c>
      <c r="APT97" s="294">
        <f t="shared" si="19"/>
        <v>-1047.9748559157808</v>
      </c>
      <c r="APU97" s="294">
        <f t="shared" si="19"/>
        <v>-1047.9748559157808</v>
      </c>
      <c r="APV97" s="294">
        <f t="shared" si="19"/>
        <v>-1047.9748559157808</v>
      </c>
      <c r="APW97" s="294">
        <f t="shared" si="19"/>
        <v>-1047.9748559157808</v>
      </c>
      <c r="APX97" s="294">
        <f t="shared" si="19"/>
        <v>-1047.9748559157808</v>
      </c>
      <c r="APY97" s="294">
        <f t="shared" si="19"/>
        <v>-1047.9748559157808</v>
      </c>
      <c r="APZ97" s="294">
        <f t="shared" si="19"/>
        <v>-1047.9748559157808</v>
      </c>
      <c r="AQA97" s="294">
        <f t="shared" si="19"/>
        <v>-1047.9748559157808</v>
      </c>
      <c r="AQB97" s="294">
        <f t="shared" si="19"/>
        <v>-1047.9748559157808</v>
      </c>
      <c r="AQC97" s="294">
        <f t="shared" si="19"/>
        <v>-1047.9748559157808</v>
      </c>
      <c r="AQD97" s="294">
        <f t="shared" si="19"/>
        <v>-1047.9748559157808</v>
      </c>
      <c r="AQE97" s="294">
        <f t="shared" si="19"/>
        <v>-1047.9748559157808</v>
      </c>
      <c r="AQF97" s="294">
        <f t="shared" si="19"/>
        <v>-1047.9748559157808</v>
      </c>
      <c r="AQG97" s="294">
        <f t="shared" si="19"/>
        <v>-1047.9748559157808</v>
      </c>
      <c r="AQH97" s="294">
        <f t="shared" si="19"/>
        <v>-1047.9748559157808</v>
      </c>
      <c r="AQI97" s="294">
        <f t="shared" si="19"/>
        <v>-1047.9748559157808</v>
      </c>
      <c r="AQJ97" s="294">
        <f t="shared" si="19"/>
        <v>-1047.9748559157808</v>
      </c>
      <c r="AQK97" s="294">
        <f t="shared" si="19"/>
        <v>-1047.9748559157808</v>
      </c>
      <c r="AQL97" s="294">
        <f t="shared" si="19"/>
        <v>-1047.9748559157808</v>
      </c>
      <c r="AQM97" s="294">
        <f t="shared" si="19"/>
        <v>-1047.9748559157808</v>
      </c>
      <c r="AQN97" s="294">
        <f t="shared" si="19"/>
        <v>-1047.9748559157808</v>
      </c>
      <c r="AQO97" s="294">
        <f t="shared" si="19"/>
        <v>-1047.9748559157808</v>
      </c>
      <c r="AQP97" s="294">
        <f t="shared" si="19"/>
        <v>-1047.9748559157808</v>
      </c>
      <c r="AQQ97" s="294">
        <f t="shared" si="19"/>
        <v>-1047.9748559157808</v>
      </c>
      <c r="AQR97" s="294">
        <f t="shared" si="19"/>
        <v>-1047.9748559157808</v>
      </c>
      <c r="AQS97" s="294">
        <f t="shared" si="19"/>
        <v>-1047.9748559157808</v>
      </c>
      <c r="AQT97" s="294">
        <f t="shared" si="19"/>
        <v>-1047.9748559157808</v>
      </c>
      <c r="AQU97" s="294">
        <f t="shared" si="19"/>
        <v>-1047.9748559157808</v>
      </c>
      <c r="AQV97" s="294">
        <f t="shared" si="19"/>
        <v>-1047.9748559157808</v>
      </c>
      <c r="AQW97" s="294">
        <f t="shared" si="19"/>
        <v>-1047.9748559157808</v>
      </c>
      <c r="AQX97" s="294">
        <f t="shared" si="19"/>
        <v>-1047.9748559157808</v>
      </c>
      <c r="AQY97" s="294">
        <f t="shared" si="19"/>
        <v>-1047.9748559157808</v>
      </c>
      <c r="AQZ97" s="294">
        <f t="shared" si="19"/>
        <v>-1047.9748559157808</v>
      </c>
      <c r="ARA97" s="294">
        <f t="shared" si="19"/>
        <v>-1047.9748559157808</v>
      </c>
      <c r="ARB97" s="294">
        <f t="shared" si="19"/>
        <v>-1047.9748559157808</v>
      </c>
      <c r="ARC97" s="294">
        <f t="shared" si="19"/>
        <v>-1047.9748559157808</v>
      </c>
      <c r="ARD97" s="294">
        <f t="shared" si="19"/>
        <v>-1047.9748559157808</v>
      </c>
      <c r="ARE97" s="294">
        <f t="shared" si="19"/>
        <v>-1047.9748559157808</v>
      </c>
      <c r="ARF97" s="294">
        <f t="shared" si="19"/>
        <v>-1047.9748559157808</v>
      </c>
      <c r="ARG97" s="294">
        <f t="shared" si="19"/>
        <v>-1047.9748559157808</v>
      </c>
      <c r="ARH97" s="294">
        <f t="shared" si="19"/>
        <v>-1047.9748559157808</v>
      </c>
      <c r="ARI97" s="294">
        <f t="shared" si="19"/>
        <v>-1047.9748559157808</v>
      </c>
      <c r="ARJ97" s="294">
        <f t="shared" si="19"/>
        <v>-1047.9748559157808</v>
      </c>
      <c r="ARK97" s="294">
        <f t="shared" si="19"/>
        <v>-1047.9748559157808</v>
      </c>
      <c r="ARL97" s="294">
        <f t="shared" si="19"/>
        <v>-1047.9748559157808</v>
      </c>
      <c r="ARM97" s="294">
        <f t="shared" si="19"/>
        <v>-1047.9748559157808</v>
      </c>
      <c r="ARN97" s="294">
        <f t="shared" si="19"/>
        <v>-1047.9748559157808</v>
      </c>
      <c r="ARO97" s="294">
        <f t="shared" si="19"/>
        <v>-1047.9748559157808</v>
      </c>
      <c r="ARP97" s="294">
        <f t="shared" si="19"/>
        <v>-1047.9748559157808</v>
      </c>
      <c r="ARQ97" s="294">
        <f t="shared" si="19"/>
        <v>-1047.9748559157808</v>
      </c>
      <c r="ARR97" s="294">
        <f t="shared" ref="ARR97:AUC97" si="20">(ARR$96*$B101+SUM($F$8:$F$10)-((ARR$96*$B101+SUM($F$8:$F$10))/$F$11*$F$40)-($F$27*ARR$96/$D$7)-SUM($F$14:$F$26,$F$28:$F$33,$F$35:$F$36,$F$41))</f>
        <v>-1047.9748559157808</v>
      </c>
      <c r="ARS97" s="294">
        <f t="shared" si="20"/>
        <v>-1047.9748559157808</v>
      </c>
      <c r="ART97" s="294">
        <f t="shared" si="20"/>
        <v>-1047.9748559157808</v>
      </c>
      <c r="ARU97" s="294">
        <f t="shared" si="20"/>
        <v>-1047.9748559157808</v>
      </c>
      <c r="ARV97" s="294">
        <f t="shared" si="20"/>
        <v>-1047.9748559157808</v>
      </c>
      <c r="ARW97" s="294">
        <f t="shared" si="20"/>
        <v>-1047.9748559157808</v>
      </c>
      <c r="ARX97" s="294">
        <f t="shared" si="20"/>
        <v>-1047.9748559157808</v>
      </c>
      <c r="ARY97" s="294">
        <f t="shared" si="20"/>
        <v>-1047.9748559157808</v>
      </c>
      <c r="ARZ97" s="294">
        <f t="shared" si="20"/>
        <v>-1047.9748559157808</v>
      </c>
      <c r="ASA97" s="294">
        <f t="shared" si="20"/>
        <v>-1047.9748559157808</v>
      </c>
      <c r="ASB97" s="294">
        <f t="shared" si="20"/>
        <v>-1047.9748559157808</v>
      </c>
      <c r="ASC97" s="294">
        <f t="shared" si="20"/>
        <v>-1047.9748559157808</v>
      </c>
      <c r="ASD97" s="294">
        <f t="shared" si="20"/>
        <v>-1047.9748559157808</v>
      </c>
      <c r="ASE97" s="294">
        <f t="shared" si="20"/>
        <v>-1047.9748559157808</v>
      </c>
      <c r="ASF97" s="294">
        <f t="shared" si="20"/>
        <v>-1047.9748559157808</v>
      </c>
      <c r="ASG97" s="294">
        <f t="shared" si="20"/>
        <v>-1047.9748559157808</v>
      </c>
      <c r="ASH97" s="294">
        <f t="shared" si="20"/>
        <v>-1047.9748559157808</v>
      </c>
      <c r="ASI97" s="294">
        <f t="shared" si="20"/>
        <v>-1047.9748559157808</v>
      </c>
      <c r="ASJ97" s="294">
        <f t="shared" si="20"/>
        <v>-1047.9748559157808</v>
      </c>
      <c r="ASK97" s="294">
        <f t="shared" si="20"/>
        <v>-1047.9748559157808</v>
      </c>
      <c r="ASL97" s="294">
        <f t="shared" si="20"/>
        <v>-1047.9748559157808</v>
      </c>
      <c r="ASM97" s="294">
        <f t="shared" si="20"/>
        <v>-1047.9748559157808</v>
      </c>
      <c r="ASN97" s="294">
        <f t="shared" si="20"/>
        <v>-1047.9748559157808</v>
      </c>
      <c r="ASO97" s="294">
        <f t="shared" si="20"/>
        <v>-1047.9748559157808</v>
      </c>
      <c r="ASP97" s="294">
        <f t="shared" si="20"/>
        <v>-1047.9748559157808</v>
      </c>
      <c r="ASQ97" s="294">
        <f t="shared" si="20"/>
        <v>-1047.9748559157808</v>
      </c>
      <c r="ASR97" s="294">
        <f t="shared" si="20"/>
        <v>-1047.9748559157808</v>
      </c>
      <c r="ASS97" s="294">
        <f t="shared" si="20"/>
        <v>-1047.9748559157808</v>
      </c>
      <c r="AST97" s="294">
        <f t="shared" si="20"/>
        <v>-1047.9748559157808</v>
      </c>
      <c r="ASU97" s="294">
        <f t="shared" si="20"/>
        <v>-1047.9748559157808</v>
      </c>
      <c r="ASV97" s="294">
        <f t="shared" si="20"/>
        <v>-1047.9748559157808</v>
      </c>
      <c r="ASW97" s="294">
        <f t="shared" si="20"/>
        <v>-1047.9748559157808</v>
      </c>
      <c r="ASX97" s="294">
        <f t="shared" si="20"/>
        <v>-1047.9748559157808</v>
      </c>
      <c r="ASY97" s="294">
        <f t="shared" si="20"/>
        <v>-1047.9748559157808</v>
      </c>
      <c r="ASZ97" s="294">
        <f t="shared" si="20"/>
        <v>-1047.9748559157808</v>
      </c>
      <c r="ATA97" s="294">
        <f t="shared" si="20"/>
        <v>-1047.9748559157808</v>
      </c>
      <c r="ATB97" s="294">
        <f t="shared" si="20"/>
        <v>-1047.9748559157808</v>
      </c>
      <c r="ATC97" s="294">
        <f t="shared" si="20"/>
        <v>-1047.9748559157808</v>
      </c>
      <c r="ATD97" s="294">
        <f t="shared" si="20"/>
        <v>-1047.9748559157808</v>
      </c>
      <c r="ATE97" s="294">
        <f t="shared" si="20"/>
        <v>-1047.9748559157808</v>
      </c>
      <c r="ATF97" s="294">
        <f t="shared" si="20"/>
        <v>-1047.9748559157808</v>
      </c>
      <c r="ATG97" s="294">
        <f t="shared" si="20"/>
        <v>-1047.9748559157808</v>
      </c>
      <c r="ATH97" s="294">
        <f t="shared" si="20"/>
        <v>-1047.9748559157808</v>
      </c>
      <c r="ATI97" s="294">
        <f t="shared" si="20"/>
        <v>-1047.9748559157808</v>
      </c>
      <c r="ATJ97" s="294">
        <f t="shared" si="20"/>
        <v>-1047.9748559157808</v>
      </c>
      <c r="ATK97" s="294">
        <f t="shared" si="20"/>
        <v>-1047.9748559157808</v>
      </c>
      <c r="ATL97" s="294">
        <f t="shared" si="20"/>
        <v>-1047.9748559157808</v>
      </c>
      <c r="ATM97" s="294">
        <f t="shared" si="20"/>
        <v>-1047.9748559157808</v>
      </c>
      <c r="ATN97" s="294">
        <f t="shared" si="20"/>
        <v>-1047.9748559157808</v>
      </c>
      <c r="ATO97" s="294">
        <f t="shared" si="20"/>
        <v>-1047.9748559157808</v>
      </c>
      <c r="ATP97" s="294">
        <f t="shared" si="20"/>
        <v>-1047.9748559157808</v>
      </c>
      <c r="ATQ97" s="294">
        <f t="shared" si="20"/>
        <v>-1047.9748559157808</v>
      </c>
      <c r="ATR97" s="294">
        <f t="shared" si="20"/>
        <v>-1047.9748559157808</v>
      </c>
      <c r="ATS97" s="294">
        <f t="shared" si="20"/>
        <v>-1047.9748559157808</v>
      </c>
      <c r="ATT97" s="294">
        <f t="shared" si="20"/>
        <v>-1047.9748559157808</v>
      </c>
      <c r="ATU97" s="294">
        <f t="shared" si="20"/>
        <v>-1047.9748559157808</v>
      </c>
      <c r="ATV97" s="294">
        <f t="shared" si="20"/>
        <v>-1047.9748559157808</v>
      </c>
      <c r="ATW97" s="294">
        <f t="shared" si="20"/>
        <v>-1047.9748559157808</v>
      </c>
      <c r="ATX97" s="294">
        <f t="shared" si="20"/>
        <v>-1047.9748559157808</v>
      </c>
      <c r="ATY97" s="294">
        <f t="shared" si="20"/>
        <v>-1047.9748559157808</v>
      </c>
      <c r="ATZ97" s="294">
        <f t="shared" si="20"/>
        <v>-1047.9748559157808</v>
      </c>
      <c r="AUA97" s="294">
        <f t="shared" si="20"/>
        <v>-1047.9748559157808</v>
      </c>
      <c r="AUB97" s="294">
        <f t="shared" si="20"/>
        <v>-1047.9748559157808</v>
      </c>
      <c r="AUC97" s="294">
        <f t="shared" si="20"/>
        <v>-1047.9748559157808</v>
      </c>
      <c r="AUD97" s="294">
        <f t="shared" ref="AUD97:AWO97" si="21">(AUD$96*$B101+SUM($F$8:$F$10)-((AUD$96*$B101+SUM($F$8:$F$10))/$F$11*$F$40)-($F$27*AUD$96/$D$7)-SUM($F$14:$F$26,$F$28:$F$33,$F$35:$F$36,$F$41))</f>
        <v>-1047.9748559157808</v>
      </c>
      <c r="AUE97" s="294">
        <f t="shared" si="21"/>
        <v>-1047.9748559157808</v>
      </c>
      <c r="AUF97" s="294">
        <f t="shared" si="21"/>
        <v>-1047.9748559157808</v>
      </c>
      <c r="AUG97" s="294">
        <f t="shared" si="21"/>
        <v>-1047.9748559157808</v>
      </c>
      <c r="AUH97" s="294">
        <f t="shared" si="21"/>
        <v>-1047.9748559157808</v>
      </c>
      <c r="AUI97" s="294">
        <f t="shared" si="21"/>
        <v>-1047.9748559157808</v>
      </c>
      <c r="AUJ97" s="294">
        <f t="shared" si="21"/>
        <v>-1047.9748559157808</v>
      </c>
      <c r="AUK97" s="294">
        <f t="shared" si="21"/>
        <v>-1047.9748559157808</v>
      </c>
      <c r="AUL97" s="294">
        <f t="shared" si="21"/>
        <v>-1047.9748559157808</v>
      </c>
      <c r="AUM97" s="294">
        <f t="shared" si="21"/>
        <v>-1047.9748559157808</v>
      </c>
      <c r="AUN97" s="294">
        <f t="shared" si="21"/>
        <v>-1047.9748559157808</v>
      </c>
      <c r="AUO97" s="294">
        <f t="shared" si="21"/>
        <v>-1047.9748559157808</v>
      </c>
      <c r="AUP97" s="294">
        <f t="shared" si="21"/>
        <v>-1047.9748559157808</v>
      </c>
      <c r="AUQ97" s="294">
        <f t="shared" si="21"/>
        <v>-1047.9748559157808</v>
      </c>
      <c r="AUR97" s="294">
        <f t="shared" si="21"/>
        <v>-1047.9748559157808</v>
      </c>
      <c r="AUS97" s="294">
        <f t="shared" si="21"/>
        <v>-1047.9748559157808</v>
      </c>
      <c r="AUT97" s="294">
        <f t="shared" si="21"/>
        <v>-1047.9748559157808</v>
      </c>
      <c r="AUU97" s="294">
        <f t="shared" si="21"/>
        <v>-1047.9748559157808</v>
      </c>
      <c r="AUV97" s="294">
        <f t="shared" si="21"/>
        <v>-1047.9748559157808</v>
      </c>
      <c r="AUW97" s="294">
        <f t="shared" si="21"/>
        <v>-1047.9748559157808</v>
      </c>
      <c r="AUX97" s="294">
        <f t="shared" si="21"/>
        <v>-1047.9748559157808</v>
      </c>
      <c r="AUY97" s="294">
        <f t="shared" si="21"/>
        <v>-1047.9748559157808</v>
      </c>
      <c r="AUZ97" s="294">
        <f t="shared" si="21"/>
        <v>-1047.9748559157808</v>
      </c>
      <c r="AVA97" s="294">
        <f t="shared" si="21"/>
        <v>-1047.9748559157808</v>
      </c>
      <c r="AVB97" s="294">
        <f t="shared" si="21"/>
        <v>-1047.9748559157808</v>
      </c>
      <c r="AVC97" s="294">
        <f t="shared" si="21"/>
        <v>-1047.9748559157808</v>
      </c>
      <c r="AVD97" s="294">
        <f t="shared" si="21"/>
        <v>-1047.9748559157808</v>
      </c>
      <c r="AVE97" s="294">
        <f t="shared" si="21"/>
        <v>-1047.9748559157808</v>
      </c>
      <c r="AVF97" s="294">
        <f t="shared" si="21"/>
        <v>-1047.9748559157808</v>
      </c>
      <c r="AVG97" s="294">
        <f t="shared" si="21"/>
        <v>-1047.9748559157808</v>
      </c>
      <c r="AVH97" s="294">
        <f t="shared" si="21"/>
        <v>-1047.9748559157808</v>
      </c>
      <c r="AVI97" s="294">
        <f t="shared" si="21"/>
        <v>-1047.9748559157808</v>
      </c>
      <c r="AVJ97" s="294">
        <f t="shared" si="21"/>
        <v>-1047.9748559157808</v>
      </c>
      <c r="AVK97" s="294">
        <f t="shared" si="21"/>
        <v>-1047.9748559157808</v>
      </c>
      <c r="AVL97" s="294">
        <f t="shared" si="21"/>
        <v>-1047.9748559157808</v>
      </c>
      <c r="AVM97" s="294">
        <f t="shared" si="21"/>
        <v>-1047.9748559157808</v>
      </c>
      <c r="AVN97" s="294">
        <f t="shared" si="21"/>
        <v>-1047.9748559157808</v>
      </c>
      <c r="AVO97" s="294">
        <f t="shared" si="21"/>
        <v>-1047.9748559157808</v>
      </c>
      <c r="AVP97" s="294">
        <f t="shared" si="21"/>
        <v>-1047.9748559157808</v>
      </c>
      <c r="AVQ97" s="294">
        <f t="shared" si="21"/>
        <v>-1047.9748559157808</v>
      </c>
      <c r="AVR97" s="294">
        <f t="shared" si="21"/>
        <v>-1047.9748559157808</v>
      </c>
      <c r="AVS97" s="294">
        <f t="shared" si="21"/>
        <v>-1047.9748559157808</v>
      </c>
      <c r="AVT97" s="294">
        <f t="shared" si="21"/>
        <v>-1047.9748559157808</v>
      </c>
      <c r="AVU97" s="294">
        <f t="shared" si="21"/>
        <v>-1047.9748559157808</v>
      </c>
      <c r="AVV97" s="294">
        <f t="shared" si="21"/>
        <v>-1047.9748559157808</v>
      </c>
      <c r="AVW97" s="294">
        <f t="shared" si="21"/>
        <v>-1047.9748559157808</v>
      </c>
      <c r="AVX97" s="294">
        <f t="shared" si="21"/>
        <v>-1047.9748559157808</v>
      </c>
      <c r="AVY97" s="294">
        <f t="shared" si="21"/>
        <v>-1047.9748559157808</v>
      </c>
      <c r="AVZ97" s="294">
        <f t="shared" si="21"/>
        <v>-1047.9748559157808</v>
      </c>
      <c r="AWA97" s="294">
        <f t="shared" si="21"/>
        <v>-1047.9748559157808</v>
      </c>
      <c r="AWB97" s="294">
        <f t="shared" si="21"/>
        <v>-1047.9748559157808</v>
      </c>
      <c r="AWC97" s="294">
        <f t="shared" si="21"/>
        <v>-1047.9748559157808</v>
      </c>
      <c r="AWD97" s="294">
        <f t="shared" si="21"/>
        <v>-1047.9748559157808</v>
      </c>
      <c r="AWE97" s="294">
        <f t="shared" si="21"/>
        <v>-1047.9748559157808</v>
      </c>
      <c r="AWF97" s="294">
        <f t="shared" si="21"/>
        <v>-1047.9748559157808</v>
      </c>
      <c r="AWG97" s="294">
        <f t="shared" si="21"/>
        <v>-1047.9748559157808</v>
      </c>
      <c r="AWH97" s="294">
        <f t="shared" si="21"/>
        <v>-1047.9748559157808</v>
      </c>
      <c r="AWI97" s="294">
        <f t="shared" si="21"/>
        <v>-1047.9748559157808</v>
      </c>
      <c r="AWJ97" s="294">
        <f t="shared" si="21"/>
        <v>-1047.9748559157808</v>
      </c>
      <c r="AWK97" s="294">
        <f t="shared" si="21"/>
        <v>-1047.9748559157808</v>
      </c>
      <c r="AWL97" s="294">
        <f t="shared" si="21"/>
        <v>-1047.9748559157808</v>
      </c>
      <c r="AWM97" s="294">
        <f t="shared" si="21"/>
        <v>-1047.9748559157808</v>
      </c>
      <c r="AWN97" s="294">
        <f t="shared" si="21"/>
        <v>-1047.9748559157808</v>
      </c>
      <c r="AWO97" s="294">
        <f t="shared" si="21"/>
        <v>-1047.9748559157808</v>
      </c>
      <c r="AWP97" s="294">
        <f t="shared" ref="AWP97:AZA97" si="22">(AWP$96*$B101+SUM($F$8:$F$10)-((AWP$96*$B101+SUM($F$8:$F$10))/$F$11*$F$40)-($F$27*AWP$96/$D$7)-SUM($F$14:$F$26,$F$28:$F$33,$F$35:$F$36,$F$41))</f>
        <v>-1047.9748559157808</v>
      </c>
      <c r="AWQ97" s="294">
        <f t="shared" si="22"/>
        <v>-1047.9748559157808</v>
      </c>
      <c r="AWR97" s="294">
        <f t="shared" si="22"/>
        <v>-1047.9748559157808</v>
      </c>
      <c r="AWS97" s="294">
        <f t="shared" si="22"/>
        <v>-1047.9748559157808</v>
      </c>
      <c r="AWT97" s="294">
        <f t="shared" si="22"/>
        <v>-1047.9748559157808</v>
      </c>
      <c r="AWU97" s="294">
        <f t="shared" si="22"/>
        <v>-1047.9748559157808</v>
      </c>
      <c r="AWV97" s="294">
        <f t="shared" si="22"/>
        <v>-1047.9748559157808</v>
      </c>
      <c r="AWW97" s="294">
        <f t="shared" si="22"/>
        <v>-1047.9748559157808</v>
      </c>
      <c r="AWX97" s="294">
        <f t="shared" si="22"/>
        <v>-1047.9748559157808</v>
      </c>
      <c r="AWY97" s="294">
        <f t="shared" si="22"/>
        <v>-1047.9748559157808</v>
      </c>
      <c r="AWZ97" s="294">
        <f t="shared" si="22"/>
        <v>-1047.9748559157808</v>
      </c>
      <c r="AXA97" s="294">
        <f t="shared" si="22"/>
        <v>-1047.9748559157808</v>
      </c>
      <c r="AXB97" s="294">
        <f t="shared" si="22"/>
        <v>-1047.9748559157808</v>
      </c>
      <c r="AXC97" s="294">
        <f t="shared" si="22"/>
        <v>-1047.9748559157808</v>
      </c>
      <c r="AXD97" s="294">
        <f t="shared" si="22"/>
        <v>-1047.9748559157808</v>
      </c>
      <c r="AXE97" s="294">
        <f t="shared" si="22"/>
        <v>-1047.9748559157808</v>
      </c>
      <c r="AXF97" s="294">
        <f t="shared" si="22"/>
        <v>-1047.9748559157808</v>
      </c>
      <c r="AXG97" s="294">
        <f t="shared" si="22"/>
        <v>-1047.9748559157808</v>
      </c>
      <c r="AXH97" s="294">
        <f t="shared" si="22"/>
        <v>-1047.9748559157808</v>
      </c>
      <c r="AXI97" s="294">
        <f t="shared" si="22"/>
        <v>-1047.9748559157808</v>
      </c>
      <c r="AXJ97" s="294">
        <f t="shared" si="22"/>
        <v>-1047.9748559157808</v>
      </c>
      <c r="AXK97" s="294">
        <f t="shared" si="22"/>
        <v>-1047.9748559157808</v>
      </c>
      <c r="AXL97" s="294">
        <f t="shared" si="22"/>
        <v>-1047.9748559157808</v>
      </c>
      <c r="AXM97" s="294">
        <f t="shared" si="22"/>
        <v>-1047.9748559157808</v>
      </c>
      <c r="AXN97" s="294">
        <f t="shared" si="22"/>
        <v>-1047.9748559157808</v>
      </c>
      <c r="AXO97" s="294">
        <f t="shared" si="22"/>
        <v>-1047.9748559157808</v>
      </c>
      <c r="AXP97" s="294">
        <f t="shared" si="22"/>
        <v>-1047.9748559157808</v>
      </c>
      <c r="AXQ97" s="294">
        <f t="shared" si="22"/>
        <v>-1047.9748559157808</v>
      </c>
      <c r="AXR97" s="294">
        <f t="shared" si="22"/>
        <v>-1047.9748559157808</v>
      </c>
      <c r="AXS97" s="294">
        <f t="shared" si="22"/>
        <v>-1047.9748559157808</v>
      </c>
      <c r="AXT97" s="294">
        <f t="shared" si="22"/>
        <v>-1047.9748559157808</v>
      </c>
      <c r="AXU97" s="294">
        <f t="shared" si="22"/>
        <v>-1047.9748559157808</v>
      </c>
      <c r="AXV97" s="294">
        <f t="shared" si="22"/>
        <v>-1047.9748559157808</v>
      </c>
      <c r="AXW97" s="294">
        <f t="shared" si="22"/>
        <v>-1047.9748559157808</v>
      </c>
      <c r="AXX97" s="294">
        <f t="shared" si="22"/>
        <v>-1047.9748559157808</v>
      </c>
      <c r="AXY97" s="294">
        <f t="shared" si="22"/>
        <v>-1047.9748559157808</v>
      </c>
      <c r="AXZ97" s="294">
        <f t="shared" si="22"/>
        <v>-1047.9748559157808</v>
      </c>
      <c r="AYA97" s="294">
        <f t="shared" si="22"/>
        <v>-1047.9748559157808</v>
      </c>
      <c r="AYB97" s="294">
        <f t="shared" si="22"/>
        <v>-1047.9748559157808</v>
      </c>
      <c r="AYC97" s="294">
        <f t="shared" si="22"/>
        <v>-1047.9748559157808</v>
      </c>
      <c r="AYD97" s="294">
        <f t="shared" si="22"/>
        <v>-1047.9748559157808</v>
      </c>
      <c r="AYE97" s="294">
        <f t="shared" si="22"/>
        <v>-1047.9748559157808</v>
      </c>
      <c r="AYF97" s="294">
        <f t="shared" si="22"/>
        <v>-1047.9748559157808</v>
      </c>
      <c r="AYG97" s="294">
        <f t="shared" si="22"/>
        <v>-1047.9748559157808</v>
      </c>
      <c r="AYH97" s="294">
        <f t="shared" si="22"/>
        <v>-1047.9748559157808</v>
      </c>
      <c r="AYI97" s="294">
        <f t="shared" si="22"/>
        <v>-1047.9748559157808</v>
      </c>
      <c r="AYJ97" s="294">
        <f t="shared" si="22"/>
        <v>-1047.9748559157808</v>
      </c>
      <c r="AYK97" s="294">
        <f t="shared" si="22"/>
        <v>-1047.9748559157808</v>
      </c>
      <c r="AYL97" s="294">
        <f t="shared" si="22"/>
        <v>-1047.9748559157808</v>
      </c>
      <c r="AYM97" s="294">
        <f t="shared" si="22"/>
        <v>-1047.9748559157808</v>
      </c>
      <c r="AYN97" s="294">
        <f t="shared" si="22"/>
        <v>-1047.9748559157808</v>
      </c>
      <c r="AYO97" s="294">
        <f t="shared" si="22"/>
        <v>-1047.9748559157808</v>
      </c>
      <c r="AYP97" s="294">
        <f t="shared" si="22"/>
        <v>-1047.9748559157808</v>
      </c>
      <c r="AYQ97" s="294">
        <f t="shared" si="22"/>
        <v>-1047.9748559157808</v>
      </c>
      <c r="AYR97" s="294">
        <f t="shared" si="22"/>
        <v>-1047.9748559157808</v>
      </c>
      <c r="AYS97" s="294">
        <f t="shared" si="22"/>
        <v>-1047.9748559157808</v>
      </c>
      <c r="AYT97" s="294">
        <f t="shared" si="22"/>
        <v>-1047.9748559157808</v>
      </c>
      <c r="AYU97" s="294">
        <f t="shared" si="22"/>
        <v>-1047.9748559157808</v>
      </c>
      <c r="AYV97" s="294">
        <f t="shared" si="22"/>
        <v>-1047.9748559157808</v>
      </c>
      <c r="AYW97" s="294">
        <f t="shared" si="22"/>
        <v>-1047.9748559157808</v>
      </c>
      <c r="AYX97" s="294">
        <f t="shared" si="22"/>
        <v>-1047.9748559157808</v>
      </c>
      <c r="AYY97" s="294">
        <f t="shared" si="22"/>
        <v>-1047.9748559157808</v>
      </c>
      <c r="AYZ97" s="294">
        <f t="shared" si="22"/>
        <v>-1047.9748559157808</v>
      </c>
      <c r="AZA97" s="294">
        <f t="shared" si="22"/>
        <v>-1047.9748559157808</v>
      </c>
      <c r="AZB97" s="294">
        <f t="shared" ref="AZB97:BBM97" si="23">(AZB$96*$B101+SUM($F$8:$F$10)-((AZB$96*$B101+SUM($F$8:$F$10))/$F$11*$F$40)-($F$27*AZB$96/$D$7)-SUM($F$14:$F$26,$F$28:$F$33,$F$35:$F$36,$F$41))</f>
        <v>-1047.9748559157808</v>
      </c>
      <c r="AZC97" s="294">
        <f t="shared" si="23"/>
        <v>-1047.9748559157808</v>
      </c>
      <c r="AZD97" s="294">
        <f t="shared" si="23"/>
        <v>-1047.9748559157808</v>
      </c>
      <c r="AZE97" s="294">
        <f t="shared" si="23"/>
        <v>-1047.9748559157808</v>
      </c>
      <c r="AZF97" s="294">
        <f t="shared" si="23"/>
        <v>-1047.9748559157808</v>
      </c>
      <c r="AZG97" s="294">
        <f t="shared" si="23"/>
        <v>-1047.9748559157808</v>
      </c>
      <c r="AZH97" s="294">
        <f t="shared" si="23"/>
        <v>-1047.9748559157808</v>
      </c>
      <c r="AZI97" s="294">
        <f t="shared" si="23"/>
        <v>-1047.9748559157808</v>
      </c>
      <c r="AZJ97" s="294">
        <f t="shared" si="23"/>
        <v>-1047.9748559157808</v>
      </c>
      <c r="AZK97" s="294">
        <f t="shared" si="23"/>
        <v>-1047.9748559157808</v>
      </c>
      <c r="AZL97" s="294">
        <f t="shared" si="23"/>
        <v>-1047.9748559157808</v>
      </c>
      <c r="AZM97" s="294">
        <f t="shared" si="23"/>
        <v>-1047.9748559157808</v>
      </c>
      <c r="AZN97" s="294">
        <f t="shared" si="23"/>
        <v>-1047.9748559157808</v>
      </c>
      <c r="AZO97" s="294">
        <f t="shared" si="23"/>
        <v>-1047.9748559157808</v>
      </c>
      <c r="AZP97" s="294">
        <f t="shared" si="23"/>
        <v>-1047.9748559157808</v>
      </c>
      <c r="AZQ97" s="294">
        <f t="shared" si="23"/>
        <v>-1047.9748559157808</v>
      </c>
      <c r="AZR97" s="294">
        <f t="shared" si="23"/>
        <v>-1047.9748559157808</v>
      </c>
      <c r="AZS97" s="294">
        <f t="shared" si="23"/>
        <v>-1047.9748559157808</v>
      </c>
      <c r="AZT97" s="294">
        <f t="shared" si="23"/>
        <v>-1047.9748559157808</v>
      </c>
      <c r="AZU97" s="294">
        <f t="shared" si="23"/>
        <v>-1047.9748559157808</v>
      </c>
      <c r="AZV97" s="294">
        <f t="shared" si="23"/>
        <v>-1047.9748559157808</v>
      </c>
      <c r="AZW97" s="294">
        <f t="shared" si="23"/>
        <v>-1047.9748559157808</v>
      </c>
      <c r="AZX97" s="294">
        <f t="shared" si="23"/>
        <v>-1047.9748559157808</v>
      </c>
      <c r="AZY97" s="294">
        <f t="shared" si="23"/>
        <v>-1047.9748559157808</v>
      </c>
      <c r="AZZ97" s="294">
        <f t="shared" si="23"/>
        <v>-1047.9748559157808</v>
      </c>
      <c r="BAA97" s="294">
        <f t="shared" si="23"/>
        <v>-1047.9748559157808</v>
      </c>
      <c r="BAB97" s="294">
        <f t="shared" si="23"/>
        <v>-1047.9748559157808</v>
      </c>
      <c r="BAC97" s="294">
        <f t="shared" si="23"/>
        <v>-1047.9748559157808</v>
      </c>
      <c r="BAD97" s="294">
        <f t="shared" si="23"/>
        <v>-1047.9748559157808</v>
      </c>
      <c r="BAE97" s="294">
        <f t="shared" si="23"/>
        <v>-1047.9748559157808</v>
      </c>
      <c r="BAF97" s="294">
        <f t="shared" si="23"/>
        <v>-1047.9748559157808</v>
      </c>
      <c r="BAG97" s="294">
        <f t="shared" si="23"/>
        <v>-1047.9748559157808</v>
      </c>
      <c r="BAH97" s="294">
        <f t="shared" si="23"/>
        <v>-1047.9748559157808</v>
      </c>
      <c r="BAI97" s="294">
        <f t="shared" si="23"/>
        <v>-1047.9748559157808</v>
      </c>
      <c r="BAJ97" s="294">
        <f t="shared" si="23"/>
        <v>-1047.9748559157808</v>
      </c>
      <c r="BAK97" s="294">
        <f t="shared" si="23"/>
        <v>-1047.9748559157808</v>
      </c>
      <c r="BAL97" s="294">
        <f t="shared" si="23"/>
        <v>-1047.9748559157808</v>
      </c>
      <c r="BAM97" s="294">
        <f t="shared" si="23"/>
        <v>-1047.9748559157808</v>
      </c>
      <c r="BAN97" s="294">
        <f t="shared" si="23"/>
        <v>-1047.9748559157808</v>
      </c>
      <c r="BAO97" s="294">
        <f t="shared" si="23"/>
        <v>-1047.9748559157808</v>
      </c>
      <c r="BAP97" s="294">
        <f t="shared" si="23"/>
        <v>-1047.9748559157808</v>
      </c>
      <c r="BAQ97" s="294">
        <f t="shared" si="23"/>
        <v>-1047.9748559157808</v>
      </c>
      <c r="BAR97" s="294">
        <f t="shared" si="23"/>
        <v>-1047.9748559157808</v>
      </c>
      <c r="BAS97" s="294">
        <f t="shared" si="23"/>
        <v>-1047.9748559157808</v>
      </c>
      <c r="BAT97" s="294">
        <f t="shared" si="23"/>
        <v>-1047.9748559157808</v>
      </c>
      <c r="BAU97" s="294">
        <f t="shared" si="23"/>
        <v>-1047.9748559157808</v>
      </c>
      <c r="BAV97" s="294">
        <f t="shared" si="23"/>
        <v>-1047.9748559157808</v>
      </c>
      <c r="BAW97" s="294">
        <f t="shared" si="23"/>
        <v>-1047.9748559157808</v>
      </c>
      <c r="BAX97" s="294">
        <f t="shared" si="23"/>
        <v>-1047.9748559157808</v>
      </c>
      <c r="BAY97" s="294">
        <f t="shared" si="23"/>
        <v>-1047.9748559157808</v>
      </c>
      <c r="BAZ97" s="294">
        <f t="shared" si="23"/>
        <v>-1047.9748559157808</v>
      </c>
      <c r="BBA97" s="294">
        <f t="shared" si="23"/>
        <v>-1047.9748559157808</v>
      </c>
      <c r="BBB97" s="294">
        <f t="shared" si="23"/>
        <v>-1047.9748559157808</v>
      </c>
      <c r="BBC97" s="294">
        <f t="shared" si="23"/>
        <v>-1047.9748559157808</v>
      </c>
      <c r="BBD97" s="294">
        <f t="shared" si="23"/>
        <v>-1047.9748559157808</v>
      </c>
      <c r="BBE97" s="294">
        <f t="shared" si="23"/>
        <v>-1047.9748559157808</v>
      </c>
      <c r="BBF97" s="294">
        <f t="shared" si="23"/>
        <v>-1047.9748559157808</v>
      </c>
      <c r="BBG97" s="294">
        <f t="shared" si="23"/>
        <v>-1047.9748559157808</v>
      </c>
      <c r="BBH97" s="294">
        <f t="shared" si="23"/>
        <v>-1047.9748559157808</v>
      </c>
      <c r="BBI97" s="294">
        <f t="shared" si="23"/>
        <v>-1047.9748559157808</v>
      </c>
      <c r="BBJ97" s="294">
        <f t="shared" si="23"/>
        <v>-1047.9748559157808</v>
      </c>
      <c r="BBK97" s="294">
        <f t="shared" si="23"/>
        <v>-1047.9748559157808</v>
      </c>
      <c r="BBL97" s="294">
        <f t="shared" si="23"/>
        <v>-1047.9748559157808</v>
      </c>
      <c r="BBM97" s="294">
        <f t="shared" si="23"/>
        <v>-1047.9748559157808</v>
      </c>
      <c r="BBN97" s="294">
        <f t="shared" ref="BBN97:BDY97" si="24">(BBN$96*$B101+SUM($F$8:$F$10)-((BBN$96*$B101+SUM($F$8:$F$10))/$F$11*$F$40)-($F$27*BBN$96/$D$7)-SUM($F$14:$F$26,$F$28:$F$33,$F$35:$F$36,$F$41))</f>
        <v>-1047.9748559157808</v>
      </c>
      <c r="BBO97" s="294">
        <f t="shared" si="24"/>
        <v>-1047.9748559157808</v>
      </c>
      <c r="BBP97" s="294">
        <f t="shared" si="24"/>
        <v>-1047.9748559157808</v>
      </c>
      <c r="BBQ97" s="294">
        <f t="shared" si="24"/>
        <v>-1047.9748559157808</v>
      </c>
      <c r="BBR97" s="294">
        <f t="shared" si="24"/>
        <v>-1047.9748559157808</v>
      </c>
      <c r="BBS97" s="294">
        <f t="shared" si="24"/>
        <v>-1047.9748559157808</v>
      </c>
      <c r="BBT97" s="294">
        <f t="shared" si="24"/>
        <v>-1047.9748559157808</v>
      </c>
      <c r="BBU97" s="294">
        <f t="shared" si="24"/>
        <v>-1047.9748559157808</v>
      </c>
      <c r="BBV97" s="294">
        <f t="shared" si="24"/>
        <v>-1047.9748559157808</v>
      </c>
      <c r="BBW97" s="294">
        <f t="shared" si="24"/>
        <v>-1047.9748559157808</v>
      </c>
      <c r="BBX97" s="294">
        <f t="shared" si="24"/>
        <v>-1047.9748559157808</v>
      </c>
      <c r="BBY97" s="294">
        <f t="shared" si="24"/>
        <v>-1047.9748559157808</v>
      </c>
      <c r="BBZ97" s="294">
        <f t="shared" si="24"/>
        <v>-1047.9748559157808</v>
      </c>
      <c r="BCA97" s="294">
        <f t="shared" si="24"/>
        <v>-1047.9748559157808</v>
      </c>
      <c r="BCB97" s="294">
        <f t="shared" si="24"/>
        <v>-1047.9748559157808</v>
      </c>
      <c r="BCC97" s="294">
        <f t="shared" si="24"/>
        <v>-1047.9748559157808</v>
      </c>
      <c r="BCD97" s="294">
        <f t="shared" si="24"/>
        <v>-1047.9748559157808</v>
      </c>
      <c r="BCE97" s="294">
        <f t="shared" si="24"/>
        <v>-1047.9748559157808</v>
      </c>
      <c r="BCF97" s="294">
        <f t="shared" si="24"/>
        <v>-1047.9748559157808</v>
      </c>
      <c r="BCG97" s="294">
        <f t="shared" si="24"/>
        <v>-1047.9748559157808</v>
      </c>
      <c r="BCH97" s="294">
        <f t="shared" si="24"/>
        <v>-1047.9748559157808</v>
      </c>
      <c r="BCI97" s="294">
        <f t="shared" si="24"/>
        <v>-1047.9748559157808</v>
      </c>
      <c r="BCJ97" s="294">
        <f t="shared" si="24"/>
        <v>-1047.9748559157808</v>
      </c>
      <c r="BCK97" s="294">
        <f t="shared" si="24"/>
        <v>-1047.9748559157808</v>
      </c>
      <c r="BCL97" s="294">
        <f t="shared" si="24"/>
        <v>-1047.9748559157808</v>
      </c>
      <c r="BCM97" s="294">
        <f t="shared" si="24"/>
        <v>-1047.9748559157808</v>
      </c>
      <c r="BCN97" s="294">
        <f t="shared" si="24"/>
        <v>-1047.9748559157808</v>
      </c>
      <c r="BCO97" s="294">
        <f t="shared" si="24"/>
        <v>-1047.9748559157808</v>
      </c>
      <c r="BCP97" s="294">
        <f t="shared" si="24"/>
        <v>-1047.9748559157808</v>
      </c>
      <c r="BCQ97" s="294">
        <f t="shared" si="24"/>
        <v>-1047.9748559157808</v>
      </c>
      <c r="BCR97" s="294">
        <f t="shared" si="24"/>
        <v>-1047.9748559157808</v>
      </c>
      <c r="BCS97" s="294">
        <f t="shared" si="24"/>
        <v>-1047.9748559157808</v>
      </c>
      <c r="BCT97" s="294">
        <f t="shared" si="24"/>
        <v>-1047.9748559157808</v>
      </c>
      <c r="BCU97" s="294">
        <f t="shared" si="24"/>
        <v>-1047.9748559157808</v>
      </c>
      <c r="BCV97" s="294">
        <f t="shared" si="24"/>
        <v>-1047.9748559157808</v>
      </c>
      <c r="BCW97" s="294">
        <f t="shared" si="24"/>
        <v>-1047.9748559157808</v>
      </c>
      <c r="BCX97" s="294">
        <f t="shared" si="24"/>
        <v>-1047.9748559157808</v>
      </c>
      <c r="BCY97" s="294">
        <f t="shared" si="24"/>
        <v>-1047.9748559157808</v>
      </c>
      <c r="BCZ97" s="294">
        <f t="shared" si="24"/>
        <v>-1047.9748559157808</v>
      </c>
      <c r="BDA97" s="294">
        <f t="shared" si="24"/>
        <v>-1047.9748559157808</v>
      </c>
      <c r="BDB97" s="294">
        <f t="shared" si="24"/>
        <v>-1047.9748559157808</v>
      </c>
      <c r="BDC97" s="294">
        <f t="shared" si="24"/>
        <v>-1047.9748559157808</v>
      </c>
      <c r="BDD97" s="294">
        <f t="shared" si="24"/>
        <v>-1047.9748559157808</v>
      </c>
      <c r="BDE97" s="294">
        <f t="shared" si="24"/>
        <v>-1047.9748559157808</v>
      </c>
      <c r="BDF97" s="294">
        <f t="shared" si="24"/>
        <v>-1047.9748559157808</v>
      </c>
      <c r="BDG97" s="294">
        <f t="shared" si="24"/>
        <v>-1047.9748559157808</v>
      </c>
      <c r="BDH97" s="294">
        <f t="shared" si="24"/>
        <v>-1047.9748559157808</v>
      </c>
      <c r="BDI97" s="294">
        <f t="shared" si="24"/>
        <v>-1047.9748559157808</v>
      </c>
      <c r="BDJ97" s="294">
        <f t="shared" si="24"/>
        <v>-1047.9748559157808</v>
      </c>
      <c r="BDK97" s="294">
        <f t="shared" si="24"/>
        <v>-1047.9748559157808</v>
      </c>
      <c r="BDL97" s="294">
        <f t="shared" si="24"/>
        <v>-1047.9748559157808</v>
      </c>
      <c r="BDM97" s="294">
        <f t="shared" si="24"/>
        <v>-1047.9748559157808</v>
      </c>
      <c r="BDN97" s="294">
        <f t="shared" si="24"/>
        <v>-1047.9748559157808</v>
      </c>
      <c r="BDO97" s="294">
        <f t="shared" si="24"/>
        <v>-1047.9748559157808</v>
      </c>
      <c r="BDP97" s="294">
        <f t="shared" si="24"/>
        <v>-1047.9748559157808</v>
      </c>
      <c r="BDQ97" s="294">
        <f t="shared" si="24"/>
        <v>-1047.9748559157808</v>
      </c>
      <c r="BDR97" s="294">
        <f t="shared" si="24"/>
        <v>-1047.9748559157808</v>
      </c>
      <c r="BDS97" s="294">
        <f t="shared" si="24"/>
        <v>-1047.9748559157808</v>
      </c>
      <c r="BDT97" s="294">
        <f t="shared" si="24"/>
        <v>-1047.9748559157808</v>
      </c>
      <c r="BDU97" s="294">
        <f t="shared" si="24"/>
        <v>-1047.9748559157808</v>
      </c>
      <c r="BDV97" s="294">
        <f t="shared" si="24"/>
        <v>-1047.9748559157808</v>
      </c>
      <c r="BDW97" s="294">
        <f t="shared" si="24"/>
        <v>-1047.9748559157808</v>
      </c>
      <c r="BDX97" s="294">
        <f t="shared" si="24"/>
        <v>-1047.9748559157808</v>
      </c>
      <c r="BDY97" s="294">
        <f t="shared" si="24"/>
        <v>-1047.9748559157808</v>
      </c>
      <c r="BDZ97" s="294">
        <f t="shared" ref="BDZ97:BGK97" si="25">(BDZ$96*$B101+SUM($F$8:$F$10)-((BDZ$96*$B101+SUM($F$8:$F$10))/$F$11*$F$40)-($F$27*BDZ$96/$D$7)-SUM($F$14:$F$26,$F$28:$F$33,$F$35:$F$36,$F$41))</f>
        <v>-1047.9748559157808</v>
      </c>
      <c r="BEA97" s="294">
        <f t="shared" si="25"/>
        <v>-1047.9748559157808</v>
      </c>
      <c r="BEB97" s="294">
        <f t="shared" si="25"/>
        <v>-1047.9748559157808</v>
      </c>
      <c r="BEC97" s="294">
        <f t="shared" si="25"/>
        <v>-1047.9748559157808</v>
      </c>
      <c r="BED97" s="294">
        <f t="shared" si="25"/>
        <v>-1047.9748559157808</v>
      </c>
      <c r="BEE97" s="294">
        <f t="shared" si="25"/>
        <v>-1047.9748559157808</v>
      </c>
      <c r="BEF97" s="294">
        <f t="shared" si="25"/>
        <v>-1047.9748559157808</v>
      </c>
      <c r="BEG97" s="294">
        <f t="shared" si="25"/>
        <v>-1047.9748559157808</v>
      </c>
      <c r="BEH97" s="294">
        <f t="shared" si="25"/>
        <v>-1047.9748559157808</v>
      </c>
      <c r="BEI97" s="294">
        <f t="shared" si="25"/>
        <v>-1047.9748559157808</v>
      </c>
      <c r="BEJ97" s="294">
        <f t="shared" si="25"/>
        <v>-1047.9748559157808</v>
      </c>
      <c r="BEK97" s="294">
        <f t="shared" si="25"/>
        <v>-1047.9748559157808</v>
      </c>
      <c r="BEL97" s="294">
        <f t="shared" si="25"/>
        <v>-1047.9748559157808</v>
      </c>
      <c r="BEM97" s="294">
        <f t="shared" si="25"/>
        <v>-1047.9748559157808</v>
      </c>
      <c r="BEN97" s="294">
        <f t="shared" si="25"/>
        <v>-1047.9748559157808</v>
      </c>
      <c r="BEO97" s="294">
        <f t="shared" si="25"/>
        <v>-1047.9748559157808</v>
      </c>
      <c r="BEP97" s="294">
        <f t="shared" si="25"/>
        <v>-1047.9748559157808</v>
      </c>
      <c r="BEQ97" s="294">
        <f t="shared" si="25"/>
        <v>-1047.9748559157808</v>
      </c>
      <c r="BER97" s="294">
        <f t="shared" si="25"/>
        <v>-1047.9748559157808</v>
      </c>
      <c r="BES97" s="294">
        <f t="shared" si="25"/>
        <v>-1047.9748559157808</v>
      </c>
      <c r="BET97" s="294">
        <f t="shared" si="25"/>
        <v>-1047.9748559157808</v>
      </c>
      <c r="BEU97" s="294">
        <f t="shared" si="25"/>
        <v>-1047.9748559157808</v>
      </c>
      <c r="BEV97" s="294">
        <f t="shared" si="25"/>
        <v>-1047.9748559157808</v>
      </c>
      <c r="BEW97" s="294">
        <f t="shared" si="25"/>
        <v>-1047.9748559157808</v>
      </c>
      <c r="BEX97" s="294">
        <f t="shared" si="25"/>
        <v>-1047.9748559157808</v>
      </c>
      <c r="BEY97" s="294">
        <f t="shared" si="25"/>
        <v>-1047.9748559157808</v>
      </c>
      <c r="BEZ97" s="294">
        <f t="shared" si="25"/>
        <v>-1047.9748559157808</v>
      </c>
      <c r="BFA97" s="294">
        <f t="shared" si="25"/>
        <v>-1047.9748559157808</v>
      </c>
      <c r="BFB97" s="294">
        <f t="shared" si="25"/>
        <v>-1047.9748559157808</v>
      </c>
      <c r="BFC97" s="294">
        <f t="shared" si="25"/>
        <v>-1047.9748559157808</v>
      </c>
      <c r="BFD97" s="294">
        <f t="shared" si="25"/>
        <v>-1047.9748559157808</v>
      </c>
      <c r="BFE97" s="294">
        <f t="shared" si="25"/>
        <v>-1047.9748559157808</v>
      </c>
      <c r="BFF97" s="294">
        <f t="shared" si="25"/>
        <v>-1047.9748559157808</v>
      </c>
      <c r="BFG97" s="294">
        <f t="shared" si="25"/>
        <v>-1047.9748559157808</v>
      </c>
      <c r="BFH97" s="294">
        <f t="shared" si="25"/>
        <v>-1047.9748559157808</v>
      </c>
      <c r="BFI97" s="294">
        <f t="shared" si="25"/>
        <v>-1047.9748559157808</v>
      </c>
      <c r="BFJ97" s="294">
        <f t="shared" si="25"/>
        <v>-1047.9748559157808</v>
      </c>
      <c r="BFK97" s="294">
        <f t="shared" si="25"/>
        <v>-1047.9748559157808</v>
      </c>
      <c r="BFL97" s="294">
        <f t="shared" si="25"/>
        <v>-1047.9748559157808</v>
      </c>
      <c r="BFM97" s="294">
        <f t="shared" si="25"/>
        <v>-1047.9748559157808</v>
      </c>
      <c r="BFN97" s="294">
        <f t="shared" si="25"/>
        <v>-1047.9748559157808</v>
      </c>
      <c r="BFO97" s="294">
        <f t="shared" si="25"/>
        <v>-1047.9748559157808</v>
      </c>
      <c r="BFP97" s="294">
        <f t="shared" si="25"/>
        <v>-1047.9748559157808</v>
      </c>
      <c r="BFQ97" s="294">
        <f t="shared" si="25"/>
        <v>-1047.9748559157808</v>
      </c>
      <c r="BFR97" s="294">
        <f t="shared" si="25"/>
        <v>-1047.9748559157808</v>
      </c>
      <c r="BFS97" s="294">
        <f t="shared" si="25"/>
        <v>-1047.9748559157808</v>
      </c>
      <c r="BFT97" s="294">
        <f t="shared" si="25"/>
        <v>-1047.9748559157808</v>
      </c>
      <c r="BFU97" s="294">
        <f t="shared" si="25"/>
        <v>-1047.9748559157808</v>
      </c>
      <c r="BFV97" s="294">
        <f t="shared" si="25"/>
        <v>-1047.9748559157808</v>
      </c>
      <c r="BFW97" s="294">
        <f t="shared" si="25"/>
        <v>-1047.9748559157808</v>
      </c>
      <c r="BFX97" s="294">
        <f t="shared" si="25"/>
        <v>-1047.9748559157808</v>
      </c>
      <c r="BFY97" s="294">
        <f t="shared" si="25"/>
        <v>-1047.9748559157808</v>
      </c>
      <c r="BFZ97" s="294">
        <f t="shared" si="25"/>
        <v>-1047.9748559157808</v>
      </c>
      <c r="BGA97" s="294">
        <f t="shared" si="25"/>
        <v>-1047.9748559157808</v>
      </c>
      <c r="BGB97" s="294">
        <f t="shared" si="25"/>
        <v>-1047.9748559157808</v>
      </c>
      <c r="BGC97" s="294">
        <f t="shared" si="25"/>
        <v>-1047.9748559157808</v>
      </c>
      <c r="BGD97" s="294">
        <f t="shared" si="25"/>
        <v>-1047.9748559157808</v>
      </c>
      <c r="BGE97" s="294">
        <f t="shared" si="25"/>
        <v>-1047.9748559157808</v>
      </c>
      <c r="BGF97" s="294">
        <f t="shared" si="25"/>
        <v>-1047.9748559157808</v>
      </c>
      <c r="BGG97" s="294">
        <f t="shared" si="25"/>
        <v>-1047.9748559157808</v>
      </c>
      <c r="BGH97" s="294">
        <f t="shared" si="25"/>
        <v>-1047.9748559157808</v>
      </c>
      <c r="BGI97" s="294">
        <f t="shared" si="25"/>
        <v>-1047.9748559157808</v>
      </c>
      <c r="BGJ97" s="294">
        <f t="shared" si="25"/>
        <v>-1047.9748559157808</v>
      </c>
      <c r="BGK97" s="294">
        <f t="shared" si="25"/>
        <v>-1047.9748559157808</v>
      </c>
      <c r="BGL97" s="294">
        <f t="shared" ref="BGL97:BIW97" si="26">(BGL$96*$B101+SUM($F$8:$F$10)-((BGL$96*$B101+SUM($F$8:$F$10))/$F$11*$F$40)-($F$27*BGL$96/$D$7)-SUM($F$14:$F$26,$F$28:$F$33,$F$35:$F$36,$F$41))</f>
        <v>-1047.9748559157808</v>
      </c>
      <c r="BGM97" s="294">
        <f t="shared" si="26"/>
        <v>-1047.9748559157808</v>
      </c>
      <c r="BGN97" s="294">
        <f t="shared" si="26"/>
        <v>-1047.9748559157808</v>
      </c>
      <c r="BGO97" s="294">
        <f t="shared" si="26"/>
        <v>-1047.9748559157808</v>
      </c>
      <c r="BGP97" s="294">
        <f t="shared" si="26"/>
        <v>-1047.9748559157808</v>
      </c>
      <c r="BGQ97" s="294">
        <f t="shared" si="26"/>
        <v>-1047.9748559157808</v>
      </c>
      <c r="BGR97" s="294">
        <f t="shared" si="26"/>
        <v>-1047.9748559157808</v>
      </c>
      <c r="BGS97" s="294">
        <f t="shared" si="26"/>
        <v>-1047.9748559157808</v>
      </c>
      <c r="BGT97" s="294">
        <f t="shared" si="26"/>
        <v>-1047.9748559157808</v>
      </c>
      <c r="BGU97" s="294">
        <f t="shared" si="26"/>
        <v>-1047.9748559157808</v>
      </c>
      <c r="BGV97" s="294">
        <f t="shared" si="26"/>
        <v>-1047.9748559157808</v>
      </c>
      <c r="BGW97" s="294">
        <f t="shared" si="26"/>
        <v>-1047.9748559157808</v>
      </c>
      <c r="BGX97" s="294">
        <f t="shared" si="26"/>
        <v>-1047.9748559157808</v>
      </c>
      <c r="BGY97" s="294">
        <f t="shared" si="26"/>
        <v>-1047.9748559157808</v>
      </c>
      <c r="BGZ97" s="294">
        <f t="shared" si="26"/>
        <v>-1047.9748559157808</v>
      </c>
      <c r="BHA97" s="294">
        <f t="shared" si="26"/>
        <v>-1047.9748559157808</v>
      </c>
      <c r="BHB97" s="294">
        <f t="shared" si="26"/>
        <v>-1047.9748559157808</v>
      </c>
      <c r="BHC97" s="294">
        <f t="shared" si="26"/>
        <v>-1047.9748559157808</v>
      </c>
      <c r="BHD97" s="294">
        <f t="shared" si="26"/>
        <v>-1047.9748559157808</v>
      </c>
      <c r="BHE97" s="294">
        <f t="shared" si="26"/>
        <v>-1047.9748559157808</v>
      </c>
      <c r="BHF97" s="294">
        <f t="shared" si="26"/>
        <v>-1047.9748559157808</v>
      </c>
      <c r="BHG97" s="294">
        <f t="shared" si="26"/>
        <v>-1047.9748559157808</v>
      </c>
      <c r="BHH97" s="294">
        <f t="shared" si="26"/>
        <v>-1047.9748559157808</v>
      </c>
      <c r="BHI97" s="294">
        <f t="shared" si="26"/>
        <v>-1047.9748559157808</v>
      </c>
      <c r="BHJ97" s="294">
        <f t="shared" si="26"/>
        <v>-1047.9748559157808</v>
      </c>
      <c r="BHK97" s="294">
        <f t="shared" si="26"/>
        <v>-1047.9748559157808</v>
      </c>
      <c r="BHL97" s="294">
        <f t="shared" si="26"/>
        <v>-1047.9748559157808</v>
      </c>
      <c r="BHM97" s="294">
        <f t="shared" si="26"/>
        <v>-1047.9748559157808</v>
      </c>
      <c r="BHN97" s="294">
        <f t="shared" si="26"/>
        <v>-1047.9748559157808</v>
      </c>
      <c r="BHO97" s="294">
        <f t="shared" si="26"/>
        <v>-1047.9748559157808</v>
      </c>
      <c r="BHP97" s="294">
        <f t="shared" si="26"/>
        <v>-1047.9748559157808</v>
      </c>
      <c r="BHQ97" s="294">
        <f t="shared" si="26"/>
        <v>-1047.9748559157808</v>
      </c>
      <c r="BHR97" s="294">
        <f t="shared" si="26"/>
        <v>-1047.9748559157808</v>
      </c>
      <c r="BHS97" s="294">
        <f t="shared" si="26"/>
        <v>-1047.9748559157808</v>
      </c>
      <c r="BHT97" s="294">
        <f t="shared" si="26"/>
        <v>-1047.9748559157808</v>
      </c>
      <c r="BHU97" s="294">
        <f t="shared" si="26"/>
        <v>-1047.9748559157808</v>
      </c>
      <c r="BHV97" s="294">
        <f t="shared" si="26"/>
        <v>-1047.9748559157808</v>
      </c>
      <c r="BHW97" s="294">
        <f t="shared" si="26"/>
        <v>-1047.9748559157808</v>
      </c>
      <c r="BHX97" s="294">
        <f t="shared" si="26"/>
        <v>-1047.9748559157808</v>
      </c>
      <c r="BHY97" s="294">
        <f t="shared" si="26"/>
        <v>-1047.9748559157808</v>
      </c>
      <c r="BHZ97" s="294">
        <f t="shared" si="26"/>
        <v>-1047.9748559157808</v>
      </c>
      <c r="BIA97" s="294">
        <f t="shared" si="26"/>
        <v>-1047.9748559157808</v>
      </c>
      <c r="BIB97" s="294">
        <f t="shared" si="26"/>
        <v>-1047.9748559157808</v>
      </c>
      <c r="BIC97" s="294">
        <f t="shared" si="26"/>
        <v>-1047.9748559157808</v>
      </c>
      <c r="BID97" s="294">
        <f t="shared" si="26"/>
        <v>-1047.9748559157808</v>
      </c>
      <c r="BIE97" s="294">
        <f t="shared" si="26"/>
        <v>-1047.9748559157808</v>
      </c>
      <c r="BIF97" s="294">
        <f t="shared" si="26"/>
        <v>-1047.9748559157808</v>
      </c>
      <c r="BIG97" s="294">
        <f t="shared" si="26"/>
        <v>-1047.9748559157808</v>
      </c>
      <c r="BIH97" s="294">
        <f t="shared" si="26"/>
        <v>-1047.9748559157808</v>
      </c>
      <c r="BII97" s="294">
        <f t="shared" si="26"/>
        <v>-1047.9748559157808</v>
      </c>
      <c r="BIJ97" s="294">
        <f t="shared" si="26"/>
        <v>-1047.9748559157808</v>
      </c>
      <c r="BIK97" s="294">
        <f t="shared" si="26"/>
        <v>-1047.9748559157808</v>
      </c>
      <c r="BIL97" s="294">
        <f t="shared" si="26"/>
        <v>-1047.9748559157808</v>
      </c>
      <c r="BIM97" s="294">
        <f t="shared" si="26"/>
        <v>-1047.9748559157808</v>
      </c>
      <c r="BIN97" s="294">
        <f t="shared" si="26"/>
        <v>-1047.9748559157808</v>
      </c>
      <c r="BIO97" s="294">
        <f t="shared" si="26"/>
        <v>-1047.9748559157808</v>
      </c>
      <c r="BIP97" s="294">
        <f t="shared" si="26"/>
        <v>-1047.9748559157808</v>
      </c>
      <c r="BIQ97" s="294">
        <f t="shared" si="26"/>
        <v>-1047.9748559157808</v>
      </c>
      <c r="BIR97" s="294">
        <f t="shared" si="26"/>
        <v>-1047.9748559157808</v>
      </c>
      <c r="BIS97" s="294">
        <f t="shared" si="26"/>
        <v>-1047.9748559157808</v>
      </c>
      <c r="BIT97" s="294">
        <f t="shared" si="26"/>
        <v>-1047.9748559157808</v>
      </c>
      <c r="BIU97" s="294">
        <f t="shared" si="26"/>
        <v>-1047.9748559157808</v>
      </c>
      <c r="BIV97" s="294">
        <f t="shared" si="26"/>
        <v>-1047.9748559157808</v>
      </c>
      <c r="BIW97" s="294">
        <f t="shared" si="26"/>
        <v>-1047.9748559157808</v>
      </c>
      <c r="BIX97" s="294">
        <f t="shared" ref="BIX97:BLI97" si="27">(BIX$96*$B101+SUM($F$8:$F$10)-((BIX$96*$B101+SUM($F$8:$F$10))/$F$11*$F$40)-($F$27*BIX$96/$D$7)-SUM($F$14:$F$26,$F$28:$F$33,$F$35:$F$36,$F$41))</f>
        <v>-1047.9748559157808</v>
      </c>
      <c r="BIY97" s="294">
        <f t="shared" si="27"/>
        <v>-1047.9748559157808</v>
      </c>
      <c r="BIZ97" s="294">
        <f t="shared" si="27"/>
        <v>-1047.9748559157808</v>
      </c>
      <c r="BJA97" s="294">
        <f t="shared" si="27"/>
        <v>-1047.9748559157808</v>
      </c>
      <c r="BJB97" s="294">
        <f t="shared" si="27"/>
        <v>-1047.9748559157808</v>
      </c>
      <c r="BJC97" s="294">
        <f t="shared" si="27"/>
        <v>-1047.9748559157808</v>
      </c>
      <c r="BJD97" s="294">
        <f t="shared" si="27"/>
        <v>-1047.9748559157808</v>
      </c>
      <c r="BJE97" s="294">
        <f t="shared" si="27"/>
        <v>-1047.9748559157808</v>
      </c>
      <c r="BJF97" s="294">
        <f t="shared" si="27"/>
        <v>-1047.9748559157808</v>
      </c>
      <c r="BJG97" s="294">
        <f t="shared" si="27"/>
        <v>-1047.9748559157808</v>
      </c>
      <c r="BJH97" s="294">
        <f t="shared" si="27"/>
        <v>-1047.9748559157808</v>
      </c>
      <c r="BJI97" s="294">
        <f t="shared" si="27"/>
        <v>-1047.9748559157808</v>
      </c>
      <c r="BJJ97" s="294">
        <f t="shared" si="27"/>
        <v>-1047.9748559157808</v>
      </c>
      <c r="BJK97" s="294">
        <f t="shared" si="27"/>
        <v>-1047.9748559157808</v>
      </c>
      <c r="BJL97" s="294">
        <f t="shared" si="27"/>
        <v>-1047.9748559157808</v>
      </c>
      <c r="BJM97" s="294">
        <f t="shared" si="27"/>
        <v>-1047.9748559157808</v>
      </c>
      <c r="BJN97" s="294">
        <f t="shared" si="27"/>
        <v>-1047.9748559157808</v>
      </c>
      <c r="BJO97" s="294">
        <f t="shared" si="27"/>
        <v>-1047.9748559157808</v>
      </c>
      <c r="BJP97" s="294">
        <f t="shared" si="27"/>
        <v>-1047.9748559157808</v>
      </c>
      <c r="BJQ97" s="294">
        <f t="shared" si="27"/>
        <v>-1047.9748559157808</v>
      </c>
      <c r="BJR97" s="294">
        <f t="shared" si="27"/>
        <v>-1047.9748559157808</v>
      </c>
      <c r="BJS97" s="294">
        <f t="shared" si="27"/>
        <v>-1047.9748559157808</v>
      </c>
      <c r="BJT97" s="294">
        <f t="shared" si="27"/>
        <v>-1047.9748559157808</v>
      </c>
      <c r="BJU97" s="294">
        <f t="shared" si="27"/>
        <v>-1047.9748559157808</v>
      </c>
      <c r="BJV97" s="294">
        <f t="shared" si="27"/>
        <v>-1047.9748559157808</v>
      </c>
      <c r="BJW97" s="294">
        <f t="shared" si="27"/>
        <v>-1047.9748559157808</v>
      </c>
      <c r="BJX97" s="294">
        <f t="shared" si="27"/>
        <v>-1047.9748559157808</v>
      </c>
      <c r="BJY97" s="294">
        <f t="shared" si="27"/>
        <v>-1047.9748559157808</v>
      </c>
      <c r="BJZ97" s="294">
        <f t="shared" si="27"/>
        <v>-1047.9748559157808</v>
      </c>
      <c r="BKA97" s="294">
        <f t="shared" si="27"/>
        <v>-1047.9748559157808</v>
      </c>
      <c r="BKB97" s="294">
        <f t="shared" si="27"/>
        <v>-1047.9748559157808</v>
      </c>
      <c r="BKC97" s="294">
        <f t="shared" si="27"/>
        <v>-1047.9748559157808</v>
      </c>
      <c r="BKD97" s="294">
        <f t="shared" si="27"/>
        <v>-1047.9748559157808</v>
      </c>
      <c r="BKE97" s="294">
        <f t="shared" si="27"/>
        <v>-1047.9748559157808</v>
      </c>
      <c r="BKF97" s="294">
        <f t="shared" si="27"/>
        <v>-1047.9748559157808</v>
      </c>
      <c r="BKG97" s="294">
        <f t="shared" si="27"/>
        <v>-1047.9748559157808</v>
      </c>
      <c r="BKH97" s="294">
        <f t="shared" si="27"/>
        <v>-1047.9748559157808</v>
      </c>
      <c r="BKI97" s="294">
        <f t="shared" si="27"/>
        <v>-1047.9748559157808</v>
      </c>
      <c r="BKJ97" s="294">
        <f t="shared" si="27"/>
        <v>-1047.9748559157808</v>
      </c>
      <c r="BKK97" s="294">
        <f t="shared" si="27"/>
        <v>-1047.9748559157808</v>
      </c>
      <c r="BKL97" s="294">
        <f t="shared" si="27"/>
        <v>-1047.9748559157808</v>
      </c>
      <c r="BKM97" s="294">
        <f t="shared" si="27"/>
        <v>-1047.9748559157808</v>
      </c>
      <c r="BKN97" s="294">
        <f t="shared" si="27"/>
        <v>-1047.9748559157808</v>
      </c>
      <c r="BKO97" s="294">
        <f t="shared" si="27"/>
        <v>-1047.9748559157808</v>
      </c>
      <c r="BKP97" s="294">
        <f t="shared" si="27"/>
        <v>-1047.9748559157808</v>
      </c>
      <c r="BKQ97" s="294">
        <f t="shared" si="27"/>
        <v>-1047.9748559157808</v>
      </c>
      <c r="BKR97" s="294">
        <f t="shared" si="27"/>
        <v>-1047.9748559157808</v>
      </c>
      <c r="BKS97" s="294">
        <f t="shared" si="27"/>
        <v>-1047.9748559157808</v>
      </c>
      <c r="BKT97" s="294">
        <f t="shared" si="27"/>
        <v>-1047.9748559157808</v>
      </c>
      <c r="BKU97" s="294">
        <f t="shared" si="27"/>
        <v>-1047.9748559157808</v>
      </c>
      <c r="BKV97" s="294">
        <f t="shared" si="27"/>
        <v>-1047.9748559157808</v>
      </c>
      <c r="BKW97" s="294">
        <f t="shared" si="27"/>
        <v>-1047.9748559157808</v>
      </c>
      <c r="BKX97" s="294">
        <f t="shared" si="27"/>
        <v>-1047.9748559157808</v>
      </c>
      <c r="BKY97" s="294">
        <f t="shared" si="27"/>
        <v>-1047.9748559157808</v>
      </c>
      <c r="BKZ97" s="294">
        <f t="shared" si="27"/>
        <v>-1047.9748559157808</v>
      </c>
      <c r="BLA97" s="294">
        <f t="shared" si="27"/>
        <v>-1047.9748559157808</v>
      </c>
      <c r="BLB97" s="294">
        <f t="shared" si="27"/>
        <v>-1047.9748559157808</v>
      </c>
      <c r="BLC97" s="294">
        <f t="shared" si="27"/>
        <v>-1047.9748559157808</v>
      </c>
      <c r="BLD97" s="294">
        <f t="shared" si="27"/>
        <v>-1047.9748559157808</v>
      </c>
      <c r="BLE97" s="294">
        <f t="shared" si="27"/>
        <v>-1047.9748559157808</v>
      </c>
      <c r="BLF97" s="294">
        <f t="shared" si="27"/>
        <v>-1047.9748559157808</v>
      </c>
      <c r="BLG97" s="294">
        <f t="shared" si="27"/>
        <v>-1047.9748559157808</v>
      </c>
      <c r="BLH97" s="294">
        <f t="shared" si="27"/>
        <v>-1047.9748559157808</v>
      </c>
      <c r="BLI97" s="294">
        <f t="shared" si="27"/>
        <v>-1047.9748559157808</v>
      </c>
      <c r="BLJ97" s="294">
        <f t="shared" ref="BLJ97:BNU97" si="28">(BLJ$96*$B101+SUM($F$8:$F$10)-((BLJ$96*$B101+SUM($F$8:$F$10))/$F$11*$F$40)-($F$27*BLJ$96/$D$7)-SUM($F$14:$F$26,$F$28:$F$33,$F$35:$F$36,$F$41))</f>
        <v>-1047.9748559157808</v>
      </c>
      <c r="BLK97" s="294">
        <f t="shared" si="28"/>
        <v>-1047.9748559157808</v>
      </c>
      <c r="BLL97" s="294">
        <f t="shared" si="28"/>
        <v>-1047.9748559157808</v>
      </c>
      <c r="BLM97" s="294">
        <f t="shared" si="28"/>
        <v>-1047.9748559157808</v>
      </c>
      <c r="BLN97" s="294">
        <f t="shared" si="28"/>
        <v>-1047.9748559157808</v>
      </c>
      <c r="BLO97" s="294">
        <f t="shared" si="28"/>
        <v>-1047.9748559157808</v>
      </c>
      <c r="BLP97" s="294">
        <f t="shared" si="28"/>
        <v>-1047.9748559157808</v>
      </c>
      <c r="BLQ97" s="294">
        <f t="shared" si="28"/>
        <v>-1047.9748559157808</v>
      </c>
      <c r="BLR97" s="294">
        <f t="shared" si="28"/>
        <v>-1047.9748559157808</v>
      </c>
      <c r="BLS97" s="294">
        <f t="shared" si="28"/>
        <v>-1047.9748559157808</v>
      </c>
      <c r="BLT97" s="294">
        <f t="shared" si="28"/>
        <v>-1047.9748559157808</v>
      </c>
      <c r="BLU97" s="294">
        <f t="shared" si="28"/>
        <v>-1047.9748559157808</v>
      </c>
      <c r="BLV97" s="294">
        <f t="shared" si="28"/>
        <v>-1047.9748559157808</v>
      </c>
      <c r="BLW97" s="294">
        <f t="shared" si="28"/>
        <v>-1047.9748559157808</v>
      </c>
      <c r="BLX97" s="294">
        <f t="shared" si="28"/>
        <v>-1047.9748559157808</v>
      </c>
      <c r="BLY97" s="294">
        <f t="shared" si="28"/>
        <v>-1047.9748559157808</v>
      </c>
      <c r="BLZ97" s="294">
        <f t="shared" si="28"/>
        <v>-1047.9748559157808</v>
      </c>
      <c r="BMA97" s="294">
        <f t="shared" si="28"/>
        <v>-1047.9748559157808</v>
      </c>
      <c r="BMB97" s="294">
        <f t="shared" si="28"/>
        <v>-1047.9748559157808</v>
      </c>
      <c r="BMC97" s="294">
        <f t="shared" si="28"/>
        <v>-1047.9748559157808</v>
      </c>
      <c r="BMD97" s="294">
        <f t="shared" si="28"/>
        <v>-1047.9748559157808</v>
      </c>
      <c r="BME97" s="294">
        <f t="shared" si="28"/>
        <v>-1047.9748559157808</v>
      </c>
      <c r="BMF97" s="294">
        <f t="shared" si="28"/>
        <v>-1047.9748559157808</v>
      </c>
      <c r="BMG97" s="294">
        <f t="shared" si="28"/>
        <v>-1047.9748559157808</v>
      </c>
      <c r="BMH97" s="294">
        <f t="shared" si="28"/>
        <v>-1047.9748559157808</v>
      </c>
      <c r="BMI97" s="294">
        <f t="shared" si="28"/>
        <v>-1047.9748559157808</v>
      </c>
      <c r="BMJ97" s="294">
        <f t="shared" si="28"/>
        <v>-1047.9748559157808</v>
      </c>
      <c r="BMK97" s="294">
        <f t="shared" si="28"/>
        <v>-1047.9748559157808</v>
      </c>
      <c r="BML97" s="294">
        <f t="shared" si="28"/>
        <v>-1047.9748559157808</v>
      </c>
      <c r="BMM97" s="294">
        <f t="shared" si="28"/>
        <v>-1047.9748559157808</v>
      </c>
      <c r="BMN97" s="294">
        <f t="shared" si="28"/>
        <v>-1047.9748559157808</v>
      </c>
      <c r="BMO97" s="294">
        <f t="shared" si="28"/>
        <v>-1047.9748559157808</v>
      </c>
      <c r="BMP97" s="294">
        <f t="shared" si="28"/>
        <v>-1047.9748559157808</v>
      </c>
      <c r="BMQ97" s="294">
        <f t="shared" si="28"/>
        <v>-1047.9748559157808</v>
      </c>
      <c r="BMR97" s="294">
        <f t="shared" si="28"/>
        <v>-1047.9748559157808</v>
      </c>
      <c r="BMS97" s="294">
        <f t="shared" si="28"/>
        <v>-1047.9748559157808</v>
      </c>
      <c r="BMT97" s="294">
        <f t="shared" si="28"/>
        <v>-1047.9748559157808</v>
      </c>
      <c r="BMU97" s="294">
        <f t="shared" si="28"/>
        <v>-1047.9748559157808</v>
      </c>
      <c r="BMV97" s="294">
        <f t="shared" si="28"/>
        <v>-1047.9748559157808</v>
      </c>
      <c r="BMW97" s="294">
        <f t="shared" si="28"/>
        <v>-1047.9748559157808</v>
      </c>
      <c r="BMX97" s="294">
        <f t="shared" si="28"/>
        <v>-1047.9748559157808</v>
      </c>
      <c r="BMY97" s="294">
        <f t="shared" si="28"/>
        <v>-1047.9748559157808</v>
      </c>
      <c r="BMZ97" s="294">
        <f t="shared" si="28"/>
        <v>-1047.9748559157808</v>
      </c>
      <c r="BNA97" s="294">
        <f t="shared" si="28"/>
        <v>-1047.9748559157808</v>
      </c>
      <c r="BNB97" s="294">
        <f t="shared" si="28"/>
        <v>-1047.9748559157808</v>
      </c>
      <c r="BNC97" s="294">
        <f t="shared" si="28"/>
        <v>-1047.9748559157808</v>
      </c>
      <c r="BND97" s="294">
        <f t="shared" si="28"/>
        <v>-1047.9748559157808</v>
      </c>
      <c r="BNE97" s="294">
        <f t="shared" si="28"/>
        <v>-1047.9748559157808</v>
      </c>
      <c r="BNF97" s="294">
        <f t="shared" si="28"/>
        <v>-1047.9748559157808</v>
      </c>
      <c r="BNG97" s="294">
        <f t="shared" si="28"/>
        <v>-1047.9748559157808</v>
      </c>
      <c r="BNH97" s="294">
        <f t="shared" si="28"/>
        <v>-1047.9748559157808</v>
      </c>
      <c r="BNI97" s="294">
        <f t="shared" si="28"/>
        <v>-1047.9748559157808</v>
      </c>
      <c r="BNJ97" s="294">
        <f t="shared" si="28"/>
        <v>-1047.9748559157808</v>
      </c>
      <c r="BNK97" s="294">
        <f t="shared" si="28"/>
        <v>-1047.9748559157808</v>
      </c>
      <c r="BNL97" s="294">
        <f t="shared" si="28"/>
        <v>-1047.9748559157808</v>
      </c>
      <c r="BNM97" s="294">
        <f t="shared" si="28"/>
        <v>-1047.9748559157808</v>
      </c>
      <c r="BNN97" s="294">
        <f t="shared" si="28"/>
        <v>-1047.9748559157808</v>
      </c>
      <c r="BNO97" s="294">
        <f t="shared" si="28"/>
        <v>-1047.9748559157808</v>
      </c>
      <c r="BNP97" s="294">
        <f t="shared" si="28"/>
        <v>-1047.9748559157808</v>
      </c>
      <c r="BNQ97" s="294">
        <f t="shared" si="28"/>
        <v>-1047.9748559157808</v>
      </c>
      <c r="BNR97" s="294">
        <f t="shared" si="28"/>
        <v>-1047.9748559157808</v>
      </c>
      <c r="BNS97" s="294">
        <f t="shared" si="28"/>
        <v>-1047.9748559157808</v>
      </c>
      <c r="BNT97" s="294">
        <f t="shared" si="28"/>
        <v>-1047.9748559157808</v>
      </c>
      <c r="BNU97" s="294">
        <f t="shared" si="28"/>
        <v>-1047.9748559157808</v>
      </c>
      <c r="BNV97" s="294">
        <f t="shared" ref="BNV97:BQG97" si="29">(BNV$96*$B101+SUM($F$8:$F$10)-((BNV$96*$B101+SUM($F$8:$F$10))/$F$11*$F$40)-($F$27*BNV$96/$D$7)-SUM($F$14:$F$26,$F$28:$F$33,$F$35:$F$36,$F$41))</f>
        <v>-1047.9748559157808</v>
      </c>
      <c r="BNW97" s="294">
        <f t="shared" si="29"/>
        <v>-1047.9748559157808</v>
      </c>
      <c r="BNX97" s="294">
        <f t="shared" si="29"/>
        <v>-1047.9748559157808</v>
      </c>
      <c r="BNY97" s="294">
        <f t="shared" si="29"/>
        <v>-1047.9748559157808</v>
      </c>
      <c r="BNZ97" s="294">
        <f t="shared" si="29"/>
        <v>-1047.9748559157808</v>
      </c>
      <c r="BOA97" s="294">
        <f t="shared" si="29"/>
        <v>-1047.9748559157808</v>
      </c>
      <c r="BOB97" s="294">
        <f t="shared" si="29"/>
        <v>-1047.9748559157808</v>
      </c>
      <c r="BOC97" s="294">
        <f t="shared" si="29"/>
        <v>-1047.9748559157808</v>
      </c>
      <c r="BOD97" s="294">
        <f t="shared" si="29"/>
        <v>-1047.9748559157808</v>
      </c>
      <c r="BOE97" s="294">
        <f t="shared" si="29"/>
        <v>-1047.9748559157808</v>
      </c>
      <c r="BOF97" s="294">
        <f t="shared" si="29"/>
        <v>-1047.9748559157808</v>
      </c>
      <c r="BOG97" s="294">
        <f t="shared" si="29"/>
        <v>-1047.9748559157808</v>
      </c>
      <c r="BOH97" s="294">
        <f t="shared" si="29"/>
        <v>-1047.9748559157808</v>
      </c>
      <c r="BOI97" s="294">
        <f t="shared" si="29"/>
        <v>-1047.9748559157808</v>
      </c>
      <c r="BOJ97" s="294">
        <f t="shared" si="29"/>
        <v>-1047.9748559157808</v>
      </c>
      <c r="BOK97" s="294">
        <f t="shared" si="29"/>
        <v>-1047.9748559157808</v>
      </c>
      <c r="BOL97" s="294">
        <f t="shared" si="29"/>
        <v>-1047.9748559157808</v>
      </c>
      <c r="BOM97" s="294">
        <f t="shared" si="29"/>
        <v>-1047.9748559157808</v>
      </c>
      <c r="BON97" s="294">
        <f t="shared" si="29"/>
        <v>-1047.9748559157808</v>
      </c>
      <c r="BOO97" s="294">
        <f t="shared" si="29"/>
        <v>-1047.9748559157808</v>
      </c>
      <c r="BOP97" s="294">
        <f t="shared" si="29"/>
        <v>-1047.9748559157808</v>
      </c>
      <c r="BOQ97" s="294">
        <f t="shared" si="29"/>
        <v>-1047.9748559157808</v>
      </c>
      <c r="BOR97" s="294">
        <f t="shared" si="29"/>
        <v>-1047.9748559157808</v>
      </c>
      <c r="BOS97" s="294">
        <f t="shared" si="29"/>
        <v>-1047.9748559157808</v>
      </c>
      <c r="BOT97" s="294">
        <f t="shared" si="29"/>
        <v>-1047.9748559157808</v>
      </c>
      <c r="BOU97" s="294">
        <f t="shared" si="29"/>
        <v>-1047.9748559157808</v>
      </c>
      <c r="BOV97" s="294">
        <f t="shared" si="29"/>
        <v>-1047.9748559157808</v>
      </c>
      <c r="BOW97" s="294">
        <f t="shared" si="29"/>
        <v>-1047.9748559157808</v>
      </c>
      <c r="BOX97" s="294">
        <f t="shared" si="29"/>
        <v>-1047.9748559157808</v>
      </c>
      <c r="BOY97" s="294">
        <f t="shared" si="29"/>
        <v>-1047.9748559157808</v>
      </c>
      <c r="BOZ97" s="294">
        <f t="shared" si="29"/>
        <v>-1047.9748559157808</v>
      </c>
      <c r="BPA97" s="294">
        <f t="shared" si="29"/>
        <v>-1047.9748559157808</v>
      </c>
      <c r="BPB97" s="294">
        <f t="shared" si="29"/>
        <v>-1047.9748559157808</v>
      </c>
      <c r="BPC97" s="294">
        <f t="shared" si="29"/>
        <v>-1047.9748559157808</v>
      </c>
      <c r="BPD97" s="294">
        <f t="shared" si="29"/>
        <v>-1047.9748559157808</v>
      </c>
      <c r="BPE97" s="294">
        <f t="shared" si="29"/>
        <v>-1047.9748559157808</v>
      </c>
      <c r="BPF97" s="294">
        <f t="shared" si="29"/>
        <v>-1047.9748559157808</v>
      </c>
      <c r="BPG97" s="294">
        <f t="shared" si="29"/>
        <v>-1047.9748559157808</v>
      </c>
      <c r="BPH97" s="294">
        <f t="shared" si="29"/>
        <v>-1047.9748559157808</v>
      </c>
      <c r="BPI97" s="294">
        <f t="shared" si="29"/>
        <v>-1047.9748559157808</v>
      </c>
      <c r="BPJ97" s="294">
        <f t="shared" si="29"/>
        <v>-1047.9748559157808</v>
      </c>
      <c r="BPK97" s="294">
        <f t="shared" si="29"/>
        <v>-1047.9748559157808</v>
      </c>
      <c r="BPL97" s="294">
        <f t="shared" si="29"/>
        <v>-1047.9748559157808</v>
      </c>
      <c r="BPM97" s="294">
        <f t="shared" si="29"/>
        <v>-1047.9748559157808</v>
      </c>
      <c r="BPN97" s="294">
        <f t="shared" si="29"/>
        <v>-1047.9748559157808</v>
      </c>
      <c r="BPO97" s="294">
        <f t="shared" si="29"/>
        <v>-1047.9748559157808</v>
      </c>
      <c r="BPP97" s="294">
        <f t="shared" si="29"/>
        <v>-1047.9748559157808</v>
      </c>
      <c r="BPQ97" s="294">
        <f t="shared" si="29"/>
        <v>-1047.9748559157808</v>
      </c>
      <c r="BPR97" s="294">
        <f t="shared" si="29"/>
        <v>-1047.9748559157808</v>
      </c>
      <c r="BPS97" s="294">
        <f t="shared" si="29"/>
        <v>-1047.9748559157808</v>
      </c>
      <c r="BPT97" s="294">
        <f t="shared" si="29"/>
        <v>-1047.9748559157808</v>
      </c>
      <c r="BPU97" s="294">
        <f t="shared" si="29"/>
        <v>-1047.9748559157808</v>
      </c>
      <c r="BPV97" s="294">
        <f t="shared" si="29"/>
        <v>-1047.9748559157808</v>
      </c>
      <c r="BPW97" s="294">
        <f t="shared" si="29"/>
        <v>-1047.9748559157808</v>
      </c>
      <c r="BPX97" s="294">
        <f t="shared" si="29"/>
        <v>-1047.9748559157808</v>
      </c>
      <c r="BPY97" s="294">
        <f t="shared" si="29"/>
        <v>-1047.9748559157808</v>
      </c>
      <c r="BPZ97" s="294">
        <f t="shared" si="29"/>
        <v>-1047.9748559157808</v>
      </c>
      <c r="BQA97" s="294">
        <f t="shared" si="29"/>
        <v>-1047.9748559157808</v>
      </c>
      <c r="BQB97" s="294">
        <f t="shared" si="29"/>
        <v>-1047.9748559157808</v>
      </c>
      <c r="BQC97" s="294">
        <f t="shared" si="29"/>
        <v>-1047.9748559157808</v>
      </c>
      <c r="BQD97" s="294">
        <f t="shared" si="29"/>
        <v>-1047.9748559157808</v>
      </c>
      <c r="BQE97" s="294">
        <f t="shared" si="29"/>
        <v>-1047.9748559157808</v>
      </c>
      <c r="BQF97" s="294">
        <f t="shared" si="29"/>
        <v>-1047.9748559157808</v>
      </c>
      <c r="BQG97" s="294">
        <f t="shared" si="29"/>
        <v>-1047.9748559157808</v>
      </c>
      <c r="BQH97" s="294">
        <f t="shared" ref="BQH97:BSS97" si="30">(BQH$96*$B101+SUM($F$8:$F$10)-((BQH$96*$B101+SUM($F$8:$F$10))/$F$11*$F$40)-($F$27*BQH$96/$D$7)-SUM($F$14:$F$26,$F$28:$F$33,$F$35:$F$36,$F$41))</f>
        <v>-1047.9748559157808</v>
      </c>
      <c r="BQI97" s="294">
        <f t="shared" si="30"/>
        <v>-1047.9748559157808</v>
      </c>
      <c r="BQJ97" s="294">
        <f t="shared" si="30"/>
        <v>-1047.9748559157808</v>
      </c>
      <c r="BQK97" s="294">
        <f t="shared" si="30"/>
        <v>-1047.9748559157808</v>
      </c>
      <c r="BQL97" s="294">
        <f t="shared" si="30"/>
        <v>-1047.9748559157808</v>
      </c>
      <c r="BQM97" s="294">
        <f t="shared" si="30"/>
        <v>-1047.9748559157808</v>
      </c>
      <c r="BQN97" s="294">
        <f t="shared" si="30"/>
        <v>-1047.9748559157808</v>
      </c>
      <c r="BQO97" s="294">
        <f t="shared" si="30"/>
        <v>-1047.9748559157808</v>
      </c>
      <c r="BQP97" s="294">
        <f t="shared" si="30"/>
        <v>-1047.9748559157808</v>
      </c>
      <c r="BQQ97" s="294">
        <f t="shared" si="30"/>
        <v>-1047.9748559157808</v>
      </c>
      <c r="BQR97" s="294">
        <f t="shared" si="30"/>
        <v>-1047.9748559157808</v>
      </c>
      <c r="BQS97" s="294">
        <f t="shared" si="30"/>
        <v>-1047.9748559157808</v>
      </c>
      <c r="BQT97" s="294">
        <f t="shared" si="30"/>
        <v>-1047.9748559157808</v>
      </c>
      <c r="BQU97" s="294">
        <f t="shared" si="30"/>
        <v>-1047.9748559157808</v>
      </c>
      <c r="BQV97" s="294">
        <f t="shared" si="30"/>
        <v>-1047.9748559157808</v>
      </c>
      <c r="BQW97" s="294">
        <f t="shared" si="30"/>
        <v>-1047.9748559157808</v>
      </c>
      <c r="BQX97" s="294">
        <f t="shared" si="30"/>
        <v>-1047.9748559157808</v>
      </c>
      <c r="BQY97" s="294">
        <f t="shared" si="30"/>
        <v>-1047.9748559157808</v>
      </c>
      <c r="BQZ97" s="294">
        <f t="shared" si="30"/>
        <v>-1047.9748559157808</v>
      </c>
      <c r="BRA97" s="294">
        <f t="shared" si="30"/>
        <v>-1047.9748559157808</v>
      </c>
      <c r="BRB97" s="294">
        <f t="shared" si="30"/>
        <v>-1047.9748559157808</v>
      </c>
      <c r="BRC97" s="294">
        <f t="shared" si="30"/>
        <v>-1047.9748559157808</v>
      </c>
      <c r="BRD97" s="294">
        <f t="shared" si="30"/>
        <v>-1047.9748559157808</v>
      </c>
      <c r="BRE97" s="294">
        <f t="shared" si="30"/>
        <v>-1047.9748559157808</v>
      </c>
      <c r="BRF97" s="294">
        <f t="shared" si="30"/>
        <v>-1047.9748559157808</v>
      </c>
      <c r="BRG97" s="294">
        <f t="shared" si="30"/>
        <v>-1047.9748559157808</v>
      </c>
      <c r="BRH97" s="294">
        <f t="shared" si="30"/>
        <v>-1047.9748559157808</v>
      </c>
      <c r="BRI97" s="294">
        <f t="shared" si="30"/>
        <v>-1047.9748559157808</v>
      </c>
      <c r="BRJ97" s="294">
        <f t="shared" si="30"/>
        <v>-1047.9748559157808</v>
      </c>
      <c r="BRK97" s="294">
        <f t="shared" si="30"/>
        <v>-1047.9748559157808</v>
      </c>
      <c r="BRL97" s="294">
        <f t="shared" si="30"/>
        <v>-1047.9748559157808</v>
      </c>
      <c r="BRM97" s="294">
        <f t="shared" si="30"/>
        <v>-1047.9748559157808</v>
      </c>
      <c r="BRN97" s="294">
        <f t="shared" si="30"/>
        <v>-1047.9748559157808</v>
      </c>
      <c r="BRO97" s="294">
        <f t="shared" si="30"/>
        <v>-1047.9748559157808</v>
      </c>
      <c r="BRP97" s="294">
        <f t="shared" si="30"/>
        <v>-1047.9748559157808</v>
      </c>
      <c r="BRQ97" s="294">
        <f t="shared" si="30"/>
        <v>-1047.9748559157808</v>
      </c>
      <c r="BRR97" s="294">
        <f t="shared" si="30"/>
        <v>-1047.9748559157808</v>
      </c>
      <c r="BRS97" s="294">
        <f t="shared" si="30"/>
        <v>-1047.9748559157808</v>
      </c>
      <c r="BRT97" s="294">
        <f t="shared" si="30"/>
        <v>-1047.9748559157808</v>
      </c>
      <c r="BRU97" s="294">
        <f t="shared" si="30"/>
        <v>-1047.9748559157808</v>
      </c>
      <c r="BRV97" s="294">
        <f t="shared" si="30"/>
        <v>-1047.9748559157808</v>
      </c>
      <c r="BRW97" s="294">
        <f t="shared" si="30"/>
        <v>-1047.9748559157808</v>
      </c>
      <c r="BRX97" s="294">
        <f t="shared" si="30"/>
        <v>-1047.9748559157808</v>
      </c>
      <c r="BRY97" s="294">
        <f t="shared" si="30"/>
        <v>-1047.9748559157808</v>
      </c>
      <c r="BRZ97" s="294">
        <f t="shared" si="30"/>
        <v>-1047.9748559157808</v>
      </c>
      <c r="BSA97" s="294">
        <f t="shared" si="30"/>
        <v>-1047.9748559157808</v>
      </c>
      <c r="BSB97" s="294">
        <f t="shared" si="30"/>
        <v>-1047.9748559157808</v>
      </c>
      <c r="BSC97" s="294">
        <f t="shared" si="30"/>
        <v>-1047.9748559157808</v>
      </c>
      <c r="BSD97" s="294">
        <f t="shared" si="30"/>
        <v>-1047.9748559157808</v>
      </c>
      <c r="BSE97" s="294">
        <f t="shared" si="30"/>
        <v>-1047.9748559157808</v>
      </c>
      <c r="BSF97" s="294">
        <f t="shared" si="30"/>
        <v>-1047.9748559157808</v>
      </c>
      <c r="BSG97" s="294">
        <f t="shared" si="30"/>
        <v>-1047.9748559157808</v>
      </c>
      <c r="BSH97" s="294">
        <f t="shared" si="30"/>
        <v>-1047.9748559157808</v>
      </c>
      <c r="BSI97" s="294">
        <f t="shared" si="30"/>
        <v>-1047.9748559157808</v>
      </c>
      <c r="BSJ97" s="294">
        <f t="shared" si="30"/>
        <v>-1047.9748559157808</v>
      </c>
      <c r="BSK97" s="294">
        <f t="shared" si="30"/>
        <v>-1047.9748559157808</v>
      </c>
      <c r="BSL97" s="294">
        <f t="shared" si="30"/>
        <v>-1047.9748559157808</v>
      </c>
      <c r="BSM97" s="294">
        <f t="shared" si="30"/>
        <v>-1047.9748559157808</v>
      </c>
      <c r="BSN97" s="294">
        <f t="shared" si="30"/>
        <v>-1047.9748559157808</v>
      </c>
      <c r="BSO97" s="294">
        <f t="shared" si="30"/>
        <v>-1047.9748559157808</v>
      </c>
      <c r="BSP97" s="294">
        <f t="shared" si="30"/>
        <v>-1047.9748559157808</v>
      </c>
      <c r="BSQ97" s="294">
        <f t="shared" si="30"/>
        <v>-1047.9748559157808</v>
      </c>
      <c r="BSR97" s="294">
        <f t="shared" si="30"/>
        <v>-1047.9748559157808</v>
      </c>
      <c r="BSS97" s="294">
        <f t="shared" si="30"/>
        <v>-1047.9748559157808</v>
      </c>
      <c r="BST97" s="294">
        <f t="shared" ref="BST97:BVE97" si="31">(BST$96*$B101+SUM($F$8:$F$10)-((BST$96*$B101+SUM($F$8:$F$10))/$F$11*$F$40)-($F$27*BST$96/$D$7)-SUM($F$14:$F$26,$F$28:$F$33,$F$35:$F$36,$F$41))</f>
        <v>-1047.9748559157808</v>
      </c>
      <c r="BSU97" s="294">
        <f t="shared" si="31"/>
        <v>-1047.9748559157808</v>
      </c>
      <c r="BSV97" s="294">
        <f t="shared" si="31"/>
        <v>-1047.9748559157808</v>
      </c>
      <c r="BSW97" s="294">
        <f t="shared" si="31"/>
        <v>-1047.9748559157808</v>
      </c>
      <c r="BSX97" s="294">
        <f t="shared" si="31"/>
        <v>-1047.9748559157808</v>
      </c>
      <c r="BSY97" s="294">
        <f t="shared" si="31"/>
        <v>-1047.9748559157808</v>
      </c>
      <c r="BSZ97" s="294">
        <f t="shared" si="31"/>
        <v>-1047.9748559157808</v>
      </c>
      <c r="BTA97" s="294">
        <f t="shared" si="31"/>
        <v>-1047.9748559157808</v>
      </c>
      <c r="BTB97" s="294">
        <f t="shared" si="31"/>
        <v>-1047.9748559157808</v>
      </c>
      <c r="BTC97" s="294">
        <f t="shared" si="31"/>
        <v>-1047.9748559157808</v>
      </c>
      <c r="BTD97" s="294">
        <f t="shared" si="31"/>
        <v>-1047.9748559157808</v>
      </c>
      <c r="BTE97" s="294">
        <f t="shared" si="31"/>
        <v>-1047.9748559157808</v>
      </c>
      <c r="BTF97" s="294">
        <f t="shared" si="31"/>
        <v>-1047.9748559157808</v>
      </c>
      <c r="BTG97" s="294">
        <f t="shared" si="31"/>
        <v>-1047.9748559157808</v>
      </c>
      <c r="BTH97" s="294">
        <f t="shared" si="31"/>
        <v>-1047.9748559157808</v>
      </c>
      <c r="BTI97" s="294">
        <f t="shared" si="31"/>
        <v>-1047.9748559157808</v>
      </c>
      <c r="BTJ97" s="294">
        <f t="shared" si="31"/>
        <v>-1047.9748559157808</v>
      </c>
      <c r="BTK97" s="294">
        <f t="shared" si="31"/>
        <v>-1047.9748559157808</v>
      </c>
      <c r="BTL97" s="294">
        <f t="shared" si="31"/>
        <v>-1047.9748559157808</v>
      </c>
      <c r="BTM97" s="294">
        <f t="shared" si="31"/>
        <v>-1047.9748559157808</v>
      </c>
      <c r="BTN97" s="294">
        <f t="shared" si="31"/>
        <v>-1047.9748559157808</v>
      </c>
      <c r="BTO97" s="294">
        <f t="shared" si="31"/>
        <v>-1047.9748559157808</v>
      </c>
      <c r="BTP97" s="294">
        <f t="shared" si="31"/>
        <v>-1047.9748559157808</v>
      </c>
      <c r="BTQ97" s="294">
        <f t="shared" si="31"/>
        <v>-1047.9748559157808</v>
      </c>
      <c r="BTR97" s="294">
        <f t="shared" si="31"/>
        <v>-1047.9748559157808</v>
      </c>
      <c r="BTS97" s="294">
        <f t="shared" si="31"/>
        <v>-1047.9748559157808</v>
      </c>
      <c r="BTT97" s="294">
        <f t="shared" si="31"/>
        <v>-1047.9748559157808</v>
      </c>
      <c r="BTU97" s="294">
        <f t="shared" si="31"/>
        <v>-1047.9748559157808</v>
      </c>
      <c r="BTV97" s="294">
        <f t="shared" si="31"/>
        <v>-1047.9748559157808</v>
      </c>
      <c r="BTW97" s="294">
        <f t="shared" si="31"/>
        <v>-1047.9748559157808</v>
      </c>
      <c r="BTX97" s="294">
        <f t="shared" si="31"/>
        <v>-1047.9748559157808</v>
      </c>
      <c r="BTY97" s="294">
        <f t="shared" si="31"/>
        <v>-1047.9748559157808</v>
      </c>
      <c r="BTZ97" s="294">
        <f t="shared" si="31"/>
        <v>-1047.9748559157808</v>
      </c>
      <c r="BUA97" s="294">
        <f t="shared" si="31"/>
        <v>-1047.9748559157808</v>
      </c>
      <c r="BUB97" s="294">
        <f t="shared" si="31"/>
        <v>-1047.9748559157808</v>
      </c>
      <c r="BUC97" s="294">
        <f t="shared" si="31"/>
        <v>-1047.9748559157808</v>
      </c>
      <c r="BUD97" s="294">
        <f t="shared" si="31"/>
        <v>-1047.9748559157808</v>
      </c>
      <c r="BUE97" s="294">
        <f t="shared" si="31"/>
        <v>-1047.9748559157808</v>
      </c>
      <c r="BUF97" s="294">
        <f t="shared" si="31"/>
        <v>-1047.9748559157808</v>
      </c>
      <c r="BUG97" s="294">
        <f t="shared" si="31"/>
        <v>-1047.9748559157808</v>
      </c>
      <c r="BUH97" s="294">
        <f t="shared" si="31"/>
        <v>-1047.9748559157808</v>
      </c>
      <c r="BUI97" s="294">
        <f t="shared" si="31"/>
        <v>-1047.9748559157808</v>
      </c>
      <c r="BUJ97" s="294">
        <f t="shared" si="31"/>
        <v>-1047.9748559157808</v>
      </c>
      <c r="BUK97" s="294">
        <f t="shared" si="31"/>
        <v>-1047.9748559157808</v>
      </c>
      <c r="BUL97" s="294">
        <f t="shared" si="31"/>
        <v>-1047.9748559157808</v>
      </c>
      <c r="BUM97" s="294">
        <f t="shared" si="31"/>
        <v>-1047.9748559157808</v>
      </c>
      <c r="BUN97" s="294">
        <f t="shared" si="31"/>
        <v>-1047.9748559157808</v>
      </c>
      <c r="BUO97" s="294">
        <f t="shared" si="31"/>
        <v>-1047.9748559157808</v>
      </c>
      <c r="BUP97" s="294">
        <f t="shared" si="31"/>
        <v>-1047.9748559157808</v>
      </c>
      <c r="BUQ97" s="294">
        <f t="shared" si="31"/>
        <v>-1047.9748559157808</v>
      </c>
      <c r="BUR97" s="294">
        <f t="shared" si="31"/>
        <v>-1047.9748559157808</v>
      </c>
      <c r="BUS97" s="294">
        <f t="shared" si="31"/>
        <v>-1047.9748559157808</v>
      </c>
      <c r="BUT97" s="294">
        <f t="shared" si="31"/>
        <v>-1047.9748559157808</v>
      </c>
      <c r="BUU97" s="294">
        <f t="shared" si="31"/>
        <v>-1047.9748559157808</v>
      </c>
      <c r="BUV97" s="294">
        <f t="shared" si="31"/>
        <v>-1047.9748559157808</v>
      </c>
      <c r="BUW97" s="294">
        <f t="shared" si="31"/>
        <v>-1047.9748559157808</v>
      </c>
      <c r="BUX97" s="294">
        <f t="shared" si="31"/>
        <v>-1047.9748559157808</v>
      </c>
      <c r="BUY97" s="294">
        <f t="shared" si="31"/>
        <v>-1047.9748559157808</v>
      </c>
      <c r="BUZ97" s="294">
        <f t="shared" si="31"/>
        <v>-1047.9748559157808</v>
      </c>
      <c r="BVA97" s="294">
        <f t="shared" si="31"/>
        <v>-1047.9748559157808</v>
      </c>
      <c r="BVB97" s="294">
        <f t="shared" si="31"/>
        <v>-1047.9748559157808</v>
      </c>
      <c r="BVC97" s="294">
        <f t="shared" si="31"/>
        <v>-1047.9748559157808</v>
      </c>
      <c r="BVD97" s="294">
        <f t="shared" si="31"/>
        <v>-1047.9748559157808</v>
      </c>
      <c r="BVE97" s="294">
        <f t="shared" si="31"/>
        <v>-1047.9748559157808</v>
      </c>
      <c r="BVF97" s="294">
        <f t="shared" ref="BVF97:BXQ97" si="32">(BVF$96*$B101+SUM($F$8:$F$10)-((BVF$96*$B101+SUM($F$8:$F$10))/$F$11*$F$40)-($F$27*BVF$96/$D$7)-SUM($F$14:$F$26,$F$28:$F$33,$F$35:$F$36,$F$41))</f>
        <v>-1047.9748559157808</v>
      </c>
      <c r="BVG97" s="294">
        <f t="shared" si="32"/>
        <v>-1047.9748559157808</v>
      </c>
      <c r="BVH97" s="294">
        <f t="shared" si="32"/>
        <v>-1047.9748559157808</v>
      </c>
      <c r="BVI97" s="294">
        <f t="shared" si="32"/>
        <v>-1047.9748559157808</v>
      </c>
      <c r="BVJ97" s="294">
        <f t="shared" si="32"/>
        <v>-1047.9748559157808</v>
      </c>
      <c r="BVK97" s="294">
        <f t="shared" si="32"/>
        <v>-1047.9748559157808</v>
      </c>
      <c r="BVL97" s="294">
        <f t="shared" si="32"/>
        <v>-1047.9748559157808</v>
      </c>
      <c r="BVM97" s="294">
        <f t="shared" si="32"/>
        <v>-1047.9748559157808</v>
      </c>
      <c r="BVN97" s="294">
        <f t="shared" si="32"/>
        <v>-1047.9748559157808</v>
      </c>
      <c r="BVO97" s="294">
        <f t="shared" si="32"/>
        <v>-1047.9748559157808</v>
      </c>
      <c r="BVP97" s="294">
        <f t="shared" si="32"/>
        <v>-1047.9748559157808</v>
      </c>
      <c r="BVQ97" s="294">
        <f t="shared" si="32"/>
        <v>-1047.9748559157808</v>
      </c>
      <c r="BVR97" s="294">
        <f t="shared" si="32"/>
        <v>-1047.9748559157808</v>
      </c>
      <c r="BVS97" s="294">
        <f t="shared" si="32"/>
        <v>-1047.9748559157808</v>
      </c>
      <c r="BVT97" s="294">
        <f t="shared" si="32"/>
        <v>-1047.9748559157808</v>
      </c>
      <c r="BVU97" s="294">
        <f t="shared" si="32"/>
        <v>-1047.9748559157808</v>
      </c>
      <c r="BVV97" s="294">
        <f t="shared" si="32"/>
        <v>-1047.9748559157808</v>
      </c>
      <c r="BVW97" s="294">
        <f t="shared" si="32"/>
        <v>-1047.9748559157808</v>
      </c>
      <c r="BVX97" s="294">
        <f t="shared" si="32"/>
        <v>-1047.9748559157808</v>
      </c>
      <c r="BVY97" s="294">
        <f t="shared" si="32"/>
        <v>-1047.9748559157808</v>
      </c>
      <c r="BVZ97" s="294">
        <f t="shared" si="32"/>
        <v>-1047.9748559157808</v>
      </c>
      <c r="BWA97" s="294">
        <f t="shared" si="32"/>
        <v>-1047.9748559157808</v>
      </c>
      <c r="BWB97" s="294">
        <f t="shared" si="32"/>
        <v>-1047.9748559157808</v>
      </c>
      <c r="BWC97" s="294">
        <f t="shared" si="32"/>
        <v>-1047.9748559157808</v>
      </c>
      <c r="BWD97" s="294">
        <f t="shared" si="32"/>
        <v>-1047.9748559157808</v>
      </c>
      <c r="BWE97" s="294">
        <f t="shared" si="32"/>
        <v>-1047.9748559157808</v>
      </c>
      <c r="BWF97" s="294">
        <f t="shared" si="32"/>
        <v>-1047.9748559157808</v>
      </c>
      <c r="BWG97" s="294">
        <f t="shared" si="32"/>
        <v>-1047.9748559157808</v>
      </c>
      <c r="BWH97" s="294">
        <f t="shared" si="32"/>
        <v>-1047.9748559157808</v>
      </c>
      <c r="BWI97" s="294">
        <f t="shared" si="32"/>
        <v>-1047.9748559157808</v>
      </c>
      <c r="BWJ97" s="294">
        <f t="shared" si="32"/>
        <v>-1047.9748559157808</v>
      </c>
      <c r="BWK97" s="294">
        <f t="shared" si="32"/>
        <v>-1047.9748559157808</v>
      </c>
      <c r="BWL97" s="294">
        <f t="shared" si="32"/>
        <v>-1047.9748559157808</v>
      </c>
      <c r="BWM97" s="294">
        <f t="shared" si="32"/>
        <v>-1047.9748559157808</v>
      </c>
      <c r="BWN97" s="294">
        <f t="shared" si="32"/>
        <v>-1047.9748559157808</v>
      </c>
      <c r="BWO97" s="294">
        <f t="shared" si="32"/>
        <v>-1047.9748559157808</v>
      </c>
      <c r="BWP97" s="294">
        <f t="shared" si="32"/>
        <v>-1047.9748559157808</v>
      </c>
      <c r="BWQ97" s="294">
        <f t="shared" si="32"/>
        <v>-1047.9748559157808</v>
      </c>
      <c r="BWR97" s="294">
        <f t="shared" si="32"/>
        <v>-1047.9748559157808</v>
      </c>
      <c r="BWS97" s="294">
        <f t="shared" si="32"/>
        <v>-1047.9748559157808</v>
      </c>
      <c r="BWT97" s="294">
        <f t="shared" si="32"/>
        <v>-1047.9748559157808</v>
      </c>
      <c r="BWU97" s="294">
        <f t="shared" si="32"/>
        <v>-1047.9748559157808</v>
      </c>
      <c r="BWV97" s="294">
        <f t="shared" si="32"/>
        <v>-1047.9748559157808</v>
      </c>
      <c r="BWW97" s="294">
        <f t="shared" si="32"/>
        <v>-1047.9748559157808</v>
      </c>
      <c r="BWX97" s="294">
        <f t="shared" si="32"/>
        <v>-1047.9748559157808</v>
      </c>
      <c r="BWY97" s="294">
        <f t="shared" si="32"/>
        <v>-1047.9748559157808</v>
      </c>
      <c r="BWZ97" s="294">
        <f t="shared" si="32"/>
        <v>-1047.9748559157808</v>
      </c>
      <c r="BXA97" s="294">
        <f t="shared" si="32"/>
        <v>-1047.9748559157808</v>
      </c>
      <c r="BXB97" s="294">
        <f t="shared" si="32"/>
        <v>-1047.9748559157808</v>
      </c>
      <c r="BXC97" s="294">
        <f t="shared" si="32"/>
        <v>-1047.9748559157808</v>
      </c>
      <c r="BXD97" s="294">
        <f t="shared" si="32"/>
        <v>-1047.9748559157808</v>
      </c>
      <c r="BXE97" s="294">
        <f t="shared" si="32"/>
        <v>-1047.9748559157808</v>
      </c>
      <c r="BXF97" s="294">
        <f t="shared" si="32"/>
        <v>-1047.9748559157808</v>
      </c>
      <c r="BXG97" s="294">
        <f t="shared" si="32"/>
        <v>-1047.9748559157808</v>
      </c>
      <c r="BXH97" s="294">
        <f t="shared" si="32"/>
        <v>-1047.9748559157808</v>
      </c>
      <c r="BXI97" s="294">
        <f t="shared" si="32"/>
        <v>-1047.9748559157808</v>
      </c>
      <c r="BXJ97" s="294">
        <f t="shared" si="32"/>
        <v>-1047.9748559157808</v>
      </c>
      <c r="BXK97" s="294">
        <f t="shared" si="32"/>
        <v>-1047.9748559157808</v>
      </c>
      <c r="BXL97" s="294">
        <f t="shared" si="32"/>
        <v>-1047.9748559157808</v>
      </c>
      <c r="BXM97" s="294">
        <f t="shared" si="32"/>
        <v>-1047.9748559157808</v>
      </c>
      <c r="BXN97" s="294">
        <f t="shared" si="32"/>
        <v>-1047.9748559157808</v>
      </c>
      <c r="BXO97" s="294">
        <f t="shared" si="32"/>
        <v>-1047.9748559157808</v>
      </c>
      <c r="BXP97" s="294">
        <f t="shared" si="32"/>
        <v>-1047.9748559157808</v>
      </c>
      <c r="BXQ97" s="294">
        <f t="shared" si="32"/>
        <v>-1047.9748559157808</v>
      </c>
      <c r="BXR97" s="294">
        <f t="shared" ref="BXR97:CAC97" si="33">(BXR$96*$B101+SUM($F$8:$F$10)-((BXR$96*$B101+SUM($F$8:$F$10))/$F$11*$F$40)-($F$27*BXR$96/$D$7)-SUM($F$14:$F$26,$F$28:$F$33,$F$35:$F$36,$F$41))</f>
        <v>-1047.9748559157808</v>
      </c>
      <c r="BXS97" s="294">
        <f t="shared" si="33"/>
        <v>-1047.9748559157808</v>
      </c>
      <c r="BXT97" s="294">
        <f t="shared" si="33"/>
        <v>-1047.9748559157808</v>
      </c>
      <c r="BXU97" s="294">
        <f t="shared" si="33"/>
        <v>-1047.9748559157808</v>
      </c>
      <c r="BXV97" s="294">
        <f t="shared" si="33"/>
        <v>-1047.9748559157808</v>
      </c>
      <c r="BXW97" s="294">
        <f t="shared" si="33"/>
        <v>-1047.9748559157808</v>
      </c>
      <c r="BXX97" s="294">
        <f t="shared" si="33"/>
        <v>-1047.9748559157808</v>
      </c>
      <c r="BXY97" s="294">
        <f t="shared" si="33"/>
        <v>-1047.9748559157808</v>
      </c>
      <c r="BXZ97" s="294">
        <f t="shared" si="33"/>
        <v>-1047.9748559157808</v>
      </c>
      <c r="BYA97" s="294">
        <f t="shared" si="33"/>
        <v>-1047.9748559157808</v>
      </c>
      <c r="BYB97" s="294">
        <f t="shared" si="33"/>
        <v>-1047.9748559157808</v>
      </c>
      <c r="BYC97" s="294">
        <f t="shared" si="33"/>
        <v>-1047.9748559157808</v>
      </c>
      <c r="BYD97" s="294">
        <f t="shared" si="33"/>
        <v>-1047.9748559157808</v>
      </c>
      <c r="BYE97" s="294">
        <f t="shared" si="33"/>
        <v>-1047.9748559157808</v>
      </c>
      <c r="BYF97" s="294">
        <f t="shared" si="33"/>
        <v>-1047.9748559157808</v>
      </c>
      <c r="BYG97" s="294">
        <f t="shared" si="33"/>
        <v>-1047.9748559157808</v>
      </c>
      <c r="BYH97" s="294">
        <f t="shared" si="33"/>
        <v>-1047.9748559157808</v>
      </c>
      <c r="BYI97" s="294">
        <f t="shared" si="33"/>
        <v>-1047.9748559157808</v>
      </c>
      <c r="BYJ97" s="294">
        <f t="shared" si="33"/>
        <v>-1047.9748559157808</v>
      </c>
      <c r="BYK97" s="294">
        <f t="shared" si="33"/>
        <v>-1047.9748559157808</v>
      </c>
      <c r="BYL97" s="294">
        <f t="shared" si="33"/>
        <v>-1047.9748559157808</v>
      </c>
      <c r="BYM97" s="294">
        <f t="shared" si="33"/>
        <v>-1047.9748559157808</v>
      </c>
      <c r="BYN97" s="294">
        <f t="shared" si="33"/>
        <v>-1047.9748559157808</v>
      </c>
      <c r="BYO97" s="294">
        <f t="shared" si="33"/>
        <v>-1047.9748559157808</v>
      </c>
      <c r="BYP97" s="294">
        <f t="shared" si="33"/>
        <v>-1047.9748559157808</v>
      </c>
      <c r="BYQ97" s="294">
        <f t="shared" si="33"/>
        <v>-1047.9748559157808</v>
      </c>
      <c r="BYR97" s="294">
        <f t="shared" si="33"/>
        <v>-1047.9748559157808</v>
      </c>
      <c r="BYS97" s="294">
        <f t="shared" si="33"/>
        <v>-1047.9748559157808</v>
      </c>
      <c r="BYT97" s="294">
        <f t="shared" si="33"/>
        <v>-1047.9748559157808</v>
      </c>
      <c r="BYU97" s="294">
        <f t="shared" si="33"/>
        <v>-1047.9748559157808</v>
      </c>
      <c r="BYV97" s="294">
        <f t="shared" si="33"/>
        <v>-1047.9748559157808</v>
      </c>
      <c r="BYW97" s="294">
        <f t="shared" si="33"/>
        <v>-1047.9748559157808</v>
      </c>
      <c r="BYX97" s="294">
        <f t="shared" si="33"/>
        <v>-1047.9748559157808</v>
      </c>
      <c r="BYY97" s="294">
        <f t="shared" si="33"/>
        <v>-1047.9748559157808</v>
      </c>
      <c r="BYZ97" s="294">
        <f t="shared" si="33"/>
        <v>-1047.9748559157808</v>
      </c>
      <c r="BZA97" s="294">
        <f t="shared" si="33"/>
        <v>-1047.9748559157808</v>
      </c>
      <c r="BZB97" s="294">
        <f t="shared" si="33"/>
        <v>-1047.9748559157808</v>
      </c>
      <c r="BZC97" s="294">
        <f t="shared" si="33"/>
        <v>-1047.9748559157808</v>
      </c>
      <c r="BZD97" s="294">
        <f t="shared" si="33"/>
        <v>-1047.9748559157808</v>
      </c>
      <c r="BZE97" s="294">
        <f t="shared" si="33"/>
        <v>-1047.9748559157808</v>
      </c>
      <c r="BZF97" s="294">
        <f t="shared" si="33"/>
        <v>-1047.9748559157808</v>
      </c>
      <c r="BZG97" s="294">
        <f t="shared" si="33"/>
        <v>-1047.9748559157808</v>
      </c>
      <c r="BZH97" s="294">
        <f t="shared" si="33"/>
        <v>-1047.9748559157808</v>
      </c>
      <c r="BZI97" s="294">
        <f t="shared" si="33"/>
        <v>-1047.9748559157808</v>
      </c>
      <c r="BZJ97" s="294">
        <f t="shared" si="33"/>
        <v>-1047.9748559157808</v>
      </c>
      <c r="BZK97" s="294">
        <f t="shared" si="33"/>
        <v>-1047.9748559157808</v>
      </c>
      <c r="BZL97" s="294">
        <f t="shared" si="33"/>
        <v>-1047.9748559157808</v>
      </c>
      <c r="BZM97" s="294">
        <f t="shared" si="33"/>
        <v>-1047.9748559157808</v>
      </c>
      <c r="BZN97" s="294">
        <f t="shared" si="33"/>
        <v>-1047.9748559157808</v>
      </c>
      <c r="BZO97" s="294">
        <f t="shared" si="33"/>
        <v>-1047.9748559157808</v>
      </c>
      <c r="BZP97" s="294">
        <f t="shared" si="33"/>
        <v>-1047.9748559157808</v>
      </c>
      <c r="BZQ97" s="294">
        <f t="shared" si="33"/>
        <v>-1047.9748559157808</v>
      </c>
      <c r="BZR97" s="294">
        <f t="shared" si="33"/>
        <v>-1047.9748559157808</v>
      </c>
      <c r="BZS97" s="294">
        <f t="shared" si="33"/>
        <v>-1047.9748559157808</v>
      </c>
      <c r="BZT97" s="294">
        <f t="shared" si="33"/>
        <v>-1047.9748559157808</v>
      </c>
      <c r="BZU97" s="294">
        <f t="shared" si="33"/>
        <v>-1047.9748559157808</v>
      </c>
      <c r="BZV97" s="294">
        <f t="shared" si="33"/>
        <v>-1047.9748559157808</v>
      </c>
      <c r="BZW97" s="294">
        <f t="shared" si="33"/>
        <v>-1047.9748559157808</v>
      </c>
      <c r="BZX97" s="294">
        <f t="shared" si="33"/>
        <v>-1047.9748559157808</v>
      </c>
      <c r="BZY97" s="294">
        <f t="shared" si="33"/>
        <v>-1047.9748559157808</v>
      </c>
      <c r="BZZ97" s="294">
        <f t="shared" si="33"/>
        <v>-1047.9748559157808</v>
      </c>
      <c r="CAA97" s="294">
        <f t="shared" si="33"/>
        <v>-1047.9748559157808</v>
      </c>
      <c r="CAB97" s="294">
        <f t="shared" si="33"/>
        <v>-1047.9748559157808</v>
      </c>
      <c r="CAC97" s="294">
        <f t="shared" si="33"/>
        <v>-1047.9748559157808</v>
      </c>
      <c r="CAD97" s="294">
        <f t="shared" ref="CAD97:CCO97" si="34">(CAD$96*$B101+SUM($F$8:$F$10)-((CAD$96*$B101+SUM($F$8:$F$10))/$F$11*$F$40)-($F$27*CAD$96/$D$7)-SUM($F$14:$F$26,$F$28:$F$33,$F$35:$F$36,$F$41))</f>
        <v>-1047.9748559157808</v>
      </c>
      <c r="CAE97" s="294">
        <f t="shared" si="34"/>
        <v>-1047.9748559157808</v>
      </c>
      <c r="CAF97" s="294">
        <f t="shared" si="34"/>
        <v>-1047.9748559157808</v>
      </c>
      <c r="CAG97" s="294">
        <f t="shared" si="34"/>
        <v>-1047.9748559157808</v>
      </c>
      <c r="CAH97" s="294">
        <f t="shared" si="34"/>
        <v>-1047.9748559157808</v>
      </c>
      <c r="CAI97" s="294">
        <f t="shared" si="34"/>
        <v>-1047.9748559157808</v>
      </c>
      <c r="CAJ97" s="294">
        <f t="shared" si="34"/>
        <v>-1047.9748559157808</v>
      </c>
      <c r="CAK97" s="294">
        <f t="shared" si="34"/>
        <v>-1047.9748559157808</v>
      </c>
      <c r="CAL97" s="294">
        <f t="shared" si="34"/>
        <v>-1047.9748559157808</v>
      </c>
      <c r="CAM97" s="294">
        <f t="shared" si="34"/>
        <v>-1047.9748559157808</v>
      </c>
      <c r="CAN97" s="294">
        <f t="shared" si="34"/>
        <v>-1047.9748559157808</v>
      </c>
      <c r="CAO97" s="294">
        <f t="shared" si="34"/>
        <v>-1047.9748559157808</v>
      </c>
      <c r="CAP97" s="294">
        <f t="shared" si="34"/>
        <v>-1047.9748559157808</v>
      </c>
      <c r="CAQ97" s="294">
        <f t="shared" si="34"/>
        <v>-1047.9748559157808</v>
      </c>
      <c r="CAR97" s="294">
        <f t="shared" si="34"/>
        <v>-1047.9748559157808</v>
      </c>
      <c r="CAS97" s="294">
        <f t="shared" si="34"/>
        <v>-1047.9748559157808</v>
      </c>
      <c r="CAT97" s="294">
        <f t="shared" si="34"/>
        <v>-1047.9748559157808</v>
      </c>
      <c r="CAU97" s="294">
        <f t="shared" si="34"/>
        <v>-1047.9748559157808</v>
      </c>
      <c r="CAV97" s="294">
        <f t="shared" si="34"/>
        <v>-1047.9748559157808</v>
      </c>
      <c r="CAW97" s="294">
        <f t="shared" si="34"/>
        <v>-1047.9748559157808</v>
      </c>
      <c r="CAX97" s="294">
        <f t="shared" si="34"/>
        <v>-1047.9748559157808</v>
      </c>
      <c r="CAY97" s="294">
        <f t="shared" si="34"/>
        <v>-1047.9748559157808</v>
      </c>
      <c r="CAZ97" s="294">
        <f t="shared" si="34"/>
        <v>-1047.9748559157808</v>
      </c>
      <c r="CBA97" s="294">
        <f t="shared" si="34"/>
        <v>-1047.9748559157808</v>
      </c>
      <c r="CBB97" s="294">
        <f t="shared" si="34"/>
        <v>-1047.9748559157808</v>
      </c>
      <c r="CBC97" s="294">
        <f t="shared" si="34"/>
        <v>-1047.9748559157808</v>
      </c>
      <c r="CBD97" s="294">
        <f t="shared" si="34"/>
        <v>-1047.9748559157808</v>
      </c>
      <c r="CBE97" s="294">
        <f t="shared" si="34"/>
        <v>-1047.9748559157808</v>
      </c>
      <c r="CBF97" s="294">
        <f t="shared" si="34"/>
        <v>-1047.9748559157808</v>
      </c>
      <c r="CBG97" s="294">
        <f t="shared" si="34"/>
        <v>-1047.9748559157808</v>
      </c>
      <c r="CBH97" s="294">
        <f t="shared" si="34"/>
        <v>-1047.9748559157808</v>
      </c>
      <c r="CBI97" s="294">
        <f t="shared" si="34"/>
        <v>-1047.9748559157808</v>
      </c>
      <c r="CBJ97" s="294">
        <f t="shared" si="34"/>
        <v>-1047.9748559157808</v>
      </c>
      <c r="CBK97" s="294">
        <f t="shared" si="34"/>
        <v>-1047.9748559157808</v>
      </c>
      <c r="CBL97" s="294">
        <f t="shared" si="34"/>
        <v>-1047.9748559157808</v>
      </c>
      <c r="CBM97" s="294">
        <f t="shared" si="34"/>
        <v>-1047.9748559157808</v>
      </c>
      <c r="CBN97" s="294">
        <f t="shared" si="34"/>
        <v>-1047.9748559157808</v>
      </c>
      <c r="CBO97" s="294">
        <f t="shared" si="34"/>
        <v>-1047.9748559157808</v>
      </c>
      <c r="CBP97" s="294">
        <f t="shared" si="34"/>
        <v>-1047.9748559157808</v>
      </c>
      <c r="CBQ97" s="294">
        <f t="shared" si="34"/>
        <v>-1047.9748559157808</v>
      </c>
      <c r="CBR97" s="294">
        <f t="shared" si="34"/>
        <v>-1047.9748559157808</v>
      </c>
      <c r="CBS97" s="294">
        <f t="shared" si="34"/>
        <v>-1047.9748559157808</v>
      </c>
      <c r="CBT97" s="294">
        <f t="shared" si="34"/>
        <v>-1047.9748559157808</v>
      </c>
      <c r="CBU97" s="294">
        <f t="shared" si="34"/>
        <v>-1047.9748559157808</v>
      </c>
      <c r="CBV97" s="294">
        <f t="shared" si="34"/>
        <v>-1047.9748559157808</v>
      </c>
      <c r="CBW97" s="294">
        <f t="shared" si="34"/>
        <v>-1047.9748559157808</v>
      </c>
      <c r="CBX97" s="294">
        <f t="shared" si="34"/>
        <v>-1047.9748559157808</v>
      </c>
      <c r="CBY97" s="294">
        <f t="shared" si="34"/>
        <v>-1047.9748559157808</v>
      </c>
      <c r="CBZ97" s="294">
        <f t="shared" si="34"/>
        <v>-1047.9748559157808</v>
      </c>
      <c r="CCA97" s="294">
        <f t="shared" si="34"/>
        <v>-1047.9748559157808</v>
      </c>
      <c r="CCB97" s="294">
        <f t="shared" si="34"/>
        <v>-1047.9748559157808</v>
      </c>
      <c r="CCC97" s="294">
        <f t="shared" si="34"/>
        <v>-1047.9748559157808</v>
      </c>
      <c r="CCD97" s="294">
        <f t="shared" si="34"/>
        <v>-1047.9748559157808</v>
      </c>
      <c r="CCE97" s="294">
        <f t="shared" si="34"/>
        <v>-1047.9748559157808</v>
      </c>
      <c r="CCF97" s="294">
        <f t="shared" si="34"/>
        <v>-1047.9748559157808</v>
      </c>
      <c r="CCG97" s="294">
        <f t="shared" si="34"/>
        <v>-1047.9748559157808</v>
      </c>
      <c r="CCH97" s="294">
        <f t="shared" si="34"/>
        <v>-1047.9748559157808</v>
      </c>
      <c r="CCI97" s="294">
        <f t="shared" si="34"/>
        <v>-1047.9748559157808</v>
      </c>
      <c r="CCJ97" s="294">
        <f t="shared" si="34"/>
        <v>-1047.9748559157808</v>
      </c>
      <c r="CCK97" s="294">
        <f t="shared" si="34"/>
        <v>-1047.9748559157808</v>
      </c>
      <c r="CCL97" s="294">
        <f t="shared" si="34"/>
        <v>-1047.9748559157808</v>
      </c>
      <c r="CCM97" s="294">
        <f t="shared" si="34"/>
        <v>-1047.9748559157808</v>
      </c>
      <c r="CCN97" s="294">
        <f t="shared" si="34"/>
        <v>-1047.9748559157808</v>
      </c>
      <c r="CCO97" s="294">
        <f t="shared" si="34"/>
        <v>-1047.9748559157808</v>
      </c>
      <c r="CCP97" s="294">
        <f t="shared" ref="CCP97:CFA97" si="35">(CCP$96*$B101+SUM($F$8:$F$10)-((CCP$96*$B101+SUM($F$8:$F$10))/$F$11*$F$40)-($F$27*CCP$96/$D$7)-SUM($F$14:$F$26,$F$28:$F$33,$F$35:$F$36,$F$41))</f>
        <v>-1047.9748559157808</v>
      </c>
      <c r="CCQ97" s="294">
        <f t="shared" si="35"/>
        <v>-1047.9748559157808</v>
      </c>
      <c r="CCR97" s="294">
        <f t="shared" si="35"/>
        <v>-1047.9748559157808</v>
      </c>
      <c r="CCS97" s="294">
        <f t="shared" si="35"/>
        <v>-1047.9748559157808</v>
      </c>
      <c r="CCT97" s="294">
        <f t="shared" si="35"/>
        <v>-1047.9748559157808</v>
      </c>
      <c r="CCU97" s="294">
        <f t="shared" si="35"/>
        <v>-1047.9748559157808</v>
      </c>
      <c r="CCV97" s="294">
        <f t="shared" si="35"/>
        <v>-1047.9748559157808</v>
      </c>
      <c r="CCW97" s="294">
        <f t="shared" si="35"/>
        <v>-1047.9748559157808</v>
      </c>
      <c r="CCX97" s="294">
        <f t="shared" si="35"/>
        <v>-1047.9748559157808</v>
      </c>
      <c r="CCY97" s="294">
        <f t="shared" si="35"/>
        <v>-1047.9748559157808</v>
      </c>
      <c r="CCZ97" s="294">
        <f t="shared" si="35"/>
        <v>-1047.9748559157808</v>
      </c>
      <c r="CDA97" s="294">
        <f t="shared" si="35"/>
        <v>-1047.9748559157808</v>
      </c>
      <c r="CDB97" s="294">
        <f t="shared" si="35"/>
        <v>-1047.9748559157808</v>
      </c>
      <c r="CDC97" s="294">
        <f t="shared" si="35"/>
        <v>-1047.9748559157808</v>
      </c>
      <c r="CDD97" s="294">
        <f t="shared" si="35"/>
        <v>-1047.9748559157808</v>
      </c>
      <c r="CDE97" s="294">
        <f t="shared" si="35"/>
        <v>-1047.9748559157808</v>
      </c>
      <c r="CDF97" s="294">
        <f t="shared" si="35"/>
        <v>-1047.9748559157808</v>
      </c>
      <c r="CDG97" s="294">
        <f t="shared" si="35"/>
        <v>-1047.9748559157808</v>
      </c>
      <c r="CDH97" s="294">
        <f t="shared" si="35"/>
        <v>-1047.9748559157808</v>
      </c>
      <c r="CDI97" s="294">
        <f t="shared" si="35"/>
        <v>-1047.9748559157808</v>
      </c>
      <c r="CDJ97" s="294">
        <f t="shared" si="35"/>
        <v>-1047.9748559157808</v>
      </c>
      <c r="CDK97" s="294">
        <f t="shared" si="35"/>
        <v>-1047.9748559157808</v>
      </c>
      <c r="CDL97" s="294">
        <f t="shared" si="35"/>
        <v>-1047.9748559157808</v>
      </c>
      <c r="CDM97" s="294">
        <f t="shared" si="35"/>
        <v>-1047.9748559157808</v>
      </c>
      <c r="CDN97" s="294">
        <f t="shared" si="35"/>
        <v>-1047.9748559157808</v>
      </c>
      <c r="CDO97" s="294">
        <f t="shared" si="35"/>
        <v>-1047.9748559157808</v>
      </c>
      <c r="CDP97" s="294">
        <f t="shared" si="35"/>
        <v>-1047.9748559157808</v>
      </c>
      <c r="CDQ97" s="294">
        <f t="shared" si="35"/>
        <v>-1047.9748559157808</v>
      </c>
      <c r="CDR97" s="294">
        <f t="shared" si="35"/>
        <v>-1047.9748559157808</v>
      </c>
      <c r="CDS97" s="294">
        <f t="shared" si="35"/>
        <v>-1047.9748559157808</v>
      </c>
      <c r="CDT97" s="294">
        <f t="shared" si="35"/>
        <v>-1047.9748559157808</v>
      </c>
      <c r="CDU97" s="294">
        <f t="shared" si="35"/>
        <v>-1047.9748559157808</v>
      </c>
      <c r="CDV97" s="294">
        <f t="shared" si="35"/>
        <v>-1047.9748559157808</v>
      </c>
      <c r="CDW97" s="294">
        <f t="shared" si="35"/>
        <v>-1047.9748559157808</v>
      </c>
      <c r="CDX97" s="294">
        <f t="shared" si="35"/>
        <v>-1047.9748559157808</v>
      </c>
      <c r="CDY97" s="294">
        <f t="shared" si="35"/>
        <v>-1047.9748559157808</v>
      </c>
      <c r="CDZ97" s="294">
        <f t="shared" si="35"/>
        <v>-1047.9748559157808</v>
      </c>
      <c r="CEA97" s="294">
        <f t="shared" si="35"/>
        <v>-1047.9748559157808</v>
      </c>
      <c r="CEB97" s="294">
        <f t="shared" si="35"/>
        <v>-1047.9748559157808</v>
      </c>
      <c r="CEC97" s="294">
        <f t="shared" si="35"/>
        <v>-1047.9748559157808</v>
      </c>
      <c r="CED97" s="294">
        <f t="shared" si="35"/>
        <v>-1047.9748559157808</v>
      </c>
      <c r="CEE97" s="294">
        <f t="shared" si="35"/>
        <v>-1047.9748559157808</v>
      </c>
      <c r="CEF97" s="294">
        <f t="shared" si="35"/>
        <v>-1047.9748559157808</v>
      </c>
      <c r="CEG97" s="294">
        <f t="shared" si="35"/>
        <v>-1047.9748559157808</v>
      </c>
      <c r="CEH97" s="294">
        <f t="shared" si="35"/>
        <v>-1047.9748559157808</v>
      </c>
      <c r="CEI97" s="294">
        <f t="shared" si="35"/>
        <v>-1047.9748559157808</v>
      </c>
      <c r="CEJ97" s="294">
        <f t="shared" si="35"/>
        <v>-1047.9748559157808</v>
      </c>
      <c r="CEK97" s="294">
        <f t="shared" si="35"/>
        <v>-1047.9748559157808</v>
      </c>
      <c r="CEL97" s="294">
        <f t="shared" si="35"/>
        <v>-1047.9748559157808</v>
      </c>
      <c r="CEM97" s="294">
        <f t="shared" si="35"/>
        <v>-1047.9748559157808</v>
      </c>
      <c r="CEN97" s="294">
        <f t="shared" si="35"/>
        <v>-1047.9748559157808</v>
      </c>
      <c r="CEO97" s="294">
        <f t="shared" si="35"/>
        <v>-1047.9748559157808</v>
      </c>
      <c r="CEP97" s="294">
        <f t="shared" si="35"/>
        <v>-1047.9748559157808</v>
      </c>
      <c r="CEQ97" s="294">
        <f t="shared" si="35"/>
        <v>-1047.9748559157808</v>
      </c>
      <c r="CER97" s="294">
        <f t="shared" si="35"/>
        <v>-1047.9748559157808</v>
      </c>
      <c r="CES97" s="294">
        <f t="shared" si="35"/>
        <v>-1047.9748559157808</v>
      </c>
      <c r="CET97" s="294">
        <f t="shared" si="35"/>
        <v>-1047.9748559157808</v>
      </c>
      <c r="CEU97" s="294">
        <f t="shared" si="35"/>
        <v>-1047.9748559157808</v>
      </c>
      <c r="CEV97" s="294">
        <f t="shared" si="35"/>
        <v>-1047.9748559157808</v>
      </c>
      <c r="CEW97" s="294">
        <f t="shared" si="35"/>
        <v>-1047.9748559157808</v>
      </c>
      <c r="CEX97" s="294">
        <f t="shared" si="35"/>
        <v>-1047.9748559157808</v>
      </c>
      <c r="CEY97" s="294">
        <f t="shared" si="35"/>
        <v>-1047.9748559157808</v>
      </c>
      <c r="CEZ97" s="294">
        <f t="shared" si="35"/>
        <v>-1047.9748559157808</v>
      </c>
      <c r="CFA97" s="294">
        <f t="shared" si="35"/>
        <v>-1047.9748559157808</v>
      </c>
      <c r="CFB97" s="294">
        <f t="shared" ref="CFB97:CHM97" si="36">(CFB$96*$B101+SUM($F$8:$F$10)-((CFB$96*$B101+SUM($F$8:$F$10))/$F$11*$F$40)-($F$27*CFB$96/$D$7)-SUM($F$14:$F$26,$F$28:$F$33,$F$35:$F$36,$F$41))</f>
        <v>-1047.9748559157808</v>
      </c>
      <c r="CFC97" s="294">
        <f t="shared" si="36"/>
        <v>-1047.9748559157808</v>
      </c>
      <c r="CFD97" s="294">
        <f t="shared" si="36"/>
        <v>-1047.9748559157808</v>
      </c>
      <c r="CFE97" s="294">
        <f t="shared" si="36"/>
        <v>-1047.9748559157808</v>
      </c>
      <c r="CFF97" s="294">
        <f t="shared" si="36"/>
        <v>-1047.9748559157808</v>
      </c>
      <c r="CFG97" s="294">
        <f t="shared" si="36"/>
        <v>-1047.9748559157808</v>
      </c>
      <c r="CFH97" s="294">
        <f t="shared" si="36"/>
        <v>-1047.9748559157808</v>
      </c>
      <c r="CFI97" s="294">
        <f t="shared" si="36"/>
        <v>-1047.9748559157808</v>
      </c>
      <c r="CFJ97" s="294">
        <f t="shared" si="36"/>
        <v>-1047.9748559157808</v>
      </c>
      <c r="CFK97" s="294">
        <f t="shared" si="36"/>
        <v>-1047.9748559157808</v>
      </c>
      <c r="CFL97" s="294">
        <f t="shared" si="36"/>
        <v>-1047.9748559157808</v>
      </c>
      <c r="CFM97" s="294">
        <f t="shared" si="36"/>
        <v>-1047.9748559157808</v>
      </c>
      <c r="CFN97" s="294">
        <f t="shared" si="36"/>
        <v>-1047.9748559157808</v>
      </c>
      <c r="CFO97" s="294">
        <f t="shared" si="36"/>
        <v>-1047.9748559157808</v>
      </c>
      <c r="CFP97" s="294">
        <f t="shared" si="36"/>
        <v>-1047.9748559157808</v>
      </c>
      <c r="CFQ97" s="294">
        <f t="shared" si="36"/>
        <v>-1047.9748559157808</v>
      </c>
      <c r="CFR97" s="294">
        <f t="shared" si="36"/>
        <v>-1047.9748559157808</v>
      </c>
      <c r="CFS97" s="294">
        <f t="shared" si="36"/>
        <v>-1047.9748559157808</v>
      </c>
      <c r="CFT97" s="294">
        <f t="shared" si="36"/>
        <v>-1047.9748559157808</v>
      </c>
      <c r="CFU97" s="294">
        <f t="shared" si="36"/>
        <v>-1047.9748559157808</v>
      </c>
      <c r="CFV97" s="294">
        <f t="shared" si="36"/>
        <v>-1047.9748559157808</v>
      </c>
      <c r="CFW97" s="294">
        <f t="shared" si="36"/>
        <v>-1047.9748559157808</v>
      </c>
      <c r="CFX97" s="294">
        <f t="shared" si="36"/>
        <v>-1047.9748559157808</v>
      </c>
      <c r="CFY97" s="294">
        <f t="shared" si="36"/>
        <v>-1047.9748559157808</v>
      </c>
      <c r="CFZ97" s="294">
        <f t="shared" si="36"/>
        <v>-1047.9748559157808</v>
      </c>
      <c r="CGA97" s="294">
        <f t="shared" si="36"/>
        <v>-1047.9748559157808</v>
      </c>
      <c r="CGB97" s="294">
        <f t="shared" si="36"/>
        <v>-1047.9748559157808</v>
      </c>
      <c r="CGC97" s="294">
        <f t="shared" si="36"/>
        <v>-1047.9748559157808</v>
      </c>
      <c r="CGD97" s="294">
        <f t="shared" si="36"/>
        <v>-1047.9748559157808</v>
      </c>
      <c r="CGE97" s="294">
        <f t="shared" si="36"/>
        <v>-1047.9748559157808</v>
      </c>
      <c r="CGF97" s="294">
        <f t="shared" si="36"/>
        <v>-1047.9748559157808</v>
      </c>
      <c r="CGG97" s="294">
        <f t="shared" si="36"/>
        <v>-1047.9748559157808</v>
      </c>
      <c r="CGH97" s="294">
        <f t="shared" si="36"/>
        <v>-1047.9748559157808</v>
      </c>
      <c r="CGI97" s="294">
        <f t="shared" si="36"/>
        <v>-1047.9748559157808</v>
      </c>
      <c r="CGJ97" s="294">
        <f t="shared" si="36"/>
        <v>-1047.9748559157808</v>
      </c>
      <c r="CGK97" s="294">
        <f t="shared" si="36"/>
        <v>-1047.9748559157808</v>
      </c>
      <c r="CGL97" s="294">
        <f t="shared" si="36"/>
        <v>-1047.9748559157808</v>
      </c>
      <c r="CGM97" s="294">
        <f t="shared" si="36"/>
        <v>-1047.9748559157808</v>
      </c>
      <c r="CGN97" s="294">
        <f t="shared" si="36"/>
        <v>-1047.9748559157808</v>
      </c>
      <c r="CGO97" s="294">
        <f t="shared" si="36"/>
        <v>-1047.9748559157808</v>
      </c>
      <c r="CGP97" s="294">
        <f t="shared" si="36"/>
        <v>-1047.9748559157808</v>
      </c>
      <c r="CGQ97" s="294">
        <f t="shared" si="36"/>
        <v>-1047.9748559157808</v>
      </c>
      <c r="CGR97" s="294">
        <f t="shared" si="36"/>
        <v>-1047.9748559157808</v>
      </c>
      <c r="CGS97" s="294">
        <f t="shared" si="36"/>
        <v>-1047.9748559157808</v>
      </c>
      <c r="CGT97" s="294">
        <f t="shared" si="36"/>
        <v>-1047.9748559157808</v>
      </c>
      <c r="CGU97" s="294">
        <f t="shared" si="36"/>
        <v>-1047.9748559157808</v>
      </c>
      <c r="CGV97" s="294">
        <f t="shared" si="36"/>
        <v>-1047.9748559157808</v>
      </c>
      <c r="CGW97" s="294">
        <f t="shared" si="36"/>
        <v>-1047.9748559157808</v>
      </c>
      <c r="CGX97" s="294">
        <f t="shared" si="36"/>
        <v>-1047.9748559157808</v>
      </c>
      <c r="CGY97" s="294">
        <f t="shared" si="36"/>
        <v>-1047.9748559157808</v>
      </c>
      <c r="CGZ97" s="294">
        <f t="shared" si="36"/>
        <v>-1047.9748559157808</v>
      </c>
      <c r="CHA97" s="294">
        <f t="shared" si="36"/>
        <v>-1047.9748559157808</v>
      </c>
      <c r="CHB97" s="294">
        <f t="shared" si="36"/>
        <v>-1047.9748559157808</v>
      </c>
      <c r="CHC97" s="294">
        <f t="shared" si="36"/>
        <v>-1047.9748559157808</v>
      </c>
      <c r="CHD97" s="294">
        <f t="shared" si="36"/>
        <v>-1047.9748559157808</v>
      </c>
      <c r="CHE97" s="294">
        <f t="shared" si="36"/>
        <v>-1047.9748559157808</v>
      </c>
      <c r="CHF97" s="294">
        <f t="shared" si="36"/>
        <v>-1047.9748559157808</v>
      </c>
      <c r="CHG97" s="294">
        <f t="shared" si="36"/>
        <v>-1047.9748559157808</v>
      </c>
      <c r="CHH97" s="294">
        <f t="shared" si="36"/>
        <v>-1047.9748559157808</v>
      </c>
      <c r="CHI97" s="294">
        <f t="shared" si="36"/>
        <v>-1047.9748559157808</v>
      </c>
      <c r="CHJ97" s="294">
        <f t="shared" si="36"/>
        <v>-1047.9748559157808</v>
      </c>
      <c r="CHK97" s="294">
        <f t="shared" si="36"/>
        <v>-1047.9748559157808</v>
      </c>
      <c r="CHL97" s="294">
        <f t="shared" si="36"/>
        <v>-1047.9748559157808</v>
      </c>
      <c r="CHM97" s="294">
        <f t="shared" si="36"/>
        <v>-1047.9748559157808</v>
      </c>
      <c r="CHN97" s="294">
        <f t="shared" ref="CHN97:CJY97" si="37">(CHN$96*$B101+SUM($F$8:$F$10)-((CHN$96*$B101+SUM($F$8:$F$10))/$F$11*$F$40)-($F$27*CHN$96/$D$7)-SUM($F$14:$F$26,$F$28:$F$33,$F$35:$F$36,$F$41))</f>
        <v>-1047.9748559157808</v>
      </c>
      <c r="CHO97" s="294">
        <f t="shared" si="37"/>
        <v>-1047.9748559157808</v>
      </c>
      <c r="CHP97" s="294">
        <f t="shared" si="37"/>
        <v>-1047.9748559157808</v>
      </c>
      <c r="CHQ97" s="294">
        <f t="shared" si="37"/>
        <v>-1047.9748559157808</v>
      </c>
      <c r="CHR97" s="294">
        <f t="shared" si="37"/>
        <v>-1047.9748559157808</v>
      </c>
      <c r="CHS97" s="294">
        <f t="shared" si="37"/>
        <v>-1047.9748559157808</v>
      </c>
      <c r="CHT97" s="294">
        <f t="shared" si="37"/>
        <v>-1047.9748559157808</v>
      </c>
      <c r="CHU97" s="294">
        <f t="shared" si="37"/>
        <v>-1047.9748559157808</v>
      </c>
      <c r="CHV97" s="294">
        <f t="shared" si="37"/>
        <v>-1047.9748559157808</v>
      </c>
      <c r="CHW97" s="294">
        <f t="shared" si="37"/>
        <v>-1047.9748559157808</v>
      </c>
      <c r="CHX97" s="294">
        <f t="shared" si="37"/>
        <v>-1047.9748559157808</v>
      </c>
      <c r="CHY97" s="294">
        <f t="shared" si="37"/>
        <v>-1047.9748559157808</v>
      </c>
      <c r="CHZ97" s="294">
        <f t="shared" si="37"/>
        <v>-1047.9748559157808</v>
      </c>
      <c r="CIA97" s="294">
        <f t="shared" si="37"/>
        <v>-1047.9748559157808</v>
      </c>
      <c r="CIB97" s="294">
        <f t="shared" si="37"/>
        <v>-1047.9748559157808</v>
      </c>
      <c r="CIC97" s="294">
        <f t="shared" si="37"/>
        <v>-1047.9748559157808</v>
      </c>
      <c r="CID97" s="294">
        <f t="shared" si="37"/>
        <v>-1047.9748559157808</v>
      </c>
      <c r="CIE97" s="294">
        <f t="shared" si="37"/>
        <v>-1047.9748559157808</v>
      </c>
      <c r="CIF97" s="294">
        <f t="shared" si="37"/>
        <v>-1047.9748559157808</v>
      </c>
      <c r="CIG97" s="294">
        <f t="shared" si="37"/>
        <v>-1047.9748559157808</v>
      </c>
      <c r="CIH97" s="294">
        <f t="shared" si="37"/>
        <v>-1047.9748559157808</v>
      </c>
      <c r="CII97" s="294">
        <f t="shared" si="37"/>
        <v>-1047.9748559157808</v>
      </c>
      <c r="CIJ97" s="294">
        <f t="shared" si="37"/>
        <v>-1047.9748559157808</v>
      </c>
      <c r="CIK97" s="294">
        <f t="shared" si="37"/>
        <v>-1047.9748559157808</v>
      </c>
      <c r="CIL97" s="294">
        <f t="shared" si="37"/>
        <v>-1047.9748559157808</v>
      </c>
      <c r="CIM97" s="294">
        <f t="shared" si="37"/>
        <v>-1047.9748559157808</v>
      </c>
      <c r="CIN97" s="294">
        <f t="shared" si="37"/>
        <v>-1047.9748559157808</v>
      </c>
      <c r="CIO97" s="294">
        <f t="shared" si="37"/>
        <v>-1047.9748559157808</v>
      </c>
      <c r="CIP97" s="294">
        <f t="shared" si="37"/>
        <v>-1047.9748559157808</v>
      </c>
      <c r="CIQ97" s="294">
        <f t="shared" si="37"/>
        <v>-1047.9748559157808</v>
      </c>
      <c r="CIR97" s="294">
        <f t="shared" si="37"/>
        <v>-1047.9748559157808</v>
      </c>
      <c r="CIS97" s="294">
        <f t="shared" si="37"/>
        <v>-1047.9748559157808</v>
      </c>
      <c r="CIT97" s="294">
        <f t="shared" si="37"/>
        <v>-1047.9748559157808</v>
      </c>
      <c r="CIU97" s="294">
        <f t="shared" si="37"/>
        <v>-1047.9748559157808</v>
      </c>
      <c r="CIV97" s="294">
        <f t="shared" si="37"/>
        <v>-1047.9748559157808</v>
      </c>
      <c r="CIW97" s="294">
        <f t="shared" si="37"/>
        <v>-1047.9748559157808</v>
      </c>
      <c r="CIX97" s="294">
        <f t="shared" si="37"/>
        <v>-1047.9748559157808</v>
      </c>
      <c r="CIY97" s="294">
        <f t="shared" si="37"/>
        <v>-1047.9748559157808</v>
      </c>
      <c r="CIZ97" s="294">
        <f t="shared" si="37"/>
        <v>-1047.9748559157808</v>
      </c>
      <c r="CJA97" s="294">
        <f t="shared" si="37"/>
        <v>-1047.9748559157808</v>
      </c>
      <c r="CJB97" s="294">
        <f t="shared" si="37"/>
        <v>-1047.9748559157808</v>
      </c>
      <c r="CJC97" s="294">
        <f t="shared" si="37"/>
        <v>-1047.9748559157808</v>
      </c>
      <c r="CJD97" s="294">
        <f t="shared" si="37"/>
        <v>-1047.9748559157808</v>
      </c>
      <c r="CJE97" s="294">
        <f t="shared" si="37"/>
        <v>-1047.9748559157808</v>
      </c>
      <c r="CJF97" s="294">
        <f t="shared" si="37"/>
        <v>-1047.9748559157808</v>
      </c>
      <c r="CJG97" s="294">
        <f t="shared" si="37"/>
        <v>-1047.9748559157808</v>
      </c>
      <c r="CJH97" s="294">
        <f t="shared" si="37"/>
        <v>-1047.9748559157808</v>
      </c>
      <c r="CJI97" s="294">
        <f t="shared" si="37"/>
        <v>-1047.9748559157808</v>
      </c>
      <c r="CJJ97" s="294">
        <f t="shared" si="37"/>
        <v>-1047.9748559157808</v>
      </c>
      <c r="CJK97" s="294">
        <f t="shared" si="37"/>
        <v>-1047.9748559157808</v>
      </c>
      <c r="CJL97" s="294">
        <f t="shared" si="37"/>
        <v>-1047.9748559157808</v>
      </c>
      <c r="CJM97" s="294">
        <f t="shared" si="37"/>
        <v>-1047.9748559157808</v>
      </c>
      <c r="CJN97" s="294">
        <f t="shared" si="37"/>
        <v>-1047.9748559157808</v>
      </c>
      <c r="CJO97" s="294">
        <f t="shared" si="37"/>
        <v>-1047.9748559157808</v>
      </c>
      <c r="CJP97" s="294">
        <f t="shared" si="37"/>
        <v>-1047.9748559157808</v>
      </c>
      <c r="CJQ97" s="294">
        <f t="shared" si="37"/>
        <v>-1047.9748559157808</v>
      </c>
      <c r="CJR97" s="294">
        <f t="shared" si="37"/>
        <v>-1047.9748559157808</v>
      </c>
      <c r="CJS97" s="294">
        <f t="shared" si="37"/>
        <v>-1047.9748559157808</v>
      </c>
      <c r="CJT97" s="294">
        <f t="shared" si="37"/>
        <v>-1047.9748559157808</v>
      </c>
      <c r="CJU97" s="294">
        <f t="shared" si="37"/>
        <v>-1047.9748559157808</v>
      </c>
      <c r="CJV97" s="294">
        <f t="shared" si="37"/>
        <v>-1047.9748559157808</v>
      </c>
      <c r="CJW97" s="294">
        <f t="shared" si="37"/>
        <v>-1047.9748559157808</v>
      </c>
      <c r="CJX97" s="294">
        <f t="shared" si="37"/>
        <v>-1047.9748559157808</v>
      </c>
      <c r="CJY97" s="294">
        <f t="shared" si="37"/>
        <v>-1047.9748559157808</v>
      </c>
      <c r="CJZ97" s="294">
        <f t="shared" ref="CJZ97:CMK97" si="38">(CJZ$96*$B101+SUM($F$8:$F$10)-((CJZ$96*$B101+SUM($F$8:$F$10))/$F$11*$F$40)-($F$27*CJZ$96/$D$7)-SUM($F$14:$F$26,$F$28:$F$33,$F$35:$F$36,$F$41))</f>
        <v>-1047.9748559157808</v>
      </c>
      <c r="CKA97" s="294">
        <f t="shared" si="38"/>
        <v>-1047.9748559157808</v>
      </c>
      <c r="CKB97" s="294">
        <f t="shared" si="38"/>
        <v>-1047.9748559157808</v>
      </c>
      <c r="CKC97" s="294">
        <f t="shared" si="38"/>
        <v>-1047.9748559157808</v>
      </c>
      <c r="CKD97" s="294">
        <f t="shared" si="38"/>
        <v>-1047.9748559157808</v>
      </c>
      <c r="CKE97" s="294">
        <f t="shared" si="38"/>
        <v>-1047.9748559157808</v>
      </c>
      <c r="CKF97" s="294">
        <f t="shared" si="38"/>
        <v>-1047.9748559157808</v>
      </c>
      <c r="CKG97" s="294">
        <f t="shared" si="38"/>
        <v>-1047.9748559157808</v>
      </c>
      <c r="CKH97" s="294">
        <f t="shared" si="38"/>
        <v>-1047.9748559157808</v>
      </c>
      <c r="CKI97" s="294">
        <f t="shared" si="38"/>
        <v>-1047.9748559157808</v>
      </c>
      <c r="CKJ97" s="294">
        <f t="shared" si="38"/>
        <v>-1047.9748559157808</v>
      </c>
      <c r="CKK97" s="294">
        <f t="shared" si="38"/>
        <v>-1047.9748559157808</v>
      </c>
      <c r="CKL97" s="294">
        <f t="shared" si="38"/>
        <v>-1047.9748559157808</v>
      </c>
      <c r="CKM97" s="294">
        <f t="shared" si="38"/>
        <v>-1047.9748559157808</v>
      </c>
      <c r="CKN97" s="294">
        <f t="shared" si="38"/>
        <v>-1047.9748559157808</v>
      </c>
      <c r="CKO97" s="294">
        <f t="shared" si="38"/>
        <v>-1047.9748559157808</v>
      </c>
      <c r="CKP97" s="294">
        <f t="shared" si="38"/>
        <v>-1047.9748559157808</v>
      </c>
      <c r="CKQ97" s="294">
        <f t="shared" si="38"/>
        <v>-1047.9748559157808</v>
      </c>
      <c r="CKR97" s="294">
        <f t="shared" si="38"/>
        <v>-1047.9748559157808</v>
      </c>
      <c r="CKS97" s="294">
        <f t="shared" si="38"/>
        <v>-1047.9748559157808</v>
      </c>
      <c r="CKT97" s="294">
        <f t="shared" si="38"/>
        <v>-1047.9748559157808</v>
      </c>
      <c r="CKU97" s="294">
        <f t="shared" si="38"/>
        <v>-1047.9748559157808</v>
      </c>
      <c r="CKV97" s="294">
        <f t="shared" si="38"/>
        <v>-1047.9748559157808</v>
      </c>
      <c r="CKW97" s="294">
        <f t="shared" si="38"/>
        <v>-1047.9748559157808</v>
      </c>
      <c r="CKX97" s="294">
        <f t="shared" si="38"/>
        <v>-1047.9748559157808</v>
      </c>
      <c r="CKY97" s="294">
        <f t="shared" si="38"/>
        <v>-1047.9748559157808</v>
      </c>
      <c r="CKZ97" s="294">
        <f t="shared" si="38"/>
        <v>-1047.9748559157808</v>
      </c>
      <c r="CLA97" s="294">
        <f t="shared" si="38"/>
        <v>-1047.9748559157808</v>
      </c>
      <c r="CLB97" s="294">
        <f t="shared" si="38"/>
        <v>-1047.9748559157808</v>
      </c>
      <c r="CLC97" s="294">
        <f t="shared" si="38"/>
        <v>-1047.9748559157808</v>
      </c>
      <c r="CLD97" s="294">
        <f t="shared" si="38"/>
        <v>-1047.9748559157808</v>
      </c>
      <c r="CLE97" s="294">
        <f t="shared" si="38"/>
        <v>-1047.9748559157808</v>
      </c>
      <c r="CLF97" s="294">
        <f t="shared" si="38"/>
        <v>-1047.9748559157808</v>
      </c>
      <c r="CLG97" s="294">
        <f t="shared" si="38"/>
        <v>-1047.9748559157808</v>
      </c>
      <c r="CLH97" s="294">
        <f t="shared" si="38"/>
        <v>-1047.9748559157808</v>
      </c>
      <c r="CLI97" s="294">
        <f t="shared" si="38"/>
        <v>-1047.9748559157808</v>
      </c>
      <c r="CLJ97" s="294">
        <f t="shared" si="38"/>
        <v>-1047.9748559157808</v>
      </c>
      <c r="CLK97" s="294">
        <f t="shared" si="38"/>
        <v>-1047.9748559157808</v>
      </c>
      <c r="CLL97" s="294">
        <f t="shared" si="38"/>
        <v>-1047.9748559157808</v>
      </c>
      <c r="CLM97" s="294">
        <f t="shared" si="38"/>
        <v>-1047.9748559157808</v>
      </c>
      <c r="CLN97" s="294">
        <f t="shared" si="38"/>
        <v>-1047.9748559157808</v>
      </c>
      <c r="CLO97" s="294">
        <f t="shared" si="38"/>
        <v>-1047.9748559157808</v>
      </c>
      <c r="CLP97" s="294">
        <f t="shared" si="38"/>
        <v>-1047.9748559157808</v>
      </c>
      <c r="CLQ97" s="294">
        <f t="shared" si="38"/>
        <v>-1047.9748559157808</v>
      </c>
      <c r="CLR97" s="294">
        <f t="shared" si="38"/>
        <v>-1047.9748559157808</v>
      </c>
      <c r="CLS97" s="294">
        <f t="shared" si="38"/>
        <v>-1047.9748559157808</v>
      </c>
      <c r="CLT97" s="294">
        <f t="shared" si="38"/>
        <v>-1047.9748559157808</v>
      </c>
      <c r="CLU97" s="294">
        <f t="shared" si="38"/>
        <v>-1047.9748559157808</v>
      </c>
      <c r="CLV97" s="294">
        <f t="shared" si="38"/>
        <v>-1047.9748559157808</v>
      </c>
      <c r="CLW97" s="294">
        <f t="shared" si="38"/>
        <v>-1047.9748559157808</v>
      </c>
      <c r="CLX97" s="294">
        <f t="shared" si="38"/>
        <v>-1047.9748559157808</v>
      </c>
      <c r="CLY97" s="294">
        <f t="shared" si="38"/>
        <v>-1047.9748559157808</v>
      </c>
      <c r="CLZ97" s="294">
        <f t="shared" si="38"/>
        <v>-1047.9748559157808</v>
      </c>
      <c r="CMA97" s="294">
        <f t="shared" si="38"/>
        <v>-1047.9748559157808</v>
      </c>
      <c r="CMB97" s="294">
        <f t="shared" si="38"/>
        <v>-1047.9748559157808</v>
      </c>
      <c r="CMC97" s="294">
        <f t="shared" si="38"/>
        <v>-1047.9748559157808</v>
      </c>
      <c r="CMD97" s="294">
        <f t="shared" si="38"/>
        <v>-1047.9748559157808</v>
      </c>
      <c r="CME97" s="294">
        <f t="shared" si="38"/>
        <v>-1047.9748559157808</v>
      </c>
      <c r="CMF97" s="294">
        <f t="shared" si="38"/>
        <v>-1047.9748559157808</v>
      </c>
      <c r="CMG97" s="294">
        <f t="shared" si="38"/>
        <v>-1047.9748559157808</v>
      </c>
      <c r="CMH97" s="294">
        <f t="shared" si="38"/>
        <v>-1047.9748559157808</v>
      </c>
      <c r="CMI97" s="294">
        <f t="shared" si="38"/>
        <v>-1047.9748559157808</v>
      </c>
      <c r="CMJ97" s="294">
        <f t="shared" si="38"/>
        <v>-1047.9748559157808</v>
      </c>
      <c r="CMK97" s="294">
        <f t="shared" si="38"/>
        <v>-1047.9748559157808</v>
      </c>
      <c r="CML97" s="294">
        <f t="shared" ref="CML97:COW97" si="39">(CML$96*$B101+SUM($F$8:$F$10)-((CML$96*$B101+SUM($F$8:$F$10))/$F$11*$F$40)-($F$27*CML$96/$D$7)-SUM($F$14:$F$26,$F$28:$F$33,$F$35:$F$36,$F$41))</f>
        <v>-1047.9748559157808</v>
      </c>
      <c r="CMM97" s="294">
        <f t="shared" si="39"/>
        <v>-1047.9748559157808</v>
      </c>
      <c r="CMN97" s="294">
        <f t="shared" si="39"/>
        <v>-1047.9748559157808</v>
      </c>
      <c r="CMO97" s="294">
        <f t="shared" si="39"/>
        <v>-1047.9748559157808</v>
      </c>
      <c r="CMP97" s="294">
        <f t="shared" si="39"/>
        <v>-1047.9748559157808</v>
      </c>
      <c r="CMQ97" s="294">
        <f t="shared" si="39"/>
        <v>-1047.9748559157808</v>
      </c>
      <c r="CMR97" s="294">
        <f t="shared" si="39"/>
        <v>-1047.9748559157808</v>
      </c>
      <c r="CMS97" s="294">
        <f t="shared" si="39"/>
        <v>-1047.9748559157808</v>
      </c>
      <c r="CMT97" s="294">
        <f t="shared" si="39"/>
        <v>-1047.9748559157808</v>
      </c>
      <c r="CMU97" s="294">
        <f t="shared" si="39"/>
        <v>-1047.9748559157808</v>
      </c>
      <c r="CMV97" s="294">
        <f t="shared" si="39"/>
        <v>-1047.9748559157808</v>
      </c>
      <c r="CMW97" s="294">
        <f t="shared" si="39"/>
        <v>-1047.9748559157808</v>
      </c>
      <c r="CMX97" s="294">
        <f t="shared" si="39"/>
        <v>-1047.9748559157808</v>
      </c>
      <c r="CMY97" s="294">
        <f t="shared" si="39"/>
        <v>-1047.9748559157808</v>
      </c>
      <c r="CMZ97" s="294">
        <f t="shared" si="39"/>
        <v>-1047.9748559157808</v>
      </c>
      <c r="CNA97" s="294">
        <f t="shared" si="39"/>
        <v>-1047.9748559157808</v>
      </c>
      <c r="CNB97" s="294">
        <f t="shared" si="39"/>
        <v>-1047.9748559157808</v>
      </c>
      <c r="CNC97" s="294">
        <f t="shared" si="39"/>
        <v>-1047.9748559157808</v>
      </c>
      <c r="CND97" s="294">
        <f t="shared" si="39"/>
        <v>-1047.9748559157808</v>
      </c>
      <c r="CNE97" s="294">
        <f t="shared" si="39"/>
        <v>-1047.9748559157808</v>
      </c>
      <c r="CNF97" s="294">
        <f t="shared" si="39"/>
        <v>-1047.9748559157808</v>
      </c>
      <c r="CNG97" s="294">
        <f t="shared" si="39"/>
        <v>-1047.9748559157808</v>
      </c>
      <c r="CNH97" s="294">
        <f t="shared" si="39"/>
        <v>-1047.9748559157808</v>
      </c>
      <c r="CNI97" s="294">
        <f t="shared" si="39"/>
        <v>-1047.9748559157808</v>
      </c>
      <c r="CNJ97" s="294">
        <f t="shared" si="39"/>
        <v>-1047.9748559157808</v>
      </c>
      <c r="CNK97" s="294">
        <f t="shared" si="39"/>
        <v>-1047.9748559157808</v>
      </c>
      <c r="CNL97" s="294">
        <f t="shared" si="39"/>
        <v>-1047.9748559157808</v>
      </c>
      <c r="CNM97" s="294">
        <f t="shared" si="39"/>
        <v>-1047.9748559157808</v>
      </c>
      <c r="CNN97" s="294">
        <f t="shared" si="39"/>
        <v>-1047.9748559157808</v>
      </c>
      <c r="CNO97" s="294">
        <f t="shared" si="39"/>
        <v>-1047.9748559157808</v>
      </c>
      <c r="CNP97" s="294">
        <f t="shared" si="39"/>
        <v>-1047.9748559157808</v>
      </c>
      <c r="CNQ97" s="294">
        <f t="shared" si="39"/>
        <v>-1047.9748559157808</v>
      </c>
      <c r="CNR97" s="294">
        <f t="shared" si="39"/>
        <v>-1047.9748559157808</v>
      </c>
      <c r="CNS97" s="294">
        <f t="shared" si="39"/>
        <v>-1047.9748559157808</v>
      </c>
      <c r="CNT97" s="294">
        <f t="shared" si="39"/>
        <v>-1047.9748559157808</v>
      </c>
      <c r="CNU97" s="294">
        <f t="shared" si="39"/>
        <v>-1047.9748559157808</v>
      </c>
      <c r="CNV97" s="294">
        <f t="shared" si="39"/>
        <v>-1047.9748559157808</v>
      </c>
      <c r="CNW97" s="294">
        <f t="shared" si="39"/>
        <v>-1047.9748559157808</v>
      </c>
      <c r="CNX97" s="294">
        <f t="shared" si="39"/>
        <v>-1047.9748559157808</v>
      </c>
      <c r="CNY97" s="294">
        <f t="shared" si="39"/>
        <v>-1047.9748559157808</v>
      </c>
      <c r="CNZ97" s="294">
        <f t="shared" si="39"/>
        <v>-1047.9748559157808</v>
      </c>
      <c r="COA97" s="294">
        <f t="shared" si="39"/>
        <v>-1047.9748559157808</v>
      </c>
      <c r="COB97" s="294">
        <f t="shared" si="39"/>
        <v>-1047.9748559157808</v>
      </c>
      <c r="COC97" s="294">
        <f t="shared" si="39"/>
        <v>-1047.9748559157808</v>
      </c>
      <c r="COD97" s="294">
        <f t="shared" si="39"/>
        <v>-1047.9748559157808</v>
      </c>
      <c r="COE97" s="294">
        <f t="shared" si="39"/>
        <v>-1047.9748559157808</v>
      </c>
      <c r="COF97" s="294">
        <f t="shared" si="39"/>
        <v>-1047.9748559157808</v>
      </c>
      <c r="COG97" s="294">
        <f t="shared" si="39"/>
        <v>-1047.9748559157808</v>
      </c>
      <c r="COH97" s="294">
        <f t="shared" si="39"/>
        <v>-1047.9748559157808</v>
      </c>
      <c r="COI97" s="294">
        <f t="shared" si="39"/>
        <v>-1047.9748559157808</v>
      </c>
      <c r="COJ97" s="294">
        <f t="shared" si="39"/>
        <v>-1047.9748559157808</v>
      </c>
      <c r="COK97" s="294">
        <f t="shared" si="39"/>
        <v>-1047.9748559157808</v>
      </c>
      <c r="COL97" s="294">
        <f t="shared" si="39"/>
        <v>-1047.9748559157808</v>
      </c>
      <c r="COM97" s="294">
        <f t="shared" si="39"/>
        <v>-1047.9748559157808</v>
      </c>
      <c r="CON97" s="294">
        <f t="shared" si="39"/>
        <v>-1047.9748559157808</v>
      </c>
      <c r="COO97" s="294">
        <f t="shared" si="39"/>
        <v>-1047.9748559157808</v>
      </c>
      <c r="COP97" s="294">
        <f t="shared" si="39"/>
        <v>-1047.9748559157808</v>
      </c>
      <c r="COQ97" s="294">
        <f t="shared" si="39"/>
        <v>-1047.9748559157808</v>
      </c>
      <c r="COR97" s="294">
        <f t="shared" si="39"/>
        <v>-1047.9748559157808</v>
      </c>
      <c r="COS97" s="294">
        <f t="shared" si="39"/>
        <v>-1047.9748559157808</v>
      </c>
      <c r="COT97" s="294">
        <f t="shared" si="39"/>
        <v>-1047.9748559157808</v>
      </c>
      <c r="COU97" s="294">
        <f t="shared" si="39"/>
        <v>-1047.9748559157808</v>
      </c>
      <c r="COV97" s="294">
        <f t="shared" si="39"/>
        <v>-1047.9748559157808</v>
      </c>
      <c r="COW97" s="294">
        <f t="shared" si="39"/>
        <v>-1047.9748559157808</v>
      </c>
      <c r="COX97" s="294">
        <f t="shared" ref="COX97:CRI97" si="40">(COX$96*$B101+SUM($F$8:$F$10)-((COX$96*$B101+SUM($F$8:$F$10))/$F$11*$F$40)-($F$27*COX$96/$D$7)-SUM($F$14:$F$26,$F$28:$F$33,$F$35:$F$36,$F$41))</f>
        <v>-1047.9748559157808</v>
      </c>
      <c r="COY97" s="294">
        <f t="shared" si="40"/>
        <v>-1047.9748559157808</v>
      </c>
      <c r="COZ97" s="294">
        <f t="shared" si="40"/>
        <v>-1047.9748559157808</v>
      </c>
      <c r="CPA97" s="294">
        <f t="shared" si="40"/>
        <v>-1047.9748559157808</v>
      </c>
      <c r="CPB97" s="294">
        <f t="shared" si="40"/>
        <v>-1047.9748559157808</v>
      </c>
      <c r="CPC97" s="294">
        <f t="shared" si="40"/>
        <v>-1047.9748559157808</v>
      </c>
      <c r="CPD97" s="294">
        <f t="shared" si="40"/>
        <v>-1047.9748559157808</v>
      </c>
      <c r="CPE97" s="294">
        <f t="shared" si="40"/>
        <v>-1047.9748559157808</v>
      </c>
      <c r="CPF97" s="294">
        <f t="shared" si="40"/>
        <v>-1047.9748559157808</v>
      </c>
      <c r="CPG97" s="294">
        <f t="shared" si="40"/>
        <v>-1047.9748559157808</v>
      </c>
      <c r="CPH97" s="294">
        <f t="shared" si="40"/>
        <v>-1047.9748559157808</v>
      </c>
      <c r="CPI97" s="294">
        <f t="shared" si="40"/>
        <v>-1047.9748559157808</v>
      </c>
      <c r="CPJ97" s="294">
        <f t="shared" si="40"/>
        <v>-1047.9748559157808</v>
      </c>
      <c r="CPK97" s="294">
        <f t="shared" si="40"/>
        <v>-1047.9748559157808</v>
      </c>
      <c r="CPL97" s="294">
        <f t="shared" si="40"/>
        <v>-1047.9748559157808</v>
      </c>
      <c r="CPM97" s="294">
        <f t="shared" si="40"/>
        <v>-1047.9748559157808</v>
      </c>
      <c r="CPN97" s="294">
        <f t="shared" si="40"/>
        <v>-1047.9748559157808</v>
      </c>
      <c r="CPO97" s="294">
        <f t="shared" si="40"/>
        <v>-1047.9748559157808</v>
      </c>
      <c r="CPP97" s="294">
        <f t="shared" si="40"/>
        <v>-1047.9748559157808</v>
      </c>
      <c r="CPQ97" s="294">
        <f t="shared" si="40"/>
        <v>-1047.9748559157808</v>
      </c>
      <c r="CPR97" s="294">
        <f t="shared" si="40"/>
        <v>-1047.9748559157808</v>
      </c>
      <c r="CPS97" s="294">
        <f t="shared" si="40"/>
        <v>-1047.9748559157808</v>
      </c>
      <c r="CPT97" s="294">
        <f t="shared" si="40"/>
        <v>-1047.9748559157808</v>
      </c>
      <c r="CPU97" s="294">
        <f t="shared" si="40"/>
        <v>-1047.9748559157808</v>
      </c>
      <c r="CPV97" s="294">
        <f t="shared" si="40"/>
        <v>-1047.9748559157808</v>
      </c>
      <c r="CPW97" s="294">
        <f t="shared" si="40"/>
        <v>-1047.9748559157808</v>
      </c>
      <c r="CPX97" s="294">
        <f t="shared" si="40"/>
        <v>-1047.9748559157808</v>
      </c>
      <c r="CPY97" s="294">
        <f t="shared" si="40"/>
        <v>-1047.9748559157808</v>
      </c>
      <c r="CPZ97" s="294">
        <f t="shared" si="40"/>
        <v>-1047.9748559157808</v>
      </c>
      <c r="CQA97" s="294">
        <f t="shared" si="40"/>
        <v>-1047.9748559157808</v>
      </c>
      <c r="CQB97" s="294">
        <f t="shared" si="40"/>
        <v>-1047.9748559157808</v>
      </c>
      <c r="CQC97" s="294">
        <f t="shared" si="40"/>
        <v>-1047.9748559157808</v>
      </c>
      <c r="CQD97" s="294">
        <f t="shared" si="40"/>
        <v>-1047.9748559157808</v>
      </c>
      <c r="CQE97" s="294">
        <f t="shared" si="40"/>
        <v>-1047.9748559157808</v>
      </c>
      <c r="CQF97" s="294">
        <f t="shared" si="40"/>
        <v>-1047.9748559157808</v>
      </c>
      <c r="CQG97" s="294">
        <f t="shared" si="40"/>
        <v>-1047.9748559157808</v>
      </c>
      <c r="CQH97" s="294">
        <f t="shared" si="40"/>
        <v>-1047.9748559157808</v>
      </c>
      <c r="CQI97" s="294">
        <f t="shared" si="40"/>
        <v>-1047.9748559157808</v>
      </c>
      <c r="CQJ97" s="294">
        <f t="shared" si="40"/>
        <v>-1047.9748559157808</v>
      </c>
      <c r="CQK97" s="294">
        <f t="shared" si="40"/>
        <v>-1047.9748559157808</v>
      </c>
      <c r="CQL97" s="294">
        <f t="shared" si="40"/>
        <v>-1047.9748559157808</v>
      </c>
      <c r="CQM97" s="294">
        <f t="shared" si="40"/>
        <v>-1047.9748559157808</v>
      </c>
      <c r="CQN97" s="294">
        <f t="shared" si="40"/>
        <v>-1047.9748559157808</v>
      </c>
      <c r="CQO97" s="294">
        <f t="shared" si="40"/>
        <v>-1047.9748559157808</v>
      </c>
      <c r="CQP97" s="294">
        <f t="shared" si="40"/>
        <v>-1047.9748559157808</v>
      </c>
      <c r="CQQ97" s="294">
        <f t="shared" si="40"/>
        <v>-1047.9748559157808</v>
      </c>
      <c r="CQR97" s="294">
        <f t="shared" si="40"/>
        <v>-1047.9748559157808</v>
      </c>
      <c r="CQS97" s="294">
        <f t="shared" si="40"/>
        <v>-1047.9748559157808</v>
      </c>
      <c r="CQT97" s="294">
        <f t="shared" si="40"/>
        <v>-1047.9748559157808</v>
      </c>
      <c r="CQU97" s="294">
        <f t="shared" si="40"/>
        <v>-1047.9748559157808</v>
      </c>
      <c r="CQV97" s="294">
        <f t="shared" si="40"/>
        <v>-1047.9748559157808</v>
      </c>
      <c r="CQW97" s="294">
        <f t="shared" si="40"/>
        <v>-1047.9748559157808</v>
      </c>
      <c r="CQX97" s="294">
        <f t="shared" si="40"/>
        <v>-1047.9748559157808</v>
      </c>
      <c r="CQY97" s="294">
        <f t="shared" si="40"/>
        <v>-1047.9748559157808</v>
      </c>
      <c r="CQZ97" s="294">
        <f t="shared" si="40"/>
        <v>-1047.9748559157808</v>
      </c>
      <c r="CRA97" s="294">
        <f t="shared" si="40"/>
        <v>-1047.9748559157808</v>
      </c>
      <c r="CRB97" s="294">
        <f t="shared" si="40"/>
        <v>-1047.9748559157808</v>
      </c>
      <c r="CRC97" s="294">
        <f t="shared" si="40"/>
        <v>-1047.9748559157808</v>
      </c>
      <c r="CRD97" s="294">
        <f t="shared" si="40"/>
        <v>-1047.9748559157808</v>
      </c>
      <c r="CRE97" s="294">
        <f t="shared" si="40"/>
        <v>-1047.9748559157808</v>
      </c>
      <c r="CRF97" s="294">
        <f t="shared" si="40"/>
        <v>-1047.9748559157808</v>
      </c>
      <c r="CRG97" s="294">
        <f t="shared" si="40"/>
        <v>-1047.9748559157808</v>
      </c>
      <c r="CRH97" s="294">
        <f t="shared" si="40"/>
        <v>-1047.9748559157808</v>
      </c>
      <c r="CRI97" s="294">
        <f t="shared" si="40"/>
        <v>-1047.9748559157808</v>
      </c>
      <c r="CRJ97" s="294">
        <f t="shared" ref="CRJ97:CTU97" si="41">(CRJ$96*$B101+SUM($F$8:$F$10)-((CRJ$96*$B101+SUM($F$8:$F$10))/$F$11*$F$40)-($F$27*CRJ$96/$D$7)-SUM($F$14:$F$26,$F$28:$F$33,$F$35:$F$36,$F$41))</f>
        <v>-1047.9748559157808</v>
      </c>
      <c r="CRK97" s="294">
        <f t="shared" si="41"/>
        <v>-1047.9748559157808</v>
      </c>
      <c r="CRL97" s="294">
        <f t="shared" si="41"/>
        <v>-1047.9748559157808</v>
      </c>
      <c r="CRM97" s="294">
        <f t="shared" si="41"/>
        <v>-1047.9748559157808</v>
      </c>
      <c r="CRN97" s="294">
        <f t="shared" si="41"/>
        <v>-1047.9748559157808</v>
      </c>
      <c r="CRO97" s="294">
        <f t="shared" si="41"/>
        <v>-1047.9748559157808</v>
      </c>
      <c r="CRP97" s="294">
        <f t="shared" si="41"/>
        <v>-1047.9748559157808</v>
      </c>
      <c r="CRQ97" s="294">
        <f t="shared" si="41"/>
        <v>-1047.9748559157808</v>
      </c>
      <c r="CRR97" s="294">
        <f t="shared" si="41"/>
        <v>-1047.9748559157808</v>
      </c>
      <c r="CRS97" s="294">
        <f t="shared" si="41"/>
        <v>-1047.9748559157808</v>
      </c>
      <c r="CRT97" s="294">
        <f t="shared" si="41"/>
        <v>-1047.9748559157808</v>
      </c>
      <c r="CRU97" s="294">
        <f t="shared" si="41"/>
        <v>-1047.9748559157808</v>
      </c>
      <c r="CRV97" s="294">
        <f t="shared" si="41"/>
        <v>-1047.9748559157808</v>
      </c>
      <c r="CRW97" s="294">
        <f t="shared" si="41"/>
        <v>-1047.9748559157808</v>
      </c>
      <c r="CRX97" s="294">
        <f t="shared" si="41"/>
        <v>-1047.9748559157808</v>
      </c>
      <c r="CRY97" s="294">
        <f t="shared" si="41"/>
        <v>-1047.9748559157808</v>
      </c>
      <c r="CRZ97" s="294">
        <f t="shared" si="41"/>
        <v>-1047.9748559157808</v>
      </c>
      <c r="CSA97" s="294">
        <f t="shared" si="41"/>
        <v>-1047.9748559157808</v>
      </c>
      <c r="CSB97" s="294">
        <f t="shared" si="41"/>
        <v>-1047.9748559157808</v>
      </c>
      <c r="CSC97" s="294">
        <f t="shared" si="41"/>
        <v>-1047.9748559157808</v>
      </c>
      <c r="CSD97" s="294">
        <f t="shared" si="41"/>
        <v>-1047.9748559157808</v>
      </c>
      <c r="CSE97" s="294">
        <f t="shared" si="41"/>
        <v>-1047.9748559157808</v>
      </c>
      <c r="CSF97" s="294">
        <f t="shared" si="41"/>
        <v>-1047.9748559157808</v>
      </c>
      <c r="CSG97" s="294">
        <f t="shared" si="41"/>
        <v>-1047.9748559157808</v>
      </c>
      <c r="CSH97" s="294">
        <f t="shared" si="41"/>
        <v>-1047.9748559157808</v>
      </c>
      <c r="CSI97" s="294">
        <f t="shared" si="41"/>
        <v>-1047.9748559157808</v>
      </c>
      <c r="CSJ97" s="294">
        <f t="shared" si="41"/>
        <v>-1047.9748559157808</v>
      </c>
      <c r="CSK97" s="294">
        <f t="shared" si="41"/>
        <v>-1047.9748559157808</v>
      </c>
      <c r="CSL97" s="294">
        <f t="shared" si="41"/>
        <v>-1047.9748559157808</v>
      </c>
      <c r="CSM97" s="294">
        <f t="shared" si="41"/>
        <v>-1047.9748559157808</v>
      </c>
      <c r="CSN97" s="294">
        <f t="shared" si="41"/>
        <v>-1047.9748559157808</v>
      </c>
      <c r="CSO97" s="294">
        <f t="shared" si="41"/>
        <v>-1047.9748559157808</v>
      </c>
      <c r="CSP97" s="294">
        <f t="shared" si="41"/>
        <v>-1047.9748559157808</v>
      </c>
      <c r="CSQ97" s="294">
        <f t="shared" si="41"/>
        <v>-1047.9748559157808</v>
      </c>
      <c r="CSR97" s="294">
        <f t="shared" si="41"/>
        <v>-1047.9748559157808</v>
      </c>
      <c r="CSS97" s="294">
        <f t="shared" si="41"/>
        <v>-1047.9748559157808</v>
      </c>
      <c r="CST97" s="294">
        <f t="shared" si="41"/>
        <v>-1047.9748559157808</v>
      </c>
      <c r="CSU97" s="294">
        <f t="shared" si="41"/>
        <v>-1047.9748559157808</v>
      </c>
      <c r="CSV97" s="294">
        <f t="shared" si="41"/>
        <v>-1047.9748559157808</v>
      </c>
      <c r="CSW97" s="294">
        <f t="shared" si="41"/>
        <v>-1047.9748559157808</v>
      </c>
      <c r="CSX97" s="294">
        <f t="shared" si="41"/>
        <v>-1047.9748559157808</v>
      </c>
      <c r="CSY97" s="294">
        <f t="shared" si="41"/>
        <v>-1047.9748559157808</v>
      </c>
      <c r="CSZ97" s="294">
        <f t="shared" si="41"/>
        <v>-1047.9748559157808</v>
      </c>
      <c r="CTA97" s="294">
        <f t="shared" si="41"/>
        <v>-1047.9748559157808</v>
      </c>
      <c r="CTB97" s="294">
        <f t="shared" si="41"/>
        <v>-1047.9748559157808</v>
      </c>
      <c r="CTC97" s="294">
        <f t="shared" si="41"/>
        <v>-1047.9748559157808</v>
      </c>
      <c r="CTD97" s="294">
        <f t="shared" si="41"/>
        <v>-1047.9748559157808</v>
      </c>
      <c r="CTE97" s="294">
        <f t="shared" si="41"/>
        <v>-1047.9748559157808</v>
      </c>
      <c r="CTF97" s="294">
        <f t="shared" si="41"/>
        <v>-1047.9748559157808</v>
      </c>
      <c r="CTG97" s="294">
        <f t="shared" si="41"/>
        <v>-1047.9748559157808</v>
      </c>
      <c r="CTH97" s="294">
        <f t="shared" si="41"/>
        <v>-1047.9748559157808</v>
      </c>
      <c r="CTI97" s="294">
        <f t="shared" si="41"/>
        <v>-1047.9748559157808</v>
      </c>
      <c r="CTJ97" s="294">
        <f t="shared" si="41"/>
        <v>-1047.9748559157808</v>
      </c>
      <c r="CTK97" s="294">
        <f t="shared" si="41"/>
        <v>-1047.9748559157808</v>
      </c>
      <c r="CTL97" s="294">
        <f t="shared" si="41"/>
        <v>-1047.9748559157808</v>
      </c>
      <c r="CTM97" s="294">
        <f t="shared" si="41"/>
        <v>-1047.9748559157808</v>
      </c>
      <c r="CTN97" s="294">
        <f t="shared" si="41"/>
        <v>-1047.9748559157808</v>
      </c>
      <c r="CTO97" s="294">
        <f t="shared" si="41"/>
        <v>-1047.9748559157808</v>
      </c>
      <c r="CTP97" s="294">
        <f t="shared" si="41"/>
        <v>-1047.9748559157808</v>
      </c>
      <c r="CTQ97" s="294">
        <f t="shared" si="41"/>
        <v>-1047.9748559157808</v>
      </c>
      <c r="CTR97" s="294">
        <f t="shared" si="41"/>
        <v>-1047.9748559157808</v>
      </c>
      <c r="CTS97" s="294">
        <f t="shared" si="41"/>
        <v>-1047.9748559157808</v>
      </c>
      <c r="CTT97" s="294">
        <f t="shared" si="41"/>
        <v>-1047.9748559157808</v>
      </c>
      <c r="CTU97" s="294">
        <f t="shared" si="41"/>
        <v>-1047.9748559157808</v>
      </c>
      <c r="CTV97" s="294">
        <f t="shared" ref="CTV97:CWG97" si="42">(CTV$96*$B101+SUM($F$8:$F$10)-((CTV$96*$B101+SUM($F$8:$F$10))/$F$11*$F$40)-($F$27*CTV$96/$D$7)-SUM($F$14:$F$26,$F$28:$F$33,$F$35:$F$36,$F$41))</f>
        <v>-1047.9748559157808</v>
      </c>
      <c r="CTW97" s="294">
        <f t="shared" si="42"/>
        <v>-1047.9748559157808</v>
      </c>
      <c r="CTX97" s="294">
        <f t="shared" si="42"/>
        <v>-1047.9748559157808</v>
      </c>
      <c r="CTY97" s="294">
        <f t="shared" si="42"/>
        <v>-1047.9748559157808</v>
      </c>
      <c r="CTZ97" s="294">
        <f t="shared" si="42"/>
        <v>-1047.9748559157808</v>
      </c>
      <c r="CUA97" s="294">
        <f t="shared" si="42"/>
        <v>-1047.9748559157808</v>
      </c>
      <c r="CUB97" s="294">
        <f t="shared" si="42"/>
        <v>-1047.9748559157808</v>
      </c>
      <c r="CUC97" s="294">
        <f t="shared" si="42"/>
        <v>-1047.9748559157808</v>
      </c>
      <c r="CUD97" s="294">
        <f t="shared" si="42"/>
        <v>-1047.9748559157808</v>
      </c>
      <c r="CUE97" s="294">
        <f t="shared" si="42"/>
        <v>-1047.9748559157808</v>
      </c>
      <c r="CUF97" s="294">
        <f t="shared" si="42"/>
        <v>-1047.9748559157808</v>
      </c>
      <c r="CUG97" s="294">
        <f t="shared" si="42"/>
        <v>-1047.9748559157808</v>
      </c>
      <c r="CUH97" s="294">
        <f t="shared" si="42"/>
        <v>-1047.9748559157808</v>
      </c>
      <c r="CUI97" s="294">
        <f t="shared" si="42"/>
        <v>-1047.9748559157808</v>
      </c>
      <c r="CUJ97" s="294">
        <f t="shared" si="42"/>
        <v>-1047.9748559157808</v>
      </c>
      <c r="CUK97" s="294">
        <f t="shared" si="42"/>
        <v>-1047.9748559157808</v>
      </c>
      <c r="CUL97" s="294">
        <f t="shared" si="42"/>
        <v>-1047.9748559157808</v>
      </c>
      <c r="CUM97" s="294">
        <f t="shared" si="42"/>
        <v>-1047.9748559157808</v>
      </c>
      <c r="CUN97" s="294">
        <f t="shared" si="42"/>
        <v>-1047.9748559157808</v>
      </c>
      <c r="CUO97" s="294">
        <f t="shared" si="42"/>
        <v>-1047.9748559157808</v>
      </c>
      <c r="CUP97" s="294">
        <f t="shared" si="42"/>
        <v>-1047.9748559157808</v>
      </c>
      <c r="CUQ97" s="294">
        <f t="shared" si="42"/>
        <v>-1047.9748559157808</v>
      </c>
      <c r="CUR97" s="294">
        <f t="shared" si="42"/>
        <v>-1047.9748559157808</v>
      </c>
      <c r="CUS97" s="294">
        <f t="shared" si="42"/>
        <v>-1047.9748559157808</v>
      </c>
      <c r="CUT97" s="294">
        <f t="shared" si="42"/>
        <v>-1047.9748559157808</v>
      </c>
      <c r="CUU97" s="294">
        <f t="shared" si="42"/>
        <v>-1047.9748559157808</v>
      </c>
      <c r="CUV97" s="294">
        <f t="shared" si="42"/>
        <v>-1047.9748559157808</v>
      </c>
      <c r="CUW97" s="294">
        <f t="shared" si="42"/>
        <v>-1047.9748559157808</v>
      </c>
      <c r="CUX97" s="294">
        <f t="shared" si="42"/>
        <v>-1047.9748559157808</v>
      </c>
      <c r="CUY97" s="294">
        <f t="shared" si="42"/>
        <v>-1047.9748559157808</v>
      </c>
      <c r="CUZ97" s="294">
        <f t="shared" si="42"/>
        <v>-1047.9748559157808</v>
      </c>
      <c r="CVA97" s="294">
        <f t="shared" si="42"/>
        <v>-1047.9748559157808</v>
      </c>
      <c r="CVB97" s="294">
        <f t="shared" si="42"/>
        <v>-1047.9748559157808</v>
      </c>
      <c r="CVC97" s="294">
        <f t="shared" si="42"/>
        <v>-1047.9748559157808</v>
      </c>
      <c r="CVD97" s="294">
        <f t="shared" si="42"/>
        <v>-1047.9748559157808</v>
      </c>
      <c r="CVE97" s="294">
        <f t="shared" si="42"/>
        <v>-1047.9748559157808</v>
      </c>
      <c r="CVF97" s="294">
        <f t="shared" si="42"/>
        <v>-1047.9748559157808</v>
      </c>
      <c r="CVG97" s="294">
        <f t="shared" si="42"/>
        <v>-1047.9748559157808</v>
      </c>
      <c r="CVH97" s="294">
        <f t="shared" si="42"/>
        <v>-1047.9748559157808</v>
      </c>
      <c r="CVI97" s="294">
        <f t="shared" si="42"/>
        <v>-1047.9748559157808</v>
      </c>
      <c r="CVJ97" s="294">
        <f t="shared" si="42"/>
        <v>-1047.9748559157808</v>
      </c>
      <c r="CVK97" s="294">
        <f t="shared" si="42"/>
        <v>-1047.9748559157808</v>
      </c>
      <c r="CVL97" s="294">
        <f t="shared" si="42"/>
        <v>-1047.9748559157808</v>
      </c>
      <c r="CVM97" s="294">
        <f t="shared" si="42"/>
        <v>-1047.9748559157808</v>
      </c>
      <c r="CVN97" s="294">
        <f t="shared" si="42"/>
        <v>-1047.9748559157808</v>
      </c>
      <c r="CVO97" s="294">
        <f t="shared" si="42"/>
        <v>-1047.9748559157808</v>
      </c>
      <c r="CVP97" s="294">
        <f t="shared" si="42"/>
        <v>-1047.9748559157808</v>
      </c>
      <c r="CVQ97" s="294">
        <f t="shared" si="42"/>
        <v>-1047.9748559157808</v>
      </c>
      <c r="CVR97" s="294">
        <f t="shared" si="42"/>
        <v>-1047.9748559157808</v>
      </c>
      <c r="CVS97" s="294">
        <f t="shared" si="42"/>
        <v>-1047.9748559157808</v>
      </c>
      <c r="CVT97" s="294">
        <f t="shared" si="42"/>
        <v>-1047.9748559157808</v>
      </c>
      <c r="CVU97" s="294">
        <f t="shared" si="42"/>
        <v>-1047.9748559157808</v>
      </c>
      <c r="CVV97" s="294">
        <f t="shared" si="42"/>
        <v>-1047.9748559157808</v>
      </c>
      <c r="CVW97" s="294">
        <f t="shared" si="42"/>
        <v>-1047.9748559157808</v>
      </c>
      <c r="CVX97" s="294">
        <f t="shared" si="42"/>
        <v>-1047.9748559157808</v>
      </c>
      <c r="CVY97" s="294">
        <f t="shared" si="42"/>
        <v>-1047.9748559157808</v>
      </c>
      <c r="CVZ97" s="294">
        <f t="shared" si="42"/>
        <v>-1047.9748559157808</v>
      </c>
      <c r="CWA97" s="294">
        <f t="shared" si="42"/>
        <v>-1047.9748559157808</v>
      </c>
      <c r="CWB97" s="294">
        <f t="shared" si="42"/>
        <v>-1047.9748559157808</v>
      </c>
      <c r="CWC97" s="294">
        <f t="shared" si="42"/>
        <v>-1047.9748559157808</v>
      </c>
      <c r="CWD97" s="294">
        <f t="shared" si="42"/>
        <v>-1047.9748559157808</v>
      </c>
      <c r="CWE97" s="294">
        <f t="shared" si="42"/>
        <v>-1047.9748559157808</v>
      </c>
      <c r="CWF97" s="294">
        <f t="shared" si="42"/>
        <v>-1047.9748559157808</v>
      </c>
      <c r="CWG97" s="294">
        <f t="shared" si="42"/>
        <v>-1047.9748559157808</v>
      </c>
      <c r="CWH97" s="294">
        <f t="shared" ref="CWH97:CYS97" si="43">(CWH$96*$B101+SUM($F$8:$F$10)-((CWH$96*$B101+SUM($F$8:$F$10))/$F$11*$F$40)-($F$27*CWH$96/$D$7)-SUM($F$14:$F$26,$F$28:$F$33,$F$35:$F$36,$F$41))</f>
        <v>-1047.9748559157808</v>
      </c>
      <c r="CWI97" s="294">
        <f t="shared" si="43"/>
        <v>-1047.9748559157808</v>
      </c>
      <c r="CWJ97" s="294">
        <f t="shared" si="43"/>
        <v>-1047.9748559157808</v>
      </c>
      <c r="CWK97" s="294">
        <f t="shared" si="43"/>
        <v>-1047.9748559157808</v>
      </c>
      <c r="CWL97" s="294">
        <f t="shared" si="43"/>
        <v>-1047.9748559157808</v>
      </c>
      <c r="CWM97" s="294">
        <f t="shared" si="43"/>
        <v>-1047.9748559157808</v>
      </c>
      <c r="CWN97" s="294">
        <f t="shared" si="43"/>
        <v>-1047.9748559157808</v>
      </c>
      <c r="CWO97" s="294">
        <f t="shared" si="43"/>
        <v>-1047.9748559157808</v>
      </c>
      <c r="CWP97" s="294">
        <f t="shared" si="43"/>
        <v>-1047.9748559157808</v>
      </c>
      <c r="CWQ97" s="294">
        <f t="shared" si="43"/>
        <v>-1047.9748559157808</v>
      </c>
      <c r="CWR97" s="294">
        <f t="shared" si="43"/>
        <v>-1047.9748559157808</v>
      </c>
      <c r="CWS97" s="294">
        <f t="shared" si="43"/>
        <v>-1047.9748559157808</v>
      </c>
      <c r="CWT97" s="294">
        <f t="shared" si="43"/>
        <v>-1047.9748559157808</v>
      </c>
      <c r="CWU97" s="294">
        <f t="shared" si="43"/>
        <v>-1047.9748559157808</v>
      </c>
      <c r="CWV97" s="294">
        <f t="shared" si="43"/>
        <v>-1047.9748559157808</v>
      </c>
      <c r="CWW97" s="294">
        <f t="shared" si="43"/>
        <v>-1047.9748559157808</v>
      </c>
      <c r="CWX97" s="294">
        <f t="shared" si="43"/>
        <v>-1047.9748559157808</v>
      </c>
      <c r="CWY97" s="294">
        <f t="shared" si="43"/>
        <v>-1047.9748559157808</v>
      </c>
      <c r="CWZ97" s="294">
        <f t="shared" si="43"/>
        <v>-1047.9748559157808</v>
      </c>
      <c r="CXA97" s="294">
        <f t="shared" si="43"/>
        <v>-1047.9748559157808</v>
      </c>
      <c r="CXB97" s="294">
        <f t="shared" si="43"/>
        <v>-1047.9748559157808</v>
      </c>
      <c r="CXC97" s="294">
        <f t="shared" si="43"/>
        <v>-1047.9748559157808</v>
      </c>
      <c r="CXD97" s="294">
        <f t="shared" si="43"/>
        <v>-1047.9748559157808</v>
      </c>
      <c r="CXE97" s="294">
        <f t="shared" si="43"/>
        <v>-1047.9748559157808</v>
      </c>
      <c r="CXF97" s="294">
        <f t="shared" si="43"/>
        <v>-1047.9748559157808</v>
      </c>
      <c r="CXG97" s="294">
        <f t="shared" si="43"/>
        <v>-1047.9748559157808</v>
      </c>
      <c r="CXH97" s="294">
        <f t="shared" si="43"/>
        <v>-1047.9748559157808</v>
      </c>
      <c r="CXI97" s="294">
        <f t="shared" si="43"/>
        <v>-1047.9748559157808</v>
      </c>
      <c r="CXJ97" s="294">
        <f t="shared" si="43"/>
        <v>-1047.9748559157808</v>
      </c>
      <c r="CXK97" s="294">
        <f t="shared" si="43"/>
        <v>-1047.9748559157808</v>
      </c>
      <c r="CXL97" s="294">
        <f t="shared" si="43"/>
        <v>-1047.9748559157808</v>
      </c>
      <c r="CXM97" s="294">
        <f t="shared" si="43"/>
        <v>-1047.9748559157808</v>
      </c>
      <c r="CXN97" s="294">
        <f t="shared" si="43"/>
        <v>-1047.9748559157808</v>
      </c>
      <c r="CXO97" s="294">
        <f t="shared" si="43"/>
        <v>-1047.9748559157808</v>
      </c>
      <c r="CXP97" s="294">
        <f t="shared" si="43"/>
        <v>-1047.9748559157808</v>
      </c>
      <c r="CXQ97" s="294">
        <f t="shared" si="43"/>
        <v>-1047.9748559157808</v>
      </c>
      <c r="CXR97" s="294">
        <f t="shared" si="43"/>
        <v>-1047.9748559157808</v>
      </c>
      <c r="CXS97" s="294">
        <f t="shared" si="43"/>
        <v>-1047.9748559157808</v>
      </c>
      <c r="CXT97" s="294">
        <f t="shared" si="43"/>
        <v>-1047.9748559157808</v>
      </c>
      <c r="CXU97" s="294">
        <f t="shared" si="43"/>
        <v>-1047.9748559157808</v>
      </c>
      <c r="CXV97" s="294">
        <f t="shared" si="43"/>
        <v>-1047.9748559157808</v>
      </c>
      <c r="CXW97" s="294">
        <f t="shared" si="43"/>
        <v>-1047.9748559157808</v>
      </c>
      <c r="CXX97" s="294">
        <f t="shared" si="43"/>
        <v>-1047.9748559157808</v>
      </c>
      <c r="CXY97" s="294">
        <f t="shared" si="43"/>
        <v>-1047.9748559157808</v>
      </c>
      <c r="CXZ97" s="294">
        <f t="shared" si="43"/>
        <v>-1047.9748559157808</v>
      </c>
      <c r="CYA97" s="294">
        <f t="shared" si="43"/>
        <v>-1047.9748559157808</v>
      </c>
      <c r="CYB97" s="294">
        <f t="shared" si="43"/>
        <v>-1047.9748559157808</v>
      </c>
      <c r="CYC97" s="294">
        <f t="shared" si="43"/>
        <v>-1047.9748559157808</v>
      </c>
      <c r="CYD97" s="294">
        <f t="shared" si="43"/>
        <v>-1047.9748559157808</v>
      </c>
      <c r="CYE97" s="294">
        <f t="shared" si="43"/>
        <v>-1047.9748559157808</v>
      </c>
      <c r="CYF97" s="294">
        <f t="shared" si="43"/>
        <v>-1047.9748559157808</v>
      </c>
      <c r="CYG97" s="294">
        <f t="shared" si="43"/>
        <v>-1047.9748559157808</v>
      </c>
      <c r="CYH97" s="294">
        <f t="shared" si="43"/>
        <v>-1047.9748559157808</v>
      </c>
      <c r="CYI97" s="294">
        <f t="shared" si="43"/>
        <v>-1047.9748559157808</v>
      </c>
      <c r="CYJ97" s="294">
        <f t="shared" si="43"/>
        <v>-1047.9748559157808</v>
      </c>
      <c r="CYK97" s="294">
        <f t="shared" si="43"/>
        <v>-1047.9748559157808</v>
      </c>
      <c r="CYL97" s="294">
        <f t="shared" si="43"/>
        <v>-1047.9748559157808</v>
      </c>
      <c r="CYM97" s="294">
        <f t="shared" si="43"/>
        <v>-1047.9748559157808</v>
      </c>
      <c r="CYN97" s="294">
        <f t="shared" si="43"/>
        <v>-1047.9748559157808</v>
      </c>
      <c r="CYO97" s="294">
        <f t="shared" si="43"/>
        <v>-1047.9748559157808</v>
      </c>
      <c r="CYP97" s="294">
        <f t="shared" si="43"/>
        <v>-1047.9748559157808</v>
      </c>
      <c r="CYQ97" s="294">
        <f t="shared" si="43"/>
        <v>-1047.9748559157808</v>
      </c>
      <c r="CYR97" s="294">
        <f t="shared" si="43"/>
        <v>-1047.9748559157808</v>
      </c>
      <c r="CYS97" s="294">
        <f t="shared" si="43"/>
        <v>-1047.9748559157808</v>
      </c>
      <c r="CYT97" s="294">
        <f t="shared" ref="CYT97:DBE97" si="44">(CYT$96*$B101+SUM($F$8:$F$10)-((CYT$96*$B101+SUM($F$8:$F$10))/$F$11*$F$40)-($F$27*CYT$96/$D$7)-SUM($F$14:$F$26,$F$28:$F$33,$F$35:$F$36,$F$41))</f>
        <v>-1047.9748559157808</v>
      </c>
      <c r="CYU97" s="294">
        <f t="shared" si="44"/>
        <v>-1047.9748559157808</v>
      </c>
      <c r="CYV97" s="294">
        <f t="shared" si="44"/>
        <v>-1047.9748559157808</v>
      </c>
      <c r="CYW97" s="294">
        <f t="shared" si="44"/>
        <v>-1047.9748559157808</v>
      </c>
      <c r="CYX97" s="294">
        <f t="shared" si="44"/>
        <v>-1047.9748559157808</v>
      </c>
      <c r="CYY97" s="294">
        <f t="shared" si="44"/>
        <v>-1047.9748559157808</v>
      </c>
      <c r="CYZ97" s="294">
        <f t="shared" si="44"/>
        <v>-1047.9748559157808</v>
      </c>
      <c r="CZA97" s="294">
        <f t="shared" si="44"/>
        <v>-1047.9748559157808</v>
      </c>
      <c r="CZB97" s="294">
        <f t="shared" si="44"/>
        <v>-1047.9748559157808</v>
      </c>
      <c r="CZC97" s="294">
        <f t="shared" si="44"/>
        <v>-1047.9748559157808</v>
      </c>
      <c r="CZD97" s="294">
        <f t="shared" si="44"/>
        <v>-1047.9748559157808</v>
      </c>
      <c r="CZE97" s="294">
        <f t="shared" si="44"/>
        <v>-1047.9748559157808</v>
      </c>
      <c r="CZF97" s="294">
        <f t="shared" si="44"/>
        <v>-1047.9748559157808</v>
      </c>
      <c r="CZG97" s="294">
        <f t="shared" si="44"/>
        <v>-1047.9748559157808</v>
      </c>
      <c r="CZH97" s="294">
        <f t="shared" si="44"/>
        <v>-1047.9748559157808</v>
      </c>
      <c r="CZI97" s="294">
        <f t="shared" si="44"/>
        <v>-1047.9748559157808</v>
      </c>
      <c r="CZJ97" s="294">
        <f t="shared" si="44"/>
        <v>-1047.9748559157808</v>
      </c>
      <c r="CZK97" s="294">
        <f t="shared" si="44"/>
        <v>-1047.9748559157808</v>
      </c>
      <c r="CZL97" s="294">
        <f t="shared" si="44"/>
        <v>-1047.9748559157808</v>
      </c>
      <c r="CZM97" s="294">
        <f t="shared" si="44"/>
        <v>-1047.9748559157808</v>
      </c>
      <c r="CZN97" s="294">
        <f t="shared" si="44"/>
        <v>-1047.9748559157808</v>
      </c>
      <c r="CZO97" s="294">
        <f t="shared" si="44"/>
        <v>-1047.9748559157808</v>
      </c>
      <c r="CZP97" s="294">
        <f t="shared" si="44"/>
        <v>-1047.9748559157808</v>
      </c>
      <c r="CZQ97" s="294">
        <f t="shared" si="44"/>
        <v>-1047.9748559157808</v>
      </c>
      <c r="CZR97" s="294">
        <f t="shared" si="44"/>
        <v>-1047.9748559157808</v>
      </c>
      <c r="CZS97" s="294">
        <f t="shared" si="44"/>
        <v>-1047.9748559157808</v>
      </c>
      <c r="CZT97" s="294">
        <f t="shared" si="44"/>
        <v>-1047.9748559157808</v>
      </c>
      <c r="CZU97" s="294">
        <f t="shared" si="44"/>
        <v>-1047.9748559157808</v>
      </c>
      <c r="CZV97" s="294">
        <f t="shared" si="44"/>
        <v>-1047.9748559157808</v>
      </c>
      <c r="CZW97" s="294">
        <f t="shared" si="44"/>
        <v>-1047.9748559157808</v>
      </c>
      <c r="CZX97" s="294">
        <f t="shared" si="44"/>
        <v>-1047.9748559157808</v>
      </c>
      <c r="CZY97" s="294">
        <f t="shared" si="44"/>
        <v>-1047.9748559157808</v>
      </c>
      <c r="CZZ97" s="294">
        <f t="shared" si="44"/>
        <v>-1047.9748559157808</v>
      </c>
      <c r="DAA97" s="294">
        <f t="shared" si="44"/>
        <v>-1047.9748559157808</v>
      </c>
      <c r="DAB97" s="294">
        <f t="shared" si="44"/>
        <v>-1047.9748559157808</v>
      </c>
      <c r="DAC97" s="294">
        <f t="shared" si="44"/>
        <v>-1047.9748559157808</v>
      </c>
      <c r="DAD97" s="294">
        <f t="shared" si="44"/>
        <v>-1047.9748559157808</v>
      </c>
      <c r="DAE97" s="294">
        <f t="shared" si="44"/>
        <v>-1047.9748559157808</v>
      </c>
      <c r="DAF97" s="294">
        <f t="shared" si="44"/>
        <v>-1047.9748559157808</v>
      </c>
      <c r="DAG97" s="294">
        <f t="shared" si="44"/>
        <v>-1047.9748559157808</v>
      </c>
      <c r="DAH97" s="294">
        <f t="shared" si="44"/>
        <v>-1047.9748559157808</v>
      </c>
      <c r="DAI97" s="294">
        <f t="shared" si="44"/>
        <v>-1047.9748559157808</v>
      </c>
      <c r="DAJ97" s="294">
        <f t="shared" si="44"/>
        <v>-1047.9748559157808</v>
      </c>
      <c r="DAK97" s="294">
        <f t="shared" si="44"/>
        <v>-1047.9748559157808</v>
      </c>
      <c r="DAL97" s="294">
        <f t="shared" si="44"/>
        <v>-1047.9748559157808</v>
      </c>
      <c r="DAM97" s="294">
        <f t="shared" si="44"/>
        <v>-1047.9748559157808</v>
      </c>
      <c r="DAN97" s="294">
        <f t="shared" si="44"/>
        <v>-1047.9748559157808</v>
      </c>
      <c r="DAO97" s="294">
        <f t="shared" si="44"/>
        <v>-1047.9748559157808</v>
      </c>
      <c r="DAP97" s="294">
        <f t="shared" si="44"/>
        <v>-1047.9748559157808</v>
      </c>
      <c r="DAQ97" s="294">
        <f t="shared" si="44"/>
        <v>-1047.9748559157808</v>
      </c>
      <c r="DAR97" s="294">
        <f t="shared" si="44"/>
        <v>-1047.9748559157808</v>
      </c>
      <c r="DAS97" s="294">
        <f t="shared" si="44"/>
        <v>-1047.9748559157808</v>
      </c>
      <c r="DAT97" s="294">
        <f t="shared" si="44"/>
        <v>-1047.9748559157808</v>
      </c>
      <c r="DAU97" s="294">
        <f t="shared" si="44"/>
        <v>-1047.9748559157808</v>
      </c>
      <c r="DAV97" s="294">
        <f t="shared" si="44"/>
        <v>-1047.9748559157808</v>
      </c>
      <c r="DAW97" s="294">
        <f t="shared" si="44"/>
        <v>-1047.9748559157808</v>
      </c>
      <c r="DAX97" s="294">
        <f t="shared" si="44"/>
        <v>-1047.9748559157808</v>
      </c>
      <c r="DAY97" s="294">
        <f t="shared" si="44"/>
        <v>-1047.9748559157808</v>
      </c>
      <c r="DAZ97" s="294">
        <f t="shared" si="44"/>
        <v>-1047.9748559157808</v>
      </c>
      <c r="DBA97" s="294">
        <f t="shared" si="44"/>
        <v>-1047.9748559157808</v>
      </c>
      <c r="DBB97" s="294">
        <f t="shared" si="44"/>
        <v>-1047.9748559157808</v>
      </c>
      <c r="DBC97" s="294">
        <f t="shared" si="44"/>
        <v>-1047.9748559157808</v>
      </c>
      <c r="DBD97" s="294">
        <f t="shared" si="44"/>
        <v>-1047.9748559157808</v>
      </c>
      <c r="DBE97" s="294">
        <f t="shared" si="44"/>
        <v>-1047.9748559157808</v>
      </c>
      <c r="DBF97" s="294">
        <f t="shared" ref="DBF97:DDQ97" si="45">(DBF$96*$B101+SUM($F$8:$F$10)-((DBF$96*$B101+SUM($F$8:$F$10))/$F$11*$F$40)-($F$27*DBF$96/$D$7)-SUM($F$14:$F$26,$F$28:$F$33,$F$35:$F$36,$F$41))</f>
        <v>-1047.9748559157808</v>
      </c>
      <c r="DBG97" s="294">
        <f t="shared" si="45"/>
        <v>-1047.9748559157808</v>
      </c>
      <c r="DBH97" s="294">
        <f t="shared" si="45"/>
        <v>-1047.9748559157808</v>
      </c>
      <c r="DBI97" s="294">
        <f t="shared" si="45"/>
        <v>-1047.9748559157808</v>
      </c>
      <c r="DBJ97" s="294">
        <f t="shared" si="45"/>
        <v>-1047.9748559157808</v>
      </c>
      <c r="DBK97" s="294">
        <f t="shared" si="45"/>
        <v>-1047.9748559157808</v>
      </c>
      <c r="DBL97" s="294">
        <f t="shared" si="45"/>
        <v>-1047.9748559157808</v>
      </c>
      <c r="DBM97" s="294">
        <f t="shared" si="45"/>
        <v>-1047.9748559157808</v>
      </c>
      <c r="DBN97" s="294">
        <f t="shared" si="45"/>
        <v>-1047.9748559157808</v>
      </c>
      <c r="DBO97" s="294">
        <f t="shared" si="45"/>
        <v>-1047.9748559157808</v>
      </c>
      <c r="DBP97" s="294">
        <f t="shared" si="45"/>
        <v>-1047.9748559157808</v>
      </c>
      <c r="DBQ97" s="294">
        <f t="shared" si="45"/>
        <v>-1047.9748559157808</v>
      </c>
      <c r="DBR97" s="294">
        <f t="shared" si="45"/>
        <v>-1047.9748559157808</v>
      </c>
      <c r="DBS97" s="294">
        <f t="shared" si="45"/>
        <v>-1047.9748559157808</v>
      </c>
      <c r="DBT97" s="294">
        <f t="shared" si="45"/>
        <v>-1047.9748559157808</v>
      </c>
      <c r="DBU97" s="294">
        <f t="shared" si="45"/>
        <v>-1047.9748559157808</v>
      </c>
      <c r="DBV97" s="294">
        <f t="shared" si="45"/>
        <v>-1047.9748559157808</v>
      </c>
      <c r="DBW97" s="294">
        <f t="shared" si="45"/>
        <v>-1047.9748559157808</v>
      </c>
      <c r="DBX97" s="294">
        <f t="shared" si="45"/>
        <v>-1047.9748559157808</v>
      </c>
      <c r="DBY97" s="294">
        <f t="shared" si="45"/>
        <v>-1047.9748559157808</v>
      </c>
      <c r="DBZ97" s="294">
        <f t="shared" si="45"/>
        <v>-1047.9748559157808</v>
      </c>
      <c r="DCA97" s="294">
        <f t="shared" si="45"/>
        <v>-1047.9748559157808</v>
      </c>
      <c r="DCB97" s="294">
        <f t="shared" si="45"/>
        <v>-1047.9748559157808</v>
      </c>
      <c r="DCC97" s="294">
        <f t="shared" si="45"/>
        <v>-1047.9748559157808</v>
      </c>
      <c r="DCD97" s="294">
        <f t="shared" si="45"/>
        <v>-1047.9748559157808</v>
      </c>
      <c r="DCE97" s="294">
        <f t="shared" si="45"/>
        <v>-1047.9748559157808</v>
      </c>
      <c r="DCF97" s="294">
        <f t="shared" si="45"/>
        <v>-1047.9748559157808</v>
      </c>
      <c r="DCG97" s="294">
        <f t="shared" si="45"/>
        <v>-1047.9748559157808</v>
      </c>
      <c r="DCH97" s="294">
        <f t="shared" si="45"/>
        <v>-1047.9748559157808</v>
      </c>
      <c r="DCI97" s="294">
        <f t="shared" si="45"/>
        <v>-1047.9748559157808</v>
      </c>
      <c r="DCJ97" s="294">
        <f t="shared" si="45"/>
        <v>-1047.9748559157808</v>
      </c>
      <c r="DCK97" s="294">
        <f t="shared" si="45"/>
        <v>-1047.9748559157808</v>
      </c>
      <c r="DCL97" s="294">
        <f t="shared" si="45"/>
        <v>-1047.9748559157808</v>
      </c>
      <c r="DCM97" s="294">
        <f t="shared" si="45"/>
        <v>-1047.9748559157808</v>
      </c>
      <c r="DCN97" s="294">
        <f t="shared" si="45"/>
        <v>-1047.9748559157808</v>
      </c>
      <c r="DCO97" s="294">
        <f t="shared" si="45"/>
        <v>-1047.9748559157808</v>
      </c>
      <c r="DCP97" s="294">
        <f t="shared" si="45"/>
        <v>-1047.9748559157808</v>
      </c>
      <c r="DCQ97" s="294">
        <f t="shared" si="45"/>
        <v>-1047.9748559157808</v>
      </c>
      <c r="DCR97" s="294">
        <f t="shared" si="45"/>
        <v>-1047.9748559157808</v>
      </c>
      <c r="DCS97" s="294">
        <f t="shared" si="45"/>
        <v>-1047.9748559157808</v>
      </c>
      <c r="DCT97" s="294">
        <f t="shared" si="45"/>
        <v>-1047.9748559157808</v>
      </c>
      <c r="DCU97" s="294">
        <f t="shared" si="45"/>
        <v>-1047.9748559157808</v>
      </c>
      <c r="DCV97" s="294">
        <f t="shared" si="45"/>
        <v>-1047.9748559157808</v>
      </c>
      <c r="DCW97" s="294">
        <f t="shared" si="45"/>
        <v>-1047.9748559157808</v>
      </c>
      <c r="DCX97" s="294">
        <f t="shared" si="45"/>
        <v>-1047.9748559157808</v>
      </c>
      <c r="DCY97" s="294">
        <f t="shared" si="45"/>
        <v>-1047.9748559157808</v>
      </c>
      <c r="DCZ97" s="294">
        <f t="shared" si="45"/>
        <v>-1047.9748559157808</v>
      </c>
      <c r="DDA97" s="294">
        <f t="shared" si="45"/>
        <v>-1047.9748559157808</v>
      </c>
      <c r="DDB97" s="294">
        <f t="shared" si="45"/>
        <v>-1047.9748559157808</v>
      </c>
      <c r="DDC97" s="294">
        <f t="shared" si="45"/>
        <v>-1047.9748559157808</v>
      </c>
      <c r="DDD97" s="294">
        <f t="shared" si="45"/>
        <v>-1047.9748559157808</v>
      </c>
      <c r="DDE97" s="294">
        <f t="shared" si="45"/>
        <v>-1047.9748559157808</v>
      </c>
      <c r="DDF97" s="294">
        <f t="shared" si="45"/>
        <v>-1047.9748559157808</v>
      </c>
      <c r="DDG97" s="294">
        <f t="shared" si="45"/>
        <v>-1047.9748559157808</v>
      </c>
      <c r="DDH97" s="294">
        <f t="shared" si="45"/>
        <v>-1047.9748559157808</v>
      </c>
      <c r="DDI97" s="294">
        <f t="shared" si="45"/>
        <v>-1047.9748559157808</v>
      </c>
      <c r="DDJ97" s="294">
        <f t="shared" si="45"/>
        <v>-1047.9748559157808</v>
      </c>
      <c r="DDK97" s="294">
        <f t="shared" si="45"/>
        <v>-1047.9748559157808</v>
      </c>
      <c r="DDL97" s="294">
        <f t="shared" si="45"/>
        <v>-1047.9748559157808</v>
      </c>
      <c r="DDM97" s="294">
        <f t="shared" si="45"/>
        <v>-1047.9748559157808</v>
      </c>
      <c r="DDN97" s="294">
        <f t="shared" si="45"/>
        <v>-1047.9748559157808</v>
      </c>
      <c r="DDO97" s="294">
        <f t="shared" si="45"/>
        <v>-1047.9748559157808</v>
      </c>
      <c r="DDP97" s="294">
        <f t="shared" si="45"/>
        <v>-1047.9748559157808</v>
      </c>
      <c r="DDQ97" s="294">
        <f t="shared" si="45"/>
        <v>-1047.9748559157808</v>
      </c>
      <c r="DDR97" s="294">
        <f t="shared" ref="DDR97:DGC97" si="46">(DDR$96*$B101+SUM($F$8:$F$10)-((DDR$96*$B101+SUM($F$8:$F$10))/$F$11*$F$40)-($F$27*DDR$96/$D$7)-SUM($F$14:$F$26,$F$28:$F$33,$F$35:$F$36,$F$41))</f>
        <v>-1047.9748559157808</v>
      </c>
      <c r="DDS97" s="294">
        <f t="shared" si="46"/>
        <v>-1047.9748559157808</v>
      </c>
      <c r="DDT97" s="294">
        <f t="shared" si="46"/>
        <v>-1047.9748559157808</v>
      </c>
      <c r="DDU97" s="294">
        <f t="shared" si="46"/>
        <v>-1047.9748559157808</v>
      </c>
      <c r="DDV97" s="294">
        <f t="shared" si="46"/>
        <v>-1047.9748559157808</v>
      </c>
      <c r="DDW97" s="294">
        <f t="shared" si="46"/>
        <v>-1047.9748559157808</v>
      </c>
      <c r="DDX97" s="294">
        <f t="shared" si="46"/>
        <v>-1047.9748559157808</v>
      </c>
      <c r="DDY97" s="294">
        <f t="shared" si="46"/>
        <v>-1047.9748559157808</v>
      </c>
      <c r="DDZ97" s="294">
        <f t="shared" si="46"/>
        <v>-1047.9748559157808</v>
      </c>
      <c r="DEA97" s="294">
        <f t="shared" si="46"/>
        <v>-1047.9748559157808</v>
      </c>
      <c r="DEB97" s="294">
        <f t="shared" si="46"/>
        <v>-1047.9748559157808</v>
      </c>
      <c r="DEC97" s="294">
        <f t="shared" si="46"/>
        <v>-1047.9748559157808</v>
      </c>
      <c r="DED97" s="294">
        <f t="shared" si="46"/>
        <v>-1047.9748559157808</v>
      </c>
      <c r="DEE97" s="294">
        <f t="shared" si="46"/>
        <v>-1047.9748559157808</v>
      </c>
      <c r="DEF97" s="294">
        <f t="shared" si="46"/>
        <v>-1047.9748559157808</v>
      </c>
      <c r="DEG97" s="294">
        <f t="shared" si="46"/>
        <v>-1047.9748559157808</v>
      </c>
      <c r="DEH97" s="294">
        <f t="shared" si="46"/>
        <v>-1047.9748559157808</v>
      </c>
      <c r="DEI97" s="294">
        <f t="shared" si="46"/>
        <v>-1047.9748559157808</v>
      </c>
      <c r="DEJ97" s="294">
        <f t="shared" si="46"/>
        <v>-1047.9748559157808</v>
      </c>
      <c r="DEK97" s="294">
        <f t="shared" si="46"/>
        <v>-1047.9748559157808</v>
      </c>
      <c r="DEL97" s="294">
        <f t="shared" si="46"/>
        <v>-1047.9748559157808</v>
      </c>
      <c r="DEM97" s="294">
        <f t="shared" si="46"/>
        <v>-1047.9748559157808</v>
      </c>
      <c r="DEN97" s="294">
        <f t="shared" si="46"/>
        <v>-1047.9748559157808</v>
      </c>
      <c r="DEO97" s="294">
        <f t="shared" si="46"/>
        <v>-1047.9748559157808</v>
      </c>
      <c r="DEP97" s="294">
        <f t="shared" si="46"/>
        <v>-1047.9748559157808</v>
      </c>
      <c r="DEQ97" s="294">
        <f t="shared" si="46"/>
        <v>-1047.9748559157808</v>
      </c>
      <c r="DER97" s="294">
        <f t="shared" si="46"/>
        <v>-1047.9748559157808</v>
      </c>
      <c r="DES97" s="294">
        <f t="shared" si="46"/>
        <v>-1047.9748559157808</v>
      </c>
      <c r="DET97" s="294">
        <f t="shared" si="46"/>
        <v>-1047.9748559157808</v>
      </c>
      <c r="DEU97" s="294">
        <f t="shared" si="46"/>
        <v>-1047.9748559157808</v>
      </c>
      <c r="DEV97" s="294">
        <f t="shared" si="46"/>
        <v>-1047.9748559157808</v>
      </c>
      <c r="DEW97" s="294">
        <f t="shared" si="46"/>
        <v>-1047.9748559157808</v>
      </c>
      <c r="DEX97" s="294">
        <f t="shared" si="46"/>
        <v>-1047.9748559157808</v>
      </c>
      <c r="DEY97" s="294">
        <f t="shared" si="46"/>
        <v>-1047.9748559157808</v>
      </c>
      <c r="DEZ97" s="294">
        <f t="shared" si="46"/>
        <v>-1047.9748559157808</v>
      </c>
      <c r="DFA97" s="294">
        <f t="shared" si="46"/>
        <v>-1047.9748559157808</v>
      </c>
      <c r="DFB97" s="294">
        <f t="shared" si="46"/>
        <v>-1047.9748559157808</v>
      </c>
      <c r="DFC97" s="294">
        <f t="shared" si="46"/>
        <v>-1047.9748559157808</v>
      </c>
      <c r="DFD97" s="294">
        <f t="shared" si="46"/>
        <v>-1047.9748559157808</v>
      </c>
      <c r="DFE97" s="294">
        <f t="shared" si="46"/>
        <v>-1047.9748559157808</v>
      </c>
      <c r="DFF97" s="294">
        <f t="shared" si="46"/>
        <v>-1047.9748559157808</v>
      </c>
      <c r="DFG97" s="294">
        <f t="shared" si="46"/>
        <v>-1047.9748559157808</v>
      </c>
      <c r="DFH97" s="294">
        <f t="shared" si="46"/>
        <v>-1047.9748559157808</v>
      </c>
      <c r="DFI97" s="294">
        <f t="shared" si="46"/>
        <v>-1047.9748559157808</v>
      </c>
      <c r="DFJ97" s="294">
        <f t="shared" si="46"/>
        <v>-1047.9748559157808</v>
      </c>
      <c r="DFK97" s="294">
        <f t="shared" si="46"/>
        <v>-1047.9748559157808</v>
      </c>
      <c r="DFL97" s="294">
        <f t="shared" si="46"/>
        <v>-1047.9748559157808</v>
      </c>
      <c r="DFM97" s="294">
        <f t="shared" si="46"/>
        <v>-1047.9748559157808</v>
      </c>
      <c r="DFN97" s="294">
        <f t="shared" si="46"/>
        <v>-1047.9748559157808</v>
      </c>
      <c r="DFO97" s="294">
        <f t="shared" si="46"/>
        <v>-1047.9748559157808</v>
      </c>
      <c r="DFP97" s="294">
        <f t="shared" si="46"/>
        <v>-1047.9748559157808</v>
      </c>
      <c r="DFQ97" s="294">
        <f t="shared" si="46"/>
        <v>-1047.9748559157808</v>
      </c>
      <c r="DFR97" s="294">
        <f t="shared" si="46"/>
        <v>-1047.9748559157808</v>
      </c>
      <c r="DFS97" s="294">
        <f t="shared" si="46"/>
        <v>-1047.9748559157808</v>
      </c>
      <c r="DFT97" s="294">
        <f t="shared" si="46"/>
        <v>-1047.9748559157808</v>
      </c>
      <c r="DFU97" s="294">
        <f t="shared" si="46"/>
        <v>-1047.9748559157808</v>
      </c>
      <c r="DFV97" s="294">
        <f t="shared" si="46"/>
        <v>-1047.9748559157808</v>
      </c>
      <c r="DFW97" s="294">
        <f t="shared" si="46"/>
        <v>-1047.9748559157808</v>
      </c>
      <c r="DFX97" s="294">
        <f t="shared" si="46"/>
        <v>-1047.9748559157808</v>
      </c>
      <c r="DFY97" s="294">
        <f t="shared" si="46"/>
        <v>-1047.9748559157808</v>
      </c>
      <c r="DFZ97" s="294">
        <f t="shared" si="46"/>
        <v>-1047.9748559157808</v>
      </c>
      <c r="DGA97" s="294">
        <f t="shared" si="46"/>
        <v>-1047.9748559157808</v>
      </c>
      <c r="DGB97" s="294">
        <f t="shared" si="46"/>
        <v>-1047.9748559157808</v>
      </c>
      <c r="DGC97" s="294">
        <f t="shared" si="46"/>
        <v>-1047.9748559157808</v>
      </c>
      <c r="DGD97" s="294">
        <f t="shared" ref="DGD97:DIO97" si="47">(DGD$96*$B101+SUM($F$8:$F$10)-((DGD$96*$B101+SUM($F$8:$F$10))/$F$11*$F$40)-($F$27*DGD$96/$D$7)-SUM($F$14:$F$26,$F$28:$F$33,$F$35:$F$36,$F$41))</f>
        <v>-1047.9748559157808</v>
      </c>
      <c r="DGE97" s="294">
        <f t="shared" si="47"/>
        <v>-1047.9748559157808</v>
      </c>
      <c r="DGF97" s="294">
        <f t="shared" si="47"/>
        <v>-1047.9748559157808</v>
      </c>
      <c r="DGG97" s="294">
        <f t="shared" si="47"/>
        <v>-1047.9748559157808</v>
      </c>
      <c r="DGH97" s="294">
        <f t="shared" si="47"/>
        <v>-1047.9748559157808</v>
      </c>
      <c r="DGI97" s="294">
        <f t="shared" si="47"/>
        <v>-1047.9748559157808</v>
      </c>
      <c r="DGJ97" s="294">
        <f t="shared" si="47"/>
        <v>-1047.9748559157808</v>
      </c>
      <c r="DGK97" s="294">
        <f t="shared" si="47"/>
        <v>-1047.9748559157808</v>
      </c>
      <c r="DGL97" s="294">
        <f t="shared" si="47"/>
        <v>-1047.9748559157808</v>
      </c>
      <c r="DGM97" s="294">
        <f t="shared" si="47"/>
        <v>-1047.9748559157808</v>
      </c>
      <c r="DGN97" s="294">
        <f t="shared" si="47"/>
        <v>-1047.9748559157808</v>
      </c>
      <c r="DGO97" s="294">
        <f t="shared" si="47"/>
        <v>-1047.9748559157808</v>
      </c>
      <c r="DGP97" s="294">
        <f t="shared" si="47"/>
        <v>-1047.9748559157808</v>
      </c>
      <c r="DGQ97" s="294">
        <f t="shared" si="47"/>
        <v>-1047.9748559157808</v>
      </c>
      <c r="DGR97" s="294">
        <f t="shared" si="47"/>
        <v>-1047.9748559157808</v>
      </c>
      <c r="DGS97" s="294">
        <f t="shared" si="47"/>
        <v>-1047.9748559157808</v>
      </c>
      <c r="DGT97" s="294">
        <f t="shared" si="47"/>
        <v>-1047.9748559157808</v>
      </c>
      <c r="DGU97" s="294">
        <f t="shared" si="47"/>
        <v>-1047.9748559157808</v>
      </c>
      <c r="DGV97" s="294">
        <f t="shared" si="47"/>
        <v>-1047.9748559157808</v>
      </c>
      <c r="DGW97" s="294">
        <f t="shared" si="47"/>
        <v>-1047.9748559157808</v>
      </c>
      <c r="DGX97" s="294">
        <f t="shared" si="47"/>
        <v>-1047.9748559157808</v>
      </c>
      <c r="DGY97" s="294">
        <f t="shared" si="47"/>
        <v>-1047.9748559157808</v>
      </c>
      <c r="DGZ97" s="294">
        <f t="shared" si="47"/>
        <v>-1047.9748559157808</v>
      </c>
      <c r="DHA97" s="294">
        <f t="shared" si="47"/>
        <v>-1047.9748559157808</v>
      </c>
      <c r="DHB97" s="294">
        <f t="shared" si="47"/>
        <v>-1047.9748559157808</v>
      </c>
      <c r="DHC97" s="294">
        <f t="shared" si="47"/>
        <v>-1047.9748559157808</v>
      </c>
      <c r="DHD97" s="294">
        <f t="shared" si="47"/>
        <v>-1047.9748559157808</v>
      </c>
      <c r="DHE97" s="294">
        <f t="shared" si="47"/>
        <v>-1047.9748559157808</v>
      </c>
      <c r="DHF97" s="294">
        <f t="shared" si="47"/>
        <v>-1047.9748559157808</v>
      </c>
      <c r="DHG97" s="294">
        <f t="shared" si="47"/>
        <v>-1047.9748559157808</v>
      </c>
      <c r="DHH97" s="294">
        <f t="shared" si="47"/>
        <v>-1047.9748559157808</v>
      </c>
      <c r="DHI97" s="294">
        <f t="shared" si="47"/>
        <v>-1047.9748559157808</v>
      </c>
      <c r="DHJ97" s="294">
        <f t="shared" si="47"/>
        <v>-1047.9748559157808</v>
      </c>
      <c r="DHK97" s="294">
        <f t="shared" si="47"/>
        <v>-1047.9748559157808</v>
      </c>
      <c r="DHL97" s="294">
        <f t="shared" si="47"/>
        <v>-1047.9748559157808</v>
      </c>
      <c r="DHM97" s="294">
        <f t="shared" si="47"/>
        <v>-1047.9748559157808</v>
      </c>
      <c r="DHN97" s="294">
        <f t="shared" si="47"/>
        <v>-1047.9748559157808</v>
      </c>
      <c r="DHO97" s="294">
        <f t="shared" si="47"/>
        <v>-1047.9748559157808</v>
      </c>
      <c r="DHP97" s="294">
        <f t="shared" si="47"/>
        <v>-1047.9748559157808</v>
      </c>
      <c r="DHQ97" s="294">
        <f t="shared" si="47"/>
        <v>-1047.9748559157808</v>
      </c>
      <c r="DHR97" s="294">
        <f t="shared" si="47"/>
        <v>-1047.9748559157808</v>
      </c>
      <c r="DHS97" s="294">
        <f t="shared" si="47"/>
        <v>-1047.9748559157808</v>
      </c>
      <c r="DHT97" s="294">
        <f t="shared" si="47"/>
        <v>-1047.9748559157808</v>
      </c>
      <c r="DHU97" s="294">
        <f t="shared" si="47"/>
        <v>-1047.9748559157808</v>
      </c>
      <c r="DHV97" s="294">
        <f t="shared" si="47"/>
        <v>-1047.9748559157808</v>
      </c>
      <c r="DHW97" s="294">
        <f t="shared" si="47"/>
        <v>-1047.9748559157808</v>
      </c>
      <c r="DHX97" s="294">
        <f t="shared" si="47"/>
        <v>-1047.9748559157808</v>
      </c>
      <c r="DHY97" s="294">
        <f t="shared" si="47"/>
        <v>-1047.9748559157808</v>
      </c>
      <c r="DHZ97" s="294">
        <f t="shared" si="47"/>
        <v>-1047.9748559157808</v>
      </c>
      <c r="DIA97" s="294">
        <f t="shared" si="47"/>
        <v>-1047.9748559157808</v>
      </c>
      <c r="DIB97" s="294">
        <f t="shared" si="47"/>
        <v>-1047.9748559157808</v>
      </c>
      <c r="DIC97" s="294">
        <f t="shared" si="47"/>
        <v>-1047.9748559157808</v>
      </c>
      <c r="DID97" s="294">
        <f t="shared" si="47"/>
        <v>-1047.9748559157808</v>
      </c>
      <c r="DIE97" s="294">
        <f t="shared" si="47"/>
        <v>-1047.9748559157808</v>
      </c>
      <c r="DIF97" s="294">
        <f t="shared" si="47"/>
        <v>-1047.9748559157808</v>
      </c>
      <c r="DIG97" s="294">
        <f t="shared" si="47"/>
        <v>-1047.9748559157808</v>
      </c>
      <c r="DIH97" s="294">
        <f t="shared" si="47"/>
        <v>-1047.9748559157808</v>
      </c>
      <c r="DII97" s="294">
        <f t="shared" si="47"/>
        <v>-1047.9748559157808</v>
      </c>
      <c r="DIJ97" s="294">
        <f t="shared" si="47"/>
        <v>-1047.9748559157808</v>
      </c>
      <c r="DIK97" s="294">
        <f t="shared" si="47"/>
        <v>-1047.9748559157808</v>
      </c>
      <c r="DIL97" s="294">
        <f t="shared" si="47"/>
        <v>-1047.9748559157808</v>
      </c>
      <c r="DIM97" s="294">
        <f t="shared" si="47"/>
        <v>-1047.9748559157808</v>
      </c>
      <c r="DIN97" s="294">
        <f t="shared" si="47"/>
        <v>-1047.9748559157808</v>
      </c>
      <c r="DIO97" s="294">
        <f t="shared" si="47"/>
        <v>-1047.9748559157808</v>
      </c>
      <c r="DIP97" s="294">
        <f t="shared" ref="DIP97:DLA97" si="48">(DIP$96*$B101+SUM($F$8:$F$10)-((DIP$96*$B101+SUM($F$8:$F$10))/$F$11*$F$40)-($F$27*DIP$96/$D$7)-SUM($F$14:$F$26,$F$28:$F$33,$F$35:$F$36,$F$41))</f>
        <v>-1047.9748559157808</v>
      </c>
      <c r="DIQ97" s="294">
        <f t="shared" si="48"/>
        <v>-1047.9748559157808</v>
      </c>
      <c r="DIR97" s="294">
        <f t="shared" si="48"/>
        <v>-1047.9748559157808</v>
      </c>
      <c r="DIS97" s="294">
        <f t="shared" si="48"/>
        <v>-1047.9748559157808</v>
      </c>
      <c r="DIT97" s="294">
        <f t="shared" si="48"/>
        <v>-1047.9748559157808</v>
      </c>
      <c r="DIU97" s="294">
        <f t="shared" si="48"/>
        <v>-1047.9748559157808</v>
      </c>
      <c r="DIV97" s="294">
        <f t="shared" si="48"/>
        <v>-1047.9748559157808</v>
      </c>
      <c r="DIW97" s="294">
        <f t="shared" si="48"/>
        <v>-1047.9748559157808</v>
      </c>
      <c r="DIX97" s="294">
        <f t="shared" si="48"/>
        <v>-1047.9748559157808</v>
      </c>
      <c r="DIY97" s="294">
        <f t="shared" si="48"/>
        <v>-1047.9748559157808</v>
      </c>
      <c r="DIZ97" s="294">
        <f t="shared" si="48"/>
        <v>-1047.9748559157808</v>
      </c>
      <c r="DJA97" s="294">
        <f t="shared" si="48"/>
        <v>-1047.9748559157808</v>
      </c>
      <c r="DJB97" s="294">
        <f t="shared" si="48"/>
        <v>-1047.9748559157808</v>
      </c>
      <c r="DJC97" s="294">
        <f t="shared" si="48"/>
        <v>-1047.9748559157808</v>
      </c>
      <c r="DJD97" s="294">
        <f t="shared" si="48"/>
        <v>-1047.9748559157808</v>
      </c>
      <c r="DJE97" s="294">
        <f t="shared" si="48"/>
        <v>-1047.9748559157808</v>
      </c>
      <c r="DJF97" s="294">
        <f t="shared" si="48"/>
        <v>-1047.9748559157808</v>
      </c>
      <c r="DJG97" s="294">
        <f t="shared" si="48"/>
        <v>-1047.9748559157808</v>
      </c>
      <c r="DJH97" s="294">
        <f t="shared" si="48"/>
        <v>-1047.9748559157808</v>
      </c>
      <c r="DJI97" s="294">
        <f t="shared" si="48"/>
        <v>-1047.9748559157808</v>
      </c>
      <c r="DJJ97" s="294">
        <f t="shared" si="48"/>
        <v>-1047.9748559157808</v>
      </c>
      <c r="DJK97" s="294">
        <f t="shared" si="48"/>
        <v>-1047.9748559157808</v>
      </c>
      <c r="DJL97" s="294">
        <f t="shared" si="48"/>
        <v>-1047.9748559157808</v>
      </c>
      <c r="DJM97" s="294">
        <f t="shared" si="48"/>
        <v>-1047.9748559157808</v>
      </c>
      <c r="DJN97" s="294">
        <f t="shared" si="48"/>
        <v>-1047.9748559157808</v>
      </c>
      <c r="DJO97" s="294">
        <f t="shared" si="48"/>
        <v>-1047.9748559157808</v>
      </c>
      <c r="DJP97" s="294">
        <f t="shared" si="48"/>
        <v>-1047.9748559157808</v>
      </c>
      <c r="DJQ97" s="294">
        <f t="shared" si="48"/>
        <v>-1047.9748559157808</v>
      </c>
      <c r="DJR97" s="294">
        <f t="shared" si="48"/>
        <v>-1047.9748559157808</v>
      </c>
      <c r="DJS97" s="294">
        <f t="shared" si="48"/>
        <v>-1047.9748559157808</v>
      </c>
      <c r="DJT97" s="294">
        <f t="shared" si="48"/>
        <v>-1047.9748559157808</v>
      </c>
      <c r="DJU97" s="294">
        <f t="shared" si="48"/>
        <v>-1047.9748559157808</v>
      </c>
      <c r="DJV97" s="294">
        <f t="shared" si="48"/>
        <v>-1047.9748559157808</v>
      </c>
      <c r="DJW97" s="294">
        <f t="shared" si="48"/>
        <v>-1047.9748559157808</v>
      </c>
      <c r="DJX97" s="294">
        <f t="shared" si="48"/>
        <v>-1047.9748559157808</v>
      </c>
      <c r="DJY97" s="294">
        <f t="shared" si="48"/>
        <v>-1047.9748559157808</v>
      </c>
      <c r="DJZ97" s="294">
        <f t="shared" si="48"/>
        <v>-1047.9748559157808</v>
      </c>
      <c r="DKA97" s="294">
        <f t="shared" si="48"/>
        <v>-1047.9748559157808</v>
      </c>
      <c r="DKB97" s="294">
        <f t="shared" si="48"/>
        <v>-1047.9748559157808</v>
      </c>
      <c r="DKC97" s="294">
        <f t="shared" si="48"/>
        <v>-1047.9748559157808</v>
      </c>
      <c r="DKD97" s="294">
        <f t="shared" si="48"/>
        <v>-1047.9748559157808</v>
      </c>
      <c r="DKE97" s="294">
        <f t="shared" si="48"/>
        <v>-1047.9748559157808</v>
      </c>
      <c r="DKF97" s="294">
        <f t="shared" si="48"/>
        <v>-1047.9748559157808</v>
      </c>
      <c r="DKG97" s="294">
        <f t="shared" si="48"/>
        <v>-1047.9748559157808</v>
      </c>
      <c r="DKH97" s="294">
        <f t="shared" si="48"/>
        <v>-1047.9748559157808</v>
      </c>
      <c r="DKI97" s="294">
        <f t="shared" si="48"/>
        <v>-1047.9748559157808</v>
      </c>
      <c r="DKJ97" s="294">
        <f t="shared" si="48"/>
        <v>-1047.9748559157808</v>
      </c>
      <c r="DKK97" s="294">
        <f t="shared" si="48"/>
        <v>-1047.9748559157808</v>
      </c>
      <c r="DKL97" s="294">
        <f t="shared" si="48"/>
        <v>-1047.9748559157808</v>
      </c>
      <c r="DKM97" s="294">
        <f t="shared" si="48"/>
        <v>-1047.9748559157808</v>
      </c>
      <c r="DKN97" s="294">
        <f t="shared" si="48"/>
        <v>-1047.9748559157808</v>
      </c>
      <c r="DKO97" s="294">
        <f t="shared" si="48"/>
        <v>-1047.9748559157808</v>
      </c>
      <c r="DKP97" s="294">
        <f t="shared" si="48"/>
        <v>-1047.9748559157808</v>
      </c>
      <c r="DKQ97" s="294">
        <f t="shared" si="48"/>
        <v>-1047.9748559157808</v>
      </c>
      <c r="DKR97" s="294">
        <f t="shared" si="48"/>
        <v>-1047.9748559157808</v>
      </c>
      <c r="DKS97" s="294">
        <f t="shared" si="48"/>
        <v>-1047.9748559157808</v>
      </c>
      <c r="DKT97" s="294">
        <f t="shared" si="48"/>
        <v>-1047.9748559157808</v>
      </c>
      <c r="DKU97" s="294">
        <f t="shared" si="48"/>
        <v>-1047.9748559157808</v>
      </c>
      <c r="DKV97" s="294">
        <f t="shared" si="48"/>
        <v>-1047.9748559157808</v>
      </c>
      <c r="DKW97" s="294">
        <f t="shared" si="48"/>
        <v>-1047.9748559157808</v>
      </c>
      <c r="DKX97" s="294">
        <f t="shared" si="48"/>
        <v>-1047.9748559157808</v>
      </c>
      <c r="DKY97" s="294">
        <f t="shared" si="48"/>
        <v>-1047.9748559157808</v>
      </c>
      <c r="DKZ97" s="294">
        <f t="shared" si="48"/>
        <v>-1047.9748559157808</v>
      </c>
      <c r="DLA97" s="294">
        <f t="shared" si="48"/>
        <v>-1047.9748559157808</v>
      </c>
      <c r="DLB97" s="294">
        <f t="shared" ref="DLB97:DNM97" si="49">(DLB$96*$B101+SUM($F$8:$F$10)-((DLB$96*$B101+SUM($F$8:$F$10))/$F$11*$F$40)-($F$27*DLB$96/$D$7)-SUM($F$14:$F$26,$F$28:$F$33,$F$35:$F$36,$F$41))</f>
        <v>-1047.9748559157808</v>
      </c>
      <c r="DLC97" s="294">
        <f t="shared" si="49"/>
        <v>-1047.9748559157808</v>
      </c>
      <c r="DLD97" s="294">
        <f t="shared" si="49"/>
        <v>-1047.9748559157808</v>
      </c>
      <c r="DLE97" s="294">
        <f t="shared" si="49"/>
        <v>-1047.9748559157808</v>
      </c>
      <c r="DLF97" s="294">
        <f t="shared" si="49"/>
        <v>-1047.9748559157808</v>
      </c>
      <c r="DLG97" s="294">
        <f t="shared" si="49"/>
        <v>-1047.9748559157808</v>
      </c>
      <c r="DLH97" s="294">
        <f t="shared" si="49"/>
        <v>-1047.9748559157808</v>
      </c>
      <c r="DLI97" s="294">
        <f t="shared" si="49"/>
        <v>-1047.9748559157808</v>
      </c>
      <c r="DLJ97" s="294">
        <f t="shared" si="49"/>
        <v>-1047.9748559157808</v>
      </c>
      <c r="DLK97" s="294">
        <f t="shared" si="49"/>
        <v>-1047.9748559157808</v>
      </c>
      <c r="DLL97" s="294">
        <f t="shared" si="49"/>
        <v>-1047.9748559157808</v>
      </c>
      <c r="DLM97" s="294">
        <f t="shared" si="49"/>
        <v>-1047.9748559157808</v>
      </c>
      <c r="DLN97" s="294">
        <f t="shared" si="49"/>
        <v>-1047.9748559157808</v>
      </c>
      <c r="DLO97" s="294">
        <f t="shared" si="49"/>
        <v>-1047.9748559157808</v>
      </c>
      <c r="DLP97" s="294">
        <f t="shared" si="49"/>
        <v>-1047.9748559157808</v>
      </c>
      <c r="DLQ97" s="294">
        <f t="shared" si="49"/>
        <v>-1047.9748559157808</v>
      </c>
      <c r="DLR97" s="294">
        <f t="shared" si="49"/>
        <v>-1047.9748559157808</v>
      </c>
      <c r="DLS97" s="294">
        <f t="shared" si="49"/>
        <v>-1047.9748559157808</v>
      </c>
      <c r="DLT97" s="294">
        <f t="shared" si="49"/>
        <v>-1047.9748559157808</v>
      </c>
      <c r="DLU97" s="294">
        <f t="shared" si="49"/>
        <v>-1047.9748559157808</v>
      </c>
      <c r="DLV97" s="294">
        <f t="shared" si="49"/>
        <v>-1047.9748559157808</v>
      </c>
      <c r="DLW97" s="294">
        <f t="shared" si="49"/>
        <v>-1047.9748559157808</v>
      </c>
      <c r="DLX97" s="294">
        <f t="shared" si="49"/>
        <v>-1047.9748559157808</v>
      </c>
      <c r="DLY97" s="294">
        <f t="shared" si="49"/>
        <v>-1047.9748559157808</v>
      </c>
      <c r="DLZ97" s="294">
        <f t="shared" si="49"/>
        <v>-1047.9748559157808</v>
      </c>
      <c r="DMA97" s="294">
        <f t="shared" si="49"/>
        <v>-1047.9748559157808</v>
      </c>
      <c r="DMB97" s="294">
        <f t="shared" si="49"/>
        <v>-1047.9748559157808</v>
      </c>
      <c r="DMC97" s="294">
        <f t="shared" si="49"/>
        <v>-1047.9748559157808</v>
      </c>
      <c r="DMD97" s="294">
        <f t="shared" si="49"/>
        <v>-1047.9748559157808</v>
      </c>
      <c r="DME97" s="294">
        <f t="shared" si="49"/>
        <v>-1047.9748559157808</v>
      </c>
      <c r="DMF97" s="294">
        <f t="shared" si="49"/>
        <v>-1047.9748559157808</v>
      </c>
      <c r="DMG97" s="294">
        <f t="shared" si="49"/>
        <v>-1047.9748559157808</v>
      </c>
      <c r="DMH97" s="294">
        <f t="shared" si="49"/>
        <v>-1047.9748559157808</v>
      </c>
      <c r="DMI97" s="294">
        <f t="shared" si="49"/>
        <v>-1047.9748559157808</v>
      </c>
      <c r="DMJ97" s="294">
        <f t="shared" si="49"/>
        <v>-1047.9748559157808</v>
      </c>
      <c r="DMK97" s="294">
        <f t="shared" si="49"/>
        <v>-1047.9748559157808</v>
      </c>
      <c r="DML97" s="294">
        <f t="shared" si="49"/>
        <v>-1047.9748559157808</v>
      </c>
      <c r="DMM97" s="294">
        <f t="shared" si="49"/>
        <v>-1047.9748559157808</v>
      </c>
      <c r="DMN97" s="294">
        <f t="shared" si="49"/>
        <v>-1047.9748559157808</v>
      </c>
      <c r="DMO97" s="294">
        <f t="shared" si="49"/>
        <v>-1047.9748559157808</v>
      </c>
      <c r="DMP97" s="294">
        <f t="shared" si="49"/>
        <v>-1047.9748559157808</v>
      </c>
      <c r="DMQ97" s="294">
        <f t="shared" si="49"/>
        <v>-1047.9748559157808</v>
      </c>
      <c r="DMR97" s="294">
        <f t="shared" si="49"/>
        <v>-1047.9748559157808</v>
      </c>
      <c r="DMS97" s="294">
        <f t="shared" si="49"/>
        <v>-1047.9748559157808</v>
      </c>
      <c r="DMT97" s="294">
        <f t="shared" si="49"/>
        <v>-1047.9748559157808</v>
      </c>
      <c r="DMU97" s="294">
        <f t="shared" si="49"/>
        <v>-1047.9748559157808</v>
      </c>
      <c r="DMV97" s="294">
        <f t="shared" si="49"/>
        <v>-1047.9748559157808</v>
      </c>
      <c r="DMW97" s="294">
        <f t="shared" si="49"/>
        <v>-1047.9748559157808</v>
      </c>
      <c r="DMX97" s="294">
        <f t="shared" si="49"/>
        <v>-1047.9748559157808</v>
      </c>
      <c r="DMY97" s="294">
        <f t="shared" si="49"/>
        <v>-1047.9748559157808</v>
      </c>
      <c r="DMZ97" s="294">
        <f t="shared" si="49"/>
        <v>-1047.9748559157808</v>
      </c>
      <c r="DNA97" s="294">
        <f t="shared" si="49"/>
        <v>-1047.9748559157808</v>
      </c>
      <c r="DNB97" s="294">
        <f t="shared" si="49"/>
        <v>-1047.9748559157808</v>
      </c>
      <c r="DNC97" s="294">
        <f t="shared" si="49"/>
        <v>-1047.9748559157808</v>
      </c>
      <c r="DND97" s="294">
        <f t="shared" si="49"/>
        <v>-1047.9748559157808</v>
      </c>
      <c r="DNE97" s="294">
        <f t="shared" si="49"/>
        <v>-1047.9748559157808</v>
      </c>
      <c r="DNF97" s="294">
        <f t="shared" si="49"/>
        <v>-1047.9748559157808</v>
      </c>
      <c r="DNG97" s="294">
        <f t="shared" si="49"/>
        <v>-1047.9748559157808</v>
      </c>
      <c r="DNH97" s="294">
        <f t="shared" si="49"/>
        <v>-1047.9748559157808</v>
      </c>
      <c r="DNI97" s="294">
        <f t="shared" si="49"/>
        <v>-1047.9748559157808</v>
      </c>
      <c r="DNJ97" s="294">
        <f t="shared" si="49"/>
        <v>-1047.9748559157808</v>
      </c>
      <c r="DNK97" s="294">
        <f t="shared" si="49"/>
        <v>-1047.9748559157808</v>
      </c>
      <c r="DNL97" s="294">
        <f t="shared" si="49"/>
        <v>-1047.9748559157808</v>
      </c>
      <c r="DNM97" s="294">
        <f t="shared" si="49"/>
        <v>-1047.9748559157808</v>
      </c>
      <c r="DNN97" s="294">
        <f t="shared" ref="DNN97:DPY97" si="50">(DNN$96*$B101+SUM($F$8:$F$10)-((DNN$96*$B101+SUM($F$8:$F$10))/$F$11*$F$40)-($F$27*DNN$96/$D$7)-SUM($F$14:$F$26,$F$28:$F$33,$F$35:$F$36,$F$41))</f>
        <v>-1047.9748559157808</v>
      </c>
      <c r="DNO97" s="294">
        <f t="shared" si="50"/>
        <v>-1047.9748559157808</v>
      </c>
      <c r="DNP97" s="294">
        <f t="shared" si="50"/>
        <v>-1047.9748559157808</v>
      </c>
      <c r="DNQ97" s="294">
        <f t="shared" si="50"/>
        <v>-1047.9748559157808</v>
      </c>
      <c r="DNR97" s="294">
        <f t="shared" si="50"/>
        <v>-1047.9748559157808</v>
      </c>
      <c r="DNS97" s="294">
        <f t="shared" si="50"/>
        <v>-1047.9748559157808</v>
      </c>
      <c r="DNT97" s="294">
        <f t="shared" si="50"/>
        <v>-1047.9748559157808</v>
      </c>
      <c r="DNU97" s="294">
        <f t="shared" si="50"/>
        <v>-1047.9748559157808</v>
      </c>
      <c r="DNV97" s="294">
        <f t="shared" si="50"/>
        <v>-1047.9748559157808</v>
      </c>
      <c r="DNW97" s="294">
        <f t="shared" si="50"/>
        <v>-1047.9748559157808</v>
      </c>
      <c r="DNX97" s="294">
        <f t="shared" si="50"/>
        <v>-1047.9748559157808</v>
      </c>
      <c r="DNY97" s="294">
        <f t="shared" si="50"/>
        <v>-1047.9748559157808</v>
      </c>
      <c r="DNZ97" s="294">
        <f t="shared" si="50"/>
        <v>-1047.9748559157808</v>
      </c>
      <c r="DOA97" s="294">
        <f t="shared" si="50"/>
        <v>-1047.9748559157808</v>
      </c>
      <c r="DOB97" s="294">
        <f t="shared" si="50"/>
        <v>-1047.9748559157808</v>
      </c>
      <c r="DOC97" s="294">
        <f t="shared" si="50"/>
        <v>-1047.9748559157808</v>
      </c>
      <c r="DOD97" s="294">
        <f t="shared" si="50"/>
        <v>-1047.9748559157808</v>
      </c>
      <c r="DOE97" s="294">
        <f t="shared" si="50"/>
        <v>-1047.9748559157808</v>
      </c>
      <c r="DOF97" s="294">
        <f t="shared" si="50"/>
        <v>-1047.9748559157808</v>
      </c>
      <c r="DOG97" s="294">
        <f t="shared" si="50"/>
        <v>-1047.9748559157808</v>
      </c>
      <c r="DOH97" s="294">
        <f t="shared" si="50"/>
        <v>-1047.9748559157808</v>
      </c>
      <c r="DOI97" s="294">
        <f t="shared" si="50"/>
        <v>-1047.9748559157808</v>
      </c>
      <c r="DOJ97" s="294">
        <f t="shared" si="50"/>
        <v>-1047.9748559157808</v>
      </c>
      <c r="DOK97" s="294">
        <f t="shared" si="50"/>
        <v>-1047.9748559157808</v>
      </c>
      <c r="DOL97" s="294">
        <f t="shared" si="50"/>
        <v>-1047.9748559157808</v>
      </c>
      <c r="DOM97" s="294">
        <f t="shared" si="50"/>
        <v>-1047.9748559157808</v>
      </c>
      <c r="DON97" s="294">
        <f t="shared" si="50"/>
        <v>-1047.9748559157808</v>
      </c>
      <c r="DOO97" s="294">
        <f t="shared" si="50"/>
        <v>-1047.9748559157808</v>
      </c>
      <c r="DOP97" s="294">
        <f t="shared" si="50"/>
        <v>-1047.9748559157808</v>
      </c>
      <c r="DOQ97" s="294">
        <f t="shared" si="50"/>
        <v>-1047.9748559157808</v>
      </c>
      <c r="DOR97" s="294">
        <f t="shared" si="50"/>
        <v>-1047.9748559157808</v>
      </c>
      <c r="DOS97" s="294">
        <f t="shared" si="50"/>
        <v>-1047.9748559157808</v>
      </c>
      <c r="DOT97" s="294">
        <f t="shared" si="50"/>
        <v>-1047.9748559157808</v>
      </c>
      <c r="DOU97" s="294">
        <f t="shared" si="50"/>
        <v>-1047.9748559157808</v>
      </c>
      <c r="DOV97" s="294">
        <f t="shared" si="50"/>
        <v>-1047.9748559157808</v>
      </c>
      <c r="DOW97" s="294">
        <f t="shared" si="50"/>
        <v>-1047.9748559157808</v>
      </c>
      <c r="DOX97" s="294">
        <f t="shared" si="50"/>
        <v>-1047.9748559157808</v>
      </c>
      <c r="DOY97" s="294">
        <f t="shared" si="50"/>
        <v>-1047.9748559157808</v>
      </c>
      <c r="DOZ97" s="294">
        <f t="shared" si="50"/>
        <v>-1047.9748559157808</v>
      </c>
      <c r="DPA97" s="294">
        <f t="shared" si="50"/>
        <v>-1047.9748559157808</v>
      </c>
      <c r="DPB97" s="294">
        <f t="shared" si="50"/>
        <v>-1047.9748559157808</v>
      </c>
      <c r="DPC97" s="294">
        <f t="shared" si="50"/>
        <v>-1047.9748559157808</v>
      </c>
      <c r="DPD97" s="294">
        <f t="shared" si="50"/>
        <v>-1047.9748559157808</v>
      </c>
      <c r="DPE97" s="294">
        <f t="shared" si="50"/>
        <v>-1047.9748559157808</v>
      </c>
      <c r="DPF97" s="294">
        <f t="shared" si="50"/>
        <v>-1047.9748559157808</v>
      </c>
      <c r="DPG97" s="294">
        <f t="shared" si="50"/>
        <v>-1047.9748559157808</v>
      </c>
      <c r="DPH97" s="294">
        <f t="shared" si="50"/>
        <v>-1047.9748559157808</v>
      </c>
      <c r="DPI97" s="294">
        <f t="shared" si="50"/>
        <v>-1047.9748559157808</v>
      </c>
      <c r="DPJ97" s="294">
        <f t="shared" si="50"/>
        <v>-1047.9748559157808</v>
      </c>
      <c r="DPK97" s="294">
        <f t="shared" si="50"/>
        <v>-1047.9748559157808</v>
      </c>
      <c r="DPL97" s="294">
        <f t="shared" si="50"/>
        <v>-1047.9748559157808</v>
      </c>
      <c r="DPM97" s="294">
        <f t="shared" si="50"/>
        <v>-1047.9748559157808</v>
      </c>
      <c r="DPN97" s="294">
        <f t="shared" si="50"/>
        <v>-1047.9748559157808</v>
      </c>
      <c r="DPO97" s="294">
        <f t="shared" si="50"/>
        <v>-1047.9748559157808</v>
      </c>
      <c r="DPP97" s="294">
        <f t="shared" si="50"/>
        <v>-1047.9748559157808</v>
      </c>
      <c r="DPQ97" s="294">
        <f t="shared" si="50"/>
        <v>-1047.9748559157808</v>
      </c>
      <c r="DPR97" s="294">
        <f t="shared" si="50"/>
        <v>-1047.9748559157808</v>
      </c>
      <c r="DPS97" s="294">
        <f t="shared" si="50"/>
        <v>-1047.9748559157808</v>
      </c>
      <c r="DPT97" s="294">
        <f t="shared" si="50"/>
        <v>-1047.9748559157808</v>
      </c>
      <c r="DPU97" s="294">
        <f t="shared" si="50"/>
        <v>-1047.9748559157808</v>
      </c>
      <c r="DPV97" s="294">
        <f t="shared" si="50"/>
        <v>-1047.9748559157808</v>
      </c>
      <c r="DPW97" s="294">
        <f t="shared" si="50"/>
        <v>-1047.9748559157808</v>
      </c>
      <c r="DPX97" s="294">
        <f t="shared" si="50"/>
        <v>-1047.9748559157808</v>
      </c>
      <c r="DPY97" s="294">
        <f t="shared" si="50"/>
        <v>-1047.9748559157808</v>
      </c>
      <c r="DPZ97" s="294">
        <f t="shared" ref="DPZ97:DSK97" si="51">(DPZ$96*$B101+SUM($F$8:$F$10)-((DPZ$96*$B101+SUM($F$8:$F$10))/$F$11*$F$40)-($F$27*DPZ$96/$D$7)-SUM($F$14:$F$26,$F$28:$F$33,$F$35:$F$36,$F$41))</f>
        <v>-1047.9748559157808</v>
      </c>
      <c r="DQA97" s="294">
        <f t="shared" si="51"/>
        <v>-1047.9748559157808</v>
      </c>
      <c r="DQB97" s="294">
        <f t="shared" si="51"/>
        <v>-1047.9748559157808</v>
      </c>
      <c r="DQC97" s="294">
        <f t="shared" si="51"/>
        <v>-1047.9748559157808</v>
      </c>
      <c r="DQD97" s="294">
        <f t="shared" si="51"/>
        <v>-1047.9748559157808</v>
      </c>
      <c r="DQE97" s="294">
        <f t="shared" si="51"/>
        <v>-1047.9748559157808</v>
      </c>
      <c r="DQF97" s="294">
        <f t="shared" si="51"/>
        <v>-1047.9748559157808</v>
      </c>
      <c r="DQG97" s="294">
        <f t="shared" si="51"/>
        <v>-1047.9748559157808</v>
      </c>
      <c r="DQH97" s="294">
        <f t="shared" si="51"/>
        <v>-1047.9748559157808</v>
      </c>
      <c r="DQI97" s="294">
        <f t="shared" si="51"/>
        <v>-1047.9748559157808</v>
      </c>
      <c r="DQJ97" s="294">
        <f t="shared" si="51"/>
        <v>-1047.9748559157808</v>
      </c>
      <c r="DQK97" s="294">
        <f t="shared" si="51"/>
        <v>-1047.9748559157808</v>
      </c>
      <c r="DQL97" s="294">
        <f t="shared" si="51"/>
        <v>-1047.9748559157808</v>
      </c>
      <c r="DQM97" s="294">
        <f t="shared" si="51"/>
        <v>-1047.9748559157808</v>
      </c>
      <c r="DQN97" s="294">
        <f t="shared" si="51"/>
        <v>-1047.9748559157808</v>
      </c>
      <c r="DQO97" s="294">
        <f t="shared" si="51"/>
        <v>-1047.9748559157808</v>
      </c>
      <c r="DQP97" s="294">
        <f t="shared" si="51"/>
        <v>-1047.9748559157808</v>
      </c>
      <c r="DQQ97" s="294">
        <f t="shared" si="51"/>
        <v>-1047.9748559157808</v>
      </c>
      <c r="DQR97" s="294">
        <f t="shared" si="51"/>
        <v>-1047.9748559157808</v>
      </c>
      <c r="DQS97" s="294">
        <f t="shared" si="51"/>
        <v>-1047.9748559157808</v>
      </c>
      <c r="DQT97" s="294">
        <f t="shared" si="51"/>
        <v>-1047.9748559157808</v>
      </c>
      <c r="DQU97" s="294">
        <f t="shared" si="51"/>
        <v>-1047.9748559157808</v>
      </c>
      <c r="DQV97" s="294">
        <f t="shared" si="51"/>
        <v>-1047.9748559157808</v>
      </c>
      <c r="DQW97" s="294">
        <f t="shared" si="51"/>
        <v>-1047.9748559157808</v>
      </c>
      <c r="DQX97" s="294">
        <f t="shared" si="51"/>
        <v>-1047.9748559157808</v>
      </c>
      <c r="DQY97" s="294">
        <f t="shared" si="51"/>
        <v>-1047.9748559157808</v>
      </c>
      <c r="DQZ97" s="294">
        <f t="shared" si="51"/>
        <v>-1047.9748559157808</v>
      </c>
      <c r="DRA97" s="294">
        <f t="shared" si="51"/>
        <v>-1047.9748559157808</v>
      </c>
      <c r="DRB97" s="294">
        <f t="shared" si="51"/>
        <v>-1047.9748559157808</v>
      </c>
      <c r="DRC97" s="294">
        <f t="shared" si="51"/>
        <v>-1047.9748559157808</v>
      </c>
      <c r="DRD97" s="294">
        <f t="shared" si="51"/>
        <v>-1047.9748559157808</v>
      </c>
      <c r="DRE97" s="294">
        <f t="shared" si="51"/>
        <v>-1047.9748559157808</v>
      </c>
      <c r="DRF97" s="294">
        <f t="shared" si="51"/>
        <v>-1047.9748559157808</v>
      </c>
      <c r="DRG97" s="294">
        <f t="shared" si="51"/>
        <v>-1047.9748559157808</v>
      </c>
      <c r="DRH97" s="294">
        <f t="shared" si="51"/>
        <v>-1047.9748559157808</v>
      </c>
      <c r="DRI97" s="294">
        <f t="shared" si="51"/>
        <v>-1047.9748559157808</v>
      </c>
      <c r="DRJ97" s="294">
        <f t="shared" si="51"/>
        <v>-1047.9748559157808</v>
      </c>
      <c r="DRK97" s="294">
        <f t="shared" si="51"/>
        <v>-1047.9748559157808</v>
      </c>
      <c r="DRL97" s="294">
        <f t="shared" si="51"/>
        <v>-1047.9748559157808</v>
      </c>
      <c r="DRM97" s="294">
        <f t="shared" si="51"/>
        <v>-1047.9748559157808</v>
      </c>
      <c r="DRN97" s="294">
        <f t="shared" si="51"/>
        <v>-1047.9748559157808</v>
      </c>
      <c r="DRO97" s="294">
        <f t="shared" si="51"/>
        <v>-1047.9748559157808</v>
      </c>
      <c r="DRP97" s="294">
        <f t="shared" si="51"/>
        <v>-1047.9748559157808</v>
      </c>
      <c r="DRQ97" s="294">
        <f t="shared" si="51"/>
        <v>-1047.9748559157808</v>
      </c>
      <c r="DRR97" s="294">
        <f t="shared" si="51"/>
        <v>-1047.9748559157808</v>
      </c>
      <c r="DRS97" s="294">
        <f t="shared" si="51"/>
        <v>-1047.9748559157808</v>
      </c>
      <c r="DRT97" s="294">
        <f t="shared" si="51"/>
        <v>-1047.9748559157808</v>
      </c>
      <c r="DRU97" s="294">
        <f t="shared" si="51"/>
        <v>-1047.9748559157808</v>
      </c>
      <c r="DRV97" s="294">
        <f t="shared" si="51"/>
        <v>-1047.9748559157808</v>
      </c>
      <c r="DRW97" s="294">
        <f t="shared" si="51"/>
        <v>-1047.9748559157808</v>
      </c>
      <c r="DRX97" s="294">
        <f t="shared" si="51"/>
        <v>-1047.9748559157808</v>
      </c>
      <c r="DRY97" s="294">
        <f t="shared" si="51"/>
        <v>-1047.9748559157808</v>
      </c>
      <c r="DRZ97" s="294">
        <f t="shared" si="51"/>
        <v>-1047.9748559157808</v>
      </c>
      <c r="DSA97" s="294">
        <f t="shared" si="51"/>
        <v>-1047.9748559157808</v>
      </c>
      <c r="DSB97" s="294">
        <f t="shared" si="51"/>
        <v>-1047.9748559157808</v>
      </c>
      <c r="DSC97" s="294">
        <f t="shared" si="51"/>
        <v>-1047.9748559157808</v>
      </c>
      <c r="DSD97" s="294">
        <f t="shared" si="51"/>
        <v>-1047.9748559157808</v>
      </c>
      <c r="DSE97" s="294">
        <f t="shared" si="51"/>
        <v>-1047.9748559157808</v>
      </c>
      <c r="DSF97" s="294">
        <f t="shared" si="51"/>
        <v>-1047.9748559157808</v>
      </c>
      <c r="DSG97" s="294">
        <f t="shared" si="51"/>
        <v>-1047.9748559157808</v>
      </c>
      <c r="DSH97" s="294">
        <f t="shared" si="51"/>
        <v>-1047.9748559157808</v>
      </c>
      <c r="DSI97" s="294">
        <f t="shared" si="51"/>
        <v>-1047.9748559157808</v>
      </c>
      <c r="DSJ97" s="294">
        <f t="shared" si="51"/>
        <v>-1047.9748559157808</v>
      </c>
      <c r="DSK97" s="294">
        <f t="shared" si="51"/>
        <v>-1047.9748559157808</v>
      </c>
      <c r="DSL97" s="294">
        <f t="shared" ref="DSL97:DUW97" si="52">(DSL$96*$B101+SUM($F$8:$F$10)-((DSL$96*$B101+SUM($F$8:$F$10))/$F$11*$F$40)-($F$27*DSL$96/$D$7)-SUM($F$14:$F$26,$F$28:$F$33,$F$35:$F$36,$F$41))</f>
        <v>-1047.9748559157808</v>
      </c>
      <c r="DSM97" s="294">
        <f t="shared" si="52"/>
        <v>-1047.9748559157808</v>
      </c>
      <c r="DSN97" s="294">
        <f t="shared" si="52"/>
        <v>-1047.9748559157808</v>
      </c>
      <c r="DSO97" s="294">
        <f t="shared" si="52"/>
        <v>-1047.9748559157808</v>
      </c>
      <c r="DSP97" s="294">
        <f t="shared" si="52"/>
        <v>-1047.9748559157808</v>
      </c>
      <c r="DSQ97" s="294">
        <f t="shared" si="52"/>
        <v>-1047.9748559157808</v>
      </c>
      <c r="DSR97" s="294">
        <f t="shared" si="52"/>
        <v>-1047.9748559157808</v>
      </c>
      <c r="DSS97" s="294">
        <f t="shared" si="52"/>
        <v>-1047.9748559157808</v>
      </c>
      <c r="DST97" s="294">
        <f t="shared" si="52"/>
        <v>-1047.9748559157808</v>
      </c>
      <c r="DSU97" s="294">
        <f t="shared" si="52"/>
        <v>-1047.9748559157808</v>
      </c>
      <c r="DSV97" s="294">
        <f t="shared" si="52"/>
        <v>-1047.9748559157808</v>
      </c>
      <c r="DSW97" s="294">
        <f t="shared" si="52"/>
        <v>-1047.9748559157808</v>
      </c>
      <c r="DSX97" s="294">
        <f t="shared" si="52"/>
        <v>-1047.9748559157808</v>
      </c>
      <c r="DSY97" s="294">
        <f t="shared" si="52"/>
        <v>-1047.9748559157808</v>
      </c>
      <c r="DSZ97" s="294">
        <f t="shared" si="52"/>
        <v>-1047.9748559157808</v>
      </c>
      <c r="DTA97" s="294">
        <f t="shared" si="52"/>
        <v>-1047.9748559157808</v>
      </c>
      <c r="DTB97" s="294">
        <f t="shared" si="52"/>
        <v>-1047.9748559157808</v>
      </c>
      <c r="DTC97" s="294">
        <f t="shared" si="52"/>
        <v>-1047.9748559157808</v>
      </c>
      <c r="DTD97" s="294">
        <f t="shared" si="52"/>
        <v>-1047.9748559157808</v>
      </c>
      <c r="DTE97" s="294">
        <f t="shared" si="52"/>
        <v>-1047.9748559157808</v>
      </c>
      <c r="DTF97" s="294">
        <f t="shared" si="52"/>
        <v>-1047.9748559157808</v>
      </c>
      <c r="DTG97" s="294">
        <f t="shared" si="52"/>
        <v>-1047.9748559157808</v>
      </c>
      <c r="DTH97" s="294">
        <f t="shared" si="52"/>
        <v>-1047.9748559157808</v>
      </c>
      <c r="DTI97" s="294">
        <f t="shared" si="52"/>
        <v>-1047.9748559157808</v>
      </c>
      <c r="DTJ97" s="294">
        <f t="shared" si="52"/>
        <v>-1047.9748559157808</v>
      </c>
      <c r="DTK97" s="294">
        <f t="shared" si="52"/>
        <v>-1047.9748559157808</v>
      </c>
      <c r="DTL97" s="294">
        <f t="shared" si="52"/>
        <v>-1047.9748559157808</v>
      </c>
      <c r="DTM97" s="294">
        <f t="shared" si="52"/>
        <v>-1047.9748559157808</v>
      </c>
      <c r="DTN97" s="294">
        <f t="shared" si="52"/>
        <v>-1047.9748559157808</v>
      </c>
      <c r="DTO97" s="294">
        <f t="shared" si="52"/>
        <v>-1047.9748559157808</v>
      </c>
      <c r="DTP97" s="294">
        <f t="shared" si="52"/>
        <v>-1047.9748559157808</v>
      </c>
      <c r="DTQ97" s="294">
        <f t="shared" si="52"/>
        <v>-1047.9748559157808</v>
      </c>
      <c r="DTR97" s="294">
        <f t="shared" si="52"/>
        <v>-1047.9748559157808</v>
      </c>
      <c r="DTS97" s="294">
        <f t="shared" si="52"/>
        <v>-1047.9748559157808</v>
      </c>
      <c r="DTT97" s="294">
        <f t="shared" si="52"/>
        <v>-1047.9748559157808</v>
      </c>
      <c r="DTU97" s="294">
        <f t="shared" si="52"/>
        <v>-1047.9748559157808</v>
      </c>
      <c r="DTV97" s="294">
        <f t="shared" si="52"/>
        <v>-1047.9748559157808</v>
      </c>
      <c r="DTW97" s="294">
        <f t="shared" si="52"/>
        <v>-1047.9748559157808</v>
      </c>
      <c r="DTX97" s="294">
        <f t="shared" si="52"/>
        <v>-1047.9748559157808</v>
      </c>
      <c r="DTY97" s="294">
        <f t="shared" si="52"/>
        <v>-1047.9748559157808</v>
      </c>
      <c r="DTZ97" s="294">
        <f t="shared" si="52"/>
        <v>-1047.9748559157808</v>
      </c>
      <c r="DUA97" s="294">
        <f t="shared" si="52"/>
        <v>-1047.9748559157808</v>
      </c>
      <c r="DUB97" s="294">
        <f t="shared" si="52"/>
        <v>-1047.9748559157808</v>
      </c>
      <c r="DUC97" s="294">
        <f t="shared" si="52"/>
        <v>-1047.9748559157808</v>
      </c>
      <c r="DUD97" s="294">
        <f t="shared" si="52"/>
        <v>-1047.9748559157808</v>
      </c>
      <c r="DUE97" s="294">
        <f t="shared" si="52"/>
        <v>-1047.9748559157808</v>
      </c>
      <c r="DUF97" s="294">
        <f t="shared" si="52"/>
        <v>-1047.9748559157808</v>
      </c>
      <c r="DUG97" s="294">
        <f t="shared" si="52"/>
        <v>-1047.9748559157808</v>
      </c>
      <c r="DUH97" s="294">
        <f t="shared" si="52"/>
        <v>-1047.9748559157808</v>
      </c>
      <c r="DUI97" s="294">
        <f t="shared" si="52"/>
        <v>-1047.9748559157808</v>
      </c>
      <c r="DUJ97" s="294">
        <f t="shared" si="52"/>
        <v>-1047.9748559157808</v>
      </c>
      <c r="DUK97" s="294">
        <f t="shared" si="52"/>
        <v>-1047.9748559157808</v>
      </c>
      <c r="DUL97" s="294">
        <f t="shared" si="52"/>
        <v>-1047.9748559157808</v>
      </c>
      <c r="DUM97" s="294">
        <f t="shared" si="52"/>
        <v>-1047.9748559157808</v>
      </c>
      <c r="DUN97" s="294">
        <f t="shared" si="52"/>
        <v>-1047.9748559157808</v>
      </c>
      <c r="DUO97" s="294">
        <f t="shared" si="52"/>
        <v>-1047.9748559157808</v>
      </c>
      <c r="DUP97" s="294">
        <f t="shared" si="52"/>
        <v>-1047.9748559157808</v>
      </c>
      <c r="DUQ97" s="294">
        <f t="shared" si="52"/>
        <v>-1047.9748559157808</v>
      </c>
      <c r="DUR97" s="294">
        <f t="shared" si="52"/>
        <v>-1047.9748559157808</v>
      </c>
      <c r="DUS97" s="294">
        <f t="shared" si="52"/>
        <v>-1047.9748559157808</v>
      </c>
      <c r="DUT97" s="294">
        <f t="shared" si="52"/>
        <v>-1047.9748559157808</v>
      </c>
      <c r="DUU97" s="294">
        <f t="shared" si="52"/>
        <v>-1047.9748559157808</v>
      </c>
      <c r="DUV97" s="294">
        <f t="shared" si="52"/>
        <v>-1047.9748559157808</v>
      </c>
      <c r="DUW97" s="294">
        <f t="shared" si="52"/>
        <v>-1047.9748559157808</v>
      </c>
      <c r="DUX97" s="294">
        <f t="shared" ref="DUX97:DXI97" si="53">(DUX$96*$B101+SUM($F$8:$F$10)-((DUX$96*$B101+SUM($F$8:$F$10))/$F$11*$F$40)-($F$27*DUX$96/$D$7)-SUM($F$14:$F$26,$F$28:$F$33,$F$35:$F$36,$F$41))</f>
        <v>-1047.9748559157808</v>
      </c>
      <c r="DUY97" s="294">
        <f t="shared" si="53"/>
        <v>-1047.9748559157808</v>
      </c>
      <c r="DUZ97" s="294">
        <f t="shared" si="53"/>
        <v>-1047.9748559157808</v>
      </c>
      <c r="DVA97" s="294">
        <f t="shared" si="53"/>
        <v>-1047.9748559157808</v>
      </c>
      <c r="DVB97" s="294">
        <f t="shared" si="53"/>
        <v>-1047.9748559157808</v>
      </c>
      <c r="DVC97" s="294">
        <f t="shared" si="53"/>
        <v>-1047.9748559157808</v>
      </c>
      <c r="DVD97" s="294">
        <f t="shared" si="53"/>
        <v>-1047.9748559157808</v>
      </c>
      <c r="DVE97" s="294">
        <f t="shared" si="53"/>
        <v>-1047.9748559157808</v>
      </c>
      <c r="DVF97" s="294">
        <f t="shared" si="53"/>
        <v>-1047.9748559157808</v>
      </c>
      <c r="DVG97" s="294">
        <f t="shared" si="53"/>
        <v>-1047.9748559157808</v>
      </c>
      <c r="DVH97" s="294">
        <f t="shared" si="53"/>
        <v>-1047.9748559157808</v>
      </c>
      <c r="DVI97" s="294">
        <f t="shared" si="53"/>
        <v>-1047.9748559157808</v>
      </c>
      <c r="DVJ97" s="294">
        <f t="shared" si="53"/>
        <v>-1047.9748559157808</v>
      </c>
      <c r="DVK97" s="294">
        <f t="shared" si="53"/>
        <v>-1047.9748559157808</v>
      </c>
      <c r="DVL97" s="294">
        <f t="shared" si="53"/>
        <v>-1047.9748559157808</v>
      </c>
      <c r="DVM97" s="294">
        <f t="shared" si="53"/>
        <v>-1047.9748559157808</v>
      </c>
      <c r="DVN97" s="294">
        <f t="shared" si="53"/>
        <v>-1047.9748559157808</v>
      </c>
      <c r="DVO97" s="294">
        <f t="shared" si="53"/>
        <v>-1047.9748559157808</v>
      </c>
      <c r="DVP97" s="294">
        <f t="shared" si="53"/>
        <v>-1047.9748559157808</v>
      </c>
      <c r="DVQ97" s="294">
        <f t="shared" si="53"/>
        <v>-1047.9748559157808</v>
      </c>
      <c r="DVR97" s="294">
        <f t="shared" si="53"/>
        <v>-1047.9748559157808</v>
      </c>
      <c r="DVS97" s="294">
        <f t="shared" si="53"/>
        <v>-1047.9748559157808</v>
      </c>
      <c r="DVT97" s="294">
        <f t="shared" si="53"/>
        <v>-1047.9748559157808</v>
      </c>
      <c r="DVU97" s="294">
        <f t="shared" si="53"/>
        <v>-1047.9748559157808</v>
      </c>
      <c r="DVV97" s="294">
        <f t="shared" si="53"/>
        <v>-1047.9748559157808</v>
      </c>
      <c r="DVW97" s="294">
        <f t="shared" si="53"/>
        <v>-1047.9748559157808</v>
      </c>
      <c r="DVX97" s="294">
        <f t="shared" si="53"/>
        <v>-1047.9748559157808</v>
      </c>
      <c r="DVY97" s="294">
        <f t="shared" si="53"/>
        <v>-1047.9748559157808</v>
      </c>
      <c r="DVZ97" s="294">
        <f t="shared" si="53"/>
        <v>-1047.9748559157808</v>
      </c>
      <c r="DWA97" s="294">
        <f t="shared" si="53"/>
        <v>-1047.9748559157808</v>
      </c>
      <c r="DWB97" s="294">
        <f t="shared" si="53"/>
        <v>-1047.9748559157808</v>
      </c>
      <c r="DWC97" s="294">
        <f t="shared" si="53"/>
        <v>-1047.9748559157808</v>
      </c>
      <c r="DWD97" s="294">
        <f t="shared" si="53"/>
        <v>-1047.9748559157808</v>
      </c>
      <c r="DWE97" s="294">
        <f t="shared" si="53"/>
        <v>-1047.9748559157808</v>
      </c>
      <c r="DWF97" s="294">
        <f t="shared" si="53"/>
        <v>-1047.9748559157808</v>
      </c>
      <c r="DWG97" s="294">
        <f t="shared" si="53"/>
        <v>-1047.9748559157808</v>
      </c>
      <c r="DWH97" s="294">
        <f t="shared" si="53"/>
        <v>-1047.9748559157808</v>
      </c>
      <c r="DWI97" s="294">
        <f t="shared" si="53"/>
        <v>-1047.9748559157808</v>
      </c>
      <c r="DWJ97" s="294">
        <f t="shared" si="53"/>
        <v>-1047.9748559157808</v>
      </c>
      <c r="DWK97" s="294">
        <f t="shared" si="53"/>
        <v>-1047.9748559157808</v>
      </c>
      <c r="DWL97" s="294">
        <f t="shared" si="53"/>
        <v>-1047.9748559157808</v>
      </c>
      <c r="DWM97" s="294">
        <f t="shared" si="53"/>
        <v>-1047.9748559157808</v>
      </c>
      <c r="DWN97" s="294">
        <f t="shared" si="53"/>
        <v>-1047.9748559157808</v>
      </c>
      <c r="DWO97" s="294">
        <f t="shared" si="53"/>
        <v>-1047.9748559157808</v>
      </c>
      <c r="DWP97" s="294">
        <f t="shared" si="53"/>
        <v>-1047.9748559157808</v>
      </c>
      <c r="DWQ97" s="294">
        <f t="shared" si="53"/>
        <v>-1047.9748559157808</v>
      </c>
      <c r="DWR97" s="294">
        <f t="shared" si="53"/>
        <v>-1047.9748559157808</v>
      </c>
      <c r="DWS97" s="294">
        <f t="shared" si="53"/>
        <v>-1047.9748559157808</v>
      </c>
      <c r="DWT97" s="294">
        <f t="shared" si="53"/>
        <v>-1047.9748559157808</v>
      </c>
      <c r="DWU97" s="294">
        <f t="shared" si="53"/>
        <v>-1047.9748559157808</v>
      </c>
      <c r="DWV97" s="294">
        <f t="shared" si="53"/>
        <v>-1047.9748559157808</v>
      </c>
      <c r="DWW97" s="294">
        <f t="shared" si="53"/>
        <v>-1047.9748559157808</v>
      </c>
      <c r="DWX97" s="294">
        <f t="shared" si="53"/>
        <v>-1047.9748559157808</v>
      </c>
      <c r="DWY97" s="294">
        <f t="shared" si="53"/>
        <v>-1047.9748559157808</v>
      </c>
      <c r="DWZ97" s="294">
        <f t="shared" si="53"/>
        <v>-1047.9748559157808</v>
      </c>
      <c r="DXA97" s="294">
        <f t="shared" si="53"/>
        <v>-1047.9748559157808</v>
      </c>
      <c r="DXB97" s="294">
        <f t="shared" si="53"/>
        <v>-1047.9748559157808</v>
      </c>
      <c r="DXC97" s="294">
        <f t="shared" si="53"/>
        <v>-1047.9748559157808</v>
      </c>
      <c r="DXD97" s="294">
        <f t="shared" si="53"/>
        <v>-1047.9748559157808</v>
      </c>
      <c r="DXE97" s="294">
        <f t="shared" si="53"/>
        <v>-1047.9748559157808</v>
      </c>
      <c r="DXF97" s="294">
        <f t="shared" si="53"/>
        <v>-1047.9748559157808</v>
      </c>
      <c r="DXG97" s="294">
        <f t="shared" si="53"/>
        <v>-1047.9748559157808</v>
      </c>
      <c r="DXH97" s="294">
        <f t="shared" si="53"/>
        <v>-1047.9748559157808</v>
      </c>
      <c r="DXI97" s="294">
        <f t="shared" si="53"/>
        <v>-1047.9748559157808</v>
      </c>
      <c r="DXJ97" s="294">
        <f t="shared" ref="DXJ97:DZU97" si="54">(DXJ$96*$B101+SUM($F$8:$F$10)-((DXJ$96*$B101+SUM($F$8:$F$10))/$F$11*$F$40)-($F$27*DXJ$96/$D$7)-SUM($F$14:$F$26,$F$28:$F$33,$F$35:$F$36,$F$41))</f>
        <v>-1047.9748559157808</v>
      </c>
      <c r="DXK97" s="294">
        <f t="shared" si="54"/>
        <v>-1047.9748559157808</v>
      </c>
      <c r="DXL97" s="294">
        <f t="shared" si="54"/>
        <v>-1047.9748559157808</v>
      </c>
      <c r="DXM97" s="294">
        <f t="shared" si="54"/>
        <v>-1047.9748559157808</v>
      </c>
      <c r="DXN97" s="294">
        <f t="shared" si="54"/>
        <v>-1047.9748559157808</v>
      </c>
      <c r="DXO97" s="294">
        <f t="shared" si="54"/>
        <v>-1047.9748559157808</v>
      </c>
      <c r="DXP97" s="294">
        <f t="shared" si="54"/>
        <v>-1047.9748559157808</v>
      </c>
      <c r="DXQ97" s="294">
        <f t="shared" si="54"/>
        <v>-1047.9748559157808</v>
      </c>
      <c r="DXR97" s="294">
        <f t="shared" si="54"/>
        <v>-1047.9748559157808</v>
      </c>
      <c r="DXS97" s="294">
        <f t="shared" si="54"/>
        <v>-1047.9748559157808</v>
      </c>
      <c r="DXT97" s="294">
        <f t="shared" si="54"/>
        <v>-1047.9748559157808</v>
      </c>
      <c r="DXU97" s="294">
        <f t="shared" si="54"/>
        <v>-1047.9748559157808</v>
      </c>
      <c r="DXV97" s="294">
        <f t="shared" si="54"/>
        <v>-1047.9748559157808</v>
      </c>
      <c r="DXW97" s="294">
        <f t="shared" si="54"/>
        <v>-1047.9748559157808</v>
      </c>
      <c r="DXX97" s="294">
        <f t="shared" si="54"/>
        <v>-1047.9748559157808</v>
      </c>
      <c r="DXY97" s="294">
        <f t="shared" si="54"/>
        <v>-1047.9748559157808</v>
      </c>
      <c r="DXZ97" s="294">
        <f t="shared" si="54"/>
        <v>-1047.9748559157808</v>
      </c>
      <c r="DYA97" s="294">
        <f t="shared" si="54"/>
        <v>-1047.9748559157808</v>
      </c>
      <c r="DYB97" s="294">
        <f t="shared" si="54"/>
        <v>-1047.9748559157808</v>
      </c>
      <c r="DYC97" s="294">
        <f t="shared" si="54"/>
        <v>-1047.9748559157808</v>
      </c>
      <c r="DYD97" s="294">
        <f t="shared" si="54"/>
        <v>-1047.9748559157808</v>
      </c>
      <c r="DYE97" s="294">
        <f t="shared" si="54"/>
        <v>-1047.9748559157808</v>
      </c>
      <c r="DYF97" s="294">
        <f t="shared" si="54"/>
        <v>-1047.9748559157808</v>
      </c>
      <c r="DYG97" s="294">
        <f t="shared" si="54"/>
        <v>-1047.9748559157808</v>
      </c>
      <c r="DYH97" s="294">
        <f t="shared" si="54"/>
        <v>-1047.9748559157808</v>
      </c>
      <c r="DYI97" s="294">
        <f t="shared" si="54"/>
        <v>-1047.9748559157808</v>
      </c>
      <c r="DYJ97" s="294">
        <f t="shared" si="54"/>
        <v>-1047.9748559157808</v>
      </c>
      <c r="DYK97" s="294">
        <f t="shared" si="54"/>
        <v>-1047.9748559157808</v>
      </c>
      <c r="DYL97" s="294">
        <f t="shared" si="54"/>
        <v>-1047.9748559157808</v>
      </c>
      <c r="DYM97" s="294">
        <f t="shared" si="54"/>
        <v>-1047.9748559157808</v>
      </c>
      <c r="DYN97" s="294">
        <f t="shared" si="54"/>
        <v>-1047.9748559157808</v>
      </c>
      <c r="DYO97" s="294">
        <f t="shared" si="54"/>
        <v>-1047.9748559157808</v>
      </c>
      <c r="DYP97" s="294">
        <f t="shared" si="54"/>
        <v>-1047.9748559157808</v>
      </c>
      <c r="DYQ97" s="294">
        <f t="shared" si="54"/>
        <v>-1047.9748559157808</v>
      </c>
      <c r="DYR97" s="294">
        <f t="shared" si="54"/>
        <v>-1047.9748559157808</v>
      </c>
      <c r="DYS97" s="294">
        <f t="shared" si="54"/>
        <v>-1047.9748559157808</v>
      </c>
      <c r="DYT97" s="294">
        <f t="shared" si="54"/>
        <v>-1047.9748559157808</v>
      </c>
      <c r="DYU97" s="294">
        <f t="shared" si="54"/>
        <v>-1047.9748559157808</v>
      </c>
      <c r="DYV97" s="294">
        <f t="shared" si="54"/>
        <v>-1047.9748559157808</v>
      </c>
      <c r="DYW97" s="294">
        <f t="shared" si="54"/>
        <v>-1047.9748559157808</v>
      </c>
      <c r="DYX97" s="294">
        <f t="shared" si="54"/>
        <v>-1047.9748559157808</v>
      </c>
      <c r="DYY97" s="294">
        <f t="shared" si="54"/>
        <v>-1047.9748559157808</v>
      </c>
      <c r="DYZ97" s="294">
        <f t="shared" si="54"/>
        <v>-1047.9748559157808</v>
      </c>
      <c r="DZA97" s="294">
        <f t="shared" si="54"/>
        <v>-1047.9748559157808</v>
      </c>
      <c r="DZB97" s="294">
        <f t="shared" si="54"/>
        <v>-1047.9748559157808</v>
      </c>
      <c r="DZC97" s="294">
        <f t="shared" si="54"/>
        <v>-1047.9748559157808</v>
      </c>
      <c r="DZD97" s="294">
        <f t="shared" si="54"/>
        <v>-1047.9748559157808</v>
      </c>
      <c r="DZE97" s="294">
        <f t="shared" si="54"/>
        <v>-1047.9748559157808</v>
      </c>
      <c r="DZF97" s="294">
        <f t="shared" si="54"/>
        <v>-1047.9748559157808</v>
      </c>
      <c r="DZG97" s="294">
        <f t="shared" si="54"/>
        <v>-1047.9748559157808</v>
      </c>
      <c r="DZH97" s="294">
        <f t="shared" si="54"/>
        <v>-1047.9748559157808</v>
      </c>
      <c r="DZI97" s="294">
        <f t="shared" si="54"/>
        <v>-1047.9748559157808</v>
      </c>
      <c r="DZJ97" s="294">
        <f t="shared" si="54"/>
        <v>-1047.9748559157808</v>
      </c>
      <c r="DZK97" s="294">
        <f t="shared" si="54"/>
        <v>-1047.9748559157808</v>
      </c>
      <c r="DZL97" s="294">
        <f t="shared" si="54"/>
        <v>-1047.9748559157808</v>
      </c>
      <c r="DZM97" s="294">
        <f t="shared" si="54"/>
        <v>-1047.9748559157808</v>
      </c>
      <c r="DZN97" s="294">
        <f t="shared" si="54"/>
        <v>-1047.9748559157808</v>
      </c>
      <c r="DZO97" s="294">
        <f t="shared" si="54"/>
        <v>-1047.9748559157808</v>
      </c>
      <c r="DZP97" s="294">
        <f t="shared" si="54"/>
        <v>-1047.9748559157808</v>
      </c>
      <c r="DZQ97" s="294">
        <f t="shared" si="54"/>
        <v>-1047.9748559157808</v>
      </c>
      <c r="DZR97" s="294">
        <f t="shared" si="54"/>
        <v>-1047.9748559157808</v>
      </c>
      <c r="DZS97" s="294">
        <f t="shared" si="54"/>
        <v>-1047.9748559157808</v>
      </c>
      <c r="DZT97" s="294">
        <f t="shared" si="54"/>
        <v>-1047.9748559157808</v>
      </c>
      <c r="DZU97" s="294">
        <f t="shared" si="54"/>
        <v>-1047.9748559157808</v>
      </c>
      <c r="DZV97" s="294">
        <f t="shared" ref="DZV97:ECG97" si="55">(DZV$96*$B101+SUM($F$8:$F$10)-((DZV$96*$B101+SUM($F$8:$F$10))/$F$11*$F$40)-($F$27*DZV$96/$D$7)-SUM($F$14:$F$26,$F$28:$F$33,$F$35:$F$36,$F$41))</f>
        <v>-1047.9748559157808</v>
      </c>
      <c r="DZW97" s="294">
        <f t="shared" si="55"/>
        <v>-1047.9748559157808</v>
      </c>
      <c r="DZX97" s="294">
        <f t="shared" si="55"/>
        <v>-1047.9748559157808</v>
      </c>
      <c r="DZY97" s="294">
        <f t="shared" si="55"/>
        <v>-1047.9748559157808</v>
      </c>
      <c r="DZZ97" s="294">
        <f t="shared" si="55"/>
        <v>-1047.9748559157808</v>
      </c>
      <c r="EAA97" s="294">
        <f t="shared" si="55"/>
        <v>-1047.9748559157808</v>
      </c>
      <c r="EAB97" s="294">
        <f t="shared" si="55"/>
        <v>-1047.9748559157808</v>
      </c>
      <c r="EAC97" s="294">
        <f t="shared" si="55"/>
        <v>-1047.9748559157808</v>
      </c>
      <c r="EAD97" s="294">
        <f t="shared" si="55"/>
        <v>-1047.9748559157808</v>
      </c>
      <c r="EAE97" s="294">
        <f t="shared" si="55"/>
        <v>-1047.9748559157808</v>
      </c>
      <c r="EAF97" s="294">
        <f t="shared" si="55"/>
        <v>-1047.9748559157808</v>
      </c>
      <c r="EAG97" s="294">
        <f t="shared" si="55"/>
        <v>-1047.9748559157808</v>
      </c>
      <c r="EAH97" s="294">
        <f t="shared" si="55"/>
        <v>-1047.9748559157808</v>
      </c>
      <c r="EAI97" s="294">
        <f t="shared" si="55"/>
        <v>-1047.9748559157808</v>
      </c>
      <c r="EAJ97" s="294">
        <f t="shared" si="55"/>
        <v>-1047.9748559157808</v>
      </c>
      <c r="EAK97" s="294">
        <f t="shared" si="55"/>
        <v>-1047.9748559157808</v>
      </c>
      <c r="EAL97" s="294">
        <f t="shared" si="55"/>
        <v>-1047.9748559157808</v>
      </c>
      <c r="EAM97" s="294">
        <f t="shared" si="55"/>
        <v>-1047.9748559157808</v>
      </c>
      <c r="EAN97" s="294">
        <f t="shared" si="55"/>
        <v>-1047.9748559157808</v>
      </c>
      <c r="EAO97" s="294">
        <f t="shared" si="55"/>
        <v>-1047.9748559157808</v>
      </c>
      <c r="EAP97" s="294">
        <f t="shared" si="55"/>
        <v>-1047.9748559157808</v>
      </c>
      <c r="EAQ97" s="294">
        <f t="shared" si="55"/>
        <v>-1047.9748559157808</v>
      </c>
      <c r="EAR97" s="294">
        <f t="shared" si="55"/>
        <v>-1047.9748559157808</v>
      </c>
      <c r="EAS97" s="294">
        <f t="shared" si="55"/>
        <v>-1047.9748559157808</v>
      </c>
      <c r="EAT97" s="294">
        <f t="shared" si="55"/>
        <v>-1047.9748559157808</v>
      </c>
      <c r="EAU97" s="294">
        <f t="shared" si="55"/>
        <v>-1047.9748559157808</v>
      </c>
      <c r="EAV97" s="294">
        <f t="shared" si="55"/>
        <v>-1047.9748559157808</v>
      </c>
      <c r="EAW97" s="294">
        <f t="shared" si="55"/>
        <v>-1047.9748559157808</v>
      </c>
      <c r="EAX97" s="294">
        <f t="shared" si="55"/>
        <v>-1047.9748559157808</v>
      </c>
      <c r="EAY97" s="294">
        <f t="shared" si="55"/>
        <v>-1047.9748559157808</v>
      </c>
      <c r="EAZ97" s="294">
        <f t="shared" si="55"/>
        <v>-1047.9748559157808</v>
      </c>
      <c r="EBA97" s="294">
        <f t="shared" si="55"/>
        <v>-1047.9748559157808</v>
      </c>
      <c r="EBB97" s="294">
        <f t="shared" si="55"/>
        <v>-1047.9748559157808</v>
      </c>
      <c r="EBC97" s="294">
        <f t="shared" si="55"/>
        <v>-1047.9748559157808</v>
      </c>
      <c r="EBD97" s="294">
        <f t="shared" si="55"/>
        <v>-1047.9748559157808</v>
      </c>
      <c r="EBE97" s="294">
        <f t="shared" si="55"/>
        <v>-1047.9748559157808</v>
      </c>
      <c r="EBF97" s="294">
        <f t="shared" si="55"/>
        <v>-1047.9748559157808</v>
      </c>
      <c r="EBG97" s="294">
        <f t="shared" si="55"/>
        <v>-1047.9748559157808</v>
      </c>
      <c r="EBH97" s="294">
        <f t="shared" si="55"/>
        <v>-1047.9748559157808</v>
      </c>
      <c r="EBI97" s="294">
        <f t="shared" si="55"/>
        <v>-1047.9748559157808</v>
      </c>
      <c r="EBJ97" s="294">
        <f t="shared" si="55"/>
        <v>-1047.9748559157808</v>
      </c>
      <c r="EBK97" s="294">
        <f t="shared" si="55"/>
        <v>-1047.9748559157808</v>
      </c>
      <c r="EBL97" s="294">
        <f t="shared" si="55"/>
        <v>-1047.9748559157808</v>
      </c>
      <c r="EBM97" s="294">
        <f t="shared" si="55"/>
        <v>-1047.9748559157808</v>
      </c>
      <c r="EBN97" s="294">
        <f t="shared" si="55"/>
        <v>-1047.9748559157808</v>
      </c>
      <c r="EBO97" s="294">
        <f t="shared" si="55"/>
        <v>-1047.9748559157808</v>
      </c>
      <c r="EBP97" s="294">
        <f t="shared" si="55"/>
        <v>-1047.9748559157808</v>
      </c>
      <c r="EBQ97" s="294">
        <f t="shared" si="55"/>
        <v>-1047.9748559157808</v>
      </c>
      <c r="EBR97" s="294">
        <f t="shared" si="55"/>
        <v>-1047.9748559157808</v>
      </c>
      <c r="EBS97" s="294">
        <f t="shared" si="55"/>
        <v>-1047.9748559157808</v>
      </c>
      <c r="EBT97" s="294">
        <f t="shared" si="55"/>
        <v>-1047.9748559157808</v>
      </c>
      <c r="EBU97" s="294">
        <f t="shared" si="55"/>
        <v>-1047.9748559157808</v>
      </c>
      <c r="EBV97" s="294">
        <f t="shared" si="55"/>
        <v>-1047.9748559157808</v>
      </c>
      <c r="EBW97" s="294">
        <f t="shared" si="55"/>
        <v>-1047.9748559157808</v>
      </c>
      <c r="EBX97" s="294">
        <f t="shared" si="55"/>
        <v>-1047.9748559157808</v>
      </c>
      <c r="EBY97" s="294">
        <f t="shared" si="55"/>
        <v>-1047.9748559157808</v>
      </c>
      <c r="EBZ97" s="294">
        <f t="shared" si="55"/>
        <v>-1047.9748559157808</v>
      </c>
      <c r="ECA97" s="294">
        <f t="shared" si="55"/>
        <v>-1047.9748559157808</v>
      </c>
      <c r="ECB97" s="294">
        <f t="shared" si="55"/>
        <v>-1047.9748559157808</v>
      </c>
      <c r="ECC97" s="294">
        <f t="shared" si="55"/>
        <v>-1047.9748559157808</v>
      </c>
      <c r="ECD97" s="294">
        <f t="shared" si="55"/>
        <v>-1047.9748559157808</v>
      </c>
      <c r="ECE97" s="294">
        <f t="shared" si="55"/>
        <v>-1047.9748559157808</v>
      </c>
      <c r="ECF97" s="294">
        <f t="shared" si="55"/>
        <v>-1047.9748559157808</v>
      </c>
      <c r="ECG97" s="294">
        <f t="shared" si="55"/>
        <v>-1047.9748559157808</v>
      </c>
      <c r="ECH97" s="294">
        <f t="shared" ref="ECH97:EES97" si="56">(ECH$96*$B101+SUM($F$8:$F$10)-((ECH$96*$B101+SUM($F$8:$F$10))/$F$11*$F$40)-($F$27*ECH$96/$D$7)-SUM($F$14:$F$26,$F$28:$F$33,$F$35:$F$36,$F$41))</f>
        <v>-1047.9748559157808</v>
      </c>
      <c r="ECI97" s="294">
        <f t="shared" si="56"/>
        <v>-1047.9748559157808</v>
      </c>
      <c r="ECJ97" s="294">
        <f t="shared" si="56"/>
        <v>-1047.9748559157808</v>
      </c>
      <c r="ECK97" s="294">
        <f t="shared" si="56"/>
        <v>-1047.9748559157808</v>
      </c>
      <c r="ECL97" s="294">
        <f t="shared" si="56"/>
        <v>-1047.9748559157808</v>
      </c>
      <c r="ECM97" s="294">
        <f t="shared" si="56"/>
        <v>-1047.9748559157808</v>
      </c>
      <c r="ECN97" s="294">
        <f t="shared" si="56"/>
        <v>-1047.9748559157808</v>
      </c>
      <c r="ECO97" s="294">
        <f t="shared" si="56"/>
        <v>-1047.9748559157808</v>
      </c>
      <c r="ECP97" s="294">
        <f t="shared" si="56"/>
        <v>-1047.9748559157808</v>
      </c>
      <c r="ECQ97" s="294">
        <f t="shared" si="56"/>
        <v>-1047.9748559157808</v>
      </c>
      <c r="ECR97" s="294">
        <f t="shared" si="56"/>
        <v>-1047.9748559157808</v>
      </c>
      <c r="ECS97" s="294">
        <f t="shared" si="56"/>
        <v>-1047.9748559157808</v>
      </c>
      <c r="ECT97" s="294">
        <f t="shared" si="56"/>
        <v>-1047.9748559157808</v>
      </c>
      <c r="ECU97" s="294">
        <f t="shared" si="56"/>
        <v>-1047.9748559157808</v>
      </c>
      <c r="ECV97" s="294">
        <f t="shared" si="56"/>
        <v>-1047.9748559157808</v>
      </c>
      <c r="ECW97" s="294">
        <f t="shared" si="56"/>
        <v>-1047.9748559157808</v>
      </c>
      <c r="ECX97" s="294">
        <f t="shared" si="56"/>
        <v>-1047.9748559157808</v>
      </c>
      <c r="ECY97" s="294">
        <f t="shared" si="56"/>
        <v>-1047.9748559157808</v>
      </c>
      <c r="ECZ97" s="294">
        <f t="shared" si="56"/>
        <v>-1047.9748559157808</v>
      </c>
      <c r="EDA97" s="294">
        <f t="shared" si="56"/>
        <v>-1047.9748559157808</v>
      </c>
      <c r="EDB97" s="294">
        <f t="shared" si="56"/>
        <v>-1047.9748559157808</v>
      </c>
      <c r="EDC97" s="294">
        <f t="shared" si="56"/>
        <v>-1047.9748559157808</v>
      </c>
      <c r="EDD97" s="294">
        <f t="shared" si="56"/>
        <v>-1047.9748559157808</v>
      </c>
      <c r="EDE97" s="294">
        <f t="shared" si="56"/>
        <v>-1047.9748559157808</v>
      </c>
      <c r="EDF97" s="294">
        <f t="shared" si="56"/>
        <v>-1047.9748559157808</v>
      </c>
      <c r="EDG97" s="294">
        <f t="shared" si="56"/>
        <v>-1047.9748559157808</v>
      </c>
      <c r="EDH97" s="294">
        <f t="shared" si="56"/>
        <v>-1047.9748559157808</v>
      </c>
      <c r="EDI97" s="294">
        <f t="shared" si="56"/>
        <v>-1047.9748559157808</v>
      </c>
      <c r="EDJ97" s="294">
        <f t="shared" si="56"/>
        <v>-1047.9748559157808</v>
      </c>
      <c r="EDK97" s="294">
        <f t="shared" si="56"/>
        <v>-1047.9748559157808</v>
      </c>
      <c r="EDL97" s="294">
        <f t="shared" si="56"/>
        <v>-1047.9748559157808</v>
      </c>
      <c r="EDM97" s="294">
        <f t="shared" si="56"/>
        <v>-1047.9748559157808</v>
      </c>
      <c r="EDN97" s="294">
        <f t="shared" si="56"/>
        <v>-1047.9748559157808</v>
      </c>
      <c r="EDO97" s="294">
        <f t="shared" si="56"/>
        <v>-1047.9748559157808</v>
      </c>
      <c r="EDP97" s="294">
        <f t="shared" si="56"/>
        <v>-1047.9748559157808</v>
      </c>
      <c r="EDQ97" s="294">
        <f t="shared" si="56"/>
        <v>-1047.9748559157808</v>
      </c>
      <c r="EDR97" s="294">
        <f t="shared" si="56"/>
        <v>-1047.9748559157808</v>
      </c>
      <c r="EDS97" s="294">
        <f t="shared" si="56"/>
        <v>-1047.9748559157808</v>
      </c>
      <c r="EDT97" s="294">
        <f t="shared" si="56"/>
        <v>-1047.9748559157808</v>
      </c>
      <c r="EDU97" s="294">
        <f t="shared" si="56"/>
        <v>-1047.9748559157808</v>
      </c>
      <c r="EDV97" s="294">
        <f t="shared" si="56"/>
        <v>-1047.9748559157808</v>
      </c>
      <c r="EDW97" s="294">
        <f t="shared" si="56"/>
        <v>-1047.9748559157808</v>
      </c>
      <c r="EDX97" s="294">
        <f t="shared" si="56"/>
        <v>-1047.9748559157808</v>
      </c>
      <c r="EDY97" s="294">
        <f t="shared" si="56"/>
        <v>-1047.9748559157808</v>
      </c>
      <c r="EDZ97" s="294">
        <f t="shared" si="56"/>
        <v>-1047.9748559157808</v>
      </c>
      <c r="EEA97" s="294">
        <f t="shared" si="56"/>
        <v>-1047.9748559157808</v>
      </c>
      <c r="EEB97" s="294">
        <f t="shared" si="56"/>
        <v>-1047.9748559157808</v>
      </c>
      <c r="EEC97" s="294">
        <f t="shared" si="56"/>
        <v>-1047.9748559157808</v>
      </c>
      <c r="EED97" s="294">
        <f t="shared" si="56"/>
        <v>-1047.9748559157808</v>
      </c>
      <c r="EEE97" s="294">
        <f t="shared" si="56"/>
        <v>-1047.9748559157808</v>
      </c>
      <c r="EEF97" s="294">
        <f t="shared" si="56"/>
        <v>-1047.9748559157808</v>
      </c>
      <c r="EEG97" s="294">
        <f t="shared" si="56"/>
        <v>-1047.9748559157808</v>
      </c>
      <c r="EEH97" s="294">
        <f t="shared" si="56"/>
        <v>-1047.9748559157808</v>
      </c>
      <c r="EEI97" s="294">
        <f t="shared" si="56"/>
        <v>-1047.9748559157808</v>
      </c>
      <c r="EEJ97" s="294">
        <f t="shared" si="56"/>
        <v>-1047.9748559157808</v>
      </c>
      <c r="EEK97" s="294">
        <f t="shared" si="56"/>
        <v>-1047.9748559157808</v>
      </c>
      <c r="EEL97" s="294">
        <f t="shared" si="56"/>
        <v>-1047.9748559157808</v>
      </c>
      <c r="EEM97" s="294">
        <f t="shared" si="56"/>
        <v>-1047.9748559157808</v>
      </c>
      <c r="EEN97" s="294">
        <f t="shared" si="56"/>
        <v>-1047.9748559157808</v>
      </c>
      <c r="EEO97" s="294">
        <f t="shared" si="56"/>
        <v>-1047.9748559157808</v>
      </c>
      <c r="EEP97" s="294">
        <f t="shared" si="56"/>
        <v>-1047.9748559157808</v>
      </c>
      <c r="EEQ97" s="294">
        <f t="shared" si="56"/>
        <v>-1047.9748559157808</v>
      </c>
      <c r="EER97" s="294">
        <f t="shared" si="56"/>
        <v>-1047.9748559157808</v>
      </c>
      <c r="EES97" s="294">
        <f t="shared" si="56"/>
        <v>-1047.9748559157808</v>
      </c>
      <c r="EET97" s="294">
        <f t="shared" ref="EET97:EHE97" si="57">(EET$96*$B101+SUM($F$8:$F$10)-((EET$96*$B101+SUM($F$8:$F$10))/$F$11*$F$40)-($F$27*EET$96/$D$7)-SUM($F$14:$F$26,$F$28:$F$33,$F$35:$F$36,$F$41))</f>
        <v>-1047.9748559157808</v>
      </c>
      <c r="EEU97" s="294">
        <f t="shared" si="57"/>
        <v>-1047.9748559157808</v>
      </c>
      <c r="EEV97" s="294">
        <f t="shared" si="57"/>
        <v>-1047.9748559157808</v>
      </c>
      <c r="EEW97" s="294">
        <f t="shared" si="57"/>
        <v>-1047.9748559157808</v>
      </c>
      <c r="EEX97" s="294">
        <f t="shared" si="57"/>
        <v>-1047.9748559157808</v>
      </c>
      <c r="EEY97" s="294">
        <f t="shared" si="57"/>
        <v>-1047.9748559157808</v>
      </c>
      <c r="EEZ97" s="294">
        <f t="shared" si="57"/>
        <v>-1047.9748559157808</v>
      </c>
      <c r="EFA97" s="294">
        <f t="shared" si="57"/>
        <v>-1047.9748559157808</v>
      </c>
      <c r="EFB97" s="294">
        <f t="shared" si="57"/>
        <v>-1047.9748559157808</v>
      </c>
      <c r="EFC97" s="294">
        <f t="shared" si="57"/>
        <v>-1047.9748559157808</v>
      </c>
      <c r="EFD97" s="294">
        <f t="shared" si="57"/>
        <v>-1047.9748559157808</v>
      </c>
      <c r="EFE97" s="294">
        <f t="shared" si="57"/>
        <v>-1047.9748559157808</v>
      </c>
      <c r="EFF97" s="294">
        <f t="shared" si="57"/>
        <v>-1047.9748559157808</v>
      </c>
      <c r="EFG97" s="294">
        <f t="shared" si="57"/>
        <v>-1047.9748559157808</v>
      </c>
      <c r="EFH97" s="294">
        <f t="shared" si="57"/>
        <v>-1047.9748559157808</v>
      </c>
      <c r="EFI97" s="294">
        <f t="shared" si="57"/>
        <v>-1047.9748559157808</v>
      </c>
      <c r="EFJ97" s="294">
        <f t="shared" si="57"/>
        <v>-1047.9748559157808</v>
      </c>
      <c r="EFK97" s="294">
        <f t="shared" si="57"/>
        <v>-1047.9748559157808</v>
      </c>
      <c r="EFL97" s="294">
        <f t="shared" si="57"/>
        <v>-1047.9748559157808</v>
      </c>
      <c r="EFM97" s="294">
        <f t="shared" si="57"/>
        <v>-1047.9748559157808</v>
      </c>
      <c r="EFN97" s="294">
        <f t="shared" si="57"/>
        <v>-1047.9748559157808</v>
      </c>
      <c r="EFO97" s="294">
        <f t="shared" si="57"/>
        <v>-1047.9748559157808</v>
      </c>
      <c r="EFP97" s="294">
        <f t="shared" si="57"/>
        <v>-1047.9748559157808</v>
      </c>
      <c r="EFQ97" s="294">
        <f t="shared" si="57"/>
        <v>-1047.9748559157808</v>
      </c>
      <c r="EFR97" s="294">
        <f t="shared" si="57"/>
        <v>-1047.9748559157808</v>
      </c>
      <c r="EFS97" s="294">
        <f t="shared" si="57"/>
        <v>-1047.9748559157808</v>
      </c>
      <c r="EFT97" s="294">
        <f t="shared" si="57"/>
        <v>-1047.9748559157808</v>
      </c>
      <c r="EFU97" s="294">
        <f t="shared" si="57"/>
        <v>-1047.9748559157808</v>
      </c>
      <c r="EFV97" s="294">
        <f t="shared" si="57"/>
        <v>-1047.9748559157808</v>
      </c>
      <c r="EFW97" s="294">
        <f t="shared" si="57"/>
        <v>-1047.9748559157808</v>
      </c>
      <c r="EFX97" s="294">
        <f t="shared" si="57"/>
        <v>-1047.9748559157808</v>
      </c>
      <c r="EFY97" s="294">
        <f t="shared" si="57"/>
        <v>-1047.9748559157808</v>
      </c>
      <c r="EFZ97" s="294">
        <f t="shared" si="57"/>
        <v>-1047.9748559157808</v>
      </c>
      <c r="EGA97" s="294">
        <f t="shared" si="57"/>
        <v>-1047.9748559157808</v>
      </c>
      <c r="EGB97" s="294">
        <f t="shared" si="57"/>
        <v>-1047.9748559157808</v>
      </c>
      <c r="EGC97" s="294">
        <f t="shared" si="57"/>
        <v>-1047.9748559157808</v>
      </c>
      <c r="EGD97" s="294">
        <f t="shared" si="57"/>
        <v>-1047.9748559157808</v>
      </c>
      <c r="EGE97" s="294">
        <f t="shared" si="57"/>
        <v>-1047.9748559157808</v>
      </c>
      <c r="EGF97" s="294">
        <f t="shared" si="57"/>
        <v>-1047.9748559157808</v>
      </c>
      <c r="EGG97" s="294">
        <f t="shared" si="57"/>
        <v>-1047.9748559157808</v>
      </c>
      <c r="EGH97" s="294">
        <f t="shared" si="57"/>
        <v>-1047.9748559157808</v>
      </c>
      <c r="EGI97" s="294">
        <f t="shared" si="57"/>
        <v>-1047.9748559157808</v>
      </c>
      <c r="EGJ97" s="294">
        <f t="shared" si="57"/>
        <v>-1047.9748559157808</v>
      </c>
      <c r="EGK97" s="294">
        <f t="shared" si="57"/>
        <v>-1047.9748559157808</v>
      </c>
      <c r="EGL97" s="294">
        <f t="shared" si="57"/>
        <v>-1047.9748559157808</v>
      </c>
      <c r="EGM97" s="294">
        <f t="shared" si="57"/>
        <v>-1047.9748559157808</v>
      </c>
      <c r="EGN97" s="294">
        <f t="shared" si="57"/>
        <v>-1047.9748559157808</v>
      </c>
      <c r="EGO97" s="294">
        <f t="shared" si="57"/>
        <v>-1047.9748559157808</v>
      </c>
      <c r="EGP97" s="294">
        <f t="shared" si="57"/>
        <v>-1047.9748559157808</v>
      </c>
      <c r="EGQ97" s="294">
        <f t="shared" si="57"/>
        <v>-1047.9748559157808</v>
      </c>
      <c r="EGR97" s="294">
        <f t="shared" si="57"/>
        <v>-1047.9748559157808</v>
      </c>
      <c r="EGS97" s="294">
        <f t="shared" si="57"/>
        <v>-1047.9748559157808</v>
      </c>
      <c r="EGT97" s="294">
        <f t="shared" si="57"/>
        <v>-1047.9748559157808</v>
      </c>
      <c r="EGU97" s="294">
        <f t="shared" si="57"/>
        <v>-1047.9748559157808</v>
      </c>
      <c r="EGV97" s="294">
        <f t="shared" si="57"/>
        <v>-1047.9748559157808</v>
      </c>
      <c r="EGW97" s="294">
        <f t="shared" si="57"/>
        <v>-1047.9748559157808</v>
      </c>
      <c r="EGX97" s="294">
        <f t="shared" si="57"/>
        <v>-1047.9748559157808</v>
      </c>
      <c r="EGY97" s="294">
        <f t="shared" si="57"/>
        <v>-1047.9748559157808</v>
      </c>
      <c r="EGZ97" s="294">
        <f t="shared" si="57"/>
        <v>-1047.9748559157808</v>
      </c>
      <c r="EHA97" s="294">
        <f t="shared" si="57"/>
        <v>-1047.9748559157808</v>
      </c>
      <c r="EHB97" s="294">
        <f t="shared" si="57"/>
        <v>-1047.9748559157808</v>
      </c>
      <c r="EHC97" s="294">
        <f t="shared" si="57"/>
        <v>-1047.9748559157808</v>
      </c>
      <c r="EHD97" s="294">
        <f t="shared" si="57"/>
        <v>-1047.9748559157808</v>
      </c>
      <c r="EHE97" s="294">
        <f t="shared" si="57"/>
        <v>-1047.9748559157808</v>
      </c>
      <c r="EHF97" s="294">
        <f t="shared" ref="EHF97:EJQ97" si="58">(EHF$96*$B101+SUM($F$8:$F$10)-((EHF$96*$B101+SUM($F$8:$F$10))/$F$11*$F$40)-($F$27*EHF$96/$D$7)-SUM($F$14:$F$26,$F$28:$F$33,$F$35:$F$36,$F$41))</f>
        <v>-1047.9748559157808</v>
      </c>
      <c r="EHG97" s="294">
        <f t="shared" si="58"/>
        <v>-1047.9748559157808</v>
      </c>
      <c r="EHH97" s="294">
        <f t="shared" si="58"/>
        <v>-1047.9748559157808</v>
      </c>
      <c r="EHI97" s="294">
        <f t="shared" si="58"/>
        <v>-1047.9748559157808</v>
      </c>
      <c r="EHJ97" s="294">
        <f t="shared" si="58"/>
        <v>-1047.9748559157808</v>
      </c>
      <c r="EHK97" s="294">
        <f t="shared" si="58"/>
        <v>-1047.9748559157808</v>
      </c>
      <c r="EHL97" s="294">
        <f t="shared" si="58"/>
        <v>-1047.9748559157808</v>
      </c>
      <c r="EHM97" s="294">
        <f t="shared" si="58"/>
        <v>-1047.9748559157808</v>
      </c>
      <c r="EHN97" s="294">
        <f t="shared" si="58"/>
        <v>-1047.9748559157808</v>
      </c>
      <c r="EHO97" s="294">
        <f t="shared" si="58"/>
        <v>-1047.9748559157808</v>
      </c>
      <c r="EHP97" s="294">
        <f t="shared" si="58"/>
        <v>-1047.9748559157808</v>
      </c>
      <c r="EHQ97" s="294">
        <f t="shared" si="58"/>
        <v>-1047.9748559157808</v>
      </c>
      <c r="EHR97" s="294">
        <f t="shared" si="58"/>
        <v>-1047.9748559157808</v>
      </c>
      <c r="EHS97" s="294">
        <f t="shared" si="58"/>
        <v>-1047.9748559157808</v>
      </c>
      <c r="EHT97" s="294">
        <f t="shared" si="58"/>
        <v>-1047.9748559157808</v>
      </c>
      <c r="EHU97" s="294">
        <f t="shared" si="58"/>
        <v>-1047.9748559157808</v>
      </c>
      <c r="EHV97" s="294">
        <f t="shared" si="58"/>
        <v>-1047.9748559157808</v>
      </c>
      <c r="EHW97" s="294">
        <f t="shared" si="58"/>
        <v>-1047.9748559157808</v>
      </c>
      <c r="EHX97" s="294">
        <f t="shared" si="58"/>
        <v>-1047.9748559157808</v>
      </c>
      <c r="EHY97" s="294">
        <f t="shared" si="58"/>
        <v>-1047.9748559157808</v>
      </c>
      <c r="EHZ97" s="294">
        <f t="shared" si="58"/>
        <v>-1047.9748559157808</v>
      </c>
      <c r="EIA97" s="294">
        <f t="shared" si="58"/>
        <v>-1047.9748559157808</v>
      </c>
      <c r="EIB97" s="294">
        <f t="shared" si="58"/>
        <v>-1047.9748559157808</v>
      </c>
      <c r="EIC97" s="294">
        <f t="shared" si="58"/>
        <v>-1047.9748559157808</v>
      </c>
      <c r="EID97" s="294">
        <f t="shared" si="58"/>
        <v>-1047.9748559157808</v>
      </c>
      <c r="EIE97" s="294">
        <f t="shared" si="58"/>
        <v>-1047.9748559157808</v>
      </c>
      <c r="EIF97" s="294">
        <f t="shared" si="58"/>
        <v>-1047.9748559157808</v>
      </c>
      <c r="EIG97" s="294">
        <f t="shared" si="58"/>
        <v>-1047.9748559157808</v>
      </c>
      <c r="EIH97" s="294">
        <f t="shared" si="58"/>
        <v>-1047.9748559157808</v>
      </c>
      <c r="EII97" s="294">
        <f t="shared" si="58"/>
        <v>-1047.9748559157808</v>
      </c>
      <c r="EIJ97" s="294">
        <f t="shared" si="58"/>
        <v>-1047.9748559157808</v>
      </c>
      <c r="EIK97" s="294">
        <f t="shared" si="58"/>
        <v>-1047.9748559157808</v>
      </c>
      <c r="EIL97" s="294">
        <f t="shared" si="58"/>
        <v>-1047.9748559157808</v>
      </c>
      <c r="EIM97" s="294">
        <f t="shared" si="58"/>
        <v>-1047.9748559157808</v>
      </c>
      <c r="EIN97" s="294">
        <f t="shared" si="58"/>
        <v>-1047.9748559157808</v>
      </c>
      <c r="EIO97" s="294">
        <f t="shared" si="58"/>
        <v>-1047.9748559157808</v>
      </c>
      <c r="EIP97" s="294">
        <f t="shared" si="58"/>
        <v>-1047.9748559157808</v>
      </c>
      <c r="EIQ97" s="294">
        <f t="shared" si="58"/>
        <v>-1047.9748559157808</v>
      </c>
      <c r="EIR97" s="294">
        <f t="shared" si="58"/>
        <v>-1047.9748559157808</v>
      </c>
      <c r="EIS97" s="294">
        <f t="shared" si="58"/>
        <v>-1047.9748559157808</v>
      </c>
      <c r="EIT97" s="294">
        <f t="shared" si="58"/>
        <v>-1047.9748559157808</v>
      </c>
      <c r="EIU97" s="294">
        <f t="shared" si="58"/>
        <v>-1047.9748559157808</v>
      </c>
      <c r="EIV97" s="294">
        <f t="shared" si="58"/>
        <v>-1047.9748559157808</v>
      </c>
      <c r="EIW97" s="294">
        <f t="shared" si="58"/>
        <v>-1047.9748559157808</v>
      </c>
      <c r="EIX97" s="294">
        <f t="shared" si="58"/>
        <v>-1047.9748559157808</v>
      </c>
      <c r="EIY97" s="294">
        <f t="shared" si="58"/>
        <v>-1047.9748559157808</v>
      </c>
      <c r="EIZ97" s="294">
        <f t="shared" si="58"/>
        <v>-1047.9748559157808</v>
      </c>
      <c r="EJA97" s="294">
        <f t="shared" si="58"/>
        <v>-1047.9748559157808</v>
      </c>
      <c r="EJB97" s="294">
        <f t="shared" si="58"/>
        <v>-1047.9748559157808</v>
      </c>
      <c r="EJC97" s="294">
        <f t="shared" si="58"/>
        <v>-1047.9748559157808</v>
      </c>
      <c r="EJD97" s="294">
        <f t="shared" si="58"/>
        <v>-1047.9748559157808</v>
      </c>
      <c r="EJE97" s="294">
        <f t="shared" si="58"/>
        <v>-1047.9748559157808</v>
      </c>
      <c r="EJF97" s="294">
        <f t="shared" si="58"/>
        <v>-1047.9748559157808</v>
      </c>
      <c r="EJG97" s="294">
        <f t="shared" si="58"/>
        <v>-1047.9748559157808</v>
      </c>
      <c r="EJH97" s="294">
        <f t="shared" si="58"/>
        <v>-1047.9748559157808</v>
      </c>
      <c r="EJI97" s="294">
        <f t="shared" si="58"/>
        <v>-1047.9748559157808</v>
      </c>
      <c r="EJJ97" s="294">
        <f t="shared" si="58"/>
        <v>-1047.9748559157808</v>
      </c>
      <c r="EJK97" s="294">
        <f t="shared" si="58"/>
        <v>-1047.9748559157808</v>
      </c>
      <c r="EJL97" s="294">
        <f t="shared" si="58"/>
        <v>-1047.9748559157808</v>
      </c>
      <c r="EJM97" s="294">
        <f t="shared" si="58"/>
        <v>-1047.9748559157808</v>
      </c>
      <c r="EJN97" s="294">
        <f t="shared" si="58"/>
        <v>-1047.9748559157808</v>
      </c>
      <c r="EJO97" s="294">
        <f t="shared" si="58"/>
        <v>-1047.9748559157808</v>
      </c>
      <c r="EJP97" s="294">
        <f t="shared" si="58"/>
        <v>-1047.9748559157808</v>
      </c>
      <c r="EJQ97" s="294">
        <f t="shared" si="58"/>
        <v>-1047.9748559157808</v>
      </c>
      <c r="EJR97" s="294">
        <f t="shared" ref="EJR97:EMC97" si="59">(EJR$96*$B101+SUM($F$8:$F$10)-((EJR$96*$B101+SUM($F$8:$F$10))/$F$11*$F$40)-($F$27*EJR$96/$D$7)-SUM($F$14:$F$26,$F$28:$F$33,$F$35:$F$36,$F$41))</f>
        <v>-1047.9748559157808</v>
      </c>
      <c r="EJS97" s="294">
        <f t="shared" si="59"/>
        <v>-1047.9748559157808</v>
      </c>
      <c r="EJT97" s="294">
        <f t="shared" si="59"/>
        <v>-1047.9748559157808</v>
      </c>
      <c r="EJU97" s="294">
        <f t="shared" si="59"/>
        <v>-1047.9748559157808</v>
      </c>
      <c r="EJV97" s="294">
        <f t="shared" si="59"/>
        <v>-1047.9748559157808</v>
      </c>
      <c r="EJW97" s="294">
        <f t="shared" si="59"/>
        <v>-1047.9748559157808</v>
      </c>
      <c r="EJX97" s="294">
        <f t="shared" si="59"/>
        <v>-1047.9748559157808</v>
      </c>
      <c r="EJY97" s="294">
        <f t="shared" si="59"/>
        <v>-1047.9748559157808</v>
      </c>
      <c r="EJZ97" s="294">
        <f t="shared" si="59"/>
        <v>-1047.9748559157808</v>
      </c>
      <c r="EKA97" s="294">
        <f t="shared" si="59"/>
        <v>-1047.9748559157808</v>
      </c>
      <c r="EKB97" s="294">
        <f t="shared" si="59"/>
        <v>-1047.9748559157808</v>
      </c>
      <c r="EKC97" s="294">
        <f t="shared" si="59"/>
        <v>-1047.9748559157808</v>
      </c>
      <c r="EKD97" s="294">
        <f t="shared" si="59"/>
        <v>-1047.9748559157808</v>
      </c>
      <c r="EKE97" s="294">
        <f t="shared" si="59"/>
        <v>-1047.9748559157808</v>
      </c>
      <c r="EKF97" s="294">
        <f t="shared" si="59"/>
        <v>-1047.9748559157808</v>
      </c>
      <c r="EKG97" s="294">
        <f t="shared" si="59"/>
        <v>-1047.9748559157808</v>
      </c>
      <c r="EKH97" s="294">
        <f t="shared" si="59"/>
        <v>-1047.9748559157808</v>
      </c>
      <c r="EKI97" s="294">
        <f t="shared" si="59"/>
        <v>-1047.9748559157808</v>
      </c>
      <c r="EKJ97" s="294">
        <f t="shared" si="59"/>
        <v>-1047.9748559157808</v>
      </c>
      <c r="EKK97" s="294">
        <f t="shared" si="59"/>
        <v>-1047.9748559157808</v>
      </c>
      <c r="EKL97" s="294">
        <f t="shared" si="59"/>
        <v>-1047.9748559157808</v>
      </c>
      <c r="EKM97" s="294">
        <f t="shared" si="59"/>
        <v>-1047.9748559157808</v>
      </c>
      <c r="EKN97" s="294">
        <f t="shared" si="59"/>
        <v>-1047.9748559157808</v>
      </c>
      <c r="EKO97" s="294">
        <f t="shared" si="59"/>
        <v>-1047.9748559157808</v>
      </c>
      <c r="EKP97" s="294">
        <f t="shared" si="59"/>
        <v>-1047.9748559157808</v>
      </c>
      <c r="EKQ97" s="294">
        <f t="shared" si="59"/>
        <v>-1047.9748559157808</v>
      </c>
      <c r="EKR97" s="294">
        <f t="shared" si="59"/>
        <v>-1047.9748559157808</v>
      </c>
      <c r="EKS97" s="294">
        <f t="shared" si="59"/>
        <v>-1047.9748559157808</v>
      </c>
      <c r="EKT97" s="294">
        <f t="shared" si="59"/>
        <v>-1047.9748559157808</v>
      </c>
      <c r="EKU97" s="294">
        <f t="shared" si="59"/>
        <v>-1047.9748559157808</v>
      </c>
      <c r="EKV97" s="294">
        <f t="shared" si="59"/>
        <v>-1047.9748559157808</v>
      </c>
      <c r="EKW97" s="294">
        <f t="shared" si="59"/>
        <v>-1047.9748559157808</v>
      </c>
      <c r="EKX97" s="294">
        <f t="shared" si="59"/>
        <v>-1047.9748559157808</v>
      </c>
      <c r="EKY97" s="294">
        <f t="shared" si="59"/>
        <v>-1047.9748559157808</v>
      </c>
      <c r="EKZ97" s="294">
        <f t="shared" si="59"/>
        <v>-1047.9748559157808</v>
      </c>
      <c r="ELA97" s="294">
        <f t="shared" si="59"/>
        <v>-1047.9748559157808</v>
      </c>
      <c r="ELB97" s="294">
        <f t="shared" si="59"/>
        <v>-1047.9748559157808</v>
      </c>
      <c r="ELC97" s="294">
        <f t="shared" si="59"/>
        <v>-1047.9748559157808</v>
      </c>
      <c r="ELD97" s="294">
        <f t="shared" si="59"/>
        <v>-1047.9748559157808</v>
      </c>
      <c r="ELE97" s="294">
        <f t="shared" si="59"/>
        <v>-1047.9748559157808</v>
      </c>
      <c r="ELF97" s="294">
        <f t="shared" si="59"/>
        <v>-1047.9748559157808</v>
      </c>
      <c r="ELG97" s="294">
        <f t="shared" si="59"/>
        <v>-1047.9748559157808</v>
      </c>
      <c r="ELH97" s="294">
        <f t="shared" si="59"/>
        <v>-1047.9748559157808</v>
      </c>
      <c r="ELI97" s="294">
        <f t="shared" si="59"/>
        <v>-1047.9748559157808</v>
      </c>
      <c r="ELJ97" s="294">
        <f t="shared" si="59"/>
        <v>-1047.9748559157808</v>
      </c>
      <c r="ELK97" s="294">
        <f t="shared" si="59"/>
        <v>-1047.9748559157808</v>
      </c>
      <c r="ELL97" s="294">
        <f t="shared" si="59"/>
        <v>-1047.9748559157808</v>
      </c>
      <c r="ELM97" s="294">
        <f t="shared" si="59"/>
        <v>-1047.9748559157808</v>
      </c>
      <c r="ELN97" s="294">
        <f t="shared" si="59"/>
        <v>-1047.9748559157808</v>
      </c>
      <c r="ELO97" s="294">
        <f t="shared" si="59"/>
        <v>-1047.9748559157808</v>
      </c>
      <c r="ELP97" s="294">
        <f t="shared" si="59"/>
        <v>-1047.9748559157808</v>
      </c>
      <c r="ELQ97" s="294">
        <f t="shared" si="59"/>
        <v>-1047.9748559157808</v>
      </c>
      <c r="ELR97" s="294">
        <f t="shared" si="59"/>
        <v>-1047.9748559157808</v>
      </c>
      <c r="ELS97" s="294">
        <f t="shared" si="59"/>
        <v>-1047.9748559157808</v>
      </c>
      <c r="ELT97" s="294">
        <f t="shared" si="59"/>
        <v>-1047.9748559157808</v>
      </c>
      <c r="ELU97" s="294">
        <f t="shared" si="59"/>
        <v>-1047.9748559157808</v>
      </c>
      <c r="ELV97" s="294">
        <f t="shared" si="59"/>
        <v>-1047.9748559157808</v>
      </c>
      <c r="ELW97" s="294">
        <f t="shared" si="59"/>
        <v>-1047.9748559157808</v>
      </c>
      <c r="ELX97" s="294">
        <f t="shared" si="59"/>
        <v>-1047.9748559157808</v>
      </c>
      <c r="ELY97" s="294">
        <f t="shared" si="59"/>
        <v>-1047.9748559157808</v>
      </c>
      <c r="ELZ97" s="294">
        <f t="shared" si="59"/>
        <v>-1047.9748559157808</v>
      </c>
      <c r="EMA97" s="294">
        <f t="shared" si="59"/>
        <v>-1047.9748559157808</v>
      </c>
      <c r="EMB97" s="294">
        <f t="shared" si="59"/>
        <v>-1047.9748559157808</v>
      </c>
      <c r="EMC97" s="294">
        <f t="shared" si="59"/>
        <v>-1047.9748559157808</v>
      </c>
      <c r="EMD97" s="294">
        <f t="shared" ref="EMD97:EOO97" si="60">(EMD$96*$B101+SUM($F$8:$F$10)-((EMD$96*$B101+SUM($F$8:$F$10))/$F$11*$F$40)-($F$27*EMD$96/$D$7)-SUM($F$14:$F$26,$F$28:$F$33,$F$35:$F$36,$F$41))</f>
        <v>-1047.9748559157808</v>
      </c>
      <c r="EME97" s="294">
        <f t="shared" si="60"/>
        <v>-1047.9748559157808</v>
      </c>
      <c r="EMF97" s="294">
        <f t="shared" si="60"/>
        <v>-1047.9748559157808</v>
      </c>
      <c r="EMG97" s="294">
        <f t="shared" si="60"/>
        <v>-1047.9748559157808</v>
      </c>
      <c r="EMH97" s="294">
        <f t="shared" si="60"/>
        <v>-1047.9748559157808</v>
      </c>
      <c r="EMI97" s="294">
        <f t="shared" si="60"/>
        <v>-1047.9748559157808</v>
      </c>
      <c r="EMJ97" s="294">
        <f t="shared" si="60"/>
        <v>-1047.9748559157808</v>
      </c>
      <c r="EMK97" s="294">
        <f t="shared" si="60"/>
        <v>-1047.9748559157808</v>
      </c>
      <c r="EML97" s="294">
        <f t="shared" si="60"/>
        <v>-1047.9748559157808</v>
      </c>
      <c r="EMM97" s="294">
        <f t="shared" si="60"/>
        <v>-1047.9748559157808</v>
      </c>
      <c r="EMN97" s="294">
        <f t="shared" si="60"/>
        <v>-1047.9748559157808</v>
      </c>
      <c r="EMO97" s="294">
        <f t="shared" si="60"/>
        <v>-1047.9748559157808</v>
      </c>
      <c r="EMP97" s="294">
        <f t="shared" si="60"/>
        <v>-1047.9748559157808</v>
      </c>
      <c r="EMQ97" s="294">
        <f t="shared" si="60"/>
        <v>-1047.9748559157808</v>
      </c>
      <c r="EMR97" s="294">
        <f t="shared" si="60"/>
        <v>-1047.9748559157808</v>
      </c>
      <c r="EMS97" s="294">
        <f t="shared" si="60"/>
        <v>-1047.9748559157808</v>
      </c>
      <c r="EMT97" s="294">
        <f t="shared" si="60"/>
        <v>-1047.9748559157808</v>
      </c>
      <c r="EMU97" s="294">
        <f t="shared" si="60"/>
        <v>-1047.9748559157808</v>
      </c>
      <c r="EMV97" s="294">
        <f t="shared" si="60"/>
        <v>-1047.9748559157808</v>
      </c>
      <c r="EMW97" s="294">
        <f t="shared" si="60"/>
        <v>-1047.9748559157808</v>
      </c>
      <c r="EMX97" s="294">
        <f t="shared" si="60"/>
        <v>-1047.9748559157808</v>
      </c>
      <c r="EMY97" s="294">
        <f t="shared" si="60"/>
        <v>-1047.9748559157808</v>
      </c>
      <c r="EMZ97" s="294">
        <f t="shared" si="60"/>
        <v>-1047.9748559157808</v>
      </c>
      <c r="ENA97" s="294">
        <f t="shared" si="60"/>
        <v>-1047.9748559157808</v>
      </c>
      <c r="ENB97" s="294">
        <f t="shared" si="60"/>
        <v>-1047.9748559157808</v>
      </c>
      <c r="ENC97" s="294">
        <f t="shared" si="60"/>
        <v>-1047.9748559157808</v>
      </c>
      <c r="END97" s="294">
        <f t="shared" si="60"/>
        <v>-1047.9748559157808</v>
      </c>
      <c r="ENE97" s="294">
        <f t="shared" si="60"/>
        <v>-1047.9748559157808</v>
      </c>
      <c r="ENF97" s="294">
        <f t="shared" si="60"/>
        <v>-1047.9748559157808</v>
      </c>
      <c r="ENG97" s="294">
        <f t="shared" si="60"/>
        <v>-1047.9748559157808</v>
      </c>
      <c r="ENH97" s="294">
        <f t="shared" si="60"/>
        <v>-1047.9748559157808</v>
      </c>
      <c r="ENI97" s="294">
        <f t="shared" si="60"/>
        <v>-1047.9748559157808</v>
      </c>
      <c r="ENJ97" s="294">
        <f t="shared" si="60"/>
        <v>-1047.9748559157808</v>
      </c>
      <c r="ENK97" s="294">
        <f t="shared" si="60"/>
        <v>-1047.9748559157808</v>
      </c>
      <c r="ENL97" s="294">
        <f t="shared" si="60"/>
        <v>-1047.9748559157808</v>
      </c>
      <c r="ENM97" s="294">
        <f t="shared" si="60"/>
        <v>-1047.9748559157808</v>
      </c>
      <c r="ENN97" s="294">
        <f t="shared" si="60"/>
        <v>-1047.9748559157808</v>
      </c>
      <c r="ENO97" s="294">
        <f t="shared" si="60"/>
        <v>-1047.9748559157808</v>
      </c>
      <c r="ENP97" s="294">
        <f t="shared" si="60"/>
        <v>-1047.9748559157808</v>
      </c>
      <c r="ENQ97" s="294">
        <f t="shared" si="60"/>
        <v>-1047.9748559157808</v>
      </c>
      <c r="ENR97" s="294">
        <f t="shared" si="60"/>
        <v>-1047.9748559157808</v>
      </c>
      <c r="ENS97" s="294">
        <f t="shared" si="60"/>
        <v>-1047.9748559157808</v>
      </c>
      <c r="ENT97" s="294">
        <f t="shared" si="60"/>
        <v>-1047.9748559157808</v>
      </c>
      <c r="ENU97" s="294">
        <f t="shared" si="60"/>
        <v>-1047.9748559157808</v>
      </c>
      <c r="ENV97" s="294">
        <f t="shared" si="60"/>
        <v>-1047.9748559157808</v>
      </c>
      <c r="ENW97" s="294">
        <f t="shared" si="60"/>
        <v>-1047.9748559157808</v>
      </c>
      <c r="ENX97" s="294">
        <f t="shared" si="60"/>
        <v>-1047.9748559157808</v>
      </c>
      <c r="ENY97" s="294">
        <f t="shared" si="60"/>
        <v>-1047.9748559157808</v>
      </c>
      <c r="ENZ97" s="294">
        <f t="shared" si="60"/>
        <v>-1047.9748559157808</v>
      </c>
      <c r="EOA97" s="294">
        <f t="shared" si="60"/>
        <v>-1047.9748559157808</v>
      </c>
      <c r="EOB97" s="294">
        <f t="shared" si="60"/>
        <v>-1047.9748559157808</v>
      </c>
      <c r="EOC97" s="294">
        <f t="shared" si="60"/>
        <v>-1047.9748559157808</v>
      </c>
      <c r="EOD97" s="294">
        <f t="shared" si="60"/>
        <v>-1047.9748559157808</v>
      </c>
      <c r="EOE97" s="294">
        <f t="shared" si="60"/>
        <v>-1047.9748559157808</v>
      </c>
      <c r="EOF97" s="294">
        <f t="shared" si="60"/>
        <v>-1047.9748559157808</v>
      </c>
      <c r="EOG97" s="294">
        <f t="shared" si="60"/>
        <v>-1047.9748559157808</v>
      </c>
      <c r="EOH97" s="294">
        <f t="shared" si="60"/>
        <v>-1047.9748559157808</v>
      </c>
      <c r="EOI97" s="294">
        <f t="shared" si="60"/>
        <v>-1047.9748559157808</v>
      </c>
      <c r="EOJ97" s="294">
        <f t="shared" si="60"/>
        <v>-1047.9748559157808</v>
      </c>
      <c r="EOK97" s="294">
        <f t="shared" si="60"/>
        <v>-1047.9748559157808</v>
      </c>
      <c r="EOL97" s="294">
        <f t="shared" si="60"/>
        <v>-1047.9748559157808</v>
      </c>
      <c r="EOM97" s="294">
        <f t="shared" si="60"/>
        <v>-1047.9748559157808</v>
      </c>
      <c r="EON97" s="294">
        <f t="shared" si="60"/>
        <v>-1047.9748559157808</v>
      </c>
      <c r="EOO97" s="294">
        <f t="shared" si="60"/>
        <v>-1047.9748559157808</v>
      </c>
      <c r="EOP97" s="294">
        <f t="shared" ref="EOP97:ERA97" si="61">(EOP$96*$B101+SUM($F$8:$F$10)-((EOP$96*$B101+SUM($F$8:$F$10))/$F$11*$F$40)-($F$27*EOP$96/$D$7)-SUM($F$14:$F$26,$F$28:$F$33,$F$35:$F$36,$F$41))</f>
        <v>-1047.9748559157808</v>
      </c>
      <c r="EOQ97" s="294">
        <f t="shared" si="61"/>
        <v>-1047.9748559157808</v>
      </c>
      <c r="EOR97" s="294">
        <f t="shared" si="61"/>
        <v>-1047.9748559157808</v>
      </c>
      <c r="EOS97" s="294">
        <f t="shared" si="61"/>
        <v>-1047.9748559157808</v>
      </c>
      <c r="EOT97" s="294">
        <f t="shared" si="61"/>
        <v>-1047.9748559157808</v>
      </c>
      <c r="EOU97" s="294">
        <f t="shared" si="61"/>
        <v>-1047.9748559157808</v>
      </c>
      <c r="EOV97" s="294">
        <f t="shared" si="61"/>
        <v>-1047.9748559157808</v>
      </c>
      <c r="EOW97" s="294">
        <f t="shared" si="61"/>
        <v>-1047.9748559157808</v>
      </c>
      <c r="EOX97" s="294">
        <f t="shared" si="61"/>
        <v>-1047.9748559157808</v>
      </c>
      <c r="EOY97" s="294">
        <f t="shared" si="61"/>
        <v>-1047.9748559157808</v>
      </c>
      <c r="EOZ97" s="294">
        <f t="shared" si="61"/>
        <v>-1047.9748559157808</v>
      </c>
      <c r="EPA97" s="294">
        <f t="shared" si="61"/>
        <v>-1047.9748559157808</v>
      </c>
      <c r="EPB97" s="294">
        <f t="shared" si="61"/>
        <v>-1047.9748559157808</v>
      </c>
      <c r="EPC97" s="294">
        <f t="shared" si="61"/>
        <v>-1047.9748559157808</v>
      </c>
      <c r="EPD97" s="294">
        <f t="shared" si="61"/>
        <v>-1047.9748559157808</v>
      </c>
      <c r="EPE97" s="294">
        <f t="shared" si="61"/>
        <v>-1047.9748559157808</v>
      </c>
      <c r="EPF97" s="294">
        <f t="shared" si="61"/>
        <v>-1047.9748559157808</v>
      </c>
      <c r="EPG97" s="294">
        <f t="shared" si="61"/>
        <v>-1047.9748559157808</v>
      </c>
      <c r="EPH97" s="294">
        <f t="shared" si="61"/>
        <v>-1047.9748559157808</v>
      </c>
      <c r="EPI97" s="294">
        <f t="shared" si="61"/>
        <v>-1047.9748559157808</v>
      </c>
      <c r="EPJ97" s="294">
        <f t="shared" si="61"/>
        <v>-1047.9748559157808</v>
      </c>
      <c r="EPK97" s="294">
        <f t="shared" si="61"/>
        <v>-1047.9748559157808</v>
      </c>
      <c r="EPL97" s="294">
        <f t="shared" si="61"/>
        <v>-1047.9748559157808</v>
      </c>
      <c r="EPM97" s="294">
        <f t="shared" si="61"/>
        <v>-1047.9748559157808</v>
      </c>
      <c r="EPN97" s="294">
        <f t="shared" si="61"/>
        <v>-1047.9748559157808</v>
      </c>
      <c r="EPO97" s="294">
        <f t="shared" si="61"/>
        <v>-1047.9748559157808</v>
      </c>
      <c r="EPP97" s="294">
        <f t="shared" si="61"/>
        <v>-1047.9748559157808</v>
      </c>
      <c r="EPQ97" s="294">
        <f t="shared" si="61"/>
        <v>-1047.9748559157808</v>
      </c>
      <c r="EPR97" s="294">
        <f t="shared" si="61"/>
        <v>-1047.9748559157808</v>
      </c>
      <c r="EPS97" s="294">
        <f t="shared" si="61"/>
        <v>-1047.9748559157808</v>
      </c>
      <c r="EPT97" s="294">
        <f t="shared" si="61"/>
        <v>-1047.9748559157808</v>
      </c>
      <c r="EPU97" s="294">
        <f t="shared" si="61"/>
        <v>-1047.9748559157808</v>
      </c>
      <c r="EPV97" s="294">
        <f t="shared" si="61"/>
        <v>-1047.9748559157808</v>
      </c>
      <c r="EPW97" s="294">
        <f t="shared" si="61"/>
        <v>-1047.9748559157808</v>
      </c>
      <c r="EPX97" s="294">
        <f t="shared" si="61"/>
        <v>-1047.9748559157808</v>
      </c>
      <c r="EPY97" s="294">
        <f t="shared" si="61"/>
        <v>-1047.9748559157808</v>
      </c>
      <c r="EPZ97" s="294">
        <f t="shared" si="61"/>
        <v>-1047.9748559157808</v>
      </c>
      <c r="EQA97" s="294">
        <f t="shared" si="61"/>
        <v>-1047.9748559157808</v>
      </c>
      <c r="EQB97" s="294">
        <f t="shared" si="61"/>
        <v>-1047.9748559157808</v>
      </c>
      <c r="EQC97" s="294">
        <f t="shared" si="61"/>
        <v>-1047.9748559157808</v>
      </c>
      <c r="EQD97" s="294">
        <f t="shared" si="61"/>
        <v>-1047.9748559157808</v>
      </c>
      <c r="EQE97" s="294">
        <f t="shared" si="61"/>
        <v>-1047.9748559157808</v>
      </c>
      <c r="EQF97" s="294">
        <f t="shared" si="61"/>
        <v>-1047.9748559157808</v>
      </c>
      <c r="EQG97" s="294">
        <f t="shared" si="61"/>
        <v>-1047.9748559157808</v>
      </c>
      <c r="EQH97" s="294">
        <f t="shared" si="61"/>
        <v>-1047.9748559157808</v>
      </c>
      <c r="EQI97" s="294">
        <f t="shared" si="61"/>
        <v>-1047.9748559157808</v>
      </c>
      <c r="EQJ97" s="294">
        <f t="shared" si="61"/>
        <v>-1047.9748559157808</v>
      </c>
      <c r="EQK97" s="294">
        <f t="shared" si="61"/>
        <v>-1047.9748559157808</v>
      </c>
      <c r="EQL97" s="294">
        <f t="shared" si="61"/>
        <v>-1047.9748559157808</v>
      </c>
      <c r="EQM97" s="294">
        <f t="shared" si="61"/>
        <v>-1047.9748559157808</v>
      </c>
      <c r="EQN97" s="294">
        <f t="shared" si="61"/>
        <v>-1047.9748559157808</v>
      </c>
      <c r="EQO97" s="294">
        <f t="shared" si="61"/>
        <v>-1047.9748559157808</v>
      </c>
      <c r="EQP97" s="294">
        <f t="shared" si="61"/>
        <v>-1047.9748559157808</v>
      </c>
      <c r="EQQ97" s="294">
        <f t="shared" si="61"/>
        <v>-1047.9748559157808</v>
      </c>
      <c r="EQR97" s="294">
        <f t="shared" si="61"/>
        <v>-1047.9748559157808</v>
      </c>
      <c r="EQS97" s="294">
        <f t="shared" si="61"/>
        <v>-1047.9748559157808</v>
      </c>
      <c r="EQT97" s="294">
        <f t="shared" si="61"/>
        <v>-1047.9748559157808</v>
      </c>
      <c r="EQU97" s="294">
        <f t="shared" si="61"/>
        <v>-1047.9748559157808</v>
      </c>
      <c r="EQV97" s="294">
        <f t="shared" si="61"/>
        <v>-1047.9748559157808</v>
      </c>
      <c r="EQW97" s="294">
        <f t="shared" si="61"/>
        <v>-1047.9748559157808</v>
      </c>
      <c r="EQX97" s="294">
        <f t="shared" si="61"/>
        <v>-1047.9748559157808</v>
      </c>
      <c r="EQY97" s="294">
        <f t="shared" si="61"/>
        <v>-1047.9748559157808</v>
      </c>
      <c r="EQZ97" s="294">
        <f t="shared" si="61"/>
        <v>-1047.9748559157808</v>
      </c>
      <c r="ERA97" s="294">
        <f t="shared" si="61"/>
        <v>-1047.9748559157808</v>
      </c>
      <c r="ERB97" s="294">
        <f t="shared" ref="ERB97:ETM97" si="62">(ERB$96*$B101+SUM($F$8:$F$10)-((ERB$96*$B101+SUM($F$8:$F$10))/$F$11*$F$40)-($F$27*ERB$96/$D$7)-SUM($F$14:$F$26,$F$28:$F$33,$F$35:$F$36,$F$41))</f>
        <v>-1047.9748559157808</v>
      </c>
      <c r="ERC97" s="294">
        <f t="shared" si="62"/>
        <v>-1047.9748559157808</v>
      </c>
      <c r="ERD97" s="294">
        <f t="shared" si="62"/>
        <v>-1047.9748559157808</v>
      </c>
      <c r="ERE97" s="294">
        <f t="shared" si="62"/>
        <v>-1047.9748559157808</v>
      </c>
      <c r="ERF97" s="294">
        <f t="shared" si="62"/>
        <v>-1047.9748559157808</v>
      </c>
      <c r="ERG97" s="294">
        <f t="shared" si="62"/>
        <v>-1047.9748559157808</v>
      </c>
      <c r="ERH97" s="294">
        <f t="shared" si="62"/>
        <v>-1047.9748559157808</v>
      </c>
      <c r="ERI97" s="294">
        <f t="shared" si="62"/>
        <v>-1047.9748559157808</v>
      </c>
      <c r="ERJ97" s="294">
        <f t="shared" si="62"/>
        <v>-1047.9748559157808</v>
      </c>
      <c r="ERK97" s="294">
        <f t="shared" si="62"/>
        <v>-1047.9748559157808</v>
      </c>
      <c r="ERL97" s="294">
        <f t="shared" si="62"/>
        <v>-1047.9748559157808</v>
      </c>
      <c r="ERM97" s="294">
        <f t="shared" si="62"/>
        <v>-1047.9748559157808</v>
      </c>
      <c r="ERN97" s="294">
        <f t="shared" si="62"/>
        <v>-1047.9748559157808</v>
      </c>
      <c r="ERO97" s="294">
        <f t="shared" si="62"/>
        <v>-1047.9748559157808</v>
      </c>
      <c r="ERP97" s="294">
        <f t="shared" si="62"/>
        <v>-1047.9748559157808</v>
      </c>
      <c r="ERQ97" s="294">
        <f t="shared" si="62"/>
        <v>-1047.9748559157808</v>
      </c>
      <c r="ERR97" s="294">
        <f t="shared" si="62"/>
        <v>-1047.9748559157808</v>
      </c>
      <c r="ERS97" s="294">
        <f t="shared" si="62"/>
        <v>-1047.9748559157808</v>
      </c>
      <c r="ERT97" s="294">
        <f t="shared" si="62"/>
        <v>-1047.9748559157808</v>
      </c>
      <c r="ERU97" s="294">
        <f t="shared" si="62"/>
        <v>-1047.9748559157808</v>
      </c>
      <c r="ERV97" s="294">
        <f t="shared" si="62"/>
        <v>-1047.9748559157808</v>
      </c>
      <c r="ERW97" s="294">
        <f t="shared" si="62"/>
        <v>-1047.9748559157808</v>
      </c>
      <c r="ERX97" s="294">
        <f t="shared" si="62"/>
        <v>-1047.9748559157808</v>
      </c>
      <c r="ERY97" s="294">
        <f t="shared" si="62"/>
        <v>-1047.9748559157808</v>
      </c>
      <c r="ERZ97" s="294">
        <f t="shared" si="62"/>
        <v>-1047.9748559157808</v>
      </c>
      <c r="ESA97" s="294">
        <f t="shared" si="62"/>
        <v>-1047.9748559157808</v>
      </c>
      <c r="ESB97" s="294">
        <f t="shared" si="62"/>
        <v>-1047.9748559157808</v>
      </c>
      <c r="ESC97" s="294">
        <f t="shared" si="62"/>
        <v>-1047.9748559157808</v>
      </c>
      <c r="ESD97" s="294">
        <f t="shared" si="62"/>
        <v>-1047.9748559157808</v>
      </c>
      <c r="ESE97" s="294">
        <f t="shared" si="62"/>
        <v>-1047.9748559157808</v>
      </c>
      <c r="ESF97" s="294">
        <f t="shared" si="62"/>
        <v>-1047.9748559157808</v>
      </c>
      <c r="ESG97" s="294">
        <f t="shared" si="62"/>
        <v>-1047.9748559157808</v>
      </c>
      <c r="ESH97" s="294">
        <f t="shared" si="62"/>
        <v>-1047.9748559157808</v>
      </c>
      <c r="ESI97" s="294">
        <f t="shared" si="62"/>
        <v>-1047.9748559157808</v>
      </c>
      <c r="ESJ97" s="294">
        <f t="shared" si="62"/>
        <v>-1047.9748559157808</v>
      </c>
      <c r="ESK97" s="294">
        <f t="shared" si="62"/>
        <v>-1047.9748559157808</v>
      </c>
      <c r="ESL97" s="294">
        <f t="shared" si="62"/>
        <v>-1047.9748559157808</v>
      </c>
      <c r="ESM97" s="294">
        <f t="shared" si="62"/>
        <v>-1047.9748559157808</v>
      </c>
      <c r="ESN97" s="294">
        <f t="shared" si="62"/>
        <v>-1047.9748559157808</v>
      </c>
      <c r="ESO97" s="294">
        <f t="shared" si="62"/>
        <v>-1047.9748559157808</v>
      </c>
      <c r="ESP97" s="294">
        <f t="shared" si="62"/>
        <v>-1047.9748559157808</v>
      </c>
      <c r="ESQ97" s="294">
        <f t="shared" si="62"/>
        <v>-1047.9748559157808</v>
      </c>
      <c r="ESR97" s="294">
        <f t="shared" si="62"/>
        <v>-1047.9748559157808</v>
      </c>
      <c r="ESS97" s="294">
        <f t="shared" si="62"/>
        <v>-1047.9748559157808</v>
      </c>
      <c r="EST97" s="294">
        <f t="shared" si="62"/>
        <v>-1047.9748559157808</v>
      </c>
      <c r="ESU97" s="294">
        <f t="shared" si="62"/>
        <v>-1047.9748559157808</v>
      </c>
      <c r="ESV97" s="294">
        <f t="shared" si="62"/>
        <v>-1047.9748559157808</v>
      </c>
      <c r="ESW97" s="294">
        <f t="shared" si="62"/>
        <v>-1047.9748559157808</v>
      </c>
      <c r="ESX97" s="294">
        <f t="shared" si="62"/>
        <v>-1047.9748559157808</v>
      </c>
      <c r="ESY97" s="294">
        <f t="shared" si="62"/>
        <v>-1047.9748559157808</v>
      </c>
      <c r="ESZ97" s="294">
        <f t="shared" si="62"/>
        <v>-1047.9748559157808</v>
      </c>
      <c r="ETA97" s="294">
        <f t="shared" si="62"/>
        <v>-1047.9748559157808</v>
      </c>
      <c r="ETB97" s="294">
        <f t="shared" si="62"/>
        <v>-1047.9748559157808</v>
      </c>
      <c r="ETC97" s="294">
        <f t="shared" si="62"/>
        <v>-1047.9748559157808</v>
      </c>
      <c r="ETD97" s="294">
        <f t="shared" si="62"/>
        <v>-1047.9748559157808</v>
      </c>
      <c r="ETE97" s="294">
        <f t="shared" si="62"/>
        <v>-1047.9748559157808</v>
      </c>
      <c r="ETF97" s="294">
        <f t="shared" si="62"/>
        <v>-1047.9748559157808</v>
      </c>
      <c r="ETG97" s="294">
        <f t="shared" si="62"/>
        <v>-1047.9748559157808</v>
      </c>
      <c r="ETH97" s="294">
        <f t="shared" si="62"/>
        <v>-1047.9748559157808</v>
      </c>
      <c r="ETI97" s="294">
        <f t="shared" si="62"/>
        <v>-1047.9748559157808</v>
      </c>
      <c r="ETJ97" s="294">
        <f t="shared" si="62"/>
        <v>-1047.9748559157808</v>
      </c>
      <c r="ETK97" s="294">
        <f t="shared" si="62"/>
        <v>-1047.9748559157808</v>
      </c>
      <c r="ETL97" s="294">
        <f t="shared" si="62"/>
        <v>-1047.9748559157808</v>
      </c>
      <c r="ETM97" s="294">
        <f t="shared" si="62"/>
        <v>-1047.9748559157808</v>
      </c>
      <c r="ETN97" s="294">
        <f t="shared" ref="ETN97:EVY97" si="63">(ETN$96*$B101+SUM($F$8:$F$10)-((ETN$96*$B101+SUM($F$8:$F$10))/$F$11*$F$40)-($F$27*ETN$96/$D$7)-SUM($F$14:$F$26,$F$28:$F$33,$F$35:$F$36,$F$41))</f>
        <v>-1047.9748559157808</v>
      </c>
      <c r="ETO97" s="294">
        <f t="shared" si="63"/>
        <v>-1047.9748559157808</v>
      </c>
      <c r="ETP97" s="294">
        <f t="shared" si="63"/>
        <v>-1047.9748559157808</v>
      </c>
      <c r="ETQ97" s="294">
        <f t="shared" si="63"/>
        <v>-1047.9748559157808</v>
      </c>
      <c r="ETR97" s="294">
        <f t="shared" si="63"/>
        <v>-1047.9748559157808</v>
      </c>
      <c r="ETS97" s="294">
        <f t="shared" si="63"/>
        <v>-1047.9748559157808</v>
      </c>
      <c r="ETT97" s="294">
        <f t="shared" si="63"/>
        <v>-1047.9748559157808</v>
      </c>
      <c r="ETU97" s="294">
        <f t="shared" si="63"/>
        <v>-1047.9748559157808</v>
      </c>
      <c r="ETV97" s="294">
        <f t="shared" si="63"/>
        <v>-1047.9748559157808</v>
      </c>
      <c r="ETW97" s="294">
        <f t="shared" si="63"/>
        <v>-1047.9748559157808</v>
      </c>
      <c r="ETX97" s="294">
        <f t="shared" si="63"/>
        <v>-1047.9748559157808</v>
      </c>
      <c r="ETY97" s="294">
        <f t="shared" si="63"/>
        <v>-1047.9748559157808</v>
      </c>
      <c r="ETZ97" s="294">
        <f t="shared" si="63"/>
        <v>-1047.9748559157808</v>
      </c>
      <c r="EUA97" s="294">
        <f t="shared" si="63"/>
        <v>-1047.9748559157808</v>
      </c>
      <c r="EUB97" s="294">
        <f t="shared" si="63"/>
        <v>-1047.9748559157808</v>
      </c>
      <c r="EUC97" s="294">
        <f t="shared" si="63"/>
        <v>-1047.9748559157808</v>
      </c>
      <c r="EUD97" s="294">
        <f t="shared" si="63"/>
        <v>-1047.9748559157808</v>
      </c>
      <c r="EUE97" s="294">
        <f t="shared" si="63"/>
        <v>-1047.9748559157808</v>
      </c>
      <c r="EUF97" s="294">
        <f t="shared" si="63"/>
        <v>-1047.9748559157808</v>
      </c>
      <c r="EUG97" s="294">
        <f t="shared" si="63"/>
        <v>-1047.9748559157808</v>
      </c>
      <c r="EUH97" s="294">
        <f t="shared" si="63"/>
        <v>-1047.9748559157808</v>
      </c>
      <c r="EUI97" s="294">
        <f t="shared" si="63"/>
        <v>-1047.9748559157808</v>
      </c>
      <c r="EUJ97" s="294">
        <f t="shared" si="63"/>
        <v>-1047.9748559157808</v>
      </c>
      <c r="EUK97" s="294">
        <f t="shared" si="63"/>
        <v>-1047.9748559157808</v>
      </c>
      <c r="EUL97" s="294">
        <f t="shared" si="63"/>
        <v>-1047.9748559157808</v>
      </c>
      <c r="EUM97" s="294">
        <f t="shared" si="63"/>
        <v>-1047.9748559157808</v>
      </c>
      <c r="EUN97" s="294">
        <f t="shared" si="63"/>
        <v>-1047.9748559157808</v>
      </c>
      <c r="EUO97" s="294">
        <f t="shared" si="63"/>
        <v>-1047.9748559157808</v>
      </c>
      <c r="EUP97" s="294">
        <f t="shared" si="63"/>
        <v>-1047.9748559157808</v>
      </c>
      <c r="EUQ97" s="294">
        <f t="shared" si="63"/>
        <v>-1047.9748559157808</v>
      </c>
      <c r="EUR97" s="294">
        <f t="shared" si="63"/>
        <v>-1047.9748559157808</v>
      </c>
      <c r="EUS97" s="294">
        <f t="shared" si="63"/>
        <v>-1047.9748559157808</v>
      </c>
      <c r="EUT97" s="294">
        <f t="shared" si="63"/>
        <v>-1047.9748559157808</v>
      </c>
      <c r="EUU97" s="294">
        <f t="shared" si="63"/>
        <v>-1047.9748559157808</v>
      </c>
      <c r="EUV97" s="294">
        <f t="shared" si="63"/>
        <v>-1047.9748559157808</v>
      </c>
      <c r="EUW97" s="294">
        <f t="shared" si="63"/>
        <v>-1047.9748559157808</v>
      </c>
      <c r="EUX97" s="294">
        <f t="shared" si="63"/>
        <v>-1047.9748559157808</v>
      </c>
      <c r="EUY97" s="294">
        <f t="shared" si="63"/>
        <v>-1047.9748559157808</v>
      </c>
      <c r="EUZ97" s="294">
        <f t="shared" si="63"/>
        <v>-1047.9748559157808</v>
      </c>
      <c r="EVA97" s="294">
        <f t="shared" si="63"/>
        <v>-1047.9748559157808</v>
      </c>
      <c r="EVB97" s="294">
        <f t="shared" si="63"/>
        <v>-1047.9748559157808</v>
      </c>
      <c r="EVC97" s="294">
        <f t="shared" si="63"/>
        <v>-1047.9748559157808</v>
      </c>
      <c r="EVD97" s="294">
        <f t="shared" si="63"/>
        <v>-1047.9748559157808</v>
      </c>
      <c r="EVE97" s="294">
        <f t="shared" si="63"/>
        <v>-1047.9748559157808</v>
      </c>
      <c r="EVF97" s="294">
        <f t="shared" si="63"/>
        <v>-1047.9748559157808</v>
      </c>
      <c r="EVG97" s="294">
        <f t="shared" si="63"/>
        <v>-1047.9748559157808</v>
      </c>
      <c r="EVH97" s="294">
        <f t="shared" si="63"/>
        <v>-1047.9748559157808</v>
      </c>
      <c r="EVI97" s="294">
        <f t="shared" si="63"/>
        <v>-1047.9748559157808</v>
      </c>
      <c r="EVJ97" s="294">
        <f t="shared" si="63"/>
        <v>-1047.9748559157808</v>
      </c>
      <c r="EVK97" s="294">
        <f t="shared" si="63"/>
        <v>-1047.9748559157808</v>
      </c>
      <c r="EVL97" s="294">
        <f t="shared" si="63"/>
        <v>-1047.9748559157808</v>
      </c>
      <c r="EVM97" s="294">
        <f t="shared" si="63"/>
        <v>-1047.9748559157808</v>
      </c>
      <c r="EVN97" s="294">
        <f t="shared" si="63"/>
        <v>-1047.9748559157808</v>
      </c>
      <c r="EVO97" s="294">
        <f t="shared" si="63"/>
        <v>-1047.9748559157808</v>
      </c>
      <c r="EVP97" s="294">
        <f t="shared" si="63"/>
        <v>-1047.9748559157808</v>
      </c>
      <c r="EVQ97" s="294">
        <f t="shared" si="63"/>
        <v>-1047.9748559157808</v>
      </c>
      <c r="EVR97" s="294">
        <f t="shared" si="63"/>
        <v>-1047.9748559157808</v>
      </c>
      <c r="EVS97" s="294">
        <f t="shared" si="63"/>
        <v>-1047.9748559157808</v>
      </c>
      <c r="EVT97" s="294">
        <f t="shared" si="63"/>
        <v>-1047.9748559157808</v>
      </c>
      <c r="EVU97" s="294">
        <f t="shared" si="63"/>
        <v>-1047.9748559157808</v>
      </c>
      <c r="EVV97" s="294">
        <f t="shared" si="63"/>
        <v>-1047.9748559157808</v>
      </c>
      <c r="EVW97" s="294">
        <f t="shared" si="63"/>
        <v>-1047.9748559157808</v>
      </c>
      <c r="EVX97" s="294">
        <f t="shared" si="63"/>
        <v>-1047.9748559157808</v>
      </c>
      <c r="EVY97" s="294">
        <f t="shared" si="63"/>
        <v>-1047.9748559157808</v>
      </c>
      <c r="EVZ97" s="294">
        <f t="shared" ref="EVZ97:EYK97" si="64">(EVZ$96*$B101+SUM($F$8:$F$10)-((EVZ$96*$B101+SUM($F$8:$F$10))/$F$11*$F$40)-($F$27*EVZ$96/$D$7)-SUM($F$14:$F$26,$F$28:$F$33,$F$35:$F$36,$F$41))</f>
        <v>-1047.9748559157808</v>
      </c>
      <c r="EWA97" s="294">
        <f t="shared" si="64"/>
        <v>-1047.9748559157808</v>
      </c>
      <c r="EWB97" s="294">
        <f t="shared" si="64"/>
        <v>-1047.9748559157808</v>
      </c>
      <c r="EWC97" s="294">
        <f t="shared" si="64"/>
        <v>-1047.9748559157808</v>
      </c>
      <c r="EWD97" s="294">
        <f t="shared" si="64"/>
        <v>-1047.9748559157808</v>
      </c>
      <c r="EWE97" s="294">
        <f t="shared" si="64"/>
        <v>-1047.9748559157808</v>
      </c>
      <c r="EWF97" s="294">
        <f t="shared" si="64"/>
        <v>-1047.9748559157808</v>
      </c>
      <c r="EWG97" s="294">
        <f t="shared" si="64"/>
        <v>-1047.9748559157808</v>
      </c>
      <c r="EWH97" s="294">
        <f t="shared" si="64"/>
        <v>-1047.9748559157808</v>
      </c>
      <c r="EWI97" s="294">
        <f t="shared" si="64"/>
        <v>-1047.9748559157808</v>
      </c>
      <c r="EWJ97" s="294">
        <f t="shared" si="64"/>
        <v>-1047.9748559157808</v>
      </c>
      <c r="EWK97" s="294">
        <f t="shared" si="64"/>
        <v>-1047.9748559157808</v>
      </c>
      <c r="EWL97" s="294">
        <f t="shared" si="64"/>
        <v>-1047.9748559157808</v>
      </c>
      <c r="EWM97" s="294">
        <f t="shared" si="64"/>
        <v>-1047.9748559157808</v>
      </c>
      <c r="EWN97" s="294">
        <f t="shared" si="64"/>
        <v>-1047.9748559157808</v>
      </c>
      <c r="EWO97" s="294">
        <f t="shared" si="64"/>
        <v>-1047.9748559157808</v>
      </c>
      <c r="EWP97" s="294">
        <f t="shared" si="64"/>
        <v>-1047.9748559157808</v>
      </c>
      <c r="EWQ97" s="294">
        <f t="shared" si="64"/>
        <v>-1047.9748559157808</v>
      </c>
      <c r="EWR97" s="294">
        <f t="shared" si="64"/>
        <v>-1047.9748559157808</v>
      </c>
      <c r="EWS97" s="294">
        <f t="shared" si="64"/>
        <v>-1047.9748559157808</v>
      </c>
      <c r="EWT97" s="294">
        <f t="shared" si="64"/>
        <v>-1047.9748559157808</v>
      </c>
      <c r="EWU97" s="294">
        <f t="shared" si="64"/>
        <v>-1047.9748559157808</v>
      </c>
      <c r="EWV97" s="294">
        <f t="shared" si="64"/>
        <v>-1047.9748559157808</v>
      </c>
      <c r="EWW97" s="294">
        <f t="shared" si="64"/>
        <v>-1047.9748559157808</v>
      </c>
      <c r="EWX97" s="294">
        <f t="shared" si="64"/>
        <v>-1047.9748559157808</v>
      </c>
      <c r="EWY97" s="294">
        <f t="shared" si="64"/>
        <v>-1047.9748559157808</v>
      </c>
      <c r="EWZ97" s="294">
        <f t="shared" si="64"/>
        <v>-1047.9748559157808</v>
      </c>
      <c r="EXA97" s="294">
        <f t="shared" si="64"/>
        <v>-1047.9748559157808</v>
      </c>
      <c r="EXB97" s="294">
        <f t="shared" si="64"/>
        <v>-1047.9748559157808</v>
      </c>
      <c r="EXC97" s="294">
        <f t="shared" si="64"/>
        <v>-1047.9748559157808</v>
      </c>
      <c r="EXD97" s="294">
        <f t="shared" si="64"/>
        <v>-1047.9748559157808</v>
      </c>
      <c r="EXE97" s="294">
        <f t="shared" si="64"/>
        <v>-1047.9748559157808</v>
      </c>
      <c r="EXF97" s="294">
        <f t="shared" si="64"/>
        <v>-1047.9748559157808</v>
      </c>
      <c r="EXG97" s="294">
        <f t="shared" si="64"/>
        <v>-1047.9748559157808</v>
      </c>
      <c r="EXH97" s="294">
        <f t="shared" si="64"/>
        <v>-1047.9748559157808</v>
      </c>
      <c r="EXI97" s="294">
        <f t="shared" si="64"/>
        <v>-1047.9748559157808</v>
      </c>
      <c r="EXJ97" s="294">
        <f t="shared" si="64"/>
        <v>-1047.9748559157808</v>
      </c>
      <c r="EXK97" s="294">
        <f t="shared" si="64"/>
        <v>-1047.9748559157808</v>
      </c>
      <c r="EXL97" s="294">
        <f t="shared" si="64"/>
        <v>-1047.9748559157808</v>
      </c>
      <c r="EXM97" s="294">
        <f t="shared" si="64"/>
        <v>-1047.9748559157808</v>
      </c>
      <c r="EXN97" s="294">
        <f t="shared" si="64"/>
        <v>-1047.9748559157808</v>
      </c>
      <c r="EXO97" s="294">
        <f t="shared" si="64"/>
        <v>-1047.9748559157808</v>
      </c>
      <c r="EXP97" s="294">
        <f t="shared" si="64"/>
        <v>-1047.9748559157808</v>
      </c>
      <c r="EXQ97" s="294">
        <f t="shared" si="64"/>
        <v>-1047.9748559157808</v>
      </c>
      <c r="EXR97" s="294">
        <f t="shared" si="64"/>
        <v>-1047.9748559157808</v>
      </c>
      <c r="EXS97" s="294">
        <f t="shared" si="64"/>
        <v>-1047.9748559157808</v>
      </c>
      <c r="EXT97" s="294">
        <f t="shared" si="64"/>
        <v>-1047.9748559157808</v>
      </c>
      <c r="EXU97" s="294">
        <f t="shared" si="64"/>
        <v>-1047.9748559157808</v>
      </c>
      <c r="EXV97" s="294">
        <f t="shared" si="64"/>
        <v>-1047.9748559157808</v>
      </c>
      <c r="EXW97" s="294">
        <f t="shared" si="64"/>
        <v>-1047.9748559157808</v>
      </c>
      <c r="EXX97" s="294">
        <f t="shared" si="64"/>
        <v>-1047.9748559157808</v>
      </c>
      <c r="EXY97" s="294">
        <f t="shared" si="64"/>
        <v>-1047.9748559157808</v>
      </c>
      <c r="EXZ97" s="294">
        <f t="shared" si="64"/>
        <v>-1047.9748559157808</v>
      </c>
      <c r="EYA97" s="294">
        <f t="shared" si="64"/>
        <v>-1047.9748559157808</v>
      </c>
      <c r="EYB97" s="294">
        <f t="shared" si="64"/>
        <v>-1047.9748559157808</v>
      </c>
      <c r="EYC97" s="294">
        <f t="shared" si="64"/>
        <v>-1047.9748559157808</v>
      </c>
      <c r="EYD97" s="294">
        <f t="shared" si="64"/>
        <v>-1047.9748559157808</v>
      </c>
      <c r="EYE97" s="294">
        <f t="shared" si="64"/>
        <v>-1047.9748559157808</v>
      </c>
      <c r="EYF97" s="294">
        <f t="shared" si="64"/>
        <v>-1047.9748559157808</v>
      </c>
      <c r="EYG97" s="294">
        <f t="shared" si="64"/>
        <v>-1047.9748559157808</v>
      </c>
      <c r="EYH97" s="294">
        <f t="shared" si="64"/>
        <v>-1047.9748559157808</v>
      </c>
      <c r="EYI97" s="294">
        <f t="shared" si="64"/>
        <v>-1047.9748559157808</v>
      </c>
      <c r="EYJ97" s="294">
        <f t="shared" si="64"/>
        <v>-1047.9748559157808</v>
      </c>
      <c r="EYK97" s="294">
        <f t="shared" si="64"/>
        <v>-1047.9748559157808</v>
      </c>
      <c r="EYL97" s="294">
        <f t="shared" ref="EYL97:FAW97" si="65">(EYL$96*$B101+SUM($F$8:$F$10)-((EYL$96*$B101+SUM($F$8:$F$10))/$F$11*$F$40)-($F$27*EYL$96/$D$7)-SUM($F$14:$F$26,$F$28:$F$33,$F$35:$F$36,$F$41))</f>
        <v>-1047.9748559157808</v>
      </c>
      <c r="EYM97" s="294">
        <f t="shared" si="65"/>
        <v>-1047.9748559157808</v>
      </c>
      <c r="EYN97" s="294">
        <f t="shared" si="65"/>
        <v>-1047.9748559157808</v>
      </c>
      <c r="EYO97" s="294">
        <f t="shared" si="65"/>
        <v>-1047.9748559157808</v>
      </c>
      <c r="EYP97" s="294">
        <f t="shared" si="65"/>
        <v>-1047.9748559157808</v>
      </c>
      <c r="EYQ97" s="294">
        <f t="shared" si="65"/>
        <v>-1047.9748559157808</v>
      </c>
      <c r="EYR97" s="294">
        <f t="shared" si="65"/>
        <v>-1047.9748559157808</v>
      </c>
      <c r="EYS97" s="294">
        <f t="shared" si="65"/>
        <v>-1047.9748559157808</v>
      </c>
      <c r="EYT97" s="294">
        <f t="shared" si="65"/>
        <v>-1047.9748559157808</v>
      </c>
      <c r="EYU97" s="294">
        <f t="shared" si="65"/>
        <v>-1047.9748559157808</v>
      </c>
      <c r="EYV97" s="294">
        <f t="shared" si="65"/>
        <v>-1047.9748559157808</v>
      </c>
      <c r="EYW97" s="294">
        <f t="shared" si="65"/>
        <v>-1047.9748559157808</v>
      </c>
      <c r="EYX97" s="294">
        <f t="shared" si="65"/>
        <v>-1047.9748559157808</v>
      </c>
      <c r="EYY97" s="294">
        <f t="shared" si="65"/>
        <v>-1047.9748559157808</v>
      </c>
      <c r="EYZ97" s="294">
        <f t="shared" si="65"/>
        <v>-1047.9748559157808</v>
      </c>
      <c r="EZA97" s="294">
        <f t="shared" si="65"/>
        <v>-1047.9748559157808</v>
      </c>
      <c r="EZB97" s="294">
        <f t="shared" si="65"/>
        <v>-1047.9748559157808</v>
      </c>
      <c r="EZC97" s="294">
        <f t="shared" si="65"/>
        <v>-1047.9748559157808</v>
      </c>
      <c r="EZD97" s="294">
        <f t="shared" si="65"/>
        <v>-1047.9748559157808</v>
      </c>
      <c r="EZE97" s="294">
        <f t="shared" si="65"/>
        <v>-1047.9748559157808</v>
      </c>
      <c r="EZF97" s="294">
        <f t="shared" si="65"/>
        <v>-1047.9748559157808</v>
      </c>
      <c r="EZG97" s="294">
        <f t="shared" si="65"/>
        <v>-1047.9748559157808</v>
      </c>
      <c r="EZH97" s="294">
        <f t="shared" si="65"/>
        <v>-1047.9748559157808</v>
      </c>
      <c r="EZI97" s="294">
        <f t="shared" si="65"/>
        <v>-1047.9748559157808</v>
      </c>
      <c r="EZJ97" s="294">
        <f t="shared" si="65"/>
        <v>-1047.9748559157808</v>
      </c>
      <c r="EZK97" s="294">
        <f t="shared" si="65"/>
        <v>-1047.9748559157808</v>
      </c>
      <c r="EZL97" s="294">
        <f t="shared" si="65"/>
        <v>-1047.9748559157808</v>
      </c>
      <c r="EZM97" s="294">
        <f t="shared" si="65"/>
        <v>-1047.9748559157808</v>
      </c>
      <c r="EZN97" s="294">
        <f t="shared" si="65"/>
        <v>-1047.9748559157808</v>
      </c>
      <c r="EZO97" s="294">
        <f t="shared" si="65"/>
        <v>-1047.9748559157808</v>
      </c>
      <c r="EZP97" s="294">
        <f t="shared" si="65"/>
        <v>-1047.9748559157808</v>
      </c>
      <c r="EZQ97" s="294">
        <f t="shared" si="65"/>
        <v>-1047.9748559157808</v>
      </c>
      <c r="EZR97" s="294">
        <f t="shared" si="65"/>
        <v>-1047.9748559157808</v>
      </c>
      <c r="EZS97" s="294">
        <f t="shared" si="65"/>
        <v>-1047.9748559157808</v>
      </c>
      <c r="EZT97" s="294">
        <f t="shared" si="65"/>
        <v>-1047.9748559157808</v>
      </c>
      <c r="EZU97" s="294">
        <f t="shared" si="65"/>
        <v>-1047.9748559157808</v>
      </c>
      <c r="EZV97" s="294">
        <f t="shared" si="65"/>
        <v>-1047.9748559157808</v>
      </c>
      <c r="EZW97" s="294">
        <f t="shared" si="65"/>
        <v>-1047.9748559157808</v>
      </c>
      <c r="EZX97" s="294">
        <f t="shared" si="65"/>
        <v>-1047.9748559157808</v>
      </c>
      <c r="EZY97" s="294">
        <f t="shared" si="65"/>
        <v>-1047.9748559157808</v>
      </c>
      <c r="EZZ97" s="294">
        <f t="shared" si="65"/>
        <v>-1047.9748559157808</v>
      </c>
      <c r="FAA97" s="294">
        <f t="shared" si="65"/>
        <v>-1047.9748559157808</v>
      </c>
      <c r="FAB97" s="294">
        <f t="shared" si="65"/>
        <v>-1047.9748559157808</v>
      </c>
      <c r="FAC97" s="294">
        <f t="shared" si="65"/>
        <v>-1047.9748559157808</v>
      </c>
      <c r="FAD97" s="294">
        <f t="shared" si="65"/>
        <v>-1047.9748559157808</v>
      </c>
      <c r="FAE97" s="294">
        <f t="shared" si="65"/>
        <v>-1047.9748559157808</v>
      </c>
      <c r="FAF97" s="294">
        <f t="shared" si="65"/>
        <v>-1047.9748559157808</v>
      </c>
      <c r="FAG97" s="294">
        <f t="shared" si="65"/>
        <v>-1047.9748559157808</v>
      </c>
      <c r="FAH97" s="294">
        <f t="shared" si="65"/>
        <v>-1047.9748559157808</v>
      </c>
      <c r="FAI97" s="294">
        <f t="shared" si="65"/>
        <v>-1047.9748559157808</v>
      </c>
      <c r="FAJ97" s="294">
        <f t="shared" si="65"/>
        <v>-1047.9748559157808</v>
      </c>
      <c r="FAK97" s="294">
        <f t="shared" si="65"/>
        <v>-1047.9748559157808</v>
      </c>
      <c r="FAL97" s="294">
        <f t="shared" si="65"/>
        <v>-1047.9748559157808</v>
      </c>
      <c r="FAM97" s="294">
        <f t="shared" si="65"/>
        <v>-1047.9748559157808</v>
      </c>
      <c r="FAN97" s="294">
        <f t="shared" si="65"/>
        <v>-1047.9748559157808</v>
      </c>
      <c r="FAO97" s="294">
        <f t="shared" si="65"/>
        <v>-1047.9748559157808</v>
      </c>
      <c r="FAP97" s="294">
        <f t="shared" si="65"/>
        <v>-1047.9748559157808</v>
      </c>
      <c r="FAQ97" s="294">
        <f t="shared" si="65"/>
        <v>-1047.9748559157808</v>
      </c>
      <c r="FAR97" s="294">
        <f t="shared" si="65"/>
        <v>-1047.9748559157808</v>
      </c>
      <c r="FAS97" s="294">
        <f t="shared" si="65"/>
        <v>-1047.9748559157808</v>
      </c>
      <c r="FAT97" s="294">
        <f t="shared" si="65"/>
        <v>-1047.9748559157808</v>
      </c>
      <c r="FAU97" s="294">
        <f t="shared" si="65"/>
        <v>-1047.9748559157808</v>
      </c>
      <c r="FAV97" s="294">
        <f t="shared" si="65"/>
        <v>-1047.9748559157808</v>
      </c>
      <c r="FAW97" s="294">
        <f t="shared" si="65"/>
        <v>-1047.9748559157808</v>
      </c>
      <c r="FAX97" s="294">
        <f t="shared" ref="FAX97:FDI97" si="66">(FAX$96*$B101+SUM($F$8:$F$10)-((FAX$96*$B101+SUM($F$8:$F$10))/$F$11*$F$40)-($F$27*FAX$96/$D$7)-SUM($F$14:$F$26,$F$28:$F$33,$F$35:$F$36,$F$41))</f>
        <v>-1047.9748559157808</v>
      </c>
      <c r="FAY97" s="294">
        <f t="shared" si="66"/>
        <v>-1047.9748559157808</v>
      </c>
      <c r="FAZ97" s="294">
        <f t="shared" si="66"/>
        <v>-1047.9748559157808</v>
      </c>
      <c r="FBA97" s="294">
        <f t="shared" si="66"/>
        <v>-1047.9748559157808</v>
      </c>
      <c r="FBB97" s="294">
        <f t="shared" si="66"/>
        <v>-1047.9748559157808</v>
      </c>
      <c r="FBC97" s="294">
        <f t="shared" si="66"/>
        <v>-1047.9748559157808</v>
      </c>
      <c r="FBD97" s="294">
        <f t="shared" si="66"/>
        <v>-1047.9748559157808</v>
      </c>
      <c r="FBE97" s="294">
        <f t="shared" si="66"/>
        <v>-1047.9748559157808</v>
      </c>
      <c r="FBF97" s="294">
        <f t="shared" si="66"/>
        <v>-1047.9748559157808</v>
      </c>
      <c r="FBG97" s="294">
        <f t="shared" si="66"/>
        <v>-1047.9748559157808</v>
      </c>
      <c r="FBH97" s="294">
        <f t="shared" si="66"/>
        <v>-1047.9748559157808</v>
      </c>
      <c r="FBI97" s="294">
        <f t="shared" si="66"/>
        <v>-1047.9748559157808</v>
      </c>
      <c r="FBJ97" s="294">
        <f t="shared" si="66"/>
        <v>-1047.9748559157808</v>
      </c>
      <c r="FBK97" s="294">
        <f t="shared" si="66"/>
        <v>-1047.9748559157808</v>
      </c>
      <c r="FBL97" s="294">
        <f t="shared" si="66"/>
        <v>-1047.9748559157808</v>
      </c>
      <c r="FBM97" s="294">
        <f t="shared" si="66"/>
        <v>-1047.9748559157808</v>
      </c>
      <c r="FBN97" s="294">
        <f t="shared" si="66"/>
        <v>-1047.9748559157808</v>
      </c>
      <c r="FBO97" s="294">
        <f t="shared" si="66"/>
        <v>-1047.9748559157808</v>
      </c>
      <c r="FBP97" s="294">
        <f t="shared" si="66"/>
        <v>-1047.9748559157808</v>
      </c>
      <c r="FBQ97" s="294">
        <f t="shared" si="66"/>
        <v>-1047.9748559157808</v>
      </c>
      <c r="FBR97" s="294">
        <f t="shared" si="66"/>
        <v>-1047.9748559157808</v>
      </c>
      <c r="FBS97" s="294">
        <f t="shared" si="66"/>
        <v>-1047.9748559157808</v>
      </c>
      <c r="FBT97" s="294">
        <f t="shared" si="66"/>
        <v>-1047.9748559157808</v>
      </c>
      <c r="FBU97" s="294">
        <f t="shared" si="66"/>
        <v>-1047.9748559157808</v>
      </c>
      <c r="FBV97" s="294">
        <f t="shared" si="66"/>
        <v>-1047.9748559157808</v>
      </c>
      <c r="FBW97" s="294">
        <f t="shared" si="66"/>
        <v>-1047.9748559157808</v>
      </c>
      <c r="FBX97" s="294">
        <f t="shared" si="66"/>
        <v>-1047.9748559157808</v>
      </c>
      <c r="FBY97" s="294">
        <f t="shared" si="66"/>
        <v>-1047.9748559157808</v>
      </c>
      <c r="FBZ97" s="294">
        <f t="shared" si="66"/>
        <v>-1047.9748559157808</v>
      </c>
      <c r="FCA97" s="294">
        <f t="shared" si="66"/>
        <v>-1047.9748559157808</v>
      </c>
      <c r="FCB97" s="294">
        <f t="shared" si="66"/>
        <v>-1047.9748559157808</v>
      </c>
      <c r="FCC97" s="294">
        <f t="shared" si="66"/>
        <v>-1047.9748559157808</v>
      </c>
      <c r="FCD97" s="294">
        <f t="shared" si="66"/>
        <v>-1047.9748559157808</v>
      </c>
      <c r="FCE97" s="294">
        <f t="shared" si="66"/>
        <v>-1047.9748559157808</v>
      </c>
      <c r="FCF97" s="294">
        <f t="shared" si="66"/>
        <v>-1047.9748559157808</v>
      </c>
      <c r="FCG97" s="294">
        <f t="shared" si="66"/>
        <v>-1047.9748559157808</v>
      </c>
      <c r="FCH97" s="294">
        <f t="shared" si="66"/>
        <v>-1047.9748559157808</v>
      </c>
      <c r="FCI97" s="294">
        <f t="shared" si="66"/>
        <v>-1047.9748559157808</v>
      </c>
      <c r="FCJ97" s="294">
        <f t="shared" si="66"/>
        <v>-1047.9748559157808</v>
      </c>
      <c r="FCK97" s="294">
        <f t="shared" si="66"/>
        <v>-1047.9748559157808</v>
      </c>
      <c r="FCL97" s="294">
        <f t="shared" si="66"/>
        <v>-1047.9748559157808</v>
      </c>
      <c r="FCM97" s="294">
        <f t="shared" si="66"/>
        <v>-1047.9748559157808</v>
      </c>
      <c r="FCN97" s="294">
        <f t="shared" si="66"/>
        <v>-1047.9748559157808</v>
      </c>
      <c r="FCO97" s="294">
        <f t="shared" si="66"/>
        <v>-1047.9748559157808</v>
      </c>
      <c r="FCP97" s="294">
        <f t="shared" si="66"/>
        <v>-1047.9748559157808</v>
      </c>
      <c r="FCQ97" s="294">
        <f t="shared" si="66"/>
        <v>-1047.9748559157808</v>
      </c>
      <c r="FCR97" s="294">
        <f t="shared" si="66"/>
        <v>-1047.9748559157808</v>
      </c>
      <c r="FCS97" s="294">
        <f t="shared" si="66"/>
        <v>-1047.9748559157808</v>
      </c>
      <c r="FCT97" s="294">
        <f t="shared" si="66"/>
        <v>-1047.9748559157808</v>
      </c>
      <c r="FCU97" s="294">
        <f t="shared" si="66"/>
        <v>-1047.9748559157808</v>
      </c>
      <c r="FCV97" s="294">
        <f t="shared" si="66"/>
        <v>-1047.9748559157808</v>
      </c>
      <c r="FCW97" s="294">
        <f t="shared" si="66"/>
        <v>-1047.9748559157808</v>
      </c>
      <c r="FCX97" s="294">
        <f t="shared" si="66"/>
        <v>-1047.9748559157808</v>
      </c>
      <c r="FCY97" s="294">
        <f t="shared" si="66"/>
        <v>-1047.9748559157808</v>
      </c>
      <c r="FCZ97" s="294">
        <f t="shared" si="66"/>
        <v>-1047.9748559157808</v>
      </c>
      <c r="FDA97" s="294">
        <f t="shared" si="66"/>
        <v>-1047.9748559157808</v>
      </c>
      <c r="FDB97" s="294">
        <f t="shared" si="66"/>
        <v>-1047.9748559157808</v>
      </c>
      <c r="FDC97" s="294">
        <f t="shared" si="66"/>
        <v>-1047.9748559157808</v>
      </c>
      <c r="FDD97" s="294">
        <f t="shared" si="66"/>
        <v>-1047.9748559157808</v>
      </c>
      <c r="FDE97" s="294">
        <f t="shared" si="66"/>
        <v>-1047.9748559157808</v>
      </c>
      <c r="FDF97" s="294">
        <f t="shared" si="66"/>
        <v>-1047.9748559157808</v>
      </c>
      <c r="FDG97" s="294">
        <f t="shared" si="66"/>
        <v>-1047.9748559157808</v>
      </c>
      <c r="FDH97" s="294">
        <f t="shared" si="66"/>
        <v>-1047.9748559157808</v>
      </c>
      <c r="FDI97" s="294">
        <f t="shared" si="66"/>
        <v>-1047.9748559157808</v>
      </c>
      <c r="FDJ97" s="294">
        <f t="shared" ref="FDJ97:FFU97" si="67">(FDJ$96*$B101+SUM($F$8:$F$10)-((FDJ$96*$B101+SUM($F$8:$F$10))/$F$11*$F$40)-($F$27*FDJ$96/$D$7)-SUM($F$14:$F$26,$F$28:$F$33,$F$35:$F$36,$F$41))</f>
        <v>-1047.9748559157808</v>
      </c>
      <c r="FDK97" s="294">
        <f t="shared" si="67"/>
        <v>-1047.9748559157808</v>
      </c>
      <c r="FDL97" s="294">
        <f t="shared" si="67"/>
        <v>-1047.9748559157808</v>
      </c>
      <c r="FDM97" s="294">
        <f t="shared" si="67"/>
        <v>-1047.9748559157808</v>
      </c>
      <c r="FDN97" s="294">
        <f t="shared" si="67"/>
        <v>-1047.9748559157808</v>
      </c>
      <c r="FDO97" s="294">
        <f t="shared" si="67"/>
        <v>-1047.9748559157808</v>
      </c>
      <c r="FDP97" s="294">
        <f t="shared" si="67"/>
        <v>-1047.9748559157808</v>
      </c>
      <c r="FDQ97" s="294">
        <f t="shared" si="67"/>
        <v>-1047.9748559157808</v>
      </c>
      <c r="FDR97" s="294">
        <f t="shared" si="67"/>
        <v>-1047.9748559157808</v>
      </c>
      <c r="FDS97" s="294">
        <f t="shared" si="67"/>
        <v>-1047.9748559157808</v>
      </c>
      <c r="FDT97" s="294">
        <f t="shared" si="67"/>
        <v>-1047.9748559157808</v>
      </c>
      <c r="FDU97" s="294">
        <f t="shared" si="67"/>
        <v>-1047.9748559157808</v>
      </c>
      <c r="FDV97" s="294">
        <f t="shared" si="67"/>
        <v>-1047.9748559157808</v>
      </c>
      <c r="FDW97" s="294">
        <f t="shared" si="67"/>
        <v>-1047.9748559157808</v>
      </c>
      <c r="FDX97" s="294">
        <f t="shared" si="67"/>
        <v>-1047.9748559157808</v>
      </c>
      <c r="FDY97" s="294">
        <f t="shared" si="67"/>
        <v>-1047.9748559157808</v>
      </c>
      <c r="FDZ97" s="294">
        <f t="shared" si="67"/>
        <v>-1047.9748559157808</v>
      </c>
      <c r="FEA97" s="294">
        <f t="shared" si="67"/>
        <v>-1047.9748559157808</v>
      </c>
      <c r="FEB97" s="294">
        <f t="shared" si="67"/>
        <v>-1047.9748559157808</v>
      </c>
      <c r="FEC97" s="294">
        <f t="shared" si="67"/>
        <v>-1047.9748559157808</v>
      </c>
      <c r="FED97" s="294">
        <f t="shared" si="67"/>
        <v>-1047.9748559157808</v>
      </c>
      <c r="FEE97" s="294">
        <f t="shared" si="67"/>
        <v>-1047.9748559157808</v>
      </c>
      <c r="FEF97" s="294">
        <f t="shared" si="67"/>
        <v>-1047.9748559157808</v>
      </c>
      <c r="FEG97" s="294">
        <f t="shared" si="67"/>
        <v>-1047.9748559157808</v>
      </c>
      <c r="FEH97" s="294">
        <f t="shared" si="67"/>
        <v>-1047.9748559157808</v>
      </c>
      <c r="FEI97" s="294">
        <f t="shared" si="67"/>
        <v>-1047.9748559157808</v>
      </c>
      <c r="FEJ97" s="294">
        <f t="shared" si="67"/>
        <v>-1047.9748559157808</v>
      </c>
      <c r="FEK97" s="294">
        <f t="shared" si="67"/>
        <v>-1047.9748559157808</v>
      </c>
      <c r="FEL97" s="294">
        <f t="shared" si="67"/>
        <v>-1047.9748559157808</v>
      </c>
      <c r="FEM97" s="294">
        <f t="shared" si="67"/>
        <v>-1047.9748559157808</v>
      </c>
      <c r="FEN97" s="294">
        <f t="shared" si="67"/>
        <v>-1047.9748559157808</v>
      </c>
      <c r="FEO97" s="294">
        <f t="shared" si="67"/>
        <v>-1047.9748559157808</v>
      </c>
      <c r="FEP97" s="294">
        <f t="shared" si="67"/>
        <v>-1047.9748559157808</v>
      </c>
      <c r="FEQ97" s="294">
        <f t="shared" si="67"/>
        <v>-1047.9748559157808</v>
      </c>
      <c r="FER97" s="294">
        <f t="shared" si="67"/>
        <v>-1047.9748559157808</v>
      </c>
      <c r="FES97" s="294">
        <f t="shared" si="67"/>
        <v>-1047.9748559157808</v>
      </c>
      <c r="FET97" s="294">
        <f t="shared" si="67"/>
        <v>-1047.9748559157808</v>
      </c>
      <c r="FEU97" s="294">
        <f t="shared" si="67"/>
        <v>-1047.9748559157808</v>
      </c>
      <c r="FEV97" s="294">
        <f t="shared" si="67"/>
        <v>-1047.9748559157808</v>
      </c>
      <c r="FEW97" s="294">
        <f t="shared" si="67"/>
        <v>-1047.9748559157808</v>
      </c>
      <c r="FEX97" s="294">
        <f t="shared" si="67"/>
        <v>-1047.9748559157808</v>
      </c>
      <c r="FEY97" s="294">
        <f t="shared" si="67"/>
        <v>-1047.9748559157808</v>
      </c>
      <c r="FEZ97" s="294">
        <f t="shared" si="67"/>
        <v>-1047.9748559157808</v>
      </c>
      <c r="FFA97" s="294">
        <f t="shared" si="67"/>
        <v>-1047.9748559157808</v>
      </c>
      <c r="FFB97" s="294">
        <f t="shared" si="67"/>
        <v>-1047.9748559157808</v>
      </c>
      <c r="FFC97" s="294">
        <f t="shared" si="67"/>
        <v>-1047.9748559157808</v>
      </c>
      <c r="FFD97" s="294">
        <f t="shared" si="67"/>
        <v>-1047.9748559157808</v>
      </c>
      <c r="FFE97" s="294">
        <f t="shared" si="67"/>
        <v>-1047.9748559157808</v>
      </c>
      <c r="FFF97" s="294">
        <f t="shared" si="67"/>
        <v>-1047.9748559157808</v>
      </c>
      <c r="FFG97" s="294">
        <f t="shared" si="67"/>
        <v>-1047.9748559157808</v>
      </c>
      <c r="FFH97" s="294">
        <f t="shared" si="67"/>
        <v>-1047.9748559157808</v>
      </c>
      <c r="FFI97" s="294">
        <f t="shared" si="67"/>
        <v>-1047.9748559157808</v>
      </c>
      <c r="FFJ97" s="294">
        <f t="shared" si="67"/>
        <v>-1047.9748559157808</v>
      </c>
      <c r="FFK97" s="294">
        <f t="shared" si="67"/>
        <v>-1047.9748559157808</v>
      </c>
      <c r="FFL97" s="294">
        <f t="shared" si="67"/>
        <v>-1047.9748559157808</v>
      </c>
      <c r="FFM97" s="294">
        <f t="shared" si="67"/>
        <v>-1047.9748559157808</v>
      </c>
      <c r="FFN97" s="294">
        <f t="shared" si="67"/>
        <v>-1047.9748559157808</v>
      </c>
      <c r="FFO97" s="294">
        <f t="shared" si="67"/>
        <v>-1047.9748559157808</v>
      </c>
      <c r="FFP97" s="294">
        <f t="shared" si="67"/>
        <v>-1047.9748559157808</v>
      </c>
      <c r="FFQ97" s="294">
        <f t="shared" si="67"/>
        <v>-1047.9748559157808</v>
      </c>
      <c r="FFR97" s="294">
        <f t="shared" si="67"/>
        <v>-1047.9748559157808</v>
      </c>
      <c r="FFS97" s="294">
        <f t="shared" si="67"/>
        <v>-1047.9748559157808</v>
      </c>
      <c r="FFT97" s="294">
        <f t="shared" si="67"/>
        <v>-1047.9748559157808</v>
      </c>
      <c r="FFU97" s="294">
        <f t="shared" si="67"/>
        <v>-1047.9748559157808</v>
      </c>
      <c r="FFV97" s="294">
        <f t="shared" ref="FFV97:FIG97" si="68">(FFV$96*$B101+SUM($F$8:$F$10)-((FFV$96*$B101+SUM($F$8:$F$10))/$F$11*$F$40)-($F$27*FFV$96/$D$7)-SUM($F$14:$F$26,$F$28:$F$33,$F$35:$F$36,$F$41))</f>
        <v>-1047.9748559157808</v>
      </c>
      <c r="FFW97" s="294">
        <f t="shared" si="68"/>
        <v>-1047.9748559157808</v>
      </c>
      <c r="FFX97" s="294">
        <f t="shared" si="68"/>
        <v>-1047.9748559157808</v>
      </c>
      <c r="FFY97" s="294">
        <f t="shared" si="68"/>
        <v>-1047.9748559157808</v>
      </c>
      <c r="FFZ97" s="294">
        <f t="shared" si="68"/>
        <v>-1047.9748559157808</v>
      </c>
      <c r="FGA97" s="294">
        <f t="shared" si="68"/>
        <v>-1047.9748559157808</v>
      </c>
      <c r="FGB97" s="294">
        <f t="shared" si="68"/>
        <v>-1047.9748559157808</v>
      </c>
      <c r="FGC97" s="294">
        <f t="shared" si="68"/>
        <v>-1047.9748559157808</v>
      </c>
      <c r="FGD97" s="294">
        <f t="shared" si="68"/>
        <v>-1047.9748559157808</v>
      </c>
      <c r="FGE97" s="294">
        <f t="shared" si="68"/>
        <v>-1047.9748559157808</v>
      </c>
      <c r="FGF97" s="294">
        <f t="shared" si="68"/>
        <v>-1047.9748559157808</v>
      </c>
      <c r="FGG97" s="294">
        <f t="shared" si="68"/>
        <v>-1047.9748559157808</v>
      </c>
      <c r="FGH97" s="294">
        <f t="shared" si="68"/>
        <v>-1047.9748559157808</v>
      </c>
      <c r="FGI97" s="294">
        <f t="shared" si="68"/>
        <v>-1047.9748559157808</v>
      </c>
      <c r="FGJ97" s="294">
        <f t="shared" si="68"/>
        <v>-1047.9748559157808</v>
      </c>
      <c r="FGK97" s="294">
        <f t="shared" si="68"/>
        <v>-1047.9748559157808</v>
      </c>
      <c r="FGL97" s="294">
        <f t="shared" si="68"/>
        <v>-1047.9748559157808</v>
      </c>
      <c r="FGM97" s="294">
        <f t="shared" si="68"/>
        <v>-1047.9748559157808</v>
      </c>
      <c r="FGN97" s="294">
        <f t="shared" si="68"/>
        <v>-1047.9748559157808</v>
      </c>
      <c r="FGO97" s="294">
        <f t="shared" si="68"/>
        <v>-1047.9748559157808</v>
      </c>
      <c r="FGP97" s="294">
        <f t="shared" si="68"/>
        <v>-1047.9748559157808</v>
      </c>
      <c r="FGQ97" s="294">
        <f t="shared" si="68"/>
        <v>-1047.9748559157808</v>
      </c>
      <c r="FGR97" s="294">
        <f t="shared" si="68"/>
        <v>-1047.9748559157808</v>
      </c>
      <c r="FGS97" s="294">
        <f t="shared" si="68"/>
        <v>-1047.9748559157808</v>
      </c>
      <c r="FGT97" s="294">
        <f t="shared" si="68"/>
        <v>-1047.9748559157808</v>
      </c>
      <c r="FGU97" s="294">
        <f t="shared" si="68"/>
        <v>-1047.9748559157808</v>
      </c>
      <c r="FGV97" s="294">
        <f t="shared" si="68"/>
        <v>-1047.9748559157808</v>
      </c>
      <c r="FGW97" s="294">
        <f t="shared" si="68"/>
        <v>-1047.9748559157808</v>
      </c>
      <c r="FGX97" s="294">
        <f t="shared" si="68"/>
        <v>-1047.9748559157808</v>
      </c>
      <c r="FGY97" s="294">
        <f t="shared" si="68"/>
        <v>-1047.9748559157808</v>
      </c>
      <c r="FGZ97" s="294">
        <f t="shared" si="68"/>
        <v>-1047.9748559157808</v>
      </c>
      <c r="FHA97" s="294">
        <f t="shared" si="68"/>
        <v>-1047.9748559157808</v>
      </c>
      <c r="FHB97" s="294">
        <f t="shared" si="68"/>
        <v>-1047.9748559157808</v>
      </c>
      <c r="FHC97" s="294">
        <f t="shared" si="68"/>
        <v>-1047.9748559157808</v>
      </c>
      <c r="FHD97" s="294">
        <f t="shared" si="68"/>
        <v>-1047.9748559157808</v>
      </c>
      <c r="FHE97" s="294">
        <f t="shared" si="68"/>
        <v>-1047.9748559157808</v>
      </c>
      <c r="FHF97" s="294">
        <f t="shared" si="68"/>
        <v>-1047.9748559157808</v>
      </c>
      <c r="FHG97" s="294">
        <f t="shared" si="68"/>
        <v>-1047.9748559157808</v>
      </c>
      <c r="FHH97" s="294">
        <f t="shared" si="68"/>
        <v>-1047.9748559157808</v>
      </c>
      <c r="FHI97" s="294">
        <f t="shared" si="68"/>
        <v>-1047.9748559157808</v>
      </c>
      <c r="FHJ97" s="294">
        <f t="shared" si="68"/>
        <v>-1047.9748559157808</v>
      </c>
      <c r="FHK97" s="294">
        <f t="shared" si="68"/>
        <v>-1047.9748559157808</v>
      </c>
      <c r="FHL97" s="294">
        <f t="shared" si="68"/>
        <v>-1047.9748559157808</v>
      </c>
      <c r="FHM97" s="294">
        <f t="shared" si="68"/>
        <v>-1047.9748559157808</v>
      </c>
      <c r="FHN97" s="294">
        <f t="shared" si="68"/>
        <v>-1047.9748559157808</v>
      </c>
      <c r="FHO97" s="294">
        <f t="shared" si="68"/>
        <v>-1047.9748559157808</v>
      </c>
      <c r="FHP97" s="294">
        <f t="shared" si="68"/>
        <v>-1047.9748559157808</v>
      </c>
      <c r="FHQ97" s="294">
        <f t="shared" si="68"/>
        <v>-1047.9748559157808</v>
      </c>
      <c r="FHR97" s="294">
        <f t="shared" si="68"/>
        <v>-1047.9748559157808</v>
      </c>
      <c r="FHS97" s="294">
        <f t="shared" si="68"/>
        <v>-1047.9748559157808</v>
      </c>
      <c r="FHT97" s="294">
        <f t="shared" si="68"/>
        <v>-1047.9748559157808</v>
      </c>
      <c r="FHU97" s="294">
        <f t="shared" si="68"/>
        <v>-1047.9748559157808</v>
      </c>
      <c r="FHV97" s="294">
        <f t="shared" si="68"/>
        <v>-1047.9748559157808</v>
      </c>
      <c r="FHW97" s="294">
        <f t="shared" si="68"/>
        <v>-1047.9748559157808</v>
      </c>
      <c r="FHX97" s="294">
        <f t="shared" si="68"/>
        <v>-1047.9748559157808</v>
      </c>
      <c r="FHY97" s="294">
        <f t="shared" si="68"/>
        <v>-1047.9748559157808</v>
      </c>
      <c r="FHZ97" s="294">
        <f t="shared" si="68"/>
        <v>-1047.9748559157808</v>
      </c>
      <c r="FIA97" s="294">
        <f t="shared" si="68"/>
        <v>-1047.9748559157808</v>
      </c>
      <c r="FIB97" s="294">
        <f t="shared" si="68"/>
        <v>-1047.9748559157808</v>
      </c>
      <c r="FIC97" s="294">
        <f t="shared" si="68"/>
        <v>-1047.9748559157808</v>
      </c>
      <c r="FID97" s="294">
        <f t="shared" si="68"/>
        <v>-1047.9748559157808</v>
      </c>
      <c r="FIE97" s="294">
        <f t="shared" si="68"/>
        <v>-1047.9748559157808</v>
      </c>
      <c r="FIF97" s="294">
        <f t="shared" si="68"/>
        <v>-1047.9748559157808</v>
      </c>
      <c r="FIG97" s="294">
        <f t="shared" si="68"/>
        <v>-1047.9748559157808</v>
      </c>
      <c r="FIH97" s="294">
        <f t="shared" ref="FIH97:FKS97" si="69">(FIH$96*$B101+SUM($F$8:$F$10)-((FIH$96*$B101+SUM($F$8:$F$10))/$F$11*$F$40)-($F$27*FIH$96/$D$7)-SUM($F$14:$F$26,$F$28:$F$33,$F$35:$F$36,$F$41))</f>
        <v>-1047.9748559157808</v>
      </c>
      <c r="FII97" s="294">
        <f t="shared" si="69"/>
        <v>-1047.9748559157808</v>
      </c>
      <c r="FIJ97" s="294">
        <f t="shared" si="69"/>
        <v>-1047.9748559157808</v>
      </c>
      <c r="FIK97" s="294">
        <f t="shared" si="69"/>
        <v>-1047.9748559157808</v>
      </c>
      <c r="FIL97" s="294">
        <f t="shared" si="69"/>
        <v>-1047.9748559157808</v>
      </c>
      <c r="FIM97" s="294">
        <f t="shared" si="69"/>
        <v>-1047.9748559157808</v>
      </c>
      <c r="FIN97" s="294">
        <f t="shared" si="69"/>
        <v>-1047.9748559157808</v>
      </c>
      <c r="FIO97" s="294">
        <f t="shared" si="69"/>
        <v>-1047.9748559157808</v>
      </c>
      <c r="FIP97" s="294">
        <f t="shared" si="69"/>
        <v>-1047.9748559157808</v>
      </c>
      <c r="FIQ97" s="294">
        <f t="shared" si="69"/>
        <v>-1047.9748559157808</v>
      </c>
      <c r="FIR97" s="294">
        <f t="shared" si="69"/>
        <v>-1047.9748559157808</v>
      </c>
      <c r="FIS97" s="294">
        <f t="shared" si="69"/>
        <v>-1047.9748559157808</v>
      </c>
      <c r="FIT97" s="294">
        <f t="shared" si="69"/>
        <v>-1047.9748559157808</v>
      </c>
      <c r="FIU97" s="294">
        <f t="shared" si="69"/>
        <v>-1047.9748559157808</v>
      </c>
      <c r="FIV97" s="294">
        <f t="shared" si="69"/>
        <v>-1047.9748559157808</v>
      </c>
      <c r="FIW97" s="294">
        <f t="shared" si="69"/>
        <v>-1047.9748559157808</v>
      </c>
      <c r="FIX97" s="294">
        <f t="shared" si="69"/>
        <v>-1047.9748559157808</v>
      </c>
      <c r="FIY97" s="294">
        <f t="shared" si="69"/>
        <v>-1047.9748559157808</v>
      </c>
      <c r="FIZ97" s="294">
        <f t="shared" si="69"/>
        <v>-1047.9748559157808</v>
      </c>
      <c r="FJA97" s="294">
        <f t="shared" si="69"/>
        <v>-1047.9748559157808</v>
      </c>
      <c r="FJB97" s="294">
        <f t="shared" si="69"/>
        <v>-1047.9748559157808</v>
      </c>
      <c r="FJC97" s="294">
        <f t="shared" si="69"/>
        <v>-1047.9748559157808</v>
      </c>
      <c r="FJD97" s="294">
        <f t="shared" si="69"/>
        <v>-1047.9748559157808</v>
      </c>
      <c r="FJE97" s="294">
        <f t="shared" si="69"/>
        <v>-1047.9748559157808</v>
      </c>
      <c r="FJF97" s="294">
        <f t="shared" si="69"/>
        <v>-1047.9748559157808</v>
      </c>
      <c r="FJG97" s="294">
        <f t="shared" si="69"/>
        <v>-1047.9748559157808</v>
      </c>
      <c r="FJH97" s="294">
        <f t="shared" si="69"/>
        <v>-1047.9748559157808</v>
      </c>
      <c r="FJI97" s="294">
        <f t="shared" si="69"/>
        <v>-1047.9748559157808</v>
      </c>
      <c r="FJJ97" s="294">
        <f t="shared" si="69"/>
        <v>-1047.9748559157808</v>
      </c>
      <c r="FJK97" s="294">
        <f t="shared" si="69"/>
        <v>-1047.9748559157808</v>
      </c>
      <c r="FJL97" s="294">
        <f t="shared" si="69"/>
        <v>-1047.9748559157808</v>
      </c>
      <c r="FJM97" s="294">
        <f t="shared" si="69"/>
        <v>-1047.9748559157808</v>
      </c>
      <c r="FJN97" s="294">
        <f t="shared" si="69"/>
        <v>-1047.9748559157808</v>
      </c>
      <c r="FJO97" s="294">
        <f t="shared" si="69"/>
        <v>-1047.9748559157808</v>
      </c>
      <c r="FJP97" s="294">
        <f t="shared" si="69"/>
        <v>-1047.9748559157808</v>
      </c>
      <c r="FJQ97" s="294">
        <f t="shared" si="69"/>
        <v>-1047.9748559157808</v>
      </c>
      <c r="FJR97" s="294">
        <f t="shared" si="69"/>
        <v>-1047.9748559157808</v>
      </c>
      <c r="FJS97" s="294">
        <f t="shared" si="69"/>
        <v>-1047.9748559157808</v>
      </c>
      <c r="FJT97" s="294">
        <f t="shared" si="69"/>
        <v>-1047.9748559157808</v>
      </c>
      <c r="FJU97" s="294">
        <f t="shared" si="69"/>
        <v>-1047.9748559157808</v>
      </c>
      <c r="FJV97" s="294">
        <f t="shared" si="69"/>
        <v>-1047.9748559157808</v>
      </c>
      <c r="FJW97" s="294">
        <f t="shared" si="69"/>
        <v>-1047.9748559157808</v>
      </c>
      <c r="FJX97" s="294">
        <f t="shared" si="69"/>
        <v>-1047.9748559157808</v>
      </c>
      <c r="FJY97" s="294">
        <f t="shared" si="69"/>
        <v>-1047.9748559157808</v>
      </c>
      <c r="FJZ97" s="294">
        <f t="shared" si="69"/>
        <v>-1047.9748559157808</v>
      </c>
      <c r="FKA97" s="294">
        <f t="shared" si="69"/>
        <v>-1047.9748559157808</v>
      </c>
      <c r="FKB97" s="294">
        <f t="shared" si="69"/>
        <v>-1047.9748559157808</v>
      </c>
      <c r="FKC97" s="294">
        <f t="shared" si="69"/>
        <v>-1047.9748559157808</v>
      </c>
      <c r="FKD97" s="294">
        <f t="shared" si="69"/>
        <v>-1047.9748559157808</v>
      </c>
      <c r="FKE97" s="294">
        <f t="shared" si="69"/>
        <v>-1047.9748559157808</v>
      </c>
      <c r="FKF97" s="294">
        <f t="shared" si="69"/>
        <v>-1047.9748559157808</v>
      </c>
      <c r="FKG97" s="294">
        <f t="shared" si="69"/>
        <v>-1047.9748559157808</v>
      </c>
      <c r="FKH97" s="294">
        <f t="shared" si="69"/>
        <v>-1047.9748559157808</v>
      </c>
      <c r="FKI97" s="294">
        <f t="shared" si="69"/>
        <v>-1047.9748559157808</v>
      </c>
      <c r="FKJ97" s="294">
        <f t="shared" si="69"/>
        <v>-1047.9748559157808</v>
      </c>
      <c r="FKK97" s="294">
        <f t="shared" si="69"/>
        <v>-1047.9748559157808</v>
      </c>
      <c r="FKL97" s="294">
        <f t="shared" si="69"/>
        <v>-1047.9748559157808</v>
      </c>
      <c r="FKM97" s="294">
        <f t="shared" si="69"/>
        <v>-1047.9748559157808</v>
      </c>
      <c r="FKN97" s="294">
        <f t="shared" si="69"/>
        <v>-1047.9748559157808</v>
      </c>
      <c r="FKO97" s="294">
        <f t="shared" si="69"/>
        <v>-1047.9748559157808</v>
      </c>
      <c r="FKP97" s="294">
        <f t="shared" si="69"/>
        <v>-1047.9748559157808</v>
      </c>
      <c r="FKQ97" s="294">
        <f t="shared" si="69"/>
        <v>-1047.9748559157808</v>
      </c>
      <c r="FKR97" s="294">
        <f t="shared" si="69"/>
        <v>-1047.9748559157808</v>
      </c>
      <c r="FKS97" s="294">
        <f t="shared" si="69"/>
        <v>-1047.9748559157808</v>
      </c>
      <c r="FKT97" s="294">
        <f t="shared" ref="FKT97:FNE97" si="70">(FKT$96*$B101+SUM($F$8:$F$10)-((FKT$96*$B101+SUM($F$8:$F$10))/$F$11*$F$40)-($F$27*FKT$96/$D$7)-SUM($F$14:$F$26,$F$28:$F$33,$F$35:$F$36,$F$41))</f>
        <v>-1047.9748559157808</v>
      </c>
      <c r="FKU97" s="294">
        <f t="shared" si="70"/>
        <v>-1047.9748559157808</v>
      </c>
      <c r="FKV97" s="294">
        <f t="shared" si="70"/>
        <v>-1047.9748559157808</v>
      </c>
      <c r="FKW97" s="294">
        <f t="shared" si="70"/>
        <v>-1047.9748559157808</v>
      </c>
      <c r="FKX97" s="294">
        <f t="shared" si="70"/>
        <v>-1047.9748559157808</v>
      </c>
      <c r="FKY97" s="294">
        <f t="shared" si="70"/>
        <v>-1047.9748559157808</v>
      </c>
      <c r="FKZ97" s="294">
        <f t="shared" si="70"/>
        <v>-1047.9748559157808</v>
      </c>
      <c r="FLA97" s="294">
        <f t="shared" si="70"/>
        <v>-1047.9748559157808</v>
      </c>
      <c r="FLB97" s="294">
        <f t="shared" si="70"/>
        <v>-1047.9748559157808</v>
      </c>
      <c r="FLC97" s="294">
        <f t="shared" si="70"/>
        <v>-1047.9748559157808</v>
      </c>
      <c r="FLD97" s="294">
        <f t="shared" si="70"/>
        <v>-1047.9748559157808</v>
      </c>
      <c r="FLE97" s="294">
        <f t="shared" si="70"/>
        <v>-1047.9748559157808</v>
      </c>
      <c r="FLF97" s="294">
        <f t="shared" si="70"/>
        <v>-1047.9748559157808</v>
      </c>
      <c r="FLG97" s="294">
        <f t="shared" si="70"/>
        <v>-1047.9748559157808</v>
      </c>
      <c r="FLH97" s="294">
        <f t="shared" si="70"/>
        <v>-1047.9748559157808</v>
      </c>
      <c r="FLI97" s="294">
        <f t="shared" si="70"/>
        <v>-1047.9748559157808</v>
      </c>
      <c r="FLJ97" s="294">
        <f t="shared" si="70"/>
        <v>-1047.9748559157808</v>
      </c>
      <c r="FLK97" s="294">
        <f t="shared" si="70"/>
        <v>-1047.9748559157808</v>
      </c>
      <c r="FLL97" s="294">
        <f t="shared" si="70"/>
        <v>-1047.9748559157808</v>
      </c>
      <c r="FLM97" s="294">
        <f t="shared" si="70"/>
        <v>-1047.9748559157808</v>
      </c>
      <c r="FLN97" s="294">
        <f t="shared" si="70"/>
        <v>-1047.9748559157808</v>
      </c>
      <c r="FLO97" s="294">
        <f t="shared" si="70"/>
        <v>-1047.9748559157808</v>
      </c>
      <c r="FLP97" s="294">
        <f t="shared" si="70"/>
        <v>-1047.9748559157808</v>
      </c>
      <c r="FLQ97" s="294">
        <f t="shared" si="70"/>
        <v>-1047.9748559157808</v>
      </c>
      <c r="FLR97" s="294">
        <f t="shared" si="70"/>
        <v>-1047.9748559157808</v>
      </c>
      <c r="FLS97" s="294">
        <f t="shared" si="70"/>
        <v>-1047.9748559157808</v>
      </c>
      <c r="FLT97" s="294">
        <f t="shared" si="70"/>
        <v>-1047.9748559157808</v>
      </c>
      <c r="FLU97" s="294">
        <f t="shared" si="70"/>
        <v>-1047.9748559157808</v>
      </c>
      <c r="FLV97" s="294">
        <f t="shared" si="70"/>
        <v>-1047.9748559157808</v>
      </c>
      <c r="FLW97" s="294">
        <f t="shared" si="70"/>
        <v>-1047.9748559157808</v>
      </c>
      <c r="FLX97" s="294">
        <f t="shared" si="70"/>
        <v>-1047.9748559157808</v>
      </c>
      <c r="FLY97" s="294">
        <f t="shared" si="70"/>
        <v>-1047.9748559157808</v>
      </c>
      <c r="FLZ97" s="294">
        <f t="shared" si="70"/>
        <v>-1047.9748559157808</v>
      </c>
      <c r="FMA97" s="294">
        <f t="shared" si="70"/>
        <v>-1047.9748559157808</v>
      </c>
      <c r="FMB97" s="294">
        <f t="shared" si="70"/>
        <v>-1047.9748559157808</v>
      </c>
      <c r="FMC97" s="294">
        <f t="shared" si="70"/>
        <v>-1047.9748559157808</v>
      </c>
      <c r="FMD97" s="294">
        <f t="shared" si="70"/>
        <v>-1047.9748559157808</v>
      </c>
      <c r="FME97" s="294">
        <f t="shared" si="70"/>
        <v>-1047.9748559157808</v>
      </c>
      <c r="FMF97" s="294">
        <f t="shared" si="70"/>
        <v>-1047.9748559157808</v>
      </c>
      <c r="FMG97" s="294">
        <f t="shared" si="70"/>
        <v>-1047.9748559157808</v>
      </c>
      <c r="FMH97" s="294">
        <f t="shared" si="70"/>
        <v>-1047.9748559157808</v>
      </c>
      <c r="FMI97" s="294">
        <f t="shared" si="70"/>
        <v>-1047.9748559157808</v>
      </c>
      <c r="FMJ97" s="294">
        <f t="shared" si="70"/>
        <v>-1047.9748559157808</v>
      </c>
      <c r="FMK97" s="294">
        <f t="shared" si="70"/>
        <v>-1047.9748559157808</v>
      </c>
      <c r="FML97" s="294">
        <f t="shared" si="70"/>
        <v>-1047.9748559157808</v>
      </c>
      <c r="FMM97" s="294">
        <f t="shared" si="70"/>
        <v>-1047.9748559157808</v>
      </c>
      <c r="FMN97" s="294">
        <f t="shared" si="70"/>
        <v>-1047.9748559157808</v>
      </c>
      <c r="FMO97" s="294">
        <f t="shared" si="70"/>
        <v>-1047.9748559157808</v>
      </c>
      <c r="FMP97" s="294">
        <f t="shared" si="70"/>
        <v>-1047.9748559157808</v>
      </c>
      <c r="FMQ97" s="294">
        <f t="shared" si="70"/>
        <v>-1047.9748559157808</v>
      </c>
      <c r="FMR97" s="294">
        <f t="shared" si="70"/>
        <v>-1047.9748559157808</v>
      </c>
      <c r="FMS97" s="294">
        <f t="shared" si="70"/>
        <v>-1047.9748559157808</v>
      </c>
      <c r="FMT97" s="294">
        <f t="shared" si="70"/>
        <v>-1047.9748559157808</v>
      </c>
      <c r="FMU97" s="294">
        <f t="shared" si="70"/>
        <v>-1047.9748559157808</v>
      </c>
      <c r="FMV97" s="294">
        <f t="shared" si="70"/>
        <v>-1047.9748559157808</v>
      </c>
      <c r="FMW97" s="294">
        <f t="shared" si="70"/>
        <v>-1047.9748559157808</v>
      </c>
      <c r="FMX97" s="294">
        <f t="shared" si="70"/>
        <v>-1047.9748559157808</v>
      </c>
      <c r="FMY97" s="294">
        <f t="shared" si="70"/>
        <v>-1047.9748559157808</v>
      </c>
      <c r="FMZ97" s="294">
        <f t="shared" si="70"/>
        <v>-1047.9748559157808</v>
      </c>
      <c r="FNA97" s="294">
        <f t="shared" si="70"/>
        <v>-1047.9748559157808</v>
      </c>
      <c r="FNB97" s="294">
        <f t="shared" si="70"/>
        <v>-1047.9748559157808</v>
      </c>
      <c r="FNC97" s="294">
        <f t="shared" si="70"/>
        <v>-1047.9748559157808</v>
      </c>
      <c r="FND97" s="294">
        <f t="shared" si="70"/>
        <v>-1047.9748559157808</v>
      </c>
      <c r="FNE97" s="294">
        <f t="shared" si="70"/>
        <v>-1047.9748559157808</v>
      </c>
      <c r="FNF97" s="294">
        <f t="shared" ref="FNF97:FPQ97" si="71">(FNF$96*$B101+SUM($F$8:$F$10)-((FNF$96*$B101+SUM($F$8:$F$10))/$F$11*$F$40)-($F$27*FNF$96/$D$7)-SUM($F$14:$F$26,$F$28:$F$33,$F$35:$F$36,$F$41))</f>
        <v>-1047.9748559157808</v>
      </c>
      <c r="FNG97" s="294">
        <f t="shared" si="71"/>
        <v>-1047.9748559157808</v>
      </c>
      <c r="FNH97" s="294">
        <f t="shared" si="71"/>
        <v>-1047.9748559157808</v>
      </c>
      <c r="FNI97" s="294">
        <f t="shared" si="71"/>
        <v>-1047.9748559157808</v>
      </c>
      <c r="FNJ97" s="294">
        <f t="shared" si="71"/>
        <v>-1047.9748559157808</v>
      </c>
      <c r="FNK97" s="294">
        <f t="shared" si="71"/>
        <v>-1047.9748559157808</v>
      </c>
      <c r="FNL97" s="294">
        <f t="shared" si="71"/>
        <v>-1047.9748559157808</v>
      </c>
      <c r="FNM97" s="294">
        <f t="shared" si="71"/>
        <v>-1047.9748559157808</v>
      </c>
      <c r="FNN97" s="294">
        <f t="shared" si="71"/>
        <v>-1047.9748559157808</v>
      </c>
      <c r="FNO97" s="294">
        <f t="shared" si="71"/>
        <v>-1047.9748559157808</v>
      </c>
      <c r="FNP97" s="294">
        <f t="shared" si="71"/>
        <v>-1047.9748559157808</v>
      </c>
      <c r="FNQ97" s="294">
        <f t="shared" si="71"/>
        <v>-1047.9748559157808</v>
      </c>
      <c r="FNR97" s="294">
        <f t="shared" si="71"/>
        <v>-1047.9748559157808</v>
      </c>
      <c r="FNS97" s="294">
        <f t="shared" si="71"/>
        <v>-1047.9748559157808</v>
      </c>
      <c r="FNT97" s="294">
        <f t="shared" si="71"/>
        <v>-1047.9748559157808</v>
      </c>
      <c r="FNU97" s="294">
        <f t="shared" si="71"/>
        <v>-1047.9748559157808</v>
      </c>
      <c r="FNV97" s="294">
        <f t="shared" si="71"/>
        <v>-1047.9748559157808</v>
      </c>
      <c r="FNW97" s="294">
        <f t="shared" si="71"/>
        <v>-1047.9748559157808</v>
      </c>
      <c r="FNX97" s="294">
        <f t="shared" si="71"/>
        <v>-1047.9748559157808</v>
      </c>
      <c r="FNY97" s="294">
        <f t="shared" si="71"/>
        <v>-1047.9748559157808</v>
      </c>
      <c r="FNZ97" s="294">
        <f t="shared" si="71"/>
        <v>-1047.9748559157808</v>
      </c>
      <c r="FOA97" s="294">
        <f t="shared" si="71"/>
        <v>-1047.9748559157808</v>
      </c>
      <c r="FOB97" s="294">
        <f t="shared" si="71"/>
        <v>-1047.9748559157808</v>
      </c>
      <c r="FOC97" s="294">
        <f t="shared" si="71"/>
        <v>-1047.9748559157808</v>
      </c>
      <c r="FOD97" s="294">
        <f t="shared" si="71"/>
        <v>-1047.9748559157808</v>
      </c>
      <c r="FOE97" s="294">
        <f t="shared" si="71"/>
        <v>-1047.9748559157808</v>
      </c>
      <c r="FOF97" s="294">
        <f t="shared" si="71"/>
        <v>-1047.9748559157808</v>
      </c>
      <c r="FOG97" s="294">
        <f t="shared" si="71"/>
        <v>-1047.9748559157808</v>
      </c>
      <c r="FOH97" s="294">
        <f t="shared" si="71"/>
        <v>-1047.9748559157808</v>
      </c>
      <c r="FOI97" s="294">
        <f t="shared" si="71"/>
        <v>-1047.9748559157808</v>
      </c>
      <c r="FOJ97" s="294">
        <f t="shared" si="71"/>
        <v>-1047.9748559157808</v>
      </c>
      <c r="FOK97" s="294">
        <f t="shared" si="71"/>
        <v>-1047.9748559157808</v>
      </c>
      <c r="FOL97" s="294">
        <f t="shared" si="71"/>
        <v>-1047.9748559157808</v>
      </c>
      <c r="FOM97" s="294">
        <f t="shared" si="71"/>
        <v>-1047.9748559157808</v>
      </c>
      <c r="FON97" s="294">
        <f t="shared" si="71"/>
        <v>-1047.9748559157808</v>
      </c>
      <c r="FOO97" s="294">
        <f t="shared" si="71"/>
        <v>-1047.9748559157808</v>
      </c>
      <c r="FOP97" s="294">
        <f t="shared" si="71"/>
        <v>-1047.9748559157808</v>
      </c>
      <c r="FOQ97" s="294">
        <f t="shared" si="71"/>
        <v>-1047.9748559157808</v>
      </c>
      <c r="FOR97" s="294">
        <f t="shared" si="71"/>
        <v>-1047.9748559157808</v>
      </c>
      <c r="FOS97" s="294">
        <f t="shared" si="71"/>
        <v>-1047.9748559157808</v>
      </c>
      <c r="FOT97" s="294">
        <f t="shared" si="71"/>
        <v>-1047.9748559157808</v>
      </c>
      <c r="FOU97" s="294">
        <f t="shared" si="71"/>
        <v>-1047.9748559157808</v>
      </c>
      <c r="FOV97" s="294">
        <f t="shared" si="71"/>
        <v>-1047.9748559157808</v>
      </c>
      <c r="FOW97" s="294">
        <f t="shared" si="71"/>
        <v>-1047.9748559157808</v>
      </c>
      <c r="FOX97" s="294">
        <f t="shared" si="71"/>
        <v>-1047.9748559157808</v>
      </c>
      <c r="FOY97" s="294">
        <f t="shared" si="71"/>
        <v>-1047.9748559157808</v>
      </c>
      <c r="FOZ97" s="294">
        <f t="shared" si="71"/>
        <v>-1047.9748559157808</v>
      </c>
      <c r="FPA97" s="294">
        <f t="shared" si="71"/>
        <v>-1047.9748559157808</v>
      </c>
      <c r="FPB97" s="294">
        <f t="shared" si="71"/>
        <v>-1047.9748559157808</v>
      </c>
      <c r="FPC97" s="294">
        <f t="shared" si="71"/>
        <v>-1047.9748559157808</v>
      </c>
      <c r="FPD97" s="294">
        <f t="shared" si="71"/>
        <v>-1047.9748559157808</v>
      </c>
      <c r="FPE97" s="294">
        <f t="shared" si="71"/>
        <v>-1047.9748559157808</v>
      </c>
      <c r="FPF97" s="294">
        <f t="shared" si="71"/>
        <v>-1047.9748559157808</v>
      </c>
      <c r="FPG97" s="294">
        <f t="shared" si="71"/>
        <v>-1047.9748559157808</v>
      </c>
      <c r="FPH97" s="294">
        <f t="shared" si="71"/>
        <v>-1047.9748559157808</v>
      </c>
      <c r="FPI97" s="294">
        <f t="shared" si="71"/>
        <v>-1047.9748559157808</v>
      </c>
      <c r="FPJ97" s="294">
        <f t="shared" si="71"/>
        <v>-1047.9748559157808</v>
      </c>
      <c r="FPK97" s="294">
        <f t="shared" si="71"/>
        <v>-1047.9748559157808</v>
      </c>
      <c r="FPL97" s="294">
        <f t="shared" si="71"/>
        <v>-1047.9748559157808</v>
      </c>
      <c r="FPM97" s="294">
        <f t="shared" si="71"/>
        <v>-1047.9748559157808</v>
      </c>
      <c r="FPN97" s="294">
        <f t="shared" si="71"/>
        <v>-1047.9748559157808</v>
      </c>
      <c r="FPO97" s="294">
        <f t="shared" si="71"/>
        <v>-1047.9748559157808</v>
      </c>
      <c r="FPP97" s="294">
        <f t="shared" si="71"/>
        <v>-1047.9748559157808</v>
      </c>
      <c r="FPQ97" s="294">
        <f t="shared" si="71"/>
        <v>-1047.9748559157808</v>
      </c>
      <c r="FPR97" s="294">
        <f t="shared" ref="FPR97:FSC97" si="72">(FPR$96*$B101+SUM($F$8:$F$10)-((FPR$96*$B101+SUM($F$8:$F$10))/$F$11*$F$40)-($F$27*FPR$96/$D$7)-SUM($F$14:$F$26,$F$28:$F$33,$F$35:$F$36,$F$41))</f>
        <v>-1047.9748559157808</v>
      </c>
      <c r="FPS97" s="294">
        <f t="shared" si="72"/>
        <v>-1047.9748559157808</v>
      </c>
      <c r="FPT97" s="294">
        <f t="shared" si="72"/>
        <v>-1047.9748559157808</v>
      </c>
      <c r="FPU97" s="294">
        <f t="shared" si="72"/>
        <v>-1047.9748559157808</v>
      </c>
      <c r="FPV97" s="294">
        <f t="shared" si="72"/>
        <v>-1047.9748559157808</v>
      </c>
      <c r="FPW97" s="294">
        <f t="shared" si="72"/>
        <v>-1047.9748559157808</v>
      </c>
      <c r="FPX97" s="294">
        <f t="shared" si="72"/>
        <v>-1047.9748559157808</v>
      </c>
      <c r="FPY97" s="294">
        <f t="shared" si="72"/>
        <v>-1047.9748559157808</v>
      </c>
      <c r="FPZ97" s="294">
        <f t="shared" si="72"/>
        <v>-1047.9748559157808</v>
      </c>
      <c r="FQA97" s="294">
        <f t="shared" si="72"/>
        <v>-1047.9748559157808</v>
      </c>
      <c r="FQB97" s="294">
        <f t="shared" si="72"/>
        <v>-1047.9748559157808</v>
      </c>
      <c r="FQC97" s="294">
        <f t="shared" si="72"/>
        <v>-1047.9748559157808</v>
      </c>
      <c r="FQD97" s="294">
        <f t="shared" si="72"/>
        <v>-1047.9748559157808</v>
      </c>
      <c r="FQE97" s="294">
        <f t="shared" si="72"/>
        <v>-1047.9748559157808</v>
      </c>
      <c r="FQF97" s="294">
        <f t="shared" si="72"/>
        <v>-1047.9748559157808</v>
      </c>
      <c r="FQG97" s="294">
        <f t="shared" si="72"/>
        <v>-1047.9748559157808</v>
      </c>
      <c r="FQH97" s="294">
        <f t="shared" si="72"/>
        <v>-1047.9748559157808</v>
      </c>
      <c r="FQI97" s="294">
        <f t="shared" si="72"/>
        <v>-1047.9748559157808</v>
      </c>
      <c r="FQJ97" s="294">
        <f t="shared" si="72"/>
        <v>-1047.9748559157808</v>
      </c>
      <c r="FQK97" s="294">
        <f t="shared" si="72"/>
        <v>-1047.9748559157808</v>
      </c>
      <c r="FQL97" s="294">
        <f t="shared" si="72"/>
        <v>-1047.9748559157808</v>
      </c>
      <c r="FQM97" s="294">
        <f t="shared" si="72"/>
        <v>-1047.9748559157808</v>
      </c>
      <c r="FQN97" s="294">
        <f t="shared" si="72"/>
        <v>-1047.9748559157808</v>
      </c>
      <c r="FQO97" s="294">
        <f t="shared" si="72"/>
        <v>-1047.9748559157808</v>
      </c>
      <c r="FQP97" s="294">
        <f t="shared" si="72"/>
        <v>-1047.9748559157808</v>
      </c>
      <c r="FQQ97" s="294">
        <f t="shared" si="72"/>
        <v>-1047.9748559157808</v>
      </c>
      <c r="FQR97" s="294">
        <f t="shared" si="72"/>
        <v>-1047.9748559157808</v>
      </c>
      <c r="FQS97" s="294">
        <f t="shared" si="72"/>
        <v>-1047.9748559157808</v>
      </c>
      <c r="FQT97" s="294">
        <f t="shared" si="72"/>
        <v>-1047.9748559157808</v>
      </c>
      <c r="FQU97" s="294">
        <f t="shared" si="72"/>
        <v>-1047.9748559157808</v>
      </c>
      <c r="FQV97" s="294">
        <f t="shared" si="72"/>
        <v>-1047.9748559157808</v>
      </c>
      <c r="FQW97" s="294">
        <f t="shared" si="72"/>
        <v>-1047.9748559157808</v>
      </c>
      <c r="FQX97" s="294">
        <f t="shared" si="72"/>
        <v>-1047.9748559157808</v>
      </c>
      <c r="FQY97" s="294">
        <f t="shared" si="72"/>
        <v>-1047.9748559157808</v>
      </c>
      <c r="FQZ97" s="294">
        <f t="shared" si="72"/>
        <v>-1047.9748559157808</v>
      </c>
      <c r="FRA97" s="294">
        <f t="shared" si="72"/>
        <v>-1047.9748559157808</v>
      </c>
      <c r="FRB97" s="294">
        <f t="shared" si="72"/>
        <v>-1047.9748559157808</v>
      </c>
      <c r="FRC97" s="294">
        <f t="shared" si="72"/>
        <v>-1047.9748559157808</v>
      </c>
      <c r="FRD97" s="294">
        <f t="shared" si="72"/>
        <v>-1047.9748559157808</v>
      </c>
      <c r="FRE97" s="294">
        <f t="shared" si="72"/>
        <v>-1047.9748559157808</v>
      </c>
      <c r="FRF97" s="294">
        <f t="shared" si="72"/>
        <v>-1047.9748559157808</v>
      </c>
      <c r="FRG97" s="294">
        <f t="shared" si="72"/>
        <v>-1047.9748559157808</v>
      </c>
      <c r="FRH97" s="294">
        <f t="shared" si="72"/>
        <v>-1047.9748559157808</v>
      </c>
      <c r="FRI97" s="294">
        <f t="shared" si="72"/>
        <v>-1047.9748559157808</v>
      </c>
      <c r="FRJ97" s="294">
        <f t="shared" si="72"/>
        <v>-1047.9748559157808</v>
      </c>
      <c r="FRK97" s="294">
        <f t="shared" si="72"/>
        <v>-1047.9748559157808</v>
      </c>
      <c r="FRL97" s="294">
        <f t="shared" si="72"/>
        <v>-1047.9748559157808</v>
      </c>
      <c r="FRM97" s="294">
        <f t="shared" si="72"/>
        <v>-1047.9748559157808</v>
      </c>
      <c r="FRN97" s="294">
        <f t="shared" si="72"/>
        <v>-1047.9748559157808</v>
      </c>
      <c r="FRO97" s="294">
        <f t="shared" si="72"/>
        <v>-1047.9748559157808</v>
      </c>
      <c r="FRP97" s="294">
        <f t="shared" si="72"/>
        <v>-1047.9748559157808</v>
      </c>
      <c r="FRQ97" s="294">
        <f t="shared" si="72"/>
        <v>-1047.9748559157808</v>
      </c>
      <c r="FRR97" s="294">
        <f t="shared" si="72"/>
        <v>-1047.9748559157808</v>
      </c>
      <c r="FRS97" s="294">
        <f t="shared" si="72"/>
        <v>-1047.9748559157808</v>
      </c>
      <c r="FRT97" s="294">
        <f t="shared" si="72"/>
        <v>-1047.9748559157808</v>
      </c>
      <c r="FRU97" s="294">
        <f t="shared" si="72"/>
        <v>-1047.9748559157808</v>
      </c>
      <c r="FRV97" s="294">
        <f t="shared" si="72"/>
        <v>-1047.9748559157808</v>
      </c>
      <c r="FRW97" s="294">
        <f t="shared" si="72"/>
        <v>-1047.9748559157808</v>
      </c>
      <c r="FRX97" s="294">
        <f t="shared" si="72"/>
        <v>-1047.9748559157808</v>
      </c>
      <c r="FRY97" s="294">
        <f t="shared" si="72"/>
        <v>-1047.9748559157808</v>
      </c>
      <c r="FRZ97" s="294">
        <f t="shared" si="72"/>
        <v>-1047.9748559157808</v>
      </c>
      <c r="FSA97" s="294">
        <f t="shared" si="72"/>
        <v>-1047.9748559157808</v>
      </c>
      <c r="FSB97" s="294">
        <f t="shared" si="72"/>
        <v>-1047.9748559157808</v>
      </c>
      <c r="FSC97" s="294">
        <f t="shared" si="72"/>
        <v>-1047.9748559157808</v>
      </c>
      <c r="FSD97" s="294">
        <f t="shared" ref="FSD97:FUO97" si="73">(FSD$96*$B101+SUM($F$8:$F$10)-((FSD$96*$B101+SUM($F$8:$F$10))/$F$11*$F$40)-($F$27*FSD$96/$D$7)-SUM($F$14:$F$26,$F$28:$F$33,$F$35:$F$36,$F$41))</f>
        <v>-1047.9748559157808</v>
      </c>
      <c r="FSE97" s="294">
        <f t="shared" si="73"/>
        <v>-1047.9748559157808</v>
      </c>
      <c r="FSF97" s="294">
        <f t="shared" si="73"/>
        <v>-1047.9748559157808</v>
      </c>
      <c r="FSG97" s="294">
        <f t="shared" si="73"/>
        <v>-1047.9748559157808</v>
      </c>
      <c r="FSH97" s="294">
        <f t="shared" si="73"/>
        <v>-1047.9748559157808</v>
      </c>
      <c r="FSI97" s="294">
        <f t="shared" si="73"/>
        <v>-1047.9748559157808</v>
      </c>
      <c r="FSJ97" s="294">
        <f t="shared" si="73"/>
        <v>-1047.9748559157808</v>
      </c>
      <c r="FSK97" s="294">
        <f t="shared" si="73"/>
        <v>-1047.9748559157808</v>
      </c>
      <c r="FSL97" s="294">
        <f t="shared" si="73"/>
        <v>-1047.9748559157808</v>
      </c>
      <c r="FSM97" s="294">
        <f t="shared" si="73"/>
        <v>-1047.9748559157808</v>
      </c>
      <c r="FSN97" s="294">
        <f t="shared" si="73"/>
        <v>-1047.9748559157808</v>
      </c>
      <c r="FSO97" s="294">
        <f t="shared" si="73"/>
        <v>-1047.9748559157808</v>
      </c>
      <c r="FSP97" s="294">
        <f t="shared" si="73"/>
        <v>-1047.9748559157808</v>
      </c>
      <c r="FSQ97" s="294">
        <f t="shared" si="73"/>
        <v>-1047.9748559157808</v>
      </c>
      <c r="FSR97" s="294">
        <f t="shared" si="73"/>
        <v>-1047.9748559157808</v>
      </c>
      <c r="FSS97" s="294">
        <f t="shared" si="73"/>
        <v>-1047.9748559157808</v>
      </c>
      <c r="FST97" s="294">
        <f t="shared" si="73"/>
        <v>-1047.9748559157808</v>
      </c>
      <c r="FSU97" s="294">
        <f t="shared" si="73"/>
        <v>-1047.9748559157808</v>
      </c>
      <c r="FSV97" s="294">
        <f t="shared" si="73"/>
        <v>-1047.9748559157808</v>
      </c>
      <c r="FSW97" s="294">
        <f t="shared" si="73"/>
        <v>-1047.9748559157808</v>
      </c>
      <c r="FSX97" s="294">
        <f t="shared" si="73"/>
        <v>-1047.9748559157808</v>
      </c>
      <c r="FSY97" s="294">
        <f t="shared" si="73"/>
        <v>-1047.9748559157808</v>
      </c>
      <c r="FSZ97" s="294">
        <f t="shared" si="73"/>
        <v>-1047.9748559157808</v>
      </c>
      <c r="FTA97" s="294">
        <f t="shared" si="73"/>
        <v>-1047.9748559157808</v>
      </c>
      <c r="FTB97" s="294">
        <f t="shared" si="73"/>
        <v>-1047.9748559157808</v>
      </c>
      <c r="FTC97" s="294">
        <f t="shared" si="73"/>
        <v>-1047.9748559157808</v>
      </c>
      <c r="FTD97" s="294">
        <f t="shared" si="73"/>
        <v>-1047.9748559157808</v>
      </c>
      <c r="FTE97" s="294">
        <f t="shared" si="73"/>
        <v>-1047.9748559157808</v>
      </c>
      <c r="FTF97" s="294">
        <f t="shared" si="73"/>
        <v>-1047.9748559157808</v>
      </c>
      <c r="FTG97" s="294">
        <f t="shared" si="73"/>
        <v>-1047.9748559157808</v>
      </c>
      <c r="FTH97" s="294">
        <f t="shared" si="73"/>
        <v>-1047.9748559157808</v>
      </c>
      <c r="FTI97" s="294">
        <f t="shared" si="73"/>
        <v>-1047.9748559157808</v>
      </c>
      <c r="FTJ97" s="294">
        <f t="shared" si="73"/>
        <v>-1047.9748559157808</v>
      </c>
      <c r="FTK97" s="294">
        <f t="shared" si="73"/>
        <v>-1047.9748559157808</v>
      </c>
      <c r="FTL97" s="294">
        <f t="shared" si="73"/>
        <v>-1047.9748559157808</v>
      </c>
      <c r="FTM97" s="294">
        <f t="shared" si="73"/>
        <v>-1047.9748559157808</v>
      </c>
      <c r="FTN97" s="294">
        <f t="shared" si="73"/>
        <v>-1047.9748559157808</v>
      </c>
      <c r="FTO97" s="294">
        <f t="shared" si="73"/>
        <v>-1047.9748559157808</v>
      </c>
      <c r="FTP97" s="294">
        <f t="shared" si="73"/>
        <v>-1047.9748559157808</v>
      </c>
      <c r="FTQ97" s="294">
        <f t="shared" si="73"/>
        <v>-1047.9748559157808</v>
      </c>
      <c r="FTR97" s="294">
        <f t="shared" si="73"/>
        <v>-1047.9748559157808</v>
      </c>
      <c r="FTS97" s="294">
        <f t="shared" si="73"/>
        <v>-1047.9748559157808</v>
      </c>
      <c r="FTT97" s="294">
        <f t="shared" si="73"/>
        <v>-1047.9748559157808</v>
      </c>
      <c r="FTU97" s="294">
        <f t="shared" si="73"/>
        <v>-1047.9748559157808</v>
      </c>
      <c r="FTV97" s="294">
        <f t="shared" si="73"/>
        <v>-1047.9748559157808</v>
      </c>
      <c r="FTW97" s="294">
        <f t="shared" si="73"/>
        <v>-1047.9748559157808</v>
      </c>
      <c r="FTX97" s="294">
        <f t="shared" si="73"/>
        <v>-1047.9748559157808</v>
      </c>
      <c r="FTY97" s="294">
        <f t="shared" si="73"/>
        <v>-1047.9748559157808</v>
      </c>
      <c r="FTZ97" s="294">
        <f t="shared" si="73"/>
        <v>-1047.9748559157808</v>
      </c>
      <c r="FUA97" s="294">
        <f t="shared" si="73"/>
        <v>-1047.9748559157808</v>
      </c>
      <c r="FUB97" s="294">
        <f t="shared" si="73"/>
        <v>-1047.9748559157808</v>
      </c>
      <c r="FUC97" s="294">
        <f t="shared" si="73"/>
        <v>-1047.9748559157808</v>
      </c>
      <c r="FUD97" s="294">
        <f t="shared" si="73"/>
        <v>-1047.9748559157808</v>
      </c>
      <c r="FUE97" s="294">
        <f t="shared" si="73"/>
        <v>-1047.9748559157808</v>
      </c>
      <c r="FUF97" s="294">
        <f t="shared" si="73"/>
        <v>-1047.9748559157808</v>
      </c>
      <c r="FUG97" s="294">
        <f t="shared" si="73"/>
        <v>-1047.9748559157808</v>
      </c>
      <c r="FUH97" s="294">
        <f t="shared" si="73"/>
        <v>-1047.9748559157808</v>
      </c>
      <c r="FUI97" s="294">
        <f t="shared" si="73"/>
        <v>-1047.9748559157808</v>
      </c>
      <c r="FUJ97" s="294">
        <f t="shared" si="73"/>
        <v>-1047.9748559157808</v>
      </c>
      <c r="FUK97" s="294">
        <f t="shared" si="73"/>
        <v>-1047.9748559157808</v>
      </c>
      <c r="FUL97" s="294">
        <f t="shared" si="73"/>
        <v>-1047.9748559157808</v>
      </c>
      <c r="FUM97" s="294">
        <f t="shared" si="73"/>
        <v>-1047.9748559157808</v>
      </c>
      <c r="FUN97" s="294">
        <f t="shared" si="73"/>
        <v>-1047.9748559157808</v>
      </c>
      <c r="FUO97" s="294">
        <f t="shared" si="73"/>
        <v>-1047.9748559157808</v>
      </c>
      <c r="FUP97" s="294">
        <f t="shared" ref="FUP97:FXA97" si="74">(FUP$96*$B101+SUM($F$8:$F$10)-((FUP$96*$B101+SUM($F$8:$F$10))/$F$11*$F$40)-($F$27*FUP$96/$D$7)-SUM($F$14:$F$26,$F$28:$F$33,$F$35:$F$36,$F$41))</f>
        <v>-1047.9748559157808</v>
      </c>
      <c r="FUQ97" s="294">
        <f t="shared" si="74"/>
        <v>-1047.9748559157808</v>
      </c>
      <c r="FUR97" s="294">
        <f t="shared" si="74"/>
        <v>-1047.9748559157808</v>
      </c>
      <c r="FUS97" s="294">
        <f t="shared" si="74"/>
        <v>-1047.9748559157808</v>
      </c>
      <c r="FUT97" s="294">
        <f t="shared" si="74"/>
        <v>-1047.9748559157808</v>
      </c>
      <c r="FUU97" s="294">
        <f t="shared" si="74"/>
        <v>-1047.9748559157808</v>
      </c>
      <c r="FUV97" s="294">
        <f t="shared" si="74"/>
        <v>-1047.9748559157808</v>
      </c>
      <c r="FUW97" s="294">
        <f t="shared" si="74"/>
        <v>-1047.9748559157808</v>
      </c>
      <c r="FUX97" s="294">
        <f t="shared" si="74"/>
        <v>-1047.9748559157808</v>
      </c>
      <c r="FUY97" s="294">
        <f t="shared" si="74"/>
        <v>-1047.9748559157808</v>
      </c>
      <c r="FUZ97" s="294">
        <f t="shared" si="74"/>
        <v>-1047.9748559157808</v>
      </c>
      <c r="FVA97" s="294">
        <f t="shared" si="74"/>
        <v>-1047.9748559157808</v>
      </c>
      <c r="FVB97" s="294">
        <f t="shared" si="74"/>
        <v>-1047.9748559157808</v>
      </c>
      <c r="FVC97" s="294">
        <f t="shared" si="74"/>
        <v>-1047.9748559157808</v>
      </c>
      <c r="FVD97" s="294">
        <f t="shared" si="74"/>
        <v>-1047.9748559157808</v>
      </c>
      <c r="FVE97" s="294">
        <f t="shared" si="74"/>
        <v>-1047.9748559157808</v>
      </c>
      <c r="FVF97" s="294">
        <f t="shared" si="74"/>
        <v>-1047.9748559157808</v>
      </c>
      <c r="FVG97" s="294">
        <f t="shared" si="74"/>
        <v>-1047.9748559157808</v>
      </c>
      <c r="FVH97" s="294">
        <f t="shared" si="74"/>
        <v>-1047.9748559157808</v>
      </c>
      <c r="FVI97" s="294">
        <f t="shared" si="74"/>
        <v>-1047.9748559157808</v>
      </c>
      <c r="FVJ97" s="294">
        <f t="shared" si="74"/>
        <v>-1047.9748559157808</v>
      </c>
      <c r="FVK97" s="294">
        <f t="shared" si="74"/>
        <v>-1047.9748559157808</v>
      </c>
      <c r="FVL97" s="294">
        <f t="shared" si="74"/>
        <v>-1047.9748559157808</v>
      </c>
      <c r="FVM97" s="294">
        <f t="shared" si="74"/>
        <v>-1047.9748559157808</v>
      </c>
      <c r="FVN97" s="294">
        <f t="shared" si="74"/>
        <v>-1047.9748559157808</v>
      </c>
      <c r="FVO97" s="294">
        <f t="shared" si="74"/>
        <v>-1047.9748559157808</v>
      </c>
      <c r="FVP97" s="294">
        <f t="shared" si="74"/>
        <v>-1047.9748559157808</v>
      </c>
      <c r="FVQ97" s="294">
        <f t="shared" si="74"/>
        <v>-1047.9748559157808</v>
      </c>
      <c r="FVR97" s="294">
        <f t="shared" si="74"/>
        <v>-1047.9748559157808</v>
      </c>
      <c r="FVS97" s="294">
        <f t="shared" si="74"/>
        <v>-1047.9748559157808</v>
      </c>
      <c r="FVT97" s="294">
        <f t="shared" si="74"/>
        <v>-1047.9748559157808</v>
      </c>
      <c r="FVU97" s="294">
        <f t="shared" si="74"/>
        <v>-1047.9748559157808</v>
      </c>
      <c r="FVV97" s="294">
        <f t="shared" si="74"/>
        <v>-1047.9748559157808</v>
      </c>
      <c r="FVW97" s="294">
        <f t="shared" si="74"/>
        <v>-1047.9748559157808</v>
      </c>
      <c r="FVX97" s="294">
        <f t="shared" si="74"/>
        <v>-1047.9748559157808</v>
      </c>
      <c r="FVY97" s="294">
        <f t="shared" si="74"/>
        <v>-1047.9748559157808</v>
      </c>
      <c r="FVZ97" s="294">
        <f t="shared" si="74"/>
        <v>-1047.9748559157808</v>
      </c>
      <c r="FWA97" s="294">
        <f t="shared" si="74"/>
        <v>-1047.9748559157808</v>
      </c>
      <c r="FWB97" s="294">
        <f t="shared" si="74"/>
        <v>-1047.9748559157808</v>
      </c>
      <c r="FWC97" s="294">
        <f t="shared" si="74"/>
        <v>-1047.9748559157808</v>
      </c>
      <c r="FWD97" s="294">
        <f t="shared" si="74"/>
        <v>-1047.9748559157808</v>
      </c>
      <c r="FWE97" s="294">
        <f t="shared" si="74"/>
        <v>-1047.9748559157808</v>
      </c>
      <c r="FWF97" s="294">
        <f t="shared" si="74"/>
        <v>-1047.9748559157808</v>
      </c>
      <c r="FWG97" s="294">
        <f t="shared" si="74"/>
        <v>-1047.9748559157808</v>
      </c>
      <c r="FWH97" s="294">
        <f t="shared" si="74"/>
        <v>-1047.9748559157808</v>
      </c>
      <c r="FWI97" s="294">
        <f t="shared" si="74"/>
        <v>-1047.9748559157808</v>
      </c>
      <c r="FWJ97" s="294">
        <f t="shared" si="74"/>
        <v>-1047.9748559157808</v>
      </c>
      <c r="FWK97" s="294">
        <f t="shared" si="74"/>
        <v>-1047.9748559157808</v>
      </c>
      <c r="FWL97" s="294">
        <f t="shared" si="74"/>
        <v>-1047.9748559157808</v>
      </c>
      <c r="FWM97" s="294">
        <f t="shared" si="74"/>
        <v>-1047.9748559157808</v>
      </c>
      <c r="FWN97" s="294">
        <f t="shared" si="74"/>
        <v>-1047.9748559157808</v>
      </c>
      <c r="FWO97" s="294">
        <f t="shared" si="74"/>
        <v>-1047.9748559157808</v>
      </c>
      <c r="FWP97" s="294">
        <f t="shared" si="74"/>
        <v>-1047.9748559157808</v>
      </c>
      <c r="FWQ97" s="294">
        <f t="shared" si="74"/>
        <v>-1047.9748559157808</v>
      </c>
      <c r="FWR97" s="294">
        <f t="shared" si="74"/>
        <v>-1047.9748559157808</v>
      </c>
      <c r="FWS97" s="294">
        <f t="shared" si="74"/>
        <v>-1047.9748559157808</v>
      </c>
      <c r="FWT97" s="294">
        <f t="shared" si="74"/>
        <v>-1047.9748559157808</v>
      </c>
      <c r="FWU97" s="294">
        <f t="shared" si="74"/>
        <v>-1047.9748559157808</v>
      </c>
      <c r="FWV97" s="294">
        <f t="shared" si="74"/>
        <v>-1047.9748559157808</v>
      </c>
      <c r="FWW97" s="294">
        <f t="shared" si="74"/>
        <v>-1047.9748559157808</v>
      </c>
      <c r="FWX97" s="294">
        <f t="shared" si="74"/>
        <v>-1047.9748559157808</v>
      </c>
      <c r="FWY97" s="294">
        <f t="shared" si="74"/>
        <v>-1047.9748559157808</v>
      </c>
      <c r="FWZ97" s="294">
        <f t="shared" si="74"/>
        <v>-1047.9748559157808</v>
      </c>
      <c r="FXA97" s="294">
        <f t="shared" si="74"/>
        <v>-1047.9748559157808</v>
      </c>
      <c r="FXB97" s="294">
        <f t="shared" ref="FXB97:FZM97" si="75">(FXB$96*$B101+SUM($F$8:$F$10)-((FXB$96*$B101+SUM($F$8:$F$10))/$F$11*$F$40)-($F$27*FXB$96/$D$7)-SUM($F$14:$F$26,$F$28:$F$33,$F$35:$F$36,$F$41))</f>
        <v>-1047.9748559157808</v>
      </c>
      <c r="FXC97" s="294">
        <f t="shared" si="75"/>
        <v>-1047.9748559157808</v>
      </c>
      <c r="FXD97" s="294">
        <f t="shared" si="75"/>
        <v>-1047.9748559157808</v>
      </c>
      <c r="FXE97" s="294">
        <f t="shared" si="75"/>
        <v>-1047.9748559157808</v>
      </c>
      <c r="FXF97" s="294">
        <f t="shared" si="75"/>
        <v>-1047.9748559157808</v>
      </c>
      <c r="FXG97" s="294">
        <f t="shared" si="75"/>
        <v>-1047.9748559157808</v>
      </c>
      <c r="FXH97" s="294">
        <f t="shared" si="75"/>
        <v>-1047.9748559157808</v>
      </c>
      <c r="FXI97" s="294">
        <f t="shared" si="75"/>
        <v>-1047.9748559157808</v>
      </c>
      <c r="FXJ97" s="294">
        <f t="shared" si="75"/>
        <v>-1047.9748559157808</v>
      </c>
      <c r="FXK97" s="294">
        <f t="shared" si="75"/>
        <v>-1047.9748559157808</v>
      </c>
      <c r="FXL97" s="294">
        <f t="shared" si="75"/>
        <v>-1047.9748559157808</v>
      </c>
      <c r="FXM97" s="294">
        <f t="shared" si="75"/>
        <v>-1047.9748559157808</v>
      </c>
      <c r="FXN97" s="294">
        <f t="shared" si="75"/>
        <v>-1047.9748559157808</v>
      </c>
      <c r="FXO97" s="294">
        <f t="shared" si="75"/>
        <v>-1047.9748559157808</v>
      </c>
      <c r="FXP97" s="294">
        <f t="shared" si="75"/>
        <v>-1047.9748559157808</v>
      </c>
      <c r="FXQ97" s="294">
        <f t="shared" si="75"/>
        <v>-1047.9748559157808</v>
      </c>
      <c r="FXR97" s="294">
        <f t="shared" si="75"/>
        <v>-1047.9748559157808</v>
      </c>
      <c r="FXS97" s="294">
        <f t="shared" si="75"/>
        <v>-1047.9748559157808</v>
      </c>
      <c r="FXT97" s="294">
        <f t="shared" si="75"/>
        <v>-1047.9748559157808</v>
      </c>
      <c r="FXU97" s="294">
        <f t="shared" si="75"/>
        <v>-1047.9748559157808</v>
      </c>
      <c r="FXV97" s="294">
        <f t="shared" si="75"/>
        <v>-1047.9748559157808</v>
      </c>
      <c r="FXW97" s="294">
        <f t="shared" si="75"/>
        <v>-1047.9748559157808</v>
      </c>
      <c r="FXX97" s="294">
        <f t="shared" si="75"/>
        <v>-1047.9748559157808</v>
      </c>
      <c r="FXY97" s="294">
        <f t="shared" si="75"/>
        <v>-1047.9748559157808</v>
      </c>
      <c r="FXZ97" s="294">
        <f t="shared" si="75"/>
        <v>-1047.9748559157808</v>
      </c>
      <c r="FYA97" s="294">
        <f t="shared" si="75"/>
        <v>-1047.9748559157808</v>
      </c>
      <c r="FYB97" s="294">
        <f t="shared" si="75"/>
        <v>-1047.9748559157808</v>
      </c>
      <c r="FYC97" s="294">
        <f t="shared" si="75"/>
        <v>-1047.9748559157808</v>
      </c>
      <c r="FYD97" s="294">
        <f t="shared" si="75"/>
        <v>-1047.9748559157808</v>
      </c>
      <c r="FYE97" s="294">
        <f t="shared" si="75"/>
        <v>-1047.9748559157808</v>
      </c>
      <c r="FYF97" s="294">
        <f t="shared" si="75"/>
        <v>-1047.9748559157808</v>
      </c>
      <c r="FYG97" s="294">
        <f t="shared" si="75"/>
        <v>-1047.9748559157808</v>
      </c>
      <c r="FYH97" s="294">
        <f t="shared" si="75"/>
        <v>-1047.9748559157808</v>
      </c>
      <c r="FYI97" s="294">
        <f t="shared" si="75"/>
        <v>-1047.9748559157808</v>
      </c>
      <c r="FYJ97" s="294">
        <f t="shared" si="75"/>
        <v>-1047.9748559157808</v>
      </c>
      <c r="FYK97" s="294">
        <f t="shared" si="75"/>
        <v>-1047.9748559157808</v>
      </c>
      <c r="FYL97" s="294">
        <f t="shared" si="75"/>
        <v>-1047.9748559157808</v>
      </c>
      <c r="FYM97" s="294">
        <f t="shared" si="75"/>
        <v>-1047.9748559157808</v>
      </c>
      <c r="FYN97" s="294">
        <f t="shared" si="75"/>
        <v>-1047.9748559157808</v>
      </c>
      <c r="FYO97" s="294">
        <f t="shared" si="75"/>
        <v>-1047.9748559157808</v>
      </c>
      <c r="FYP97" s="294">
        <f t="shared" si="75"/>
        <v>-1047.9748559157808</v>
      </c>
      <c r="FYQ97" s="294">
        <f t="shared" si="75"/>
        <v>-1047.9748559157808</v>
      </c>
      <c r="FYR97" s="294">
        <f t="shared" si="75"/>
        <v>-1047.9748559157808</v>
      </c>
      <c r="FYS97" s="294">
        <f t="shared" si="75"/>
        <v>-1047.9748559157808</v>
      </c>
      <c r="FYT97" s="294">
        <f t="shared" si="75"/>
        <v>-1047.9748559157808</v>
      </c>
      <c r="FYU97" s="294">
        <f t="shared" si="75"/>
        <v>-1047.9748559157808</v>
      </c>
      <c r="FYV97" s="294">
        <f t="shared" si="75"/>
        <v>-1047.9748559157808</v>
      </c>
      <c r="FYW97" s="294">
        <f t="shared" si="75"/>
        <v>-1047.9748559157808</v>
      </c>
      <c r="FYX97" s="294">
        <f t="shared" si="75"/>
        <v>-1047.9748559157808</v>
      </c>
      <c r="FYY97" s="294">
        <f t="shared" si="75"/>
        <v>-1047.9748559157808</v>
      </c>
      <c r="FYZ97" s="294">
        <f t="shared" si="75"/>
        <v>-1047.9748559157808</v>
      </c>
      <c r="FZA97" s="294">
        <f t="shared" si="75"/>
        <v>-1047.9748559157808</v>
      </c>
      <c r="FZB97" s="294">
        <f t="shared" si="75"/>
        <v>-1047.9748559157808</v>
      </c>
      <c r="FZC97" s="294">
        <f t="shared" si="75"/>
        <v>-1047.9748559157808</v>
      </c>
      <c r="FZD97" s="294">
        <f t="shared" si="75"/>
        <v>-1047.9748559157808</v>
      </c>
      <c r="FZE97" s="294">
        <f t="shared" si="75"/>
        <v>-1047.9748559157808</v>
      </c>
      <c r="FZF97" s="294">
        <f t="shared" si="75"/>
        <v>-1047.9748559157808</v>
      </c>
      <c r="FZG97" s="294">
        <f t="shared" si="75"/>
        <v>-1047.9748559157808</v>
      </c>
      <c r="FZH97" s="294">
        <f t="shared" si="75"/>
        <v>-1047.9748559157808</v>
      </c>
      <c r="FZI97" s="294">
        <f t="shared" si="75"/>
        <v>-1047.9748559157808</v>
      </c>
      <c r="FZJ97" s="294">
        <f t="shared" si="75"/>
        <v>-1047.9748559157808</v>
      </c>
      <c r="FZK97" s="294">
        <f t="shared" si="75"/>
        <v>-1047.9748559157808</v>
      </c>
      <c r="FZL97" s="294">
        <f t="shared" si="75"/>
        <v>-1047.9748559157808</v>
      </c>
      <c r="FZM97" s="294">
        <f t="shared" si="75"/>
        <v>-1047.9748559157808</v>
      </c>
      <c r="FZN97" s="294">
        <f t="shared" ref="FZN97:GBY97" si="76">(FZN$96*$B101+SUM($F$8:$F$10)-((FZN$96*$B101+SUM($F$8:$F$10))/$F$11*$F$40)-($F$27*FZN$96/$D$7)-SUM($F$14:$F$26,$F$28:$F$33,$F$35:$F$36,$F$41))</f>
        <v>-1047.9748559157808</v>
      </c>
      <c r="FZO97" s="294">
        <f t="shared" si="76"/>
        <v>-1047.9748559157808</v>
      </c>
      <c r="FZP97" s="294">
        <f t="shared" si="76"/>
        <v>-1047.9748559157808</v>
      </c>
      <c r="FZQ97" s="294">
        <f t="shared" si="76"/>
        <v>-1047.9748559157808</v>
      </c>
      <c r="FZR97" s="294">
        <f t="shared" si="76"/>
        <v>-1047.9748559157808</v>
      </c>
      <c r="FZS97" s="294">
        <f t="shared" si="76"/>
        <v>-1047.9748559157808</v>
      </c>
      <c r="FZT97" s="294">
        <f t="shared" si="76"/>
        <v>-1047.9748559157808</v>
      </c>
      <c r="FZU97" s="294">
        <f t="shared" si="76"/>
        <v>-1047.9748559157808</v>
      </c>
      <c r="FZV97" s="294">
        <f t="shared" si="76"/>
        <v>-1047.9748559157808</v>
      </c>
      <c r="FZW97" s="294">
        <f t="shared" si="76"/>
        <v>-1047.9748559157808</v>
      </c>
      <c r="FZX97" s="294">
        <f t="shared" si="76"/>
        <v>-1047.9748559157808</v>
      </c>
      <c r="FZY97" s="294">
        <f t="shared" si="76"/>
        <v>-1047.9748559157808</v>
      </c>
      <c r="FZZ97" s="294">
        <f t="shared" si="76"/>
        <v>-1047.9748559157808</v>
      </c>
      <c r="GAA97" s="294">
        <f t="shared" si="76"/>
        <v>-1047.9748559157808</v>
      </c>
      <c r="GAB97" s="294">
        <f t="shared" si="76"/>
        <v>-1047.9748559157808</v>
      </c>
      <c r="GAC97" s="294">
        <f t="shared" si="76"/>
        <v>-1047.9748559157808</v>
      </c>
      <c r="GAD97" s="294">
        <f t="shared" si="76"/>
        <v>-1047.9748559157808</v>
      </c>
      <c r="GAE97" s="294">
        <f t="shared" si="76"/>
        <v>-1047.9748559157808</v>
      </c>
      <c r="GAF97" s="294">
        <f t="shared" si="76"/>
        <v>-1047.9748559157808</v>
      </c>
      <c r="GAG97" s="294">
        <f t="shared" si="76"/>
        <v>-1047.9748559157808</v>
      </c>
      <c r="GAH97" s="294">
        <f t="shared" si="76"/>
        <v>-1047.9748559157808</v>
      </c>
      <c r="GAI97" s="294">
        <f t="shared" si="76"/>
        <v>-1047.9748559157808</v>
      </c>
      <c r="GAJ97" s="294">
        <f t="shared" si="76"/>
        <v>-1047.9748559157808</v>
      </c>
      <c r="GAK97" s="294">
        <f t="shared" si="76"/>
        <v>-1047.9748559157808</v>
      </c>
      <c r="GAL97" s="294">
        <f t="shared" si="76"/>
        <v>-1047.9748559157808</v>
      </c>
      <c r="GAM97" s="294">
        <f t="shared" si="76"/>
        <v>-1047.9748559157808</v>
      </c>
      <c r="GAN97" s="294">
        <f t="shared" si="76"/>
        <v>-1047.9748559157808</v>
      </c>
      <c r="GAO97" s="294">
        <f t="shared" si="76"/>
        <v>-1047.9748559157808</v>
      </c>
      <c r="GAP97" s="294">
        <f t="shared" si="76"/>
        <v>-1047.9748559157808</v>
      </c>
      <c r="GAQ97" s="294">
        <f t="shared" si="76"/>
        <v>-1047.9748559157808</v>
      </c>
      <c r="GAR97" s="294">
        <f t="shared" si="76"/>
        <v>-1047.9748559157808</v>
      </c>
      <c r="GAS97" s="294">
        <f t="shared" si="76"/>
        <v>-1047.9748559157808</v>
      </c>
      <c r="GAT97" s="294">
        <f t="shared" si="76"/>
        <v>-1047.9748559157808</v>
      </c>
      <c r="GAU97" s="294">
        <f t="shared" si="76"/>
        <v>-1047.9748559157808</v>
      </c>
      <c r="GAV97" s="294">
        <f t="shared" si="76"/>
        <v>-1047.9748559157808</v>
      </c>
      <c r="GAW97" s="294">
        <f t="shared" si="76"/>
        <v>-1047.9748559157808</v>
      </c>
      <c r="GAX97" s="294">
        <f t="shared" si="76"/>
        <v>-1047.9748559157808</v>
      </c>
      <c r="GAY97" s="294">
        <f t="shared" si="76"/>
        <v>-1047.9748559157808</v>
      </c>
      <c r="GAZ97" s="294">
        <f t="shared" si="76"/>
        <v>-1047.9748559157808</v>
      </c>
      <c r="GBA97" s="294">
        <f t="shared" si="76"/>
        <v>-1047.9748559157808</v>
      </c>
      <c r="GBB97" s="294">
        <f t="shared" si="76"/>
        <v>-1047.9748559157808</v>
      </c>
      <c r="GBC97" s="294">
        <f t="shared" si="76"/>
        <v>-1047.9748559157808</v>
      </c>
      <c r="GBD97" s="294">
        <f t="shared" si="76"/>
        <v>-1047.9748559157808</v>
      </c>
      <c r="GBE97" s="294">
        <f t="shared" si="76"/>
        <v>-1047.9748559157808</v>
      </c>
      <c r="GBF97" s="294">
        <f t="shared" si="76"/>
        <v>-1047.9748559157808</v>
      </c>
      <c r="GBG97" s="294">
        <f t="shared" si="76"/>
        <v>-1047.9748559157808</v>
      </c>
      <c r="GBH97" s="294">
        <f t="shared" si="76"/>
        <v>-1047.9748559157808</v>
      </c>
      <c r="GBI97" s="294">
        <f t="shared" si="76"/>
        <v>-1047.9748559157808</v>
      </c>
      <c r="GBJ97" s="294">
        <f t="shared" si="76"/>
        <v>-1047.9748559157808</v>
      </c>
      <c r="GBK97" s="294">
        <f t="shared" si="76"/>
        <v>-1047.9748559157808</v>
      </c>
      <c r="GBL97" s="294">
        <f t="shared" si="76"/>
        <v>-1047.9748559157808</v>
      </c>
      <c r="GBM97" s="294">
        <f t="shared" si="76"/>
        <v>-1047.9748559157808</v>
      </c>
      <c r="GBN97" s="294">
        <f t="shared" si="76"/>
        <v>-1047.9748559157808</v>
      </c>
      <c r="GBO97" s="294">
        <f t="shared" si="76"/>
        <v>-1047.9748559157808</v>
      </c>
      <c r="GBP97" s="294">
        <f t="shared" si="76"/>
        <v>-1047.9748559157808</v>
      </c>
      <c r="GBQ97" s="294">
        <f t="shared" si="76"/>
        <v>-1047.9748559157808</v>
      </c>
      <c r="GBR97" s="294">
        <f t="shared" si="76"/>
        <v>-1047.9748559157808</v>
      </c>
      <c r="GBS97" s="294">
        <f t="shared" si="76"/>
        <v>-1047.9748559157808</v>
      </c>
      <c r="GBT97" s="294">
        <f t="shared" si="76"/>
        <v>-1047.9748559157808</v>
      </c>
      <c r="GBU97" s="294">
        <f t="shared" si="76"/>
        <v>-1047.9748559157808</v>
      </c>
      <c r="GBV97" s="294">
        <f t="shared" si="76"/>
        <v>-1047.9748559157808</v>
      </c>
      <c r="GBW97" s="294">
        <f t="shared" si="76"/>
        <v>-1047.9748559157808</v>
      </c>
      <c r="GBX97" s="294">
        <f t="shared" si="76"/>
        <v>-1047.9748559157808</v>
      </c>
      <c r="GBY97" s="294">
        <f t="shared" si="76"/>
        <v>-1047.9748559157808</v>
      </c>
      <c r="GBZ97" s="294">
        <f t="shared" ref="GBZ97:GEK97" si="77">(GBZ$96*$B101+SUM($F$8:$F$10)-((GBZ$96*$B101+SUM($F$8:$F$10))/$F$11*$F$40)-($F$27*GBZ$96/$D$7)-SUM($F$14:$F$26,$F$28:$F$33,$F$35:$F$36,$F$41))</f>
        <v>-1047.9748559157808</v>
      </c>
      <c r="GCA97" s="294">
        <f t="shared" si="77"/>
        <v>-1047.9748559157808</v>
      </c>
      <c r="GCB97" s="294">
        <f t="shared" si="77"/>
        <v>-1047.9748559157808</v>
      </c>
      <c r="GCC97" s="294">
        <f t="shared" si="77"/>
        <v>-1047.9748559157808</v>
      </c>
      <c r="GCD97" s="294">
        <f t="shared" si="77"/>
        <v>-1047.9748559157808</v>
      </c>
      <c r="GCE97" s="294">
        <f t="shared" si="77"/>
        <v>-1047.9748559157808</v>
      </c>
      <c r="GCF97" s="294">
        <f t="shared" si="77"/>
        <v>-1047.9748559157808</v>
      </c>
      <c r="GCG97" s="294">
        <f t="shared" si="77"/>
        <v>-1047.9748559157808</v>
      </c>
      <c r="GCH97" s="294">
        <f t="shared" si="77"/>
        <v>-1047.9748559157808</v>
      </c>
      <c r="GCI97" s="294">
        <f t="shared" si="77"/>
        <v>-1047.9748559157808</v>
      </c>
      <c r="GCJ97" s="294">
        <f t="shared" si="77"/>
        <v>-1047.9748559157808</v>
      </c>
      <c r="GCK97" s="294">
        <f t="shared" si="77"/>
        <v>-1047.9748559157808</v>
      </c>
      <c r="GCL97" s="294">
        <f t="shared" si="77"/>
        <v>-1047.9748559157808</v>
      </c>
      <c r="GCM97" s="294">
        <f t="shared" si="77"/>
        <v>-1047.9748559157808</v>
      </c>
      <c r="GCN97" s="294">
        <f t="shared" si="77"/>
        <v>-1047.9748559157808</v>
      </c>
      <c r="GCO97" s="294">
        <f t="shared" si="77"/>
        <v>-1047.9748559157808</v>
      </c>
      <c r="GCP97" s="294">
        <f t="shared" si="77"/>
        <v>-1047.9748559157808</v>
      </c>
      <c r="GCQ97" s="294">
        <f t="shared" si="77"/>
        <v>-1047.9748559157808</v>
      </c>
      <c r="GCR97" s="294">
        <f t="shared" si="77"/>
        <v>-1047.9748559157808</v>
      </c>
      <c r="GCS97" s="294">
        <f t="shared" si="77"/>
        <v>-1047.9748559157808</v>
      </c>
      <c r="GCT97" s="294">
        <f t="shared" si="77"/>
        <v>-1047.9748559157808</v>
      </c>
      <c r="GCU97" s="294">
        <f t="shared" si="77"/>
        <v>-1047.9748559157808</v>
      </c>
      <c r="GCV97" s="294">
        <f t="shared" si="77"/>
        <v>-1047.9748559157808</v>
      </c>
      <c r="GCW97" s="294">
        <f t="shared" si="77"/>
        <v>-1047.9748559157808</v>
      </c>
      <c r="GCX97" s="294">
        <f t="shared" si="77"/>
        <v>-1047.9748559157808</v>
      </c>
      <c r="GCY97" s="294">
        <f t="shared" si="77"/>
        <v>-1047.9748559157808</v>
      </c>
      <c r="GCZ97" s="294">
        <f t="shared" si="77"/>
        <v>-1047.9748559157808</v>
      </c>
      <c r="GDA97" s="294">
        <f t="shared" si="77"/>
        <v>-1047.9748559157808</v>
      </c>
      <c r="GDB97" s="294">
        <f t="shared" si="77"/>
        <v>-1047.9748559157808</v>
      </c>
      <c r="GDC97" s="294">
        <f t="shared" si="77"/>
        <v>-1047.9748559157808</v>
      </c>
      <c r="GDD97" s="294">
        <f t="shared" si="77"/>
        <v>-1047.9748559157808</v>
      </c>
      <c r="GDE97" s="294">
        <f t="shared" si="77"/>
        <v>-1047.9748559157808</v>
      </c>
      <c r="GDF97" s="294">
        <f t="shared" si="77"/>
        <v>-1047.9748559157808</v>
      </c>
      <c r="GDG97" s="294">
        <f t="shared" si="77"/>
        <v>-1047.9748559157808</v>
      </c>
      <c r="GDH97" s="294">
        <f t="shared" si="77"/>
        <v>-1047.9748559157808</v>
      </c>
      <c r="GDI97" s="294">
        <f t="shared" si="77"/>
        <v>-1047.9748559157808</v>
      </c>
      <c r="GDJ97" s="294">
        <f t="shared" si="77"/>
        <v>-1047.9748559157808</v>
      </c>
      <c r="GDK97" s="294">
        <f t="shared" si="77"/>
        <v>-1047.9748559157808</v>
      </c>
      <c r="GDL97" s="294">
        <f t="shared" si="77"/>
        <v>-1047.9748559157808</v>
      </c>
      <c r="GDM97" s="294">
        <f t="shared" si="77"/>
        <v>-1047.9748559157808</v>
      </c>
      <c r="GDN97" s="294">
        <f t="shared" si="77"/>
        <v>-1047.9748559157808</v>
      </c>
      <c r="GDO97" s="294">
        <f t="shared" si="77"/>
        <v>-1047.9748559157808</v>
      </c>
      <c r="GDP97" s="294">
        <f t="shared" si="77"/>
        <v>-1047.9748559157808</v>
      </c>
      <c r="GDQ97" s="294">
        <f t="shared" si="77"/>
        <v>-1047.9748559157808</v>
      </c>
      <c r="GDR97" s="294">
        <f t="shared" si="77"/>
        <v>-1047.9748559157808</v>
      </c>
      <c r="GDS97" s="294">
        <f t="shared" si="77"/>
        <v>-1047.9748559157808</v>
      </c>
      <c r="GDT97" s="294">
        <f t="shared" si="77"/>
        <v>-1047.9748559157808</v>
      </c>
      <c r="GDU97" s="294">
        <f t="shared" si="77"/>
        <v>-1047.9748559157808</v>
      </c>
      <c r="GDV97" s="294">
        <f t="shared" si="77"/>
        <v>-1047.9748559157808</v>
      </c>
      <c r="GDW97" s="294">
        <f t="shared" si="77"/>
        <v>-1047.9748559157808</v>
      </c>
      <c r="GDX97" s="294">
        <f t="shared" si="77"/>
        <v>-1047.9748559157808</v>
      </c>
      <c r="GDY97" s="294">
        <f t="shared" si="77"/>
        <v>-1047.9748559157808</v>
      </c>
      <c r="GDZ97" s="294">
        <f t="shared" si="77"/>
        <v>-1047.9748559157808</v>
      </c>
      <c r="GEA97" s="294">
        <f t="shared" si="77"/>
        <v>-1047.9748559157808</v>
      </c>
      <c r="GEB97" s="294">
        <f t="shared" si="77"/>
        <v>-1047.9748559157808</v>
      </c>
      <c r="GEC97" s="294">
        <f t="shared" si="77"/>
        <v>-1047.9748559157808</v>
      </c>
      <c r="GED97" s="294">
        <f t="shared" si="77"/>
        <v>-1047.9748559157808</v>
      </c>
      <c r="GEE97" s="294">
        <f t="shared" si="77"/>
        <v>-1047.9748559157808</v>
      </c>
      <c r="GEF97" s="294">
        <f t="shared" si="77"/>
        <v>-1047.9748559157808</v>
      </c>
      <c r="GEG97" s="294">
        <f t="shared" si="77"/>
        <v>-1047.9748559157808</v>
      </c>
      <c r="GEH97" s="294">
        <f t="shared" si="77"/>
        <v>-1047.9748559157808</v>
      </c>
      <c r="GEI97" s="294">
        <f t="shared" si="77"/>
        <v>-1047.9748559157808</v>
      </c>
      <c r="GEJ97" s="294">
        <f t="shared" si="77"/>
        <v>-1047.9748559157808</v>
      </c>
      <c r="GEK97" s="294">
        <f t="shared" si="77"/>
        <v>-1047.9748559157808</v>
      </c>
      <c r="GEL97" s="294">
        <f t="shared" ref="GEL97:GGW97" si="78">(GEL$96*$B101+SUM($F$8:$F$10)-((GEL$96*$B101+SUM($F$8:$F$10))/$F$11*$F$40)-($F$27*GEL$96/$D$7)-SUM($F$14:$F$26,$F$28:$F$33,$F$35:$F$36,$F$41))</f>
        <v>-1047.9748559157808</v>
      </c>
      <c r="GEM97" s="294">
        <f t="shared" si="78"/>
        <v>-1047.9748559157808</v>
      </c>
      <c r="GEN97" s="294">
        <f t="shared" si="78"/>
        <v>-1047.9748559157808</v>
      </c>
      <c r="GEO97" s="294">
        <f t="shared" si="78"/>
        <v>-1047.9748559157808</v>
      </c>
      <c r="GEP97" s="294">
        <f t="shared" si="78"/>
        <v>-1047.9748559157808</v>
      </c>
      <c r="GEQ97" s="294">
        <f t="shared" si="78"/>
        <v>-1047.9748559157808</v>
      </c>
      <c r="GER97" s="294">
        <f t="shared" si="78"/>
        <v>-1047.9748559157808</v>
      </c>
      <c r="GES97" s="294">
        <f t="shared" si="78"/>
        <v>-1047.9748559157808</v>
      </c>
      <c r="GET97" s="294">
        <f t="shared" si="78"/>
        <v>-1047.9748559157808</v>
      </c>
      <c r="GEU97" s="294">
        <f t="shared" si="78"/>
        <v>-1047.9748559157808</v>
      </c>
      <c r="GEV97" s="294">
        <f t="shared" si="78"/>
        <v>-1047.9748559157808</v>
      </c>
      <c r="GEW97" s="294">
        <f t="shared" si="78"/>
        <v>-1047.9748559157808</v>
      </c>
      <c r="GEX97" s="294">
        <f t="shared" si="78"/>
        <v>-1047.9748559157808</v>
      </c>
      <c r="GEY97" s="294">
        <f t="shared" si="78"/>
        <v>-1047.9748559157808</v>
      </c>
      <c r="GEZ97" s="294">
        <f t="shared" si="78"/>
        <v>-1047.9748559157808</v>
      </c>
      <c r="GFA97" s="294">
        <f t="shared" si="78"/>
        <v>-1047.9748559157808</v>
      </c>
      <c r="GFB97" s="294">
        <f t="shared" si="78"/>
        <v>-1047.9748559157808</v>
      </c>
      <c r="GFC97" s="294">
        <f t="shared" si="78"/>
        <v>-1047.9748559157808</v>
      </c>
      <c r="GFD97" s="294">
        <f t="shared" si="78"/>
        <v>-1047.9748559157808</v>
      </c>
      <c r="GFE97" s="294">
        <f t="shared" si="78"/>
        <v>-1047.9748559157808</v>
      </c>
      <c r="GFF97" s="294">
        <f t="shared" si="78"/>
        <v>-1047.9748559157808</v>
      </c>
      <c r="GFG97" s="294">
        <f t="shared" si="78"/>
        <v>-1047.9748559157808</v>
      </c>
      <c r="GFH97" s="294">
        <f t="shared" si="78"/>
        <v>-1047.9748559157808</v>
      </c>
      <c r="GFI97" s="294">
        <f t="shared" si="78"/>
        <v>-1047.9748559157808</v>
      </c>
      <c r="GFJ97" s="294">
        <f t="shared" si="78"/>
        <v>-1047.9748559157808</v>
      </c>
      <c r="GFK97" s="294">
        <f t="shared" si="78"/>
        <v>-1047.9748559157808</v>
      </c>
      <c r="GFL97" s="294">
        <f t="shared" si="78"/>
        <v>-1047.9748559157808</v>
      </c>
      <c r="GFM97" s="294">
        <f t="shared" si="78"/>
        <v>-1047.9748559157808</v>
      </c>
      <c r="GFN97" s="294">
        <f t="shared" si="78"/>
        <v>-1047.9748559157808</v>
      </c>
      <c r="GFO97" s="294">
        <f t="shared" si="78"/>
        <v>-1047.9748559157808</v>
      </c>
      <c r="GFP97" s="294">
        <f t="shared" si="78"/>
        <v>-1047.9748559157808</v>
      </c>
      <c r="GFQ97" s="294">
        <f t="shared" si="78"/>
        <v>-1047.9748559157808</v>
      </c>
      <c r="GFR97" s="294">
        <f t="shared" si="78"/>
        <v>-1047.9748559157808</v>
      </c>
      <c r="GFS97" s="294">
        <f t="shared" si="78"/>
        <v>-1047.9748559157808</v>
      </c>
      <c r="GFT97" s="294">
        <f t="shared" si="78"/>
        <v>-1047.9748559157808</v>
      </c>
      <c r="GFU97" s="294">
        <f t="shared" si="78"/>
        <v>-1047.9748559157808</v>
      </c>
      <c r="GFV97" s="294">
        <f t="shared" si="78"/>
        <v>-1047.9748559157808</v>
      </c>
      <c r="GFW97" s="294">
        <f t="shared" si="78"/>
        <v>-1047.9748559157808</v>
      </c>
      <c r="GFX97" s="294">
        <f t="shared" si="78"/>
        <v>-1047.9748559157808</v>
      </c>
      <c r="GFY97" s="294">
        <f t="shared" si="78"/>
        <v>-1047.9748559157808</v>
      </c>
      <c r="GFZ97" s="294">
        <f t="shared" si="78"/>
        <v>-1047.9748559157808</v>
      </c>
      <c r="GGA97" s="294">
        <f t="shared" si="78"/>
        <v>-1047.9748559157808</v>
      </c>
      <c r="GGB97" s="294">
        <f t="shared" si="78"/>
        <v>-1047.9748559157808</v>
      </c>
      <c r="GGC97" s="294">
        <f t="shared" si="78"/>
        <v>-1047.9748559157808</v>
      </c>
      <c r="GGD97" s="294">
        <f t="shared" si="78"/>
        <v>-1047.9748559157808</v>
      </c>
      <c r="GGE97" s="294">
        <f t="shared" si="78"/>
        <v>-1047.9748559157808</v>
      </c>
      <c r="GGF97" s="294">
        <f t="shared" si="78"/>
        <v>-1047.9748559157808</v>
      </c>
      <c r="GGG97" s="294">
        <f t="shared" si="78"/>
        <v>-1047.9748559157808</v>
      </c>
      <c r="GGH97" s="294">
        <f t="shared" si="78"/>
        <v>-1047.9748559157808</v>
      </c>
      <c r="GGI97" s="294">
        <f t="shared" si="78"/>
        <v>-1047.9748559157808</v>
      </c>
      <c r="GGJ97" s="294">
        <f t="shared" si="78"/>
        <v>-1047.9748559157808</v>
      </c>
      <c r="GGK97" s="294">
        <f t="shared" si="78"/>
        <v>-1047.9748559157808</v>
      </c>
      <c r="GGL97" s="294">
        <f t="shared" si="78"/>
        <v>-1047.9748559157808</v>
      </c>
      <c r="GGM97" s="294">
        <f t="shared" si="78"/>
        <v>-1047.9748559157808</v>
      </c>
      <c r="GGN97" s="294">
        <f t="shared" si="78"/>
        <v>-1047.9748559157808</v>
      </c>
      <c r="GGO97" s="294">
        <f t="shared" si="78"/>
        <v>-1047.9748559157808</v>
      </c>
      <c r="GGP97" s="294">
        <f t="shared" si="78"/>
        <v>-1047.9748559157808</v>
      </c>
      <c r="GGQ97" s="294">
        <f t="shared" si="78"/>
        <v>-1047.9748559157808</v>
      </c>
      <c r="GGR97" s="294">
        <f t="shared" si="78"/>
        <v>-1047.9748559157808</v>
      </c>
      <c r="GGS97" s="294">
        <f t="shared" si="78"/>
        <v>-1047.9748559157808</v>
      </c>
      <c r="GGT97" s="294">
        <f t="shared" si="78"/>
        <v>-1047.9748559157808</v>
      </c>
      <c r="GGU97" s="294">
        <f t="shared" si="78"/>
        <v>-1047.9748559157808</v>
      </c>
      <c r="GGV97" s="294">
        <f t="shared" si="78"/>
        <v>-1047.9748559157808</v>
      </c>
      <c r="GGW97" s="294">
        <f t="shared" si="78"/>
        <v>-1047.9748559157808</v>
      </c>
      <c r="GGX97" s="294">
        <f t="shared" ref="GGX97:GJI97" si="79">(GGX$96*$B101+SUM($F$8:$F$10)-((GGX$96*$B101+SUM($F$8:$F$10))/$F$11*$F$40)-($F$27*GGX$96/$D$7)-SUM($F$14:$F$26,$F$28:$F$33,$F$35:$F$36,$F$41))</f>
        <v>-1047.9748559157808</v>
      </c>
      <c r="GGY97" s="294">
        <f t="shared" si="79"/>
        <v>-1047.9748559157808</v>
      </c>
      <c r="GGZ97" s="294">
        <f t="shared" si="79"/>
        <v>-1047.9748559157808</v>
      </c>
      <c r="GHA97" s="294">
        <f t="shared" si="79"/>
        <v>-1047.9748559157808</v>
      </c>
      <c r="GHB97" s="294">
        <f t="shared" si="79"/>
        <v>-1047.9748559157808</v>
      </c>
      <c r="GHC97" s="294">
        <f t="shared" si="79"/>
        <v>-1047.9748559157808</v>
      </c>
      <c r="GHD97" s="294">
        <f t="shared" si="79"/>
        <v>-1047.9748559157808</v>
      </c>
      <c r="GHE97" s="294">
        <f t="shared" si="79"/>
        <v>-1047.9748559157808</v>
      </c>
      <c r="GHF97" s="294">
        <f t="shared" si="79"/>
        <v>-1047.9748559157808</v>
      </c>
      <c r="GHG97" s="294">
        <f t="shared" si="79"/>
        <v>-1047.9748559157808</v>
      </c>
      <c r="GHH97" s="294">
        <f t="shared" si="79"/>
        <v>-1047.9748559157808</v>
      </c>
      <c r="GHI97" s="294">
        <f t="shared" si="79"/>
        <v>-1047.9748559157808</v>
      </c>
      <c r="GHJ97" s="294">
        <f t="shared" si="79"/>
        <v>-1047.9748559157808</v>
      </c>
      <c r="GHK97" s="294">
        <f t="shared" si="79"/>
        <v>-1047.9748559157808</v>
      </c>
      <c r="GHL97" s="294">
        <f t="shared" si="79"/>
        <v>-1047.9748559157808</v>
      </c>
      <c r="GHM97" s="294">
        <f t="shared" si="79"/>
        <v>-1047.9748559157808</v>
      </c>
      <c r="GHN97" s="294">
        <f t="shared" si="79"/>
        <v>-1047.9748559157808</v>
      </c>
      <c r="GHO97" s="294">
        <f t="shared" si="79"/>
        <v>-1047.9748559157808</v>
      </c>
      <c r="GHP97" s="294">
        <f t="shared" si="79"/>
        <v>-1047.9748559157808</v>
      </c>
      <c r="GHQ97" s="294">
        <f t="shared" si="79"/>
        <v>-1047.9748559157808</v>
      </c>
      <c r="GHR97" s="294">
        <f t="shared" si="79"/>
        <v>-1047.9748559157808</v>
      </c>
      <c r="GHS97" s="294">
        <f t="shared" si="79"/>
        <v>-1047.9748559157808</v>
      </c>
      <c r="GHT97" s="294">
        <f t="shared" si="79"/>
        <v>-1047.9748559157808</v>
      </c>
      <c r="GHU97" s="294">
        <f t="shared" si="79"/>
        <v>-1047.9748559157808</v>
      </c>
      <c r="GHV97" s="294">
        <f t="shared" si="79"/>
        <v>-1047.9748559157808</v>
      </c>
      <c r="GHW97" s="294">
        <f t="shared" si="79"/>
        <v>-1047.9748559157808</v>
      </c>
      <c r="GHX97" s="294">
        <f t="shared" si="79"/>
        <v>-1047.9748559157808</v>
      </c>
      <c r="GHY97" s="294">
        <f t="shared" si="79"/>
        <v>-1047.9748559157808</v>
      </c>
      <c r="GHZ97" s="294">
        <f t="shared" si="79"/>
        <v>-1047.9748559157808</v>
      </c>
      <c r="GIA97" s="294">
        <f t="shared" si="79"/>
        <v>-1047.9748559157808</v>
      </c>
      <c r="GIB97" s="294">
        <f t="shared" si="79"/>
        <v>-1047.9748559157808</v>
      </c>
      <c r="GIC97" s="294">
        <f t="shared" si="79"/>
        <v>-1047.9748559157808</v>
      </c>
      <c r="GID97" s="294">
        <f t="shared" si="79"/>
        <v>-1047.9748559157808</v>
      </c>
      <c r="GIE97" s="294">
        <f t="shared" si="79"/>
        <v>-1047.9748559157808</v>
      </c>
      <c r="GIF97" s="294">
        <f t="shared" si="79"/>
        <v>-1047.9748559157808</v>
      </c>
      <c r="GIG97" s="294">
        <f t="shared" si="79"/>
        <v>-1047.9748559157808</v>
      </c>
      <c r="GIH97" s="294">
        <f t="shared" si="79"/>
        <v>-1047.9748559157808</v>
      </c>
      <c r="GII97" s="294">
        <f t="shared" si="79"/>
        <v>-1047.9748559157808</v>
      </c>
      <c r="GIJ97" s="294">
        <f t="shared" si="79"/>
        <v>-1047.9748559157808</v>
      </c>
      <c r="GIK97" s="294">
        <f t="shared" si="79"/>
        <v>-1047.9748559157808</v>
      </c>
      <c r="GIL97" s="294">
        <f t="shared" si="79"/>
        <v>-1047.9748559157808</v>
      </c>
      <c r="GIM97" s="294">
        <f t="shared" si="79"/>
        <v>-1047.9748559157808</v>
      </c>
      <c r="GIN97" s="294">
        <f t="shared" si="79"/>
        <v>-1047.9748559157808</v>
      </c>
      <c r="GIO97" s="294">
        <f t="shared" si="79"/>
        <v>-1047.9748559157808</v>
      </c>
      <c r="GIP97" s="294">
        <f t="shared" si="79"/>
        <v>-1047.9748559157808</v>
      </c>
      <c r="GIQ97" s="294">
        <f t="shared" si="79"/>
        <v>-1047.9748559157808</v>
      </c>
      <c r="GIR97" s="294">
        <f t="shared" si="79"/>
        <v>-1047.9748559157808</v>
      </c>
      <c r="GIS97" s="294">
        <f t="shared" si="79"/>
        <v>-1047.9748559157808</v>
      </c>
      <c r="GIT97" s="294">
        <f t="shared" si="79"/>
        <v>-1047.9748559157808</v>
      </c>
      <c r="GIU97" s="294">
        <f t="shared" si="79"/>
        <v>-1047.9748559157808</v>
      </c>
      <c r="GIV97" s="294">
        <f t="shared" si="79"/>
        <v>-1047.9748559157808</v>
      </c>
      <c r="GIW97" s="294">
        <f t="shared" si="79"/>
        <v>-1047.9748559157808</v>
      </c>
      <c r="GIX97" s="294">
        <f t="shared" si="79"/>
        <v>-1047.9748559157808</v>
      </c>
      <c r="GIY97" s="294">
        <f t="shared" si="79"/>
        <v>-1047.9748559157808</v>
      </c>
      <c r="GIZ97" s="294">
        <f t="shared" si="79"/>
        <v>-1047.9748559157808</v>
      </c>
      <c r="GJA97" s="294">
        <f t="shared" si="79"/>
        <v>-1047.9748559157808</v>
      </c>
      <c r="GJB97" s="294">
        <f t="shared" si="79"/>
        <v>-1047.9748559157808</v>
      </c>
      <c r="GJC97" s="294">
        <f t="shared" si="79"/>
        <v>-1047.9748559157808</v>
      </c>
      <c r="GJD97" s="294">
        <f t="shared" si="79"/>
        <v>-1047.9748559157808</v>
      </c>
      <c r="GJE97" s="294">
        <f t="shared" si="79"/>
        <v>-1047.9748559157808</v>
      </c>
      <c r="GJF97" s="294">
        <f t="shared" si="79"/>
        <v>-1047.9748559157808</v>
      </c>
      <c r="GJG97" s="294">
        <f t="shared" si="79"/>
        <v>-1047.9748559157808</v>
      </c>
      <c r="GJH97" s="294">
        <f t="shared" si="79"/>
        <v>-1047.9748559157808</v>
      </c>
      <c r="GJI97" s="294">
        <f t="shared" si="79"/>
        <v>-1047.9748559157808</v>
      </c>
      <c r="GJJ97" s="294">
        <f t="shared" ref="GJJ97:GLU97" si="80">(GJJ$96*$B101+SUM($F$8:$F$10)-((GJJ$96*$B101+SUM($F$8:$F$10))/$F$11*$F$40)-($F$27*GJJ$96/$D$7)-SUM($F$14:$F$26,$F$28:$F$33,$F$35:$F$36,$F$41))</f>
        <v>-1047.9748559157808</v>
      </c>
      <c r="GJK97" s="294">
        <f t="shared" si="80"/>
        <v>-1047.9748559157808</v>
      </c>
      <c r="GJL97" s="294">
        <f t="shared" si="80"/>
        <v>-1047.9748559157808</v>
      </c>
      <c r="GJM97" s="294">
        <f t="shared" si="80"/>
        <v>-1047.9748559157808</v>
      </c>
      <c r="GJN97" s="294">
        <f t="shared" si="80"/>
        <v>-1047.9748559157808</v>
      </c>
      <c r="GJO97" s="294">
        <f t="shared" si="80"/>
        <v>-1047.9748559157808</v>
      </c>
      <c r="GJP97" s="294">
        <f t="shared" si="80"/>
        <v>-1047.9748559157808</v>
      </c>
      <c r="GJQ97" s="294">
        <f t="shared" si="80"/>
        <v>-1047.9748559157808</v>
      </c>
      <c r="GJR97" s="294">
        <f t="shared" si="80"/>
        <v>-1047.9748559157808</v>
      </c>
      <c r="GJS97" s="294">
        <f t="shared" si="80"/>
        <v>-1047.9748559157808</v>
      </c>
      <c r="GJT97" s="294">
        <f t="shared" si="80"/>
        <v>-1047.9748559157808</v>
      </c>
      <c r="GJU97" s="294">
        <f t="shared" si="80"/>
        <v>-1047.9748559157808</v>
      </c>
      <c r="GJV97" s="294">
        <f t="shared" si="80"/>
        <v>-1047.9748559157808</v>
      </c>
      <c r="GJW97" s="294">
        <f t="shared" si="80"/>
        <v>-1047.9748559157808</v>
      </c>
      <c r="GJX97" s="294">
        <f t="shared" si="80"/>
        <v>-1047.9748559157808</v>
      </c>
      <c r="GJY97" s="294">
        <f t="shared" si="80"/>
        <v>-1047.9748559157808</v>
      </c>
      <c r="GJZ97" s="294">
        <f t="shared" si="80"/>
        <v>-1047.9748559157808</v>
      </c>
      <c r="GKA97" s="294">
        <f t="shared" si="80"/>
        <v>-1047.9748559157808</v>
      </c>
      <c r="GKB97" s="294">
        <f t="shared" si="80"/>
        <v>-1047.9748559157808</v>
      </c>
      <c r="GKC97" s="294">
        <f t="shared" si="80"/>
        <v>-1047.9748559157808</v>
      </c>
      <c r="GKD97" s="294">
        <f t="shared" si="80"/>
        <v>-1047.9748559157808</v>
      </c>
      <c r="GKE97" s="294">
        <f t="shared" si="80"/>
        <v>-1047.9748559157808</v>
      </c>
      <c r="GKF97" s="294">
        <f t="shared" si="80"/>
        <v>-1047.9748559157808</v>
      </c>
      <c r="GKG97" s="294">
        <f t="shared" si="80"/>
        <v>-1047.9748559157808</v>
      </c>
      <c r="GKH97" s="294">
        <f t="shared" si="80"/>
        <v>-1047.9748559157808</v>
      </c>
      <c r="GKI97" s="294">
        <f t="shared" si="80"/>
        <v>-1047.9748559157808</v>
      </c>
      <c r="GKJ97" s="294">
        <f t="shared" si="80"/>
        <v>-1047.9748559157808</v>
      </c>
      <c r="GKK97" s="294">
        <f t="shared" si="80"/>
        <v>-1047.9748559157808</v>
      </c>
      <c r="GKL97" s="294">
        <f t="shared" si="80"/>
        <v>-1047.9748559157808</v>
      </c>
      <c r="GKM97" s="294">
        <f t="shared" si="80"/>
        <v>-1047.9748559157808</v>
      </c>
      <c r="GKN97" s="294">
        <f t="shared" si="80"/>
        <v>-1047.9748559157808</v>
      </c>
      <c r="GKO97" s="294">
        <f t="shared" si="80"/>
        <v>-1047.9748559157808</v>
      </c>
      <c r="GKP97" s="294">
        <f t="shared" si="80"/>
        <v>-1047.9748559157808</v>
      </c>
      <c r="GKQ97" s="294">
        <f t="shared" si="80"/>
        <v>-1047.9748559157808</v>
      </c>
      <c r="GKR97" s="294">
        <f t="shared" si="80"/>
        <v>-1047.9748559157808</v>
      </c>
      <c r="GKS97" s="294">
        <f t="shared" si="80"/>
        <v>-1047.9748559157808</v>
      </c>
      <c r="GKT97" s="294">
        <f t="shared" si="80"/>
        <v>-1047.9748559157808</v>
      </c>
      <c r="GKU97" s="294">
        <f t="shared" si="80"/>
        <v>-1047.9748559157808</v>
      </c>
      <c r="GKV97" s="294">
        <f t="shared" si="80"/>
        <v>-1047.9748559157808</v>
      </c>
      <c r="GKW97" s="294">
        <f t="shared" si="80"/>
        <v>-1047.9748559157808</v>
      </c>
      <c r="GKX97" s="294">
        <f t="shared" si="80"/>
        <v>-1047.9748559157808</v>
      </c>
      <c r="GKY97" s="294">
        <f t="shared" si="80"/>
        <v>-1047.9748559157808</v>
      </c>
      <c r="GKZ97" s="294">
        <f t="shared" si="80"/>
        <v>-1047.9748559157808</v>
      </c>
      <c r="GLA97" s="294">
        <f t="shared" si="80"/>
        <v>-1047.9748559157808</v>
      </c>
      <c r="GLB97" s="294">
        <f t="shared" si="80"/>
        <v>-1047.9748559157808</v>
      </c>
      <c r="GLC97" s="294">
        <f t="shared" si="80"/>
        <v>-1047.9748559157808</v>
      </c>
      <c r="GLD97" s="294">
        <f t="shared" si="80"/>
        <v>-1047.9748559157808</v>
      </c>
      <c r="GLE97" s="294">
        <f t="shared" si="80"/>
        <v>-1047.9748559157808</v>
      </c>
      <c r="GLF97" s="294">
        <f t="shared" si="80"/>
        <v>-1047.9748559157808</v>
      </c>
      <c r="GLG97" s="294">
        <f t="shared" si="80"/>
        <v>-1047.9748559157808</v>
      </c>
      <c r="GLH97" s="294">
        <f t="shared" si="80"/>
        <v>-1047.9748559157808</v>
      </c>
      <c r="GLI97" s="294">
        <f t="shared" si="80"/>
        <v>-1047.9748559157808</v>
      </c>
      <c r="GLJ97" s="294">
        <f t="shared" si="80"/>
        <v>-1047.9748559157808</v>
      </c>
      <c r="GLK97" s="294">
        <f t="shared" si="80"/>
        <v>-1047.9748559157808</v>
      </c>
      <c r="GLL97" s="294">
        <f t="shared" si="80"/>
        <v>-1047.9748559157808</v>
      </c>
      <c r="GLM97" s="294">
        <f t="shared" si="80"/>
        <v>-1047.9748559157808</v>
      </c>
      <c r="GLN97" s="294">
        <f t="shared" si="80"/>
        <v>-1047.9748559157808</v>
      </c>
      <c r="GLO97" s="294">
        <f t="shared" si="80"/>
        <v>-1047.9748559157808</v>
      </c>
      <c r="GLP97" s="294">
        <f t="shared" si="80"/>
        <v>-1047.9748559157808</v>
      </c>
      <c r="GLQ97" s="294">
        <f t="shared" si="80"/>
        <v>-1047.9748559157808</v>
      </c>
      <c r="GLR97" s="294">
        <f t="shared" si="80"/>
        <v>-1047.9748559157808</v>
      </c>
      <c r="GLS97" s="294">
        <f t="shared" si="80"/>
        <v>-1047.9748559157808</v>
      </c>
      <c r="GLT97" s="294">
        <f t="shared" si="80"/>
        <v>-1047.9748559157808</v>
      </c>
      <c r="GLU97" s="294">
        <f t="shared" si="80"/>
        <v>-1047.9748559157808</v>
      </c>
      <c r="GLV97" s="294">
        <f t="shared" ref="GLV97:GOG97" si="81">(GLV$96*$B101+SUM($F$8:$F$10)-((GLV$96*$B101+SUM($F$8:$F$10))/$F$11*$F$40)-($F$27*GLV$96/$D$7)-SUM($F$14:$F$26,$F$28:$F$33,$F$35:$F$36,$F$41))</f>
        <v>-1047.9748559157808</v>
      </c>
      <c r="GLW97" s="294">
        <f t="shared" si="81"/>
        <v>-1047.9748559157808</v>
      </c>
      <c r="GLX97" s="294">
        <f t="shared" si="81"/>
        <v>-1047.9748559157808</v>
      </c>
      <c r="GLY97" s="294">
        <f t="shared" si="81"/>
        <v>-1047.9748559157808</v>
      </c>
      <c r="GLZ97" s="294">
        <f t="shared" si="81"/>
        <v>-1047.9748559157808</v>
      </c>
      <c r="GMA97" s="294">
        <f t="shared" si="81"/>
        <v>-1047.9748559157808</v>
      </c>
      <c r="GMB97" s="294">
        <f t="shared" si="81"/>
        <v>-1047.9748559157808</v>
      </c>
      <c r="GMC97" s="294">
        <f t="shared" si="81"/>
        <v>-1047.9748559157808</v>
      </c>
      <c r="GMD97" s="294">
        <f t="shared" si="81"/>
        <v>-1047.9748559157808</v>
      </c>
      <c r="GME97" s="294">
        <f t="shared" si="81"/>
        <v>-1047.9748559157808</v>
      </c>
      <c r="GMF97" s="294">
        <f t="shared" si="81"/>
        <v>-1047.9748559157808</v>
      </c>
      <c r="GMG97" s="294">
        <f t="shared" si="81"/>
        <v>-1047.9748559157808</v>
      </c>
      <c r="GMH97" s="294">
        <f t="shared" si="81"/>
        <v>-1047.9748559157808</v>
      </c>
      <c r="GMI97" s="294">
        <f t="shared" si="81"/>
        <v>-1047.9748559157808</v>
      </c>
      <c r="GMJ97" s="294">
        <f t="shared" si="81"/>
        <v>-1047.9748559157808</v>
      </c>
      <c r="GMK97" s="294">
        <f t="shared" si="81"/>
        <v>-1047.9748559157808</v>
      </c>
      <c r="GML97" s="294">
        <f t="shared" si="81"/>
        <v>-1047.9748559157808</v>
      </c>
      <c r="GMM97" s="294">
        <f t="shared" si="81"/>
        <v>-1047.9748559157808</v>
      </c>
      <c r="GMN97" s="294">
        <f t="shared" si="81"/>
        <v>-1047.9748559157808</v>
      </c>
      <c r="GMO97" s="294">
        <f t="shared" si="81"/>
        <v>-1047.9748559157808</v>
      </c>
      <c r="GMP97" s="294">
        <f t="shared" si="81"/>
        <v>-1047.9748559157808</v>
      </c>
      <c r="GMQ97" s="294">
        <f t="shared" si="81"/>
        <v>-1047.9748559157808</v>
      </c>
      <c r="GMR97" s="294">
        <f t="shared" si="81"/>
        <v>-1047.9748559157808</v>
      </c>
      <c r="GMS97" s="294">
        <f t="shared" si="81"/>
        <v>-1047.9748559157808</v>
      </c>
      <c r="GMT97" s="294">
        <f t="shared" si="81"/>
        <v>-1047.9748559157808</v>
      </c>
      <c r="GMU97" s="294">
        <f t="shared" si="81"/>
        <v>-1047.9748559157808</v>
      </c>
      <c r="GMV97" s="294">
        <f t="shared" si="81"/>
        <v>-1047.9748559157808</v>
      </c>
      <c r="GMW97" s="294">
        <f t="shared" si="81"/>
        <v>-1047.9748559157808</v>
      </c>
      <c r="GMX97" s="294">
        <f t="shared" si="81"/>
        <v>-1047.9748559157808</v>
      </c>
      <c r="GMY97" s="294">
        <f t="shared" si="81"/>
        <v>-1047.9748559157808</v>
      </c>
      <c r="GMZ97" s="294">
        <f t="shared" si="81"/>
        <v>-1047.9748559157808</v>
      </c>
      <c r="GNA97" s="294">
        <f t="shared" si="81"/>
        <v>-1047.9748559157808</v>
      </c>
      <c r="GNB97" s="294">
        <f t="shared" si="81"/>
        <v>-1047.9748559157808</v>
      </c>
      <c r="GNC97" s="294">
        <f t="shared" si="81"/>
        <v>-1047.9748559157808</v>
      </c>
      <c r="GND97" s="294">
        <f t="shared" si="81"/>
        <v>-1047.9748559157808</v>
      </c>
      <c r="GNE97" s="294">
        <f t="shared" si="81"/>
        <v>-1047.9748559157808</v>
      </c>
      <c r="GNF97" s="294">
        <f t="shared" si="81"/>
        <v>-1047.9748559157808</v>
      </c>
      <c r="GNG97" s="294">
        <f t="shared" si="81"/>
        <v>-1047.9748559157808</v>
      </c>
      <c r="GNH97" s="294">
        <f t="shared" si="81"/>
        <v>-1047.9748559157808</v>
      </c>
      <c r="GNI97" s="294">
        <f t="shared" si="81"/>
        <v>-1047.9748559157808</v>
      </c>
      <c r="GNJ97" s="294">
        <f t="shared" si="81"/>
        <v>-1047.9748559157808</v>
      </c>
      <c r="GNK97" s="294">
        <f t="shared" si="81"/>
        <v>-1047.9748559157808</v>
      </c>
      <c r="GNL97" s="294">
        <f t="shared" si="81"/>
        <v>-1047.9748559157808</v>
      </c>
      <c r="GNM97" s="294">
        <f t="shared" si="81"/>
        <v>-1047.9748559157808</v>
      </c>
      <c r="GNN97" s="294">
        <f t="shared" si="81"/>
        <v>-1047.9748559157808</v>
      </c>
      <c r="GNO97" s="294">
        <f t="shared" si="81"/>
        <v>-1047.9748559157808</v>
      </c>
      <c r="GNP97" s="294">
        <f t="shared" si="81"/>
        <v>-1047.9748559157808</v>
      </c>
      <c r="GNQ97" s="294">
        <f t="shared" si="81"/>
        <v>-1047.9748559157808</v>
      </c>
      <c r="GNR97" s="294">
        <f t="shared" si="81"/>
        <v>-1047.9748559157808</v>
      </c>
      <c r="GNS97" s="294">
        <f t="shared" si="81"/>
        <v>-1047.9748559157808</v>
      </c>
      <c r="GNT97" s="294">
        <f t="shared" si="81"/>
        <v>-1047.9748559157808</v>
      </c>
      <c r="GNU97" s="294">
        <f t="shared" si="81"/>
        <v>-1047.9748559157808</v>
      </c>
      <c r="GNV97" s="294">
        <f t="shared" si="81"/>
        <v>-1047.9748559157808</v>
      </c>
      <c r="GNW97" s="294">
        <f t="shared" si="81"/>
        <v>-1047.9748559157808</v>
      </c>
      <c r="GNX97" s="294">
        <f t="shared" si="81"/>
        <v>-1047.9748559157808</v>
      </c>
      <c r="GNY97" s="294">
        <f t="shared" si="81"/>
        <v>-1047.9748559157808</v>
      </c>
      <c r="GNZ97" s="294">
        <f t="shared" si="81"/>
        <v>-1047.9748559157808</v>
      </c>
      <c r="GOA97" s="294">
        <f t="shared" si="81"/>
        <v>-1047.9748559157808</v>
      </c>
      <c r="GOB97" s="294">
        <f t="shared" si="81"/>
        <v>-1047.9748559157808</v>
      </c>
      <c r="GOC97" s="294">
        <f t="shared" si="81"/>
        <v>-1047.9748559157808</v>
      </c>
      <c r="GOD97" s="294">
        <f t="shared" si="81"/>
        <v>-1047.9748559157808</v>
      </c>
      <c r="GOE97" s="294">
        <f t="shared" si="81"/>
        <v>-1047.9748559157808</v>
      </c>
      <c r="GOF97" s="294">
        <f t="shared" si="81"/>
        <v>-1047.9748559157808</v>
      </c>
      <c r="GOG97" s="294">
        <f t="shared" si="81"/>
        <v>-1047.9748559157808</v>
      </c>
      <c r="GOH97" s="294">
        <f t="shared" ref="GOH97:GQS97" si="82">(GOH$96*$B101+SUM($F$8:$F$10)-((GOH$96*$B101+SUM($F$8:$F$10))/$F$11*$F$40)-($F$27*GOH$96/$D$7)-SUM($F$14:$F$26,$F$28:$F$33,$F$35:$F$36,$F$41))</f>
        <v>-1047.9748559157808</v>
      </c>
      <c r="GOI97" s="294">
        <f t="shared" si="82"/>
        <v>-1047.9748559157808</v>
      </c>
      <c r="GOJ97" s="294">
        <f t="shared" si="82"/>
        <v>-1047.9748559157808</v>
      </c>
      <c r="GOK97" s="294">
        <f t="shared" si="82"/>
        <v>-1047.9748559157808</v>
      </c>
      <c r="GOL97" s="294">
        <f t="shared" si="82"/>
        <v>-1047.9748559157808</v>
      </c>
      <c r="GOM97" s="294">
        <f t="shared" si="82"/>
        <v>-1047.9748559157808</v>
      </c>
      <c r="GON97" s="294">
        <f t="shared" si="82"/>
        <v>-1047.9748559157808</v>
      </c>
      <c r="GOO97" s="294">
        <f t="shared" si="82"/>
        <v>-1047.9748559157808</v>
      </c>
      <c r="GOP97" s="294">
        <f t="shared" si="82"/>
        <v>-1047.9748559157808</v>
      </c>
      <c r="GOQ97" s="294">
        <f t="shared" si="82"/>
        <v>-1047.9748559157808</v>
      </c>
      <c r="GOR97" s="294">
        <f t="shared" si="82"/>
        <v>-1047.9748559157808</v>
      </c>
      <c r="GOS97" s="294">
        <f t="shared" si="82"/>
        <v>-1047.9748559157808</v>
      </c>
      <c r="GOT97" s="294">
        <f t="shared" si="82"/>
        <v>-1047.9748559157808</v>
      </c>
      <c r="GOU97" s="294">
        <f t="shared" si="82"/>
        <v>-1047.9748559157808</v>
      </c>
      <c r="GOV97" s="294">
        <f t="shared" si="82"/>
        <v>-1047.9748559157808</v>
      </c>
      <c r="GOW97" s="294">
        <f t="shared" si="82"/>
        <v>-1047.9748559157808</v>
      </c>
      <c r="GOX97" s="294">
        <f t="shared" si="82"/>
        <v>-1047.9748559157808</v>
      </c>
      <c r="GOY97" s="294">
        <f t="shared" si="82"/>
        <v>-1047.9748559157808</v>
      </c>
      <c r="GOZ97" s="294">
        <f t="shared" si="82"/>
        <v>-1047.9748559157808</v>
      </c>
      <c r="GPA97" s="294">
        <f t="shared" si="82"/>
        <v>-1047.9748559157808</v>
      </c>
      <c r="GPB97" s="294">
        <f t="shared" si="82"/>
        <v>-1047.9748559157808</v>
      </c>
      <c r="GPC97" s="294">
        <f t="shared" si="82"/>
        <v>-1047.9748559157808</v>
      </c>
      <c r="GPD97" s="294">
        <f t="shared" si="82"/>
        <v>-1047.9748559157808</v>
      </c>
      <c r="GPE97" s="294">
        <f t="shared" si="82"/>
        <v>-1047.9748559157808</v>
      </c>
      <c r="GPF97" s="294">
        <f t="shared" si="82"/>
        <v>-1047.9748559157808</v>
      </c>
      <c r="GPG97" s="294">
        <f t="shared" si="82"/>
        <v>-1047.9748559157808</v>
      </c>
      <c r="GPH97" s="294">
        <f t="shared" si="82"/>
        <v>-1047.9748559157808</v>
      </c>
      <c r="GPI97" s="294">
        <f t="shared" si="82"/>
        <v>-1047.9748559157808</v>
      </c>
      <c r="GPJ97" s="294">
        <f t="shared" si="82"/>
        <v>-1047.9748559157808</v>
      </c>
      <c r="GPK97" s="294">
        <f t="shared" si="82"/>
        <v>-1047.9748559157808</v>
      </c>
      <c r="GPL97" s="294">
        <f t="shared" si="82"/>
        <v>-1047.9748559157808</v>
      </c>
      <c r="GPM97" s="294">
        <f t="shared" si="82"/>
        <v>-1047.9748559157808</v>
      </c>
      <c r="GPN97" s="294">
        <f t="shared" si="82"/>
        <v>-1047.9748559157808</v>
      </c>
      <c r="GPO97" s="294">
        <f t="shared" si="82"/>
        <v>-1047.9748559157808</v>
      </c>
      <c r="GPP97" s="294">
        <f t="shared" si="82"/>
        <v>-1047.9748559157808</v>
      </c>
      <c r="GPQ97" s="294">
        <f t="shared" si="82"/>
        <v>-1047.9748559157808</v>
      </c>
      <c r="GPR97" s="294">
        <f t="shared" si="82"/>
        <v>-1047.9748559157808</v>
      </c>
      <c r="GPS97" s="294">
        <f t="shared" si="82"/>
        <v>-1047.9748559157808</v>
      </c>
      <c r="GPT97" s="294">
        <f t="shared" si="82"/>
        <v>-1047.9748559157808</v>
      </c>
      <c r="GPU97" s="294">
        <f t="shared" si="82"/>
        <v>-1047.9748559157808</v>
      </c>
      <c r="GPV97" s="294">
        <f t="shared" si="82"/>
        <v>-1047.9748559157808</v>
      </c>
      <c r="GPW97" s="294">
        <f t="shared" si="82"/>
        <v>-1047.9748559157808</v>
      </c>
      <c r="GPX97" s="294">
        <f t="shared" si="82"/>
        <v>-1047.9748559157808</v>
      </c>
      <c r="GPY97" s="294">
        <f t="shared" si="82"/>
        <v>-1047.9748559157808</v>
      </c>
      <c r="GPZ97" s="294">
        <f t="shared" si="82"/>
        <v>-1047.9748559157808</v>
      </c>
      <c r="GQA97" s="294">
        <f t="shared" si="82"/>
        <v>-1047.9748559157808</v>
      </c>
      <c r="GQB97" s="294">
        <f t="shared" si="82"/>
        <v>-1047.9748559157808</v>
      </c>
      <c r="GQC97" s="294">
        <f t="shared" si="82"/>
        <v>-1047.9748559157808</v>
      </c>
      <c r="GQD97" s="294">
        <f t="shared" si="82"/>
        <v>-1047.9748559157808</v>
      </c>
      <c r="GQE97" s="294">
        <f t="shared" si="82"/>
        <v>-1047.9748559157808</v>
      </c>
      <c r="GQF97" s="294">
        <f t="shared" si="82"/>
        <v>-1047.9748559157808</v>
      </c>
      <c r="GQG97" s="294">
        <f t="shared" si="82"/>
        <v>-1047.9748559157808</v>
      </c>
      <c r="GQH97" s="294">
        <f t="shared" si="82"/>
        <v>-1047.9748559157808</v>
      </c>
      <c r="GQI97" s="294">
        <f t="shared" si="82"/>
        <v>-1047.9748559157808</v>
      </c>
      <c r="GQJ97" s="294">
        <f t="shared" si="82"/>
        <v>-1047.9748559157808</v>
      </c>
      <c r="GQK97" s="294">
        <f t="shared" si="82"/>
        <v>-1047.9748559157808</v>
      </c>
      <c r="GQL97" s="294">
        <f t="shared" si="82"/>
        <v>-1047.9748559157808</v>
      </c>
      <c r="GQM97" s="294">
        <f t="shared" si="82"/>
        <v>-1047.9748559157808</v>
      </c>
      <c r="GQN97" s="294">
        <f t="shared" si="82"/>
        <v>-1047.9748559157808</v>
      </c>
      <c r="GQO97" s="294">
        <f t="shared" si="82"/>
        <v>-1047.9748559157808</v>
      </c>
      <c r="GQP97" s="294">
        <f t="shared" si="82"/>
        <v>-1047.9748559157808</v>
      </c>
      <c r="GQQ97" s="294">
        <f t="shared" si="82"/>
        <v>-1047.9748559157808</v>
      </c>
      <c r="GQR97" s="294">
        <f t="shared" si="82"/>
        <v>-1047.9748559157808</v>
      </c>
      <c r="GQS97" s="294">
        <f t="shared" si="82"/>
        <v>-1047.9748559157808</v>
      </c>
      <c r="GQT97" s="294">
        <f t="shared" ref="GQT97:GTE97" si="83">(GQT$96*$B101+SUM($F$8:$F$10)-((GQT$96*$B101+SUM($F$8:$F$10))/$F$11*$F$40)-($F$27*GQT$96/$D$7)-SUM($F$14:$F$26,$F$28:$F$33,$F$35:$F$36,$F$41))</f>
        <v>-1047.9748559157808</v>
      </c>
      <c r="GQU97" s="294">
        <f t="shared" si="83"/>
        <v>-1047.9748559157808</v>
      </c>
      <c r="GQV97" s="294">
        <f t="shared" si="83"/>
        <v>-1047.9748559157808</v>
      </c>
      <c r="GQW97" s="294">
        <f t="shared" si="83"/>
        <v>-1047.9748559157808</v>
      </c>
      <c r="GQX97" s="294">
        <f t="shared" si="83"/>
        <v>-1047.9748559157808</v>
      </c>
      <c r="GQY97" s="294">
        <f t="shared" si="83"/>
        <v>-1047.9748559157808</v>
      </c>
      <c r="GQZ97" s="294">
        <f t="shared" si="83"/>
        <v>-1047.9748559157808</v>
      </c>
      <c r="GRA97" s="294">
        <f t="shared" si="83"/>
        <v>-1047.9748559157808</v>
      </c>
      <c r="GRB97" s="294">
        <f t="shared" si="83"/>
        <v>-1047.9748559157808</v>
      </c>
      <c r="GRC97" s="294">
        <f t="shared" si="83"/>
        <v>-1047.9748559157808</v>
      </c>
      <c r="GRD97" s="294">
        <f t="shared" si="83"/>
        <v>-1047.9748559157808</v>
      </c>
      <c r="GRE97" s="294">
        <f t="shared" si="83"/>
        <v>-1047.9748559157808</v>
      </c>
      <c r="GRF97" s="294">
        <f t="shared" si="83"/>
        <v>-1047.9748559157808</v>
      </c>
      <c r="GRG97" s="294">
        <f t="shared" si="83"/>
        <v>-1047.9748559157808</v>
      </c>
      <c r="GRH97" s="294">
        <f t="shared" si="83"/>
        <v>-1047.9748559157808</v>
      </c>
      <c r="GRI97" s="294">
        <f t="shared" si="83"/>
        <v>-1047.9748559157808</v>
      </c>
      <c r="GRJ97" s="294">
        <f t="shared" si="83"/>
        <v>-1047.9748559157808</v>
      </c>
      <c r="GRK97" s="294">
        <f t="shared" si="83"/>
        <v>-1047.9748559157808</v>
      </c>
      <c r="GRL97" s="294">
        <f t="shared" si="83"/>
        <v>-1047.9748559157808</v>
      </c>
      <c r="GRM97" s="294">
        <f t="shared" si="83"/>
        <v>-1047.9748559157808</v>
      </c>
      <c r="GRN97" s="294">
        <f t="shared" si="83"/>
        <v>-1047.9748559157808</v>
      </c>
      <c r="GRO97" s="294">
        <f t="shared" si="83"/>
        <v>-1047.9748559157808</v>
      </c>
      <c r="GRP97" s="294">
        <f t="shared" si="83"/>
        <v>-1047.9748559157808</v>
      </c>
      <c r="GRQ97" s="294">
        <f t="shared" si="83"/>
        <v>-1047.9748559157808</v>
      </c>
      <c r="GRR97" s="294">
        <f t="shared" si="83"/>
        <v>-1047.9748559157808</v>
      </c>
      <c r="GRS97" s="294">
        <f t="shared" si="83"/>
        <v>-1047.9748559157808</v>
      </c>
      <c r="GRT97" s="294">
        <f t="shared" si="83"/>
        <v>-1047.9748559157808</v>
      </c>
      <c r="GRU97" s="294">
        <f t="shared" si="83"/>
        <v>-1047.9748559157808</v>
      </c>
      <c r="GRV97" s="294">
        <f t="shared" si="83"/>
        <v>-1047.9748559157808</v>
      </c>
      <c r="GRW97" s="294">
        <f t="shared" si="83"/>
        <v>-1047.9748559157808</v>
      </c>
      <c r="GRX97" s="294">
        <f t="shared" si="83"/>
        <v>-1047.9748559157808</v>
      </c>
      <c r="GRY97" s="294">
        <f t="shared" si="83"/>
        <v>-1047.9748559157808</v>
      </c>
      <c r="GRZ97" s="294">
        <f t="shared" si="83"/>
        <v>-1047.9748559157808</v>
      </c>
      <c r="GSA97" s="294">
        <f t="shared" si="83"/>
        <v>-1047.9748559157808</v>
      </c>
      <c r="GSB97" s="294">
        <f t="shared" si="83"/>
        <v>-1047.9748559157808</v>
      </c>
      <c r="GSC97" s="294">
        <f t="shared" si="83"/>
        <v>-1047.9748559157808</v>
      </c>
      <c r="GSD97" s="294">
        <f t="shared" si="83"/>
        <v>-1047.9748559157808</v>
      </c>
      <c r="GSE97" s="294">
        <f t="shared" si="83"/>
        <v>-1047.9748559157808</v>
      </c>
      <c r="GSF97" s="294">
        <f t="shared" si="83"/>
        <v>-1047.9748559157808</v>
      </c>
      <c r="GSG97" s="294">
        <f t="shared" si="83"/>
        <v>-1047.9748559157808</v>
      </c>
      <c r="GSH97" s="294">
        <f t="shared" si="83"/>
        <v>-1047.9748559157808</v>
      </c>
      <c r="GSI97" s="294">
        <f t="shared" si="83"/>
        <v>-1047.9748559157808</v>
      </c>
      <c r="GSJ97" s="294">
        <f t="shared" si="83"/>
        <v>-1047.9748559157808</v>
      </c>
      <c r="GSK97" s="294">
        <f t="shared" si="83"/>
        <v>-1047.9748559157808</v>
      </c>
      <c r="GSL97" s="294">
        <f t="shared" si="83"/>
        <v>-1047.9748559157808</v>
      </c>
      <c r="GSM97" s="294">
        <f t="shared" si="83"/>
        <v>-1047.9748559157808</v>
      </c>
      <c r="GSN97" s="294">
        <f t="shared" si="83"/>
        <v>-1047.9748559157808</v>
      </c>
      <c r="GSO97" s="294">
        <f t="shared" si="83"/>
        <v>-1047.9748559157808</v>
      </c>
      <c r="GSP97" s="294">
        <f t="shared" si="83"/>
        <v>-1047.9748559157808</v>
      </c>
      <c r="GSQ97" s="294">
        <f t="shared" si="83"/>
        <v>-1047.9748559157808</v>
      </c>
      <c r="GSR97" s="294">
        <f t="shared" si="83"/>
        <v>-1047.9748559157808</v>
      </c>
      <c r="GSS97" s="294">
        <f t="shared" si="83"/>
        <v>-1047.9748559157808</v>
      </c>
      <c r="GST97" s="294">
        <f t="shared" si="83"/>
        <v>-1047.9748559157808</v>
      </c>
      <c r="GSU97" s="294">
        <f t="shared" si="83"/>
        <v>-1047.9748559157808</v>
      </c>
      <c r="GSV97" s="294">
        <f t="shared" si="83"/>
        <v>-1047.9748559157808</v>
      </c>
      <c r="GSW97" s="294">
        <f t="shared" si="83"/>
        <v>-1047.9748559157808</v>
      </c>
      <c r="GSX97" s="294">
        <f t="shared" si="83"/>
        <v>-1047.9748559157808</v>
      </c>
      <c r="GSY97" s="294">
        <f t="shared" si="83"/>
        <v>-1047.9748559157808</v>
      </c>
      <c r="GSZ97" s="294">
        <f t="shared" si="83"/>
        <v>-1047.9748559157808</v>
      </c>
      <c r="GTA97" s="294">
        <f t="shared" si="83"/>
        <v>-1047.9748559157808</v>
      </c>
      <c r="GTB97" s="294">
        <f t="shared" si="83"/>
        <v>-1047.9748559157808</v>
      </c>
      <c r="GTC97" s="294">
        <f t="shared" si="83"/>
        <v>-1047.9748559157808</v>
      </c>
      <c r="GTD97" s="294">
        <f t="shared" si="83"/>
        <v>-1047.9748559157808</v>
      </c>
      <c r="GTE97" s="294">
        <f t="shared" si="83"/>
        <v>-1047.9748559157808</v>
      </c>
      <c r="GTF97" s="294">
        <f t="shared" ref="GTF97:GVQ97" si="84">(GTF$96*$B101+SUM($F$8:$F$10)-((GTF$96*$B101+SUM($F$8:$F$10))/$F$11*$F$40)-($F$27*GTF$96/$D$7)-SUM($F$14:$F$26,$F$28:$F$33,$F$35:$F$36,$F$41))</f>
        <v>-1047.9748559157808</v>
      </c>
      <c r="GTG97" s="294">
        <f t="shared" si="84"/>
        <v>-1047.9748559157808</v>
      </c>
      <c r="GTH97" s="294">
        <f t="shared" si="84"/>
        <v>-1047.9748559157808</v>
      </c>
      <c r="GTI97" s="294">
        <f t="shared" si="84"/>
        <v>-1047.9748559157808</v>
      </c>
      <c r="GTJ97" s="294">
        <f t="shared" si="84"/>
        <v>-1047.9748559157808</v>
      </c>
      <c r="GTK97" s="294">
        <f t="shared" si="84"/>
        <v>-1047.9748559157808</v>
      </c>
      <c r="GTL97" s="294">
        <f t="shared" si="84"/>
        <v>-1047.9748559157808</v>
      </c>
      <c r="GTM97" s="294">
        <f t="shared" si="84"/>
        <v>-1047.9748559157808</v>
      </c>
      <c r="GTN97" s="294">
        <f t="shared" si="84"/>
        <v>-1047.9748559157808</v>
      </c>
      <c r="GTO97" s="294">
        <f t="shared" si="84"/>
        <v>-1047.9748559157808</v>
      </c>
      <c r="GTP97" s="294">
        <f t="shared" si="84"/>
        <v>-1047.9748559157808</v>
      </c>
      <c r="GTQ97" s="294">
        <f t="shared" si="84"/>
        <v>-1047.9748559157808</v>
      </c>
      <c r="GTR97" s="294">
        <f t="shared" si="84"/>
        <v>-1047.9748559157808</v>
      </c>
      <c r="GTS97" s="294">
        <f t="shared" si="84"/>
        <v>-1047.9748559157808</v>
      </c>
      <c r="GTT97" s="294">
        <f t="shared" si="84"/>
        <v>-1047.9748559157808</v>
      </c>
      <c r="GTU97" s="294">
        <f t="shared" si="84"/>
        <v>-1047.9748559157808</v>
      </c>
      <c r="GTV97" s="294">
        <f t="shared" si="84"/>
        <v>-1047.9748559157808</v>
      </c>
      <c r="GTW97" s="294">
        <f t="shared" si="84"/>
        <v>-1047.9748559157808</v>
      </c>
      <c r="GTX97" s="294">
        <f t="shared" si="84"/>
        <v>-1047.9748559157808</v>
      </c>
      <c r="GTY97" s="294">
        <f t="shared" si="84"/>
        <v>-1047.9748559157808</v>
      </c>
      <c r="GTZ97" s="294">
        <f t="shared" si="84"/>
        <v>-1047.9748559157808</v>
      </c>
      <c r="GUA97" s="294">
        <f t="shared" si="84"/>
        <v>-1047.9748559157808</v>
      </c>
      <c r="GUB97" s="294">
        <f t="shared" si="84"/>
        <v>-1047.9748559157808</v>
      </c>
      <c r="GUC97" s="294">
        <f t="shared" si="84"/>
        <v>-1047.9748559157808</v>
      </c>
      <c r="GUD97" s="294">
        <f t="shared" si="84"/>
        <v>-1047.9748559157808</v>
      </c>
      <c r="GUE97" s="294">
        <f t="shared" si="84"/>
        <v>-1047.9748559157808</v>
      </c>
      <c r="GUF97" s="294">
        <f t="shared" si="84"/>
        <v>-1047.9748559157808</v>
      </c>
      <c r="GUG97" s="294">
        <f t="shared" si="84"/>
        <v>-1047.9748559157808</v>
      </c>
      <c r="GUH97" s="294">
        <f t="shared" si="84"/>
        <v>-1047.9748559157808</v>
      </c>
      <c r="GUI97" s="294">
        <f t="shared" si="84"/>
        <v>-1047.9748559157808</v>
      </c>
      <c r="GUJ97" s="294">
        <f t="shared" si="84"/>
        <v>-1047.9748559157808</v>
      </c>
      <c r="GUK97" s="294">
        <f t="shared" si="84"/>
        <v>-1047.9748559157808</v>
      </c>
      <c r="GUL97" s="294">
        <f t="shared" si="84"/>
        <v>-1047.9748559157808</v>
      </c>
      <c r="GUM97" s="294">
        <f t="shared" si="84"/>
        <v>-1047.9748559157808</v>
      </c>
      <c r="GUN97" s="294">
        <f t="shared" si="84"/>
        <v>-1047.9748559157808</v>
      </c>
      <c r="GUO97" s="294">
        <f t="shared" si="84"/>
        <v>-1047.9748559157808</v>
      </c>
      <c r="GUP97" s="294">
        <f t="shared" si="84"/>
        <v>-1047.9748559157808</v>
      </c>
      <c r="GUQ97" s="294">
        <f t="shared" si="84"/>
        <v>-1047.9748559157808</v>
      </c>
      <c r="GUR97" s="294">
        <f t="shared" si="84"/>
        <v>-1047.9748559157808</v>
      </c>
      <c r="GUS97" s="294">
        <f t="shared" si="84"/>
        <v>-1047.9748559157808</v>
      </c>
      <c r="GUT97" s="294">
        <f t="shared" si="84"/>
        <v>-1047.9748559157808</v>
      </c>
      <c r="GUU97" s="294">
        <f t="shared" si="84"/>
        <v>-1047.9748559157808</v>
      </c>
      <c r="GUV97" s="294">
        <f t="shared" si="84"/>
        <v>-1047.9748559157808</v>
      </c>
      <c r="GUW97" s="294">
        <f t="shared" si="84"/>
        <v>-1047.9748559157808</v>
      </c>
      <c r="GUX97" s="294">
        <f t="shared" si="84"/>
        <v>-1047.9748559157808</v>
      </c>
      <c r="GUY97" s="294">
        <f t="shared" si="84"/>
        <v>-1047.9748559157808</v>
      </c>
      <c r="GUZ97" s="294">
        <f t="shared" si="84"/>
        <v>-1047.9748559157808</v>
      </c>
      <c r="GVA97" s="294">
        <f t="shared" si="84"/>
        <v>-1047.9748559157808</v>
      </c>
      <c r="GVB97" s="294">
        <f t="shared" si="84"/>
        <v>-1047.9748559157808</v>
      </c>
      <c r="GVC97" s="294">
        <f t="shared" si="84"/>
        <v>-1047.9748559157808</v>
      </c>
      <c r="GVD97" s="294">
        <f t="shared" si="84"/>
        <v>-1047.9748559157808</v>
      </c>
      <c r="GVE97" s="294">
        <f t="shared" si="84"/>
        <v>-1047.9748559157808</v>
      </c>
      <c r="GVF97" s="294">
        <f t="shared" si="84"/>
        <v>-1047.9748559157808</v>
      </c>
      <c r="GVG97" s="294">
        <f t="shared" si="84"/>
        <v>-1047.9748559157808</v>
      </c>
      <c r="GVH97" s="294">
        <f t="shared" si="84"/>
        <v>-1047.9748559157808</v>
      </c>
      <c r="GVI97" s="294">
        <f t="shared" si="84"/>
        <v>-1047.9748559157808</v>
      </c>
      <c r="GVJ97" s="294">
        <f t="shared" si="84"/>
        <v>-1047.9748559157808</v>
      </c>
      <c r="GVK97" s="294">
        <f t="shared" si="84"/>
        <v>-1047.9748559157808</v>
      </c>
      <c r="GVL97" s="294">
        <f t="shared" si="84"/>
        <v>-1047.9748559157808</v>
      </c>
      <c r="GVM97" s="294">
        <f t="shared" si="84"/>
        <v>-1047.9748559157808</v>
      </c>
      <c r="GVN97" s="294">
        <f t="shared" si="84"/>
        <v>-1047.9748559157808</v>
      </c>
      <c r="GVO97" s="294">
        <f t="shared" si="84"/>
        <v>-1047.9748559157808</v>
      </c>
      <c r="GVP97" s="294">
        <f t="shared" si="84"/>
        <v>-1047.9748559157808</v>
      </c>
      <c r="GVQ97" s="294">
        <f t="shared" si="84"/>
        <v>-1047.9748559157808</v>
      </c>
      <c r="GVR97" s="294">
        <f t="shared" ref="GVR97:GYC97" si="85">(GVR$96*$B101+SUM($F$8:$F$10)-((GVR$96*$B101+SUM($F$8:$F$10))/$F$11*$F$40)-($F$27*GVR$96/$D$7)-SUM($F$14:$F$26,$F$28:$F$33,$F$35:$F$36,$F$41))</f>
        <v>-1047.9748559157808</v>
      </c>
      <c r="GVS97" s="294">
        <f t="shared" si="85"/>
        <v>-1047.9748559157808</v>
      </c>
      <c r="GVT97" s="294">
        <f t="shared" si="85"/>
        <v>-1047.9748559157808</v>
      </c>
      <c r="GVU97" s="294">
        <f t="shared" si="85"/>
        <v>-1047.9748559157808</v>
      </c>
      <c r="GVV97" s="294">
        <f t="shared" si="85"/>
        <v>-1047.9748559157808</v>
      </c>
      <c r="GVW97" s="294">
        <f t="shared" si="85"/>
        <v>-1047.9748559157808</v>
      </c>
      <c r="GVX97" s="294">
        <f t="shared" si="85"/>
        <v>-1047.9748559157808</v>
      </c>
      <c r="GVY97" s="294">
        <f t="shared" si="85"/>
        <v>-1047.9748559157808</v>
      </c>
      <c r="GVZ97" s="294">
        <f t="shared" si="85"/>
        <v>-1047.9748559157808</v>
      </c>
      <c r="GWA97" s="294">
        <f t="shared" si="85"/>
        <v>-1047.9748559157808</v>
      </c>
      <c r="GWB97" s="294">
        <f t="shared" si="85"/>
        <v>-1047.9748559157808</v>
      </c>
      <c r="GWC97" s="294">
        <f t="shared" si="85"/>
        <v>-1047.9748559157808</v>
      </c>
      <c r="GWD97" s="294">
        <f t="shared" si="85"/>
        <v>-1047.9748559157808</v>
      </c>
      <c r="GWE97" s="294">
        <f t="shared" si="85"/>
        <v>-1047.9748559157808</v>
      </c>
      <c r="GWF97" s="294">
        <f t="shared" si="85"/>
        <v>-1047.9748559157808</v>
      </c>
      <c r="GWG97" s="294">
        <f t="shared" si="85"/>
        <v>-1047.9748559157808</v>
      </c>
      <c r="GWH97" s="294">
        <f t="shared" si="85"/>
        <v>-1047.9748559157808</v>
      </c>
      <c r="GWI97" s="294">
        <f t="shared" si="85"/>
        <v>-1047.9748559157808</v>
      </c>
      <c r="GWJ97" s="294">
        <f t="shared" si="85"/>
        <v>-1047.9748559157808</v>
      </c>
      <c r="GWK97" s="294">
        <f t="shared" si="85"/>
        <v>-1047.9748559157808</v>
      </c>
      <c r="GWL97" s="294">
        <f t="shared" si="85"/>
        <v>-1047.9748559157808</v>
      </c>
      <c r="GWM97" s="294">
        <f t="shared" si="85"/>
        <v>-1047.9748559157808</v>
      </c>
      <c r="GWN97" s="294">
        <f t="shared" si="85"/>
        <v>-1047.9748559157808</v>
      </c>
      <c r="GWO97" s="294">
        <f t="shared" si="85"/>
        <v>-1047.9748559157808</v>
      </c>
      <c r="GWP97" s="294">
        <f t="shared" si="85"/>
        <v>-1047.9748559157808</v>
      </c>
      <c r="GWQ97" s="294">
        <f t="shared" si="85"/>
        <v>-1047.9748559157808</v>
      </c>
      <c r="GWR97" s="294">
        <f t="shared" si="85"/>
        <v>-1047.9748559157808</v>
      </c>
      <c r="GWS97" s="294">
        <f t="shared" si="85"/>
        <v>-1047.9748559157808</v>
      </c>
      <c r="GWT97" s="294">
        <f t="shared" si="85"/>
        <v>-1047.9748559157808</v>
      </c>
      <c r="GWU97" s="294">
        <f t="shared" si="85"/>
        <v>-1047.9748559157808</v>
      </c>
      <c r="GWV97" s="294">
        <f t="shared" si="85"/>
        <v>-1047.9748559157808</v>
      </c>
      <c r="GWW97" s="294">
        <f t="shared" si="85"/>
        <v>-1047.9748559157808</v>
      </c>
      <c r="GWX97" s="294">
        <f t="shared" si="85"/>
        <v>-1047.9748559157808</v>
      </c>
      <c r="GWY97" s="294">
        <f t="shared" si="85"/>
        <v>-1047.9748559157808</v>
      </c>
      <c r="GWZ97" s="294">
        <f t="shared" si="85"/>
        <v>-1047.9748559157808</v>
      </c>
      <c r="GXA97" s="294">
        <f t="shared" si="85"/>
        <v>-1047.9748559157808</v>
      </c>
      <c r="GXB97" s="294">
        <f t="shared" si="85"/>
        <v>-1047.9748559157808</v>
      </c>
      <c r="GXC97" s="294">
        <f t="shared" si="85"/>
        <v>-1047.9748559157808</v>
      </c>
      <c r="GXD97" s="294">
        <f t="shared" si="85"/>
        <v>-1047.9748559157808</v>
      </c>
      <c r="GXE97" s="294">
        <f t="shared" si="85"/>
        <v>-1047.9748559157808</v>
      </c>
      <c r="GXF97" s="294">
        <f t="shared" si="85"/>
        <v>-1047.9748559157808</v>
      </c>
      <c r="GXG97" s="294">
        <f t="shared" si="85"/>
        <v>-1047.9748559157808</v>
      </c>
      <c r="GXH97" s="294">
        <f t="shared" si="85"/>
        <v>-1047.9748559157808</v>
      </c>
      <c r="GXI97" s="294">
        <f t="shared" si="85"/>
        <v>-1047.9748559157808</v>
      </c>
      <c r="GXJ97" s="294">
        <f t="shared" si="85"/>
        <v>-1047.9748559157808</v>
      </c>
      <c r="GXK97" s="294">
        <f t="shared" si="85"/>
        <v>-1047.9748559157808</v>
      </c>
      <c r="GXL97" s="294">
        <f t="shared" si="85"/>
        <v>-1047.9748559157808</v>
      </c>
      <c r="GXM97" s="294">
        <f t="shared" si="85"/>
        <v>-1047.9748559157808</v>
      </c>
      <c r="GXN97" s="294">
        <f t="shared" si="85"/>
        <v>-1047.9748559157808</v>
      </c>
      <c r="GXO97" s="294">
        <f t="shared" si="85"/>
        <v>-1047.9748559157808</v>
      </c>
      <c r="GXP97" s="294">
        <f t="shared" si="85"/>
        <v>-1047.9748559157808</v>
      </c>
      <c r="GXQ97" s="294">
        <f t="shared" si="85"/>
        <v>-1047.9748559157808</v>
      </c>
      <c r="GXR97" s="294">
        <f t="shared" si="85"/>
        <v>-1047.9748559157808</v>
      </c>
      <c r="GXS97" s="294">
        <f t="shared" si="85"/>
        <v>-1047.9748559157808</v>
      </c>
      <c r="GXT97" s="294">
        <f t="shared" si="85"/>
        <v>-1047.9748559157808</v>
      </c>
      <c r="GXU97" s="294">
        <f t="shared" si="85"/>
        <v>-1047.9748559157808</v>
      </c>
      <c r="GXV97" s="294">
        <f t="shared" si="85"/>
        <v>-1047.9748559157808</v>
      </c>
      <c r="GXW97" s="294">
        <f t="shared" si="85"/>
        <v>-1047.9748559157808</v>
      </c>
      <c r="GXX97" s="294">
        <f t="shared" si="85"/>
        <v>-1047.9748559157808</v>
      </c>
      <c r="GXY97" s="294">
        <f t="shared" si="85"/>
        <v>-1047.9748559157808</v>
      </c>
      <c r="GXZ97" s="294">
        <f t="shared" si="85"/>
        <v>-1047.9748559157808</v>
      </c>
      <c r="GYA97" s="294">
        <f t="shared" si="85"/>
        <v>-1047.9748559157808</v>
      </c>
      <c r="GYB97" s="294">
        <f t="shared" si="85"/>
        <v>-1047.9748559157808</v>
      </c>
      <c r="GYC97" s="294">
        <f t="shared" si="85"/>
        <v>-1047.9748559157808</v>
      </c>
      <c r="GYD97" s="294">
        <f t="shared" ref="GYD97:HAO97" si="86">(GYD$96*$B101+SUM($F$8:$F$10)-((GYD$96*$B101+SUM($F$8:$F$10))/$F$11*$F$40)-($F$27*GYD$96/$D$7)-SUM($F$14:$F$26,$F$28:$F$33,$F$35:$F$36,$F$41))</f>
        <v>-1047.9748559157808</v>
      </c>
      <c r="GYE97" s="294">
        <f t="shared" si="86"/>
        <v>-1047.9748559157808</v>
      </c>
      <c r="GYF97" s="294">
        <f t="shared" si="86"/>
        <v>-1047.9748559157808</v>
      </c>
      <c r="GYG97" s="294">
        <f t="shared" si="86"/>
        <v>-1047.9748559157808</v>
      </c>
      <c r="GYH97" s="294">
        <f t="shared" si="86"/>
        <v>-1047.9748559157808</v>
      </c>
      <c r="GYI97" s="294">
        <f t="shared" si="86"/>
        <v>-1047.9748559157808</v>
      </c>
      <c r="GYJ97" s="294">
        <f t="shared" si="86"/>
        <v>-1047.9748559157808</v>
      </c>
      <c r="GYK97" s="294">
        <f t="shared" si="86"/>
        <v>-1047.9748559157808</v>
      </c>
      <c r="GYL97" s="294">
        <f t="shared" si="86"/>
        <v>-1047.9748559157808</v>
      </c>
      <c r="GYM97" s="294">
        <f t="shared" si="86"/>
        <v>-1047.9748559157808</v>
      </c>
      <c r="GYN97" s="294">
        <f t="shared" si="86"/>
        <v>-1047.9748559157808</v>
      </c>
      <c r="GYO97" s="294">
        <f t="shared" si="86"/>
        <v>-1047.9748559157808</v>
      </c>
      <c r="GYP97" s="294">
        <f t="shared" si="86"/>
        <v>-1047.9748559157808</v>
      </c>
      <c r="GYQ97" s="294">
        <f t="shared" si="86"/>
        <v>-1047.9748559157808</v>
      </c>
      <c r="GYR97" s="294">
        <f t="shared" si="86"/>
        <v>-1047.9748559157808</v>
      </c>
      <c r="GYS97" s="294">
        <f t="shared" si="86"/>
        <v>-1047.9748559157808</v>
      </c>
      <c r="GYT97" s="294">
        <f t="shared" si="86"/>
        <v>-1047.9748559157808</v>
      </c>
      <c r="GYU97" s="294">
        <f t="shared" si="86"/>
        <v>-1047.9748559157808</v>
      </c>
      <c r="GYV97" s="294">
        <f t="shared" si="86"/>
        <v>-1047.9748559157808</v>
      </c>
      <c r="GYW97" s="294">
        <f t="shared" si="86"/>
        <v>-1047.9748559157808</v>
      </c>
      <c r="GYX97" s="294">
        <f t="shared" si="86"/>
        <v>-1047.9748559157808</v>
      </c>
      <c r="GYY97" s="294">
        <f t="shared" si="86"/>
        <v>-1047.9748559157808</v>
      </c>
      <c r="GYZ97" s="294">
        <f t="shared" si="86"/>
        <v>-1047.9748559157808</v>
      </c>
      <c r="GZA97" s="294">
        <f t="shared" si="86"/>
        <v>-1047.9748559157808</v>
      </c>
      <c r="GZB97" s="294">
        <f t="shared" si="86"/>
        <v>-1047.9748559157808</v>
      </c>
      <c r="GZC97" s="294">
        <f t="shared" si="86"/>
        <v>-1047.9748559157808</v>
      </c>
      <c r="GZD97" s="294">
        <f t="shared" si="86"/>
        <v>-1047.9748559157808</v>
      </c>
      <c r="GZE97" s="294">
        <f t="shared" si="86"/>
        <v>-1047.9748559157808</v>
      </c>
      <c r="GZF97" s="294">
        <f t="shared" si="86"/>
        <v>-1047.9748559157808</v>
      </c>
      <c r="GZG97" s="294">
        <f t="shared" si="86"/>
        <v>-1047.9748559157808</v>
      </c>
      <c r="GZH97" s="294">
        <f t="shared" si="86"/>
        <v>-1047.9748559157808</v>
      </c>
      <c r="GZI97" s="294">
        <f t="shared" si="86"/>
        <v>-1047.9748559157808</v>
      </c>
      <c r="GZJ97" s="294">
        <f t="shared" si="86"/>
        <v>-1047.9748559157808</v>
      </c>
      <c r="GZK97" s="294">
        <f t="shared" si="86"/>
        <v>-1047.9748559157808</v>
      </c>
      <c r="GZL97" s="294">
        <f t="shared" si="86"/>
        <v>-1047.9748559157808</v>
      </c>
      <c r="GZM97" s="294">
        <f t="shared" si="86"/>
        <v>-1047.9748559157808</v>
      </c>
      <c r="GZN97" s="294">
        <f t="shared" si="86"/>
        <v>-1047.9748559157808</v>
      </c>
      <c r="GZO97" s="294">
        <f t="shared" si="86"/>
        <v>-1047.9748559157808</v>
      </c>
      <c r="GZP97" s="294">
        <f t="shared" si="86"/>
        <v>-1047.9748559157808</v>
      </c>
      <c r="GZQ97" s="294">
        <f t="shared" si="86"/>
        <v>-1047.9748559157808</v>
      </c>
      <c r="GZR97" s="294">
        <f t="shared" si="86"/>
        <v>-1047.9748559157808</v>
      </c>
      <c r="GZS97" s="294">
        <f t="shared" si="86"/>
        <v>-1047.9748559157808</v>
      </c>
      <c r="GZT97" s="294">
        <f t="shared" si="86"/>
        <v>-1047.9748559157808</v>
      </c>
      <c r="GZU97" s="294">
        <f t="shared" si="86"/>
        <v>-1047.9748559157808</v>
      </c>
      <c r="GZV97" s="294">
        <f t="shared" si="86"/>
        <v>-1047.9748559157808</v>
      </c>
      <c r="GZW97" s="294">
        <f t="shared" si="86"/>
        <v>-1047.9748559157808</v>
      </c>
      <c r="GZX97" s="294">
        <f t="shared" si="86"/>
        <v>-1047.9748559157808</v>
      </c>
      <c r="GZY97" s="294">
        <f t="shared" si="86"/>
        <v>-1047.9748559157808</v>
      </c>
      <c r="GZZ97" s="294">
        <f t="shared" si="86"/>
        <v>-1047.9748559157808</v>
      </c>
      <c r="HAA97" s="294">
        <f t="shared" si="86"/>
        <v>-1047.9748559157808</v>
      </c>
      <c r="HAB97" s="294">
        <f t="shared" si="86"/>
        <v>-1047.9748559157808</v>
      </c>
      <c r="HAC97" s="294">
        <f t="shared" si="86"/>
        <v>-1047.9748559157808</v>
      </c>
      <c r="HAD97" s="294">
        <f t="shared" si="86"/>
        <v>-1047.9748559157808</v>
      </c>
      <c r="HAE97" s="294">
        <f t="shared" si="86"/>
        <v>-1047.9748559157808</v>
      </c>
      <c r="HAF97" s="294">
        <f t="shared" si="86"/>
        <v>-1047.9748559157808</v>
      </c>
      <c r="HAG97" s="294">
        <f t="shared" si="86"/>
        <v>-1047.9748559157808</v>
      </c>
      <c r="HAH97" s="294">
        <f t="shared" si="86"/>
        <v>-1047.9748559157808</v>
      </c>
      <c r="HAI97" s="294">
        <f t="shared" si="86"/>
        <v>-1047.9748559157808</v>
      </c>
      <c r="HAJ97" s="294">
        <f t="shared" si="86"/>
        <v>-1047.9748559157808</v>
      </c>
      <c r="HAK97" s="294">
        <f t="shared" si="86"/>
        <v>-1047.9748559157808</v>
      </c>
      <c r="HAL97" s="294">
        <f t="shared" si="86"/>
        <v>-1047.9748559157808</v>
      </c>
      <c r="HAM97" s="294">
        <f t="shared" si="86"/>
        <v>-1047.9748559157808</v>
      </c>
      <c r="HAN97" s="294">
        <f t="shared" si="86"/>
        <v>-1047.9748559157808</v>
      </c>
      <c r="HAO97" s="294">
        <f t="shared" si="86"/>
        <v>-1047.9748559157808</v>
      </c>
      <c r="HAP97" s="294">
        <f t="shared" ref="HAP97:HDA97" si="87">(HAP$96*$B101+SUM($F$8:$F$10)-((HAP$96*$B101+SUM($F$8:$F$10))/$F$11*$F$40)-($F$27*HAP$96/$D$7)-SUM($F$14:$F$26,$F$28:$F$33,$F$35:$F$36,$F$41))</f>
        <v>-1047.9748559157808</v>
      </c>
      <c r="HAQ97" s="294">
        <f t="shared" si="87"/>
        <v>-1047.9748559157808</v>
      </c>
      <c r="HAR97" s="294">
        <f t="shared" si="87"/>
        <v>-1047.9748559157808</v>
      </c>
      <c r="HAS97" s="294">
        <f t="shared" si="87"/>
        <v>-1047.9748559157808</v>
      </c>
      <c r="HAT97" s="294">
        <f t="shared" si="87"/>
        <v>-1047.9748559157808</v>
      </c>
      <c r="HAU97" s="294">
        <f t="shared" si="87"/>
        <v>-1047.9748559157808</v>
      </c>
      <c r="HAV97" s="294">
        <f t="shared" si="87"/>
        <v>-1047.9748559157808</v>
      </c>
      <c r="HAW97" s="294">
        <f t="shared" si="87"/>
        <v>-1047.9748559157808</v>
      </c>
      <c r="HAX97" s="294">
        <f t="shared" si="87"/>
        <v>-1047.9748559157808</v>
      </c>
      <c r="HAY97" s="294">
        <f t="shared" si="87"/>
        <v>-1047.9748559157808</v>
      </c>
      <c r="HAZ97" s="294">
        <f t="shared" si="87"/>
        <v>-1047.9748559157808</v>
      </c>
      <c r="HBA97" s="294">
        <f t="shared" si="87"/>
        <v>-1047.9748559157808</v>
      </c>
      <c r="HBB97" s="294">
        <f t="shared" si="87"/>
        <v>-1047.9748559157808</v>
      </c>
      <c r="HBC97" s="294">
        <f t="shared" si="87"/>
        <v>-1047.9748559157808</v>
      </c>
      <c r="HBD97" s="294">
        <f t="shared" si="87"/>
        <v>-1047.9748559157808</v>
      </c>
      <c r="HBE97" s="294">
        <f t="shared" si="87"/>
        <v>-1047.9748559157808</v>
      </c>
      <c r="HBF97" s="294">
        <f t="shared" si="87"/>
        <v>-1047.9748559157808</v>
      </c>
      <c r="HBG97" s="294">
        <f t="shared" si="87"/>
        <v>-1047.9748559157808</v>
      </c>
      <c r="HBH97" s="294">
        <f t="shared" si="87"/>
        <v>-1047.9748559157808</v>
      </c>
      <c r="HBI97" s="294">
        <f t="shared" si="87"/>
        <v>-1047.9748559157808</v>
      </c>
      <c r="HBJ97" s="294">
        <f t="shared" si="87"/>
        <v>-1047.9748559157808</v>
      </c>
      <c r="HBK97" s="294">
        <f t="shared" si="87"/>
        <v>-1047.9748559157808</v>
      </c>
      <c r="HBL97" s="294">
        <f t="shared" si="87"/>
        <v>-1047.9748559157808</v>
      </c>
      <c r="HBM97" s="294">
        <f t="shared" si="87"/>
        <v>-1047.9748559157808</v>
      </c>
      <c r="HBN97" s="294">
        <f t="shared" si="87"/>
        <v>-1047.9748559157808</v>
      </c>
      <c r="HBO97" s="294">
        <f t="shared" si="87"/>
        <v>-1047.9748559157808</v>
      </c>
      <c r="HBP97" s="294">
        <f t="shared" si="87"/>
        <v>-1047.9748559157808</v>
      </c>
      <c r="HBQ97" s="294">
        <f t="shared" si="87"/>
        <v>-1047.9748559157808</v>
      </c>
      <c r="HBR97" s="294">
        <f t="shared" si="87"/>
        <v>-1047.9748559157808</v>
      </c>
      <c r="HBS97" s="294">
        <f t="shared" si="87"/>
        <v>-1047.9748559157808</v>
      </c>
      <c r="HBT97" s="294">
        <f t="shared" si="87"/>
        <v>-1047.9748559157808</v>
      </c>
      <c r="HBU97" s="294">
        <f t="shared" si="87"/>
        <v>-1047.9748559157808</v>
      </c>
      <c r="HBV97" s="294">
        <f t="shared" si="87"/>
        <v>-1047.9748559157808</v>
      </c>
      <c r="HBW97" s="294">
        <f t="shared" si="87"/>
        <v>-1047.9748559157808</v>
      </c>
      <c r="HBX97" s="294">
        <f t="shared" si="87"/>
        <v>-1047.9748559157808</v>
      </c>
      <c r="HBY97" s="294">
        <f t="shared" si="87"/>
        <v>-1047.9748559157808</v>
      </c>
      <c r="HBZ97" s="294">
        <f t="shared" si="87"/>
        <v>-1047.9748559157808</v>
      </c>
      <c r="HCA97" s="294">
        <f t="shared" si="87"/>
        <v>-1047.9748559157808</v>
      </c>
      <c r="HCB97" s="294">
        <f t="shared" si="87"/>
        <v>-1047.9748559157808</v>
      </c>
      <c r="HCC97" s="294">
        <f t="shared" si="87"/>
        <v>-1047.9748559157808</v>
      </c>
      <c r="HCD97" s="294">
        <f t="shared" si="87"/>
        <v>-1047.9748559157808</v>
      </c>
      <c r="HCE97" s="294">
        <f t="shared" si="87"/>
        <v>-1047.9748559157808</v>
      </c>
      <c r="HCF97" s="294">
        <f t="shared" si="87"/>
        <v>-1047.9748559157808</v>
      </c>
      <c r="HCG97" s="294">
        <f t="shared" si="87"/>
        <v>-1047.9748559157808</v>
      </c>
      <c r="HCH97" s="294">
        <f t="shared" si="87"/>
        <v>-1047.9748559157808</v>
      </c>
      <c r="HCI97" s="294">
        <f t="shared" si="87"/>
        <v>-1047.9748559157808</v>
      </c>
      <c r="HCJ97" s="294">
        <f t="shared" si="87"/>
        <v>-1047.9748559157808</v>
      </c>
      <c r="HCK97" s="294">
        <f t="shared" si="87"/>
        <v>-1047.9748559157808</v>
      </c>
      <c r="HCL97" s="294">
        <f t="shared" si="87"/>
        <v>-1047.9748559157808</v>
      </c>
      <c r="HCM97" s="294">
        <f t="shared" si="87"/>
        <v>-1047.9748559157808</v>
      </c>
      <c r="HCN97" s="294">
        <f t="shared" si="87"/>
        <v>-1047.9748559157808</v>
      </c>
      <c r="HCO97" s="294">
        <f t="shared" si="87"/>
        <v>-1047.9748559157808</v>
      </c>
      <c r="HCP97" s="294">
        <f t="shared" si="87"/>
        <v>-1047.9748559157808</v>
      </c>
      <c r="HCQ97" s="294">
        <f t="shared" si="87"/>
        <v>-1047.9748559157808</v>
      </c>
      <c r="HCR97" s="294">
        <f t="shared" si="87"/>
        <v>-1047.9748559157808</v>
      </c>
      <c r="HCS97" s="294">
        <f t="shared" si="87"/>
        <v>-1047.9748559157808</v>
      </c>
      <c r="HCT97" s="294">
        <f t="shared" si="87"/>
        <v>-1047.9748559157808</v>
      </c>
      <c r="HCU97" s="294">
        <f t="shared" si="87"/>
        <v>-1047.9748559157808</v>
      </c>
      <c r="HCV97" s="294">
        <f t="shared" si="87"/>
        <v>-1047.9748559157808</v>
      </c>
      <c r="HCW97" s="294">
        <f t="shared" si="87"/>
        <v>-1047.9748559157808</v>
      </c>
      <c r="HCX97" s="294">
        <f t="shared" si="87"/>
        <v>-1047.9748559157808</v>
      </c>
      <c r="HCY97" s="294">
        <f t="shared" si="87"/>
        <v>-1047.9748559157808</v>
      </c>
      <c r="HCZ97" s="294">
        <f t="shared" si="87"/>
        <v>-1047.9748559157808</v>
      </c>
      <c r="HDA97" s="294">
        <f t="shared" si="87"/>
        <v>-1047.9748559157808</v>
      </c>
      <c r="HDB97" s="294">
        <f t="shared" ref="HDB97:HFM97" si="88">(HDB$96*$B101+SUM($F$8:$F$10)-((HDB$96*$B101+SUM($F$8:$F$10))/$F$11*$F$40)-($F$27*HDB$96/$D$7)-SUM($F$14:$F$26,$F$28:$F$33,$F$35:$F$36,$F$41))</f>
        <v>-1047.9748559157808</v>
      </c>
      <c r="HDC97" s="294">
        <f t="shared" si="88"/>
        <v>-1047.9748559157808</v>
      </c>
      <c r="HDD97" s="294">
        <f t="shared" si="88"/>
        <v>-1047.9748559157808</v>
      </c>
      <c r="HDE97" s="294">
        <f t="shared" si="88"/>
        <v>-1047.9748559157808</v>
      </c>
      <c r="HDF97" s="294">
        <f t="shared" si="88"/>
        <v>-1047.9748559157808</v>
      </c>
      <c r="HDG97" s="294">
        <f t="shared" si="88"/>
        <v>-1047.9748559157808</v>
      </c>
      <c r="HDH97" s="294">
        <f t="shared" si="88"/>
        <v>-1047.9748559157808</v>
      </c>
      <c r="HDI97" s="294">
        <f t="shared" si="88"/>
        <v>-1047.9748559157808</v>
      </c>
      <c r="HDJ97" s="294">
        <f t="shared" si="88"/>
        <v>-1047.9748559157808</v>
      </c>
      <c r="HDK97" s="294">
        <f t="shared" si="88"/>
        <v>-1047.9748559157808</v>
      </c>
      <c r="HDL97" s="294">
        <f t="shared" si="88"/>
        <v>-1047.9748559157808</v>
      </c>
      <c r="HDM97" s="294">
        <f t="shared" si="88"/>
        <v>-1047.9748559157808</v>
      </c>
      <c r="HDN97" s="294">
        <f t="shared" si="88"/>
        <v>-1047.9748559157808</v>
      </c>
      <c r="HDO97" s="294">
        <f t="shared" si="88"/>
        <v>-1047.9748559157808</v>
      </c>
      <c r="HDP97" s="294">
        <f t="shared" si="88"/>
        <v>-1047.9748559157808</v>
      </c>
      <c r="HDQ97" s="294">
        <f t="shared" si="88"/>
        <v>-1047.9748559157808</v>
      </c>
      <c r="HDR97" s="294">
        <f t="shared" si="88"/>
        <v>-1047.9748559157808</v>
      </c>
      <c r="HDS97" s="294">
        <f t="shared" si="88"/>
        <v>-1047.9748559157808</v>
      </c>
      <c r="HDT97" s="294">
        <f t="shared" si="88"/>
        <v>-1047.9748559157808</v>
      </c>
      <c r="HDU97" s="294">
        <f t="shared" si="88"/>
        <v>-1047.9748559157808</v>
      </c>
      <c r="HDV97" s="294">
        <f t="shared" si="88"/>
        <v>-1047.9748559157808</v>
      </c>
      <c r="HDW97" s="294">
        <f t="shared" si="88"/>
        <v>-1047.9748559157808</v>
      </c>
      <c r="HDX97" s="294">
        <f t="shared" si="88"/>
        <v>-1047.9748559157808</v>
      </c>
      <c r="HDY97" s="294">
        <f t="shared" si="88"/>
        <v>-1047.9748559157808</v>
      </c>
      <c r="HDZ97" s="294">
        <f t="shared" si="88"/>
        <v>-1047.9748559157808</v>
      </c>
      <c r="HEA97" s="294">
        <f t="shared" si="88"/>
        <v>-1047.9748559157808</v>
      </c>
      <c r="HEB97" s="294">
        <f t="shared" si="88"/>
        <v>-1047.9748559157808</v>
      </c>
      <c r="HEC97" s="294">
        <f t="shared" si="88"/>
        <v>-1047.9748559157808</v>
      </c>
      <c r="HED97" s="294">
        <f t="shared" si="88"/>
        <v>-1047.9748559157808</v>
      </c>
      <c r="HEE97" s="294">
        <f t="shared" si="88"/>
        <v>-1047.9748559157808</v>
      </c>
      <c r="HEF97" s="294">
        <f t="shared" si="88"/>
        <v>-1047.9748559157808</v>
      </c>
      <c r="HEG97" s="294">
        <f t="shared" si="88"/>
        <v>-1047.9748559157808</v>
      </c>
      <c r="HEH97" s="294">
        <f t="shared" si="88"/>
        <v>-1047.9748559157808</v>
      </c>
      <c r="HEI97" s="294">
        <f t="shared" si="88"/>
        <v>-1047.9748559157808</v>
      </c>
      <c r="HEJ97" s="294">
        <f t="shared" si="88"/>
        <v>-1047.9748559157808</v>
      </c>
      <c r="HEK97" s="294">
        <f t="shared" si="88"/>
        <v>-1047.9748559157808</v>
      </c>
      <c r="HEL97" s="294">
        <f t="shared" si="88"/>
        <v>-1047.9748559157808</v>
      </c>
      <c r="HEM97" s="294">
        <f t="shared" si="88"/>
        <v>-1047.9748559157808</v>
      </c>
      <c r="HEN97" s="294">
        <f t="shared" si="88"/>
        <v>-1047.9748559157808</v>
      </c>
      <c r="HEO97" s="294">
        <f t="shared" si="88"/>
        <v>-1047.9748559157808</v>
      </c>
      <c r="HEP97" s="294">
        <f t="shared" si="88"/>
        <v>-1047.9748559157808</v>
      </c>
      <c r="HEQ97" s="294">
        <f t="shared" si="88"/>
        <v>-1047.9748559157808</v>
      </c>
      <c r="HER97" s="294">
        <f t="shared" si="88"/>
        <v>-1047.9748559157808</v>
      </c>
      <c r="HES97" s="294">
        <f t="shared" si="88"/>
        <v>-1047.9748559157808</v>
      </c>
      <c r="HET97" s="294">
        <f t="shared" si="88"/>
        <v>-1047.9748559157808</v>
      </c>
      <c r="HEU97" s="294">
        <f t="shared" si="88"/>
        <v>-1047.9748559157808</v>
      </c>
      <c r="HEV97" s="294">
        <f t="shared" si="88"/>
        <v>-1047.9748559157808</v>
      </c>
      <c r="HEW97" s="294">
        <f t="shared" si="88"/>
        <v>-1047.9748559157808</v>
      </c>
      <c r="HEX97" s="294">
        <f t="shared" si="88"/>
        <v>-1047.9748559157808</v>
      </c>
      <c r="HEY97" s="294">
        <f t="shared" si="88"/>
        <v>-1047.9748559157808</v>
      </c>
      <c r="HEZ97" s="294">
        <f t="shared" si="88"/>
        <v>-1047.9748559157808</v>
      </c>
      <c r="HFA97" s="294">
        <f t="shared" si="88"/>
        <v>-1047.9748559157808</v>
      </c>
      <c r="HFB97" s="294">
        <f t="shared" si="88"/>
        <v>-1047.9748559157808</v>
      </c>
      <c r="HFC97" s="294">
        <f t="shared" si="88"/>
        <v>-1047.9748559157808</v>
      </c>
      <c r="HFD97" s="294">
        <f t="shared" si="88"/>
        <v>-1047.9748559157808</v>
      </c>
      <c r="HFE97" s="294">
        <f t="shared" si="88"/>
        <v>-1047.9748559157808</v>
      </c>
      <c r="HFF97" s="294">
        <f t="shared" si="88"/>
        <v>-1047.9748559157808</v>
      </c>
      <c r="HFG97" s="294">
        <f t="shared" si="88"/>
        <v>-1047.9748559157808</v>
      </c>
      <c r="HFH97" s="294">
        <f t="shared" si="88"/>
        <v>-1047.9748559157808</v>
      </c>
      <c r="HFI97" s="294">
        <f t="shared" si="88"/>
        <v>-1047.9748559157808</v>
      </c>
      <c r="HFJ97" s="294">
        <f t="shared" si="88"/>
        <v>-1047.9748559157808</v>
      </c>
      <c r="HFK97" s="294">
        <f t="shared" si="88"/>
        <v>-1047.9748559157808</v>
      </c>
      <c r="HFL97" s="294">
        <f t="shared" si="88"/>
        <v>-1047.9748559157808</v>
      </c>
      <c r="HFM97" s="294">
        <f t="shared" si="88"/>
        <v>-1047.9748559157808</v>
      </c>
      <c r="HFN97" s="294">
        <f t="shared" ref="HFN97:HHY97" si="89">(HFN$96*$B101+SUM($F$8:$F$10)-((HFN$96*$B101+SUM($F$8:$F$10))/$F$11*$F$40)-($F$27*HFN$96/$D$7)-SUM($F$14:$F$26,$F$28:$F$33,$F$35:$F$36,$F$41))</f>
        <v>-1047.9748559157808</v>
      </c>
      <c r="HFO97" s="294">
        <f t="shared" si="89"/>
        <v>-1047.9748559157808</v>
      </c>
      <c r="HFP97" s="294">
        <f t="shared" si="89"/>
        <v>-1047.9748559157808</v>
      </c>
      <c r="HFQ97" s="294">
        <f t="shared" si="89"/>
        <v>-1047.9748559157808</v>
      </c>
      <c r="HFR97" s="294">
        <f t="shared" si="89"/>
        <v>-1047.9748559157808</v>
      </c>
      <c r="HFS97" s="294">
        <f t="shared" si="89"/>
        <v>-1047.9748559157808</v>
      </c>
      <c r="HFT97" s="294">
        <f t="shared" si="89"/>
        <v>-1047.9748559157808</v>
      </c>
      <c r="HFU97" s="294">
        <f t="shared" si="89"/>
        <v>-1047.9748559157808</v>
      </c>
      <c r="HFV97" s="294">
        <f t="shared" si="89"/>
        <v>-1047.9748559157808</v>
      </c>
      <c r="HFW97" s="294">
        <f t="shared" si="89"/>
        <v>-1047.9748559157808</v>
      </c>
      <c r="HFX97" s="294">
        <f t="shared" si="89"/>
        <v>-1047.9748559157808</v>
      </c>
      <c r="HFY97" s="294">
        <f t="shared" si="89"/>
        <v>-1047.9748559157808</v>
      </c>
      <c r="HFZ97" s="294">
        <f t="shared" si="89"/>
        <v>-1047.9748559157808</v>
      </c>
      <c r="HGA97" s="294">
        <f t="shared" si="89"/>
        <v>-1047.9748559157808</v>
      </c>
      <c r="HGB97" s="294">
        <f t="shared" si="89"/>
        <v>-1047.9748559157808</v>
      </c>
      <c r="HGC97" s="294">
        <f t="shared" si="89"/>
        <v>-1047.9748559157808</v>
      </c>
      <c r="HGD97" s="294">
        <f t="shared" si="89"/>
        <v>-1047.9748559157808</v>
      </c>
      <c r="HGE97" s="294">
        <f t="shared" si="89"/>
        <v>-1047.9748559157808</v>
      </c>
      <c r="HGF97" s="294">
        <f t="shared" si="89"/>
        <v>-1047.9748559157808</v>
      </c>
      <c r="HGG97" s="294">
        <f t="shared" si="89"/>
        <v>-1047.9748559157808</v>
      </c>
      <c r="HGH97" s="294">
        <f t="shared" si="89"/>
        <v>-1047.9748559157808</v>
      </c>
      <c r="HGI97" s="294">
        <f t="shared" si="89"/>
        <v>-1047.9748559157808</v>
      </c>
      <c r="HGJ97" s="294">
        <f t="shared" si="89"/>
        <v>-1047.9748559157808</v>
      </c>
      <c r="HGK97" s="294">
        <f t="shared" si="89"/>
        <v>-1047.9748559157808</v>
      </c>
      <c r="HGL97" s="294">
        <f t="shared" si="89"/>
        <v>-1047.9748559157808</v>
      </c>
      <c r="HGM97" s="294">
        <f t="shared" si="89"/>
        <v>-1047.9748559157808</v>
      </c>
      <c r="HGN97" s="294">
        <f t="shared" si="89"/>
        <v>-1047.9748559157808</v>
      </c>
      <c r="HGO97" s="294">
        <f t="shared" si="89"/>
        <v>-1047.9748559157808</v>
      </c>
      <c r="HGP97" s="294">
        <f t="shared" si="89"/>
        <v>-1047.9748559157808</v>
      </c>
      <c r="HGQ97" s="294">
        <f t="shared" si="89"/>
        <v>-1047.9748559157808</v>
      </c>
      <c r="HGR97" s="294">
        <f t="shared" si="89"/>
        <v>-1047.9748559157808</v>
      </c>
      <c r="HGS97" s="294">
        <f t="shared" si="89"/>
        <v>-1047.9748559157808</v>
      </c>
      <c r="HGT97" s="294">
        <f t="shared" si="89"/>
        <v>-1047.9748559157808</v>
      </c>
      <c r="HGU97" s="294">
        <f t="shared" si="89"/>
        <v>-1047.9748559157808</v>
      </c>
      <c r="HGV97" s="294">
        <f t="shared" si="89"/>
        <v>-1047.9748559157808</v>
      </c>
      <c r="HGW97" s="294">
        <f t="shared" si="89"/>
        <v>-1047.9748559157808</v>
      </c>
      <c r="HGX97" s="294">
        <f t="shared" si="89"/>
        <v>-1047.9748559157808</v>
      </c>
      <c r="HGY97" s="294">
        <f t="shared" si="89"/>
        <v>-1047.9748559157808</v>
      </c>
      <c r="HGZ97" s="294">
        <f t="shared" si="89"/>
        <v>-1047.9748559157808</v>
      </c>
      <c r="HHA97" s="294">
        <f t="shared" si="89"/>
        <v>-1047.9748559157808</v>
      </c>
      <c r="HHB97" s="294">
        <f t="shared" si="89"/>
        <v>-1047.9748559157808</v>
      </c>
      <c r="HHC97" s="294">
        <f t="shared" si="89"/>
        <v>-1047.9748559157808</v>
      </c>
      <c r="HHD97" s="294">
        <f t="shared" si="89"/>
        <v>-1047.9748559157808</v>
      </c>
      <c r="HHE97" s="294">
        <f t="shared" si="89"/>
        <v>-1047.9748559157808</v>
      </c>
      <c r="HHF97" s="294">
        <f t="shared" si="89"/>
        <v>-1047.9748559157808</v>
      </c>
      <c r="HHG97" s="294">
        <f t="shared" si="89"/>
        <v>-1047.9748559157808</v>
      </c>
      <c r="HHH97" s="294">
        <f t="shared" si="89"/>
        <v>-1047.9748559157808</v>
      </c>
      <c r="HHI97" s="294">
        <f t="shared" si="89"/>
        <v>-1047.9748559157808</v>
      </c>
      <c r="HHJ97" s="294">
        <f t="shared" si="89"/>
        <v>-1047.9748559157808</v>
      </c>
      <c r="HHK97" s="294">
        <f t="shared" si="89"/>
        <v>-1047.9748559157808</v>
      </c>
      <c r="HHL97" s="294">
        <f t="shared" si="89"/>
        <v>-1047.9748559157808</v>
      </c>
      <c r="HHM97" s="294">
        <f t="shared" si="89"/>
        <v>-1047.9748559157808</v>
      </c>
      <c r="HHN97" s="294">
        <f t="shared" si="89"/>
        <v>-1047.9748559157808</v>
      </c>
      <c r="HHO97" s="294">
        <f t="shared" si="89"/>
        <v>-1047.9748559157808</v>
      </c>
      <c r="HHP97" s="294">
        <f t="shared" si="89"/>
        <v>-1047.9748559157808</v>
      </c>
      <c r="HHQ97" s="294">
        <f t="shared" si="89"/>
        <v>-1047.9748559157808</v>
      </c>
      <c r="HHR97" s="294">
        <f t="shared" si="89"/>
        <v>-1047.9748559157808</v>
      </c>
      <c r="HHS97" s="294">
        <f t="shared" si="89"/>
        <v>-1047.9748559157808</v>
      </c>
      <c r="HHT97" s="294">
        <f t="shared" si="89"/>
        <v>-1047.9748559157808</v>
      </c>
      <c r="HHU97" s="294">
        <f t="shared" si="89"/>
        <v>-1047.9748559157808</v>
      </c>
      <c r="HHV97" s="294">
        <f t="shared" si="89"/>
        <v>-1047.9748559157808</v>
      </c>
      <c r="HHW97" s="294">
        <f t="shared" si="89"/>
        <v>-1047.9748559157808</v>
      </c>
      <c r="HHX97" s="294">
        <f t="shared" si="89"/>
        <v>-1047.9748559157808</v>
      </c>
      <c r="HHY97" s="294">
        <f t="shared" si="89"/>
        <v>-1047.9748559157808</v>
      </c>
      <c r="HHZ97" s="294">
        <f t="shared" ref="HHZ97:HKK97" si="90">(HHZ$96*$B101+SUM($F$8:$F$10)-((HHZ$96*$B101+SUM($F$8:$F$10))/$F$11*$F$40)-($F$27*HHZ$96/$D$7)-SUM($F$14:$F$26,$F$28:$F$33,$F$35:$F$36,$F$41))</f>
        <v>-1047.9748559157808</v>
      </c>
      <c r="HIA97" s="294">
        <f t="shared" si="90"/>
        <v>-1047.9748559157808</v>
      </c>
      <c r="HIB97" s="294">
        <f t="shared" si="90"/>
        <v>-1047.9748559157808</v>
      </c>
      <c r="HIC97" s="294">
        <f t="shared" si="90"/>
        <v>-1047.9748559157808</v>
      </c>
      <c r="HID97" s="294">
        <f t="shared" si="90"/>
        <v>-1047.9748559157808</v>
      </c>
      <c r="HIE97" s="294">
        <f t="shared" si="90"/>
        <v>-1047.9748559157808</v>
      </c>
      <c r="HIF97" s="294">
        <f t="shared" si="90"/>
        <v>-1047.9748559157808</v>
      </c>
      <c r="HIG97" s="294">
        <f t="shared" si="90"/>
        <v>-1047.9748559157808</v>
      </c>
      <c r="HIH97" s="294">
        <f t="shared" si="90"/>
        <v>-1047.9748559157808</v>
      </c>
      <c r="HII97" s="294">
        <f t="shared" si="90"/>
        <v>-1047.9748559157808</v>
      </c>
      <c r="HIJ97" s="294">
        <f t="shared" si="90"/>
        <v>-1047.9748559157808</v>
      </c>
      <c r="HIK97" s="294">
        <f t="shared" si="90"/>
        <v>-1047.9748559157808</v>
      </c>
      <c r="HIL97" s="294">
        <f t="shared" si="90"/>
        <v>-1047.9748559157808</v>
      </c>
      <c r="HIM97" s="294">
        <f t="shared" si="90"/>
        <v>-1047.9748559157808</v>
      </c>
      <c r="HIN97" s="294">
        <f t="shared" si="90"/>
        <v>-1047.9748559157808</v>
      </c>
      <c r="HIO97" s="294">
        <f t="shared" si="90"/>
        <v>-1047.9748559157808</v>
      </c>
      <c r="HIP97" s="294">
        <f t="shared" si="90"/>
        <v>-1047.9748559157808</v>
      </c>
      <c r="HIQ97" s="294">
        <f t="shared" si="90"/>
        <v>-1047.9748559157808</v>
      </c>
      <c r="HIR97" s="294">
        <f t="shared" si="90"/>
        <v>-1047.9748559157808</v>
      </c>
      <c r="HIS97" s="294">
        <f t="shared" si="90"/>
        <v>-1047.9748559157808</v>
      </c>
      <c r="HIT97" s="294">
        <f t="shared" si="90"/>
        <v>-1047.9748559157808</v>
      </c>
      <c r="HIU97" s="294">
        <f t="shared" si="90"/>
        <v>-1047.9748559157808</v>
      </c>
      <c r="HIV97" s="294">
        <f t="shared" si="90"/>
        <v>-1047.9748559157808</v>
      </c>
      <c r="HIW97" s="294">
        <f t="shared" si="90"/>
        <v>-1047.9748559157808</v>
      </c>
      <c r="HIX97" s="294">
        <f t="shared" si="90"/>
        <v>-1047.9748559157808</v>
      </c>
      <c r="HIY97" s="294">
        <f t="shared" si="90"/>
        <v>-1047.9748559157808</v>
      </c>
      <c r="HIZ97" s="294">
        <f t="shared" si="90"/>
        <v>-1047.9748559157808</v>
      </c>
      <c r="HJA97" s="294">
        <f t="shared" si="90"/>
        <v>-1047.9748559157808</v>
      </c>
      <c r="HJB97" s="294">
        <f t="shared" si="90"/>
        <v>-1047.9748559157808</v>
      </c>
      <c r="HJC97" s="294">
        <f t="shared" si="90"/>
        <v>-1047.9748559157808</v>
      </c>
      <c r="HJD97" s="294">
        <f t="shared" si="90"/>
        <v>-1047.9748559157808</v>
      </c>
      <c r="HJE97" s="294">
        <f t="shared" si="90"/>
        <v>-1047.9748559157808</v>
      </c>
      <c r="HJF97" s="294">
        <f t="shared" si="90"/>
        <v>-1047.9748559157808</v>
      </c>
      <c r="HJG97" s="294">
        <f t="shared" si="90"/>
        <v>-1047.9748559157808</v>
      </c>
      <c r="HJH97" s="294">
        <f t="shared" si="90"/>
        <v>-1047.9748559157808</v>
      </c>
      <c r="HJI97" s="294">
        <f t="shared" si="90"/>
        <v>-1047.9748559157808</v>
      </c>
      <c r="HJJ97" s="294">
        <f t="shared" si="90"/>
        <v>-1047.9748559157808</v>
      </c>
      <c r="HJK97" s="294">
        <f t="shared" si="90"/>
        <v>-1047.9748559157808</v>
      </c>
      <c r="HJL97" s="294">
        <f t="shared" si="90"/>
        <v>-1047.9748559157808</v>
      </c>
      <c r="HJM97" s="294">
        <f t="shared" si="90"/>
        <v>-1047.9748559157808</v>
      </c>
      <c r="HJN97" s="294">
        <f t="shared" si="90"/>
        <v>-1047.9748559157808</v>
      </c>
      <c r="HJO97" s="294">
        <f t="shared" si="90"/>
        <v>-1047.9748559157808</v>
      </c>
      <c r="HJP97" s="294">
        <f t="shared" si="90"/>
        <v>-1047.9748559157808</v>
      </c>
      <c r="HJQ97" s="294">
        <f t="shared" si="90"/>
        <v>-1047.9748559157808</v>
      </c>
      <c r="HJR97" s="294">
        <f t="shared" si="90"/>
        <v>-1047.9748559157808</v>
      </c>
      <c r="HJS97" s="294">
        <f t="shared" si="90"/>
        <v>-1047.9748559157808</v>
      </c>
      <c r="HJT97" s="294">
        <f t="shared" si="90"/>
        <v>-1047.9748559157808</v>
      </c>
      <c r="HJU97" s="294">
        <f t="shared" si="90"/>
        <v>-1047.9748559157808</v>
      </c>
      <c r="HJV97" s="294">
        <f t="shared" si="90"/>
        <v>-1047.9748559157808</v>
      </c>
      <c r="HJW97" s="294">
        <f t="shared" si="90"/>
        <v>-1047.9748559157808</v>
      </c>
      <c r="HJX97" s="294">
        <f t="shared" si="90"/>
        <v>-1047.9748559157808</v>
      </c>
      <c r="HJY97" s="294">
        <f t="shared" si="90"/>
        <v>-1047.9748559157808</v>
      </c>
      <c r="HJZ97" s="294">
        <f t="shared" si="90"/>
        <v>-1047.9748559157808</v>
      </c>
      <c r="HKA97" s="294">
        <f t="shared" si="90"/>
        <v>-1047.9748559157808</v>
      </c>
      <c r="HKB97" s="294">
        <f t="shared" si="90"/>
        <v>-1047.9748559157808</v>
      </c>
      <c r="HKC97" s="294">
        <f t="shared" si="90"/>
        <v>-1047.9748559157808</v>
      </c>
      <c r="HKD97" s="294">
        <f t="shared" si="90"/>
        <v>-1047.9748559157808</v>
      </c>
      <c r="HKE97" s="294">
        <f t="shared" si="90"/>
        <v>-1047.9748559157808</v>
      </c>
      <c r="HKF97" s="294">
        <f t="shared" si="90"/>
        <v>-1047.9748559157808</v>
      </c>
      <c r="HKG97" s="294">
        <f t="shared" si="90"/>
        <v>-1047.9748559157808</v>
      </c>
      <c r="HKH97" s="294">
        <f t="shared" si="90"/>
        <v>-1047.9748559157808</v>
      </c>
      <c r="HKI97" s="294">
        <f t="shared" si="90"/>
        <v>-1047.9748559157808</v>
      </c>
      <c r="HKJ97" s="294">
        <f t="shared" si="90"/>
        <v>-1047.9748559157808</v>
      </c>
      <c r="HKK97" s="294">
        <f t="shared" si="90"/>
        <v>-1047.9748559157808</v>
      </c>
      <c r="HKL97" s="294">
        <f t="shared" ref="HKL97:HMW97" si="91">(HKL$96*$B101+SUM($F$8:$F$10)-((HKL$96*$B101+SUM($F$8:$F$10))/$F$11*$F$40)-($F$27*HKL$96/$D$7)-SUM($F$14:$F$26,$F$28:$F$33,$F$35:$F$36,$F$41))</f>
        <v>-1047.9748559157808</v>
      </c>
      <c r="HKM97" s="294">
        <f t="shared" si="91"/>
        <v>-1047.9748559157808</v>
      </c>
      <c r="HKN97" s="294">
        <f t="shared" si="91"/>
        <v>-1047.9748559157808</v>
      </c>
      <c r="HKO97" s="294">
        <f t="shared" si="91"/>
        <v>-1047.9748559157808</v>
      </c>
      <c r="HKP97" s="294">
        <f t="shared" si="91"/>
        <v>-1047.9748559157808</v>
      </c>
      <c r="HKQ97" s="294">
        <f t="shared" si="91"/>
        <v>-1047.9748559157808</v>
      </c>
      <c r="HKR97" s="294">
        <f t="shared" si="91"/>
        <v>-1047.9748559157808</v>
      </c>
      <c r="HKS97" s="294">
        <f t="shared" si="91"/>
        <v>-1047.9748559157808</v>
      </c>
      <c r="HKT97" s="294">
        <f t="shared" si="91"/>
        <v>-1047.9748559157808</v>
      </c>
      <c r="HKU97" s="294">
        <f t="shared" si="91"/>
        <v>-1047.9748559157808</v>
      </c>
      <c r="HKV97" s="294">
        <f t="shared" si="91"/>
        <v>-1047.9748559157808</v>
      </c>
      <c r="HKW97" s="294">
        <f t="shared" si="91"/>
        <v>-1047.9748559157808</v>
      </c>
      <c r="HKX97" s="294">
        <f t="shared" si="91"/>
        <v>-1047.9748559157808</v>
      </c>
      <c r="HKY97" s="294">
        <f t="shared" si="91"/>
        <v>-1047.9748559157808</v>
      </c>
      <c r="HKZ97" s="294">
        <f t="shared" si="91"/>
        <v>-1047.9748559157808</v>
      </c>
      <c r="HLA97" s="294">
        <f t="shared" si="91"/>
        <v>-1047.9748559157808</v>
      </c>
      <c r="HLB97" s="294">
        <f t="shared" si="91"/>
        <v>-1047.9748559157808</v>
      </c>
      <c r="HLC97" s="294">
        <f t="shared" si="91"/>
        <v>-1047.9748559157808</v>
      </c>
      <c r="HLD97" s="294">
        <f t="shared" si="91"/>
        <v>-1047.9748559157808</v>
      </c>
      <c r="HLE97" s="294">
        <f t="shared" si="91"/>
        <v>-1047.9748559157808</v>
      </c>
      <c r="HLF97" s="294">
        <f t="shared" si="91"/>
        <v>-1047.9748559157808</v>
      </c>
      <c r="HLG97" s="294">
        <f t="shared" si="91"/>
        <v>-1047.9748559157808</v>
      </c>
      <c r="HLH97" s="294">
        <f t="shared" si="91"/>
        <v>-1047.9748559157808</v>
      </c>
      <c r="HLI97" s="294">
        <f t="shared" si="91"/>
        <v>-1047.9748559157808</v>
      </c>
      <c r="HLJ97" s="294">
        <f t="shared" si="91"/>
        <v>-1047.9748559157808</v>
      </c>
      <c r="HLK97" s="294">
        <f t="shared" si="91"/>
        <v>-1047.9748559157808</v>
      </c>
      <c r="HLL97" s="294">
        <f t="shared" si="91"/>
        <v>-1047.9748559157808</v>
      </c>
      <c r="HLM97" s="294">
        <f t="shared" si="91"/>
        <v>-1047.9748559157808</v>
      </c>
      <c r="HLN97" s="294">
        <f t="shared" si="91"/>
        <v>-1047.9748559157808</v>
      </c>
      <c r="HLO97" s="294">
        <f t="shared" si="91"/>
        <v>-1047.9748559157808</v>
      </c>
      <c r="HLP97" s="294">
        <f t="shared" si="91"/>
        <v>-1047.9748559157808</v>
      </c>
      <c r="HLQ97" s="294">
        <f t="shared" si="91"/>
        <v>-1047.9748559157808</v>
      </c>
      <c r="HLR97" s="294">
        <f t="shared" si="91"/>
        <v>-1047.9748559157808</v>
      </c>
      <c r="HLS97" s="294">
        <f t="shared" si="91"/>
        <v>-1047.9748559157808</v>
      </c>
      <c r="HLT97" s="294">
        <f t="shared" si="91"/>
        <v>-1047.9748559157808</v>
      </c>
      <c r="HLU97" s="294">
        <f t="shared" si="91"/>
        <v>-1047.9748559157808</v>
      </c>
      <c r="HLV97" s="294">
        <f t="shared" si="91"/>
        <v>-1047.9748559157808</v>
      </c>
      <c r="HLW97" s="294">
        <f t="shared" si="91"/>
        <v>-1047.9748559157808</v>
      </c>
      <c r="HLX97" s="294">
        <f t="shared" si="91"/>
        <v>-1047.9748559157808</v>
      </c>
      <c r="HLY97" s="294">
        <f t="shared" si="91"/>
        <v>-1047.9748559157808</v>
      </c>
      <c r="HLZ97" s="294">
        <f t="shared" si="91"/>
        <v>-1047.9748559157808</v>
      </c>
      <c r="HMA97" s="294">
        <f t="shared" si="91"/>
        <v>-1047.9748559157808</v>
      </c>
      <c r="HMB97" s="294">
        <f t="shared" si="91"/>
        <v>-1047.9748559157808</v>
      </c>
      <c r="HMC97" s="294">
        <f t="shared" si="91"/>
        <v>-1047.9748559157808</v>
      </c>
      <c r="HMD97" s="294">
        <f t="shared" si="91"/>
        <v>-1047.9748559157808</v>
      </c>
      <c r="HME97" s="294">
        <f t="shared" si="91"/>
        <v>-1047.9748559157808</v>
      </c>
      <c r="HMF97" s="294">
        <f t="shared" si="91"/>
        <v>-1047.9748559157808</v>
      </c>
      <c r="HMG97" s="294">
        <f t="shared" si="91"/>
        <v>-1047.9748559157808</v>
      </c>
      <c r="HMH97" s="294">
        <f t="shared" si="91"/>
        <v>-1047.9748559157808</v>
      </c>
      <c r="HMI97" s="294">
        <f t="shared" si="91"/>
        <v>-1047.9748559157808</v>
      </c>
      <c r="HMJ97" s="294">
        <f t="shared" si="91"/>
        <v>-1047.9748559157808</v>
      </c>
      <c r="HMK97" s="294">
        <f t="shared" si="91"/>
        <v>-1047.9748559157808</v>
      </c>
      <c r="HML97" s="294">
        <f t="shared" si="91"/>
        <v>-1047.9748559157808</v>
      </c>
      <c r="HMM97" s="294">
        <f t="shared" si="91"/>
        <v>-1047.9748559157808</v>
      </c>
      <c r="HMN97" s="294">
        <f t="shared" si="91"/>
        <v>-1047.9748559157808</v>
      </c>
      <c r="HMO97" s="294">
        <f t="shared" si="91"/>
        <v>-1047.9748559157808</v>
      </c>
      <c r="HMP97" s="294">
        <f t="shared" si="91"/>
        <v>-1047.9748559157808</v>
      </c>
      <c r="HMQ97" s="294">
        <f t="shared" si="91"/>
        <v>-1047.9748559157808</v>
      </c>
      <c r="HMR97" s="294">
        <f t="shared" si="91"/>
        <v>-1047.9748559157808</v>
      </c>
      <c r="HMS97" s="294">
        <f t="shared" si="91"/>
        <v>-1047.9748559157808</v>
      </c>
      <c r="HMT97" s="294">
        <f t="shared" si="91"/>
        <v>-1047.9748559157808</v>
      </c>
      <c r="HMU97" s="294">
        <f t="shared" si="91"/>
        <v>-1047.9748559157808</v>
      </c>
      <c r="HMV97" s="294">
        <f t="shared" si="91"/>
        <v>-1047.9748559157808</v>
      </c>
      <c r="HMW97" s="294">
        <f t="shared" si="91"/>
        <v>-1047.9748559157808</v>
      </c>
      <c r="HMX97" s="294">
        <f t="shared" ref="HMX97:HPI97" si="92">(HMX$96*$B101+SUM($F$8:$F$10)-((HMX$96*$B101+SUM($F$8:$F$10))/$F$11*$F$40)-($F$27*HMX$96/$D$7)-SUM($F$14:$F$26,$F$28:$F$33,$F$35:$F$36,$F$41))</f>
        <v>-1047.9748559157808</v>
      </c>
      <c r="HMY97" s="294">
        <f t="shared" si="92"/>
        <v>-1047.9748559157808</v>
      </c>
      <c r="HMZ97" s="294">
        <f t="shared" si="92"/>
        <v>-1047.9748559157808</v>
      </c>
      <c r="HNA97" s="294">
        <f t="shared" si="92"/>
        <v>-1047.9748559157808</v>
      </c>
      <c r="HNB97" s="294">
        <f t="shared" si="92"/>
        <v>-1047.9748559157808</v>
      </c>
      <c r="HNC97" s="294">
        <f t="shared" si="92"/>
        <v>-1047.9748559157808</v>
      </c>
      <c r="HND97" s="294">
        <f t="shared" si="92"/>
        <v>-1047.9748559157808</v>
      </c>
      <c r="HNE97" s="294">
        <f t="shared" si="92"/>
        <v>-1047.9748559157808</v>
      </c>
      <c r="HNF97" s="294">
        <f t="shared" si="92"/>
        <v>-1047.9748559157808</v>
      </c>
      <c r="HNG97" s="294">
        <f t="shared" si="92"/>
        <v>-1047.9748559157808</v>
      </c>
      <c r="HNH97" s="294">
        <f t="shared" si="92"/>
        <v>-1047.9748559157808</v>
      </c>
      <c r="HNI97" s="294">
        <f t="shared" si="92"/>
        <v>-1047.9748559157808</v>
      </c>
      <c r="HNJ97" s="294">
        <f t="shared" si="92"/>
        <v>-1047.9748559157808</v>
      </c>
      <c r="HNK97" s="294">
        <f t="shared" si="92"/>
        <v>-1047.9748559157808</v>
      </c>
      <c r="HNL97" s="294">
        <f t="shared" si="92"/>
        <v>-1047.9748559157808</v>
      </c>
      <c r="HNM97" s="294">
        <f t="shared" si="92"/>
        <v>-1047.9748559157808</v>
      </c>
      <c r="HNN97" s="294">
        <f t="shared" si="92"/>
        <v>-1047.9748559157808</v>
      </c>
      <c r="HNO97" s="294">
        <f t="shared" si="92"/>
        <v>-1047.9748559157808</v>
      </c>
      <c r="HNP97" s="294">
        <f t="shared" si="92"/>
        <v>-1047.9748559157808</v>
      </c>
      <c r="HNQ97" s="294">
        <f t="shared" si="92"/>
        <v>-1047.9748559157808</v>
      </c>
      <c r="HNR97" s="294">
        <f t="shared" si="92"/>
        <v>-1047.9748559157808</v>
      </c>
      <c r="HNS97" s="294">
        <f t="shared" si="92"/>
        <v>-1047.9748559157808</v>
      </c>
      <c r="HNT97" s="294">
        <f t="shared" si="92"/>
        <v>-1047.9748559157808</v>
      </c>
      <c r="HNU97" s="294">
        <f t="shared" si="92"/>
        <v>-1047.9748559157808</v>
      </c>
      <c r="HNV97" s="294">
        <f t="shared" si="92"/>
        <v>-1047.9748559157808</v>
      </c>
      <c r="HNW97" s="294">
        <f t="shared" si="92"/>
        <v>-1047.9748559157808</v>
      </c>
      <c r="HNX97" s="294">
        <f t="shared" si="92"/>
        <v>-1047.9748559157808</v>
      </c>
      <c r="HNY97" s="294">
        <f t="shared" si="92"/>
        <v>-1047.9748559157808</v>
      </c>
      <c r="HNZ97" s="294">
        <f t="shared" si="92"/>
        <v>-1047.9748559157808</v>
      </c>
      <c r="HOA97" s="294">
        <f t="shared" si="92"/>
        <v>-1047.9748559157808</v>
      </c>
      <c r="HOB97" s="294">
        <f t="shared" si="92"/>
        <v>-1047.9748559157808</v>
      </c>
      <c r="HOC97" s="294">
        <f t="shared" si="92"/>
        <v>-1047.9748559157808</v>
      </c>
      <c r="HOD97" s="294">
        <f t="shared" si="92"/>
        <v>-1047.9748559157808</v>
      </c>
      <c r="HOE97" s="294">
        <f t="shared" si="92"/>
        <v>-1047.9748559157808</v>
      </c>
      <c r="HOF97" s="294">
        <f t="shared" si="92"/>
        <v>-1047.9748559157808</v>
      </c>
      <c r="HOG97" s="294">
        <f t="shared" si="92"/>
        <v>-1047.9748559157808</v>
      </c>
      <c r="HOH97" s="294">
        <f t="shared" si="92"/>
        <v>-1047.9748559157808</v>
      </c>
      <c r="HOI97" s="294">
        <f t="shared" si="92"/>
        <v>-1047.9748559157808</v>
      </c>
      <c r="HOJ97" s="294">
        <f t="shared" si="92"/>
        <v>-1047.9748559157808</v>
      </c>
      <c r="HOK97" s="294">
        <f t="shared" si="92"/>
        <v>-1047.9748559157808</v>
      </c>
      <c r="HOL97" s="294">
        <f t="shared" si="92"/>
        <v>-1047.9748559157808</v>
      </c>
      <c r="HOM97" s="294">
        <f t="shared" si="92"/>
        <v>-1047.9748559157808</v>
      </c>
      <c r="HON97" s="294">
        <f t="shared" si="92"/>
        <v>-1047.9748559157808</v>
      </c>
      <c r="HOO97" s="294">
        <f t="shared" si="92"/>
        <v>-1047.9748559157808</v>
      </c>
      <c r="HOP97" s="294">
        <f t="shared" si="92"/>
        <v>-1047.9748559157808</v>
      </c>
      <c r="HOQ97" s="294">
        <f t="shared" si="92"/>
        <v>-1047.9748559157808</v>
      </c>
      <c r="HOR97" s="294">
        <f t="shared" si="92"/>
        <v>-1047.9748559157808</v>
      </c>
      <c r="HOS97" s="294">
        <f t="shared" si="92"/>
        <v>-1047.9748559157808</v>
      </c>
      <c r="HOT97" s="294">
        <f t="shared" si="92"/>
        <v>-1047.9748559157808</v>
      </c>
      <c r="HOU97" s="294">
        <f t="shared" si="92"/>
        <v>-1047.9748559157808</v>
      </c>
      <c r="HOV97" s="294">
        <f t="shared" si="92"/>
        <v>-1047.9748559157808</v>
      </c>
      <c r="HOW97" s="294">
        <f t="shared" si="92"/>
        <v>-1047.9748559157808</v>
      </c>
      <c r="HOX97" s="294">
        <f t="shared" si="92"/>
        <v>-1047.9748559157808</v>
      </c>
      <c r="HOY97" s="294">
        <f t="shared" si="92"/>
        <v>-1047.9748559157808</v>
      </c>
      <c r="HOZ97" s="294">
        <f t="shared" si="92"/>
        <v>-1047.9748559157808</v>
      </c>
      <c r="HPA97" s="294">
        <f t="shared" si="92"/>
        <v>-1047.9748559157808</v>
      </c>
      <c r="HPB97" s="294">
        <f t="shared" si="92"/>
        <v>-1047.9748559157808</v>
      </c>
      <c r="HPC97" s="294">
        <f t="shared" si="92"/>
        <v>-1047.9748559157808</v>
      </c>
      <c r="HPD97" s="294">
        <f t="shared" si="92"/>
        <v>-1047.9748559157808</v>
      </c>
      <c r="HPE97" s="294">
        <f t="shared" si="92"/>
        <v>-1047.9748559157808</v>
      </c>
      <c r="HPF97" s="294">
        <f t="shared" si="92"/>
        <v>-1047.9748559157808</v>
      </c>
      <c r="HPG97" s="294">
        <f t="shared" si="92"/>
        <v>-1047.9748559157808</v>
      </c>
      <c r="HPH97" s="294">
        <f t="shared" si="92"/>
        <v>-1047.9748559157808</v>
      </c>
      <c r="HPI97" s="294">
        <f t="shared" si="92"/>
        <v>-1047.9748559157808</v>
      </c>
      <c r="HPJ97" s="294">
        <f t="shared" ref="HPJ97:HRU97" si="93">(HPJ$96*$B101+SUM($F$8:$F$10)-((HPJ$96*$B101+SUM($F$8:$F$10))/$F$11*$F$40)-($F$27*HPJ$96/$D$7)-SUM($F$14:$F$26,$F$28:$F$33,$F$35:$F$36,$F$41))</f>
        <v>-1047.9748559157808</v>
      </c>
      <c r="HPK97" s="294">
        <f t="shared" si="93"/>
        <v>-1047.9748559157808</v>
      </c>
      <c r="HPL97" s="294">
        <f t="shared" si="93"/>
        <v>-1047.9748559157808</v>
      </c>
      <c r="HPM97" s="294">
        <f t="shared" si="93"/>
        <v>-1047.9748559157808</v>
      </c>
      <c r="HPN97" s="294">
        <f t="shared" si="93"/>
        <v>-1047.9748559157808</v>
      </c>
      <c r="HPO97" s="294">
        <f t="shared" si="93"/>
        <v>-1047.9748559157808</v>
      </c>
      <c r="HPP97" s="294">
        <f t="shared" si="93"/>
        <v>-1047.9748559157808</v>
      </c>
      <c r="HPQ97" s="294">
        <f t="shared" si="93"/>
        <v>-1047.9748559157808</v>
      </c>
      <c r="HPR97" s="294">
        <f t="shared" si="93"/>
        <v>-1047.9748559157808</v>
      </c>
      <c r="HPS97" s="294">
        <f t="shared" si="93"/>
        <v>-1047.9748559157808</v>
      </c>
      <c r="HPT97" s="294">
        <f t="shared" si="93"/>
        <v>-1047.9748559157808</v>
      </c>
      <c r="HPU97" s="294">
        <f t="shared" si="93"/>
        <v>-1047.9748559157808</v>
      </c>
      <c r="HPV97" s="294">
        <f t="shared" si="93"/>
        <v>-1047.9748559157808</v>
      </c>
      <c r="HPW97" s="294">
        <f t="shared" si="93"/>
        <v>-1047.9748559157808</v>
      </c>
      <c r="HPX97" s="294">
        <f t="shared" si="93"/>
        <v>-1047.9748559157808</v>
      </c>
      <c r="HPY97" s="294">
        <f t="shared" si="93"/>
        <v>-1047.9748559157808</v>
      </c>
      <c r="HPZ97" s="294">
        <f t="shared" si="93"/>
        <v>-1047.9748559157808</v>
      </c>
      <c r="HQA97" s="294">
        <f t="shared" si="93"/>
        <v>-1047.9748559157808</v>
      </c>
      <c r="HQB97" s="294">
        <f t="shared" si="93"/>
        <v>-1047.9748559157808</v>
      </c>
      <c r="HQC97" s="294">
        <f t="shared" si="93"/>
        <v>-1047.9748559157808</v>
      </c>
      <c r="HQD97" s="294">
        <f t="shared" si="93"/>
        <v>-1047.9748559157808</v>
      </c>
      <c r="HQE97" s="294">
        <f t="shared" si="93"/>
        <v>-1047.9748559157808</v>
      </c>
      <c r="HQF97" s="294">
        <f t="shared" si="93"/>
        <v>-1047.9748559157808</v>
      </c>
      <c r="HQG97" s="294">
        <f t="shared" si="93"/>
        <v>-1047.9748559157808</v>
      </c>
      <c r="HQH97" s="294">
        <f t="shared" si="93"/>
        <v>-1047.9748559157808</v>
      </c>
      <c r="HQI97" s="294">
        <f t="shared" si="93"/>
        <v>-1047.9748559157808</v>
      </c>
      <c r="HQJ97" s="294">
        <f t="shared" si="93"/>
        <v>-1047.9748559157808</v>
      </c>
      <c r="HQK97" s="294">
        <f t="shared" si="93"/>
        <v>-1047.9748559157808</v>
      </c>
      <c r="HQL97" s="294">
        <f t="shared" si="93"/>
        <v>-1047.9748559157808</v>
      </c>
      <c r="HQM97" s="294">
        <f t="shared" si="93"/>
        <v>-1047.9748559157808</v>
      </c>
      <c r="HQN97" s="294">
        <f t="shared" si="93"/>
        <v>-1047.9748559157808</v>
      </c>
      <c r="HQO97" s="294">
        <f t="shared" si="93"/>
        <v>-1047.9748559157808</v>
      </c>
      <c r="HQP97" s="294">
        <f t="shared" si="93"/>
        <v>-1047.9748559157808</v>
      </c>
      <c r="HQQ97" s="294">
        <f t="shared" si="93"/>
        <v>-1047.9748559157808</v>
      </c>
      <c r="HQR97" s="294">
        <f t="shared" si="93"/>
        <v>-1047.9748559157808</v>
      </c>
      <c r="HQS97" s="294">
        <f t="shared" si="93"/>
        <v>-1047.9748559157808</v>
      </c>
      <c r="HQT97" s="294">
        <f t="shared" si="93"/>
        <v>-1047.9748559157808</v>
      </c>
      <c r="HQU97" s="294">
        <f t="shared" si="93"/>
        <v>-1047.9748559157808</v>
      </c>
      <c r="HQV97" s="294">
        <f t="shared" si="93"/>
        <v>-1047.9748559157808</v>
      </c>
      <c r="HQW97" s="294">
        <f t="shared" si="93"/>
        <v>-1047.9748559157808</v>
      </c>
      <c r="HQX97" s="294">
        <f t="shared" si="93"/>
        <v>-1047.9748559157808</v>
      </c>
      <c r="HQY97" s="294">
        <f t="shared" si="93"/>
        <v>-1047.9748559157808</v>
      </c>
      <c r="HQZ97" s="294">
        <f t="shared" si="93"/>
        <v>-1047.9748559157808</v>
      </c>
      <c r="HRA97" s="294">
        <f t="shared" si="93"/>
        <v>-1047.9748559157808</v>
      </c>
      <c r="HRB97" s="294">
        <f t="shared" si="93"/>
        <v>-1047.9748559157808</v>
      </c>
      <c r="HRC97" s="294">
        <f t="shared" si="93"/>
        <v>-1047.9748559157808</v>
      </c>
      <c r="HRD97" s="294">
        <f t="shared" si="93"/>
        <v>-1047.9748559157808</v>
      </c>
      <c r="HRE97" s="294">
        <f t="shared" si="93"/>
        <v>-1047.9748559157808</v>
      </c>
      <c r="HRF97" s="294">
        <f t="shared" si="93"/>
        <v>-1047.9748559157808</v>
      </c>
      <c r="HRG97" s="294">
        <f t="shared" si="93"/>
        <v>-1047.9748559157808</v>
      </c>
      <c r="HRH97" s="294">
        <f t="shared" si="93"/>
        <v>-1047.9748559157808</v>
      </c>
      <c r="HRI97" s="294">
        <f t="shared" si="93"/>
        <v>-1047.9748559157808</v>
      </c>
      <c r="HRJ97" s="294">
        <f t="shared" si="93"/>
        <v>-1047.9748559157808</v>
      </c>
      <c r="HRK97" s="294">
        <f t="shared" si="93"/>
        <v>-1047.9748559157808</v>
      </c>
      <c r="HRL97" s="294">
        <f t="shared" si="93"/>
        <v>-1047.9748559157808</v>
      </c>
      <c r="HRM97" s="294">
        <f t="shared" si="93"/>
        <v>-1047.9748559157808</v>
      </c>
      <c r="HRN97" s="294">
        <f t="shared" si="93"/>
        <v>-1047.9748559157808</v>
      </c>
      <c r="HRO97" s="294">
        <f t="shared" si="93"/>
        <v>-1047.9748559157808</v>
      </c>
      <c r="HRP97" s="294">
        <f t="shared" si="93"/>
        <v>-1047.9748559157808</v>
      </c>
      <c r="HRQ97" s="294">
        <f t="shared" si="93"/>
        <v>-1047.9748559157808</v>
      </c>
      <c r="HRR97" s="294">
        <f t="shared" si="93"/>
        <v>-1047.9748559157808</v>
      </c>
      <c r="HRS97" s="294">
        <f t="shared" si="93"/>
        <v>-1047.9748559157808</v>
      </c>
      <c r="HRT97" s="294">
        <f t="shared" si="93"/>
        <v>-1047.9748559157808</v>
      </c>
      <c r="HRU97" s="294">
        <f t="shared" si="93"/>
        <v>-1047.9748559157808</v>
      </c>
      <c r="HRV97" s="294">
        <f t="shared" ref="HRV97:HUG97" si="94">(HRV$96*$B101+SUM($F$8:$F$10)-((HRV$96*$B101+SUM($F$8:$F$10))/$F$11*$F$40)-($F$27*HRV$96/$D$7)-SUM($F$14:$F$26,$F$28:$F$33,$F$35:$F$36,$F$41))</f>
        <v>-1047.9748559157808</v>
      </c>
      <c r="HRW97" s="294">
        <f t="shared" si="94"/>
        <v>-1047.9748559157808</v>
      </c>
      <c r="HRX97" s="294">
        <f t="shared" si="94"/>
        <v>-1047.9748559157808</v>
      </c>
      <c r="HRY97" s="294">
        <f t="shared" si="94"/>
        <v>-1047.9748559157808</v>
      </c>
      <c r="HRZ97" s="294">
        <f t="shared" si="94"/>
        <v>-1047.9748559157808</v>
      </c>
      <c r="HSA97" s="294">
        <f t="shared" si="94"/>
        <v>-1047.9748559157808</v>
      </c>
      <c r="HSB97" s="294">
        <f t="shared" si="94"/>
        <v>-1047.9748559157808</v>
      </c>
      <c r="HSC97" s="294">
        <f t="shared" si="94"/>
        <v>-1047.9748559157808</v>
      </c>
      <c r="HSD97" s="294">
        <f t="shared" si="94"/>
        <v>-1047.9748559157808</v>
      </c>
      <c r="HSE97" s="294">
        <f t="shared" si="94"/>
        <v>-1047.9748559157808</v>
      </c>
      <c r="HSF97" s="294">
        <f t="shared" si="94"/>
        <v>-1047.9748559157808</v>
      </c>
      <c r="HSG97" s="294">
        <f t="shared" si="94"/>
        <v>-1047.9748559157808</v>
      </c>
      <c r="HSH97" s="294">
        <f t="shared" si="94"/>
        <v>-1047.9748559157808</v>
      </c>
      <c r="HSI97" s="294">
        <f t="shared" si="94"/>
        <v>-1047.9748559157808</v>
      </c>
      <c r="HSJ97" s="294">
        <f t="shared" si="94"/>
        <v>-1047.9748559157808</v>
      </c>
      <c r="HSK97" s="294">
        <f t="shared" si="94"/>
        <v>-1047.9748559157808</v>
      </c>
      <c r="HSL97" s="294">
        <f t="shared" si="94"/>
        <v>-1047.9748559157808</v>
      </c>
      <c r="HSM97" s="294">
        <f t="shared" si="94"/>
        <v>-1047.9748559157808</v>
      </c>
      <c r="HSN97" s="294">
        <f t="shared" si="94"/>
        <v>-1047.9748559157808</v>
      </c>
      <c r="HSO97" s="294">
        <f t="shared" si="94"/>
        <v>-1047.9748559157808</v>
      </c>
      <c r="HSP97" s="294">
        <f t="shared" si="94"/>
        <v>-1047.9748559157808</v>
      </c>
      <c r="HSQ97" s="294">
        <f t="shared" si="94"/>
        <v>-1047.9748559157808</v>
      </c>
      <c r="HSR97" s="294">
        <f t="shared" si="94"/>
        <v>-1047.9748559157808</v>
      </c>
      <c r="HSS97" s="294">
        <f t="shared" si="94"/>
        <v>-1047.9748559157808</v>
      </c>
      <c r="HST97" s="294">
        <f t="shared" si="94"/>
        <v>-1047.9748559157808</v>
      </c>
      <c r="HSU97" s="294">
        <f t="shared" si="94"/>
        <v>-1047.9748559157808</v>
      </c>
      <c r="HSV97" s="294">
        <f t="shared" si="94"/>
        <v>-1047.9748559157808</v>
      </c>
      <c r="HSW97" s="294">
        <f t="shared" si="94"/>
        <v>-1047.9748559157808</v>
      </c>
      <c r="HSX97" s="294">
        <f t="shared" si="94"/>
        <v>-1047.9748559157808</v>
      </c>
      <c r="HSY97" s="294">
        <f t="shared" si="94"/>
        <v>-1047.9748559157808</v>
      </c>
      <c r="HSZ97" s="294">
        <f t="shared" si="94"/>
        <v>-1047.9748559157808</v>
      </c>
      <c r="HTA97" s="294">
        <f t="shared" si="94"/>
        <v>-1047.9748559157808</v>
      </c>
      <c r="HTB97" s="294">
        <f t="shared" si="94"/>
        <v>-1047.9748559157808</v>
      </c>
      <c r="HTC97" s="294">
        <f t="shared" si="94"/>
        <v>-1047.9748559157808</v>
      </c>
      <c r="HTD97" s="294">
        <f t="shared" si="94"/>
        <v>-1047.9748559157808</v>
      </c>
      <c r="HTE97" s="294">
        <f t="shared" si="94"/>
        <v>-1047.9748559157808</v>
      </c>
      <c r="HTF97" s="294">
        <f t="shared" si="94"/>
        <v>-1047.9748559157808</v>
      </c>
      <c r="HTG97" s="294">
        <f t="shared" si="94"/>
        <v>-1047.9748559157808</v>
      </c>
      <c r="HTH97" s="294">
        <f t="shared" si="94"/>
        <v>-1047.9748559157808</v>
      </c>
      <c r="HTI97" s="294">
        <f t="shared" si="94"/>
        <v>-1047.9748559157808</v>
      </c>
      <c r="HTJ97" s="294">
        <f t="shared" si="94"/>
        <v>-1047.9748559157808</v>
      </c>
      <c r="HTK97" s="294">
        <f t="shared" si="94"/>
        <v>-1047.9748559157808</v>
      </c>
      <c r="HTL97" s="294">
        <f t="shared" si="94"/>
        <v>-1047.9748559157808</v>
      </c>
      <c r="HTM97" s="294">
        <f t="shared" si="94"/>
        <v>-1047.9748559157808</v>
      </c>
      <c r="HTN97" s="294">
        <f t="shared" si="94"/>
        <v>-1047.9748559157808</v>
      </c>
      <c r="HTO97" s="294">
        <f t="shared" si="94"/>
        <v>-1047.9748559157808</v>
      </c>
      <c r="HTP97" s="294">
        <f t="shared" si="94"/>
        <v>-1047.9748559157808</v>
      </c>
      <c r="HTQ97" s="294">
        <f t="shared" si="94"/>
        <v>-1047.9748559157808</v>
      </c>
      <c r="HTR97" s="294">
        <f t="shared" si="94"/>
        <v>-1047.9748559157808</v>
      </c>
      <c r="HTS97" s="294">
        <f t="shared" si="94"/>
        <v>-1047.9748559157808</v>
      </c>
      <c r="HTT97" s="294">
        <f t="shared" si="94"/>
        <v>-1047.9748559157808</v>
      </c>
      <c r="HTU97" s="294">
        <f t="shared" si="94"/>
        <v>-1047.9748559157808</v>
      </c>
      <c r="HTV97" s="294">
        <f t="shared" si="94"/>
        <v>-1047.9748559157808</v>
      </c>
      <c r="HTW97" s="294">
        <f t="shared" si="94"/>
        <v>-1047.9748559157808</v>
      </c>
      <c r="HTX97" s="294">
        <f t="shared" si="94"/>
        <v>-1047.9748559157808</v>
      </c>
      <c r="HTY97" s="294">
        <f t="shared" si="94"/>
        <v>-1047.9748559157808</v>
      </c>
      <c r="HTZ97" s="294">
        <f t="shared" si="94"/>
        <v>-1047.9748559157808</v>
      </c>
      <c r="HUA97" s="294">
        <f t="shared" si="94"/>
        <v>-1047.9748559157808</v>
      </c>
      <c r="HUB97" s="294">
        <f t="shared" si="94"/>
        <v>-1047.9748559157808</v>
      </c>
      <c r="HUC97" s="294">
        <f t="shared" si="94"/>
        <v>-1047.9748559157808</v>
      </c>
      <c r="HUD97" s="294">
        <f t="shared" si="94"/>
        <v>-1047.9748559157808</v>
      </c>
      <c r="HUE97" s="294">
        <f t="shared" si="94"/>
        <v>-1047.9748559157808</v>
      </c>
      <c r="HUF97" s="294">
        <f t="shared" si="94"/>
        <v>-1047.9748559157808</v>
      </c>
      <c r="HUG97" s="294">
        <f t="shared" si="94"/>
        <v>-1047.9748559157808</v>
      </c>
      <c r="HUH97" s="294">
        <f t="shared" ref="HUH97:HWS97" si="95">(HUH$96*$B101+SUM($F$8:$F$10)-((HUH$96*$B101+SUM($F$8:$F$10))/$F$11*$F$40)-($F$27*HUH$96/$D$7)-SUM($F$14:$F$26,$F$28:$F$33,$F$35:$F$36,$F$41))</f>
        <v>-1047.9748559157808</v>
      </c>
      <c r="HUI97" s="294">
        <f t="shared" si="95"/>
        <v>-1047.9748559157808</v>
      </c>
      <c r="HUJ97" s="294">
        <f t="shared" si="95"/>
        <v>-1047.9748559157808</v>
      </c>
      <c r="HUK97" s="294">
        <f t="shared" si="95"/>
        <v>-1047.9748559157808</v>
      </c>
      <c r="HUL97" s="294">
        <f t="shared" si="95"/>
        <v>-1047.9748559157808</v>
      </c>
      <c r="HUM97" s="294">
        <f t="shared" si="95"/>
        <v>-1047.9748559157808</v>
      </c>
      <c r="HUN97" s="294">
        <f t="shared" si="95"/>
        <v>-1047.9748559157808</v>
      </c>
      <c r="HUO97" s="294">
        <f t="shared" si="95"/>
        <v>-1047.9748559157808</v>
      </c>
      <c r="HUP97" s="294">
        <f t="shared" si="95"/>
        <v>-1047.9748559157808</v>
      </c>
      <c r="HUQ97" s="294">
        <f t="shared" si="95"/>
        <v>-1047.9748559157808</v>
      </c>
      <c r="HUR97" s="294">
        <f t="shared" si="95"/>
        <v>-1047.9748559157808</v>
      </c>
      <c r="HUS97" s="294">
        <f t="shared" si="95"/>
        <v>-1047.9748559157808</v>
      </c>
      <c r="HUT97" s="294">
        <f t="shared" si="95"/>
        <v>-1047.9748559157808</v>
      </c>
      <c r="HUU97" s="294">
        <f t="shared" si="95"/>
        <v>-1047.9748559157808</v>
      </c>
      <c r="HUV97" s="294">
        <f t="shared" si="95"/>
        <v>-1047.9748559157808</v>
      </c>
      <c r="HUW97" s="294">
        <f t="shared" si="95"/>
        <v>-1047.9748559157808</v>
      </c>
      <c r="HUX97" s="294">
        <f t="shared" si="95"/>
        <v>-1047.9748559157808</v>
      </c>
      <c r="HUY97" s="294">
        <f t="shared" si="95"/>
        <v>-1047.9748559157808</v>
      </c>
      <c r="HUZ97" s="294">
        <f t="shared" si="95"/>
        <v>-1047.9748559157808</v>
      </c>
      <c r="HVA97" s="294">
        <f t="shared" si="95"/>
        <v>-1047.9748559157808</v>
      </c>
      <c r="HVB97" s="294">
        <f t="shared" si="95"/>
        <v>-1047.9748559157808</v>
      </c>
      <c r="HVC97" s="294">
        <f t="shared" si="95"/>
        <v>-1047.9748559157808</v>
      </c>
      <c r="HVD97" s="294">
        <f t="shared" si="95"/>
        <v>-1047.9748559157808</v>
      </c>
      <c r="HVE97" s="294">
        <f t="shared" si="95"/>
        <v>-1047.9748559157808</v>
      </c>
      <c r="HVF97" s="294">
        <f t="shared" si="95"/>
        <v>-1047.9748559157808</v>
      </c>
      <c r="HVG97" s="294">
        <f t="shared" si="95"/>
        <v>-1047.9748559157808</v>
      </c>
      <c r="HVH97" s="294">
        <f t="shared" si="95"/>
        <v>-1047.9748559157808</v>
      </c>
      <c r="HVI97" s="294">
        <f t="shared" si="95"/>
        <v>-1047.9748559157808</v>
      </c>
      <c r="HVJ97" s="294">
        <f t="shared" si="95"/>
        <v>-1047.9748559157808</v>
      </c>
      <c r="HVK97" s="294">
        <f t="shared" si="95"/>
        <v>-1047.9748559157808</v>
      </c>
      <c r="HVL97" s="294">
        <f t="shared" si="95"/>
        <v>-1047.9748559157808</v>
      </c>
      <c r="HVM97" s="294">
        <f t="shared" si="95"/>
        <v>-1047.9748559157808</v>
      </c>
      <c r="HVN97" s="294">
        <f t="shared" si="95"/>
        <v>-1047.9748559157808</v>
      </c>
      <c r="HVO97" s="294">
        <f t="shared" si="95"/>
        <v>-1047.9748559157808</v>
      </c>
      <c r="HVP97" s="294">
        <f t="shared" si="95"/>
        <v>-1047.9748559157808</v>
      </c>
      <c r="HVQ97" s="294">
        <f t="shared" si="95"/>
        <v>-1047.9748559157808</v>
      </c>
      <c r="HVR97" s="294">
        <f t="shared" si="95"/>
        <v>-1047.9748559157808</v>
      </c>
      <c r="HVS97" s="294">
        <f t="shared" si="95"/>
        <v>-1047.9748559157808</v>
      </c>
      <c r="HVT97" s="294">
        <f t="shared" si="95"/>
        <v>-1047.9748559157808</v>
      </c>
      <c r="HVU97" s="294">
        <f t="shared" si="95"/>
        <v>-1047.9748559157808</v>
      </c>
      <c r="HVV97" s="294">
        <f t="shared" si="95"/>
        <v>-1047.9748559157808</v>
      </c>
      <c r="HVW97" s="294">
        <f t="shared" si="95"/>
        <v>-1047.9748559157808</v>
      </c>
      <c r="HVX97" s="294">
        <f t="shared" si="95"/>
        <v>-1047.9748559157808</v>
      </c>
      <c r="HVY97" s="294">
        <f t="shared" si="95"/>
        <v>-1047.9748559157808</v>
      </c>
      <c r="HVZ97" s="294">
        <f t="shared" si="95"/>
        <v>-1047.9748559157808</v>
      </c>
      <c r="HWA97" s="294">
        <f t="shared" si="95"/>
        <v>-1047.9748559157808</v>
      </c>
      <c r="HWB97" s="294">
        <f t="shared" si="95"/>
        <v>-1047.9748559157808</v>
      </c>
      <c r="HWC97" s="294">
        <f t="shared" si="95"/>
        <v>-1047.9748559157808</v>
      </c>
      <c r="HWD97" s="294">
        <f t="shared" si="95"/>
        <v>-1047.9748559157808</v>
      </c>
      <c r="HWE97" s="294">
        <f t="shared" si="95"/>
        <v>-1047.9748559157808</v>
      </c>
      <c r="HWF97" s="294">
        <f t="shared" si="95"/>
        <v>-1047.9748559157808</v>
      </c>
      <c r="HWG97" s="294">
        <f t="shared" si="95"/>
        <v>-1047.9748559157808</v>
      </c>
      <c r="HWH97" s="294">
        <f t="shared" si="95"/>
        <v>-1047.9748559157808</v>
      </c>
      <c r="HWI97" s="294">
        <f t="shared" si="95"/>
        <v>-1047.9748559157808</v>
      </c>
      <c r="HWJ97" s="294">
        <f t="shared" si="95"/>
        <v>-1047.9748559157808</v>
      </c>
      <c r="HWK97" s="294">
        <f t="shared" si="95"/>
        <v>-1047.9748559157808</v>
      </c>
      <c r="HWL97" s="294">
        <f t="shared" si="95"/>
        <v>-1047.9748559157808</v>
      </c>
      <c r="HWM97" s="294">
        <f t="shared" si="95"/>
        <v>-1047.9748559157808</v>
      </c>
      <c r="HWN97" s="294">
        <f t="shared" si="95"/>
        <v>-1047.9748559157808</v>
      </c>
      <c r="HWO97" s="294">
        <f t="shared" si="95"/>
        <v>-1047.9748559157808</v>
      </c>
      <c r="HWP97" s="294">
        <f t="shared" si="95"/>
        <v>-1047.9748559157808</v>
      </c>
      <c r="HWQ97" s="294">
        <f t="shared" si="95"/>
        <v>-1047.9748559157808</v>
      </c>
      <c r="HWR97" s="294">
        <f t="shared" si="95"/>
        <v>-1047.9748559157808</v>
      </c>
      <c r="HWS97" s="294">
        <f t="shared" si="95"/>
        <v>-1047.9748559157808</v>
      </c>
      <c r="HWT97" s="294">
        <f t="shared" ref="HWT97:HZE97" si="96">(HWT$96*$B101+SUM($F$8:$F$10)-((HWT$96*$B101+SUM($F$8:$F$10))/$F$11*$F$40)-($F$27*HWT$96/$D$7)-SUM($F$14:$F$26,$F$28:$F$33,$F$35:$F$36,$F$41))</f>
        <v>-1047.9748559157808</v>
      </c>
      <c r="HWU97" s="294">
        <f t="shared" si="96"/>
        <v>-1047.9748559157808</v>
      </c>
      <c r="HWV97" s="294">
        <f t="shared" si="96"/>
        <v>-1047.9748559157808</v>
      </c>
      <c r="HWW97" s="294">
        <f t="shared" si="96"/>
        <v>-1047.9748559157808</v>
      </c>
      <c r="HWX97" s="294">
        <f t="shared" si="96"/>
        <v>-1047.9748559157808</v>
      </c>
      <c r="HWY97" s="294">
        <f t="shared" si="96"/>
        <v>-1047.9748559157808</v>
      </c>
      <c r="HWZ97" s="294">
        <f t="shared" si="96"/>
        <v>-1047.9748559157808</v>
      </c>
      <c r="HXA97" s="294">
        <f t="shared" si="96"/>
        <v>-1047.9748559157808</v>
      </c>
      <c r="HXB97" s="294">
        <f t="shared" si="96"/>
        <v>-1047.9748559157808</v>
      </c>
      <c r="HXC97" s="294">
        <f t="shared" si="96"/>
        <v>-1047.9748559157808</v>
      </c>
      <c r="HXD97" s="294">
        <f t="shared" si="96"/>
        <v>-1047.9748559157808</v>
      </c>
      <c r="HXE97" s="294">
        <f t="shared" si="96"/>
        <v>-1047.9748559157808</v>
      </c>
      <c r="HXF97" s="294">
        <f t="shared" si="96"/>
        <v>-1047.9748559157808</v>
      </c>
      <c r="HXG97" s="294">
        <f t="shared" si="96"/>
        <v>-1047.9748559157808</v>
      </c>
      <c r="HXH97" s="294">
        <f t="shared" si="96"/>
        <v>-1047.9748559157808</v>
      </c>
      <c r="HXI97" s="294">
        <f t="shared" si="96"/>
        <v>-1047.9748559157808</v>
      </c>
      <c r="HXJ97" s="294">
        <f t="shared" si="96"/>
        <v>-1047.9748559157808</v>
      </c>
      <c r="HXK97" s="294">
        <f t="shared" si="96"/>
        <v>-1047.9748559157808</v>
      </c>
      <c r="HXL97" s="294">
        <f t="shared" si="96"/>
        <v>-1047.9748559157808</v>
      </c>
      <c r="HXM97" s="294">
        <f t="shared" si="96"/>
        <v>-1047.9748559157808</v>
      </c>
      <c r="HXN97" s="294">
        <f t="shared" si="96"/>
        <v>-1047.9748559157808</v>
      </c>
      <c r="HXO97" s="294">
        <f t="shared" si="96"/>
        <v>-1047.9748559157808</v>
      </c>
      <c r="HXP97" s="294">
        <f t="shared" si="96"/>
        <v>-1047.9748559157808</v>
      </c>
      <c r="HXQ97" s="294">
        <f t="shared" si="96"/>
        <v>-1047.9748559157808</v>
      </c>
      <c r="HXR97" s="294">
        <f t="shared" si="96"/>
        <v>-1047.9748559157808</v>
      </c>
      <c r="HXS97" s="294">
        <f t="shared" si="96"/>
        <v>-1047.9748559157808</v>
      </c>
      <c r="HXT97" s="294">
        <f t="shared" si="96"/>
        <v>-1047.9748559157808</v>
      </c>
      <c r="HXU97" s="294">
        <f t="shared" si="96"/>
        <v>-1047.9748559157808</v>
      </c>
      <c r="HXV97" s="294">
        <f t="shared" si="96"/>
        <v>-1047.9748559157808</v>
      </c>
      <c r="HXW97" s="294">
        <f t="shared" si="96"/>
        <v>-1047.9748559157808</v>
      </c>
      <c r="HXX97" s="294">
        <f t="shared" si="96"/>
        <v>-1047.9748559157808</v>
      </c>
      <c r="HXY97" s="294">
        <f t="shared" si="96"/>
        <v>-1047.9748559157808</v>
      </c>
      <c r="HXZ97" s="294">
        <f t="shared" si="96"/>
        <v>-1047.9748559157808</v>
      </c>
      <c r="HYA97" s="294">
        <f t="shared" si="96"/>
        <v>-1047.9748559157808</v>
      </c>
      <c r="HYB97" s="294">
        <f t="shared" si="96"/>
        <v>-1047.9748559157808</v>
      </c>
      <c r="HYC97" s="294">
        <f t="shared" si="96"/>
        <v>-1047.9748559157808</v>
      </c>
      <c r="HYD97" s="294">
        <f t="shared" si="96"/>
        <v>-1047.9748559157808</v>
      </c>
      <c r="HYE97" s="294">
        <f t="shared" si="96"/>
        <v>-1047.9748559157808</v>
      </c>
      <c r="HYF97" s="294">
        <f t="shared" si="96"/>
        <v>-1047.9748559157808</v>
      </c>
      <c r="HYG97" s="294">
        <f t="shared" si="96"/>
        <v>-1047.9748559157808</v>
      </c>
      <c r="HYH97" s="294">
        <f t="shared" si="96"/>
        <v>-1047.9748559157808</v>
      </c>
      <c r="HYI97" s="294">
        <f t="shared" si="96"/>
        <v>-1047.9748559157808</v>
      </c>
      <c r="HYJ97" s="294">
        <f t="shared" si="96"/>
        <v>-1047.9748559157808</v>
      </c>
      <c r="HYK97" s="294">
        <f t="shared" si="96"/>
        <v>-1047.9748559157808</v>
      </c>
      <c r="HYL97" s="294">
        <f t="shared" si="96"/>
        <v>-1047.9748559157808</v>
      </c>
      <c r="HYM97" s="294">
        <f t="shared" si="96"/>
        <v>-1047.9748559157808</v>
      </c>
      <c r="HYN97" s="294">
        <f t="shared" si="96"/>
        <v>-1047.9748559157808</v>
      </c>
      <c r="HYO97" s="294">
        <f t="shared" si="96"/>
        <v>-1047.9748559157808</v>
      </c>
      <c r="HYP97" s="294">
        <f t="shared" si="96"/>
        <v>-1047.9748559157808</v>
      </c>
      <c r="HYQ97" s="294">
        <f t="shared" si="96"/>
        <v>-1047.9748559157808</v>
      </c>
      <c r="HYR97" s="294">
        <f t="shared" si="96"/>
        <v>-1047.9748559157808</v>
      </c>
      <c r="HYS97" s="294">
        <f t="shared" si="96"/>
        <v>-1047.9748559157808</v>
      </c>
      <c r="HYT97" s="294">
        <f t="shared" si="96"/>
        <v>-1047.9748559157808</v>
      </c>
      <c r="HYU97" s="294">
        <f t="shared" si="96"/>
        <v>-1047.9748559157808</v>
      </c>
      <c r="HYV97" s="294">
        <f t="shared" si="96"/>
        <v>-1047.9748559157808</v>
      </c>
      <c r="HYW97" s="294">
        <f t="shared" si="96"/>
        <v>-1047.9748559157808</v>
      </c>
      <c r="HYX97" s="294">
        <f t="shared" si="96"/>
        <v>-1047.9748559157808</v>
      </c>
      <c r="HYY97" s="294">
        <f t="shared" si="96"/>
        <v>-1047.9748559157808</v>
      </c>
      <c r="HYZ97" s="294">
        <f t="shared" si="96"/>
        <v>-1047.9748559157808</v>
      </c>
      <c r="HZA97" s="294">
        <f t="shared" si="96"/>
        <v>-1047.9748559157808</v>
      </c>
      <c r="HZB97" s="294">
        <f t="shared" si="96"/>
        <v>-1047.9748559157808</v>
      </c>
      <c r="HZC97" s="294">
        <f t="shared" si="96"/>
        <v>-1047.9748559157808</v>
      </c>
      <c r="HZD97" s="294">
        <f t="shared" si="96"/>
        <v>-1047.9748559157808</v>
      </c>
      <c r="HZE97" s="294">
        <f t="shared" si="96"/>
        <v>-1047.9748559157808</v>
      </c>
      <c r="HZF97" s="294">
        <f t="shared" ref="HZF97:IBQ97" si="97">(HZF$96*$B101+SUM($F$8:$F$10)-((HZF$96*$B101+SUM($F$8:$F$10))/$F$11*$F$40)-($F$27*HZF$96/$D$7)-SUM($F$14:$F$26,$F$28:$F$33,$F$35:$F$36,$F$41))</f>
        <v>-1047.9748559157808</v>
      </c>
      <c r="HZG97" s="294">
        <f t="shared" si="97"/>
        <v>-1047.9748559157808</v>
      </c>
      <c r="HZH97" s="294">
        <f t="shared" si="97"/>
        <v>-1047.9748559157808</v>
      </c>
      <c r="HZI97" s="294">
        <f t="shared" si="97"/>
        <v>-1047.9748559157808</v>
      </c>
      <c r="HZJ97" s="294">
        <f t="shared" si="97"/>
        <v>-1047.9748559157808</v>
      </c>
      <c r="HZK97" s="294">
        <f t="shared" si="97"/>
        <v>-1047.9748559157808</v>
      </c>
      <c r="HZL97" s="294">
        <f t="shared" si="97"/>
        <v>-1047.9748559157808</v>
      </c>
      <c r="HZM97" s="294">
        <f t="shared" si="97"/>
        <v>-1047.9748559157808</v>
      </c>
      <c r="HZN97" s="294">
        <f t="shared" si="97"/>
        <v>-1047.9748559157808</v>
      </c>
      <c r="HZO97" s="294">
        <f t="shared" si="97"/>
        <v>-1047.9748559157808</v>
      </c>
      <c r="HZP97" s="294">
        <f t="shared" si="97"/>
        <v>-1047.9748559157808</v>
      </c>
      <c r="HZQ97" s="294">
        <f t="shared" si="97"/>
        <v>-1047.9748559157808</v>
      </c>
      <c r="HZR97" s="294">
        <f t="shared" si="97"/>
        <v>-1047.9748559157808</v>
      </c>
      <c r="HZS97" s="294">
        <f t="shared" si="97"/>
        <v>-1047.9748559157808</v>
      </c>
      <c r="HZT97" s="294">
        <f t="shared" si="97"/>
        <v>-1047.9748559157808</v>
      </c>
      <c r="HZU97" s="294">
        <f t="shared" si="97"/>
        <v>-1047.9748559157808</v>
      </c>
      <c r="HZV97" s="294">
        <f t="shared" si="97"/>
        <v>-1047.9748559157808</v>
      </c>
      <c r="HZW97" s="294">
        <f t="shared" si="97"/>
        <v>-1047.9748559157808</v>
      </c>
      <c r="HZX97" s="294">
        <f t="shared" si="97"/>
        <v>-1047.9748559157808</v>
      </c>
      <c r="HZY97" s="294">
        <f t="shared" si="97"/>
        <v>-1047.9748559157808</v>
      </c>
      <c r="HZZ97" s="294">
        <f t="shared" si="97"/>
        <v>-1047.9748559157808</v>
      </c>
      <c r="IAA97" s="294">
        <f t="shared" si="97"/>
        <v>-1047.9748559157808</v>
      </c>
      <c r="IAB97" s="294">
        <f t="shared" si="97"/>
        <v>-1047.9748559157808</v>
      </c>
      <c r="IAC97" s="294">
        <f t="shared" si="97"/>
        <v>-1047.9748559157808</v>
      </c>
      <c r="IAD97" s="294">
        <f t="shared" si="97"/>
        <v>-1047.9748559157808</v>
      </c>
      <c r="IAE97" s="294">
        <f t="shared" si="97"/>
        <v>-1047.9748559157808</v>
      </c>
      <c r="IAF97" s="294">
        <f t="shared" si="97"/>
        <v>-1047.9748559157808</v>
      </c>
      <c r="IAG97" s="294">
        <f t="shared" si="97"/>
        <v>-1047.9748559157808</v>
      </c>
      <c r="IAH97" s="294">
        <f t="shared" si="97"/>
        <v>-1047.9748559157808</v>
      </c>
      <c r="IAI97" s="294">
        <f t="shared" si="97"/>
        <v>-1047.9748559157808</v>
      </c>
      <c r="IAJ97" s="294">
        <f t="shared" si="97"/>
        <v>-1047.9748559157808</v>
      </c>
      <c r="IAK97" s="294">
        <f t="shared" si="97"/>
        <v>-1047.9748559157808</v>
      </c>
      <c r="IAL97" s="294">
        <f t="shared" si="97"/>
        <v>-1047.9748559157808</v>
      </c>
      <c r="IAM97" s="294">
        <f t="shared" si="97"/>
        <v>-1047.9748559157808</v>
      </c>
      <c r="IAN97" s="294">
        <f t="shared" si="97"/>
        <v>-1047.9748559157808</v>
      </c>
      <c r="IAO97" s="294">
        <f t="shared" si="97"/>
        <v>-1047.9748559157808</v>
      </c>
      <c r="IAP97" s="294">
        <f t="shared" si="97"/>
        <v>-1047.9748559157808</v>
      </c>
      <c r="IAQ97" s="294">
        <f t="shared" si="97"/>
        <v>-1047.9748559157808</v>
      </c>
      <c r="IAR97" s="294">
        <f t="shared" si="97"/>
        <v>-1047.9748559157808</v>
      </c>
      <c r="IAS97" s="294">
        <f t="shared" si="97"/>
        <v>-1047.9748559157808</v>
      </c>
      <c r="IAT97" s="294">
        <f t="shared" si="97"/>
        <v>-1047.9748559157808</v>
      </c>
      <c r="IAU97" s="294">
        <f t="shared" si="97"/>
        <v>-1047.9748559157808</v>
      </c>
      <c r="IAV97" s="294">
        <f t="shared" si="97"/>
        <v>-1047.9748559157808</v>
      </c>
      <c r="IAW97" s="294">
        <f t="shared" si="97"/>
        <v>-1047.9748559157808</v>
      </c>
      <c r="IAX97" s="294">
        <f t="shared" si="97"/>
        <v>-1047.9748559157808</v>
      </c>
      <c r="IAY97" s="294">
        <f t="shared" si="97"/>
        <v>-1047.9748559157808</v>
      </c>
      <c r="IAZ97" s="294">
        <f t="shared" si="97"/>
        <v>-1047.9748559157808</v>
      </c>
      <c r="IBA97" s="294">
        <f t="shared" si="97"/>
        <v>-1047.9748559157808</v>
      </c>
      <c r="IBB97" s="294">
        <f t="shared" si="97"/>
        <v>-1047.9748559157808</v>
      </c>
      <c r="IBC97" s="294">
        <f t="shared" si="97"/>
        <v>-1047.9748559157808</v>
      </c>
      <c r="IBD97" s="294">
        <f t="shared" si="97"/>
        <v>-1047.9748559157808</v>
      </c>
      <c r="IBE97" s="294">
        <f t="shared" si="97"/>
        <v>-1047.9748559157808</v>
      </c>
      <c r="IBF97" s="294">
        <f t="shared" si="97"/>
        <v>-1047.9748559157808</v>
      </c>
      <c r="IBG97" s="294">
        <f t="shared" si="97"/>
        <v>-1047.9748559157808</v>
      </c>
      <c r="IBH97" s="294">
        <f t="shared" si="97"/>
        <v>-1047.9748559157808</v>
      </c>
      <c r="IBI97" s="294">
        <f t="shared" si="97"/>
        <v>-1047.9748559157808</v>
      </c>
      <c r="IBJ97" s="294">
        <f t="shared" si="97"/>
        <v>-1047.9748559157808</v>
      </c>
      <c r="IBK97" s="294">
        <f t="shared" si="97"/>
        <v>-1047.9748559157808</v>
      </c>
      <c r="IBL97" s="294">
        <f t="shared" si="97"/>
        <v>-1047.9748559157808</v>
      </c>
      <c r="IBM97" s="294">
        <f t="shared" si="97"/>
        <v>-1047.9748559157808</v>
      </c>
      <c r="IBN97" s="294">
        <f t="shared" si="97"/>
        <v>-1047.9748559157808</v>
      </c>
      <c r="IBO97" s="294">
        <f t="shared" si="97"/>
        <v>-1047.9748559157808</v>
      </c>
      <c r="IBP97" s="294">
        <f t="shared" si="97"/>
        <v>-1047.9748559157808</v>
      </c>
      <c r="IBQ97" s="294">
        <f t="shared" si="97"/>
        <v>-1047.9748559157808</v>
      </c>
      <c r="IBR97" s="294">
        <f t="shared" ref="IBR97:IEC97" si="98">(IBR$96*$B101+SUM($F$8:$F$10)-((IBR$96*$B101+SUM($F$8:$F$10))/$F$11*$F$40)-($F$27*IBR$96/$D$7)-SUM($F$14:$F$26,$F$28:$F$33,$F$35:$F$36,$F$41))</f>
        <v>-1047.9748559157808</v>
      </c>
      <c r="IBS97" s="294">
        <f t="shared" si="98"/>
        <v>-1047.9748559157808</v>
      </c>
      <c r="IBT97" s="294">
        <f t="shared" si="98"/>
        <v>-1047.9748559157808</v>
      </c>
      <c r="IBU97" s="294">
        <f t="shared" si="98"/>
        <v>-1047.9748559157808</v>
      </c>
      <c r="IBV97" s="294">
        <f t="shared" si="98"/>
        <v>-1047.9748559157808</v>
      </c>
      <c r="IBW97" s="294">
        <f t="shared" si="98"/>
        <v>-1047.9748559157808</v>
      </c>
      <c r="IBX97" s="294">
        <f t="shared" si="98"/>
        <v>-1047.9748559157808</v>
      </c>
      <c r="IBY97" s="294">
        <f t="shared" si="98"/>
        <v>-1047.9748559157808</v>
      </c>
      <c r="IBZ97" s="294">
        <f t="shared" si="98"/>
        <v>-1047.9748559157808</v>
      </c>
      <c r="ICA97" s="294">
        <f t="shared" si="98"/>
        <v>-1047.9748559157808</v>
      </c>
      <c r="ICB97" s="294">
        <f t="shared" si="98"/>
        <v>-1047.9748559157808</v>
      </c>
      <c r="ICC97" s="294">
        <f t="shared" si="98"/>
        <v>-1047.9748559157808</v>
      </c>
      <c r="ICD97" s="294">
        <f t="shared" si="98"/>
        <v>-1047.9748559157808</v>
      </c>
      <c r="ICE97" s="294">
        <f t="shared" si="98"/>
        <v>-1047.9748559157808</v>
      </c>
      <c r="ICF97" s="294">
        <f t="shared" si="98"/>
        <v>-1047.9748559157808</v>
      </c>
      <c r="ICG97" s="294">
        <f t="shared" si="98"/>
        <v>-1047.9748559157808</v>
      </c>
      <c r="ICH97" s="294">
        <f t="shared" si="98"/>
        <v>-1047.9748559157808</v>
      </c>
      <c r="ICI97" s="294">
        <f t="shared" si="98"/>
        <v>-1047.9748559157808</v>
      </c>
      <c r="ICJ97" s="294">
        <f t="shared" si="98"/>
        <v>-1047.9748559157808</v>
      </c>
      <c r="ICK97" s="294">
        <f t="shared" si="98"/>
        <v>-1047.9748559157808</v>
      </c>
      <c r="ICL97" s="294">
        <f t="shared" si="98"/>
        <v>-1047.9748559157808</v>
      </c>
      <c r="ICM97" s="294">
        <f t="shared" si="98"/>
        <v>-1047.9748559157808</v>
      </c>
      <c r="ICN97" s="294">
        <f t="shared" si="98"/>
        <v>-1047.9748559157808</v>
      </c>
      <c r="ICO97" s="294">
        <f t="shared" si="98"/>
        <v>-1047.9748559157808</v>
      </c>
      <c r="ICP97" s="294">
        <f t="shared" si="98"/>
        <v>-1047.9748559157808</v>
      </c>
      <c r="ICQ97" s="294">
        <f t="shared" si="98"/>
        <v>-1047.9748559157808</v>
      </c>
      <c r="ICR97" s="294">
        <f t="shared" si="98"/>
        <v>-1047.9748559157808</v>
      </c>
      <c r="ICS97" s="294">
        <f t="shared" si="98"/>
        <v>-1047.9748559157808</v>
      </c>
      <c r="ICT97" s="294">
        <f t="shared" si="98"/>
        <v>-1047.9748559157808</v>
      </c>
      <c r="ICU97" s="294">
        <f t="shared" si="98"/>
        <v>-1047.9748559157808</v>
      </c>
      <c r="ICV97" s="294">
        <f t="shared" si="98"/>
        <v>-1047.9748559157808</v>
      </c>
      <c r="ICW97" s="294">
        <f t="shared" si="98"/>
        <v>-1047.9748559157808</v>
      </c>
      <c r="ICX97" s="294">
        <f t="shared" si="98"/>
        <v>-1047.9748559157808</v>
      </c>
      <c r="ICY97" s="294">
        <f t="shared" si="98"/>
        <v>-1047.9748559157808</v>
      </c>
      <c r="ICZ97" s="294">
        <f t="shared" si="98"/>
        <v>-1047.9748559157808</v>
      </c>
      <c r="IDA97" s="294">
        <f t="shared" si="98"/>
        <v>-1047.9748559157808</v>
      </c>
      <c r="IDB97" s="294">
        <f t="shared" si="98"/>
        <v>-1047.9748559157808</v>
      </c>
      <c r="IDC97" s="294">
        <f t="shared" si="98"/>
        <v>-1047.9748559157808</v>
      </c>
      <c r="IDD97" s="294">
        <f t="shared" si="98"/>
        <v>-1047.9748559157808</v>
      </c>
      <c r="IDE97" s="294">
        <f t="shared" si="98"/>
        <v>-1047.9748559157808</v>
      </c>
      <c r="IDF97" s="294">
        <f t="shared" si="98"/>
        <v>-1047.9748559157808</v>
      </c>
      <c r="IDG97" s="294">
        <f t="shared" si="98"/>
        <v>-1047.9748559157808</v>
      </c>
      <c r="IDH97" s="294">
        <f t="shared" si="98"/>
        <v>-1047.9748559157808</v>
      </c>
      <c r="IDI97" s="294">
        <f t="shared" si="98"/>
        <v>-1047.9748559157808</v>
      </c>
      <c r="IDJ97" s="294">
        <f t="shared" si="98"/>
        <v>-1047.9748559157808</v>
      </c>
      <c r="IDK97" s="294">
        <f t="shared" si="98"/>
        <v>-1047.9748559157808</v>
      </c>
      <c r="IDL97" s="294">
        <f t="shared" si="98"/>
        <v>-1047.9748559157808</v>
      </c>
      <c r="IDM97" s="294">
        <f t="shared" si="98"/>
        <v>-1047.9748559157808</v>
      </c>
      <c r="IDN97" s="294">
        <f t="shared" si="98"/>
        <v>-1047.9748559157808</v>
      </c>
      <c r="IDO97" s="294">
        <f t="shared" si="98"/>
        <v>-1047.9748559157808</v>
      </c>
      <c r="IDP97" s="294">
        <f t="shared" si="98"/>
        <v>-1047.9748559157808</v>
      </c>
      <c r="IDQ97" s="294">
        <f t="shared" si="98"/>
        <v>-1047.9748559157808</v>
      </c>
      <c r="IDR97" s="294">
        <f t="shared" si="98"/>
        <v>-1047.9748559157808</v>
      </c>
      <c r="IDS97" s="294">
        <f t="shared" si="98"/>
        <v>-1047.9748559157808</v>
      </c>
      <c r="IDT97" s="294">
        <f t="shared" si="98"/>
        <v>-1047.9748559157808</v>
      </c>
      <c r="IDU97" s="294">
        <f t="shared" si="98"/>
        <v>-1047.9748559157808</v>
      </c>
      <c r="IDV97" s="294">
        <f t="shared" si="98"/>
        <v>-1047.9748559157808</v>
      </c>
      <c r="IDW97" s="294">
        <f t="shared" si="98"/>
        <v>-1047.9748559157808</v>
      </c>
      <c r="IDX97" s="294">
        <f t="shared" si="98"/>
        <v>-1047.9748559157808</v>
      </c>
      <c r="IDY97" s="294">
        <f t="shared" si="98"/>
        <v>-1047.9748559157808</v>
      </c>
      <c r="IDZ97" s="294">
        <f t="shared" si="98"/>
        <v>-1047.9748559157808</v>
      </c>
      <c r="IEA97" s="294">
        <f t="shared" si="98"/>
        <v>-1047.9748559157808</v>
      </c>
      <c r="IEB97" s="294">
        <f t="shared" si="98"/>
        <v>-1047.9748559157808</v>
      </c>
      <c r="IEC97" s="294">
        <f t="shared" si="98"/>
        <v>-1047.9748559157808</v>
      </c>
      <c r="IED97" s="294">
        <f t="shared" ref="IED97:IGO97" si="99">(IED$96*$B101+SUM($F$8:$F$10)-((IED$96*$B101+SUM($F$8:$F$10))/$F$11*$F$40)-($F$27*IED$96/$D$7)-SUM($F$14:$F$26,$F$28:$F$33,$F$35:$F$36,$F$41))</f>
        <v>-1047.9748559157808</v>
      </c>
      <c r="IEE97" s="294">
        <f t="shared" si="99"/>
        <v>-1047.9748559157808</v>
      </c>
      <c r="IEF97" s="294">
        <f t="shared" si="99"/>
        <v>-1047.9748559157808</v>
      </c>
      <c r="IEG97" s="294">
        <f t="shared" si="99"/>
        <v>-1047.9748559157808</v>
      </c>
      <c r="IEH97" s="294">
        <f t="shared" si="99"/>
        <v>-1047.9748559157808</v>
      </c>
      <c r="IEI97" s="294">
        <f t="shared" si="99"/>
        <v>-1047.9748559157808</v>
      </c>
      <c r="IEJ97" s="294">
        <f t="shared" si="99"/>
        <v>-1047.9748559157808</v>
      </c>
      <c r="IEK97" s="294">
        <f t="shared" si="99"/>
        <v>-1047.9748559157808</v>
      </c>
      <c r="IEL97" s="294">
        <f t="shared" si="99"/>
        <v>-1047.9748559157808</v>
      </c>
      <c r="IEM97" s="294">
        <f t="shared" si="99"/>
        <v>-1047.9748559157808</v>
      </c>
      <c r="IEN97" s="294">
        <f t="shared" si="99"/>
        <v>-1047.9748559157808</v>
      </c>
      <c r="IEO97" s="294">
        <f t="shared" si="99"/>
        <v>-1047.9748559157808</v>
      </c>
      <c r="IEP97" s="294">
        <f t="shared" si="99"/>
        <v>-1047.9748559157808</v>
      </c>
      <c r="IEQ97" s="294">
        <f t="shared" si="99"/>
        <v>-1047.9748559157808</v>
      </c>
      <c r="IER97" s="294">
        <f t="shared" si="99"/>
        <v>-1047.9748559157808</v>
      </c>
      <c r="IES97" s="294">
        <f t="shared" si="99"/>
        <v>-1047.9748559157808</v>
      </c>
      <c r="IET97" s="294">
        <f t="shared" si="99"/>
        <v>-1047.9748559157808</v>
      </c>
      <c r="IEU97" s="294">
        <f t="shared" si="99"/>
        <v>-1047.9748559157808</v>
      </c>
      <c r="IEV97" s="294">
        <f t="shared" si="99"/>
        <v>-1047.9748559157808</v>
      </c>
      <c r="IEW97" s="294">
        <f t="shared" si="99"/>
        <v>-1047.9748559157808</v>
      </c>
      <c r="IEX97" s="294">
        <f t="shared" si="99"/>
        <v>-1047.9748559157808</v>
      </c>
      <c r="IEY97" s="294">
        <f t="shared" si="99"/>
        <v>-1047.9748559157808</v>
      </c>
      <c r="IEZ97" s="294">
        <f t="shared" si="99"/>
        <v>-1047.9748559157808</v>
      </c>
      <c r="IFA97" s="294">
        <f t="shared" si="99"/>
        <v>-1047.9748559157808</v>
      </c>
      <c r="IFB97" s="294">
        <f t="shared" si="99"/>
        <v>-1047.9748559157808</v>
      </c>
      <c r="IFC97" s="294">
        <f t="shared" si="99"/>
        <v>-1047.9748559157808</v>
      </c>
      <c r="IFD97" s="294">
        <f t="shared" si="99"/>
        <v>-1047.9748559157808</v>
      </c>
      <c r="IFE97" s="294">
        <f t="shared" si="99"/>
        <v>-1047.9748559157808</v>
      </c>
      <c r="IFF97" s="294">
        <f t="shared" si="99"/>
        <v>-1047.9748559157808</v>
      </c>
      <c r="IFG97" s="294">
        <f t="shared" si="99"/>
        <v>-1047.9748559157808</v>
      </c>
      <c r="IFH97" s="294">
        <f t="shared" si="99"/>
        <v>-1047.9748559157808</v>
      </c>
      <c r="IFI97" s="294">
        <f t="shared" si="99"/>
        <v>-1047.9748559157808</v>
      </c>
      <c r="IFJ97" s="294">
        <f t="shared" si="99"/>
        <v>-1047.9748559157808</v>
      </c>
      <c r="IFK97" s="294">
        <f t="shared" si="99"/>
        <v>-1047.9748559157808</v>
      </c>
      <c r="IFL97" s="294">
        <f t="shared" si="99"/>
        <v>-1047.9748559157808</v>
      </c>
      <c r="IFM97" s="294">
        <f t="shared" si="99"/>
        <v>-1047.9748559157808</v>
      </c>
      <c r="IFN97" s="294">
        <f t="shared" si="99"/>
        <v>-1047.9748559157808</v>
      </c>
      <c r="IFO97" s="294">
        <f t="shared" si="99"/>
        <v>-1047.9748559157808</v>
      </c>
      <c r="IFP97" s="294">
        <f t="shared" si="99"/>
        <v>-1047.9748559157808</v>
      </c>
      <c r="IFQ97" s="294">
        <f t="shared" si="99"/>
        <v>-1047.9748559157808</v>
      </c>
      <c r="IFR97" s="294">
        <f t="shared" si="99"/>
        <v>-1047.9748559157808</v>
      </c>
      <c r="IFS97" s="294">
        <f t="shared" si="99"/>
        <v>-1047.9748559157808</v>
      </c>
      <c r="IFT97" s="294">
        <f t="shared" si="99"/>
        <v>-1047.9748559157808</v>
      </c>
      <c r="IFU97" s="294">
        <f t="shared" si="99"/>
        <v>-1047.9748559157808</v>
      </c>
      <c r="IFV97" s="294">
        <f t="shared" si="99"/>
        <v>-1047.9748559157808</v>
      </c>
      <c r="IFW97" s="294">
        <f t="shared" si="99"/>
        <v>-1047.9748559157808</v>
      </c>
      <c r="IFX97" s="294">
        <f t="shared" si="99"/>
        <v>-1047.9748559157808</v>
      </c>
      <c r="IFY97" s="294">
        <f t="shared" si="99"/>
        <v>-1047.9748559157808</v>
      </c>
      <c r="IFZ97" s="294">
        <f t="shared" si="99"/>
        <v>-1047.9748559157808</v>
      </c>
      <c r="IGA97" s="294">
        <f t="shared" si="99"/>
        <v>-1047.9748559157808</v>
      </c>
      <c r="IGB97" s="294">
        <f t="shared" si="99"/>
        <v>-1047.9748559157808</v>
      </c>
      <c r="IGC97" s="294">
        <f t="shared" si="99"/>
        <v>-1047.9748559157808</v>
      </c>
      <c r="IGD97" s="294">
        <f t="shared" si="99"/>
        <v>-1047.9748559157808</v>
      </c>
      <c r="IGE97" s="294">
        <f t="shared" si="99"/>
        <v>-1047.9748559157808</v>
      </c>
      <c r="IGF97" s="294">
        <f t="shared" si="99"/>
        <v>-1047.9748559157808</v>
      </c>
      <c r="IGG97" s="294">
        <f t="shared" si="99"/>
        <v>-1047.9748559157808</v>
      </c>
      <c r="IGH97" s="294">
        <f t="shared" si="99"/>
        <v>-1047.9748559157808</v>
      </c>
      <c r="IGI97" s="294">
        <f t="shared" si="99"/>
        <v>-1047.9748559157808</v>
      </c>
      <c r="IGJ97" s="294">
        <f t="shared" si="99"/>
        <v>-1047.9748559157808</v>
      </c>
      <c r="IGK97" s="294">
        <f t="shared" si="99"/>
        <v>-1047.9748559157808</v>
      </c>
      <c r="IGL97" s="294">
        <f t="shared" si="99"/>
        <v>-1047.9748559157808</v>
      </c>
      <c r="IGM97" s="294">
        <f t="shared" si="99"/>
        <v>-1047.9748559157808</v>
      </c>
      <c r="IGN97" s="294">
        <f t="shared" si="99"/>
        <v>-1047.9748559157808</v>
      </c>
      <c r="IGO97" s="294">
        <f t="shared" si="99"/>
        <v>-1047.9748559157808</v>
      </c>
      <c r="IGP97" s="294">
        <f t="shared" ref="IGP97:IJA97" si="100">(IGP$96*$B101+SUM($F$8:$F$10)-((IGP$96*$B101+SUM($F$8:$F$10))/$F$11*$F$40)-($F$27*IGP$96/$D$7)-SUM($F$14:$F$26,$F$28:$F$33,$F$35:$F$36,$F$41))</f>
        <v>-1047.9748559157808</v>
      </c>
      <c r="IGQ97" s="294">
        <f t="shared" si="100"/>
        <v>-1047.9748559157808</v>
      </c>
      <c r="IGR97" s="294">
        <f t="shared" si="100"/>
        <v>-1047.9748559157808</v>
      </c>
      <c r="IGS97" s="294">
        <f t="shared" si="100"/>
        <v>-1047.9748559157808</v>
      </c>
      <c r="IGT97" s="294">
        <f t="shared" si="100"/>
        <v>-1047.9748559157808</v>
      </c>
      <c r="IGU97" s="294">
        <f t="shared" si="100"/>
        <v>-1047.9748559157808</v>
      </c>
      <c r="IGV97" s="294">
        <f t="shared" si="100"/>
        <v>-1047.9748559157808</v>
      </c>
      <c r="IGW97" s="294">
        <f t="shared" si="100"/>
        <v>-1047.9748559157808</v>
      </c>
      <c r="IGX97" s="294">
        <f t="shared" si="100"/>
        <v>-1047.9748559157808</v>
      </c>
      <c r="IGY97" s="294">
        <f t="shared" si="100"/>
        <v>-1047.9748559157808</v>
      </c>
      <c r="IGZ97" s="294">
        <f t="shared" si="100"/>
        <v>-1047.9748559157808</v>
      </c>
      <c r="IHA97" s="294">
        <f t="shared" si="100"/>
        <v>-1047.9748559157808</v>
      </c>
      <c r="IHB97" s="294">
        <f t="shared" si="100"/>
        <v>-1047.9748559157808</v>
      </c>
      <c r="IHC97" s="294">
        <f t="shared" si="100"/>
        <v>-1047.9748559157808</v>
      </c>
      <c r="IHD97" s="294">
        <f t="shared" si="100"/>
        <v>-1047.9748559157808</v>
      </c>
      <c r="IHE97" s="294">
        <f t="shared" si="100"/>
        <v>-1047.9748559157808</v>
      </c>
      <c r="IHF97" s="294">
        <f t="shared" si="100"/>
        <v>-1047.9748559157808</v>
      </c>
      <c r="IHG97" s="294">
        <f t="shared" si="100"/>
        <v>-1047.9748559157808</v>
      </c>
      <c r="IHH97" s="294">
        <f t="shared" si="100"/>
        <v>-1047.9748559157808</v>
      </c>
      <c r="IHI97" s="294">
        <f t="shared" si="100"/>
        <v>-1047.9748559157808</v>
      </c>
      <c r="IHJ97" s="294">
        <f t="shared" si="100"/>
        <v>-1047.9748559157808</v>
      </c>
      <c r="IHK97" s="294">
        <f t="shared" si="100"/>
        <v>-1047.9748559157808</v>
      </c>
      <c r="IHL97" s="294">
        <f t="shared" si="100"/>
        <v>-1047.9748559157808</v>
      </c>
      <c r="IHM97" s="294">
        <f t="shared" si="100"/>
        <v>-1047.9748559157808</v>
      </c>
      <c r="IHN97" s="294">
        <f t="shared" si="100"/>
        <v>-1047.9748559157808</v>
      </c>
      <c r="IHO97" s="294">
        <f t="shared" si="100"/>
        <v>-1047.9748559157808</v>
      </c>
      <c r="IHP97" s="294">
        <f t="shared" si="100"/>
        <v>-1047.9748559157808</v>
      </c>
      <c r="IHQ97" s="294">
        <f t="shared" si="100"/>
        <v>-1047.9748559157808</v>
      </c>
      <c r="IHR97" s="294">
        <f t="shared" si="100"/>
        <v>-1047.9748559157808</v>
      </c>
      <c r="IHS97" s="294">
        <f t="shared" si="100"/>
        <v>-1047.9748559157808</v>
      </c>
      <c r="IHT97" s="294">
        <f t="shared" si="100"/>
        <v>-1047.9748559157808</v>
      </c>
      <c r="IHU97" s="294">
        <f t="shared" si="100"/>
        <v>-1047.9748559157808</v>
      </c>
      <c r="IHV97" s="294">
        <f t="shared" si="100"/>
        <v>-1047.9748559157808</v>
      </c>
      <c r="IHW97" s="294">
        <f t="shared" si="100"/>
        <v>-1047.9748559157808</v>
      </c>
      <c r="IHX97" s="294">
        <f t="shared" si="100"/>
        <v>-1047.9748559157808</v>
      </c>
      <c r="IHY97" s="294">
        <f t="shared" si="100"/>
        <v>-1047.9748559157808</v>
      </c>
      <c r="IHZ97" s="294">
        <f t="shared" si="100"/>
        <v>-1047.9748559157808</v>
      </c>
      <c r="IIA97" s="294">
        <f t="shared" si="100"/>
        <v>-1047.9748559157808</v>
      </c>
      <c r="IIB97" s="294">
        <f t="shared" si="100"/>
        <v>-1047.9748559157808</v>
      </c>
      <c r="IIC97" s="294">
        <f t="shared" si="100"/>
        <v>-1047.9748559157808</v>
      </c>
      <c r="IID97" s="294">
        <f t="shared" si="100"/>
        <v>-1047.9748559157808</v>
      </c>
      <c r="IIE97" s="294">
        <f t="shared" si="100"/>
        <v>-1047.9748559157808</v>
      </c>
      <c r="IIF97" s="294">
        <f t="shared" si="100"/>
        <v>-1047.9748559157808</v>
      </c>
      <c r="IIG97" s="294">
        <f t="shared" si="100"/>
        <v>-1047.9748559157808</v>
      </c>
      <c r="IIH97" s="294">
        <f t="shared" si="100"/>
        <v>-1047.9748559157808</v>
      </c>
      <c r="III97" s="294">
        <f t="shared" si="100"/>
        <v>-1047.9748559157808</v>
      </c>
      <c r="IIJ97" s="294">
        <f t="shared" si="100"/>
        <v>-1047.9748559157808</v>
      </c>
      <c r="IIK97" s="294">
        <f t="shared" si="100"/>
        <v>-1047.9748559157808</v>
      </c>
      <c r="IIL97" s="294">
        <f t="shared" si="100"/>
        <v>-1047.9748559157808</v>
      </c>
      <c r="IIM97" s="294">
        <f t="shared" si="100"/>
        <v>-1047.9748559157808</v>
      </c>
      <c r="IIN97" s="294">
        <f t="shared" si="100"/>
        <v>-1047.9748559157808</v>
      </c>
      <c r="IIO97" s="294">
        <f t="shared" si="100"/>
        <v>-1047.9748559157808</v>
      </c>
      <c r="IIP97" s="294">
        <f t="shared" si="100"/>
        <v>-1047.9748559157808</v>
      </c>
      <c r="IIQ97" s="294">
        <f t="shared" si="100"/>
        <v>-1047.9748559157808</v>
      </c>
      <c r="IIR97" s="294">
        <f t="shared" si="100"/>
        <v>-1047.9748559157808</v>
      </c>
      <c r="IIS97" s="294">
        <f t="shared" si="100"/>
        <v>-1047.9748559157808</v>
      </c>
      <c r="IIT97" s="294">
        <f t="shared" si="100"/>
        <v>-1047.9748559157808</v>
      </c>
      <c r="IIU97" s="294">
        <f t="shared" si="100"/>
        <v>-1047.9748559157808</v>
      </c>
      <c r="IIV97" s="294">
        <f t="shared" si="100"/>
        <v>-1047.9748559157808</v>
      </c>
      <c r="IIW97" s="294">
        <f t="shared" si="100"/>
        <v>-1047.9748559157808</v>
      </c>
      <c r="IIX97" s="294">
        <f t="shared" si="100"/>
        <v>-1047.9748559157808</v>
      </c>
      <c r="IIY97" s="294">
        <f t="shared" si="100"/>
        <v>-1047.9748559157808</v>
      </c>
      <c r="IIZ97" s="294">
        <f t="shared" si="100"/>
        <v>-1047.9748559157808</v>
      </c>
      <c r="IJA97" s="294">
        <f t="shared" si="100"/>
        <v>-1047.9748559157808</v>
      </c>
      <c r="IJB97" s="294">
        <f t="shared" ref="IJB97:ILM97" si="101">(IJB$96*$B101+SUM($F$8:$F$10)-((IJB$96*$B101+SUM($F$8:$F$10))/$F$11*$F$40)-($F$27*IJB$96/$D$7)-SUM($F$14:$F$26,$F$28:$F$33,$F$35:$F$36,$F$41))</f>
        <v>-1047.9748559157808</v>
      </c>
      <c r="IJC97" s="294">
        <f t="shared" si="101"/>
        <v>-1047.9748559157808</v>
      </c>
      <c r="IJD97" s="294">
        <f t="shared" si="101"/>
        <v>-1047.9748559157808</v>
      </c>
      <c r="IJE97" s="294">
        <f t="shared" si="101"/>
        <v>-1047.9748559157808</v>
      </c>
      <c r="IJF97" s="294">
        <f t="shared" si="101"/>
        <v>-1047.9748559157808</v>
      </c>
      <c r="IJG97" s="294">
        <f t="shared" si="101"/>
        <v>-1047.9748559157808</v>
      </c>
      <c r="IJH97" s="294">
        <f t="shared" si="101"/>
        <v>-1047.9748559157808</v>
      </c>
      <c r="IJI97" s="294">
        <f t="shared" si="101"/>
        <v>-1047.9748559157808</v>
      </c>
      <c r="IJJ97" s="294">
        <f t="shared" si="101"/>
        <v>-1047.9748559157808</v>
      </c>
      <c r="IJK97" s="294">
        <f t="shared" si="101"/>
        <v>-1047.9748559157808</v>
      </c>
      <c r="IJL97" s="294">
        <f t="shared" si="101"/>
        <v>-1047.9748559157808</v>
      </c>
      <c r="IJM97" s="294">
        <f t="shared" si="101"/>
        <v>-1047.9748559157808</v>
      </c>
      <c r="IJN97" s="294">
        <f t="shared" si="101"/>
        <v>-1047.9748559157808</v>
      </c>
      <c r="IJO97" s="294">
        <f t="shared" si="101"/>
        <v>-1047.9748559157808</v>
      </c>
      <c r="IJP97" s="294">
        <f t="shared" si="101"/>
        <v>-1047.9748559157808</v>
      </c>
      <c r="IJQ97" s="294">
        <f t="shared" si="101"/>
        <v>-1047.9748559157808</v>
      </c>
      <c r="IJR97" s="294">
        <f t="shared" si="101"/>
        <v>-1047.9748559157808</v>
      </c>
      <c r="IJS97" s="294">
        <f t="shared" si="101"/>
        <v>-1047.9748559157808</v>
      </c>
      <c r="IJT97" s="294">
        <f t="shared" si="101"/>
        <v>-1047.9748559157808</v>
      </c>
      <c r="IJU97" s="294">
        <f t="shared" si="101"/>
        <v>-1047.9748559157808</v>
      </c>
      <c r="IJV97" s="294">
        <f t="shared" si="101"/>
        <v>-1047.9748559157808</v>
      </c>
      <c r="IJW97" s="294">
        <f t="shared" si="101"/>
        <v>-1047.9748559157808</v>
      </c>
      <c r="IJX97" s="294">
        <f t="shared" si="101"/>
        <v>-1047.9748559157808</v>
      </c>
      <c r="IJY97" s="294">
        <f t="shared" si="101"/>
        <v>-1047.9748559157808</v>
      </c>
      <c r="IJZ97" s="294">
        <f t="shared" si="101"/>
        <v>-1047.9748559157808</v>
      </c>
      <c r="IKA97" s="294">
        <f t="shared" si="101"/>
        <v>-1047.9748559157808</v>
      </c>
      <c r="IKB97" s="294">
        <f t="shared" si="101"/>
        <v>-1047.9748559157808</v>
      </c>
      <c r="IKC97" s="294">
        <f t="shared" si="101"/>
        <v>-1047.9748559157808</v>
      </c>
      <c r="IKD97" s="294">
        <f t="shared" si="101"/>
        <v>-1047.9748559157808</v>
      </c>
      <c r="IKE97" s="294">
        <f t="shared" si="101"/>
        <v>-1047.9748559157808</v>
      </c>
      <c r="IKF97" s="294">
        <f t="shared" si="101"/>
        <v>-1047.9748559157808</v>
      </c>
      <c r="IKG97" s="294">
        <f t="shared" si="101"/>
        <v>-1047.9748559157808</v>
      </c>
      <c r="IKH97" s="294">
        <f t="shared" si="101"/>
        <v>-1047.9748559157808</v>
      </c>
      <c r="IKI97" s="294">
        <f t="shared" si="101"/>
        <v>-1047.9748559157808</v>
      </c>
      <c r="IKJ97" s="294">
        <f t="shared" si="101"/>
        <v>-1047.9748559157808</v>
      </c>
      <c r="IKK97" s="294">
        <f t="shared" si="101"/>
        <v>-1047.9748559157808</v>
      </c>
      <c r="IKL97" s="294">
        <f t="shared" si="101"/>
        <v>-1047.9748559157808</v>
      </c>
      <c r="IKM97" s="294">
        <f t="shared" si="101"/>
        <v>-1047.9748559157808</v>
      </c>
      <c r="IKN97" s="294">
        <f t="shared" si="101"/>
        <v>-1047.9748559157808</v>
      </c>
      <c r="IKO97" s="294">
        <f t="shared" si="101"/>
        <v>-1047.9748559157808</v>
      </c>
      <c r="IKP97" s="294">
        <f t="shared" si="101"/>
        <v>-1047.9748559157808</v>
      </c>
      <c r="IKQ97" s="294">
        <f t="shared" si="101"/>
        <v>-1047.9748559157808</v>
      </c>
      <c r="IKR97" s="294">
        <f t="shared" si="101"/>
        <v>-1047.9748559157808</v>
      </c>
      <c r="IKS97" s="294">
        <f t="shared" si="101"/>
        <v>-1047.9748559157808</v>
      </c>
      <c r="IKT97" s="294">
        <f t="shared" si="101"/>
        <v>-1047.9748559157808</v>
      </c>
      <c r="IKU97" s="294">
        <f t="shared" si="101"/>
        <v>-1047.9748559157808</v>
      </c>
      <c r="IKV97" s="294">
        <f t="shared" si="101"/>
        <v>-1047.9748559157808</v>
      </c>
      <c r="IKW97" s="294">
        <f t="shared" si="101"/>
        <v>-1047.9748559157808</v>
      </c>
      <c r="IKX97" s="294">
        <f t="shared" si="101"/>
        <v>-1047.9748559157808</v>
      </c>
      <c r="IKY97" s="294">
        <f t="shared" si="101"/>
        <v>-1047.9748559157808</v>
      </c>
      <c r="IKZ97" s="294">
        <f t="shared" si="101"/>
        <v>-1047.9748559157808</v>
      </c>
      <c r="ILA97" s="294">
        <f t="shared" si="101"/>
        <v>-1047.9748559157808</v>
      </c>
      <c r="ILB97" s="294">
        <f t="shared" si="101"/>
        <v>-1047.9748559157808</v>
      </c>
      <c r="ILC97" s="294">
        <f t="shared" si="101"/>
        <v>-1047.9748559157808</v>
      </c>
      <c r="ILD97" s="294">
        <f t="shared" si="101"/>
        <v>-1047.9748559157808</v>
      </c>
      <c r="ILE97" s="294">
        <f t="shared" si="101"/>
        <v>-1047.9748559157808</v>
      </c>
      <c r="ILF97" s="294">
        <f t="shared" si="101"/>
        <v>-1047.9748559157808</v>
      </c>
      <c r="ILG97" s="294">
        <f t="shared" si="101"/>
        <v>-1047.9748559157808</v>
      </c>
      <c r="ILH97" s="294">
        <f t="shared" si="101"/>
        <v>-1047.9748559157808</v>
      </c>
      <c r="ILI97" s="294">
        <f t="shared" si="101"/>
        <v>-1047.9748559157808</v>
      </c>
      <c r="ILJ97" s="294">
        <f t="shared" si="101"/>
        <v>-1047.9748559157808</v>
      </c>
      <c r="ILK97" s="294">
        <f t="shared" si="101"/>
        <v>-1047.9748559157808</v>
      </c>
      <c r="ILL97" s="294">
        <f t="shared" si="101"/>
        <v>-1047.9748559157808</v>
      </c>
      <c r="ILM97" s="294">
        <f t="shared" si="101"/>
        <v>-1047.9748559157808</v>
      </c>
      <c r="ILN97" s="294">
        <f t="shared" ref="ILN97:INY97" si="102">(ILN$96*$B101+SUM($F$8:$F$10)-((ILN$96*$B101+SUM($F$8:$F$10))/$F$11*$F$40)-($F$27*ILN$96/$D$7)-SUM($F$14:$F$26,$F$28:$F$33,$F$35:$F$36,$F$41))</f>
        <v>-1047.9748559157808</v>
      </c>
      <c r="ILO97" s="294">
        <f t="shared" si="102"/>
        <v>-1047.9748559157808</v>
      </c>
      <c r="ILP97" s="294">
        <f t="shared" si="102"/>
        <v>-1047.9748559157808</v>
      </c>
      <c r="ILQ97" s="294">
        <f t="shared" si="102"/>
        <v>-1047.9748559157808</v>
      </c>
      <c r="ILR97" s="294">
        <f t="shared" si="102"/>
        <v>-1047.9748559157808</v>
      </c>
      <c r="ILS97" s="294">
        <f t="shared" si="102"/>
        <v>-1047.9748559157808</v>
      </c>
      <c r="ILT97" s="294">
        <f t="shared" si="102"/>
        <v>-1047.9748559157808</v>
      </c>
      <c r="ILU97" s="294">
        <f t="shared" si="102"/>
        <v>-1047.9748559157808</v>
      </c>
      <c r="ILV97" s="294">
        <f t="shared" si="102"/>
        <v>-1047.9748559157808</v>
      </c>
      <c r="ILW97" s="294">
        <f t="shared" si="102"/>
        <v>-1047.9748559157808</v>
      </c>
      <c r="ILX97" s="294">
        <f t="shared" si="102"/>
        <v>-1047.9748559157808</v>
      </c>
      <c r="ILY97" s="294">
        <f t="shared" si="102"/>
        <v>-1047.9748559157808</v>
      </c>
      <c r="ILZ97" s="294">
        <f t="shared" si="102"/>
        <v>-1047.9748559157808</v>
      </c>
      <c r="IMA97" s="294">
        <f t="shared" si="102"/>
        <v>-1047.9748559157808</v>
      </c>
      <c r="IMB97" s="294">
        <f t="shared" si="102"/>
        <v>-1047.9748559157808</v>
      </c>
      <c r="IMC97" s="294">
        <f t="shared" si="102"/>
        <v>-1047.9748559157808</v>
      </c>
      <c r="IMD97" s="294">
        <f t="shared" si="102"/>
        <v>-1047.9748559157808</v>
      </c>
      <c r="IME97" s="294">
        <f t="shared" si="102"/>
        <v>-1047.9748559157808</v>
      </c>
      <c r="IMF97" s="294">
        <f t="shared" si="102"/>
        <v>-1047.9748559157808</v>
      </c>
      <c r="IMG97" s="294">
        <f t="shared" si="102"/>
        <v>-1047.9748559157808</v>
      </c>
      <c r="IMH97" s="294">
        <f t="shared" si="102"/>
        <v>-1047.9748559157808</v>
      </c>
      <c r="IMI97" s="294">
        <f t="shared" si="102"/>
        <v>-1047.9748559157808</v>
      </c>
      <c r="IMJ97" s="294">
        <f t="shared" si="102"/>
        <v>-1047.9748559157808</v>
      </c>
      <c r="IMK97" s="294">
        <f t="shared" si="102"/>
        <v>-1047.9748559157808</v>
      </c>
      <c r="IML97" s="294">
        <f t="shared" si="102"/>
        <v>-1047.9748559157808</v>
      </c>
      <c r="IMM97" s="294">
        <f t="shared" si="102"/>
        <v>-1047.9748559157808</v>
      </c>
      <c r="IMN97" s="294">
        <f t="shared" si="102"/>
        <v>-1047.9748559157808</v>
      </c>
      <c r="IMO97" s="294">
        <f t="shared" si="102"/>
        <v>-1047.9748559157808</v>
      </c>
      <c r="IMP97" s="294">
        <f t="shared" si="102"/>
        <v>-1047.9748559157808</v>
      </c>
      <c r="IMQ97" s="294">
        <f t="shared" si="102"/>
        <v>-1047.9748559157808</v>
      </c>
      <c r="IMR97" s="294">
        <f t="shared" si="102"/>
        <v>-1047.9748559157808</v>
      </c>
      <c r="IMS97" s="294">
        <f t="shared" si="102"/>
        <v>-1047.9748559157808</v>
      </c>
      <c r="IMT97" s="294">
        <f t="shared" si="102"/>
        <v>-1047.9748559157808</v>
      </c>
      <c r="IMU97" s="294">
        <f t="shared" si="102"/>
        <v>-1047.9748559157808</v>
      </c>
      <c r="IMV97" s="294">
        <f t="shared" si="102"/>
        <v>-1047.9748559157808</v>
      </c>
      <c r="IMW97" s="294">
        <f t="shared" si="102"/>
        <v>-1047.9748559157808</v>
      </c>
      <c r="IMX97" s="294">
        <f t="shared" si="102"/>
        <v>-1047.9748559157808</v>
      </c>
      <c r="IMY97" s="294">
        <f t="shared" si="102"/>
        <v>-1047.9748559157808</v>
      </c>
      <c r="IMZ97" s="294">
        <f t="shared" si="102"/>
        <v>-1047.9748559157808</v>
      </c>
      <c r="INA97" s="294">
        <f t="shared" si="102"/>
        <v>-1047.9748559157808</v>
      </c>
      <c r="INB97" s="294">
        <f t="shared" si="102"/>
        <v>-1047.9748559157808</v>
      </c>
      <c r="INC97" s="294">
        <f t="shared" si="102"/>
        <v>-1047.9748559157808</v>
      </c>
      <c r="IND97" s="294">
        <f t="shared" si="102"/>
        <v>-1047.9748559157808</v>
      </c>
      <c r="INE97" s="294">
        <f t="shared" si="102"/>
        <v>-1047.9748559157808</v>
      </c>
      <c r="INF97" s="294">
        <f t="shared" si="102"/>
        <v>-1047.9748559157808</v>
      </c>
      <c r="ING97" s="294">
        <f t="shared" si="102"/>
        <v>-1047.9748559157808</v>
      </c>
      <c r="INH97" s="294">
        <f t="shared" si="102"/>
        <v>-1047.9748559157808</v>
      </c>
      <c r="INI97" s="294">
        <f t="shared" si="102"/>
        <v>-1047.9748559157808</v>
      </c>
      <c r="INJ97" s="294">
        <f t="shared" si="102"/>
        <v>-1047.9748559157808</v>
      </c>
      <c r="INK97" s="294">
        <f t="shared" si="102"/>
        <v>-1047.9748559157808</v>
      </c>
      <c r="INL97" s="294">
        <f t="shared" si="102"/>
        <v>-1047.9748559157808</v>
      </c>
      <c r="INM97" s="294">
        <f t="shared" si="102"/>
        <v>-1047.9748559157808</v>
      </c>
      <c r="INN97" s="294">
        <f t="shared" si="102"/>
        <v>-1047.9748559157808</v>
      </c>
      <c r="INO97" s="294">
        <f t="shared" si="102"/>
        <v>-1047.9748559157808</v>
      </c>
      <c r="INP97" s="294">
        <f t="shared" si="102"/>
        <v>-1047.9748559157808</v>
      </c>
      <c r="INQ97" s="294">
        <f t="shared" si="102"/>
        <v>-1047.9748559157808</v>
      </c>
      <c r="INR97" s="294">
        <f t="shared" si="102"/>
        <v>-1047.9748559157808</v>
      </c>
      <c r="INS97" s="294">
        <f t="shared" si="102"/>
        <v>-1047.9748559157808</v>
      </c>
      <c r="INT97" s="294">
        <f t="shared" si="102"/>
        <v>-1047.9748559157808</v>
      </c>
      <c r="INU97" s="294">
        <f t="shared" si="102"/>
        <v>-1047.9748559157808</v>
      </c>
      <c r="INV97" s="294">
        <f t="shared" si="102"/>
        <v>-1047.9748559157808</v>
      </c>
      <c r="INW97" s="294">
        <f t="shared" si="102"/>
        <v>-1047.9748559157808</v>
      </c>
      <c r="INX97" s="294">
        <f t="shared" si="102"/>
        <v>-1047.9748559157808</v>
      </c>
      <c r="INY97" s="294">
        <f t="shared" si="102"/>
        <v>-1047.9748559157808</v>
      </c>
      <c r="INZ97" s="294">
        <f t="shared" ref="INZ97:IQK97" si="103">(INZ$96*$B101+SUM($F$8:$F$10)-((INZ$96*$B101+SUM($F$8:$F$10))/$F$11*$F$40)-($F$27*INZ$96/$D$7)-SUM($F$14:$F$26,$F$28:$F$33,$F$35:$F$36,$F$41))</f>
        <v>-1047.9748559157808</v>
      </c>
      <c r="IOA97" s="294">
        <f t="shared" si="103"/>
        <v>-1047.9748559157808</v>
      </c>
      <c r="IOB97" s="294">
        <f t="shared" si="103"/>
        <v>-1047.9748559157808</v>
      </c>
      <c r="IOC97" s="294">
        <f t="shared" si="103"/>
        <v>-1047.9748559157808</v>
      </c>
      <c r="IOD97" s="294">
        <f t="shared" si="103"/>
        <v>-1047.9748559157808</v>
      </c>
      <c r="IOE97" s="294">
        <f t="shared" si="103"/>
        <v>-1047.9748559157808</v>
      </c>
      <c r="IOF97" s="294">
        <f t="shared" si="103"/>
        <v>-1047.9748559157808</v>
      </c>
      <c r="IOG97" s="294">
        <f t="shared" si="103"/>
        <v>-1047.9748559157808</v>
      </c>
      <c r="IOH97" s="294">
        <f t="shared" si="103"/>
        <v>-1047.9748559157808</v>
      </c>
      <c r="IOI97" s="294">
        <f t="shared" si="103"/>
        <v>-1047.9748559157808</v>
      </c>
      <c r="IOJ97" s="294">
        <f t="shared" si="103"/>
        <v>-1047.9748559157808</v>
      </c>
      <c r="IOK97" s="294">
        <f t="shared" si="103"/>
        <v>-1047.9748559157808</v>
      </c>
      <c r="IOL97" s="294">
        <f t="shared" si="103"/>
        <v>-1047.9748559157808</v>
      </c>
      <c r="IOM97" s="294">
        <f t="shared" si="103"/>
        <v>-1047.9748559157808</v>
      </c>
      <c r="ION97" s="294">
        <f t="shared" si="103"/>
        <v>-1047.9748559157808</v>
      </c>
      <c r="IOO97" s="294">
        <f t="shared" si="103"/>
        <v>-1047.9748559157808</v>
      </c>
      <c r="IOP97" s="294">
        <f t="shared" si="103"/>
        <v>-1047.9748559157808</v>
      </c>
      <c r="IOQ97" s="294">
        <f t="shared" si="103"/>
        <v>-1047.9748559157808</v>
      </c>
      <c r="IOR97" s="294">
        <f t="shared" si="103"/>
        <v>-1047.9748559157808</v>
      </c>
      <c r="IOS97" s="294">
        <f t="shared" si="103"/>
        <v>-1047.9748559157808</v>
      </c>
      <c r="IOT97" s="294">
        <f t="shared" si="103"/>
        <v>-1047.9748559157808</v>
      </c>
      <c r="IOU97" s="294">
        <f t="shared" si="103"/>
        <v>-1047.9748559157808</v>
      </c>
      <c r="IOV97" s="294">
        <f t="shared" si="103"/>
        <v>-1047.9748559157808</v>
      </c>
      <c r="IOW97" s="294">
        <f t="shared" si="103"/>
        <v>-1047.9748559157808</v>
      </c>
      <c r="IOX97" s="294">
        <f t="shared" si="103"/>
        <v>-1047.9748559157808</v>
      </c>
      <c r="IOY97" s="294">
        <f t="shared" si="103"/>
        <v>-1047.9748559157808</v>
      </c>
      <c r="IOZ97" s="294">
        <f t="shared" si="103"/>
        <v>-1047.9748559157808</v>
      </c>
      <c r="IPA97" s="294">
        <f t="shared" si="103"/>
        <v>-1047.9748559157808</v>
      </c>
      <c r="IPB97" s="294">
        <f t="shared" si="103"/>
        <v>-1047.9748559157808</v>
      </c>
      <c r="IPC97" s="294">
        <f t="shared" si="103"/>
        <v>-1047.9748559157808</v>
      </c>
      <c r="IPD97" s="294">
        <f t="shared" si="103"/>
        <v>-1047.9748559157808</v>
      </c>
      <c r="IPE97" s="294">
        <f t="shared" si="103"/>
        <v>-1047.9748559157808</v>
      </c>
      <c r="IPF97" s="294">
        <f t="shared" si="103"/>
        <v>-1047.9748559157808</v>
      </c>
      <c r="IPG97" s="294">
        <f t="shared" si="103"/>
        <v>-1047.9748559157808</v>
      </c>
      <c r="IPH97" s="294">
        <f t="shared" si="103"/>
        <v>-1047.9748559157808</v>
      </c>
      <c r="IPI97" s="294">
        <f t="shared" si="103"/>
        <v>-1047.9748559157808</v>
      </c>
      <c r="IPJ97" s="294">
        <f t="shared" si="103"/>
        <v>-1047.9748559157808</v>
      </c>
      <c r="IPK97" s="294">
        <f t="shared" si="103"/>
        <v>-1047.9748559157808</v>
      </c>
      <c r="IPL97" s="294">
        <f t="shared" si="103"/>
        <v>-1047.9748559157808</v>
      </c>
      <c r="IPM97" s="294">
        <f t="shared" si="103"/>
        <v>-1047.9748559157808</v>
      </c>
      <c r="IPN97" s="294">
        <f t="shared" si="103"/>
        <v>-1047.9748559157808</v>
      </c>
      <c r="IPO97" s="294">
        <f t="shared" si="103"/>
        <v>-1047.9748559157808</v>
      </c>
      <c r="IPP97" s="294">
        <f t="shared" si="103"/>
        <v>-1047.9748559157808</v>
      </c>
      <c r="IPQ97" s="294">
        <f t="shared" si="103"/>
        <v>-1047.9748559157808</v>
      </c>
      <c r="IPR97" s="294">
        <f t="shared" si="103"/>
        <v>-1047.9748559157808</v>
      </c>
      <c r="IPS97" s="294">
        <f t="shared" si="103"/>
        <v>-1047.9748559157808</v>
      </c>
      <c r="IPT97" s="294">
        <f t="shared" si="103"/>
        <v>-1047.9748559157808</v>
      </c>
      <c r="IPU97" s="294">
        <f t="shared" si="103"/>
        <v>-1047.9748559157808</v>
      </c>
      <c r="IPV97" s="294">
        <f t="shared" si="103"/>
        <v>-1047.9748559157808</v>
      </c>
      <c r="IPW97" s="294">
        <f t="shared" si="103"/>
        <v>-1047.9748559157808</v>
      </c>
      <c r="IPX97" s="294">
        <f t="shared" si="103"/>
        <v>-1047.9748559157808</v>
      </c>
      <c r="IPY97" s="294">
        <f t="shared" si="103"/>
        <v>-1047.9748559157808</v>
      </c>
      <c r="IPZ97" s="294">
        <f t="shared" si="103"/>
        <v>-1047.9748559157808</v>
      </c>
      <c r="IQA97" s="294">
        <f t="shared" si="103"/>
        <v>-1047.9748559157808</v>
      </c>
      <c r="IQB97" s="294">
        <f t="shared" si="103"/>
        <v>-1047.9748559157808</v>
      </c>
      <c r="IQC97" s="294">
        <f t="shared" si="103"/>
        <v>-1047.9748559157808</v>
      </c>
      <c r="IQD97" s="294">
        <f t="shared" si="103"/>
        <v>-1047.9748559157808</v>
      </c>
      <c r="IQE97" s="294">
        <f t="shared" si="103"/>
        <v>-1047.9748559157808</v>
      </c>
      <c r="IQF97" s="294">
        <f t="shared" si="103"/>
        <v>-1047.9748559157808</v>
      </c>
      <c r="IQG97" s="294">
        <f t="shared" si="103"/>
        <v>-1047.9748559157808</v>
      </c>
      <c r="IQH97" s="294">
        <f t="shared" si="103"/>
        <v>-1047.9748559157808</v>
      </c>
      <c r="IQI97" s="294">
        <f t="shared" si="103"/>
        <v>-1047.9748559157808</v>
      </c>
      <c r="IQJ97" s="294">
        <f t="shared" si="103"/>
        <v>-1047.9748559157808</v>
      </c>
      <c r="IQK97" s="294">
        <f t="shared" si="103"/>
        <v>-1047.9748559157808</v>
      </c>
      <c r="IQL97" s="294">
        <f t="shared" ref="IQL97:ISW97" si="104">(IQL$96*$B101+SUM($F$8:$F$10)-((IQL$96*$B101+SUM($F$8:$F$10))/$F$11*$F$40)-($F$27*IQL$96/$D$7)-SUM($F$14:$F$26,$F$28:$F$33,$F$35:$F$36,$F$41))</f>
        <v>-1047.9748559157808</v>
      </c>
      <c r="IQM97" s="294">
        <f t="shared" si="104"/>
        <v>-1047.9748559157808</v>
      </c>
      <c r="IQN97" s="294">
        <f t="shared" si="104"/>
        <v>-1047.9748559157808</v>
      </c>
      <c r="IQO97" s="294">
        <f t="shared" si="104"/>
        <v>-1047.9748559157808</v>
      </c>
      <c r="IQP97" s="294">
        <f t="shared" si="104"/>
        <v>-1047.9748559157808</v>
      </c>
      <c r="IQQ97" s="294">
        <f t="shared" si="104"/>
        <v>-1047.9748559157808</v>
      </c>
      <c r="IQR97" s="294">
        <f t="shared" si="104"/>
        <v>-1047.9748559157808</v>
      </c>
      <c r="IQS97" s="294">
        <f t="shared" si="104"/>
        <v>-1047.9748559157808</v>
      </c>
      <c r="IQT97" s="294">
        <f t="shared" si="104"/>
        <v>-1047.9748559157808</v>
      </c>
      <c r="IQU97" s="294">
        <f t="shared" si="104"/>
        <v>-1047.9748559157808</v>
      </c>
      <c r="IQV97" s="294">
        <f t="shared" si="104"/>
        <v>-1047.9748559157808</v>
      </c>
      <c r="IQW97" s="294">
        <f t="shared" si="104"/>
        <v>-1047.9748559157808</v>
      </c>
      <c r="IQX97" s="294">
        <f t="shared" si="104"/>
        <v>-1047.9748559157808</v>
      </c>
      <c r="IQY97" s="294">
        <f t="shared" si="104"/>
        <v>-1047.9748559157808</v>
      </c>
      <c r="IQZ97" s="294">
        <f t="shared" si="104"/>
        <v>-1047.9748559157808</v>
      </c>
      <c r="IRA97" s="294">
        <f t="shared" si="104"/>
        <v>-1047.9748559157808</v>
      </c>
      <c r="IRB97" s="294">
        <f t="shared" si="104"/>
        <v>-1047.9748559157808</v>
      </c>
      <c r="IRC97" s="294">
        <f t="shared" si="104"/>
        <v>-1047.9748559157808</v>
      </c>
      <c r="IRD97" s="294">
        <f t="shared" si="104"/>
        <v>-1047.9748559157808</v>
      </c>
      <c r="IRE97" s="294">
        <f t="shared" si="104"/>
        <v>-1047.9748559157808</v>
      </c>
      <c r="IRF97" s="294">
        <f t="shared" si="104"/>
        <v>-1047.9748559157808</v>
      </c>
      <c r="IRG97" s="294">
        <f t="shared" si="104"/>
        <v>-1047.9748559157808</v>
      </c>
      <c r="IRH97" s="294">
        <f t="shared" si="104"/>
        <v>-1047.9748559157808</v>
      </c>
      <c r="IRI97" s="294">
        <f t="shared" si="104"/>
        <v>-1047.9748559157808</v>
      </c>
      <c r="IRJ97" s="294">
        <f t="shared" si="104"/>
        <v>-1047.9748559157808</v>
      </c>
      <c r="IRK97" s="294">
        <f t="shared" si="104"/>
        <v>-1047.9748559157808</v>
      </c>
      <c r="IRL97" s="294">
        <f t="shared" si="104"/>
        <v>-1047.9748559157808</v>
      </c>
      <c r="IRM97" s="294">
        <f t="shared" si="104"/>
        <v>-1047.9748559157808</v>
      </c>
      <c r="IRN97" s="294">
        <f t="shared" si="104"/>
        <v>-1047.9748559157808</v>
      </c>
      <c r="IRO97" s="294">
        <f t="shared" si="104"/>
        <v>-1047.9748559157808</v>
      </c>
      <c r="IRP97" s="294">
        <f t="shared" si="104"/>
        <v>-1047.9748559157808</v>
      </c>
      <c r="IRQ97" s="294">
        <f t="shared" si="104"/>
        <v>-1047.9748559157808</v>
      </c>
      <c r="IRR97" s="294">
        <f t="shared" si="104"/>
        <v>-1047.9748559157808</v>
      </c>
      <c r="IRS97" s="294">
        <f t="shared" si="104"/>
        <v>-1047.9748559157808</v>
      </c>
      <c r="IRT97" s="294">
        <f t="shared" si="104"/>
        <v>-1047.9748559157808</v>
      </c>
      <c r="IRU97" s="294">
        <f t="shared" si="104"/>
        <v>-1047.9748559157808</v>
      </c>
      <c r="IRV97" s="294">
        <f t="shared" si="104"/>
        <v>-1047.9748559157808</v>
      </c>
      <c r="IRW97" s="294">
        <f t="shared" si="104"/>
        <v>-1047.9748559157808</v>
      </c>
      <c r="IRX97" s="294">
        <f t="shared" si="104"/>
        <v>-1047.9748559157808</v>
      </c>
      <c r="IRY97" s="294">
        <f t="shared" si="104"/>
        <v>-1047.9748559157808</v>
      </c>
      <c r="IRZ97" s="294">
        <f t="shared" si="104"/>
        <v>-1047.9748559157808</v>
      </c>
      <c r="ISA97" s="294">
        <f t="shared" si="104"/>
        <v>-1047.9748559157808</v>
      </c>
      <c r="ISB97" s="294">
        <f t="shared" si="104"/>
        <v>-1047.9748559157808</v>
      </c>
      <c r="ISC97" s="294">
        <f t="shared" si="104"/>
        <v>-1047.9748559157808</v>
      </c>
      <c r="ISD97" s="294">
        <f t="shared" si="104"/>
        <v>-1047.9748559157808</v>
      </c>
      <c r="ISE97" s="294">
        <f t="shared" si="104"/>
        <v>-1047.9748559157808</v>
      </c>
      <c r="ISF97" s="294">
        <f t="shared" si="104"/>
        <v>-1047.9748559157808</v>
      </c>
      <c r="ISG97" s="294">
        <f t="shared" si="104"/>
        <v>-1047.9748559157808</v>
      </c>
      <c r="ISH97" s="294">
        <f t="shared" si="104"/>
        <v>-1047.9748559157808</v>
      </c>
      <c r="ISI97" s="294">
        <f t="shared" si="104"/>
        <v>-1047.9748559157808</v>
      </c>
      <c r="ISJ97" s="294">
        <f t="shared" si="104"/>
        <v>-1047.9748559157808</v>
      </c>
      <c r="ISK97" s="294">
        <f t="shared" si="104"/>
        <v>-1047.9748559157808</v>
      </c>
      <c r="ISL97" s="294">
        <f t="shared" si="104"/>
        <v>-1047.9748559157808</v>
      </c>
      <c r="ISM97" s="294">
        <f t="shared" si="104"/>
        <v>-1047.9748559157808</v>
      </c>
      <c r="ISN97" s="294">
        <f t="shared" si="104"/>
        <v>-1047.9748559157808</v>
      </c>
      <c r="ISO97" s="294">
        <f t="shared" si="104"/>
        <v>-1047.9748559157808</v>
      </c>
      <c r="ISP97" s="294">
        <f t="shared" si="104"/>
        <v>-1047.9748559157808</v>
      </c>
      <c r="ISQ97" s="294">
        <f t="shared" si="104"/>
        <v>-1047.9748559157808</v>
      </c>
      <c r="ISR97" s="294">
        <f t="shared" si="104"/>
        <v>-1047.9748559157808</v>
      </c>
      <c r="ISS97" s="294">
        <f t="shared" si="104"/>
        <v>-1047.9748559157808</v>
      </c>
      <c r="IST97" s="294">
        <f t="shared" si="104"/>
        <v>-1047.9748559157808</v>
      </c>
      <c r="ISU97" s="294">
        <f t="shared" si="104"/>
        <v>-1047.9748559157808</v>
      </c>
      <c r="ISV97" s="294">
        <f t="shared" si="104"/>
        <v>-1047.9748559157808</v>
      </c>
      <c r="ISW97" s="294">
        <f t="shared" si="104"/>
        <v>-1047.9748559157808</v>
      </c>
      <c r="ISX97" s="294">
        <f t="shared" ref="ISX97:IVI97" si="105">(ISX$96*$B101+SUM($F$8:$F$10)-((ISX$96*$B101+SUM($F$8:$F$10))/$F$11*$F$40)-($F$27*ISX$96/$D$7)-SUM($F$14:$F$26,$F$28:$F$33,$F$35:$F$36,$F$41))</f>
        <v>-1047.9748559157808</v>
      </c>
      <c r="ISY97" s="294">
        <f t="shared" si="105"/>
        <v>-1047.9748559157808</v>
      </c>
      <c r="ISZ97" s="294">
        <f t="shared" si="105"/>
        <v>-1047.9748559157808</v>
      </c>
      <c r="ITA97" s="294">
        <f t="shared" si="105"/>
        <v>-1047.9748559157808</v>
      </c>
      <c r="ITB97" s="294">
        <f t="shared" si="105"/>
        <v>-1047.9748559157808</v>
      </c>
      <c r="ITC97" s="294">
        <f t="shared" si="105"/>
        <v>-1047.9748559157808</v>
      </c>
      <c r="ITD97" s="294">
        <f t="shared" si="105"/>
        <v>-1047.9748559157808</v>
      </c>
      <c r="ITE97" s="294">
        <f t="shared" si="105"/>
        <v>-1047.9748559157808</v>
      </c>
      <c r="ITF97" s="294">
        <f t="shared" si="105"/>
        <v>-1047.9748559157808</v>
      </c>
      <c r="ITG97" s="294">
        <f t="shared" si="105"/>
        <v>-1047.9748559157808</v>
      </c>
      <c r="ITH97" s="294">
        <f t="shared" si="105"/>
        <v>-1047.9748559157808</v>
      </c>
      <c r="ITI97" s="294">
        <f t="shared" si="105"/>
        <v>-1047.9748559157808</v>
      </c>
      <c r="ITJ97" s="294">
        <f t="shared" si="105"/>
        <v>-1047.9748559157808</v>
      </c>
      <c r="ITK97" s="294">
        <f t="shared" si="105"/>
        <v>-1047.9748559157808</v>
      </c>
      <c r="ITL97" s="294">
        <f t="shared" si="105"/>
        <v>-1047.9748559157808</v>
      </c>
      <c r="ITM97" s="294">
        <f t="shared" si="105"/>
        <v>-1047.9748559157808</v>
      </c>
      <c r="ITN97" s="294">
        <f t="shared" si="105"/>
        <v>-1047.9748559157808</v>
      </c>
      <c r="ITO97" s="294">
        <f t="shared" si="105"/>
        <v>-1047.9748559157808</v>
      </c>
      <c r="ITP97" s="294">
        <f t="shared" si="105"/>
        <v>-1047.9748559157808</v>
      </c>
      <c r="ITQ97" s="294">
        <f t="shared" si="105"/>
        <v>-1047.9748559157808</v>
      </c>
      <c r="ITR97" s="294">
        <f t="shared" si="105"/>
        <v>-1047.9748559157808</v>
      </c>
      <c r="ITS97" s="294">
        <f t="shared" si="105"/>
        <v>-1047.9748559157808</v>
      </c>
      <c r="ITT97" s="294">
        <f t="shared" si="105"/>
        <v>-1047.9748559157808</v>
      </c>
      <c r="ITU97" s="294">
        <f t="shared" si="105"/>
        <v>-1047.9748559157808</v>
      </c>
      <c r="ITV97" s="294">
        <f t="shared" si="105"/>
        <v>-1047.9748559157808</v>
      </c>
      <c r="ITW97" s="294">
        <f t="shared" si="105"/>
        <v>-1047.9748559157808</v>
      </c>
      <c r="ITX97" s="294">
        <f t="shared" si="105"/>
        <v>-1047.9748559157808</v>
      </c>
      <c r="ITY97" s="294">
        <f t="shared" si="105"/>
        <v>-1047.9748559157808</v>
      </c>
      <c r="ITZ97" s="294">
        <f t="shared" si="105"/>
        <v>-1047.9748559157808</v>
      </c>
      <c r="IUA97" s="294">
        <f t="shared" si="105"/>
        <v>-1047.9748559157808</v>
      </c>
      <c r="IUB97" s="294">
        <f t="shared" si="105"/>
        <v>-1047.9748559157808</v>
      </c>
      <c r="IUC97" s="294">
        <f t="shared" si="105"/>
        <v>-1047.9748559157808</v>
      </c>
      <c r="IUD97" s="294">
        <f t="shared" si="105"/>
        <v>-1047.9748559157808</v>
      </c>
      <c r="IUE97" s="294">
        <f t="shared" si="105"/>
        <v>-1047.9748559157808</v>
      </c>
      <c r="IUF97" s="294">
        <f t="shared" si="105"/>
        <v>-1047.9748559157808</v>
      </c>
      <c r="IUG97" s="294">
        <f t="shared" si="105"/>
        <v>-1047.9748559157808</v>
      </c>
      <c r="IUH97" s="294">
        <f t="shared" si="105"/>
        <v>-1047.9748559157808</v>
      </c>
      <c r="IUI97" s="294">
        <f t="shared" si="105"/>
        <v>-1047.9748559157808</v>
      </c>
      <c r="IUJ97" s="294">
        <f t="shared" si="105"/>
        <v>-1047.9748559157808</v>
      </c>
      <c r="IUK97" s="294">
        <f t="shared" si="105"/>
        <v>-1047.9748559157808</v>
      </c>
      <c r="IUL97" s="294">
        <f t="shared" si="105"/>
        <v>-1047.9748559157808</v>
      </c>
      <c r="IUM97" s="294">
        <f t="shared" si="105"/>
        <v>-1047.9748559157808</v>
      </c>
      <c r="IUN97" s="294">
        <f t="shared" si="105"/>
        <v>-1047.9748559157808</v>
      </c>
      <c r="IUO97" s="294">
        <f t="shared" si="105"/>
        <v>-1047.9748559157808</v>
      </c>
      <c r="IUP97" s="294">
        <f t="shared" si="105"/>
        <v>-1047.9748559157808</v>
      </c>
      <c r="IUQ97" s="294">
        <f t="shared" si="105"/>
        <v>-1047.9748559157808</v>
      </c>
      <c r="IUR97" s="294">
        <f t="shared" si="105"/>
        <v>-1047.9748559157808</v>
      </c>
      <c r="IUS97" s="294">
        <f t="shared" si="105"/>
        <v>-1047.9748559157808</v>
      </c>
      <c r="IUT97" s="294">
        <f t="shared" si="105"/>
        <v>-1047.9748559157808</v>
      </c>
      <c r="IUU97" s="294">
        <f t="shared" si="105"/>
        <v>-1047.9748559157808</v>
      </c>
      <c r="IUV97" s="294">
        <f t="shared" si="105"/>
        <v>-1047.9748559157808</v>
      </c>
      <c r="IUW97" s="294">
        <f t="shared" si="105"/>
        <v>-1047.9748559157808</v>
      </c>
      <c r="IUX97" s="294">
        <f t="shared" si="105"/>
        <v>-1047.9748559157808</v>
      </c>
      <c r="IUY97" s="294">
        <f t="shared" si="105"/>
        <v>-1047.9748559157808</v>
      </c>
      <c r="IUZ97" s="294">
        <f t="shared" si="105"/>
        <v>-1047.9748559157808</v>
      </c>
      <c r="IVA97" s="294">
        <f t="shared" si="105"/>
        <v>-1047.9748559157808</v>
      </c>
      <c r="IVB97" s="294">
        <f t="shared" si="105"/>
        <v>-1047.9748559157808</v>
      </c>
      <c r="IVC97" s="294">
        <f t="shared" si="105"/>
        <v>-1047.9748559157808</v>
      </c>
      <c r="IVD97" s="294">
        <f t="shared" si="105"/>
        <v>-1047.9748559157808</v>
      </c>
      <c r="IVE97" s="294">
        <f t="shared" si="105"/>
        <v>-1047.9748559157808</v>
      </c>
      <c r="IVF97" s="294">
        <f t="shared" si="105"/>
        <v>-1047.9748559157808</v>
      </c>
      <c r="IVG97" s="294">
        <f t="shared" si="105"/>
        <v>-1047.9748559157808</v>
      </c>
      <c r="IVH97" s="294">
        <f t="shared" si="105"/>
        <v>-1047.9748559157808</v>
      </c>
      <c r="IVI97" s="294">
        <f t="shared" si="105"/>
        <v>-1047.9748559157808</v>
      </c>
      <c r="IVJ97" s="294">
        <f t="shared" ref="IVJ97:IXU97" si="106">(IVJ$96*$B101+SUM($F$8:$F$10)-((IVJ$96*$B101+SUM($F$8:$F$10))/$F$11*$F$40)-($F$27*IVJ$96/$D$7)-SUM($F$14:$F$26,$F$28:$F$33,$F$35:$F$36,$F$41))</f>
        <v>-1047.9748559157808</v>
      </c>
      <c r="IVK97" s="294">
        <f t="shared" si="106"/>
        <v>-1047.9748559157808</v>
      </c>
      <c r="IVL97" s="294">
        <f t="shared" si="106"/>
        <v>-1047.9748559157808</v>
      </c>
      <c r="IVM97" s="294">
        <f t="shared" si="106"/>
        <v>-1047.9748559157808</v>
      </c>
      <c r="IVN97" s="294">
        <f t="shared" si="106"/>
        <v>-1047.9748559157808</v>
      </c>
      <c r="IVO97" s="294">
        <f t="shared" si="106"/>
        <v>-1047.9748559157808</v>
      </c>
      <c r="IVP97" s="294">
        <f t="shared" si="106"/>
        <v>-1047.9748559157808</v>
      </c>
      <c r="IVQ97" s="294">
        <f t="shared" si="106"/>
        <v>-1047.9748559157808</v>
      </c>
      <c r="IVR97" s="294">
        <f t="shared" si="106"/>
        <v>-1047.9748559157808</v>
      </c>
      <c r="IVS97" s="294">
        <f t="shared" si="106"/>
        <v>-1047.9748559157808</v>
      </c>
      <c r="IVT97" s="294">
        <f t="shared" si="106"/>
        <v>-1047.9748559157808</v>
      </c>
      <c r="IVU97" s="294">
        <f t="shared" si="106"/>
        <v>-1047.9748559157808</v>
      </c>
      <c r="IVV97" s="294">
        <f t="shared" si="106"/>
        <v>-1047.9748559157808</v>
      </c>
      <c r="IVW97" s="294">
        <f t="shared" si="106"/>
        <v>-1047.9748559157808</v>
      </c>
      <c r="IVX97" s="294">
        <f t="shared" si="106"/>
        <v>-1047.9748559157808</v>
      </c>
      <c r="IVY97" s="294">
        <f t="shared" si="106"/>
        <v>-1047.9748559157808</v>
      </c>
      <c r="IVZ97" s="294">
        <f t="shared" si="106"/>
        <v>-1047.9748559157808</v>
      </c>
      <c r="IWA97" s="294">
        <f t="shared" si="106"/>
        <v>-1047.9748559157808</v>
      </c>
      <c r="IWB97" s="294">
        <f t="shared" si="106"/>
        <v>-1047.9748559157808</v>
      </c>
      <c r="IWC97" s="294">
        <f t="shared" si="106"/>
        <v>-1047.9748559157808</v>
      </c>
      <c r="IWD97" s="294">
        <f t="shared" si="106"/>
        <v>-1047.9748559157808</v>
      </c>
      <c r="IWE97" s="294">
        <f t="shared" si="106"/>
        <v>-1047.9748559157808</v>
      </c>
      <c r="IWF97" s="294">
        <f t="shared" si="106"/>
        <v>-1047.9748559157808</v>
      </c>
      <c r="IWG97" s="294">
        <f t="shared" si="106"/>
        <v>-1047.9748559157808</v>
      </c>
      <c r="IWH97" s="294">
        <f t="shared" si="106"/>
        <v>-1047.9748559157808</v>
      </c>
      <c r="IWI97" s="294">
        <f t="shared" si="106"/>
        <v>-1047.9748559157808</v>
      </c>
      <c r="IWJ97" s="294">
        <f t="shared" si="106"/>
        <v>-1047.9748559157808</v>
      </c>
      <c r="IWK97" s="294">
        <f t="shared" si="106"/>
        <v>-1047.9748559157808</v>
      </c>
      <c r="IWL97" s="294">
        <f t="shared" si="106"/>
        <v>-1047.9748559157808</v>
      </c>
      <c r="IWM97" s="294">
        <f t="shared" si="106"/>
        <v>-1047.9748559157808</v>
      </c>
      <c r="IWN97" s="294">
        <f t="shared" si="106"/>
        <v>-1047.9748559157808</v>
      </c>
      <c r="IWO97" s="294">
        <f t="shared" si="106"/>
        <v>-1047.9748559157808</v>
      </c>
      <c r="IWP97" s="294">
        <f t="shared" si="106"/>
        <v>-1047.9748559157808</v>
      </c>
      <c r="IWQ97" s="294">
        <f t="shared" si="106"/>
        <v>-1047.9748559157808</v>
      </c>
      <c r="IWR97" s="294">
        <f t="shared" si="106"/>
        <v>-1047.9748559157808</v>
      </c>
      <c r="IWS97" s="294">
        <f t="shared" si="106"/>
        <v>-1047.9748559157808</v>
      </c>
      <c r="IWT97" s="294">
        <f t="shared" si="106"/>
        <v>-1047.9748559157808</v>
      </c>
      <c r="IWU97" s="294">
        <f t="shared" si="106"/>
        <v>-1047.9748559157808</v>
      </c>
      <c r="IWV97" s="294">
        <f t="shared" si="106"/>
        <v>-1047.9748559157808</v>
      </c>
      <c r="IWW97" s="294">
        <f t="shared" si="106"/>
        <v>-1047.9748559157808</v>
      </c>
      <c r="IWX97" s="294">
        <f t="shared" si="106"/>
        <v>-1047.9748559157808</v>
      </c>
      <c r="IWY97" s="294">
        <f t="shared" si="106"/>
        <v>-1047.9748559157808</v>
      </c>
      <c r="IWZ97" s="294">
        <f t="shared" si="106"/>
        <v>-1047.9748559157808</v>
      </c>
      <c r="IXA97" s="294">
        <f t="shared" si="106"/>
        <v>-1047.9748559157808</v>
      </c>
      <c r="IXB97" s="294">
        <f t="shared" si="106"/>
        <v>-1047.9748559157808</v>
      </c>
      <c r="IXC97" s="294">
        <f t="shared" si="106"/>
        <v>-1047.9748559157808</v>
      </c>
      <c r="IXD97" s="294">
        <f t="shared" si="106"/>
        <v>-1047.9748559157808</v>
      </c>
      <c r="IXE97" s="294">
        <f t="shared" si="106"/>
        <v>-1047.9748559157808</v>
      </c>
      <c r="IXF97" s="294">
        <f t="shared" si="106"/>
        <v>-1047.9748559157808</v>
      </c>
      <c r="IXG97" s="294">
        <f t="shared" si="106"/>
        <v>-1047.9748559157808</v>
      </c>
      <c r="IXH97" s="294">
        <f t="shared" si="106"/>
        <v>-1047.9748559157808</v>
      </c>
      <c r="IXI97" s="294">
        <f t="shared" si="106"/>
        <v>-1047.9748559157808</v>
      </c>
      <c r="IXJ97" s="294">
        <f t="shared" si="106"/>
        <v>-1047.9748559157808</v>
      </c>
      <c r="IXK97" s="294">
        <f t="shared" si="106"/>
        <v>-1047.9748559157808</v>
      </c>
      <c r="IXL97" s="294">
        <f t="shared" si="106"/>
        <v>-1047.9748559157808</v>
      </c>
      <c r="IXM97" s="294">
        <f t="shared" si="106"/>
        <v>-1047.9748559157808</v>
      </c>
      <c r="IXN97" s="294">
        <f t="shared" si="106"/>
        <v>-1047.9748559157808</v>
      </c>
      <c r="IXO97" s="294">
        <f t="shared" si="106"/>
        <v>-1047.9748559157808</v>
      </c>
      <c r="IXP97" s="294">
        <f t="shared" si="106"/>
        <v>-1047.9748559157808</v>
      </c>
      <c r="IXQ97" s="294">
        <f t="shared" si="106"/>
        <v>-1047.9748559157808</v>
      </c>
      <c r="IXR97" s="294">
        <f t="shared" si="106"/>
        <v>-1047.9748559157808</v>
      </c>
      <c r="IXS97" s="294">
        <f t="shared" si="106"/>
        <v>-1047.9748559157808</v>
      </c>
      <c r="IXT97" s="294">
        <f t="shared" si="106"/>
        <v>-1047.9748559157808</v>
      </c>
      <c r="IXU97" s="294">
        <f t="shared" si="106"/>
        <v>-1047.9748559157808</v>
      </c>
      <c r="IXV97" s="294">
        <f t="shared" ref="IXV97:JAG97" si="107">(IXV$96*$B101+SUM($F$8:$F$10)-((IXV$96*$B101+SUM($F$8:$F$10))/$F$11*$F$40)-($F$27*IXV$96/$D$7)-SUM($F$14:$F$26,$F$28:$F$33,$F$35:$F$36,$F$41))</f>
        <v>-1047.9748559157808</v>
      </c>
      <c r="IXW97" s="294">
        <f t="shared" si="107"/>
        <v>-1047.9748559157808</v>
      </c>
      <c r="IXX97" s="294">
        <f t="shared" si="107"/>
        <v>-1047.9748559157808</v>
      </c>
      <c r="IXY97" s="294">
        <f t="shared" si="107"/>
        <v>-1047.9748559157808</v>
      </c>
      <c r="IXZ97" s="294">
        <f t="shared" si="107"/>
        <v>-1047.9748559157808</v>
      </c>
      <c r="IYA97" s="294">
        <f t="shared" si="107"/>
        <v>-1047.9748559157808</v>
      </c>
      <c r="IYB97" s="294">
        <f t="shared" si="107"/>
        <v>-1047.9748559157808</v>
      </c>
      <c r="IYC97" s="294">
        <f t="shared" si="107"/>
        <v>-1047.9748559157808</v>
      </c>
      <c r="IYD97" s="294">
        <f t="shared" si="107"/>
        <v>-1047.9748559157808</v>
      </c>
      <c r="IYE97" s="294">
        <f t="shared" si="107"/>
        <v>-1047.9748559157808</v>
      </c>
      <c r="IYF97" s="294">
        <f t="shared" si="107"/>
        <v>-1047.9748559157808</v>
      </c>
      <c r="IYG97" s="294">
        <f t="shared" si="107"/>
        <v>-1047.9748559157808</v>
      </c>
      <c r="IYH97" s="294">
        <f t="shared" si="107"/>
        <v>-1047.9748559157808</v>
      </c>
      <c r="IYI97" s="294">
        <f t="shared" si="107"/>
        <v>-1047.9748559157808</v>
      </c>
      <c r="IYJ97" s="294">
        <f t="shared" si="107"/>
        <v>-1047.9748559157808</v>
      </c>
      <c r="IYK97" s="294">
        <f t="shared" si="107"/>
        <v>-1047.9748559157808</v>
      </c>
      <c r="IYL97" s="294">
        <f t="shared" si="107"/>
        <v>-1047.9748559157808</v>
      </c>
      <c r="IYM97" s="294">
        <f t="shared" si="107"/>
        <v>-1047.9748559157808</v>
      </c>
      <c r="IYN97" s="294">
        <f t="shared" si="107"/>
        <v>-1047.9748559157808</v>
      </c>
      <c r="IYO97" s="294">
        <f t="shared" si="107"/>
        <v>-1047.9748559157808</v>
      </c>
      <c r="IYP97" s="294">
        <f t="shared" si="107"/>
        <v>-1047.9748559157808</v>
      </c>
      <c r="IYQ97" s="294">
        <f t="shared" si="107"/>
        <v>-1047.9748559157808</v>
      </c>
      <c r="IYR97" s="294">
        <f t="shared" si="107"/>
        <v>-1047.9748559157808</v>
      </c>
      <c r="IYS97" s="294">
        <f t="shared" si="107"/>
        <v>-1047.9748559157808</v>
      </c>
      <c r="IYT97" s="294">
        <f t="shared" si="107"/>
        <v>-1047.9748559157808</v>
      </c>
      <c r="IYU97" s="294">
        <f t="shared" si="107"/>
        <v>-1047.9748559157808</v>
      </c>
      <c r="IYV97" s="294">
        <f t="shared" si="107"/>
        <v>-1047.9748559157808</v>
      </c>
      <c r="IYW97" s="294">
        <f t="shared" si="107"/>
        <v>-1047.9748559157808</v>
      </c>
      <c r="IYX97" s="294">
        <f t="shared" si="107"/>
        <v>-1047.9748559157808</v>
      </c>
      <c r="IYY97" s="294">
        <f t="shared" si="107"/>
        <v>-1047.9748559157808</v>
      </c>
      <c r="IYZ97" s="294">
        <f t="shared" si="107"/>
        <v>-1047.9748559157808</v>
      </c>
      <c r="IZA97" s="294">
        <f t="shared" si="107"/>
        <v>-1047.9748559157808</v>
      </c>
      <c r="IZB97" s="294">
        <f t="shared" si="107"/>
        <v>-1047.9748559157808</v>
      </c>
      <c r="IZC97" s="294">
        <f t="shared" si="107"/>
        <v>-1047.9748559157808</v>
      </c>
      <c r="IZD97" s="294">
        <f t="shared" si="107"/>
        <v>-1047.9748559157808</v>
      </c>
      <c r="IZE97" s="294">
        <f t="shared" si="107"/>
        <v>-1047.9748559157808</v>
      </c>
      <c r="IZF97" s="294">
        <f t="shared" si="107"/>
        <v>-1047.9748559157808</v>
      </c>
      <c r="IZG97" s="294">
        <f t="shared" si="107"/>
        <v>-1047.9748559157808</v>
      </c>
      <c r="IZH97" s="294">
        <f t="shared" si="107"/>
        <v>-1047.9748559157808</v>
      </c>
      <c r="IZI97" s="294">
        <f t="shared" si="107"/>
        <v>-1047.9748559157808</v>
      </c>
      <c r="IZJ97" s="294">
        <f t="shared" si="107"/>
        <v>-1047.9748559157808</v>
      </c>
      <c r="IZK97" s="294">
        <f t="shared" si="107"/>
        <v>-1047.9748559157808</v>
      </c>
      <c r="IZL97" s="294">
        <f t="shared" si="107"/>
        <v>-1047.9748559157808</v>
      </c>
      <c r="IZM97" s="294">
        <f t="shared" si="107"/>
        <v>-1047.9748559157808</v>
      </c>
      <c r="IZN97" s="294">
        <f t="shared" si="107"/>
        <v>-1047.9748559157808</v>
      </c>
      <c r="IZO97" s="294">
        <f t="shared" si="107"/>
        <v>-1047.9748559157808</v>
      </c>
      <c r="IZP97" s="294">
        <f t="shared" si="107"/>
        <v>-1047.9748559157808</v>
      </c>
      <c r="IZQ97" s="294">
        <f t="shared" si="107"/>
        <v>-1047.9748559157808</v>
      </c>
      <c r="IZR97" s="294">
        <f t="shared" si="107"/>
        <v>-1047.9748559157808</v>
      </c>
      <c r="IZS97" s="294">
        <f t="shared" si="107"/>
        <v>-1047.9748559157808</v>
      </c>
      <c r="IZT97" s="294">
        <f t="shared" si="107"/>
        <v>-1047.9748559157808</v>
      </c>
      <c r="IZU97" s="294">
        <f t="shared" si="107"/>
        <v>-1047.9748559157808</v>
      </c>
      <c r="IZV97" s="294">
        <f t="shared" si="107"/>
        <v>-1047.9748559157808</v>
      </c>
      <c r="IZW97" s="294">
        <f t="shared" si="107"/>
        <v>-1047.9748559157808</v>
      </c>
      <c r="IZX97" s="294">
        <f t="shared" si="107"/>
        <v>-1047.9748559157808</v>
      </c>
      <c r="IZY97" s="294">
        <f t="shared" si="107"/>
        <v>-1047.9748559157808</v>
      </c>
      <c r="IZZ97" s="294">
        <f t="shared" si="107"/>
        <v>-1047.9748559157808</v>
      </c>
      <c r="JAA97" s="294">
        <f t="shared" si="107"/>
        <v>-1047.9748559157808</v>
      </c>
      <c r="JAB97" s="294">
        <f t="shared" si="107"/>
        <v>-1047.9748559157808</v>
      </c>
      <c r="JAC97" s="294">
        <f t="shared" si="107"/>
        <v>-1047.9748559157808</v>
      </c>
      <c r="JAD97" s="294">
        <f t="shared" si="107"/>
        <v>-1047.9748559157808</v>
      </c>
      <c r="JAE97" s="294">
        <f t="shared" si="107"/>
        <v>-1047.9748559157808</v>
      </c>
      <c r="JAF97" s="294">
        <f t="shared" si="107"/>
        <v>-1047.9748559157808</v>
      </c>
      <c r="JAG97" s="294">
        <f t="shared" si="107"/>
        <v>-1047.9748559157808</v>
      </c>
      <c r="JAH97" s="294">
        <f t="shared" ref="JAH97:JCS97" si="108">(JAH$96*$B101+SUM($F$8:$F$10)-((JAH$96*$B101+SUM($F$8:$F$10))/$F$11*$F$40)-($F$27*JAH$96/$D$7)-SUM($F$14:$F$26,$F$28:$F$33,$F$35:$F$36,$F$41))</f>
        <v>-1047.9748559157808</v>
      </c>
      <c r="JAI97" s="294">
        <f t="shared" si="108"/>
        <v>-1047.9748559157808</v>
      </c>
      <c r="JAJ97" s="294">
        <f t="shared" si="108"/>
        <v>-1047.9748559157808</v>
      </c>
      <c r="JAK97" s="294">
        <f t="shared" si="108"/>
        <v>-1047.9748559157808</v>
      </c>
      <c r="JAL97" s="294">
        <f t="shared" si="108"/>
        <v>-1047.9748559157808</v>
      </c>
      <c r="JAM97" s="294">
        <f t="shared" si="108"/>
        <v>-1047.9748559157808</v>
      </c>
      <c r="JAN97" s="294">
        <f t="shared" si="108"/>
        <v>-1047.9748559157808</v>
      </c>
      <c r="JAO97" s="294">
        <f t="shared" si="108"/>
        <v>-1047.9748559157808</v>
      </c>
      <c r="JAP97" s="294">
        <f t="shared" si="108"/>
        <v>-1047.9748559157808</v>
      </c>
      <c r="JAQ97" s="294">
        <f t="shared" si="108"/>
        <v>-1047.9748559157808</v>
      </c>
      <c r="JAR97" s="294">
        <f t="shared" si="108"/>
        <v>-1047.9748559157808</v>
      </c>
      <c r="JAS97" s="294">
        <f t="shared" si="108"/>
        <v>-1047.9748559157808</v>
      </c>
      <c r="JAT97" s="294">
        <f t="shared" si="108"/>
        <v>-1047.9748559157808</v>
      </c>
      <c r="JAU97" s="294">
        <f t="shared" si="108"/>
        <v>-1047.9748559157808</v>
      </c>
      <c r="JAV97" s="294">
        <f t="shared" si="108"/>
        <v>-1047.9748559157808</v>
      </c>
      <c r="JAW97" s="294">
        <f t="shared" si="108"/>
        <v>-1047.9748559157808</v>
      </c>
      <c r="JAX97" s="294">
        <f t="shared" si="108"/>
        <v>-1047.9748559157808</v>
      </c>
      <c r="JAY97" s="294">
        <f t="shared" si="108"/>
        <v>-1047.9748559157808</v>
      </c>
      <c r="JAZ97" s="294">
        <f t="shared" si="108"/>
        <v>-1047.9748559157808</v>
      </c>
      <c r="JBA97" s="294">
        <f t="shared" si="108"/>
        <v>-1047.9748559157808</v>
      </c>
      <c r="JBB97" s="294">
        <f t="shared" si="108"/>
        <v>-1047.9748559157808</v>
      </c>
      <c r="JBC97" s="294">
        <f t="shared" si="108"/>
        <v>-1047.9748559157808</v>
      </c>
      <c r="JBD97" s="294">
        <f t="shared" si="108"/>
        <v>-1047.9748559157808</v>
      </c>
      <c r="JBE97" s="294">
        <f t="shared" si="108"/>
        <v>-1047.9748559157808</v>
      </c>
      <c r="JBF97" s="294">
        <f t="shared" si="108"/>
        <v>-1047.9748559157808</v>
      </c>
      <c r="JBG97" s="294">
        <f t="shared" si="108"/>
        <v>-1047.9748559157808</v>
      </c>
      <c r="JBH97" s="294">
        <f t="shared" si="108"/>
        <v>-1047.9748559157808</v>
      </c>
      <c r="JBI97" s="294">
        <f t="shared" si="108"/>
        <v>-1047.9748559157808</v>
      </c>
      <c r="JBJ97" s="294">
        <f t="shared" si="108"/>
        <v>-1047.9748559157808</v>
      </c>
      <c r="JBK97" s="294">
        <f t="shared" si="108"/>
        <v>-1047.9748559157808</v>
      </c>
      <c r="JBL97" s="294">
        <f t="shared" si="108"/>
        <v>-1047.9748559157808</v>
      </c>
      <c r="JBM97" s="294">
        <f t="shared" si="108"/>
        <v>-1047.9748559157808</v>
      </c>
      <c r="JBN97" s="294">
        <f t="shared" si="108"/>
        <v>-1047.9748559157808</v>
      </c>
      <c r="JBO97" s="294">
        <f t="shared" si="108"/>
        <v>-1047.9748559157808</v>
      </c>
      <c r="JBP97" s="294">
        <f t="shared" si="108"/>
        <v>-1047.9748559157808</v>
      </c>
      <c r="JBQ97" s="294">
        <f t="shared" si="108"/>
        <v>-1047.9748559157808</v>
      </c>
      <c r="JBR97" s="294">
        <f t="shared" si="108"/>
        <v>-1047.9748559157808</v>
      </c>
      <c r="JBS97" s="294">
        <f t="shared" si="108"/>
        <v>-1047.9748559157808</v>
      </c>
      <c r="JBT97" s="294">
        <f t="shared" si="108"/>
        <v>-1047.9748559157808</v>
      </c>
      <c r="JBU97" s="294">
        <f t="shared" si="108"/>
        <v>-1047.9748559157808</v>
      </c>
      <c r="JBV97" s="294">
        <f t="shared" si="108"/>
        <v>-1047.9748559157808</v>
      </c>
      <c r="JBW97" s="294">
        <f t="shared" si="108"/>
        <v>-1047.9748559157808</v>
      </c>
      <c r="JBX97" s="294">
        <f t="shared" si="108"/>
        <v>-1047.9748559157808</v>
      </c>
      <c r="JBY97" s="294">
        <f t="shared" si="108"/>
        <v>-1047.9748559157808</v>
      </c>
      <c r="JBZ97" s="294">
        <f t="shared" si="108"/>
        <v>-1047.9748559157808</v>
      </c>
      <c r="JCA97" s="294">
        <f t="shared" si="108"/>
        <v>-1047.9748559157808</v>
      </c>
      <c r="JCB97" s="294">
        <f t="shared" si="108"/>
        <v>-1047.9748559157808</v>
      </c>
      <c r="JCC97" s="294">
        <f t="shared" si="108"/>
        <v>-1047.9748559157808</v>
      </c>
      <c r="JCD97" s="294">
        <f t="shared" si="108"/>
        <v>-1047.9748559157808</v>
      </c>
      <c r="JCE97" s="294">
        <f t="shared" si="108"/>
        <v>-1047.9748559157808</v>
      </c>
      <c r="JCF97" s="294">
        <f t="shared" si="108"/>
        <v>-1047.9748559157808</v>
      </c>
      <c r="JCG97" s="294">
        <f t="shared" si="108"/>
        <v>-1047.9748559157808</v>
      </c>
      <c r="JCH97" s="294">
        <f t="shared" si="108"/>
        <v>-1047.9748559157808</v>
      </c>
      <c r="JCI97" s="294">
        <f t="shared" si="108"/>
        <v>-1047.9748559157808</v>
      </c>
      <c r="JCJ97" s="294">
        <f t="shared" si="108"/>
        <v>-1047.9748559157808</v>
      </c>
      <c r="JCK97" s="294">
        <f t="shared" si="108"/>
        <v>-1047.9748559157808</v>
      </c>
      <c r="JCL97" s="294">
        <f t="shared" si="108"/>
        <v>-1047.9748559157808</v>
      </c>
      <c r="JCM97" s="294">
        <f t="shared" si="108"/>
        <v>-1047.9748559157808</v>
      </c>
      <c r="JCN97" s="294">
        <f t="shared" si="108"/>
        <v>-1047.9748559157808</v>
      </c>
      <c r="JCO97" s="294">
        <f t="shared" si="108"/>
        <v>-1047.9748559157808</v>
      </c>
      <c r="JCP97" s="294">
        <f t="shared" si="108"/>
        <v>-1047.9748559157808</v>
      </c>
      <c r="JCQ97" s="294">
        <f t="shared" si="108"/>
        <v>-1047.9748559157808</v>
      </c>
      <c r="JCR97" s="294">
        <f t="shared" si="108"/>
        <v>-1047.9748559157808</v>
      </c>
      <c r="JCS97" s="294">
        <f t="shared" si="108"/>
        <v>-1047.9748559157808</v>
      </c>
      <c r="JCT97" s="294">
        <f t="shared" ref="JCT97:JFE97" si="109">(JCT$96*$B101+SUM($F$8:$F$10)-((JCT$96*$B101+SUM($F$8:$F$10))/$F$11*$F$40)-($F$27*JCT$96/$D$7)-SUM($F$14:$F$26,$F$28:$F$33,$F$35:$F$36,$F$41))</f>
        <v>-1047.9748559157808</v>
      </c>
      <c r="JCU97" s="294">
        <f t="shared" si="109"/>
        <v>-1047.9748559157808</v>
      </c>
      <c r="JCV97" s="294">
        <f t="shared" si="109"/>
        <v>-1047.9748559157808</v>
      </c>
      <c r="JCW97" s="294">
        <f t="shared" si="109"/>
        <v>-1047.9748559157808</v>
      </c>
      <c r="JCX97" s="294">
        <f t="shared" si="109"/>
        <v>-1047.9748559157808</v>
      </c>
      <c r="JCY97" s="294">
        <f t="shared" si="109"/>
        <v>-1047.9748559157808</v>
      </c>
      <c r="JCZ97" s="294">
        <f t="shared" si="109"/>
        <v>-1047.9748559157808</v>
      </c>
      <c r="JDA97" s="294">
        <f t="shared" si="109"/>
        <v>-1047.9748559157808</v>
      </c>
      <c r="JDB97" s="294">
        <f t="shared" si="109"/>
        <v>-1047.9748559157808</v>
      </c>
      <c r="JDC97" s="294">
        <f t="shared" si="109"/>
        <v>-1047.9748559157808</v>
      </c>
      <c r="JDD97" s="294">
        <f t="shared" si="109"/>
        <v>-1047.9748559157808</v>
      </c>
      <c r="JDE97" s="294">
        <f t="shared" si="109"/>
        <v>-1047.9748559157808</v>
      </c>
      <c r="JDF97" s="294">
        <f t="shared" si="109"/>
        <v>-1047.9748559157808</v>
      </c>
      <c r="JDG97" s="294">
        <f t="shared" si="109"/>
        <v>-1047.9748559157808</v>
      </c>
      <c r="JDH97" s="294">
        <f t="shared" si="109"/>
        <v>-1047.9748559157808</v>
      </c>
      <c r="JDI97" s="294">
        <f t="shared" si="109"/>
        <v>-1047.9748559157808</v>
      </c>
      <c r="JDJ97" s="294">
        <f t="shared" si="109"/>
        <v>-1047.9748559157808</v>
      </c>
      <c r="JDK97" s="294">
        <f t="shared" si="109"/>
        <v>-1047.9748559157808</v>
      </c>
      <c r="JDL97" s="294">
        <f t="shared" si="109"/>
        <v>-1047.9748559157808</v>
      </c>
      <c r="JDM97" s="294">
        <f t="shared" si="109"/>
        <v>-1047.9748559157808</v>
      </c>
      <c r="JDN97" s="294">
        <f t="shared" si="109"/>
        <v>-1047.9748559157808</v>
      </c>
      <c r="JDO97" s="294">
        <f t="shared" si="109"/>
        <v>-1047.9748559157808</v>
      </c>
      <c r="JDP97" s="294">
        <f t="shared" si="109"/>
        <v>-1047.9748559157808</v>
      </c>
      <c r="JDQ97" s="294">
        <f t="shared" si="109"/>
        <v>-1047.9748559157808</v>
      </c>
      <c r="JDR97" s="294">
        <f t="shared" si="109"/>
        <v>-1047.9748559157808</v>
      </c>
      <c r="JDS97" s="294">
        <f t="shared" si="109"/>
        <v>-1047.9748559157808</v>
      </c>
      <c r="JDT97" s="294">
        <f t="shared" si="109"/>
        <v>-1047.9748559157808</v>
      </c>
      <c r="JDU97" s="294">
        <f t="shared" si="109"/>
        <v>-1047.9748559157808</v>
      </c>
      <c r="JDV97" s="294">
        <f t="shared" si="109"/>
        <v>-1047.9748559157808</v>
      </c>
      <c r="JDW97" s="294">
        <f t="shared" si="109"/>
        <v>-1047.9748559157808</v>
      </c>
      <c r="JDX97" s="294">
        <f t="shared" si="109"/>
        <v>-1047.9748559157808</v>
      </c>
      <c r="JDY97" s="294">
        <f t="shared" si="109"/>
        <v>-1047.9748559157808</v>
      </c>
      <c r="JDZ97" s="294">
        <f t="shared" si="109"/>
        <v>-1047.9748559157808</v>
      </c>
      <c r="JEA97" s="294">
        <f t="shared" si="109"/>
        <v>-1047.9748559157808</v>
      </c>
      <c r="JEB97" s="294">
        <f t="shared" si="109"/>
        <v>-1047.9748559157808</v>
      </c>
      <c r="JEC97" s="294">
        <f t="shared" si="109"/>
        <v>-1047.9748559157808</v>
      </c>
      <c r="JED97" s="294">
        <f t="shared" si="109"/>
        <v>-1047.9748559157808</v>
      </c>
      <c r="JEE97" s="294">
        <f t="shared" si="109"/>
        <v>-1047.9748559157808</v>
      </c>
      <c r="JEF97" s="294">
        <f t="shared" si="109"/>
        <v>-1047.9748559157808</v>
      </c>
      <c r="JEG97" s="294">
        <f t="shared" si="109"/>
        <v>-1047.9748559157808</v>
      </c>
      <c r="JEH97" s="294">
        <f t="shared" si="109"/>
        <v>-1047.9748559157808</v>
      </c>
      <c r="JEI97" s="294">
        <f t="shared" si="109"/>
        <v>-1047.9748559157808</v>
      </c>
      <c r="JEJ97" s="294">
        <f t="shared" si="109"/>
        <v>-1047.9748559157808</v>
      </c>
      <c r="JEK97" s="294">
        <f t="shared" si="109"/>
        <v>-1047.9748559157808</v>
      </c>
      <c r="JEL97" s="294">
        <f t="shared" si="109"/>
        <v>-1047.9748559157808</v>
      </c>
      <c r="JEM97" s="294">
        <f t="shared" si="109"/>
        <v>-1047.9748559157808</v>
      </c>
      <c r="JEN97" s="294">
        <f t="shared" si="109"/>
        <v>-1047.9748559157808</v>
      </c>
      <c r="JEO97" s="294">
        <f t="shared" si="109"/>
        <v>-1047.9748559157808</v>
      </c>
      <c r="JEP97" s="294">
        <f t="shared" si="109"/>
        <v>-1047.9748559157808</v>
      </c>
      <c r="JEQ97" s="294">
        <f t="shared" si="109"/>
        <v>-1047.9748559157808</v>
      </c>
      <c r="JER97" s="294">
        <f t="shared" si="109"/>
        <v>-1047.9748559157808</v>
      </c>
      <c r="JES97" s="294">
        <f t="shared" si="109"/>
        <v>-1047.9748559157808</v>
      </c>
      <c r="JET97" s="294">
        <f t="shared" si="109"/>
        <v>-1047.9748559157808</v>
      </c>
      <c r="JEU97" s="294">
        <f t="shared" si="109"/>
        <v>-1047.9748559157808</v>
      </c>
      <c r="JEV97" s="294">
        <f t="shared" si="109"/>
        <v>-1047.9748559157808</v>
      </c>
      <c r="JEW97" s="294">
        <f t="shared" si="109"/>
        <v>-1047.9748559157808</v>
      </c>
      <c r="JEX97" s="294">
        <f t="shared" si="109"/>
        <v>-1047.9748559157808</v>
      </c>
      <c r="JEY97" s="294">
        <f t="shared" si="109"/>
        <v>-1047.9748559157808</v>
      </c>
      <c r="JEZ97" s="294">
        <f t="shared" si="109"/>
        <v>-1047.9748559157808</v>
      </c>
      <c r="JFA97" s="294">
        <f t="shared" si="109"/>
        <v>-1047.9748559157808</v>
      </c>
      <c r="JFB97" s="294">
        <f t="shared" si="109"/>
        <v>-1047.9748559157808</v>
      </c>
      <c r="JFC97" s="294">
        <f t="shared" si="109"/>
        <v>-1047.9748559157808</v>
      </c>
      <c r="JFD97" s="294">
        <f t="shared" si="109"/>
        <v>-1047.9748559157808</v>
      </c>
      <c r="JFE97" s="294">
        <f t="shared" si="109"/>
        <v>-1047.9748559157808</v>
      </c>
      <c r="JFF97" s="294">
        <f t="shared" ref="JFF97:JHQ97" si="110">(JFF$96*$B101+SUM($F$8:$F$10)-((JFF$96*$B101+SUM($F$8:$F$10))/$F$11*$F$40)-($F$27*JFF$96/$D$7)-SUM($F$14:$F$26,$F$28:$F$33,$F$35:$F$36,$F$41))</f>
        <v>-1047.9748559157808</v>
      </c>
      <c r="JFG97" s="294">
        <f t="shared" si="110"/>
        <v>-1047.9748559157808</v>
      </c>
      <c r="JFH97" s="294">
        <f t="shared" si="110"/>
        <v>-1047.9748559157808</v>
      </c>
      <c r="JFI97" s="294">
        <f t="shared" si="110"/>
        <v>-1047.9748559157808</v>
      </c>
      <c r="JFJ97" s="294">
        <f t="shared" si="110"/>
        <v>-1047.9748559157808</v>
      </c>
      <c r="JFK97" s="294">
        <f t="shared" si="110"/>
        <v>-1047.9748559157808</v>
      </c>
      <c r="JFL97" s="294">
        <f t="shared" si="110"/>
        <v>-1047.9748559157808</v>
      </c>
      <c r="JFM97" s="294">
        <f t="shared" si="110"/>
        <v>-1047.9748559157808</v>
      </c>
      <c r="JFN97" s="294">
        <f t="shared" si="110"/>
        <v>-1047.9748559157808</v>
      </c>
      <c r="JFO97" s="294">
        <f t="shared" si="110"/>
        <v>-1047.9748559157808</v>
      </c>
      <c r="JFP97" s="294">
        <f t="shared" si="110"/>
        <v>-1047.9748559157808</v>
      </c>
      <c r="JFQ97" s="294">
        <f t="shared" si="110"/>
        <v>-1047.9748559157808</v>
      </c>
      <c r="JFR97" s="294">
        <f t="shared" si="110"/>
        <v>-1047.9748559157808</v>
      </c>
      <c r="JFS97" s="294">
        <f t="shared" si="110"/>
        <v>-1047.9748559157808</v>
      </c>
      <c r="JFT97" s="294">
        <f t="shared" si="110"/>
        <v>-1047.9748559157808</v>
      </c>
      <c r="JFU97" s="294">
        <f t="shared" si="110"/>
        <v>-1047.9748559157808</v>
      </c>
      <c r="JFV97" s="294">
        <f t="shared" si="110"/>
        <v>-1047.9748559157808</v>
      </c>
      <c r="JFW97" s="294">
        <f t="shared" si="110"/>
        <v>-1047.9748559157808</v>
      </c>
      <c r="JFX97" s="294">
        <f t="shared" si="110"/>
        <v>-1047.9748559157808</v>
      </c>
      <c r="JFY97" s="294">
        <f t="shared" si="110"/>
        <v>-1047.9748559157808</v>
      </c>
      <c r="JFZ97" s="294">
        <f t="shared" si="110"/>
        <v>-1047.9748559157808</v>
      </c>
      <c r="JGA97" s="294">
        <f t="shared" si="110"/>
        <v>-1047.9748559157808</v>
      </c>
      <c r="JGB97" s="294">
        <f t="shared" si="110"/>
        <v>-1047.9748559157808</v>
      </c>
      <c r="JGC97" s="294">
        <f t="shared" si="110"/>
        <v>-1047.9748559157808</v>
      </c>
      <c r="JGD97" s="294">
        <f t="shared" si="110"/>
        <v>-1047.9748559157808</v>
      </c>
      <c r="JGE97" s="294">
        <f t="shared" si="110"/>
        <v>-1047.9748559157808</v>
      </c>
      <c r="JGF97" s="294">
        <f t="shared" si="110"/>
        <v>-1047.9748559157808</v>
      </c>
      <c r="JGG97" s="294">
        <f t="shared" si="110"/>
        <v>-1047.9748559157808</v>
      </c>
      <c r="JGH97" s="294">
        <f t="shared" si="110"/>
        <v>-1047.9748559157808</v>
      </c>
      <c r="JGI97" s="294">
        <f t="shared" si="110"/>
        <v>-1047.9748559157808</v>
      </c>
      <c r="JGJ97" s="294">
        <f t="shared" si="110"/>
        <v>-1047.9748559157808</v>
      </c>
      <c r="JGK97" s="294">
        <f t="shared" si="110"/>
        <v>-1047.9748559157808</v>
      </c>
      <c r="JGL97" s="294">
        <f t="shared" si="110"/>
        <v>-1047.9748559157808</v>
      </c>
      <c r="JGM97" s="294">
        <f t="shared" si="110"/>
        <v>-1047.9748559157808</v>
      </c>
      <c r="JGN97" s="294">
        <f t="shared" si="110"/>
        <v>-1047.9748559157808</v>
      </c>
      <c r="JGO97" s="294">
        <f t="shared" si="110"/>
        <v>-1047.9748559157808</v>
      </c>
      <c r="JGP97" s="294">
        <f t="shared" si="110"/>
        <v>-1047.9748559157808</v>
      </c>
      <c r="JGQ97" s="294">
        <f t="shared" si="110"/>
        <v>-1047.9748559157808</v>
      </c>
      <c r="JGR97" s="294">
        <f t="shared" si="110"/>
        <v>-1047.9748559157808</v>
      </c>
      <c r="JGS97" s="294">
        <f t="shared" si="110"/>
        <v>-1047.9748559157808</v>
      </c>
      <c r="JGT97" s="294">
        <f t="shared" si="110"/>
        <v>-1047.9748559157808</v>
      </c>
      <c r="JGU97" s="294">
        <f t="shared" si="110"/>
        <v>-1047.9748559157808</v>
      </c>
      <c r="JGV97" s="294">
        <f t="shared" si="110"/>
        <v>-1047.9748559157808</v>
      </c>
      <c r="JGW97" s="294">
        <f t="shared" si="110"/>
        <v>-1047.9748559157808</v>
      </c>
      <c r="JGX97" s="294">
        <f t="shared" si="110"/>
        <v>-1047.9748559157808</v>
      </c>
      <c r="JGY97" s="294">
        <f t="shared" si="110"/>
        <v>-1047.9748559157808</v>
      </c>
      <c r="JGZ97" s="294">
        <f t="shared" si="110"/>
        <v>-1047.9748559157808</v>
      </c>
      <c r="JHA97" s="294">
        <f t="shared" si="110"/>
        <v>-1047.9748559157808</v>
      </c>
      <c r="JHB97" s="294">
        <f t="shared" si="110"/>
        <v>-1047.9748559157808</v>
      </c>
      <c r="JHC97" s="294">
        <f t="shared" si="110"/>
        <v>-1047.9748559157808</v>
      </c>
      <c r="JHD97" s="294">
        <f t="shared" si="110"/>
        <v>-1047.9748559157808</v>
      </c>
      <c r="JHE97" s="294">
        <f t="shared" si="110"/>
        <v>-1047.9748559157808</v>
      </c>
      <c r="JHF97" s="294">
        <f t="shared" si="110"/>
        <v>-1047.9748559157808</v>
      </c>
      <c r="JHG97" s="294">
        <f t="shared" si="110"/>
        <v>-1047.9748559157808</v>
      </c>
      <c r="JHH97" s="294">
        <f t="shared" si="110"/>
        <v>-1047.9748559157808</v>
      </c>
      <c r="JHI97" s="294">
        <f t="shared" si="110"/>
        <v>-1047.9748559157808</v>
      </c>
      <c r="JHJ97" s="294">
        <f t="shared" si="110"/>
        <v>-1047.9748559157808</v>
      </c>
      <c r="JHK97" s="294">
        <f t="shared" si="110"/>
        <v>-1047.9748559157808</v>
      </c>
      <c r="JHL97" s="294">
        <f t="shared" si="110"/>
        <v>-1047.9748559157808</v>
      </c>
      <c r="JHM97" s="294">
        <f t="shared" si="110"/>
        <v>-1047.9748559157808</v>
      </c>
      <c r="JHN97" s="294">
        <f t="shared" si="110"/>
        <v>-1047.9748559157808</v>
      </c>
      <c r="JHO97" s="294">
        <f t="shared" si="110"/>
        <v>-1047.9748559157808</v>
      </c>
      <c r="JHP97" s="294">
        <f t="shared" si="110"/>
        <v>-1047.9748559157808</v>
      </c>
      <c r="JHQ97" s="294">
        <f t="shared" si="110"/>
        <v>-1047.9748559157808</v>
      </c>
      <c r="JHR97" s="294">
        <f t="shared" ref="JHR97:JKC97" si="111">(JHR$96*$B101+SUM($F$8:$F$10)-((JHR$96*$B101+SUM($F$8:$F$10))/$F$11*$F$40)-($F$27*JHR$96/$D$7)-SUM($F$14:$F$26,$F$28:$F$33,$F$35:$F$36,$F$41))</f>
        <v>-1047.9748559157808</v>
      </c>
      <c r="JHS97" s="294">
        <f t="shared" si="111"/>
        <v>-1047.9748559157808</v>
      </c>
      <c r="JHT97" s="294">
        <f t="shared" si="111"/>
        <v>-1047.9748559157808</v>
      </c>
      <c r="JHU97" s="294">
        <f t="shared" si="111"/>
        <v>-1047.9748559157808</v>
      </c>
      <c r="JHV97" s="294">
        <f t="shared" si="111"/>
        <v>-1047.9748559157808</v>
      </c>
      <c r="JHW97" s="294">
        <f t="shared" si="111"/>
        <v>-1047.9748559157808</v>
      </c>
      <c r="JHX97" s="294">
        <f t="shared" si="111"/>
        <v>-1047.9748559157808</v>
      </c>
      <c r="JHY97" s="294">
        <f t="shared" si="111"/>
        <v>-1047.9748559157808</v>
      </c>
      <c r="JHZ97" s="294">
        <f t="shared" si="111"/>
        <v>-1047.9748559157808</v>
      </c>
      <c r="JIA97" s="294">
        <f t="shared" si="111"/>
        <v>-1047.9748559157808</v>
      </c>
      <c r="JIB97" s="294">
        <f t="shared" si="111"/>
        <v>-1047.9748559157808</v>
      </c>
      <c r="JIC97" s="294">
        <f t="shared" si="111"/>
        <v>-1047.9748559157808</v>
      </c>
      <c r="JID97" s="294">
        <f t="shared" si="111"/>
        <v>-1047.9748559157808</v>
      </c>
      <c r="JIE97" s="294">
        <f t="shared" si="111"/>
        <v>-1047.9748559157808</v>
      </c>
      <c r="JIF97" s="294">
        <f t="shared" si="111"/>
        <v>-1047.9748559157808</v>
      </c>
      <c r="JIG97" s="294">
        <f t="shared" si="111"/>
        <v>-1047.9748559157808</v>
      </c>
      <c r="JIH97" s="294">
        <f t="shared" si="111"/>
        <v>-1047.9748559157808</v>
      </c>
      <c r="JII97" s="294">
        <f t="shared" si="111"/>
        <v>-1047.9748559157808</v>
      </c>
      <c r="JIJ97" s="294">
        <f t="shared" si="111"/>
        <v>-1047.9748559157808</v>
      </c>
      <c r="JIK97" s="294">
        <f t="shared" si="111"/>
        <v>-1047.9748559157808</v>
      </c>
      <c r="JIL97" s="294">
        <f t="shared" si="111"/>
        <v>-1047.9748559157808</v>
      </c>
      <c r="JIM97" s="294">
        <f t="shared" si="111"/>
        <v>-1047.9748559157808</v>
      </c>
      <c r="JIN97" s="294">
        <f t="shared" si="111"/>
        <v>-1047.9748559157808</v>
      </c>
      <c r="JIO97" s="294">
        <f t="shared" si="111"/>
        <v>-1047.9748559157808</v>
      </c>
      <c r="JIP97" s="294">
        <f t="shared" si="111"/>
        <v>-1047.9748559157808</v>
      </c>
      <c r="JIQ97" s="294">
        <f t="shared" si="111"/>
        <v>-1047.9748559157808</v>
      </c>
      <c r="JIR97" s="294">
        <f t="shared" si="111"/>
        <v>-1047.9748559157808</v>
      </c>
      <c r="JIS97" s="294">
        <f t="shared" si="111"/>
        <v>-1047.9748559157808</v>
      </c>
      <c r="JIT97" s="294">
        <f t="shared" si="111"/>
        <v>-1047.9748559157808</v>
      </c>
      <c r="JIU97" s="294">
        <f t="shared" si="111"/>
        <v>-1047.9748559157808</v>
      </c>
      <c r="JIV97" s="294">
        <f t="shared" si="111"/>
        <v>-1047.9748559157808</v>
      </c>
      <c r="JIW97" s="294">
        <f t="shared" si="111"/>
        <v>-1047.9748559157808</v>
      </c>
      <c r="JIX97" s="294">
        <f t="shared" si="111"/>
        <v>-1047.9748559157808</v>
      </c>
      <c r="JIY97" s="294">
        <f t="shared" si="111"/>
        <v>-1047.9748559157808</v>
      </c>
      <c r="JIZ97" s="294">
        <f t="shared" si="111"/>
        <v>-1047.9748559157808</v>
      </c>
      <c r="JJA97" s="294">
        <f t="shared" si="111"/>
        <v>-1047.9748559157808</v>
      </c>
      <c r="JJB97" s="294">
        <f t="shared" si="111"/>
        <v>-1047.9748559157808</v>
      </c>
      <c r="JJC97" s="294">
        <f t="shared" si="111"/>
        <v>-1047.9748559157808</v>
      </c>
      <c r="JJD97" s="294">
        <f t="shared" si="111"/>
        <v>-1047.9748559157808</v>
      </c>
      <c r="JJE97" s="294">
        <f t="shared" si="111"/>
        <v>-1047.9748559157808</v>
      </c>
      <c r="JJF97" s="294">
        <f t="shared" si="111"/>
        <v>-1047.9748559157808</v>
      </c>
      <c r="JJG97" s="294">
        <f t="shared" si="111"/>
        <v>-1047.9748559157808</v>
      </c>
      <c r="JJH97" s="294">
        <f t="shared" si="111"/>
        <v>-1047.9748559157808</v>
      </c>
      <c r="JJI97" s="294">
        <f t="shared" si="111"/>
        <v>-1047.9748559157808</v>
      </c>
      <c r="JJJ97" s="294">
        <f t="shared" si="111"/>
        <v>-1047.9748559157808</v>
      </c>
      <c r="JJK97" s="294">
        <f t="shared" si="111"/>
        <v>-1047.9748559157808</v>
      </c>
      <c r="JJL97" s="294">
        <f t="shared" si="111"/>
        <v>-1047.9748559157808</v>
      </c>
      <c r="JJM97" s="294">
        <f t="shared" si="111"/>
        <v>-1047.9748559157808</v>
      </c>
      <c r="JJN97" s="294">
        <f t="shared" si="111"/>
        <v>-1047.9748559157808</v>
      </c>
      <c r="JJO97" s="294">
        <f t="shared" si="111"/>
        <v>-1047.9748559157808</v>
      </c>
      <c r="JJP97" s="294">
        <f t="shared" si="111"/>
        <v>-1047.9748559157808</v>
      </c>
      <c r="JJQ97" s="294">
        <f t="shared" si="111"/>
        <v>-1047.9748559157808</v>
      </c>
      <c r="JJR97" s="294">
        <f t="shared" si="111"/>
        <v>-1047.9748559157808</v>
      </c>
      <c r="JJS97" s="294">
        <f t="shared" si="111"/>
        <v>-1047.9748559157808</v>
      </c>
      <c r="JJT97" s="294">
        <f t="shared" si="111"/>
        <v>-1047.9748559157808</v>
      </c>
      <c r="JJU97" s="294">
        <f t="shared" si="111"/>
        <v>-1047.9748559157808</v>
      </c>
      <c r="JJV97" s="294">
        <f t="shared" si="111"/>
        <v>-1047.9748559157808</v>
      </c>
      <c r="JJW97" s="294">
        <f t="shared" si="111"/>
        <v>-1047.9748559157808</v>
      </c>
      <c r="JJX97" s="294">
        <f t="shared" si="111"/>
        <v>-1047.9748559157808</v>
      </c>
      <c r="JJY97" s="294">
        <f t="shared" si="111"/>
        <v>-1047.9748559157808</v>
      </c>
      <c r="JJZ97" s="294">
        <f t="shared" si="111"/>
        <v>-1047.9748559157808</v>
      </c>
      <c r="JKA97" s="294">
        <f t="shared" si="111"/>
        <v>-1047.9748559157808</v>
      </c>
      <c r="JKB97" s="294">
        <f t="shared" si="111"/>
        <v>-1047.9748559157808</v>
      </c>
      <c r="JKC97" s="294">
        <f t="shared" si="111"/>
        <v>-1047.9748559157808</v>
      </c>
      <c r="JKD97" s="294">
        <f t="shared" ref="JKD97:JMO97" si="112">(JKD$96*$B101+SUM($F$8:$F$10)-((JKD$96*$B101+SUM($F$8:$F$10))/$F$11*$F$40)-($F$27*JKD$96/$D$7)-SUM($F$14:$F$26,$F$28:$F$33,$F$35:$F$36,$F$41))</f>
        <v>-1047.9748559157808</v>
      </c>
      <c r="JKE97" s="294">
        <f t="shared" si="112"/>
        <v>-1047.9748559157808</v>
      </c>
      <c r="JKF97" s="294">
        <f t="shared" si="112"/>
        <v>-1047.9748559157808</v>
      </c>
      <c r="JKG97" s="294">
        <f t="shared" si="112"/>
        <v>-1047.9748559157808</v>
      </c>
      <c r="JKH97" s="294">
        <f t="shared" si="112"/>
        <v>-1047.9748559157808</v>
      </c>
      <c r="JKI97" s="294">
        <f t="shared" si="112"/>
        <v>-1047.9748559157808</v>
      </c>
      <c r="JKJ97" s="294">
        <f t="shared" si="112"/>
        <v>-1047.9748559157808</v>
      </c>
      <c r="JKK97" s="294">
        <f t="shared" si="112"/>
        <v>-1047.9748559157808</v>
      </c>
      <c r="JKL97" s="294">
        <f t="shared" si="112"/>
        <v>-1047.9748559157808</v>
      </c>
      <c r="JKM97" s="294">
        <f t="shared" si="112"/>
        <v>-1047.9748559157808</v>
      </c>
      <c r="JKN97" s="294">
        <f t="shared" si="112"/>
        <v>-1047.9748559157808</v>
      </c>
      <c r="JKO97" s="294">
        <f t="shared" si="112"/>
        <v>-1047.9748559157808</v>
      </c>
      <c r="JKP97" s="294">
        <f t="shared" si="112"/>
        <v>-1047.9748559157808</v>
      </c>
      <c r="JKQ97" s="294">
        <f t="shared" si="112"/>
        <v>-1047.9748559157808</v>
      </c>
      <c r="JKR97" s="294">
        <f t="shared" si="112"/>
        <v>-1047.9748559157808</v>
      </c>
      <c r="JKS97" s="294">
        <f t="shared" si="112"/>
        <v>-1047.9748559157808</v>
      </c>
      <c r="JKT97" s="294">
        <f t="shared" si="112"/>
        <v>-1047.9748559157808</v>
      </c>
      <c r="JKU97" s="294">
        <f t="shared" si="112"/>
        <v>-1047.9748559157808</v>
      </c>
      <c r="JKV97" s="294">
        <f t="shared" si="112"/>
        <v>-1047.9748559157808</v>
      </c>
      <c r="JKW97" s="294">
        <f t="shared" si="112"/>
        <v>-1047.9748559157808</v>
      </c>
      <c r="JKX97" s="294">
        <f t="shared" si="112"/>
        <v>-1047.9748559157808</v>
      </c>
      <c r="JKY97" s="294">
        <f t="shared" si="112"/>
        <v>-1047.9748559157808</v>
      </c>
      <c r="JKZ97" s="294">
        <f t="shared" si="112"/>
        <v>-1047.9748559157808</v>
      </c>
      <c r="JLA97" s="294">
        <f t="shared" si="112"/>
        <v>-1047.9748559157808</v>
      </c>
      <c r="JLB97" s="294">
        <f t="shared" si="112"/>
        <v>-1047.9748559157808</v>
      </c>
      <c r="JLC97" s="294">
        <f t="shared" si="112"/>
        <v>-1047.9748559157808</v>
      </c>
      <c r="JLD97" s="294">
        <f t="shared" si="112"/>
        <v>-1047.9748559157808</v>
      </c>
      <c r="JLE97" s="294">
        <f t="shared" si="112"/>
        <v>-1047.9748559157808</v>
      </c>
      <c r="JLF97" s="294">
        <f t="shared" si="112"/>
        <v>-1047.9748559157808</v>
      </c>
      <c r="JLG97" s="294">
        <f t="shared" si="112"/>
        <v>-1047.9748559157808</v>
      </c>
      <c r="JLH97" s="294">
        <f t="shared" si="112"/>
        <v>-1047.9748559157808</v>
      </c>
      <c r="JLI97" s="294">
        <f t="shared" si="112"/>
        <v>-1047.9748559157808</v>
      </c>
      <c r="JLJ97" s="294">
        <f t="shared" si="112"/>
        <v>-1047.9748559157808</v>
      </c>
      <c r="JLK97" s="294">
        <f t="shared" si="112"/>
        <v>-1047.9748559157808</v>
      </c>
      <c r="JLL97" s="294">
        <f t="shared" si="112"/>
        <v>-1047.9748559157808</v>
      </c>
      <c r="JLM97" s="294">
        <f t="shared" si="112"/>
        <v>-1047.9748559157808</v>
      </c>
      <c r="JLN97" s="294">
        <f t="shared" si="112"/>
        <v>-1047.9748559157808</v>
      </c>
      <c r="JLO97" s="294">
        <f t="shared" si="112"/>
        <v>-1047.9748559157808</v>
      </c>
      <c r="JLP97" s="294">
        <f t="shared" si="112"/>
        <v>-1047.9748559157808</v>
      </c>
      <c r="JLQ97" s="294">
        <f t="shared" si="112"/>
        <v>-1047.9748559157808</v>
      </c>
      <c r="JLR97" s="294">
        <f t="shared" si="112"/>
        <v>-1047.9748559157808</v>
      </c>
      <c r="JLS97" s="294">
        <f t="shared" si="112"/>
        <v>-1047.9748559157808</v>
      </c>
      <c r="JLT97" s="294">
        <f t="shared" si="112"/>
        <v>-1047.9748559157808</v>
      </c>
      <c r="JLU97" s="294">
        <f t="shared" si="112"/>
        <v>-1047.9748559157808</v>
      </c>
      <c r="JLV97" s="294">
        <f t="shared" si="112"/>
        <v>-1047.9748559157808</v>
      </c>
      <c r="JLW97" s="294">
        <f t="shared" si="112"/>
        <v>-1047.9748559157808</v>
      </c>
      <c r="JLX97" s="294">
        <f t="shared" si="112"/>
        <v>-1047.9748559157808</v>
      </c>
      <c r="JLY97" s="294">
        <f t="shared" si="112"/>
        <v>-1047.9748559157808</v>
      </c>
      <c r="JLZ97" s="294">
        <f t="shared" si="112"/>
        <v>-1047.9748559157808</v>
      </c>
      <c r="JMA97" s="294">
        <f t="shared" si="112"/>
        <v>-1047.9748559157808</v>
      </c>
      <c r="JMB97" s="294">
        <f t="shared" si="112"/>
        <v>-1047.9748559157808</v>
      </c>
      <c r="JMC97" s="294">
        <f t="shared" si="112"/>
        <v>-1047.9748559157808</v>
      </c>
      <c r="JMD97" s="294">
        <f t="shared" si="112"/>
        <v>-1047.9748559157808</v>
      </c>
      <c r="JME97" s="294">
        <f t="shared" si="112"/>
        <v>-1047.9748559157808</v>
      </c>
      <c r="JMF97" s="294">
        <f t="shared" si="112"/>
        <v>-1047.9748559157808</v>
      </c>
      <c r="JMG97" s="294">
        <f t="shared" si="112"/>
        <v>-1047.9748559157808</v>
      </c>
      <c r="JMH97" s="294">
        <f t="shared" si="112"/>
        <v>-1047.9748559157808</v>
      </c>
      <c r="JMI97" s="294">
        <f t="shared" si="112"/>
        <v>-1047.9748559157808</v>
      </c>
      <c r="JMJ97" s="294">
        <f t="shared" si="112"/>
        <v>-1047.9748559157808</v>
      </c>
      <c r="JMK97" s="294">
        <f t="shared" si="112"/>
        <v>-1047.9748559157808</v>
      </c>
      <c r="JML97" s="294">
        <f t="shared" si="112"/>
        <v>-1047.9748559157808</v>
      </c>
      <c r="JMM97" s="294">
        <f t="shared" si="112"/>
        <v>-1047.9748559157808</v>
      </c>
      <c r="JMN97" s="294">
        <f t="shared" si="112"/>
        <v>-1047.9748559157808</v>
      </c>
      <c r="JMO97" s="294">
        <f t="shared" si="112"/>
        <v>-1047.9748559157808</v>
      </c>
      <c r="JMP97" s="294">
        <f t="shared" ref="JMP97:JPA97" si="113">(JMP$96*$B101+SUM($F$8:$F$10)-((JMP$96*$B101+SUM($F$8:$F$10))/$F$11*$F$40)-($F$27*JMP$96/$D$7)-SUM($F$14:$F$26,$F$28:$F$33,$F$35:$F$36,$F$41))</f>
        <v>-1047.9748559157808</v>
      </c>
      <c r="JMQ97" s="294">
        <f t="shared" si="113"/>
        <v>-1047.9748559157808</v>
      </c>
      <c r="JMR97" s="294">
        <f t="shared" si="113"/>
        <v>-1047.9748559157808</v>
      </c>
      <c r="JMS97" s="294">
        <f t="shared" si="113"/>
        <v>-1047.9748559157808</v>
      </c>
      <c r="JMT97" s="294">
        <f t="shared" si="113"/>
        <v>-1047.9748559157808</v>
      </c>
      <c r="JMU97" s="294">
        <f t="shared" si="113"/>
        <v>-1047.9748559157808</v>
      </c>
      <c r="JMV97" s="294">
        <f t="shared" si="113"/>
        <v>-1047.9748559157808</v>
      </c>
      <c r="JMW97" s="294">
        <f t="shared" si="113"/>
        <v>-1047.9748559157808</v>
      </c>
      <c r="JMX97" s="294">
        <f t="shared" si="113"/>
        <v>-1047.9748559157808</v>
      </c>
      <c r="JMY97" s="294">
        <f t="shared" si="113"/>
        <v>-1047.9748559157808</v>
      </c>
      <c r="JMZ97" s="294">
        <f t="shared" si="113"/>
        <v>-1047.9748559157808</v>
      </c>
      <c r="JNA97" s="294">
        <f t="shared" si="113"/>
        <v>-1047.9748559157808</v>
      </c>
      <c r="JNB97" s="294">
        <f t="shared" si="113"/>
        <v>-1047.9748559157808</v>
      </c>
      <c r="JNC97" s="294">
        <f t="shared" si="113"/>
        <v>-1047.9748559157808</v>
      </c>
      <c r="JND97" s="294">
        <f t="shared" si="113"/>
        <v>-1047.9748559157808</v>
      </c>
      <c r="JNE97" s="294">
        <f t="shared" si="113"/>
        <v>-1047.9748559157808</v>
      </c>
      <c r="JNF97" s="294">
        <f t="shared" si="113"/>
        <v>-1047.9748559157808</v>
      </c>
      <c r="JNG97" s="294">
        <f t="shared" si="113"/>
        <v>-1047.9748559157808</v>
      </c>
      <c r="JNH97" s="294">
        <f t="shared" si="113"/>
        <v>-1047.9748559157808</v>
      </c>
      <c r="JNI97" s="294">
        <f t="shared" si="113"/>
        <v>-1047.9748559157808</v>
      </c>
      <c r="JNJ97" s="294">
        <f t="shared" si="113"/>
        <v>-1047.9748559157808</v>
      </c>
      <c r="JNK97" s="294">
        <f t="shared" si="113"/>
        <v>-1047.9748559157808</v>
      </c>
      <c r="JNL97" s="294">
        <f t="shared" si="113"/>
        <v>-1047.9748559157808</v>
      </c>
      <c r="JNM97" s="294">
        <f t="shared" si="113"/>
        <v>-1047.9748559157808</v>
      </c>
      <c r="JNN97" s="294">
        <f t="shared" si="113"/>
        <v>-1047.9748559157808</v>
      </c>
      <c r="JNO97" s="294">
        <f t="shared" si="113"/>
        <v>-1047.9748559157808</v>
      </c>
      <c r="JNP97" s="294">
        <f t="shared" si="113"/>
        <v>-1047.9748559157808</v>
      </c>
      <c r="JNQ97" s="294">
        <f t="shared" si="113"/>
        <v>-1047.9748559157808</v>
      </c>
      <c r="JNR97" s="294">
        <f t="shared" si="113"/>
        <v>-1047.9748559157808</v>
      </c>
      <c r="JNS97" s="294">
        <f t="shared" si="113"/>
        <v>-1047.9748559157808</v>
      </c>
      <c r="JNT97" s="294">
        <f t="shared" si="113"/>
        <v>-1047.9748559157808</v>
      </c>
      <c r="JNU97" s="294">
        <f t="shared" si="113"/>
        <v>-1047.9748559157808</v>
      </c>
      <c r="JNV97" s="294">
        <f t="shared" si="113"/>
        <v>-1047.9748559157808</v>
      </c>
      <c r="JNW97" s="294">
        <f t="shared" si="113"/>
        <v>-1047.9748559157808</v>
      </c>
      <c r="JNX97" s="294">
        <f t="shared" si="113"/>
        <v>-1047.9748559157808</v>
      </c>
      <c r="JNY97" s="294">
        <f t="shared" si="113"/>
        <v>-1047.9748559157808</v>
      </c>
      <c r="JNZ97" s="294">
        <f t="shared" si="113"/>
        <v>-1047.9748559157808</v>
      </c>
      <c r="JOA97" s="294">
        <f t="shared" si="113"/>
        <v>-1047.9748559157808</v>
      </c>
      <c r="JOB97" s="294">
        <f t="shared" si="113"/>
        <v>-1047.9748559157808</v>
      </c>
      <c r="JOC97" s="294">
        <f t="shared" si="113"/>
        <v>-1047.9748559157808</v>
      </c>
      <c r="JOD97" s="294">
        <f t="shared" si="113"/>
        <v>-1047.9748559157808</v>
      </c>
      <c r="JOE97" s="294">
        <f t="shared" si="113"/>
        <v>-1047.9748559157808</v>
      </c>
      <c r="JOF97" s="294">
        <f t="shared" si="113"/>
        <v>-1047.9748559157808</v>
      </c>
      <c r="JOG97" s="294">
        <f t="shared" si="113"/>
        <v>-1047.9748559157808</v>
      </c>
      <c r="JOH97" s="294">
        <f t="shared" si="113"/>
        <v>-1047.9748559157808</v>
      </c>
      <c r="JOI97" s="294">
        <f t="shared" si="113"/>
        <v>-1047.9748559157808</v>
      </c>
      <c r="JOJ97" s="294">
        <f t="shared" si="113"/>
        <v>-1047.9748559157808</v>
      </c>
      <c r="JOK97" s="294">
        <f t="shared" si="113"/>
        <v>-1047.9748559157808</v>
      </c>
      <c r="JOL97" s="294">
        <f t="shared" si="113"/>
        <v>-1047.9748559157808</v>
      </c>
      <c r="JOM97" s="294">
        <f t="shared" si="113"/>
        <v>-1047.9748559157808</v>
      </c>
      <c r="JON97" s="294">
        <f t="shared" si="113"/>
        <v>-1047.9748559157808</v>
      </c>
      <c r="JOO97" s="294">
        <f t="shared" si="113"/>
        <v>-1047.9748559157808</v>
      </c>
      <c r="JOP97" s="294">
        <f t="shared" si="113"/>
        <v>-1047.9748559157808</v>
      </c>
      <c r="JOQ97" s="294">
        <f t="shared" si="113"/>
        <v>-1047.9748559157808</v>
      </c>
      <c r="JOR97" s="294">
        <f t="shared" si="113"/>
        <v>-1047.9748559157808</v>
      </c>
      <c r="JOS97" s="294">
        <f t="shared" si="113"/>
        <v>-1047.9748559157808</v>
      </c>
      <c r="JOT97" s="294">
        <f t="shared" si="113"/>
        <v>-1047.9748559157808</v>
      </c>
      <c r="JOU97" s="294">
        <f t="shared" si="113"/>
        <v>-1047.9748559157808</v>
      </c>
      <c r="JOV97" s="294">
        <f t="shared" si="113"/>
        <v>-1047.9748559157808</v>
      </c>
      <c r="JOW97" s="294">
        <f t="shared" si="113"/>
        <v>-1047.9748559157808</v>
      </c>
      <c r="JOX97" s="294">
        <f t="shared" si="113"/>
        <v>-1047.9748559157808</v>
      </c>
      <c r="JOY97" s="294">
        <f t="shared" si="113"/>
        <v>-1047.9748559157808</v>
      </c>
      <c r="JOZ97" s="294">
        <f t="shared" si="113"/>
        <v>-1047.9748559157808</v>
      </c>
      <c r="JPA97" s="294">
        <f t="shared" si="113"/>
        <v>-1047.9748559157808</v>
      </c>
      <c r="JPB97" s="294">
        <f t="shared" ref="JPB97:JRM97" si="114">(JPB$96*$B101+SUM($F$8:$F$10)-((JPB$96*$B101+SUM($F$8:$F$10))/$F$11*$F$40)-($F$27*JPB$96/$D$7)-SUM($F$14:$F$26,$F$28:$F$33,$F$35:$F$36,$F$41))</f>
        <v>-1047.9748559157808</v>
      </c>
      <c r="JPC97" s="294">
        <f t="shared" si="114"/>
        <v>-1047.9748559157808</v>
      </c>
      <c r="JPD97" s="294">
        <f t="shared" si="114"/>
        <v>-1047.9748559157808</v>
      </c>
      <c r="JPE97" s="294">
        <f t="shared" si="114"/>
        <v>-1047.9748559157808</v>
      </c>
      <c r="JPF97" s="294">
        <f t="shared" si="114"/>
        <v>-1047.9748559157808</v>
      </c>
      <c r="JPG97" s="294">
        <f t="shared" si="114"/>
        <v>-1047.9748559157808</v>
      </c>
      <c r="JPH97" s="294">
        <f t="shared" si="114"/>
        <v>-1047.9748559157808</v>
      </c>
      <c r="JPI97" s="294">
        <f t="shared" si="114"/>
        <v>-1047.9748559157808</v>
      </c>
      <c r="JPJ97" s="294">
        <f t="shared" si="114"/>
        <v>-1047.9748559157808</v>
      </c>
      <c r="JPK97" s="294">
        <f t="shared" si="114"/>
        <v>-1047.9748559157808</v>
      </c>
      <c r="JPL97" s="294">
        <f t="shared" si="114"/>
        <v>-1047.9748559157808</v>
      </c>
      <c r="JPM97" s="294">
        <f t="shared" si="114"/>
        <v>-1047.9748559157808</v>
      </c>
      <c r="JPN97" s="294">
        <f t="shared" si="114"/>
        <v>-1047.9748559157808</v>
      </c>
      <c r="JPO97" s="294">
        <f t="shared" si="114"/>
        <v>-1047.9748559157808</v>
      </c>
      <c r="JPP97" s="294">
        <f t="shared" si="114"/>
        <v>-1047.9748559157808</v>
      </c>
      <c r="JPQ97" s="294">
        <f t="shared" si="114"/>
        <v>-1047.9748559157808</v>
      </c>
      <c r="JPR97" s="294">
        <f t="shared" si="114"/>
        <v>-1047.9748559157808</v>
      </c>
      <c r="JPS97" s="294">
        <f t="shared" si="114"/>
        <v>-1047.9748559157808</v>
      </c>
      <c r="JPT97" s="294">
        <f t="shared" si="114"/>
        <v>-1047.9748559157808</v>
      </c>
      <c r="JPU97" s="294">
        <f t="shared" si="114"/>
        <v>-1047.9748559157808</v>
      </c>
      <c r="JPV97" s="294">
        <f t="shared" si="114"/>
        <v>-1047.9748559157808</v>
      </c>
      <c r="JPW97" s="294">
        <f t="shared" si="114"/>
        <v>-1047.9748559157808</v>
      </c>
      <c r="JPX97" s="294">
        <f t="shared" si="114"/>
        <v>-1047.9748559157808</v>
      </c>
      <c r="JPY97" s="294">
        <f t="shared" si="114"/>
        <v>-1047.9748559157808</v>
      </c>
      <c r="JPZ97" s="294">
        <f t="shared" si="114"/>
        <v>-1047.9748559157808</v>
      </c>
      <c r="JQA97" s="294">
        <f t="shared" si="114"/>
        <v>-1047.9748559157808</v>
      </c>
      <c r="JQB97" s="294">
        <f t="shared" si="114"/>
        <v>-1047.9748559157808</v>
      </c>
      <c r="JQC97" s="294">
        <f t="shared" si="114"/>
        <v>-1047.9748559157808</v>
      </c>
      <c r="JQD97" s="294">
        <f t="shared" si="114"/>
        <v>-1047.9748559157808</v>
      </c>
      <c r="JQE97" s="294">
        <f t="shared" si="114"/>
        <v>-1047.9748559157808</v>
      </c>
      <c r="JQF97" s="294">
        <f t="shared" si="114"/>
        <v>-1047.9748559157808</v>
      </c>
      <c r="JQG97" s="294">
        <f t="shared" si="114"/>
        <v>-1047.9748559157808</v>
      </c>
      <c r="JQH97" s="294">
        <f t="shared" si="114"/>
        <v>-1047.9748559157808</v>
      </c>
      <c r="JQI97" s="294">
        <f t="shared" si="114"/>
        <v>-1047.9748559157808</v>
      </c>
      <c r="JQJ97" s="294">
        <f t="shared" si="114"/>
        <v>-1047.9748559157808</v>
      </c>
      <c r="JQK97" s="294">
        <f t="shared" si="114"/>
        <v>-1047.9748559157808</v>
      </c>
      <c r="JQL97" s="294">
        <f t="shared" si="114"/>
        <v>-1047.9748559157808</v>
      </c>
      <c r="JQM97" s="294">
        <f t="shared" si="114"/>
        <v>-1047.9748559157808</v>
      </c>
      <c r="JQN97" s="294">
        <f t="shared" si="114"/>
        <v>-1047.9748559157808</v>
      </c>
      <c r="JQO97" s="294">
        <f t="shared" si="114"/>
        <v>-1047.9748559157808</v>
      </c>
      <c r="JQP97" s="294">
        <f t="shared" si="114"/>
        <v>-1047.9748559157808</v>
      </c>
      <c r="JQQ97" s="294">
        <f t="shared" si="114"/>
        <v>-1047.9748559157808</v>
      </c>
      <c r="JQR97" s="294">
        <f t="shared" si="114"/>
        <v>-1047.9748559157808</v>
      </c>
      <c r="JQS97" s="294">
        <f t="shared" si="114"/>
        <v>-1047.9748559157808</v>
      </c>
      <c r="JQT97" s="294">
        <f t="shared" si="114"/>
        <v>-1047.9748559157808</v>
      </c>
      <c r="JQU97" s="294">
        <f t="shared" si="114"/>
        <v>-1047.9748559157808</v>
      </c>
      <c r="JQV97" s="294">
        <f t="shared" si="114"/>
        <v>-1047.9748559157808</v>
      </c>
      <c r="JQW97" s="294">
        <f t="shared" si="114"/>
        <v>-1047.9748559157808</v>
      </c>
      <c r="JQX97" s="294">
        <f t="shared" si="114"/>
        <v>-1047.9748559157808</v>
      </c>
      <c r="JQY97" s="294">
        <f t="shared" si="114"/>
        <v>-1047.9748559157808</v>
      </c>
      <c r="JQZ97" s="294">
        <f t="shared" si="114"/>
        <v>-1047.9748559157808</v>
      </c>
      <c r="JRA97" s="294">
        <f t="shared" si="114"/>
        <v>-1047.9748559157808</v>
      </c>
      <c r="JRB97" s="294">
        <f t="shared" si="114"/>
        <v>-1047.9748559157808</v>
      </c>
      <c r="JRC97" s="294">
        <f t="shared" si="114"/>
        <v>-1047.9748559157808</v>
      </c>
      <c r="JRD97" s="294">
        <f t="shared" si="114"/>
        <v>-1047.9748559157808</v>
      </c>
      <c r="JRE97" s="294">
        <f t="shared" si="114"/>
        <v>-1047.9748559157808</v>
      </c>
      <c r="JRF97" s="294">
        <f t="shared" si="114"/>
        <v>-1047.9748559157808</v>
      </c>
      <c r="JRG97" s="294">
        <f t="shared" si="114"/>
        <v>-1047.9748559157808</v>
      </c>
      <c r="JRH97" s="294">
        <f t="shared" si="114"/>
        <v>-1047.9748559157808</v>
      </c>
      <c r="JRI97" s="294">
        <f t="shared" si="114"/>
        <v>-1047.9748559157808</v>
      </c>
      <c r="JRJ97" s="294">
        <f t="shared" si="114"/>
        <v>-1047.9748559157808</v>
      </c>
      <c r="JRK97" s="294">
        <f t="shared" si="114"/>
        <v>-1047.9748559157808</v>
      </c>
      <c r="JRL97" s="294">
        <f t="shared" si="114"/>
        <v>-1047.9748559157808</v>
      </c>
      <c r="JRM97" s="294">
        <f t="shared" si="114"/>
        <v>-1047.9748559157808</v>
      </c>
      <c r="JRN97" s="294">
        <f t="shared" ref="JRN97:JTY97" si="115">(JRN$96*$B101+SUM($F$8:$F$10)-((JRN$96*$B101+SUM($F$8:$F$10))/$F$11*$F$40)-($F$27*JRN$96/$D$7)-SUM($F$14:$F$26,$F$28:$F$33,$F$35:$F$36,$F$41))</f>
        <v>-1047.9748559157808</v>
      </c>
      <c r="JRO97" s="294">
        <f t="shared" si="115"/>
        <v>-1047.9748559157808</v>
      </c>
      <c r="JRP97" s="294">
        <f t="shared" si="115"/>
        <v>-1047.9748559157808</v>
      </c>
      <c r="JRQ97" s="294">
        <f t="shared" si="115"/>
        <v>-1047.9748559157808</v>
      </c>
      <c r="JRR97" s="294">
        <f t="shared" si="115"/>
        <v>-1047.9748559157808</v>
      </c>
      <c r="JRS97" s="294">
        <f t="shared" si="115"/>
        <v>-1047.9748559157808</v>
      </c>
      <c r="JRT97" s="294">
        <f t="shared" si="115"/>
        <v>-1047.9748559157808</v>
      </c>
      <c r="JRU97" s="294">
        <f t="shared" si="115"/>
        <v>-1047.9748559157808</v>
      </c>
      <c r="JRV97" s="294">
        <f t="shared" si="115"/>
        <v>-1047.9748559157808</v>
      </c>
      <c r="JRW97" s="294">
        <f t="shared" si="115"/>
        <v>-1047.9748559157808</v>
      </c>
      <c r="JRX97" s="294">
        <f t="shared" si="115"/>
        <v>-1047.9748559157808</v>
      </c>
      <c r="JRY97" s="294">
        <f t="shared" si="115"/>
        <v>-1047.9748559157808</v>
      </c>
      <c r="JRZ97" s="294">
        <f t="shared" si="115"/>
        <v>-1047.9748559157808</v>
      </c>
      <c r="JSA97" s="294">
        <f t="shared" si="115"/>
        <v>-1047.9748559157808</v>
      </c>
      <c r="JSB97" s="294">
        <f t="shared" si="115"/>
        <v>-1047.9748559157808</v>
      </c>
      <c r="JSC97" s="294">
        <f t="shared" si="115"/>
        <v>-1047.9748559157808</v>
      </c>
      <c r="JSD97" s="294">
        <f t="shared" si="115"/>
        <v>-1047.9748559157808</v>
      </c>
      <c r="JSE97" s="294">
        <f t="shared" si="115"/>
        <v>-1047.9748559157808</v>
      </c>
      <c r="JSF97" s="294">
        <f t="shared" si="115"/>
        <v>-1047.9748559157808</v>
      </c>
      <c r="JSG97" s="294">
        <f t="shared" si="115"/>
        <v>-1047.9748559157808</v>
      </c>
      <c r="JSH97" s="294">
        <f t="shared" si="115"/>
        <v>-1047.9748559157808</v>
      </c>
      <c r="JSI97" s="294">
        <f t="shared" si="115"/>
        <v>-1047.9748559157808</v>
      </c>
      <c r="JSJ97" s="294">
        <f t="shared" si="115"/>
        <v>-1047.9748559157808</v>
      </c>
      <c r="JSK97" s="294">
        <f t="shared" si="115"/>
        <v>-1047.9748559157808</v>
      </c>
      <c r="JSL97" s="294">
        <f t="shared" si="115"/>
        <v>-1047.9748559157808</v>
      </c>
      <c r="JSM97" s="294">
        <f t="shared" si="115"/>
        <v>-1047.9748559157808</v>
      </c>
      <c r="JSN97" s="294">
        <f t="shared" si="115"/>
        <v>-1047.9748559157808</v>
      </c>
      <c r="JSO97" s="294">
        <f t="shared" si="115"/>
        <v>-1047.9748559157808</v>
      </c>
      <c r="JSP97" s="294">
        <f t="shared" si="115"/>
        <v>-1047.9748559157808</v>
      </c>
      <c r="JSQ97" s="294">
        <f t="shared" si="115"/>
        <v>-1047.9748559157808</v>
      </c>
      <c r="JSR97" s="294">
        <f t="shared" si="115"/>
        <v>-1047.9748559157808</v>
      </c>
      <c r="JSS97" s="294">
        <f t="shared" si="115"/>
        <v>-1047.9748559157808</v>
      </c>
      <c r="JST97" s="294">
        <f t="shared" si="115"/>
        <v>-1047.9748559157808</v>
      </c>
      <c r="JSU97" s="294">
        <f t="shared" si="115"/>
        <v>-1047.9748559157808</v>
      </c>
      <c r="JSV97" s="294">
        <f t="shared" si="115"/>
        <v>-1047.9748559157808</v>
      </c>
      <c r="JSW97" s="294">
        <f t="shared" si="115"/>
        <v>-1047.9748559157808</v>
      </c>
      <c r="JSX97" s="294">
        <f t="shared" si="115"/>
        <v>-1047.9748559157808</v>
      </c>
      <c r="JSY97" s="294">
        <f t="shared" si="115"/>
        <v>-1047.9748559157808</v>
      </c>
      <c r="JSZ97" s="294">
        <f t="shared" si="115"/>
        <v>-1047.9748559157808</v>
      </c>
      <c r="JTA97" s="294">
        <f t="shared" si="115"/>
        <v>-1047.9748559157808</v>
      </c>
      <c r="JTB97" s="294">
        <f t="shared" si="115"/>
        <v>-1047.9748559157808</v>
      </c>
      <c r="JTC97" s="294">
        <f t="shared" si="115"/>
        <v>-1047.9748559157808</v>
      </c>
      <c r="JTD97" s="294">
        <f t="shared" si="115"/>
        <v>-1047.9748559157808</v>
      </c>
      <c r="JTE97" s="294">
        <f t="shared" si="115"/>
        <v>-1047.9748559157808</v>
      </c>
      <c r="JTF97" s="294">
        <f t="shared" si="115"/>
        <v>-1047.9748559157808</v>
      </c>
      <c r="JTG97" s="294">
        <f t="shared" si="115"/>
        <v>-1047.9748559157808</v>
      </c>
      <c r="JTH97" s="294">
        <f t="shared" si="115"/>
        <v>-1047.9748559157808</v>
      </c>
      <c r="JTI97" s="294">
        <f t="shared" si="115"/>
        <v>-1047.9748559157808</v>
      </c>
      <c r="JTJ97" s="294">
        <f t="shared" si="115"/>
        <v>-1047.9748559157808</v>
      </c>
      <c r="JTK97" s="294">
        <f t="shared" si="115"/>
        <v>-1047.9748559157808</v>
      </c>
      <c r="JTL97" s="294">
        <f t="shared" si="115"/>
        <v>-1047.9748559157808</v>
      </c>
      <c r="JTM97" s="294">
        <f t="shared" si="115"/>
        <v>-1047.9748559157808</v>
      </c>
      <c r="JTN97" s="294">
        <f t="shared" si="115"/>
        <v>-1047.9748559157808</v>
      </c>
      <c r="JTO97" s="294">
        <f t="shared" si="115"/>
        <v>-1047.9748559157808</v>
      </c>
      <c r="JTP97" s="294">
        <f t="shared" si="115"/>
        <v>-1047.9748559157808</v>
      </c>
      <c r="JTQ97" s="294">
        <f t="shared" si="115"/>
        <v>-1047.9748559157808</v>
      </c>
      <c r="JTR97" s="294">
        <f t="shared" si="115"/>
        <v>-1047.9748559157808</v>
      </c>
      <c r="JTS97" s="294">
        <f t="shared" si="115"/>
        <v>-1047.9748559157808</v>
      </c>
      <c r="JTT97" s="294">
        <f t="shared" si="115"/>
        <v>-1047.9748559157808</v>
      </c>
      <c r="JTU97" s="294">
        <f t="shared" si="115"/>
        <v>-1047.9748559157808</v>
      </c>
      <c r="JTV97" s="294">
        <f t="shared" si="115"/>
        <v>-1047.9748559157808</v>
      </c>
      <c r="JTW97" s="294">
        <f t="shared" si="115"/>
        <v>-1047.9748559157808</v>
      </c>
      <c r="JTX97" s="294">
        <f t="shared" si="115"/>
        <v>-1047.9748559157808</v>
      </c>
      <c r="JTY97" s="294">
        <f t="shared" si="115"/>
        <v>-1047.9748559157808</v>
      </c>
      <c r="JTZ97" s="294">
        <f t="shared" ref="JTZ97:JWK97" si="116">(JTZ$96*$B101+SUM($F$8:$F$10)-((JTZ$96*$B101+SUM($F$8:$F$10))/$F$11*$F$40)-($F$27*JTZ$96/$D$7)-SUM($F$14:$F$26,$F$28:$F$33,$F$35:$F$36,$F$41))</f>
        <v>-1047.9748559157808</v>
      </c>
      <c r="JUA97" s="294">
        <f t="shared" si="116"/>
        <v>-1047.9748559157808</v>
      </c>
      <c r="JUB97" s="294">
        <f t="shared" si="116"/>
        <v>-1047.9748559157808</v>
      </c>
      <c r="JUC97" s="294">
        <f t="shared" si="116"/>
        <v>-1047.9748559157808</v>
      </c>
      <c r="JUD97" s="294">
        <f t="shared" si="116"/>
        <v>-1047.9748559157808</v>
      </c>
      <c r="JUE97" s="294">
        <f t="shared" si="116"/>
        <v>-1047.9748559157808</v>
      </c>
      <c r="JUF97" s="294">
        <f t="shared" si="116"/>
        <v>-1047.9748559157808</v>
      </c>
      <c r="JUG97" s="294">
        <f t="shared" si="116"/>
        <v>-1047.9748559157808</v>
      </c>
      <c r="JUH97" s="294">
        <f t="shared" si="116"/>
        <v>-1047.9748559157808</v>
      </c>
      <c r="JUI97" s="294">
        <f t="shared" si="116"/>
        <v>-1047.9748559157808</v>
      </c>
      <c r="JUJ97" s="294">
        <f t="shared" si="116"/>
        <v>-1047.9748559157808</v>
      </c>
      <c r="JUK97" s="294">
        <f t="shared" si="116"/>
        <v>-1047.9748559157808</v>
      </c>
      <c r="JUL97" s="294">
        <f t="shared" si="116"/>
        <v>-1047.9748559157808</v>
      </c>
      <c r="JUM97" s="294">
        <f t="shared" si="116"/>
        <v>-1047.9748559157808</v>
      </c>
      <c r="JUN97" s="294">
        <f t="shared" si="116"/>
        <v>-1047.9748559157808</v>
      </c>
      <c r="JUO97" s="294">
        <f t="shared" si="116"/>
        <v>-1047.9748559157808</v>
      </c>
      <c r="JUP97" s="294">
        <f t="shared" si="116"/>
        <v>-1047.9748559157808</v>
      </c>
      <c r="JUQ97" s="294">
        <f t="shared" si="116"/>
        <v>-1047.9748559157808</v>
      </c>
      <c r="JUR97" s="294">
        <f t="shared" si="116"/>
        <v>-1047.9748559157808</v>
      </c>
      <c r="JUS97" s="294">
        <f t="shared" si="116"/>
        <v>-1047.9748559157808</v>
      </c>
      <c r="JUT97" s="294">
        <f t="shared" si="116"/>
        <v>-1047.9748559157808</v>
      </c>
      <c r="JUU97" s="294">
        <f t="shared" si="116"/>
        <v>-1047.9748559157808</v>
      </c>
      <c r="JUV97" s="294">
        <f t="shared" si="116"/>
        <v>-1047.9748559157808</v>
      </c>
      <c r="JUW97" s="294">
        <f t="shared" si="116"/>
        <v>-1047.9748559157808</v>
      </c>
      <c r="JUX97" s="294">
        <f t="shared" si="116"/>
        <v>-1047.9748559157808</v>
      </c>
      <c r="JUY97" s="294">
        <f t="shared" si="116"/>
        <v>-1047.9748559157808</v>
      </c>
      <c r="JUZ97" s="294">
        <f t="shared" si="116"/>
        <v>-1047.9748559157808</v>
      </c>
      <c r="JVA97" s="294">
        <f t="shared" si="116"/>
        <v>-1047.9748559157808</v>
      </c>
      <c r="JVB97" s="294">
        <f t="shared" si="116"/>
        <v>-1047.9748559157808</v>
      </c>
      <c r="JVC97" s="294">
        <f t="shared" si="116"/>
        <v>-1047.9748559157808</v>
      </c>
      <c r="JVD97" s="294">
        <f t="shared" si="116"/>
        <v>-1047.9748559157808</v>
      </c>
      <c r="JVE97" s="294">
        <f t="shared" si="116"/>
        <v>-1047.9748559157808</v>
      </c>
      <c r="JVF97" s="294">
        <f t="shared" si="116"/>
        <v>-1047.9748559157808</v>
      </c>
      <c r="JVG97" s="294">
        <f t="shared" si="116"/>
        <v>-1047.9748559157808</v>
      </c>
      <c r="JVH97" s="294">
        <f t="shared" si="116"/>
        <v>-1047.9748559157808</v>
      </c>
      <c r="JVI97" s="294">
        <f t="shared" si="116"/>
        <v>-1047.9748559157808</v>
      </c>
      <c r="JVJ97" s="294">
        <f t="shared" si="116"/>
        <v>-1047.9748559157808</v>
      </c>
      <c r="JVK97" s="294">
        <f t="shared" si="116"/>
        <v>-1047.9748559157808</v>
      </c>
      <c r="JVL97" s="294">
        <f t="shared" si="116"/>
        <v>-1047.9748559157808</v>
      </c>
      <c r="JVM97" s="294">
        <f t="shared" si="116"/>
        <v>-1047.9748559157808</v>
      </c>
      <c r="JVN97" s="294">
        <f t="shared" si="116"/>
        <v>-1047.9748559157808</v>
      </c>
      <c r="JVO97" s="294">
        <f t="shared" si="116"/>
        <v>-1047.9748559157808</v>
      </c>
      <c r="JVP97" s="294">
        <f t="shared" si="116"/>
        <v>-1047.9748559157808</v>
      </c>
      <c r="JVQ97" s="294">
        <f t="shared" si="116"/>
        <v>-1047.9748559157808</v>
      </c>
      <c r="JVR97" s="294">
        <f t="shared" si="116"/>
        <v>-1047.9748559157808</v>
      </c>
      <c r="JVS97" s="294">
        <f t="shared" si="116"/>
        <v>-1047.9748559157808</v>
      </c>
      <c r="JVT97" s="294">
        <f t="shared" si="116"/>
        <v>-1047.9748559157808</v>
      </c>
      <c r="JVU97" s="294">
        <f t="shared" si="116"/>
        <v>-1047.9748559157808</v>
      </c>
      <c r="JVV97" s="294">
        <f t="shared" si="116"/>
        <v>-1047.9748559157808</v>
      </c>
      <c r="JVW97" s="294">
        <f t="shared" si="116"/>
        <v>-1047.9748559157808</v>
      </c>
      <c r="JVX97" s="294">
        <f t="shared" si="116"/>
        <v>-1047.9748559157808</v>
      </c>
      <c r="JVY97" s="294">
        <f t="shared" si="116"/>
        <v>-1047.9748559157808</v>
      </c>
      <c r="JVZ97" s="294">
        <f t="shared" si="116"/>
        <v>-1047.9748559157808</v>
      </c>
      <c r="JWA97" s="294">
        <f t="shared" si="116"/>
        <v>-1047.9748559157808</v>
      </c>
      <c r="JWB97" s="294">
        <f t="shared" si="116"/>
        <v>-1047.9748559157808</v>
      </c>
      <c r="JWC97" s="294">
        <f t="shared" si="116"/>
        <v>-1047.9748559157808</v>
      </c>
      <c r="JWD97" s="294">
        <f t="shared" si="116"/>
        <v>-1047.9748559157808</v>
      </c>
      <c r="JWE97" s="294">
        <f t="shared" si="116"/>
        <v>-1047.9748559157808</v>
      </c>
      <c r="JWF97" s="294">
        <f t="shared" si="116"/>
        <v>-1047.9748559157808</v>
      </c>
      <c r="JWG97" s="294">
        <f t="shared" si="116"/>
        <v>-1047.9748559157808</v>
      </c>
      <c r="JWH97" s="294">
        <f t="shared" si="116"/>
        <v>-1047.9748559157808</v>
      </c>
      <c r="JWI97" s="294">
        <f t="shared" si="116"/>
        <v>-1047.9748559157808</v>
      </c>
      <c r="JWJ97" s="294">
        <f t="shared" si="116"/>
        <v>-1047.9748559157808</v>
      </c>
      <c r="JWK97" s="294">
        <f t="shared" si="116"/>
        <v>-1047.9748559157808</v>
      </c>
      <c r="JWL97" s="294">
        <f t="shared" ref="JWL97:JYW97" si="117">(JWL$96*$B101+SUM($F$8:$F$10)-((JWL$96*$B101+SUM($F$8:$F$10))/$F$11*$F$40)-($F$27*JWL$96/$D$7)-SUM($F$14:$F$26,$F$28:$F$33,$F$35:$F$36,$F$41))</f>
        <v>-1047.9748559157808</v>
      </c>
      <c r="JWM97" s="294">
        <f t="shared" si="117"/>
        <v>-1047.9748559157808</v>
      </c>
      <c r="JWN97" s="294">
        <f t="shared" si="117"/>
        <v>-1047.9748559157808</v>
      </c>
      <c r="JWO97" s="294">
        <f t="shared" si="117"/>
        <v>-1047.9748559157808</v>
      </c>
      <c r="JWP97" s="294">
        <f t="shared" si="117"/>
        <v>-1047.9748559157808</v>
      </c>
      <c r="JWQ97" s="294">
        <f t="shared" si="117"/>
        <v>-1047.9748559157808</v>
      </c>
      <c r="JWR97" s="294">
        <f t="shared" si="117"/>
        <v>-1047.9748559157808</v>
      </c>
      <c r="JWS97" s="294">
        <f t="shared" si="117"/>
        <v>-1047.9748559157808</v>
      </c>
      <c r="JWT97" s="294">
        <f t="shared" si="117"/>
        <v>-1047.9748559157808</v>
      </c>
      <c r="JWU97" s="294">
        <f t="shared" si="117"/>
        <v>-1047.9748559157808</v>
      </c>
      <c r="JWV97" s="294">
        <f t="shared" si="117"/>
        <v>-1047.9748559157808</v>
      </c>
      <c r="JWW97" s="294">
        <f t="shared" si="117"/>
        <v>-1047.9748559157808</v>
      </c>
      <c r="JWX97" s="294">
        <f t="shared" si="117"/>
        <v>-1047.9748559157808</v>
      </c>
      <c r="JWY97" s="294">
        <f t="shared" si="117"/>
        <v>-1047.9748559157808</v>
      </c>
      <c r="JWZ97" s="294">
        <f t="shared" si="117"/>
        <v>-1047.9748559157808</v>
      </c>
      <c r="JXA97" s="294">
        <f t="shared" si="117"/>
        <v>-1047.9748559157808</v>
      </c>
      <c r="JXB97" s="294">
        <f t="shared" si="117"/>
        <v>-1047.9748559157808</v>
      </c>
      <c r="JXC97" s="294">
        <f t="shared" si="117"/>
        <v>-1047.9748559157808</v>
      </c>
      <c r="JXD97" s="294">
        <f t="shared" si="117"/>
        <v>-1047.9748559157808</v>
      </c>
      <c r="JXE97" s="294">
        <f t="shared" si="117"/>
        <v>-1047.9748559157808</v>
      </c>
      <c r="JXF97" s="294">
        <f t="shared" si="117"/>
        <v>-1047.9748559157808</v>
      </c>
      <c r="JXG97" s="294">
        <f t="shared" si="117"/>
        <v>-1047.9748559157808</v>
      </c>
      <c r="JXH97" s="294">
        <f t="shared" si="117"/>
        <v>-1047.9748559157808</v>
      </c>
      <c r="JXI97" s="294">
        <f t="shared" si="117"/>
        <v>-1047.9748559157808</v>
      </c>
      <c r="JXJ97" s="294">
        <f t="shared" si="117"/>
        <v>-1047.9748559157808</v>
      </c>
      <c r="JXK97" s="294">
        <f t="shared" si="117"/>
        <v>-1047.9748559157808</v>
      </c>
      <c r="JXL97" s="294">
        <f t="shared" si="117"/>
        <v>-1047.9748559157808</v>
      </c>
      <c r="JXM97" s="294">
        <f t="shared" si="117"/>
        <v>-1047.9748559157808</v>
      </c>
      <c r="JXN97" s="294">
        <f t="shared" si="117"/>
        <v>-1047.9748559157808</v>
      </c>
      <c r="JXO97" s="294">
        <f t="shared" si="117"/>
        <v>-1047.9748559157808</v>
      </c>
      <c r="JXP97" s="294">
        <f t="shared" si="117"/>
        <v>-1047.9748559157808</v>
      </c>
      <c r="JXQ97" s="294">
        <f t="shared" si="117"/>
        <v>-1047.9748559157808</v>
      </c>
      <c r="JXR97" s="294">
        <f t="shared" si="117"/>
        <v>-1047.9748559157808</v>
      </c>
      <c r="JXS97" s="294">
        <f t="shared" si="117"/>
        <v>-1047.9748559157808</v>
      </c>
      <c r="JXT97" s="294">
        <f t="shared" si="117"/>
        <v>-1047.9748559157808</v>
      </c>
      <c r="JXU97" s="294">
        <f t="shared" si="117"/>
        <v>-1047.9748559157808</v>
      </c>
      <c r="JXV97" s="294">
        <f t="shared" si="117"/>
        <v>-1047.9748559157808</v>
      </c>
      <c r="JXW97" s="294">
        <f t="shared" si="117"/>
        <v>-1047.9748559157808</v>
      </c>
      <c r="JXX97" s="294">
        <f t="shared" si="117"/>
        <v>-1047.9748559157808</v>
      </c>
      <c r="JXY97" s="294">
        <f t="shared" si="117"/>
        <v>-1047.9748559157808</v>
      </c>
      <c r="JXZ97" s="294">
        <f t="shared" si="117"/>
        <v>-1047.9748559157808</v>
      </c>
      <c r="JYA97" s="294">
        <f t="shared" si="117"/>
        <v>-1047.9748559157808</v>
      </c>
      <c r="JYB97" s="294">
        <f t="shared" si="117"/>
        <v>-1047.9748559157808</v>
      </c>
      <c r="JYC97" s="294">
        <f t="shared" si="117"/>
        <v>-1047.9748559157808</v>
      </c>
      <c r="JYD97" s="294">
        <f t="shared" si="117"/>
        <v>-1047.9748559157808</v>
      </c>
      <c r="JYE97" s="294">
        <f t="shared" si="117"/>
        <v>-1047.9748559157808</v>
      </c>
      <c r="JYF97" s="294">
        <f t="shared" si="117"/>
        <v>-1047.9748559157808</v>
      </c>
      <c r="JYG97" s="294">
        <f t="shared" si="117"/>
        <v>-1047.9748559157808</v>
      </c>
      <c r="JYH97" s="294">
        <f t="shared" si="117"/>
        <v>-1047.9748559157808</v>
      </c>
      <c r="JYI97" s="294">
        <f t="shared" si="117"/>
        <v>-1047.9748559157808</v>
      </c>
      <c r="JYJ97" s="294">
        <f t="shared" si="117"/>
        <v>-1047.9748559157808</v>
      </c>
      <c r="JYK97" s="294">
        <f t="shared" si="117"/>
        <v>-1047.9748559157808</v>
      </c>
      <c r="JYL97" s="294">
        <f t="shared" si="117"/>
        <v>-1047.9748559157808</v>
      </c>
      <c r="JYM97" s="294">
        <f t="shared" si="117"/>
        <v>-1047.9748559157808</v>
      </c>
      <c r="JYN97" s="294">
        <f t="shared" si="117"/>
        <v>-1047.9748559157808</v>
      </c>
      <c r="JYO97" s="294">
        <f t="shared" si="117"/>
        <v>-1047.9748559157808</v>
      </c>
      <c r="JYP97" s="294">
        <f t="shared" si="117"/>
        <v>-1047.9748559157808</v>
      </c>
      <c r="JYQ97" s="294">
        <f t="shared" si="117"/>
        <v>-1047.9748559157808</v>
      </c>
      <c r="JYR97" s="294">
        <f t="shared" si="117"/>
        <v>-1047.9748559157808</v>
      </c>
      <c r="JYS97" s="294">
        <f t="shared" si="117"/>
        <v>-1047.9748559157808</v>
      </c>
      <c r="JYT97" s="294">
        <f t="shared" si="117"/>
        <v>-1047.9748559157808</v>
      </c>
      <c r="JYU97" s="294">
        <f t="shared" si="117"/>
        <v>-1047.9748559157808</v>
      </c>
      <c r="JYV97" s="294">
        <f t="shared" si="117"/>
        <v>-1047.9748559157808</v>
      </c>
      <c r="JYW97" s="294">
        <f t="shared" si="117"/>
        <v>-1047.9748559157808</v>
      </c>
      <c r="JYX97" s="294">
        <f t="shared" ref="JYX97:KBI97" si="118">(JYX$96*$B101+SUM($F$8:$F$10)-((JYX$96*$B101+SUM($F$8:$F$10))/$F$11*$F$40)-($F$27*JYX$96/$D$7)-SUM($F$14:$F$26,$F$28:$F$33,$F$35:$F$36,$F$41))</f>
        <v>-1047.9748559157808</v>
      </c>
      <c r="JYY97" s="294">
        <f t="shared" si="118"/>
        <v>-1047.9748559157808</v>
      </c>
      <c r="JYZ97" s="294">
        <f t="shared" si="118"/>
        <v>-1047.9748559157808</v>
      </c>
      <c r="JZA97" s="294">
        <f t="shared" si="118"/>
        <v>-1047.9748559157808</v>
      </c>
      <c r="JZB97" s="294">
        <f t="shared" si="118"/>
        <v>-1047.9748559157808</v>
      </c>
      <c r="JZC97" s="294">
        <f t="shared" si="118"/>
        <v>-1047.9748559157808</v>
      </c>
      <c r="JZD97" s="294">
        <f t="shared" si="118"/>
        <v>-1047.9748559157808</v>
      </c>
      <c r="JZE97" s="294">
        <f t="shared" si="118"/>
        <v>-1047.9748559157808</v>
      </c>
      <c r="JZF97" s="294">
        <f t="shared" si="118"/>
        <v>-1047.9748559157808</v>
      </c>
      <c r="JZG97" s="294">
        <f t="shared" si="118"/>
        <v>-1047.9748559157808</v>
      </c>
      <c r="JZH97" s="294">
        <f t="shared" si="118"/>
        <v>-1047.9748559157808</v>
      </c>
      <c r="JZI97" s="294">
        <f t="shared" si="118"/>
        <v>-1047.9748559157808</v>
      </c>
      <c r="JZJ97" s="294">
        <f t="shared" si="118"/>
        <v>-1047.9748559157808</v>
      </c>
      <c r="JZK97" s="294">
        <f t="shared" si="118"/>
        <v>-1047.9748559157808</v>
      </c>
      <c r="JZL97" s="294">
        <f t="shared" si="118"/>
        <v>-1047.9748559157808</v>
      </c>
      <c r="JZM97" s="294">
        <f t="shared" si="118"/>
        <v>-1047.9748559157808</v>
      </c>
      <c r="JZN97" s="294">
        <f t="shared" si="118"/>
        <v>-1047.9748559157808</v>
      </c>
      <c r="JZO97" s="294">
        <f t="shared" si="118"/>
        <v>-1047.9748559157808</v>
      </c>
      <c r="JZP97" s="294">
        <f t="shared" si="118"/>
        <v>-1047.9748559157808</v>
      </c>
      <c r="JZQ97" s="294">
        <f t="shared" si="118"/>
        <v>-1047.9748559157808</v>
      </c>
      <c r="JZR97" s="294">
        <f t="shared" si="118"/>
        <v>-1047.9748559157808</v>
      </c>
      <c r="JZS97" s="294">
        <f t="shared" si="118"/>
        <v>-1047.9748559157808</v>
      </c>
      <c r="JZT97" s="294">
        <f t="shared" si="118"/>
        <v>-1047.9748559157808</v>
      </c>
      <c r="JZU97" s="294">
        <f t="shared" si="118"/>
        <v>-1047.9748559157808</v>
      </c>
      <c r="JZV97" s="294">
        <f t="shared" si="118"/>
        <v>-1047.9748559157808</v>
      </c>
      <c r="JZW97" s="294">
        <f t="shared" si="118"/>
        <v>-1047.9748559157808</v>
      </c>
      <c r="JZX97" s="294">
        <f t="shared" si="118"/>
        <v>-1047.9748559157808</v>
      </c>
      <c r="JZY97" s="294">
        <f t="shared" si="118"/>
        <v>-1047.9748559157808</v>
      </c>
      <c r="JZZ97" s="294">
        <f t="shared" si="118"/>
        <v>-1047.9748559157808</v>
      </c>
      <c r="KAA97" s="294">
        <f t="shared" si="118"/>
        <v>-1047.9748559157808</v>
      </c>
      <c r="KAB97" s="294">
        <f t="shared" si="118"/>
        <v>-1047.9748559157808</v>
      </c>
      <c r="KAC97" s="294">
        <f t="shared" si="118"/>
        <v>-1047.9748559157808</v>
      </c>
      <c r="KAD97" s="294">
        <f t="shared" si="118"/>
        <v>-1047.9748559157808</v>
      </c>
      <c r="KAE97" s="294">
        <f t="shared" si="118"/>
        <v>-1047.9748559157808</v>
      </c>
      <c r="KAF97" s="294">
        <f t="shared" si="118"/>
        <v>-1047.9748559157808</v>
      </c>
      <c r="KAG97" s="294">
        <f t="shared" si="118"/>
        <v>-1047.9748559157808</v>
      </c>
      <c r="KAH97" s="294">
        <f t="shared" si="118"/>
        <v>-1047.9748559157808</v>
      </c>
      <c r="KAI97" s="294">
        <f t="shared" si="118"/>
        <v>-1047.9748559157808</v>
      </c>
      <c r="KAJ97" s="294">
        <f t="shared" si="118"/>
        <v>-1047.9748559157808</v>
      </c>
      <c r="KAK97" s="294">
        <f t="shared" si="118"/>
        <v>-1047.9748559157808</v>
      </c>
      <c r="KAL97" s="294">
        <f t="shared" si="118"/>
        <v>-1047.9748559157808</v>
      </c>
      <c r="KAM97" s="294">
        <f t="shared" si="118"/>
        <v>-1047.9748559157808</v>
      </c>
      <c r="KAN97" s="294">
        <f t="shared" si="118"/>
        <v>-1047.9748559157808</v>
      </c>
      <c r="KAO97" s="294">
        <f t="shared" si="118"/>
        <v>-1047.9748559157808</v>
      </c>
      <c r="KAP97" s="294">
        <f t="shared" si="118"/>
        <v>-1047.9748559157808</v>
      </c>
      <c r="KAQ97" s="294">
        <f t="shared" si="118"/>
        <v>-1047.9748559157808</v>
      </c>
      <c r="KAR97" s="294">
        <f t="shared" si="118"/>
        <v>-1047.9748559157808</v>
      </c>
      <c r="KAS97" s="294">
        <f t="shared" si="118"/>
        <v>-1047.9748559157808</v>
      </c>
      <c r="KAT97" s="294">
        <f t="shared" si="118"/>
        <v>-1047.9748559157808</v>
      </c>
      <c r="KAU97" s="294">
        <f t="shared" si="118"/>
        <v>-1047.9748559157808</v>
      </c>
      <c r="KAV97" s="294">
        <f t="shared" si="118"/>
        <v>-1047.9748559157808</v>
      </c>
      <c r="KAW97" s="294">
        <f t="shared" si="118"/>
        <v>-1047.9748559157808</v>
      </c>
      <c r="KAX97" s="294">
        <f t="shared" si="118"/>
        <v>-1047.9748559157808</v>
      </c>
      <c r="KAY97" s="294">
        <f t="shared" si="118"/>
        <v>-1047.9748559157808</v>
      </c>
      <c r="KAZ97" s="294">
        <f t="shared" si="118"/>
        <v>-1047.9748559157808</v>
      </c>
      <c r="KBA97" s="294">
        <f t="shared" si="118"/>
        <v>-1047.9748559157808</v>
      </c>
      <c r="KBB97" s="294">
        <f t="shared" si="118"/>
        <v>-1047.9748559157808</v>
      </c>
      <c r="KBC97" s="294">
        <f t="shared" si="118"/>
        <v>-1047.9748559157808</v>
      </c>
      <c r="KBD97" s="294">
        <f t="shared" si="118"/>
        <v>-1047.9748559157808</v>
      </c>
      <c r="KBE97" s="294">
        <f t="shared" si="118"/>
        <v>-1047.9748559157808</v>
      </c>
      <c r="KBF97" s="294">
        <f t="shared" si="118"/>
        <v>-1047.9748559157808</v>
      </c>
      <c r="KBG97" s="294">
        <f t="shared" si="118"/>
        <v>-1047.9748559157808</v>
      </c>
      <c r="KBH97" s="294">
        <f t="shared" si="118"/>
        <v>-1047.9748559157808</v>
      </c>
      <c r="KBI97" s="294">
        <f t="shared" si="118"/>
        <v>-1047.9748559157808</v>
      </c>
      <c r="KBJ97" s="294">
        <f t="shared" ref="KBJ97:KDU97" si="119">(KBJ$96*$B101+SUM($F$8:$F$10)-((KBJ$96*$B101+SUM($F$8:$F$10))/$F$11*$F$40)-($F$27*KBJ$96/$D$7)-SUM($F$14:$F$26,$F$28:$F$33,$F$35:$F$36,$F$41))</f>
        <v>-1047.9748559157808</v>
      </c>
      <c r="KBK97" s="294">
        <f t="shared" si="119"/>
        <v>-1047.9748559157808</v>
      </c>
      <c r="KBL97" s="294">
        <f t="shared" si="119"/>
        <v>-1047.9748559157808</v>
      </c>
      <c r="KBM97" s="294">
        <f t="shared" si="119"/>
        <v>-1047.9748559157808</v>
      </c>
      <c r="KBN97" s="294">
        <f t="shared" si="119"/>
        <v>-1047.9748559157808</v>
      </c>
      <c r="KBO97" s="294">
        <f t="shared" si="119"/>
        <v>-1047.9748559157808</v>
      </c>
      <c r="KBP97" s="294">
        <f t="shared" si="119"/>
        <v>-1047.9748559157808</v>
      </c>
      <c r="KBQ97" s="294">
        <f t="shared" si="119"/>
        <v>-1047.9748559157808</v>
      </c>
      <c r="KBR97" s="294">
        <f t="shared" si="119"/>
        <v>-1047.9748559157808</v>
      </c>
      <c r="KBS97" s="294">
        <f t="shared" si="119"/>
        <v>-1047.9748559157808</v>
      </c>
      <c r="KBT97" s="294">
        <f t="shared" si="119"/>
        <v>-1047.9748559157808</v>
      </c>
      <c r="KBU97" s="294">
        <f t="shared" si="119"/>
        <v>-1047.9748559157808</v>
      </c>
      <c r="KBV97" s="294">
        <f t="shared" si="119"/>
        <v>-1047.9748559157808</v>
      </c>
      <c r="KBW97" s="294">
        <f t="shared" si="119"/>
        <v>-1047.9748559157808</v>
      </c>
      <c r="KBX97" s="294">
        <f t="shared" si="119"/>
        <v>-1047.9748559157808</v>
      </c>
      <c r="KBY97" s="294">
        <f t="shared" si="119"/>
        <v>-1047.9748559157808</v>
      </c>
      <c r="KBZ97" s="294">
        <f t="shared" si="119"/>
        <v>-1047.9748559157808</v>
      </c>
      <c r="KCA97" s="294">
        <f t="shared" si="119"/>
        <v>-1047.9748559157808</v>
      </c>
      <c r="KCB97" s="294">
        <f t="shared" si="119"/>
        <v>-1047.9748559157808</v>
      </c>
      <c r="KCC97" s="294">
        <f t="shared" si="119"/>
        <v>-1047.9748559157808</v>
      </c>
      <c r="KCD97" s="294">
        <f t="shared" si="119"/>
        <v>-1047.9748559157808</v>
      </c>
      <c r="KCE97" s="294">
        <f t="shared" si="119"/>
        <v>-1047.9748559157808</v>
      </c>
      <c r="KCF97" s="294">
        <f t="shared" si="119"/>
        <v>-1047.9748559157808</v>
      </c>
      <c r="KCG97" s="294">
        <f t="shared" si="119"/>
        <v>-1047.9748559157808</v>
      </c>
      <c r="KCH97" s="294">
        <f t="shared" si="119"/>
        <v>-1047.9748559157808</v>
      </c>
      <c r="KCI97" s="294">
        <f t="shared" si="119"/>
        <v>-1047.9748559157808</v>
      </c>
      <c r="KCJ97" s="294">
        <f t="shared" si="119"/>
        <v>-1047.9748559157808</v>
      </c>
      <c r="KCK97" s="294">
        <f t="shared" si="119"/>
        <v>-1047.9748559157808</v>
      </c>
      <c r="KCL97" s="294">
        <f t="shared" si="119"/>
        <v>-1047.9748559157808</v>
      </c>
      <c r="KCM97" s="294">
        <f t="shared" si="119"/>
        <v>-1047.9748559157808</v>
      </c>
      <c r="KCN97" s="294">
        <f t="shared" si="119"/>
        <v>-1047.9748559157808</v>
      </c>
      <c r="KCO97" s="294">
        <f t="shared" si="119"/>
        <v>-1047.9748559157808</v>
      </c>
      <c r="KCP97" s="294">
        <f t="shared" si="119"/>
        <v>-1047.9748559157808</v>
      </c>
      <c r="KCQ97" s="294">
        <f t="shared" si="119"/>
        <v>-1047.9748559157808</v>
      </c>
      <c r="KCR97" s="294">
        <f t="shared" si="119"/>
        <v>-1047.9748559157808</v>
      </c>
      <c r="KCS97" s="294">
        <f t="shared" si="119"/>
        <v>-1047.9748559157808</v>
      </c>
      <c r="KCT97" s="294">
        <f t="shared" si="119"/>
        <v>-1047.9748559157808</v>
      </c>
      <c r="KCU97" s="294">
        <f t="shared" si="119"/>
        <v>-1047.9748559157808</v>
      </c>
      <c r="KCV97" s="294">
        <f t="shared" si="119"/>
        <v>-1047.9748559157808</v>
      </c>
      <c r="KCW97" s="294">
        <f t="shared" si="119"/>
        <v>-1047.9748559157808</v>
      </c>
      <c r="KCX97" s="294">
        <f t="shared" si="119"/>
        <v>-1047.9748559157808</v>
      </c>
      <c r="KCY97" s="294">
        <f t="shared" si="119"/>
        <v>-1047.9748559157808</v>
      </c>
      <c r="KCZ97" s="294">
        <f t="shared" si="119"/>
        <v>-1047.9748559157808</v>
      </c>
      <c r="KDA97" s="294">
        <f t="shared" si="119"/>
        <v>-1047.9748559157808</v>
      </c>
      <c r="KDB97" s="294">
        <f t="shared" si="119"/>
        <v>-1047.9748559157808</v>
      </c>
      <c r="KDC97" s="294">
        <f t="shared" si="119"/>
        <v>-1047.9748559157808</v>
      </c>
      <c r="KDD97" s="294">
        <f t="shared" si="119"/>
        <v>-1047.9748559157808</v>
      </c>
      <c r="KDE97" s="294">
        <f t="shared" si="119"/>
        <v>-1047.9748559157808</v>
      </c>
      <c r="KDF97" s="294">
        <f t="shared" si="119"/>
        <v>-1047.9748559157808</v>
      </c>
      <c r="KDG97" s="294">
        <f t="shared" si="119"/>
        <v>-1047.9748559157808</v>
      </c>
      <c r="KDH97" s="294">
        <f t="shared" si="119"/>
        <v>-1047.9748559157808</v>
      </c>
      <c r="KDI97" s="294">
        <f t="shared" si="119"/>
        <v>-1047.9748559157808</v>
      </c>
      <c r="KDJ97" s="294">
        <f t="shared" si="119"/>
        <v>-1047.9748559157808</v>
      </c>
      <c r="KDK97" s="294">
        <f t="shared" si="119"/>
        <v>-1047.9748559157808</v>
      </c>
      <c r="KDL97" s="294">
        <f t="shared" si="119"/>
        <v>-1047.9748559157808</v>
      </c>
      <c r="KDM97" s="294">
        <f t="shared" si="119"/>
        <v>-1047.9748559157808</v>
      </c>
      <c r="KDN97" s="294">
        <f t="shared" si="119"/>
        <v>-1047.9748559157808</v>
      </c>
      <c r="KDO97" s="294">
        <f t="shared" si="119"/>
        <v>-1047.9748559157808</v>
      </c>
      <c r="KDP97" s="294">
        <f t="shared" si="119"/>
        <v>-1047.9748559157808</v>
      </c>
      <c r="KDQ97" s="294">
        <f t="shared" si="119"/>
        <v>-1047.9748559157808</v>
      </c>
      <c r="KDR97" s="294">
        <f t="shared" si="119"/>
        <v>-1047.9748559157808</v>
      </c>
      <c r="KDS97" s="294">
        <f t="shared" si="119"/>
        <v>-1047.9748559157808</v>
      </c>
      <c r="KDT97" s="294">
        <f t="shared" si="119"/>
        <v>-1047.9748559157808</v>
      </c>
      <c r="KDU97" s="294">
        <f t="shared" si="119"/>
        <v>-1047.9748559157808</v>
      </c>
      <c r="KDV97" s="294">
        <f t="shared" ref="KDV97:KGG97" si="120">(KDV$96*$B101+SUM($F$8:$F$10)-((KDV$96*$B101+SUM($F$8:$F$10))/$F$11*$F$40)-($F$27*KDV$96/$D$7)-SUM($F$14:$F$26,$F$28:$F$33,$F$35:$F$36,$F$41))</f>
        <v>-1047.9748559157808</v>
      </c>
      <c r="KDW97" s="294">
        <f t="shared" si="120"/>
        <v>-1047.9748559157808</v>
      </c>
      <c r="KDX97" s="294">
        <f t="shared" si="120"/>
        <v>-1047.9748559157808</v>
      </c>
      <c r="KDY97" s="294">
        <f t="shared" si="120"/>
        <v>-1047.9748559157808</v>
      </c>
      <c r="KDZ97" s="294">
        <f t="shared" si="120"/>
        <v>-1047.9748559157808</v>
      </c>
      <c r="KEA97" s="294">
        <f t="shared" si="120"/>
        <v>-1047.9748559157808</v>
      </c>
      <c r="KEB97" s="294">
        <f t="shared" si="120"/>
        <v>-1047.9748559157808</v>
      </c>
      <c r="KEC97" s="294">
        <f t="shared" si="120"/>
        <v>-1047.9748559157808</v>
      </c>
      <c r="KED97" s="294">
        <f t="shared" si="120"/>
        <v>-1047.9748559157808</v>
      </c>
      <c r="KEE97" s="294">
        <f t="shared" si="120"/>
        <v>-1047.9748559157808</v>
      </c>
      <c r="KEF97" s="294">
        <f t="shared" si="120"/>
        <v>-1047.9748559157808</v>
      </c>
      <c r="KEG97" s="294">
        <f t="shared" si="120"/>
        <v>-1047.9748559157808</v>
      </c>
      <c r="KEH97" s="294">
        <f t="shared" si="120"/>
        <v>-1047.9748559157808</v>
      </c>
      <c r="KEI97" s="294">
        <f t="shared" si="120"/>
        <v>-1047.9748559157808</v>
      </c>
      <c r="KEJ97" s="294">
        <f t="shared" si="120"/>
        <v>-1047.9748559157808</v>
      </c>
      <c r="KEK97" s="294">
        <f t="shared" si="120"/>
        <v>-1047.9748559157808</v>
      </c>
      <c r="KEL97" s="294">
        <f t="shared" si="120"/>
        <v>-1047.9748559157808</v>
      </c>
      <c r="KEM97" s="294">
        <f t="shared" si="120"/>
        <v>-1047.9748559157808</v>
      </c>
      <c r="KEN97" s="294">
        <f t="shared" si="120"/>
        <v>-1047.9748559157808</v>
      </c>
      <c r="KEO97" s="294">
        <f t="shared" si="120"/>
        <v>-1047.9748559157808</v>
      </c>
      <c r="KEP97" s="294">
        <f t="shared" si="120"/>
        <v>-1047.9748559157808</v>
      </c>
      <c r="KEQ97" s="294">
        <f t="shared" si="120"/>
        <v>-1047.9748559157808</v>
      </c>
      <c r="KER97" s="294">
        <f t="shared" si="120"/>
        <v>-1047.9748559157808</v>
      </c>
      <c r="KES97" s="294">
        <f t="shared" si="120"/>
        <v>-1047.9748559157808</v>
      </c>
      <c r="KET97" s="294">
        <f t="shared" si="120"/>
        <v>-1047.9748559157808</v>
      </c>
      <c r="KEU97" s="294">
        <f t="shared" si="120"/>
        <v>-1047.9748559157808</v>
      </c>
      <c r="KEV97" s="294">
        <f t="shared" si="120"/>
        <v>-1047.9748559157808</v>
      </c>
      <c r="KEW97" s="294">
        <f t="shared" si="120"/>
        <v>-1047.9748559157808</v>
      </c>
      <c r="KEX97" s="294">
        <f t="shared" si="120"/>
        <v>-1047.9748559157808</v>
      </c>
      <c r="KEY97" s="294">
        <f t="shared" si="120"/>
        <v>-1047.9748559157808</v>
      </c>
      <c r="KEZ97" s="294">
        <f t="shared" si="120"/>
        <v>-1047.9748559157808</v>
      </c>
      <c r="KFA97" s="294">
        <f t="shared" si="120"/>
        <v>-1047.9748559157808</v>
      </c>
      <c r="KFB97" s="294">
        <f t="shared" si="120"/>
        <v>-1047.9748559157808</v>
      </c>
      <c r="KFC97" s="294">
        <f t="shared" si="120"/>
        <v>-1047.9748559157808</v>
      </c>
      <c r="KFD97" s="294">
        <f t="shared" si="120"/>
        <v>-1047.9748559157808</v>
      </c>
      <c r="KFE97" s="294">
        <f t="shared" si="120"/>
        <v>-1047.9748559157808</v>
      </c>
      <c r="KFF97" s="294">
        <f t="shared" si="120"/>
        <v>-1047.9748559157808</v>
      </c>
      <c r="KFG97" s="294">
        <f t="shared" si="120"/>
        <v>-1047.9748559157808</v>
      </c>
      <c r="KFH97" s="294">
        <f t="shared" si="120"/>
        <v>-1047.9748559157808</v>
      </c>
      <c r="KFI97" s="294">
        <f t="shared" si="120"/>
        <v>-1047.9748559157808</v>
      </c>
      <c r="KFJ97" s="294">
        <f t="shared" si="120"/>
        <v>-1047.9748559157808</v>
      </c>
      <c r="KFK97" s="294">
        <f t="shared" si="120"/>
        <v>-1047.9748559157808</v>
      </c>
      <c r="KFL97" s="294">
        <f t="shared" si="120"/>
        <v>-1047.9748559157808</v>
      </c>
      <c r="KFM97" s="294">
        <f t="shared" si="120"/>
        <v>-1047.9748559157808</v>
      </c>
      <c r="KFN97" s="294">
        <f t="shared" si="120"/>
        <v>-1047.9748559157808</v>
      </c>
      <c r="KFO97" s="294">
        <f t="shared" si="120"/>
        <v>-1047.9748559157808</v>
      </c>
      <c r="KFP97" s="294">
        <f t="shared" si="120"/>
        <v>-1047.9748559157808</v>
      </c>
      <c r="KFQ97" s="294">
        <f t="shared" si="120"/>
        <v>-1047.9748559157808</v>
      </c>
      <c r="KFR97" s="294">
        <f t="shared" si="120"/>
        <v>-1047.9748559157808</v>
      </c>
      <c r="KFS97" s="294">
        <f t="shared" si="120"/>
        <v>-1047.9748559157808</v>
      </c>
      <c r="KFT97" s="294">
        <f t="shared" si="120"/>
        <v>-1047.9748559157808</v>
      </c>
      <c r="KFU97" s="294">
        <f t="shared" si="120"/>
        <v>-1047.9748559157808</v>
      </c>
      <c r="KFV97" s="294">
        <f t="shared" si="120"/>
        <v>-1047.9748559157808</v>
      </c>
      <c r="KFW97" s="294">
        <f t="shared" si="120"/>
        <v>-1047.9748559157808</v>
      </c>
      <c r="KFX97" s="294">
        <f t="shared" si="120"/>
        <v>-1047.9748559157808</v>
      </c>
      <c r="KFY97" s="294">
        <f t="shared" si="120"/>
        <v>-1047.9748559157808</v>
      </c>
      <c r="KFZ97" s="294">
        <f t="shared" si="120"/>
        <v>-1047.9748559157808</v>
      </c>
      <c r="KGA97" s="294">
        <f t="shared" si="120"/>
        <v>-1047.9748559157808</v>
      </c>
      <c r="KGB97" s="294">
        <f t="shared" si="120"/>
        <v>-1047.9748559157808</v>
      </c>
      <c r="KGC97" s="294">
        <f t="shared" si="120"/>
        <v>-1047.9748559157808</v>
      </c>
      <c r="KGD97" s="294">
        <f t="shared" si="120"/>
        <v>-1047.9748559157808</v>
      </c>
      <c r="KGE97" s="294">
        <f t="shared" si="120"/>
        <v>-1047.9748559157808</v>
      </c>
      <c r="KGF97" s="294">
        <f t="shared" si="120"/>
        <v>-1047.9748559157808</v>
      </c>
      <c r="KGG97" s="294">
        <f t="shared" si="120"/>
        <v>-1047.9748559157808</v>
      </c>
      <c r="KGH97" s="294">
        <f t="shared" ref="KGH97:KIS97" si="121">(KGH$96*$B101+SUM($F$8:$F$10)-((KGH$96*$B101+SUM($F$8:$F$10))/$F$11*$F$40)-($F$27*KGH$96/$D$7)-SUM($F$14:$F$26,$F$28:$F$33,$F$35:$F$36,$F$41))</f>
        <v>-1047.9748559157808</v>
      </c>
      <c r="KGI97" s="294">
        <f t="shared" si="121"/>
        <v>-1047.9748559157808</v>
      </c>
      <c r="KGJ97" s="294">
        <f t="shared" si="121"/>
        <v>-1047.9748559157808</v>
      </c>
      <c r="KGK97" s="294">
        <f t="shared" si="121"/>
        <v>-1047.9748559157808</v>
      </c>
      <c r="KGL97" s="294">
        <f t="shared" si="121"/>
        <v>-1047.9748559157808</v>
      </c>
      <c r="KGM97" s="294">
        <f t="shared" si="121"/>
        <v>-1047.9748559157808</v>
      </c>
      <c r="KGN97" s="294">
        <f t="shared" si="121"/>
        <v>-1047.9748559157808</v>
      </c>
      <c r="KGO97" s="294">
        <f t="shared" si="121"/>
        <v>-1047.9748559157808</v>
      </c>
      <c r="KGP97" s="294">
        <f t="shared" si="121"/>
        <v>-1047.9748559157808</v>
      </c>
      <c r="KGQ97" s="294">
        <f t="shared" si="121"/>
        <v>-1047.9748559157808</v>
      </c>
      <c r="KGR97" s="294">
        <f t="shared" si="121"/>
        <v>-1047.9748559157808</v>
      </c>
      <c r="KGS97" s="294">
        <f t="shared" si="121"/>
        <v>-1047.9748559157808</v>
      </c>
      <c r="KGT97" s="294">
        <f t="shared" si="121"/>
        <v>-1047.9748559157808</v>
      </c>
      <c r="KGU97" s="294">
        <f t="shared" si="121"/>
        <v>-1047.9748559157808</v>
      </c>
      <c r="KGV97" s="294">
        <f t="shared" si="121"/>
        <v>-1047.9748559157808</v>
      </c>
      <c r="KGW97" s="294">
        <f t="shared" si="121"/>
        <v>-1047.9748559157808</v>
      </c>
      <c r="KGX97" s="294">
        <f t="shared" si="121"/>
        <v>-1047.9748559157808</v>
      </c>
      <c r="KGY97" s="294">
        <f t="shared" si="121"/>
        <v>-1047.9748559157808</v>
      </c>
      <c r="KGZ97" s="294">
        <f t="shared" si="121"/>
        <v>-1047.9748559157808</v>
      </c>
      <c r="KHA97" s="294">
        <f t="shared" si="121"/>
        <v>-1047.9748559157808</v>
      </c>
      <c r="KHB97" s="294">
        <f t="shared" si="121"/>
        <v>-1047.9748559157808</v>
      </c>
      <c r="KHC97" s="294">
        <f t="shared" si="121"/>
        <v>-1047.9748559157808</v>
      </c>
      <c r="KHD97" s="294">
        <f t="shared" si="121"/>
        <v>-1047.9748559157808</v>
      </c>
      <c r="KHE97" s="294">
        <f t="shared" si="121"/>
        <v>-1047.9748559157808</v>
      </c>
      <c r="KHF97" s="294">
        <f t="shared" si="121"/>
        <v>-1047.9748559157808</v>
      </c>
      <c r="KHG97" s="294">
        <f t="shared" si="121"/>
        <v>-1047.9748559157808</v>
      </c>
      <c r="KHH97" s="294">
        <f t="shared" si="121"/>
        <v>-1047.9748559157808</v>
      </c>
      <c r="KHI97" s="294">
        <f t="shared" si="121"/>
        <v>-1047.9748559157808</v>
      </c>
      <c r="KHJ97" s="294">
        <f t="shared" si="121"/>
        <v>-1047.9748559157808</v>
      </c>
      <c r="KHK97" s="294">
        <f t="shared" si="121"/>
        <v>-1047.9748559157808</v>
      </c>
      <c r="KHL97" s="294">
        <f t="shared" si="121"/>
        <v>-1047.9748559157808</v>
      </c>
      <c r="KHM97" s="294">
        <f t="shared" si="121"/>
        <v>-1047.9748559157808</v>
      </c>
      <c r="KHN97" s="294">
        <f t="shared" si="121"/>
        <v>-1047.9748559157808</v>
      </c>
      <c r="KHO97" s="294">
        <f t="shared" si="121"/>
        <v>-1047.9748559157808</v>
      </c>
      <c r="KHP97" s="294">
        <f t="shared" si="121"/>
        <v>-1047.9748559157808</v>
      </c>
      <c r="KHQ97" s="294">
        <f t="shared" si="121"/>
        <v>-1047.9748559157808</v>
      </c>
      <c r="KHR97" s="294">
        <f t="shared" si="121"/>
        <v>-1047.9748559157808</v>
      </c>
      <c r="KHS97" s="294">
        <f t="shared" si="121"/>
        <v>-1047.9748559157808</v>
      </c>
      <c r="KHT97" s="294">
        <f t="shared" si="121"/>
        <v>-1047.9748559157808</v>
      </c>
      <c r="KHU97" s="294">
        <f t="shared" si="121"/>
        <v>-1047.9748559157808</v>
      </c>
      <c r="KHV97" s="294">
        <f t="shared" si="121"/>
        <v>-1047.9748559157808</v>
      </c>
      <c r="KHW97" s="294">
        <f t="shared" si="121"/>
        <v>-1047.9748559157808</v>
      </c>
      <c r="KHX97" s="294">
        <f t="shared" si="121"/>
        <v>-1047.9748559157808</v>
      </c>
      <c r="KHY97" s="294">
        <f t="shared" si="121"/>
        <v>-1047.9748559157808</v>
      </c>
      <c r="KHZ97" s="294">
        <f t="shared" si="121"/>
        <v>-1047.9748559157808</v>
      </c>
      <c r="KIA97" s="294">
        <f t="shared" si="121"/>
        <v>-1047.9748559157808</v>
      </c>
      <c r="KIB97" s="294">
        <f t="shared" si="121"/>
        <v>-1047.9748559157808</v>
      </c>
      <c r="KIC97" s="294">
        <f t="shared" si="121"/>
        <v>-1047.9748559157808</v>
      </c>
      <c r="KID97" s="294">
        <f t="shared" si="121"/>
        <v>-1047.9748559157808</v>
      </c>
      <c r="KIE97" s="294">
        <f t="shared" si="121"/>
        <v>-1047.9748559157808</v>
      </c>
      <c r="KIF97" s="294">
        <f t="shared" si="121"/>
        <v>-1047.9748559157808</v>
      </c>
      <c r="KIG97" s="294">
        <f t="shared" si="121"/>
        <v>-1047.9748559157808</v>
      </c>
      <c r="KIH97" s="294">
        <f t="shared" si="121"/>
        <v>-1047.9748559157808</v>
      </c>
      <c r="KII97" s="294">
        <f t="shared" si="121"/>
        <v>-1047.9748559157808</v>
      </c>
      <c r="KIJ97" s="294">
        <f t="shared" si="121"/>
        <v>-1047.9748559157808</v>
      </c>
      <c r="KIK97" s="294">
        <f t="shared" si="121"/>
        <v>-1047.9748559157808</v>
      </c>
      <c r="KIL97" s="294">
        <f t="shared" si="121"/>
        <v>-1047.9748559157808</v>
      </c>
      <c r="KIM97" s="294">
        <f t="shared" si="121"/>
        <v>-1047.9748559157808</v>
      </c>
      <c r="KIN97" s="294">
        <f t="shared" si="121"/>
        <v>-1047.9748559157808</v>
      </c>
      <c r="KIO97" s="294">
        <f t="shared" si="121"/>
        <v>-1047.9748559157808</v>
      </c>
      <c r="KIP97" s="294">
        <f t="shared" si="121"/>
        <v>-1047.9748559157808</v>
      </c>
      <c r="KIQ97" s="294">
        <f t="shared" si="121"/>
        <v>-1047.9748559157808</v>
      </c>
      <c r="KIR97" s="294">
        <f t="shared" si="121"/>
        <v>-1047.9748559157808</v>
      </c>
      <c r="KIS97" s="294">
        <f t="shared" si="121"/>
        <v>-1047.9748559157808</v>
      </c>
      <c r="KIT97" s="294">
        <f t="shared" ref="KIT97:KLE97" si="122">(KIT$96*$B101+SUM($F$8:$F$10)-((KIT$96*$B101+SUM($F$8:$F$10))/$F$11*$F$40)-($F$27*KIT$96/$D$7)-SUM($F$14:$F$26,$F$28:$F$33,$F$35:$F$36,$F$41))</f>
        <v>-1047.9748559157808</v>
      </c>
      <c r="KIU97" s="294">
        <f t="shared" si="122"/>
        <v>-1047.9748559157808</v>
      </c>
      <c r="KIV97" s="294">
        <f t="shared" si="122"/>
        <v>-1047.9748559157808</v>
      </c>
      <c r="KIW97" s="294">
        <f t="shared" si="122"/>
        <v>-1047.9748559157808</v>
      </c>
      <c r="KIX97" s="294">
        <f t="shared" si="122"/>
        <v>-1047.9748559157808</v>
      </c>
      <c r="KIY97" s="294">
        <f t="shared" si="122"/>
        <v>-1047.9748559157808</v>
      </c>
      <c r="KIZ97" s="294">
        <f t="shared" si="122"/>
        <v>-1047.9748559157808</v>
      </c>
      <c r="KJA97" s="294">
        <f t="shared" si="122"/>
        <v>-1047.9748559157808</v>
      </c>
      <c r="KJB97" s="294">
        <f t="shared" si="122"/>
        <v>-1047.9748559157808</v>
      </c>
      <c r="KJC97" s="294">
        <f t="shared" si="122"/>
        <v>-1047.9748559157808</v>
      </c>
      <c r="KJD97" s="294">
        <f t="shared" si="122"/>
        <v>-1047.9748559157808</v>
      </c>
      <c r="KJE97" s="294">
        <f t="shared" si="122"/>
        <v>-1047.9748559157808</v>
      </c>
      <c r="KJF97" s="294">
        <f t="shared" si="122"/>
        <v>-1047.9748559157808</v>
      </c>
      <c r="KJG97" s="294">
        <f t="shared" si="122"/>
        <v>-1047.9748559157808</v>
      </c>
      <c r="KJH97" s="294">
        <f t="shared" si="122"/>
        <v>-1047.9748559157808</v>
      </c>
      <c r="KJI97" s="294">
        <f t="shared" si="122"/>
        <v>-1047.9748559157808</v>
      </c>
      <c r="KJJ97" s="294">
        <f t="shared" si="122"/>
        <v>-1047.9748559157808</v>
      </c>
      <c r="KJK97" s="294">
        <f t="shared" si="122"/>
        <v>-1047.9748559157808</v>
      </c>
      <c r="KJL97" s="294">
        <f t="shared" si="122"/>
        <v>-1047.9748559157808</v>
      </c>
      <c r="KJM97" s="294">
        <f t="shared" si="122"/>
        <v>-1047.9748559157808</v>
      </c>
      <c r="KJN97" s="294">
        <f t="shared" si="122"/>
        <v>-1047.9748559157808</v>
      </c>
      <c r="KJO97" s="294">
        <f t="shared" si="122"/>
        <v>-1047.9748559157808</v>
      </c>
      <c r="KJP97" s="294">
        <f t="shared" si="122"/>
        <v>-1047.9748559157808</v>
      </c>
      <c r="KJQ97" s="294">
        <f t="shared" si="122"/>
        <v>-1047.9748559157808</v>
      </c>
      <c r="KJR97" s="294">
        <f t="shared" si="122"/>
        <v>-1047.9748559157808</v>
      </c>
      <c r="KJS97" s="294">
        <f t="shared" si="122"/>
        <v>-1047.9748559157808</v>
      </c>
      <c r="KJT97" s="294">
        <f t="shared" si="122"/>
        <v>-1047.9748559157808</v>
      </c>
      <c r="KJU97" s="294">
        <f t="shared" si="122"/>
        <v>-1047.9748559157808</v>
      </c>
      <c r="KJV97" s="294">
        <f t="shared" si="122"/>
        <v>-1047.9748559157808</v>
      </c>
      <c r="KJW97" s="294">
        <f t="shared" si="122"/>
        <v>-1047.9748559157808</v>
      </c>
      <c r="KJX97" s="294">
        <f t="shared" si="122"/>
        <v>-1047.9748559157808</v>
      </c>
      <c r="KJY97" s="294">
        <f t="shared" si="122"/>
        <v>-1047.9748559157808</v>
      </c>
      <c r="KJZ97" s="294">
        <f t="shared" si="122"/>
        <v>-1047.9748559157808</v>
      </c>
      <c r="KKA97" s="294">
        <f t="shared" si="122"/>
        <v>-1047.9748559157808</v>
      </c>
      <c r="KKB97" s="294">
        <f t="shared" si="122"/>
        <v>-1047.9748559157808</v>
      </c>
      <c r="KKC97" s="294">
        <f t="shared" si="122"/>
        <v>-1047.9748559157808</v>
      </c>
      <c r="KKD97" s="294">
        <f t="shared" si="122"/>
        <v>-1047.9748559157808</v>
      </c>
      <c r="KKE97" s="294">
        <f t="shared" si="122"/>
        <v>-1047.9748559157808</v>
      </c>
      <c r="KKF97" s="294">
        <f t="shared" si="122"/>
        <v>-1047.9748559157808</v>
      </c>
      <c r="KKG97" s="294">
        <f t="shared" si="122"/>
        <v>-1047.9748559157808</v>
      </c>
      <c r="KKH97" s="294">
        <f t="shared" si="122"/>
        <v>-1047.9748559157808</v>
      </c>
      <c r="KKI97" s="294">
        <f t="shared" si="122"/>
        <v>-1047.9748559157808</v>
      </c>
      <c r="KKJ97" s="294">
        <f t="shared" si="122"/>
        <v>-1047.9748559157808</v>
      </c>
      <c r="KKK97" s="294">
        <f t="shared" si="122"/>
        <v>-1047.9748559157808</v>
      </c>
      <c r="KKL97" s="294">
        <f t="shared" si="122"/>
        <v>-1047.9748559157808</v>
      </c>
      <c r="KKM97" s="294">
        <f t="shared" si="122"/>
        <v>-1047.9748559157808</v>
      </c>
      <c r="KKN97" s="294">
        <f t="shared" si="122"/>
        <v>-1047.9748559157808</v>
      </c>
      <c r="KKO97" s="294">
        <f t="shared" si="122"/>
        <v>-1047.9748559157808</v>
      </c>
      <c r="KKP97" s="294">
        <f t="shared" si="122"/>
        <v>-1047.9748559157808</v>
      </c>
      <c r="KKQ97" s="294">
        <f t="shared" si="122"/>
        <v>-1047.9748559157808</v>
      </c>
      <c r="KKR97" s="294">
        <f t="shared" si="122"/>
        <v>-1047.9748559157808</v>
      </c>
      <c r="KKS97" s="294">
        <f t="shared" si="122"/>
        <v>-1047.9748559157808</v>
      </c>
      <c r="KKT97" s="294">
        <f t="shared" si="122"/>
        <v>-1047.9748559157808</v>
      </c>
      <c r="KKU97" s="294">
        <f t="shared" si="122"/>
        <v>-1047.9748559157808</v>
      </c>
      <c r="KKV97" s="294">
        <f t="shared" si="122"/>
        <v>-1047.9748559157808</v>
      </c>
      <c r="KKW97" s="294">
        <f t="shared" si="122"/>
        <v>-1047.9748559157808</v>
      </c>
      <c r="KKX97" s="294">
        <f t="shared" si="122"/>
        <v>-1047.9748559157808</v>
      </c>
      <c r="KKY97" s="294">
        <f t="shared" si="122"/>
        <v>-1047.9748559157808</v>
      </c>
      <c r="KKZ97" s="294">
        <f t="shared" si="122"/>
        <v>-1047.9748559157808</v>
      </c>
      <c r="KLA97" s="294">
        <f t="shared" si="122"/>
        <v>-1047.9748559157808</v>
      </c>
      <c r="KLB97" s="294">
        <f t="shared" si="122"/>
        <v>-1047.9748559157808</v>
      </c>
      <c r="KLC97" s="294">
        <f t="shared" si="122"/>
        <v>-1047.9748559157808</v>
      </c>
      <c r="KLD97" s="294">
        <f t="shared" si="122"/>
        <v>-1047.9748559157808</v>
      </c>
      <c r="KLE97" s="294">
        <f t="shared" si="122"/>
        <v>-1047.9748559157808</v>
      </c>
      <c r="KLF97" s="294">
        <f t="shared" ref="KLF97:KNQ97" si="123">(KLF$96*$B101+SUM($F$8:$F$10)-((KLF$96*$B101+SUM($F$8:$F$10))/$F$11*$F$40)-($F$27*KLF$96/$D$7)-SUM($F$14:$F$26,$F$28:$F$33,$F$35:$F$36,$F$41))</f>
        <v>-1047.9748559157808</v>
      </c>
      <c r="KLG97" s="294">
        <f t="shared" si="123"/>
        <v>-1047.9748559157808</v>
      </c>
      <c r="KLH97" s="294">
        <f t="shared" si="123"/>
        <v>-1047.9748559157808</v>
      </c>
      <c r="KLI97" s="294">
        <f t="shared" si="123"/>
        <v>-1047.9748559157808</v>
      </c>
      <c r="KLJ97" s="294">
        <f t="shared" si="123"/>
        <v>-1047.9748559157808</v>
      </c>
      <c r="KLK97" s="294">
        <f t="shared" si="123"/>
        <v>-1047.9748559157808</v>
      </c>
      <c r="KLL97" s="294">
        <f t="shared" si="123"/>
        <v>-1047.9748559157808</v>
      </c>
      <c r="KLM97" s="294">
        <f t="shared" si="123"/>
        <v>-1047.9748559157808</v>
      </c>
      <c r="KLN97" s="294">
        <f t="shared" si="123"/>
        <v>-1047.9748559157808</v>
      </c>
      <c r="KLO97" s="294">
        <f t="shared" si="123"/>
        <v>-1047.9748559157808</v>
      </c>
      <c r="KLP97" s="294">
        <f t="shared" si="123"/>
        <v>-1047.9748559157808</v>
      </c>
      <c r="KLQ97" s="294">
        <f t="shared" si="123"/>
        <v>-1047.9748559157808</v>
      </c>
      <c r="KLR97" s="294">
        <f t="shared" si="123"/>
        <v>-1047.9748559157808</v>
      </c>
      <c r="KLS97" s="294">
        <f t="shared" si="123"/>
        <v>-1047.9748559157808</v>
      </c>
      <c r="KLT97" s="294">
        <f t="shared" si="123"/>
        <v>-1047.9748559157808</v>
      </c>
      <c r="KLU97" s="294">
        <f t="shared" si="123"/>
        <v>-1047.9748559157808</v>
      </c>
      <c r="KLV97" s="294">
        <f t="shared" si="123"/>
        <v>-1047.9748559157808</v>
      </c>
      <c r="KLW97" s="294">
        <f t="shared" si="123"/>
        <v>-1047.9748559157808</v>
      </c>
      <c r="KLX97" s="294">
        <f t="shared" si="123"/>
        <v>-1047.9748559157808</v>
      </c>
      <c r="KLY97" s="294">
        <f t="shared" si="123"/>
        <v>-1047.9748559157808</v>
      </c>
      <c r="KLZ97" s="294">
        <f t="shared" si="123"/>
        <v>-1047.9748559157808</v>
      </c>
      <c r="KMA97" s="294">
        <f t="shared" si="123"/>
        <v>-1047.9748559157808</v>
      </c>
      <c r="KMB97" s="294">
        <f t="shared" si="123"/>
        <v>-1047.9748559157808</v>
      </c>
      <c r="KMC97" s="294">
        <f t="shared" si="123"/>
        <v>-1047.9748559157808</v>
      </c>
      <c r="KMD97" s="294">
        <f t="shared" si="123"/>
        <v>-1047.9748559157808</v>
      </c>
      <c r="KME97" s="294">
        <f t="shared" si="123"/>
        <v>-1047.9748559157808</v>
      </c>
      <c r="KMF97" s="294">
        <f t="shared" si="123"/>
        <v>-1047.9748559157808</v>
      </c>
      <c r="KMG97" s="294">
        <f t="shared" si="123"/>
        <v>-1047.9748559157808</v>
      </c>
      <c r="KMH97" s="294">
        <f t="shared" si="123"/>
        <v>-1047.9748559157808</v>
      </c>
      <c r="KMI97" s="294">
        <f t="shared" si="123"/>
        <v>-1047.9748559157808</v>
      </c>
      <c r="KMJ97" s="294">
        <f t="shared" si="123"/>
        <v>-1047.9748559157808</v>
      </c>
      <c r="KMK97" s="294">
        <f t="shared" si="123"/>
        <v>-1047.9748559157808</v>
      </c>
      <c r="KML97" s="294">
        <f t="shared" si="123"/>
        <v>-1047.9748559157808</v>
      </c>
      <c r="KMM97" s="294">
        <f t="shared" si="123"/>
        <v>-1047.9748559157808</v>
      </c>
      <c r="KMN97" s="294">
        <f t="shared" si="123"/>
        <v>-1047.9748559157808</v>
      </c>
      <c r="KMO97" s="294">
        <f t="shared" si="123"/>
        <v>-1047.9748559157808</v>
      </c>
      <c r="KMP97" s="294">
        <f t="shared" si="123"/>
        <v>-1047.9748559157808</v>
      </c>
      <c r="KMQ97" s="294">
        <f t="shared" si="123"/>
        <v>-1047.9748559157808</v>
      </c>
      <c r="KMR97" s="294">
        <f t="shared" si="123"/>
        <v>-1047.9748559157808</v>
      </c>
      <c r="KMS97" s="294">
        <f t="shared" si="123"/>
        <v>-1047.9748559157808</v>
      </c>
      <c r="KMT97" s="294">
        <f t="shared" si="123"/>
        <v>-1047.9748559157808</v>
      </c>
      <c r="KMU97" s="294">
        <f t="shared" si="123"/>
        <v>-1047.9748559157808</v>
      </c>
      <c r="KMV97" s="294">
        <f t="shared" si="123"/>
        <v>-1047.9748559157808</v>
      </c>
      <c r="KMW97" s="294">
        <f t="shared" si="123"/>
        <v>-1047.9748559157808</v>
      </c>
      <c r="KMX97" s="294">
        <f t="shared" si="123"/>
        <v>-1047.9748559157808</v>
      </c>
      <c r="KMY97" s="294">
        <f t="shared" si="123"/>
        <v>-1047.9748559157808</v>
      </c>
      <c r="KMZ97" s="294">
        <f t="shared" si="123"/>
        <v>-1047.9748559157808</v>
      </c>
      <c r="KNA97" s="294">
        <f t="shared" si="123"/>
        <v>-1047.9748559157808</v>
      </c>
      <c r="KNB97" s="294">
        <f t="shared" si="123"/>
        <v>-1047.9748559157808</v>
      </c>
      <c r="KNC97" s="294">
        <f t="shared" si="123"/>
        <v>-1047.9748559157808</v>
      </c>
      <c r="KND97" s="294">
        <f t="shared" si="123"/>
        <v>-1047.9748559157808</v>
      </c>
      <c r="KNE97" s="294">
        <f t="shared" si="123"/>
        <v>-1047.9748559157808</v>
      </c>
      <c r="KNF97" s="294">
        <f t="shared" si="123"/>
        <v>-1047.9748559157808</v>
      </c>
      <c r="KNG97" s="294">
        <f t="shared" si="123"/>
        <v>-1047.9748559157808</v>
      </c>
      <c r="KNH97" s="294">
        <f t="shared" si="123"/>
        <v>-1047.9748559157808</v>
      </c>
      <c r="KNI97" s="294">
        <f t="shared" si="123"/>
        <v>-1047.9748559157808</v>
      </c>
      <c r="KNJ97" s="294">
        <f t="shared" si="123"/>
        <v>-1047.9748559157808</v>
      </c>
      <c r="KNK97" s="294">
        <f t="shared" si="123"/>
        <v>-1047.9748559157808</v>
      </c>
      <c r="KNL97" s="294">
        <f t="shared" si="123"/>
        <v>-1047.9748559157808</v>
      </c>
      <c r="KNM97" s="294">
        <f t="shared" si="123"/>
        <v>-1047.9748559157808</v>
      </c>
      <c r="KNN97" s="294">
        <f t="shared" si="123"/>
        <v>-1047.9748559157808</v>
      </c>
      <c r="KNO97" s="294">
        <f t="shared" si="123"/>
        <v>-1047.9748559157808</v>
      </c>
      <c r="KNP97" s="294">
        <f t="shared" si="123"/>
        <v>-1047.9748559157808</v>
      </c>
      <c r="KNQ97" s="294">
        <f t="shared" si="123"/>
        <v>-1047.9748559157808</v>
      </c>
      <c r="KNR97" s="294">
        <f t="shared" ref="KNR97:KQC97" si="124">(KNR$96*$B101+SUM($F$8:$F$10)-((KNR$96*$B101+SUM($F$8:$F$10))/$F$11*$F$40)-($F$27*KNR$96/$D$7)-SUM($F$14:$F$26,$F$28:$F$33,$F$35:$F$36,$F$41))</f>
        <v>-1047.9748559157808</v>
      </c>
      <c r="KNS97" s="294">
        <f t="shared" si="124"/>
        <v>-1047.9748559157808</v>
      </c>
      <c r="KNT97" s="294">
        <f t="shared" si="124"/>
        <v>-1047.9748559157808</v>
      </c>
      <c r="KNU97" s="294">
        <f t="shared" si="124"/>
        <v>-1047.9748559157808</v>
      </c>
      <c r="KNV97" s="294">
        <f t="shared" si="124"/>
        <v>-1047.9748559157808</v>
      </c>
      <c r="KNW97" s="294">
        <f t="shared" si="124"/>
        <v>-1047.9748559157808</v>
      </c>
      <c r="KNX97" s="294">
        <f t="shared" si="124"/>
        <v>-1047.9748559157808</v>
      </c>
      <c r="KNY97" s="294">
        <f t="shared" si="124"/>
        <v>-1047.9748559157808</v>
      </c>
      <c r="KNZ97" s="294">
        <f t="shared" si="124"/>
        <v>-1047.9748559157808</v>
      </c>
      <c r="KOA97" s="294">
        <f t="shared" si="124"/>
        <v>-1047.9748559157808</v>
      </c>
      <c r="KOB97" s="294">
        <f t="shared" si="124"/>
        <v>-1047.9748559157808</v>
      </c>
      <c r="KOC97" s="294">
        <f t="shared" si="124"/>
        <v>-1047.9748559157808</v>
      </c>
      <c r="KOD97" s="294">
        <f t="shared" si="124"/>
        <v>-1047.9748559157808</v>
      </c>
      <c r="KOE97" s="294">
        <f t="shared" si="124"/>
        <v>-1047.9748559157808</v>
      </c>
      <c r="KOF97" s="294">
        <f t="shared" si="124"/>
        <v>-1047.9748559157808</v>
      </c>
      <c r="KOG97" s="294">
        <f t="shared" si="124"/>
        <v>-1047.9748559157808</v>
      </c>
      <c r="KOH97" s="294">
        <f t="shared" si="124"/>
        <v>-1047.9748559157808</v>
      </c>
      <c r="KOI97" s="294">
        <f t="shared" si="124"/>
        <v>-1047.9748559157808</v>
      </c>
      <c r="KOJ97" s="294">
        <f t="shared" si="124"/>
        <v>-1047.9748559157808</v>
      </c>
      <c r="KOK97" s="294">
        <f t="shared" si="124"/>
        <v>-1047.9748559157808</v>
      </c>
      <c r="KOL97" s="294">
        <f t="shared" si="124"/>
        <v>-1047.9748559157808</v>
      </c>
      <c r="KOM97" s="294">
        <f t="shared" si="124"/>
        <v>-1047.9748559157808</v>
      </c>
      <c r="KON97" s="294">
        <f t="shared" si="124"/>
        <v>-1047.9748559157808</v>
      </c>
      <c r="KOO97" s="294">
        <f t="shared" si="124"/>
        <v>-1047.9748559157808</v>
      </c>
      <c r="KOP97" s="294">
        <f t="shared" si="124"/>
        <v>-1047.9748559157808</v>
      </c>
      <c r="KOQ97" s="294">
        <f t="shared" si="124"/>
        <v>-1047.9748559157808</v>
      </c>
      <c r="KOR97" s="294">
        <f t="shared" si="124"/>
        <v>-1047.9748559157808</v>
      </c>
      <c r="KOS97" s="294">
        <f t="shared" si="124"/>
        <v>-1047.9748559157808</v>
      </c>
      <c r="KOT97" s="294">
        <f t="shared" si="124"/>
        <v>-1047.9748559157808</v>
      </c>
      <c r="KOU97" s="294">
        <f t="shared" si="124"/>
        <v>-1047.9748559157808</v>
      </c>
      <c r="KOV97" s="294">
        <f t="shared" si="124"/>
        <v>-1047.9748559157808</v>
      </c>
      <c r="KOW97" s="294">
        <f t="shared" si="124"/>
        <v>-1047.9748559157808</v>
      </c>
      <c r="KOX97" s="294">
        <f t="shared" si="124"/>
        <v>-1047.9748559157808</v>
      </c>
      <c r="KOY97" s="294">
        <f t="shared" si="124"/>
        <v>-1047.9748559157808</v>
      </c>
      <c r="KOZ97" s="294">
        <f t="shared" si="124"/>
        <v>-1047.9748559157808</v>
      </c>
      <c r="KPA97" s="294">
        <f t="shared" si="124"/>
        <v>-1047.9748559157808</v>
      </c>
      <c r="KPB97" s="294">
        <f t="shared" si="124"/>
        <v>-1047.9748559157808</v>
      </c>
      <c r="KPC97" s="294">
        <f t="shared" si="124"/>
        <v>-1047.9748559157808</v>
      </c>
      <c r="KPD97" s="294">
        <f t="shared" si="124"/>
        <v>-1047.9748559157808</v>
      </c>
      <c r="KPE97" s="294">
        <f t="shared" si="124"/>
        <v>-1047.9748559157808</v>
      </c>
      <c r="KPF97" s="294">
        <f t="shared" si="124"/>
        <v>-1047.9748559157808</v>
      </c>
      <c r="KPG97" s="294">
        <f t="shared" si="124"/>
        <v>-1047.9748559157808</v>
      </c>
      <c r="KPH97" s="294">
        <f t="shared" si="124"/>
        <v>-1047.9748559157808</v>
      </c>
      <c r="KPI97" s="294">
        <f t="shared" si="124"/>
        <v>-1047.9748559157808</v>
      </c>
      <c r="KPJ97" s="294">
        <f t="shared" si="124"/>
        <v>-1047.9748559157808</v>
      </c>
      <c r="KPK97" s="294">
        <f t="shared" si="124"/>
        <v>-1047.9748559157808</v>
      </c>
      <c r="KPL97" s="294">
        <f t="shared" si="124"/>
        <v>-1047.9748559157808</v>
      </c>
      <c r="KPM97" s="294">
        <f t="shared" si="124"/>
        <v>-1047.9748559157808</v>
      </c>
      <c r="KPN97" s="294">
        <f t="shared" si="124"/>
        <v>-1047.9748559157808</v>
      </c>
      <c r="KPO97" s="294">
        <f t="shared" si="124"/>
        <v>-1047.9748559157808</v>
      </c>
      <c r="KPP97" s="294">
        <f t="shared" si="124"/>
        <v>-1047.9748559157808</v>
      </c>
      <c r="KPQ97" s="294">
        <f t="shared" si="124"/>
        <v>-1047.9748559157808</v>
      </c>
      <c r="KPR97" s="294">
        <f t="shared" si="124"/>
        <v>-1047.9748559157808</v>
      </c>
      <c r="KPS97" s="294">
        <f t="shared" si="124"/>
        <v>-1047.9748559157808</v>
      </c>
      <c r="KPT97" s="294">
        <f t="shared" si="124"/>
        <v>-1047.9748559157808</v>
      </c>
      <c r="KPU97" s="294">
        <f t="shared" si="124"/>
        <v>-1047.9748559157808</v>
      </c>
      <c r="KPV97" s="294">
        <f t="shared" si="124"/>
        <v>-1047.9748559157808</v>
      </c>
      <c r="KPW97" s="294">
        <f t="shared" si="124"/>
        <v>-1047.9748559157808</v>
      </c>
      <c r="KPX97" s="294">
        <f t="shared" si="124"/>
        <v>-1047.9748559157808</v>
      </c>
      <c r="KPY97" s="294">
        <f t="shared" si="124"/>
        <v>-1047.9748559157808</v>
      </c>
      <c r="KPZ97" s="294">
        <f t="shared" si="124"/>
        <v>-1047.9748559157808</v>
      </c>
      <c r="KQA97" s="294">
        <f t="shared" si="124"/>
        <v>-1047.9748559157808</v>
      </c>
      <c r="KQB97" s="294">
        <f t="shared" si="124"/>
        <v>-1047.9748559157808</v>
      </c>
      <c r="KQC97" s="294">
        <f t="shared" si="124"/>
        <v>-1047.9748559157808</v>
      </c>
      <c r="KQD97" s="294">
        <f t="shared" ref="KQD97:KSO97" si="125">(KQD$96*$B101+SUM($F$8:$F$10)-((KQD$96*$B101+SUM($F$8:$F$10))/$F$11*$F$40)-($F$27*KQD$96/$D$7)-SUM($F$14:$F$26,$F$28:$F$33,$F$35:$F$36,$F$41))</f>
        <v>-1047.9748559157808</v>
      </c>
      <c r="KQE97" s="294">
        <f t="shared" si="125"/>
        <v>-1047.9748559157808</v>
      </c>
      <c r="KQF97" s="294">
        <f t="shared" si="125"/>
        <v>-1047.9748559157808</v>
      </c>
      <c r="KQG97" s="294">
        <f t="shared" si="125"/>
        <v>-1047.9748559157808</v>
      </c>
      <c r="KQH97" s="294">
        <f t="shared" si="125"/>
        <v>-1047.9748559157808</v>
      </c>
      <c r="KQI97" s="294">
        <f t="shared" si="125"/>
        <v>-1047.9748559157808</v>
      </c>
      <c r="KQJ97" s="294">
        <f t="shared" si="125"/>
        <v>-1047.9748559157808</v>
      </c>
      <c r="KQK97" s="294">
        <f t="shared" si="125"/>
        <v>-1047.9748559157808</v>
      </c>
      <c r="KQL97" s="294">
        <f t="shared" si="125"/>
        <v>-1047.9748559157808</v>
      </c>
      <c r="KQM97" s="294">
        <f t="shared" si="125"/>
        <v>-1047.9748559157808</v>
      </c>
      <c r="KQN97" s="294">
        <f t="shared" si="125"/>
        <v>-1047.9748559157808</v>
      </c>
      <c r="KQO97" s="294">
        <f t="shared" si="125"/>
        <v>-1047.9748559157808</v>
      </c>
      <c r="KQP97" s="294">
        <f t="shared" si="125"/>
        <v>-1047.9748559157808</v>
      </c>
      <c r="KQQ97" s="294">
        <f t="shared" si="125"/>
        <v>-1047.9748559157808</v>
      </c>
      <c r="KQR97" s="294">
        <f t="shared" si="125"/>
        <v>-1047.9748559157808</v>
      </c>
      <c r="KQS97" s="294">
        <f t="shared" si="125"/>
        <v>-1047.9748559157808</v>
      </c>
      <c r="KQT97" s="294">
        <f t="shared" si="125"/>
        <v>-1047.9748559157808</v>
      </c>
      <c r="KQU97" s="294">
        <f t="shared" si="125"/>
        <v>-1047.9748559157808</v>
      </c>
      <c r="KQV97" s="294">
        <f t="shared" si="125"/>
        <v>-1047.9748559157808</v>
      </c>
      <c r="KQW97" s="294">
        <f t="shared" si="125"/>
        <v>-1047.9748559157808</v>
      </c>
      <c r="KQX97" s="294">
        <f t="shared" si="125"/>
        <v>-1047.9748559157808</v>
      </c>
      <c r="KQY97" s="294">
        <f t="shared" si="125"/>
        <v>-1047.9748559157808</v>
      </c>
      <c r="KQZ97" s="294">
        <f t="shared" si="125"/>
        <v>-1047.9748559157808</v>
      </c>
      <c r="KRA97" s="294">
        <f t="shared" si="125"/>
        <v>-1047.9748559157808</v>
      </c>
      <c r="KRB97" s="294">
        <f t="shared" si="125"/>
        <v>-1047.9748559157808</v>
      </c>
      <c r="KRC97" s="294">
        <f t="shared" si="125"/>
        <v>-1047.9748559157808</v>
      </c>
      <c r="KRD97" s="294">
        <f t="shared" si="125"/>
        <v>-1047.9748559157808</v>
      </c>
      <c r="KRE97" s="294">
        <f t="shared" si="125"/>
        <v>-1047.9748559157808</v>
      </c>
      <c r="KRF97" s="294">
        <f t="shared" si="125"/>
        <v>-1047.9748559157808</v>
      </c>
      <c r="KRG97" s="294">
        <f t="shared" si="125"/>
        <v>-1047.9748559157808</v>
      </c>
      <c r="KRH97" s="294">
        <f t="shared" si="125"/>
        <v>-1047.9748559157808</v>
      </c>
      <c r="KRI97" s="294">
        <f t="shared" si="125"/>
        <v>-1047.9748559157808</v>
      </c>
      <c r="KRJ97" s="294">
        <f t="shared" si="125"/>
        <v>-1047.9748559157808</v>
      </c>
      <c r="KRK97" s="294">
        <f t="shared" si="125"/>
        <v>-1047.9748559157808</v>
      </c>
      <c r="KRL97" s="294">
        <f t="shared" si="125"/>
        <v>-1047.9748559157808</v>
      </c>
      <c r="KRM97" s="294">
        <f t="shared" si="125"/>
        <v>-1047.9748559157808</v>
      </c>
      <c r="KRN97" s="294">
        <f t="shared" si="125"/>
        <v>-1047.9748559157808</v>
      </c>
      <c r="KRO97" s="294">
        <f t="shared" si="125"/>
        <v>-1047.9748559157808</v>
      </c>
      <c r="KRP97" s="294">
        <f t="shared" si="125"/>
        <v>-1047.9748559157808</v>
      </c>
      <c r="KRQ97" s="294">
        <f t="shared" si="125"/>
        <v>-1047.9748559157808</v>
      </c>
      <c r="KRR97" s="294">
        <f t="shared" si="125"/>
        <v>-1047.9748559157808</v>
      </c>
      <c r="KRS97" s="294">
        <f t="shared" si="125"/>
        <v>-1047.9748559157808</v>
      </c>
      <c r="KRT97" s="294">
        <f t="shared" si="125"/>
        <v>-1047.9748559157808</v>
      </c>
      <c r="KRU97" s="294">
        <f t="shared" si="125"/>
        <v>-1047.9748559157808</v>
      </c>
      <c r="KRV97" s="294">
        <f t="shared" si="125"/>
        <v>-1047.9748559157808</v>
      </c>
      <c r="KRW97" s="294">
        <f t="shared" si="125"/>
        <v>-1047.9748559157808</v>
      </c>
      <c r="KRX97" s="294">
        <f t="shared" si="125"/>
        <v>-1047.9748559157808</v>
      </c>
      <c r="KRY97" s="294">
        <f t="shared" si="125"/>
        <v>-1047.9748559157808</v>
      </c>
      <c r="KRZ97" s="294">
        <f t="shared" si="125"/>
        <v>-1047.9748559157808</v>
      </c>
      <c r="KSA97" s="294">
        <f t="shared" si="125"/>
        <v>-1047.9748559157808</v>
      </c>
      <c r="KSB97" s="294">
        <f t="shared" si="125"/>
        <v>-1047.9748559157808</v>
      </c>
      <c r="KSC97" s="294">
        <f t="shared" si="125"/>
        <v>-1047.9748559157808</v>
      </c>
      <c r="KSD97" s="294">
        <f t="shared" si="125"/>
        <v>-1047.9748559157808</v>
      </c>
      <c r="KSE97" s="294">
        <f t="shared" si="125"/>
        <v>-1047.9748559157808</v>
      </c>
      <c r="KSF97" s="294">
        <f t="shared" si="125"/>
        <v>-1047.9748559157808</v>
      </c>
      <c r="KSG97" s="294">
        <f t="shared" si="125"/>
        <v>-1047.9748559157808</v>
      </c>
      <c r="KSH97" s="294">
        <f t="shared" si="125"/>
        <v>-1047.9748559157808</v>
      </c>
      <c r="KSI97" s="294">
        <f t="shared" si="125"/>
        <v>-1047.9748559157808</v>
      </c>
      <c r="KSJ97" s="294">
        <f t="shared" si="125"/>
        <v>-1047.9748559157808</v>
      </c>
      <c r="KSK97" s="294">
        <f t="shared" si="125"/>
        <v>-1047.9748559157808</v>
      </c>
      <c r="KSL97" s="294">
        <f t="shared" si="125"/>
        <v>-1047.9748559157808</v>
      </c>
      <c r="KSM97" s="294">
        <f t="shared" si="125"/>
        <v>-1047.9748559157808</v>
      </c>
      <c r="KSN97" s="294">
        <f t="shared" si="125"/>
        <v>-1047.9748559157808</v>
      </c>
      <c r="KSO97" s="294">
        <f t="shared" si="125"/>
        <v>-1047.9748559157808</v>
      </c>
      <c r="KSP97" s="294">
        <f t="shared" ref="KSP97:KVA97" si="126">(KSP$96*$B101+SUM($F$8:$F$10)-((KSP$96*$B101+SUM($F$8:$F$10))/$F$11*$F$40)-($F$27*KSP$96/$D$7)-SUM($F$14:$F$26,$F$28:$F$33,$F$35:$F$36,$F$41))</f>
        <v>-1047.9748559157808</v>
      </c>
      <c r="KSQ97" s="294">
        <f t="shared" si="126"/>
        <v>-1047.9748559157808</v>
      </c>
      <c r="KSR97" s="294">
        <f t="shared" si="126"/>
        <v>-1047.9748559157808</v>
      </c>
      <c r="KSS97" s="294">
        <f t="shared" si="126"/>
        <v>-1047.9748559157808</v>
      </c>
      <c r="KST97" s="294">
        <f t="shared" si="126"/>
        <v>-1047.9748559157808</v>
      </c>
      <c r="KSU97" s="294">
        <f t="shared" si="126"/>
        <v>-1047.9748559157808</v>
      </c>
      <c r="KSV97" s="294">
        <f t="shared" si="126"/>
        <v>-1047.9748559157808</v>
      </c>
      <c r="KSW97" s="294">
        <f t="shared" si="126"/>
        <v>-1047.9748559157808</v>
      </c>
      <c r="KSX97" s="294">
        <f t="shared" si="126"/>
        <v>-1047.9748559157808</v>
      </c>
      <c r="KSY97" s="294">
        <f t="shared" si="126"/>
        <v>-1047.9748559157808</v>
      </c>
      <c r="KSZ97" s="294">
        <f t="shared" si="126"/>
        <v>-1047.9748559157808</v>
      </c>
      <c r="KTA97" s="294">
        <f t="shared" si="126"/>
        <v>-1047.9748559157808</v>
      </c>
      <c r="KTB97" s="294">
        <f t="shared" si="126"/>
        <v>-1047.9748559157808</v>
      </c>
      <c r="KTC97" s="294">
        <f t="shared" si="126"/>
        <v>-1047.9748559157808</v>
      </c>
      <c r="KTD97" s="294">
        <f t="shared" si="126"/>
        <v>-1047.9748559157808</v>
      </c>
      <c r="KTE97" s="294">
        <f t="shared" si="126"/>
        <v>-1047.9748559157808</v>
      </c>
      <c r="KTF97" s="294">
        <f t="shared" si="126"/>
        <v>-1047.9748559157808</v>
      </c>
      <c r="KTG97" s="294">
        <f t="shared" si="126"/>
        <v>-1047.9748559157808</v>
      </c>
      <c r="KTH97" s="294">
        <f t="shared" si="126"/>
        <v>-1047.9748559157808</v>
      </c>
      <c r="KTI97" s="294">
        <f t="shared" si="126"/>
        <v>-1047.9748559157808</v>
      </c>
      <c r="KTJ97" s="294">
        <f t="shared" si="126"/>
        <v>-1047.9748559157808</v>
      </c>
      <c r="KTK97" s="294">
        <f t="shared" si="126"/>
        <v>-1047.9748559157808</v>
      </c>
      <c r="KTL97" s="294">
        <f t="shared" si="126"/>
        <v>-1047.9748559157808</v>
      </c>
      <c r="KTM97" s="294">
        <f t="shared" si="126"/>
        <v>-1047.9748559157808</v>
      </c>
      <c r="KTN97" s="294">
        <f t="shared" si="126"/>
        <v>-1047.9748559157808</v>
      </c>
      <c r="KTO97" s="294">
        <f t="shared" si="126"/>
        <v>-1047.9748559157808</v>
      </c>
      <c r="KTP97" s="294">
        <f t="shared" si="126"/>
        <v>-1047.9748559157808</v>
      </c>
      <c r="KTQ97" s="294">
        <f t="shared" si="126"/>
        <v>-1047.9748559157808</v>
      </c>
      <c r="KTR97" s="294">
        <f t="shared" si="126"/>
        <v>-1047.9748559157808</v>
      </c>
      <c r="KTS97" s="294">
        <f t="shared" si="126"/>
        <v>-1047.9748559157808</v>
      </c>
      <c r="KTT97" s="294">
        <f t="shared" si="126"/>
        <v>-1047.9748559157808</v>
      </c>
      <c r="KTU97" s="294">
        <f t="shared" si="126"/>
        <v>-1047.9748559157808</v>
      </c>
      <c r="KTV97" s="294">
        <f t="shared" si="126"/>
        <v>-1047.9748559157808</v>
      </c>
      <c r="KTW97" s="294">
        <f t="shared" si="126"/>
        <v>-1047.9748559157808</v>
      </c>
      <c r="KTX97" s="294">
        <f t="shared" si="126"/>
        <v>-1047.9748559157808</v>
      </c>
      <c r="KTY97" s="294">
        <f t="shared" si="126"/>
        <v>-1047.9748559157808</v>
      </c>
      <c r="KTZ97" s="294">
        <f t="shared" si="126"/>
        <v>-1047.9748559157808</v>
      </c>
      <c r="KUA97" s="294">
        <f t="shared" si="126"/>
        <v>-1047.9748559157808</v>
      </c>
      <c r="KUB97" s="294">
        <f t="shared" si="126"/>
        <v>-1047.9748559157808</v>
      </c>
      <c r="KUC97" s="294">
        <f t="shared" si="126"/>
        <v>-1047.9748559157808</v>
      </c>
      <c r="KUD97" s="294">
        <f t="shared" si="126"/>
        <v>-1047.9748559157808</v>
      </c>
      <c r="KUE97" s="294">
        <f t="shared" si="126"/>
        <v>-1047.9748559157808</v>
      </c>
      <c r="KUF97" s="294">
        <f t="shared" si="126"/>
        <v>-1047.9748559157808</v>
      </c>
      <c r="KUG97" s="294">
        <f t="shared" si="126"/>
        <v>-1047.9748559157808</v>
      </c>
      <c r="KUH97" s="294">
        <f t="shared" si="126"/>
        <v>-1047.9748559157808</v>
      </c>
      <c r="KUI97" s="294">
        <f t="shared" si="126"/>
        <v>-1047.9748559157808</v>
      </c>
      <c r="KUJ97" s="294">
        <f t="shared" si="126"/>
        <v>-1047.9748559157808</v>
      </c>
      <c r="KUK97" s="294">
        <f t="shared" si="126"/>
        <v>-1047.9748559157808</v>
      </c>
      <c r="KUL97" s="294">
        <f t="shared" si="126"/>
        <v>-1047.9748559157808</v>
      </c>
      <c r="KUM97" s="294">
        <f t="shared" si="126"/>
        <v>-1047.9748559157808</v>
      </c>
      <c r="KUN97" s="294">
        <f t="shared" si="126"/>
        <v>-1047.9748559157808</v>
      </c>
      <c r="KUO97" s="294">
        <f t="shared" si="126"/>
        <v>-1047.9748559157808</v>
      </c>
      <c r="KUP97" s="294">
        <f t="shared" si="126"/>
        <v>-1047.9748559157808</v>
      </c>
      <c r="KUQ97" s="294">
        <f t="shared" si="126"/>
        <v>-1047.9748559157808</v>
      </c>
      <c r="KUR97" s="294">
        <f t="shared" si="126"/>
        <v>-1047.9748559157808</v>
      </c>
      <c r="KUS97" s="294">
        <f t="shared" si="126"/>
        <v>-1047.9748559157808</v>
      </c>
      <c r="KUT97" s="294">
        <f t="shared" si="126"/>
        <v>-1047.9748559157808</v>
      </c>
      <c r="KUU97" s="294">
        <f t="shared" si="126"/>
        <v>-1047.9748559157808</v>
      </c>
      <c r="KUV97" s="294">
        <f t="shared" si="126"/>
        <v>-1047.9748559157808</v>
      </c>
      <c r="KUW97" s="294">
        <f t="shared" si="126"/>
        <v>-1047.9748559157808</v>
      </c>
      <c r="KUX97" s="294">
        <f t="shared" si="126"/>
        <v>-1047.9748559157808</v>
      </c>
      <c r="KUY97" s="294">
        <f t="shared" si="126"/>
        <v>-1047.9748559157808</v>
      </c>
      <c r="KUZ97" s="294">
        <f t="shared" si="126"/>
        <v>-1047.9748559157808</v>
      </c>
      <c r="KVA97" s="294">
        <f t="shared" si="126"/>
        <v>-1047.9748559157808</v>
      </c>
      <c r="KVB97" s="294">
        <f t="shared" ref="KVB97:KXM97" si="127">(KVB$96*$B101+SUM($F$8:$F$10)-((KVB$96*$B101+SUM($F$8:$F$10))/$F$11*$F$40)-($F$27*KVB$96/$D$7)-SUM($F$14:$F$26,$F$28:$F$33,$F$35:$F$36,$F$41))</f>
        <v>-1047.9748559157808</v>
      </c>
      <c r="KVC97" s="294">
        <f t="shared" si="127"/>
        <v>-1047.9748559157808</v>
      </c>
      <c r="KVD97" s="294">
        <f t="shared" si="127"/>
        <v>-1047.9748559157808</v>
      </c>
      <c r="KVE97" s="294">
        <f t="shared" si="127"/>
        <v>-1047.9748559157808</v>
      </c>
      <c r="KVF97" s="294">
        <f t="shared" si="127"/>
        <v>-1047.9748559157808</v>
      </c>
      <c r="KVG97" s="294">
        <f t="shared" si="127"/>
        <v>-1047.9748559157808</v>
      </c>
      <c r="KVH97" s="294">
        <f t="shared" si="127"/>
        <v>-1047.9748559157808</v>
      </c>
      <c r="KVI97" s="294">
        <f t="shared" si="127"/>
        <v>-1047.9748559157808</v>
      </c>
      <c r="KVJ97" s="294">
        <f t="shared" si="127"/>
        <v>-1047.9748559157808</v>
      </c>
      <c r="KVK97" s="294">
        <f t="shared" si="127"/>
        <v>-1047.9748559157808</v>
      </c>
      <c r="KVL97" s="294">
        <f t="shared" si="127"/>
        <v>-1047.9748559157808</v>
      </c>
      <c r="KVM97" s="294">
        <f t="shared" si="127"/>
        <v>-1047.9748559157808</v>
      </c>
      <c r="KVN97" s="294">
        <f t="shared" si="127"/>
        <v>-1047.9748559157808</v>
      </c>
      <c r="KVO97" s="294">
        <f t="shared" si="127"/>
        <v>-1047.9748559157808</v>
      </c>
      <c r="KVP97" s="294">
        <f t="shared" si="127"/>
        <v>-1047.9748559157808</v>
      </c>
      <c r="KVQ97" s="294">
        <f t="shared" si="127"/>
        <v>-1047.9748559157808</v>
      </c>
      <c r="KVR97" s="294">
        <f t="shared" si="127"/>
        <v>-1047.9748559157808</v>
      </c>
      <c r="KVS97" s="294">
        <f t="shared" si="127"/>
        <v>-1047.9748559157808</v>
      </c>
      <c r="KVT97" s="294">
        <f t="shared" si="127"/>
        <v>-1047.9748559157808</v>
      </c>
      <c r="KVU97" s="294">
        <f t="shared" si="127"/>
        <v>-1047.9748559157808</v>
      </c>
      <c r="KVV97" s="294">
        <f t="shared" si="127"/>
        <v>-1047.9748559157808</v>
      </c>
      <c r="KVW97" s="294">
        <f t="shared" si="127"/>
        <v>-1047.9748559157808</v>
      </c>
      <c r="KVX97" s="294">
        <f t="shared" si="127"/>
        <v>-1047.9748559157808</v>
      </c>
      <c r="KVY97" s="294">
        <f t="shared" si="127"/>
        <v>-1047.9748559157808</v>
      </c>
      <c r="KVZ97" s="294">
        <f t="shared" si="127"/>
        <v>-1047.9748559157808</v>
      </c>
      <c r="KWA97" s="294">
        <f t="shared" si="127"/>
        <v>-1047.9748559157808</v>
      </c>
      <c r="KWB97" s="294">
        <f t="shared" si="127"/>
        <v>-1047.9748559157808</v>
      </c>
      <c r="KWC97" s="294">
        <f t="shared" si="127"/>
        <v>-1047.9748559157808</v>
      </c>
      <c r="KWD97" s="294">
        <f t="shared" si="127"/>
        <v>-1047.9748559157808</v>
      </c>
      <c r="KWE97" s="294">
        <f t="shared" si="127"/>
        <v>-1047.9748559157808</v>
      </c>
      <c r="KWF97" s="294">
        <f t="shared" si="127"/>
        <v>-1047.9748559157808</v>
      </c>
      <c r="KWG97" s="294">
        <f t="shared" si="127"/>
        <v>-1047.9748559157808</v>
      </c>
      <c r="KWH97" s="294">
        <f t="shared" si="127"/>
        <v>-1047.9748559157808</v>
      </c>
      <c r="KWI97" s="294">
        <f t="shared" si="127"/>
        <v>-1047.9748559157808</v>
      </c>
      <c r="KWJ97" s="294">
        <f t="shared" si="127"/>
        <v>-1047.9748559157808</v>
      </c>
      <c r="KWK97" s="294">
        <f t="shared" si="127"/>
        <v>-1047.9748559157808</v>
      </c>
      <c r="KWL97" s="294">
        <f t="shared" si="127"/>
        <v>-1047.9748559157808</v>
      </c>
      <c r="KWM97" s="294">
        <f t="shared" si="127"/>
        <v>-1047.9748559157808</v>
      </c>
      <c r="KWN97" s="294">
        <f t="shared" si="127"/>
        <v>-1047.9748559157808</v>
      </c>
      <c r="KWO97" s="294">
        <f t="shared" si="127"/>
        <v>-1047.9748559157808</v>
      </c>
      <c r="KWP97" s="294">
        <f t="shared" si="127"/>
        <v>-1047.9748559157808</v>
      </c>
      <c r="KWQ97" s="294">
        <f t="shared" si="127"/>
        <v>-1047.9748559157808</v>
      </c>
      <c r="KWR97" s="294">
        <f t="shared" si="127"/>
        <v>-1047.9748559157808</v>
      </c>
      <c r="KWS97" s="294">
        <f t="shared" si="127"/>
        <v>-1047.9748559157808</v>
      </c>
      <c r="KWT97" s="294">
        <f t="shared" si="127"/>
        <v>-1047.9748559157808</v>
      </c>
      <c r="KWU97" s="294">
        <f t="shared" si="127"/>
        <v>-1047.9748559157808</v>
      </c>
      <c r="KWV97" s="294">
        <f t="shared" si="127"/>
        <v>-1047.9748559157808</v>
      </c>
      <c r="KWW97" s="294">
        <f t="shared" si="127"/>
        <v>-1047.9748559157808</v>
      </c>
      <c r="KWX97" s="294">
        <f t="shared" si="127"/>
        <v>-1047.9748559157808</v>
      </c>
      <c r="KWY97" s="294">
        <f t="shared" si="127"/>
        <v>-1047.9748559157808</v>
      </c>
      <c r="KWZ97" s="294">
        <f t="shared" si="127"/>
        <v>-1047.9748559157808</v>
      </c>
      <c r="KXA97" s="294">
        <f t="shared" si="127"/>
        <v>-1047.9748559157808</v>
      </c>
      <c r="KXB97" s="294">
        <f t="shared" si="127"/>
        <v>-1047.9748559157808</v>
      </c>
      <c r="KXC97" s="294">
        <f t="shared" si="127"/>
        <v>-1047.9748559157808</v>
      </c>
      <c r="KXD97" s="294">
        <f t="shared" si="127"/>
        <v>-1047.9748559157808</v>
      </c>
      <c r="KXE97" s="294">
        <f t="shared" si="127"/>
        <v>-1047.9748559157808</v>
      </c>
      <c r="KXF97" s="294">
        <f t="shared" si="127"/>
        <v>-1047.9748559157808</v>
      </c>
      <c r="KXG97" s="294">
        <f t="shared" si="127"/>
        <v>-1047.9748559157808</v>
      </c>
      <c r="KXH97" s="294">
        <f t="shared" si="127"/>
        <v>-1047.9748559157808</v>
      </c>
      <c r="KXI97" s="294">
        <f t="shared" si="127"/>
        <v>-1047.9748559157808</v>
      </c>
      <c r="KXJ97" s="294">
        <f t="shared" si="127"/>
        <v>-1047.9748559157808</v>
      </c>
      <c r="KXK97" s="294">
        <f t="shared" si="127"/>
        <v>-1047.9748559157808</v>
      </c>
      <c r="KXL97" s="294">
        <f t="shared" si="127"/>
        <v>-1047.9748559157808</v>
      </c>
      <c r="KXM97" s="294">
        <f t="shared" si="127"/>
        <v>-1047.9748559157808</v>
      </c>
      <c r="KXN97" s="294">
        <f t="shared" ref="KXN97:KZY97" si="128">(KXN$96*$B101+SUM($F$8:$F$10)-((KXN$96*$B101+SUM($F$8:$F$10))/$F$11*$F$40)-($F$27*KXN$96/$D$7)-SUM($F$14:$F$26,$F$28:$F$33,$F$35:$F$36,$F$41))</f>
        <v>-1047.9748559157808</v>
      </c>
      <c r="KXO97" s="294">
        <f t="shared" si="128"/>
        <v>-1047.9748559157808</v>
      </c>
      <c r="KXP97" s="294">
        <f t="shared" si="128"/>
        <v>-1047.9748559157808</v>
      </c>
      <c r="KXQ97" s="294">
        <f t="shared" si="128"/>
        <v>-1047.9748559157808</v>
      </c>
      <c r="KXR97" s="294">
        <f t="shared" si="128"/>
        <v>-1047.9748559157808</v>
      </c>
      <c r="KXS97" s="294">
        <f t="shared" si="128"/>
        <v>-1047.9748559157808</v>
      </c>
      <c r="KXT97" s="294">
        <f t="shared" si="128"/>
        <v>-1047.9748559157808</v>
      </c>
      <c r="KXU97" s="294">
        <f t="shared" si="128"/>
        <v>-1047.9748559157808</v>
      </c>
      <c r="KXV97" s="294">
        <f t="shared" si="128"/>
        <v>-1047.9748559157808</v>
      </c>
      <c r="KXW97" s="294">
        <f t="shared" si="128"/>
        <v>-1047.9748559157808</v>
      </c>
      <c r="KXX97" s="294">
        <f t="shared" si="128"/>
        <v>-1047.9748559157808</v>
      </c>
      <c r="KXY97" s="294">
        <f t="shared" si="128"/>
        <v>-1047.9748559157808</v>
      </c>
      <c r="KXZ97" s="294">
        <f t="shared" si="128"/>
        <v>-1047.9748559157808</v>
      </c>
      <c r="KYA97" s="294">
        <f t="shared" si="128"/>
        <v>-1047.9748559157808</v>
      </c>
      <c r="KYB97" s="294">
        <f t="shared" si="128"/>
        <v>-1047.9748559157808</v>
      </c>
      <c r="KYC97" s="294">
        <f t="shared" si="128"/>
        <v>-1047.9748559157808</v>
      </c>
      <c r="KYD97" s="294">
        <f t="shared" si="128"/>
        <v>-1047.9748559157808</v>
      </c>
      <c r="KYE97" s="294">
        <f t="shared" si="128"/>
        <v>-1047.9748559157808</v>
      </c>
      <c r="KYF97" s="294">
        <f t="shared" si="128"/>
        <v>-1047.9748559157808</v>
      </c>
      <c r="KYG97" s="294">
        <f t="shared" si="128"/>
        <v>-1047.9748559157808</v>
      </c>
      <c r="KYH97" s="294">
        <f t="shared" si="128"/>
        <v>-1047.9748559157808</v>
      </c>
      <c r="KYI97" s="294">
        <f t="shared" si="128"/>
        <v>-1047.9748559157808</v>
      </c>
      <c r="KYJ97" s="294">
        <f t="shared" si="128"/>
        <v>-1047.9748559157808</v>
      </c>
      <c r="KYK97" s="294">
        <f t="shared" si="128"/>
        <v>-1047.9748559157808</v>
      </c>
      <c r="KYL97" s="294">
        <f t="shared" si="128"/>
        <v>-1047.9748559157808</v>
      </c>
      <c r="KYM97" s="294">
        <f t="shared" si="128"/>
        <v>-1047.9748559157808</v>
      </c>
      <c r="KYN97" s="294">
        <f t="shared" si="128"/>
        <v>-1047.9748559157808</v>
      </c>
      <c r="KYO97" s="294">
        <f t="shared" si="128"/>
        <v>-1047.9748559157808</v>
      </c>
      <c r="KYP97" s="294">
        <f t="shared" si="128"/>
        <v>-1047.9748559157808</v>
      </c>
      <c r="KYQ97" s="294">
        <f t="shared" si="128"/>
        <v>-1047.9748559157808</v>
      </c>
      <c r="KYR97" s="294">
        <f t="shared" si="128"/>
        <v>-1047.9748559157808</v>
      </c>
      <c r="KYS97" s="294">
        <f t="shared" si="128"/>
        <v>-1047.9748559157808</v>
      </c>
      <c r="KYT97" s="294">
        <f t="shared" si="128"/>
        <v>-1047.9748559157808</v>
      </c>
      <c r="KYU97" s="294">
        <f t="shared" si="128"/>
        <v>-1047.9748559157808</v>
      </c>
      <c r="KYV97" s="294">
        <f t="shared" si="128"/>
        <v>-1047.9748559157808</v>
      </c>
      <c r="KYW97" s="294">
        <f t="shared" si="128"/>
        <v>-1047.9748559157808</v>
      </c>
      <c r="KYX97" s="294">
        <f t="shared" si="128"/>
        <v>-1047.9748559157808</v>
      </c>
      <c r="KYY97" s="294">
        <f t="shared" si="128"/>
        <v>-1047.9748559157808</v>
      </c>
      <c r="KYZ97" s="294">
        <f t="shared" si="128"/>
        <v>-1047.9748559157808</v>
      </c>
      <c r="KZA97" s="294">
        <f t="shared" si="128"/>
        <v>-1047.9748559157808</v>
      </c>
      <c r="KZB97" s="294">
        <f t="shared" si="128"/>
        <v>-1047.9748559157808</v>
      </c>
      <c r="KZC97" s="294">
        <f t="shared" si="128"/>
        <v>-1047.9748559157808</v>
      </c>
      <c r="KZD97" s="294">
        <f t="shared" si="128"/>
        <v>-1047.9748559157808</v>
      </c>
      <c r="KZE97" s="294">
        <f t="shared" si="128"/>
        <v>-1047.9748559157808</v>
      </c>
      <c r="KZF97" s="294">
        <f t="shared" si="128"/>
        <v>-1047.9748559157808</v>
      </c>
      <c r="KZG97" s="294">
        <f t="shared" si="128"/>
        <v>-1047.9748559157808</v>
      </c>
      <c r="KZH97" s="294">
        <f t="shared" si="128"/>
        <v>-1047.9748559157808</v>
      </c>
      <c r="KZI97" s="294">
        <f t="shared" si="128"/>
        <v>-1047.9748559157808</v>
      </c>
      <c r="KZJ97" s="294">
        <f t="shared" si="128"/>
        <v>-1047.9748559157808</v>
      </c>
      <c r="KZK97" s="294">
        <f t="shared" si="128"/>
        <v>-1047.9748559157808</v>
      </c>
      <c r="KZL97" s="294">
        <f t="shared" si="128"/>
        <v>-1047.9748559157808</v>
      </c>
      <c r="KZM97" s="294">
        <f t="shared" si="128"/>
        <v>-1047.9748559157808</v>
      </c>
      <c r="KZN97" s="294">
        <f t="shared" si="128"/>
        <v>-1047.9748559157808</v>
      </c>
      <c r="KZO97" s="294">
        <f t="shared" si="128"/>
        <v>-1047.9748559157808</v>
      </c>
      <c r="KZP97" s="294">
        <f t="shared" si="128"/>
        <v>-1047.9748559157808</v>
      </c>
      <c r="KZQ97" s="294">
        <f t="shared" si="128"/>
        <v>-1047.9748559157808</v>
      </c>
      <c r="KZR97" s="294">
        <f t="shared" si="128"/>
        <v>-1047.9748559157808</v>
      </c>
      <c r="KZS97" s="294">
        <f t="shared" si="128"/>
        <v>-1047.9748559157808</v>
      </c>
      <c r="KZT97" s="294">
        <f t="shared" si="128"/>
        <v>-1047.9748559157808</v>
      </c>
      <c r="KZU97" s="294">
        <f t="shared" si="128"/>
        <v>-1047.9748559157808</v>
      </c>
      <c r="KZV97" s="294">
        <f t="shared" si="128"/>
        <v>-1047.9748559157808</v>
      </c>
      <c r="KZW97" s="294">
        <f t="shared" si="128"/>
        <v>-1047.9748559157808</v>
      </c>
      <c r="KZX97" s="294">
        <f t="shared" si="128"/>
        <v>-1047.9748559157808</v>
      </c>
      <c r="KZY97" s="294">
        <f t="shared" si="128"/>
        <v>-1047.9748559157808</v>
      </c>
      <c r="KZZ97" s="294">
        <f t="shared" ref="KZZ97:LCK97" si="129">(KZZ$96*$B101+SUM($F$8:$F$10)-((KZZ$96*$B101+SUM($F$8:$F$10))/$F$11*$F$40)-($F$27*KZZ$96/$D$7)-SUM($F$14:$F$26,$F$28:$F$33,$F$35:$F$36,$F$41))</f>
        <v>-1047.9748559157808</v>
      </c>
      <c r="LAA97" s="294">
        <f t="shared" si="129"/>
        <v>-1047.9748559157808</v>
      </c>
      <c r="LAB97" s="294">
        <f t="shared" si="129"/>
        <v>-1047.9748559157808</v>
      </c>
      <c r="LAC97" s="294">
        <f t="shared" si="129"/>
        <v>-1047.9748559157808</v>
      </c>
      <c r="LAD97" s="294">
        <f t="shared" si="129"/>
        <v>-1047.9748559157808</v>
      </c>
      <c r="LAE97" s="294">
        <f t="shared" si="129"/>
        <v>-1047.9748559157808</v>
      </c>
      <c r="LAF97" s="294">
        <f t="shared" si="129"/>
        <v>-1047.9748559157808</v>
      </c>
      <c r="LAG97" s="294">
        <f t="shared" si="129"/>
        <v>-1047.9748559157808</v>
      </c>
      <c r="LAH97" s="294">
        <f t="shared" si="129"/>
        <v>-1047.9748559157808</v>
      </c>
      <c r="LAI97" s="294">
        <f t="shared" si="129"/>
        <v>-1047.9748559157808</v>
      </c>
      <c r="LAJ97" s="294">
        <f t="shared" si="129"/>
        <v>-1047.9748559157808</v>
      </c>
      <c r="LAK97" s="294">
        <f t="shared" si="129"/>
        <v>-1047.9748559157808</v>
      </c>
      <c r="LAL97" s="294">
        <f t="shared" si="129"/>
        <v>-1047.9748559157808</v>
      </c>
      <c r="LAM97" s="294">
        <f t="shared" si="129"/>
        <v>-1047.9748559157808</v>
      </c>
      <c r="LAN97" s="294">
        <f t="shared" si="129"/>
        <v>-1047.9748559157808</v>
      </c>
      <c r="LAO97" s="294">
        <f t="shared" si="129"/>
        <v>-1047.9748559157808</v>
      </c>
      <c r="LAP97" s="294">
        <f t="shared" si="129"/>
        <v>-1047.9748559157808</v>
      </c>
      <c r="LAQ97" s="294">
        <f t="shared" si="129"/>
        <v>-1047.9748559157808</v>
      </c>
      <c r="LAR97" s="294">
        <f t="shared" si="129"/>
        <v>-1047.9748559157808</v>
      </c>
      <c r="LAS97" s="294">
        <f t="shared" si="129"/>
        <v>-1047.9748559157808</v>
      </c>
      <c r="LAT97" s="294">
        <f t="shared" si="129"/>
        <v>-1047.9748559157808</v>
      </c>
      <c r="LAU97" s="294">
        <f t="shared" si="129"/>
        <v>-1047.9748559157808</v>
      </c>
      <c r="LAV97" s="294">
        <f t="shared" si="129"/>
        <v>-1047.9748559157808</v>
      </c>
      <c r="LAW97" s="294">
        <f t="shared" si="129"/>
        <v>-1047.9748559157808</v>
      </c>
      <c r="LAX97" s="294">
        <f t="shared" si="129"/>
        <v>-1047.9748559157808</v>
      </c>
      <c r="LAY97" s="294">
        <f t="shared" si="129"/>
        <v>-1047.9748559157808</v>
      </c>
      <c r="LAZ97" s="294">
        <f t="shared" si="129"/>
        <v>-1047.9748559157808</v>
      </c>
      <c r="LBA97" s="294">
        <f t="shared" si="129"/>
        <v>-1047.9748559157808</v>
      </c>
      <c r="LBB97" s="294">
        <f t="shared" si="129"/>
        <v>-1047.9748559157808</v>
      </c>
      <c r="LBC97" s="294">
        <f t="shared" si="129"/>
        <v>-1047.9748559157808</v>
      </c>
      <c r="LBD97" s="294">
        <f t="shared" si="129"/>
        <v>-1047.9748559157808</v>
      </c>
      <c r="LBE97" s="294">
        <f t="shared" si="129"/>
        <v>-1047.9748559157808</v>
      </c>
      <c r="LBF97" s="294">
        <f t="shared" si="129"/>
        <v>-1047.9748559157808</v>
      </c>
      <c r="LBG97" s="294">
        <f t="shared" si="129"/>
        <v>-1047.9748559157808</v>
      </c>
      <c r="LBH97" s="294">
        <f t="shared" si="129"/>
        <v>-1047.9748559157808</v>
      </c>
      <c r="LBI97" s="294">
        <f t="shared" si="129"/>
        <v>-1047.9748559157808</v>
      </c>
      <c r="LBJ97" s="294">
        <f t="shared" si="129"/>
        <v>-1047.9748559157808</v>
      </c>
      <c r="LBK97" s="294">
        <f t="shared" si="129"/>
        <v>-1047.9748559157808</v>
      </c>
      <c r="LBL97" s="294">
        <f t="shared" si="129"/>
        <v>-1047.9748559157808</v>
      </c>
      <c r="LBM97" s="294">
        <f t="shared" si="129"/>
        <v>-1047.9748559157808</v>
      </c>
      <c r="LBN97" s="294">
        <f t="shared" si="129"/>
        <v>-1047.9748559157808</v>
      </c>
      <c r="LBO97" s="294">
        <f t="shared" si="129"/>
        <v>-1047.9748559157808</v>
      </c>
      <c r="LBP97" s="294">
        <f t="shared" si="129"/>
        <v>-1047.9748559157808</v>
      </c>
      <c r="LBQ97" s="294">
        <f t="shared" si="129"/>
        <v>-1047.9748559157808</v>
      </c>
      <c r="LBR97" s="294">
        <f t="shared" si="129"/>
        <v>-1047.9748559157808</v>
      </c>
      <c r="LBS97" s="294">
        <f t="shared" si="129"/>
        <v>-1047.9748559157808</v>
      </c>
      <c r="LBT97" s="294">
        <f t="shared" si="129"/>
        <v>-1047.9748559157808</v>
      </c>
      <c r="LBU97" s="294">
        <f t="shared" si="129"/>
        <v>-1047.9748559157808</v>
      </c>
      <c r="LBV97" s="294">
        <f t="shared" si="129"/>
        <v>-1047.9748559157808</v>
      </c>
      <c r="LBW97" s="294">
        <f t="shared" si="129"/>
        <v>-1047.9748559157808</v>
      </c>
      <c r="LBX97" s="294">
        <f t="shared" si="129"/>
        <v>-1047.9748559157808</v>
      </c>
      <c r="LBY97" s="294">
        <f t="shared" si="129"/>
        <v>-1047.9748559157808</v>
      </c>
      <c r="LBZ97" s="294">
        <f t="shared" si="129"/>
        <v>-1047.9748559157808</v>
      </c>
      <c r="LCA97" s="294">
        <f t="shared" si="129"/>
        <v>-1047.9748559157808</v>
      </c>
      <c r="LCB97" s="294">
        <f t="shared" si="129"/>
        <v>-1047.9748559157808</v>
      </c>
      <c r="LCC97" s="294">
        <f t="shared" si="129"/>
        <v>-1047.9748559157808</v>
      </c>
      <c r="LCD97" s="294">
        <f t="shared" si="129"/>
        <v>-1047.9748559157808</v>
      </c>
      <c r="LCE97" s="294">
        <f t="shared" si="129"/>
        <v>-1047.9748559157808</v>
      </c>
      <c r="LCF97" s="294">
        <f t="shared" si="129"/>
        <v>-1047.9748559157808</v>
      </c>
      <c r="LCG97" s="294">
        <f t="shared" si="129"/>
        <v>-1047.9748559157808</v>
      </c>
      <c r="LCH97" s="294">
        <f t="shared" si="129"/>
        <v>-1047.9748559157808</v>
      </c>
      <c r="LCI97" s="294">
        <f t="shared" si="129"/>
        <v>-1047.9748559157808</v>
      </c>
      <c r="LCJ97" s="294">
        <f t="shared" si="129"/>
        <v>-1047.9748559157808</v>
      </c>
      <c r="LCK97" s="294">
        <f t="shared" si="129"/>
        <v>-1047.9748559157808</v>
      </c>
      <c r="LCL97" s="294">
        <f t="shared" ref="LCL97:LEW97" si="130">(LCL$96*$B101+SUM($F$8:$F$10)-((LCL$96*$B101+SUM($F$8:$F$10))/$F$11*$F$40)-($F$27*LCL$96/$D$7)-SUM($F$14:$F$26,$F$28:$F$33,$F$35:$F$36,$F$41))</f>
        <v>-1047.9748559157808</v>
      </c>
      <c r="LCM97" s="294">
        <f t="shared" si="130"/>
        <v>-1047.9748559157808</v>
      </c>
      <c r="LCN97" s="294">
        <f t="shared" si="130"/>
        <v>-1047.9748559157808</v>
      </c>
      <c r="LCO97" s="294">
        <f t="shared" si="130"/>
        <v>-1047.9748559157808</v>
      </c>
      <c r="LCP97" s="294">
        <f t="shared" si="130"/>
        <v>-1047.9748559157808</v>
      </c>
      <c r="LCQ97" s="294">
        <f t="shared" si="130"/>
        <v>-1047.9748559157808</v>
      </c>
      <c r="LCR97" s="294">
        <f t="shared" si="130"/>
        <v>-1047.9748559157808</v>
      </c>
      <c r="LCS97" s="294">
        <f t="shared" si="130"/>
        <v>-1047.9748559157808</v>
      </c>
      <c r="LCT97" s="294">
        <f t="shared" si="130"/>
        <v>-1047.9748559157808</v>
      </c>
      <c r="LCU97" s="294">
        <f t="shared" si="130"/>
        <v>-1047.9748559157808</v>
      </c>
      <c r="LCV97" s="294">
        <f t="shared" si="130"/>
        <v>-1047.9748559157808</v>
      </c>
      <c r="LCW97" s="294">
        <f t="shared" si="130"/>
        <v>-1047.9748559157808</v>
      </c>
      <c r="LCX97" s="294">
        <f t="shared" si="130"/>
        <v>-1047.9748559157808</v>
      </c>
      <c r="LCY97" s="294">
        <f t="shared" si="130"/>
        <v>-1047.9748559157808</v>
      </c>
      <c r="LCZ97" s="294">
        <f t="shared" si="130"/>
        <v>-1047.9748559157808</v>
      </c>
      <c r="LDA97" s="294">
        <f t="shared" si="130"/>
        <v>-1047.9748559157808</v>
      </c>
      <c r="LDB97" s="294">
        <f t="shared" si="130"/>
        <v>-1047.9748559157808</v>
      </c>
      <c r="LDC97" s="294">
        <f t="shared" si="130"/>
        <v>-1047.9748559157808</v>
      </c>
      <c r="LDD97" s="294">
        <f t="shared" si="130"/>
        <v>-1047.9748559157808</v>
      </c>
      <c r="LDE97" s="294">
        <f t="shared" si="130"/>
        <v>-1047.9748559157808</v>
      </c>
      <c r="LDF97" s="294">
        <f t="shared" si="130"/>
        <v>-1047.9748559157808</v>
      </c>
      <c r="LDG97" s="294">
        <f t="shared" si="130"/>
        <v>-1047.9748559157808</v>
      </c>
      <c r="LDH97" s="294">
        <f t="shared" si="130"/>
        <v>-1047.9748559157808</v>
      </c>
      <c r="LDI97" s="294">
        <f t="shared" si="130"/>
        <v>-1047.9748559157808</v>
      </c>
      <c r="LDJ97" s="294">
        <f t="shared" si="130"/>
        <v>-1047.9748559157808</v>
      </c>
      <c r="LDK97" s="294">
        <f t="shared" si="130"/>
        <v>-1047.9748559157808</v>
      </c>
      <c r="LDL97" s="294">
        <f t="shared" si="130"/>
        <v>-1047.9748559157808</v>
      </c>
      <c r="LDM97" s="294">
        <f t="shared" si="130"/>
        <v>-1047.9748559157808</v>
      </c>
      <c r="LDN97" s="294">
        <f t="shared" si="130"/>
        <v>-1047.9748559157808</v>
      </c>
      <c r="LDO97" s="294">
        <f t="shared" si="130"/>
        <v>-1047.9748559157808</v>
      </c>
      <c r="LDP97" s="294">
        <f t="shared" si="130"/>
        <v>-1047.9748559157808</v>
      </c>
      <c r="LDQ97" s="294">
        <f t="shared" si="130"/>
        <v>-1047.9748559157808</v>
      </c>
      <c r="LDR97" s="294">
        <f t="shared" si="130"/>
        <v>-1047.9748559157808</v>
      </c>
      <c r="LDS97" s="294">
        <f t="shared" si="130"/>
        <v>-1047.9748559157808</v>
      </c>
      <c r="LDT97" s="294">
        <f t="shared" si="130"/>
        <v>-1047.9748559157808</v>
      </c>
      <c r="LDU97" s="294">
        <f t="shared" si="130"/>
        <v>-1047.9748559157808</v>
      </c>
      <c r="LDV97" s="294">
        <f t="shared" si="130"/>
        <v>-1047.9748559157808</v>
      </c>
      <c r="LDW97" s="294">
        <f t="shared" si="130"/>
        <v>-1047.9748559157808</v>
      </c>
      <c r="LDX97" s="294">
        <f t="shared" si="130"/>
        <v>-1047.9748559157808</v>
      </c>
      <c r="LDY97" s="294">
        <f t="shared" si="130"/>
        <v>-1047.9748559157808</v>
      </c>
      <c r="LDZ97" s="294">
        <f t="shared" si="130"/>
        <v>-1047.9748559157808</v>
      </c>
      <c r="LEA97" s="294">
        <f t="shared" si="130"/>
        <v>-1047.9748559157808</v>
      </c>
      <c r="LEB97" s="294">
        <f t="shared" si="130"/>
        <v>-1047.9748559157808</v>
      </c>
      <c r="LEC97" s="294">
        <f t="shared" si="130"/>
        <v>-1047.9748559157808</v>
      </c>
      <c r="LED97" s="294">
        <f t="shared" si="130"/>
        <v>-1047.9748559157808</v>
      </c>
      <c r="LEE97" s="294">
        <f t="shared" si="130"/>
        <v>-1047.9748559157808</v>
      </c>
      <c r="LEF97" s="294">
        <f t="shared" si="130"/>
        <v>-1047.9748559157808</v>
      </c>
      <c r="LEG97" s="294">
        <f t="shared" si="130"/>
        <v>-1047.9748559157808</v>
      </c>
      <c r="LEH97" s="294">
        <f t="shared" si="130"/>
        <v>-1047.9748559157808</v>
      </c>
      <c r="LEI97" s="294">
        <f t="shared" si="130"/>
        <v>-1047.9748559157808</v>
      </c>
      <c r="LEJ97" s="294">
        <f t="shared" si="130"/>
        <v>-1047.9748559157808</v>
      </c>
      <c r="LEK97" s="294">
        <f t="shared" si="130"/>
        <v>-1047.9748559157808</v>
      </c>
      <c r="LEL97" s="294">
        <f t="shared" si="130"/>
        <v>-1047.9748559157808</v>
      </c>
      <c r="LEM97" s="294">
        <f t="shared" si="130"/>
        <v>-1047.9748559157808</v>
      </c>
      <c r="LEN97" s="294">
        <f t="shared" si="130"/>
        <v>-1047.9748559157808</v>
      </c>
      <c r="LEO97" s="294">
        <f t="shared" si="130"/>
        <v>-1047.9748559157808</v>
      </c>
      <c r="LEP97" s="294">
        <f t="shared" si="130"/>
        <v>-1047.9748559157808</v>
      </c>
      <c r="LEQ97" s="294">
        <f t="shared" si="130"/>
        <v>-1047.9748559157808</v>
      </c>
      <c r="LER97" s="294">
        <f t="shared" si="130"/>
        <v>-1047.9748559157808</v>
      </c>
      <c r="LES97" s="294">
        <f t="shared" si="130"/>
        <v>-1047.9748559157808</v>
      </c>
      <c r="LET97" s="294">
        <f t="shared" si="130"/>
        <v>-1047.9748559157808</v>
      </c>
      <c r="LEU97" s="294">
        <f t="shared" si="130"/>
        <v>-1047.9748559157808</v>
      </c>
      <c r="LEV97" s="294">
        <f t="shared" si="130"/>
        <v>-1047.9748559157808</v>
      </c>
      <c r="LEW97" s="294">
        <f t="shared" si="130"/>
        <v>-1047.9748559157808</v>
      </c>
      <c r="LEX97" s="294">
        <f t="shared" ref="LEX97:LHI97" si="131">(LEX$96*$B101+SUM($F$8:$F$10)-((LEX$96*$B101+SUM($F$8:$F$10))/$F$11*$F$40)-($F$27*LEX$96/$D$7)-SUM($F$14:$F$26,$F$28:$F$33,$F$35:$F$36,$F$41))</f>
        <v>-1047.9748559157808</v>
      </c>
      <c r="LEY97" s="294">
        <f t="shared" si="131"/>
        <v>-1047.9748559157808</v>
      </c>
      <c r="LEZ97" s="294">
        <f t="shared" si="131"/>
        <v>-1047.9748559157808</v>
      </c>
      <c r="LFA97" s="294">
        <f t="shared" si="131"/>
        <v>-1047.9748559157808</v>
      </c>
      <c r="LFB97" s="294">
        <f t="shared" si="131"/>
        <v>-1047.9748559157808</v>
      </c>
      <c r="LFC97" s="294">
        <f t="shared" si="131"/>
        <v>-1047.9748559157808</v>
      </c>
      <c r="LFD97" s="294">
        <f t="shared" si="131"/>
        <v>-1047.9748559157808</v>
      </c>
      <c r="LFE97" s="294">
        <f t="shared" si="131"/>
        <v>-1047.9748559157808</v>
      </c>
      <c r="LFF97" s="294">
        <f t="shared" si="131"/>
        <v>-1047.9748559157808</v>
      </c>
      <c r="LFG97" s="294">
        <f t="shared" si="131"/>
        <v>-1047.9748559157808</v>
      </c>
      <c r="LFH97" s="294">
        <f t="shared" si="131"/>
        <v>-1047.9748559157808</v>
      </c>
      <c r="LFI97" s="294">
        <f t="shared" si="131"/>
        <v>-1047.9748559157808</v>
      </c>
      <c r="LFJ97" s="294">
        <f t="shared" si="131"/>
        <v>-1047.9748559157808</v>
      </c>
      <c r="LFK97" s="294">
        <f t="shared" si="131"/>
        <v>-1047.9748559157808</v>
      </c>
      <c r="LFL97" s="294">
        <f t="shared" si="131"/>
        <v>-1047.9748559157808</v>
      </c>
      <c r="LFM97" s="294">
        <f t="shared" si="131"/>
        <v>-1047.9748559157808</v>
      </c>
      <c r="LFN97" s="294">
        <f t="shared" si="131"/>
        <v>-1047.9748559157808</v>
      </c>
      <c r="LFO97" s="294">
        <f t="shared" si="131"/>
        <v>-1047.9748559157808</v>
      </c>
      <c r="LFP97" s="294">
        <f t="shared" si="131"/>
        <v>-1047.9748559157808</v>
      </c>
      <c r="LFQ97" s="294">
        <f t="shared" si="131"/>
        <v>-1047.9748559157808</v>
      </c>
      <c r="LFR97" s="294">
        <f t="shared" si="131"/>
        <v>-1047.9748559157808</v>
      </c>
      <c r="LFS97" s="294">
        <f t="shared" si="131"/>
        <v>-1047.9748559157808</v>
      </c>
      <c r="LFT97" s="294">
        <f t="shared" si="131"/>
        <v>-1047.9748559157808</v>
      </c>
      <c r="LFU97" s="294">
        <f t="shared" si="131"/>
        <v>-1047.9748559157808</v>
      </c>
      <c r="LFV97" s="294">
        <f t="shared" si="131"/>
        <v>-1047.9748559157808</v>
      </c>
      <c r="LFW97" s="294">
        <f t="shared" si="131"/>
        <v>-1047.9748559157808</v>
      </c>
      <c r="LFX97" s="294">
        <f t="shared" si="131"/>
        <v>-1047.9748559157808</v>
      </c>
      <c r="LFY97" s="294">
        <f t="shared" si="131"/>
        <v>-1047.9748559157808</v>
      </c>
      <c r="LFZ97" s="294">
        <f t="shared" si="131"/>
        <v>-1047.9748559157808</v>
      </c>
      <c r="LGA97" s="294">
        <f t="shared" si="131"/>
        <v>-1047.9748559157808</v>
      </c>
      <c r="LGB97" s="294">
        <f t="shared" si="131"/>
        <v>-1047.9748559157808</v>
      </c>
      <c r="LGC97" s="294">
        <f t="shared" si="131"/>
        <v>-1047.9748559157808</v>
      </c>
      <c r="LGD97" s="294">
        <f t="shared" si="131"/>
        <v>-1047.9748559157808</v>
      </c>
      <c r="LGE97" s="294">
        <f t="shared" si="131"/>
        <v>-1047.9748559157808</v>
      </c>
      <c r="LGF97" s="294">
        <f t="shared" si="131"/>
        <v>-1047.9748559157808</v>
      </c>
      <c r="LGG97" s="294">
        <f t="shared" si="131"/>
        <v>-1047.9748559157808</v>
      </c>
      <c r="LGH97" s="294">
        <f t="shared" si="131"/>
        <v>-1047.9748559157808</v>
      </c>
      <c r="LGI97" s="294">
        <f t="shared" si="131"/>
        <v>-1047.9748559157808</v>
      </c>
      <c r="LGJ97" s="294">
        <f t="shared" si="131"/>
        <v>-1047.9748559157808</v>
      </c>
      <c r="LGK97" s="294">
        <f t="shared" si="131"/>
        <v>-1047.9748559157808</v>
      </c>
      <c r="LGL97" s="294">
        <f t="shared" si="131"/>
        <v>-1047.9748559157808</v>
      </c>
      <c r="LGM97" s="294">
        <f t="shared" si="131"/>
        <v>-1047.9748559157808</v>
      </c>
      <c r="LGN97" s="294">
        <f t="shared" si="131"/>
        <v>-1047.9748559157808</v>
      </c>
      <c r="LGO97" s="294">
        <f t="shared" si="131"/>
        <v>-1047.9748559157808</v>
      </c>
      <c r="LGP97" s="294">
        <f t="shared" si="131"/>
        <v>-1047.9748559157808</v>
      </c>
      <c r="LGQ97" s="294">
        <f t="shared" si="131"/>
        <v>-1047.9748559157808</v>
      </c>
      <c r="LGR97" s="294">
        <f t="shared" si="131"/>
        <v>-1047.9748559157808</v>
      </c>
      <c r="LGS97" s="294">
        <f t="shared" si="131"/>
        <v>-1047.9748559157808</v>
      </c>
      <c r="LGT97" s="294">
        <f t="shared" si="131"/>
        <v>-1047.9748559157808</v>
      </c>
      <c r="LGU97" s="294">
        <f t="shared" si="131"/>
        <v>-1047.9748559157808</v>
      </c>
      <c r="LGV97" s="294">
        <f t="shared" si="131"/>
        <v>-1047.9748559157808</v>
      </c>
      <c r="LGW97" s="294">
        <f t="shared" si="131"/>
        <v>-1047.9748559157808</v>
      </c>
      <c r="LGX97" s="294">
        <f t="shared" si="131"/>
        <v>-1047.9748559157808</v>
      </c>
      <c r="LGY97" s="294">
        <f t="shared" si="131"/>
        <v>-1047.9748559157808</v>
      </c>
      <c r="LGZ97" s="294">
        <f t="shared" si="131"/>
        <v>-1047.9748559157808</v>
      </c>
      <c r="LHA97" s="294">
        <f t="shared" si="131"/>
        <v>-1047.9748559157808</v>
      </c>
      <c r="LHB97" s="294">
        <f t="shared" si="131"/>
        <v>-1047.9748559157808</v>
      </c>
      <c r="LHC97" s="294">
        <f t="shared" si="131"/>
        <v>-1047.9748559157808</v>
      </c>
      <c r="LHD97" s="294">
        <f t="shared" si="131"/>
        <v>-1047.9748559157808</v>
      </c>
      <c r="LHE97" s="294">
        <f t="shared" si="131"/>
        <v>-1047.9748559157808</v>
      </c>
      <c r="LHF97" s="294">
        <f t="shared" si="131"/>
        <v>-1047.9748559157808</v>
      </c>
      <c r="LHG97" s="294">
        <f t="shared" si="131"/>
        <v>-1047.9748559157808</v>
      </c>
      <c r="LHH97" s="294">
        <f t="shared" si="131"/>
        <v>-1047.9748559157808</v>
      </c>
      <c r="LHI97" s="294">
        <f t="shared" si="131"/>
        <v>-1047.9748559157808</v>
      </c>
      <c r="LHJ97" s="294">
        <f t="shared" ref="LHJ97:LJU97" si="132">(LHJ$96*$B101+SUM($F$8:$F$10)-((LHJ$96*$B101+SUM($F$8:$F$10))/$F$11*$F$40)-($F$27*LHJ$96/$D$7)-SUM($F$14:$F$26,$F$28:$F$33,$F$35:$F$36,$F$41))</f>
        <v>-1047.9748559157808</v>
      </c>
      <c r="LHK97" s="294">
        <f t="shared" si="132"/>
        <v>-1047.9748559157808</v>
      </c>
      <c r="LHL97" s="294">
        <f t="shared" si="132"/>
        <v>-1047.9748559157808</v>
      </c>
      <c r="LHM97" s="294">
        <f t="shared" si="132"/>
        <v>-1047.9748559157808</v>
      </c>
      <c r="LHN97" s="294">
        <f t="shared" si="132"/>
        <v>-1047.9748559157808</v>
      </c>
      <c r="LHO97" s="294">
        <f t="shared" si="132"/>
        <v>-1047.9748559157808</v>
      </c>
      <c r="LHP97" s="294">
        <f t="shared" si="132"/>
        <v>-1047.9748559157808</v>
      </c>
      <c r="LHQ97" s="294">
        <f t="shared" si="132"/>
        <v>-1047.9748559157808</v>
      </c>
      <c r="LHR97" s="294">
        <f t="shared" si="132"/>
        <v>-1047.9748559157808</v>
      </c>
      <c r="LHS97" s="294">
        <f t="shared" si="132"/>
        <v>-1047.9748559157808</v>
      </c>
      <c r="LHT97" s="294">
        <f t="shared" si="132"/>
        <v>-1047.9748559157808</v>
      </c>
      <c r="LHU97" s="294">
        <f t="shared" si="132"/>
        <v>-1047.9748559157808</v>
      </c>
      <c r="LHV97" s="294">
        <f t="shared" si="132"/>
        <v>-1047.9748559157808</v>
      </c>
      <c r="LHW97" s="294">
        <f t="shared" si="132"/>
        <v>-1047.9748559157808</v>
      </c>
      <c r="LHX97" s="294">
        <f t="shared" si="132"/>
        <v>-1047.9748559157808</v>
      </c>
      <c r="LHY97" s="294">
        <f t="shared" si="132"/>
        <v>-1047.9748559157808</v>
      </c>
      <c r="LHZ97" s="294">
        <f t="shared" si="132"/>
        <v>-1047.9748559157808</v>
      </c>
      <c r="LIA97" s="294">
        <f t="shared" si="132"/>
        <v>-1047.9748559157808</v>
      </c>
      <c r="LIB97" s="294">
        <f t="shared" si="132"/>
        <v>-1047.9748559157808</v>
      </c>
      <c r="LIC97" s="294">
        <f t="shared" si="132"/>
        <v>-1047.9748559157808</v>
      </c>
      <c r="LID97" s="294">
        <f t="shared" si="132"/>
        <v>-1047.9748559157808</v>
      </c>
      <c r="LIE97" s="294">
        <f t="shared" si="132"/>
        <v>-1047.9748559157808</v>
      </c>
      <c r="LIF97" s="294">
        <f t="shared" si="132"/>
        <v>-1047.9748559157808</v>
      </c>
      <c r="LIG97" s="294">
        <f t="shared" si="132"/>
        <v>-1047.9748559157808</v>
      </c>
      <c r="LIH97" s="294">
        <f t="shared" si="132"/>
        <v>-1047.9748559157808</v>
      </c>
      <c r="LII97" s="294">
        <f t="shared" si="132"/>
        <v>-1047.9748559157808</v>
      </c>
      <c r="LIJ97" s="294">
        <f t="shared" si="132"/>
        <v>-1047.9748559157808</v>
      </c>
      <c r="LIK97" s="294">
        <f t="shared" si="132"/>
        <v>-1047.9748559157808</v>
      </c>
      <c r="LIL97" s="294">
        <f t="shared" si="132"/>
        <v>-1047.9748559157808</v>
      </c>
      <c r="LIM97" s="294">
        <f t="shared" si="132"/>
        <v>-1047.9748559157808</v>
      </c>
      <c r="LIN97" s="294">
        <f t="shared" si="132"/>
        <v>-1047.9748559157808</v>
      </c>
      <c r="LIO97" s="294">
        <f t="shared" si="132"/>
        <v>-1047.9748559157808</v>
      </c>
      <c r="LIP97" s="294">
        <f t="shared" si="132"/>
        <v>-1047.9748559157808</v>
      </c>
      <c r="LIQ97" s="294">
        <f t="shared" si="132"/>
        <v>-1047.9748559157808</v>
      </c>
      <c r="LIR97" s="294">
        <f t="shared" si="132"/>
        <v>-1047.9748559157808</v>
      </c>
      <c r="LIS97" s="294">
        <f t="shared" si="132"/>
        <v>-1047.9748559157808</v>
      </c>
      <c r="LIT97" s="294">
        <f t="shared" si="132"/>
        <v>-1047.9748559157808</v>
      </c>
      <c r="LIU97" s="294">
        <f t="shared" si="132"/>
        <v>-1047.9748559157808</v>
      </c>
      <c r="LIV97" s="294">
        <f t="shared" si="132"/>
        <v>-1047.9748559157808</v>
      </c>
      <c r="LIW97" s="294">
        <f t="shared" si="132"/>
        <v>-1047.9748559157808</v>
      </c>
      <c r="LIX97" s="294">
        <f t="shared" si="132"/>
        <v>-1047.9748559157808</v>
      </c>
      <c r="LIY97" s="294">
        <f t="shared" si="132"/>
        <v>-1047.9748559157808</v>
      </c>
      <c r="LIZ97" s="294">
        <f t="shared" si="132"/>
        <v>-1047.9748559157808</v>
      </c>
      <c r="LJA97" s="294">
        <f t="shared" si="132"/>
        <v>-1047.9748559157808</v>
      </c>
      <c r="LJB97" s="294">
        <f t="shared" si="132"/>
        <v>-1047.9748559157808</v>
      </c>
      <c r="LJC97" s="294">
        <f t="shared" si="132"/>
        <v>-1047.9748559157808</v>
      </c>
      <c r="LJD97" s="294">
        <f t="shared" si="132"/>
        <v>-1047.9748559157808</v>
      </c>
      <c r="LJE97" s="294">
        <f t="shared" si="132"/>
        <v>-1047.9748559157808</v>
      </c>
      <c r="LJF97" s="294">
        <f t="shared" si="132"/>
        <v>-1047.9748559157808</v>
      </c>
      <c r="LJG97" s="294">
        <f t="shared" si="132"/>
        <v>-1047.9748559157808</v>
      </c>
      <c r="LJH97" s="294">
        <f t="shared" si="132"/>
        <v>-1047.9748559157808</v>
      </c>
      <c r="LJI97" s="294">
        <f t="shared" si="132"/>
        <v>-1047.9748559157808</v>
      </c>
      <c r="LJJ97" s="294">
        <f t="shared" si="132"/>
        <v>-1047.9748559157808</v>
      </c>
      <c r="LJK97" s="294">
        <f t="shared" si="132"/>
        <v>-1047.9748559157808</v>
      </c>
      <c r="LJL97" s="294">
        <f t="shared" si="132"/>
        <v>-1047.9748559157808</v>
      </c>
      <c r="LJM97" s="294">
        <f t="shared" si="132"/>
        <v>-1047.9748559157808</v>
      </c>
      <c r="LJN97" s="294">
        <f t="shared" si="132"/>
        <v>-1047.9748559157808</v>
      </c>
      <c r="LJO97" s="294">
        <f t="shared" si="132"/>
        <v>-1047.9748559157808</v>
      </c>
      <c r="LJP97" s="294">
        <f t="shared" si="132"/>
        <v>-1047.9748559157808</v>
      </c>
      <c r="LJQ97" s="294">
        <f t="shared" si="132"/>
        <v>-1047.9748559157808</v>
      </c>
      <c r="LJR97" s="294">
        <f t="shared" si="132"/>
        <v>-1047.9748559157808</v>
      </c>
      <c r="LJS97" s="294">
        <f t="shared" si="132"/>
        <v>-1047.9748559157808</v>
      </c>
      <c r="LJT97" s="294">
        <f t="shared" si="132"/>
        <v>-1047.9748559157808</v>
      </c>
      <c r="LJU97" s="294">
        <f t="shared" si="132"/>
        <v>-1047.9748559157808</v>
      </c>
      <c r="LJV97" s="294">
        <f t="shared" ref="LJV97:LMG97" si="133">(LJV$96*$B101+SUM($F$8:$F$10)-((LJV$96*$B101+SUM($F$8:$F$10))/$F$11*$F$40)-($F$27*LJV$96/$D$7)-SUM($F$14:$F$26,$F$28:$F$33,$F$35:$F$36,$F$41))</f>
        <v>-1047.9748559157808</v>
      </c>
      <c r="LJW97" s="294">
        <f t="shared" si="133"/>
        <v>-1047.9748559157808</v>
      </c>
      <c r="LJX97" s="294">
        <f t="shared" si="133"/>
        <v>-1047.9748559157808</v>
      </c>
      <c r="LJY97" s="294">
        <f t="shared" si="133"/>
        <v>-1047.9748559157808</v>
      </c>
      <c r="LJZ97" s="294">
        <f t="shared" si="133"/>
        <v>-1047.9748559157808</v>
      </c>
      <c r="LKA97" s="294">
        <f t="shared" si="133"/>
        <v>-1047.9748559157808</v>
      </c>
      <c r="LKB97" s="294">
        <f t="shared" si="133"/>
        <v>-1047.9748559157808</v>
      </c>
      <c r="LKC97" s="294">
        <f t="shared" si="133"/>
        <v>-1047.9748559157808</v>
      </c>
      <c r="LKD97" s="294">
        <f t="shared" si="133"/>
        <v>-1047.9748559157808</v>
      </c>
      <c r="LKE97" s="294">
        <f t="shared" si="133"/>
        <v>-1047.9748559157808</v>
      </c>
      <c r="LKF97" s="294">
        <f t="shared" si="133"/>
        <v>-1047.9748559157808</v>
      </c>
      <c r="LKG97" s="294">
        <f t="shared" si="133"/>
        <v>-1047.9748559157808</v>
      </c>
      <c r="LKH97" s="294">
        <f t="shared" si="133"/>
        <v>-1047.9748559157808</v>
      </c>
      <c r="LKI97" s="294">
        <f t="shared" si="133"/>
        <v>-1047.9748559157808</v>
      </c>
      <c r="LKJ97" s="294">
        <f t="shared" si="133"/>
        <v>-1047.9748559157808</v>
      </c>
      <c r="LKK97" s="294">
        <f t="shared" si="133"/>
        <v>-1047.9748559157808</v>
      </c>
      <c r="LKL97" s="294">
        <f t="shared" si="133"/>
        <v>-1047.9748559157808</v>
      </c>
      <c r="LKM97" s="294">
        <f t="shared" si="133"/>
        <v>-1047.9748559157808</v>
      </c>
      <c r="LKN97" s="294">
        <f t="shared" si="133"/>
        <v>-1047.9748559157808</v>
      </c>
      <c r="LKO97" s="294">
        <f t="shared" si="133"/>
        <v>-1047.9748559157808</v>
      </c>
      <c r="LKP97" s="294">
        <f t="shared" si="133"/>
        <v>-1047.9748559157808</v>
      </c>
      <c r="LKQ97" s="294">
        <f t="shared" si="133"/>
        <v>-1047.9748559157808</v>
      </c>
      <c r="LKR97" s="294">
        <f t="shared" si="133"/>
        <v>-1047.9748559157808</v>
      </c>
      <c r="LKS97" s="294">
        <f t="shared" si="133"/>
        <v>-1047.9748559157808</v>
      </c>
      <c r="LKT97" s="294">
        <f t="shared" si="133"/>
        <v>-1047.9748559157808</v>
      </c>
      <c r="LKU97" s="294">
        <f t="shared" si="133"/>
        <v>-1047.9748559157808</v>
      </c>
      <c r="LKV97" s="294">
        <f t="shared" si="133"/>
        <v>-1047.9748559157808</v>
      </c>
      <c r="LKW97" s="294">
        <f t="shared" si="133"/>
        <v>-1047.9748559157808</v>
      </c>
      <c r="LKX97" s="294">
        <f t="shared" si="133"/>
        <v>-1047.9748559157808</v>
      </c>
      <c r="LKY97" s="294">
        <f t="shared" si="133"/>
        <v>-1047.9748559157808</v>
      </c>
      <c r="LKZ97" s="294">
        <f t="shared" si="133"/>
        <v>-1047.9748559157808</v>
      </c>
      <c r="LLA97" s="294">
        <f t="shared" si="133"/>
        <v>-1047.9748559157808</v>
      </c>
      <c r="LLB97" s="294">
        <f t="shared" si="133"/>
        <v>-1047.9748559157808</v>
      </c>
      <c r="LLC97" s="294">
        <f t="shared" si="133"/>
        <v>-1047.9748559157808</v>
      </c>
      <c r="LLD97" s="294">
        <f t="shared" si="133"/>
        <v>-1047.9748559157808</v>
      </c>
      <c r="LLE97" s="294">
        <f t="shared" si="133"/>
        <v>-1047.9748559157808</v>
      </c>
      <c r="LLF97" s="294">
        <f t="shared" si="133"/>
        <v>-1047.9748559157808</v>
      </c>
      <c r="LLG97" s="294">
        <f t="shared" si="133"/>
        <v>-1047.9748559157808</v>
      </c>
      <c r="LLH97" s="294">
        <f t="shared" si="133"/>
        <v>-1047.9748559157808</v>
      </c>
      <c r="LLI97" s="294">
        <f t="shared" si="133"/>
        <v>-1047.9748559157808</v>
      </c>
      <c r="LLJ97" s="294">
        <f t="shared" si="133"/>
        <v>-1047.9748559157808</v>
      </c>
      <c r="LLK97" s="294">
        <f t="shared" si="133"/>
        <v>-1047.9748559157808</v>
      </c>
      <c r="LLL97" s="294">
        <f t="shared" si="133"/>
        <v>-1047.9748559157808</v>
      </c>
      <c r="LLM97" s="294">
        <f t="shared" si="133"/>
        <v>-1047.9748559157808</v>
      </c>
      <c r="LLN97" s="294">
        <f t="shared" si="133"/>
        <v>-1047.9748559157808</v>
      </c>
      <c r="LLO97" s="294">
        <f t="shared" si="133"/>
        <v>-1047.9748559157808</v>
      </c>
      <c r="LLP97" s="294">
        <f t="shared" si="133"/>
        <v>-1047.9748559157808</v>
      </c>
      <c r="LLQ97" s="294">
        <f t="shared" si="133"/>
        <v>-1047.9748559157808</v>
      </c>
      <c r="LLR97" s="294">
        <f t="shared" si="133"/>
        <v>-1047.9748559157808</v>
      </c>
      <c r="LLS97" s="294">
        <f t="shared" si="133"/>
        <v>-1047.9748559157808</v>
      </c>
      <c r="LLT97" s="294">
        <f t="shared" si="133"/>
        <v>-1047.9748559157808</v>
      </c>
      <c r="LLU97" s="294">
        <f t="shared" si="133"/>
        <v>-1047.9748559157808</v>
      </c>
      <c r="LLV97" s="294">
        <f t="shared" si="133"/>
        <v>-1047.9748559157808</v>
      </c>
      <c r="LLW97" s="294">
        <f t="shared" si="133"/>
        <v>-1047.9748559157808</v>
      </c>
      <c r="LLX97" s="294">
        <f t="shared" si="133"/>
        <v>-1047.9748559157808</v>
      </c>
      <c r="LLY97" s="294">
        <f t="shared" si="133"/>
        <v>-1047.9748559157808</v>
      </c>
      <c r="LLZ97" s="294">
        <f t="shared" si="133"/>
        <v>-1047.9748559157808</v>
      </c>
      <c r="LMA97" s="294">
        <f t="shared" si="133"/>
        <v>-1047.9748559157808</v>
      </c>
      <c r="LMB97" s="294">
        <f t="shared" si="133"/>
        <v>-1047.9748559157808</v>
      </c>
      <c r="LMC97" s="294">
        <f t="shared" si="133"/>
        <v>-1047.9748559157808</v>
      </c>
      <c r="LMD97" s="294">
        <f t="shared" si="133"/>
        <v>-1047.9748559157808</v>
      </c>
      <c r="LME97" s="294">
        <f t="shared" si="133"/>
        <v>-1047.9748559157808</v>
      </c>
      <c r="LMF97" s="294">
        <f t="shared" si="133"/>
        <v>-1047.9748559157808</v>
      </c>
      <c r="LMG97" s="294">
        <f t="shared" si="133"/>
        <v>-1047.9748559157808</v>
      </c>
      <c r="LMH97" s="294">
        <f t="shared" ref="LMH97:LOS97" si="134">(LMH$96*$B101+SUM($F$8:$F$10)-((LMH$96*$B101+SUM($F$8:$F$10))/$F$11*$F$40)-($F$27*LMH$96/$D$7)-SUM($F$14:$F$26,$F$28:$F$33,$F$35:$F$36,$F$41))</f>
        <v>-1047.9748559157808</v>
      </c>
      <c r="LMI97" s="294">
        <f t="shared" si="134"/>
        <v>-1047.9748559157808</v>
      </c>
      <c r="LMJ97" s="294">
        <f t="shared" si="134"/>
        <v>-1047.9748559157808</v>
      </c>
      <c r="LMK97" s="294">
        <f t="shared" si="134"/>
        <v>-1047.9748559157808</v>
      </c>
      <c r="LML97" s="294">
        <f t="shared" si="134"/>
        <v>-1047.9748559157808</v>
      </c>
      <c r="LMM97" s="294">
        <f t="shared" si="134"/>
        <v>-1047.9748559157808</v>
      </c>
      <c r="LMN97" s="294">
        <f t="shared" si="134"/>
        <v>-1047.9748559157808</v>
      </c>
      <c r="LMO97" s="294">
        <f t="shared" si="134"/>
        <v>-1047.9748559157808</v>
      </c>
      <c r="LMP97" s="294">
        <f t="shared" si="134"/>
        <v>-1047.9748559157808</v>
      </c>
      <c r="LMQ97" s="294">
        <f t="shared" si="134"/>
        <v>-1047.9748559157808</v>
      </c>
      <c r="LMR97" s="294">
        <f t="shared" si="134"/>
        <v>-1047.9748559157808</v>
      </c>
      <c r="LMS97" s="294">
        <f t="shared" si="134"/>
        <v>-1047.9748559157808</v>
      </c>
      <c r="LMT97" s="294">
        <f t="shared" si="134"/>
        <v>-1047.9748559157808</v>
      </c>
      <c r="LMU97" s="294">
        <f t="shared" si="134"/>
        <v>-1047.9748559157808</v>
      </c>
      <c r="LMV97" s="294">
        <f t="shared" si="134"/>
        <v>-1047.9748559157808</v>
      </c>
      <c r="LMW97" s="294">
        <f t="shared" si="134"/>
        <v>-1047.9748559157808</v>
      </c>
      <c r="LMX97" s="294">
        <f t="shared" si="134"/>
        <v>-1047.9748559157808</v>
      </c>
      <c r="LMY97" s="294">
        <f t="shared" si="134"/>
        <v>-1047.9748559157808</v>
      </c>
      <c r="LMZ97" s="294">
        <f t="shared" si="134"/>
        <v>-1047.9748559157808</v>
      </c>
      <c r="LNA97" s="294">
        <f t="shared" si="134"/>
        <v>-1047.9748559157808</v>
      </c>
      <c r="LNB97" s="294">
        <f t="shared" si="134"/>
        <v>-1047.9748559157808</v>
      </c>
      <c r="LNC97" s="294">
        <f t="shared" si="134"/>
        <v>-1047.9748559157808</v>
      </c>
      <c r="LND97" s="294">
        <f t="shared" si="134"/>
        <v>-1047.9748559157808</v>
      </c>
      <c r="LNE97" s="294">
        <f t="shared" si="134"/>
        <v>-1047.9748559157808</v>
      </c>
      <c r="LNF97" s="294">
        <f t="shared" si="134"/>
        <v>-1047.9748559157808</v>
      </c>
      <c r="LNG97" s="294">
        <f t="shared" si="134"/>
        <v>-1047.9748559157808</v>
      </c>
      <c r="LNH97" s="294">
        <f t="shared" si="134"/>
        <v>-1047.9748559157808</v>
      </c>
      <c r="LNI97" s="294">
        <f t="shared" si="134"/>
        <v>-1047.9748559157808</v>
      </c>
      <c r="LNJ97" s="294">
        <f t="shared" si="134"/>
        <v>-1047.9748559157808</v>
      </c>
      <c r="LNK97" s="294">
        <f t="shared" si="134"/>
        <v>-1047.9748559157808</v>
      </c>
      <c r="LNL97" s="294">
        <f t="shared" si="134"/>
        <v>-1047.9748559157808</v>
      </c>
      <c r="LNM97" s="294">
        <f t="shared" si="134"/>
        <v>-1047.9748559157808</v>
      </c>
      <c r="LNN97" s="294">
        <f t="shared" si="134"/>
        <v>-1047.9748559157808</v>
      </c>
      <c r="LNO97" s="294">
        <f t="shared" si="134"/>
        <v>-1047.9748559157808</v>
      </c>
      <c r="LNP97" s="294">
        <f t="shared" si="134"/>
        <v>-1047.9748559157808</v>
      </c>
      <c r="LNQ97" s="294">
        <f t="shared" si="134"/>
        <v>-1047.9748559157808</v>
      </c>
      <c r="LNR97" s="294">
        <f t="shared" si="134"/>
        <v>-1047.9748559157808</v>
      </c>
      <c r="LNS97" s="294">
        <f t="shared" si="134"/>
        <v>-1047.9748559157808</v>
      </c>
      <c r="LNT97" s="294">
        <f t="shared" si="134"/>
        <v>-1047.9748559157808</v>
      </c>
      <c r="LNU97" s="294">
        <f t="shared" si="134"/>
        <v>-1047.9748559157808</v>
      </c>
      <c r="LNV97" s="294">
        <f t="shared" si="134"/>
        <v>-1047.9748559157808</v>
      </c>
      <c r="LNW97" s="294">
        <f t="shared" si="134"/>
        <v>-1047.9748559157808</v>
      </c>
      <c r="LNX97" s="294">
        <f t="shared" si="134"/>
        <v>-1047.9748559157808</v>
      </c>
      <c r="LNY97" s="294">
        <f t="shared" si="134"/>
        <v>-1047.9748559157808</v>
      </c>
      <c r="LNZ97" s="294">
        <f t="shared" si="134"/>
        <v>-1047.9748559157808</v>
      </c>
      <c r="LOA97" s="294">
        <f t="shared" si="134"/>
        <v>-1047.9748559157808</v>
      </c>
      <c r="LOB97" s="294">
        <f t="shared" si="134"/>
        <v>-1047.9748559157808</v>
      </c>
      <c r="LOC97" s="294">
        <f t="shared" si="134"/>
        <v>-1047.9748559157808</v>
      </c>
      <c r="LOD97" s="294">
        <f t="shared" si="134"/>
        <v>-1047.9748559157808</v>
      </c>
      <c r="LOE97" s="294">
        <f t="shared" si="134"/>
        <v>-1047.9748559157808</v>
      </c>
      <c r="LOF97" s="294">
        <f t="shared" si="134"/>
        <v>-1047.9748559157808</v>
      </c>
      <c r="LOG97" s="294">
        <f t="shared" si="134"/>
        <v>-1047.9748559157808</v>
      </c>
      <c r="LOH97" s="294">
        <f t="shared" si="134"/>
        <v>-1047.9748559157808</v>
      </c>
      <c r="LOI97" s="294">
        <f t="shared" si="134"/>
        <v>-1047.9748559157808</v>
      </c>
      <c r="LOJ97" s="294">
        <f t="shared" si="134"/>
        <v>-1047.9748559157808</v>
      </c>
      <c r="LOK97" s="294">
        <f t="shared" si="134"/>
        <v>-1047.9748559157808</v>
      </c>
      <c r="LOL97" s="294">
        <f t="shared" si="134"/>
        <v>-1047.9748559157808</v>
      </c>
      <c r="LOM97" s="294">
        <f t="shared" si="134"/>
        <v>-1047.9748559157808</v>
      </c>
      <c r="LON97" s="294">
        <f t="shared" si="134"/>
        <v>-1047.9748559157808</v>
      </c>
      <c r="LOO97" s="294">
        <f t="shared" si="134"/>
        <v>-1047.9748559157808</v>
      </c>
      <c r="LOP97" s="294">
        <f t="shared" si="134"/>
        <v>-1047.9748559157808</v>
      </c>
      <c r="LOQ97" s="294">
        <f t="shared" si="134"/>
        <v>-1047.9748559157808</v>
      </c>
      <c r="LOR97" s="294">
        <f t="shared" si="134"/>
        <v>-1047.9748559157808</v>
      </c>
      <c r="LOS97" s="294">
        <f t="shared" si="134"/>
        <v>-1047.9748559157808</v>
      </c>
      <c r="LOT97" s="294">
        <f t="shared" ref="LOT97:LRE97" si="135">(LOT$96*$B101+SUM($F$8:$F$10)-((LOT$96*$B101+SUM($F$8:$F$10))/$F$11*$F$40)-($F$27*LOT$96/$D$7)-SUM($F$14:$F$26,$F$28:$F$33,$F$35:$F$36,$F$41))</f>
        <v>-1047.9748559157808</v>
      </c>
      <c r="LOU97" s="294">
        <f t="shared" si="135"/>
        <v>-1047.9748559157808</v>
      </c>
      <c r="LOV97" s="294">
        <f t="shared" si="135"/>
        <v>-1047.9748559157808</v>
      </c>
      <c r="LOW97" s="294">
        <f t="shared" si="135"/>
        <v>-1047.9748559157808</v>
      </c>
      <c r="LOX97" s="294">
        <f t="shared" si="135"/>
        <v>-1047.9748559157808</v>
      </c>
      <c r="LOY97" s="294">
        <f t="shared" si="135"/>
        <v>-1047.9748559157808</v>
      </c>
      <c r="LOZ97" s="294">
        <f t="shared" si="135"/>
        <v>-1047.9748559157808</v>
      </c>
      <c r="LPA97" s="294">
        <f t="shared" si="135"/>
        <v>-1047.9748559157808</v>
      </c>
      <c r="LPB97" s="294">
        <f t="shared" si="135"/>
        <v>-1047.9748559157808</v>
      </c>
      <c r="LPC97" s="294">
        <f t="shared" si="135"/>
        <v>-1047.9748559157808</v>
      </c>
      <c r="LPD97" s="294">
        <f t="shared" si="135"/>
        <v>-1047.9748559157808</v>
      </c>
      <c r="LPE97" s="294">
        <f t="shared" si="135"/>
        <v>-1047.9748559157808</v>
      </c>
      <c r="LPF97" s="294">
        <f t="shared" si="135"/>
        <v>-1047.9748559157808</v>
      </c>
      <c r="LPG97" s="294">
        <f t="shared" si="135"/>
        <v>-1047.9748559157808</v>
      </c>
      <c r="LPH97" s="294">
        <f t="shared" si="135"/>
        <v>-1047.9748559157808</v>
      </c>
      <c r="LPI97" s="294">
        <f t="shared" si="135"/>
        <v>-1047.9748559157808</v>
      </c>
      <c r="LPJ97" s="294">
        <f t="shared" si="135"/>
        <v>-1047.9748559157808</v>
      </c>
      <c r="LPK97" s="294">
        <f t="shared" si="135"/>
        <v>-1047.9748559157808</v>
      </c>
      <c r="LPL97" s="294">
        <f t="shared" si="135"/>
        <v>-1047.9748559157808</v>
      </c>
      <c r="LPM97" s="294">
        <f t="shared" si="135"/>
        <v>-1047.9748559157808</v>
      </c>
      <c r="LPN97" s="294">
        <f t="shared" si="135"/>
        <v>-1047.9748559157808</v>
      </c>
      <c r="LPO97" s="294">
        <f t="shared" si="135"/>
        <v>-1047.9748559157808</v>
      </c>
      <c r="LPP97" s="294">
        <f t="shared" si="135"/>
        <v>-1047.9748559157808</v>
      </c>
      <c r="LPQ97" s="294">
        <f t="shared" si="135"/>
        <v>-1047.9748559157808</v>
      </c>
      <c r="LPR97" s="294">
        <f t="shared" si="135"/>
        <v>-1047.9748559157808</v>
      </c>
      <c r="LPS97" s="294">
        <f t="shared" si="135"/>
        <v>-1047.9748559157808</v>
      </c>
      <c r="LPT97" s="294">
        <f t="shared" si="135"/>
        <v>-1047.9748559157808</v>
      </c>
      <c r="LPU97" s="294">
        <f t="shared" si="135"/>
        <v>-1047.9748559157808</v>
      </c>
      <c r="LPV97" s="294">
        <f t="shared" si="135"/>
        <v>-1047.9748559157808</v>
      </c>
      <c r="LPW97" s="294">
        <f t="shared" si="135"/>
        <v>-1047.9748559157808</v>
      </c>
      <c r="LPX97" s="294">
        <f t="shared" si="135"/>
        <v>-1047.9748559157808</v>
      </c>
      <c r="LPY97" s="294">
        <f t="shared" si="135"/>
        <v>-1047.9748559157808</v>
      </c>
      <c r="LPZ97" s="294">
        <f t="shared" si="135"/>
        <v>-1047.9748559157808</v>
      </c>
      <c r="LQA97" s="294">
        <f t="shared" si="135"/>
        <v>-1047.9748559157808</v>
      </c>
      <c r="LQB97" s="294">
        <f t="shared" si="135"/>
        <v>-1047.9748559157808</v>
      </c>
      <c r="LQC97" s="294">
        <f t="shared" si="135"/>
        <v>-1047.9748559157808</v>
      </c>
      <c r="LQD97" s="294">
        <f t="shared" si="135"/>
        <v>-1047.9748559157808</v>
      </c>
      <c r="LQE97" s="294">
        <f t="shared" si="135"/>
        <v>-1047.9748559157808</v>
      </c>
      <c r="LQF97" s="294">
        <f t="shared" si="135"/>
        <v>-1047.9748559157808</v>
      </c>
      <c r="LQG97" s="294">
        <f t="shared" si="135"/>
        <v>-1047.9748559157808</v>
      </c>
      <c r="LQH97" s="294">
        <f t="shared" si="135"/>
        <v>-1047.9748559157808</v>
      </c>
      <c r="LQI97" s="294">
        <f t="shared" si="135"/>
        <v>-1047.9748559157808</v>
      </c>
      <c r="LQJ97" s="294">
        <f t="shared" si="135"/>
        <v>-1047.9748559157808</v>
      </c>
      <c r="LQK97" s="294">
        <f t="shared" si="135"/>
        <v>-1047.9748559157808</v>
      </c>
      <c r="LQL97" s="294">
        <f t="shared" si="135"/>
        <v>-1047.9748559157808</v>
      </c>
      <c r="LQM97" s="294">
        <f t="shared" si="135"/>
        <v>-1047.9748559157808</v>
      </c>
      <c r="LQN97" s="294">
        <f t="shared" si="135"/>
        <v>-1047.9748559157808</v>
      </c>
      <c r="LQO97" s="294">
        <f t="shared" si="135"/>
        <v>-1047.9748559157808</v>
      </c>
      <c r="LQP97" s="294">
        <f t="shared" si="135"/>
        <v>-1047.9748559157808</v>
      </c>
      <c r="LQQ97" s="294">
        <f t="shared" si="135"/>
        <v>-1047.9748559157808</v>
      </c>
      <c r="LQR97" s="294">
        <f t="shared" si="135"/>
        <v>-1047.9748559157808</v>
      </c>
      <c r="LQS97" s="294">
        <f t="shared" si="135"/>
        <v>-1047.9748559157808</v>
      </c>
      <c r="LQT97" s="294">
        <f t="shared" si="135"/>
        <v>-1047.9748559157808</v>
      </c>
      <c r="LQU97" s="294">
        <f t="shared" si="135"/>
        <v>-1047.9748559157808</v>
      </c>
      <c r="LQV97" s="294">
        <f t="shared" si="135"/>
        <v>-1047.9748559157808</v>
      </c>
      <c r="LQW97" s="294">
        <f t="shared" si="135"/>
        <v>-1047.9748559157808</v>
      </c>
      <c r="LQX97" s="294">
        <f t="shared" si="135"/>
        <v>-1047.9748559157808</v>
      </c>
      <c r="LQY97" s="294">
        <f t="shared" si="135"/>
        <v>-1047.9748559157808</v>
      </c>
      <c r="LQZ97" s="294">
        <f t="shared" si="135"/>
        <v>-1047.9748559157808</v>
      </c>
      <c r="LRA97" s="294">
        <f t="shared" si="135"/>
        <v>-1047.9748559157808</v>
      </c>
      <c r="LRB97" s="294">
        <f t="shared" si="135"/>
        <v>-1047.9748559157808</v>
      </c>
      <c r="LRC97" s="294">
        <f t="shared" si="135"/>
        <v>-1047.9748559157808</v>
      </c>
      <c r="LRD97" s="294">
        <f t="shared" si="135"/>
        <v>-1047.9748559157808</v>
      </c>
      <c r="LRE97" s="294">
        <f t="shared" si="135"/>
        <v>-1047.9748559157808</v>
      </c>
      <c r="LRF97" s="294">
        <f t="shared" ref="LRF97:LTQ97" si="136">(LRF$96*$B101+SUM($F$8:$F$10)-((LRF$96*$B101+SUM($F$8:$F$10))/$F$11*$F$40)-($F$27*LRF$96/$D$7)-SUM($F$14:$F$26,$F$28:$F$33,$F$35:$F$36,$F$41))</f>
        <v>-1047.9748559157808</v>
      </c>
      <c r="LRG97" s="294">
        <f t="shared" si="136"/>
        <v>-1047.9748559157808</v>
      </c>
      <c r="LRH97" s="294">
        <f t="shared" si="136"/>
        <v>-1047.9748559157808</v>
      </c>
      <c r="LRI97" s="294">
        <f t="shared" si="136"/>
        <v>-1047.9748559157808</v>
      </c>
      <c r="LRJ97" s="294">
        <f t="shared" si="136"/>
        <v>-1047.9748559157808</v>
      </c>
      <c r="LRK97" s="294">
        <f t="shared" si="136"/>
        <v>-1047.9748559157808</v>
      </c>
      <c r="LRL97" s="294">
        <f t="shared" si="136"/>
        <v>-1047.9748559157808</v>
      </c>
      <c r="LRM97" s="294">
        <f t="shared" si="136"/>
        <v>-1047.9748559157808</v>
      </c>
      <c r="LRN97" s="294">
        <f t="shared" si="136"/>
        <v>-1047.9748559157808</v>
      </c>
      <c r="LRO97" s="294">
        <f t="shared" si="136"/>
        <v>-1047.9748559157808</v>
      </c>
      <c r="LRP97" s="294">
        <f t="shared" si="136"/>
        <v>-1047.9748559157808</v>
      </c>
      <c r="LRQ97" s="294">
        <f t="shared" si="136"/>
        <v>-1047.9748559157808</v>
      </c>
      <c r="LRR97" s="294">
        <f t="shared" si="136"/>
        <v>-1047.9748559157808</v>
      </c>
      <c r="LRS97" s="294">
        <f t="shared" si="136"/>
        <v>-1047.9748559157808</v>
      </c>
      <c r="LRT97" s="294">
        <f t="shared" si="136"/>
        <v>-1047.9748559157808</v>
      </c>
      <c r="LRU97" s="294">
        <f t="shared" si="136"/>
        <v>-1047.9748559157808</v>
      </c>
      <c r="LRV97" s="294">
        <f t="shared" si="136"/>
        <v>-1047.9748559157808</v>
      </c>
      <c r="LRW97" s="294">
        <f t="shared" si="136"/>
        <v>-1047.9748559157808</v>
      </c>
      <c r="LRX97" s="294">
        <f t="shared" si="136"/>
        <v>-1047.9748559157808</v>
      </c>
      <c r="LRY97" s="294">
        <f t="shared" si="136"/>
        <v>-1047.9748559157808</v>
      </c>
      <c r="LRZ97" s="294">
        <f t="shared" si="136"/>
        <v>-1047.9748559157808</v>
      </c>
      <c r="LSA97" s="294">
        <f t="shared" si="136"/>
        <v>-1047.9748559157808</v>
      </c>
      <c r="LSB97" s="294">
        <f t="shared" si="136"/>
        <v>-1047.9748559157808</v>
      </c>
      <c r="LSC97" s="294">
        <f t="shared" si="136"/>
        <v>-1047.9748559157808</v>
      </c>
      <c r="LSD97" s="294">
        <f t="shared" si="136"/>
        <v>-1047.9748559157808</v>
      </c>
      <c r="LSE97" s="294">
        <f t="shared" si="136"/>
        <v>-1047.9748559157808</v>
      </c>
      <c r="LSF97" s="294">
        <f t="shared" si="136"/>
        <v>-1047.9748559157808</v>
      </c>
      <c r="LSG97" s="294">
        <f t="shared" si="136"/>
        <v>-1047.9748559157808</v>
      </c>
      <c r="LSH97" s="294">
        <f t="shared" si="136"/>
        <v>-1047.9748559157808</v>
      </c>
      <c r="LSI97" s="294">
        <f t="shared" si="136"/>
        <v>-1047.9748559157808</v>
      </c>
      <c r="LSJ97" s="294">
        <f t="shared" si="136"/>
        <v>-1047.9748559157808</v>
      </c>
      <c r="LSK97" s="294">
        <f t="shared" si="136"/>
        <v>-1047.9748559157808</v>
      </c>
      <c r="LSL97" s="294">
        <f t="shared" si="136"/>
        <v>-1047.9748559157808</v>
      </c>
      <c r="LSM97" s="294">
        <f t="shared" si="136"/>
        <v>-1047.9748559157808</v>
      </c>
      <c r="LSN97" s="294">
        <f t="shared" si="136"/>
        <v>-1047.9748559157808</v>
      </c>
      <c r="LSO97" s="294">
        <f t="shared" si="136"/>
        <v>-1047.9748559157808</v>
      </c>
      <c r="LSP97" s="294">
        <f t="shared" si="136"/>
        <v>-1047.9748559157808</v>
      </c>
      <c r="LSQ97" s="294">
        <f t="shared" si="136"/>
        <v>-1047.9748559157808</v>
      </c>
      <c r="LSR97" s="294">
        <f t="shared" si="136"/>
        <v>-1047.9748559157808</v>
      </c>
      <c r="LSS97" s="294">
        <f t="shared" si="136"/>
        <v>-1047.9748559157808</v>
      </c>
      <c r="LST97" s="294">
        <f t="shared" si="136"/>
        <v>-1047.9748559157808</v>
      </c>
      <c r="LSU97" s="294">
        <f t="shared" si="136"/>
        <v>-1047.9748559157808</v>
      </c>
      <c r="LSV97" s="294">
        <f t="shared" si="136"/>
        <v>-1047.9748559157808</v>
      </c>
      <c r="LSW97" s="294">
        <f t="shared" si="136"/>
        <v>-1047.9748559157808</v>
      </c>
      <c r="LSX97" s="294">
        <f t="shared" si="136"/>
        <v>-1047.9748559157808</v>
      </c>
      <c r="LSY97" s="294">
        <f t="shared" si="136"/>
        <v>-1047.9748559157808</v>
      </c>
      <c r="LSZ97" s="294">
        <f t="shared" si="136"/>
        <v>-1047.9748559157808</v>
      </c>
      <c r="LTA97" s="294">
        <f t="shared" si="136"/>
        <v>-1047.9748559157808</v>
      </c>
      <c r="LTB97" s="294">
        <f t="shared" si="136"/>
        <v>-1047.9748559157808</v>
      </c>
      <c r="LTC97" s="294">
        <f t="shared" si="136"/>
        <v>-1047.9748559157808</v>
      </c>
      <c r="LTD97" s="294">
        <f t="shared" si="136"/>
        <v>-1047.9748559157808</v>
      </c>
      <c r="LTE97" s="294">
        <f t="shared" si="136"/>
        <v>-1047.9748559157808</v>
      </c>
      <c r="LTF97" s="294">
        <f t="shared" si="136"/>
        <v>-1047.9748559157808</v>
      </c>
      <c r="LTG97" s="294">
        <f t="shared" si="136"/>
        <v>-1047.9748559157808</v>
      </c>
      <c r="LTH97" s="294">
        <f t="shared" si="136"/>
        <v>-1047.9748559157808</v>
      </c>
      <c r="LTI97" s="294">
        <f t="shared" si="136"/>
        <v>-1047.9748559157808</v>
      </c>
      <c r="LTJ97" s="294">
        <f t="shared" si="136"/>
        <v>-1047.9748559157808</v>
      </c>
      <c r="LTK97" s="294">
        <f t="shared" si="136"/>
        <v>-1047.9748559157808</v>
      </c>
      <c r="LTL97" s="294">
        <f t="shared" si="136"/>
        <v>-1047.9748559157808</v>
      </c>
      <c r="LTM97" s="294">
        <f t="shared" si="136"/>
        <v>-1047.9748559157808</v>
      </c>
      <c r="LTN97" s="294">
        <f t="shared" si="136"/>
        <v>-1047.9748559157808</v>
      </c>
      <c r="LTO97" s="294">
        <f t="shared" si="136"/>
        <v>-1047.9748559157808</v>
      </c>
      <c r="LTP97" s="294">
        <f t="shared" si="136"/>
        <v>-1047.9748559157808</v>
      </c>
      <c r="LTQ97" s="294">
        <f t="shared" si="136"/>
        <v>-1047.9748559157808</v>
      </c>
      <c r="LTR97" s="294">
        <f t="shared" ref="LTR97:LWC97" si="137">(LTR$96*$B101+SUM($F$8:$F$10)-((LTR$96*$B101+SUM($F$8:$F$10))/$F$11*$F$40)-($F$27*LTR$96/$D$7)-SUM($F$14:$F$26,$F$28:$F$33,$F$35:$F$36,$F$41))</f>
        <v>-1047.9748559157808</v>
      </c>
      <c r="LTS97" s="294">
        <f t="shared" si="137"/>
        <v>-1047.9748559157808</v>
      </c>
      <c r="LTT97" s="294">
        <f t="shared" si="137"/>
        <v>-1047.9748559157808</v>
      </c>
      <c r="LTU97" s="294">
        <f t="shared" si="137"/>
        <v>-1047.9748559157808</v>
      </c>
      <c r="LTV97" s="294">
        <f t="shared" si="137"/>
        <v>-1047.9748559157808</v>
      </c>
      <c r="LTW97" s="294">
        <f t="shared" si="137"/>
        <v>-1047.9748559157808</v>
      </c>
      <c r="LTX97" s="294">
        <f t="shared" si="137"/>
        <v>-1047.9748559157808</v>
      </c>
      <c r="LTY97" s="294">
        <f t="shared" si="137"/>
        <v>-1047.9748559157808</v>
      </c>
      <c r="LTZ97" s="294">
        <f t="shared" si="137"/>
        <v>-1047.9748559157808</v>
      </c>
      <c r="LUA97" s="294">
        <f t="shared" si="137"/>
        <v>-1047.9748559157808</v>
      </c>
      <c r="LUB97" s="294">
        <f t="shared" si="137"/>
        <v>-1047.9748559157808</v>
      </c>
      <c r="LUC97" s="294">
        <f t="shared" si="137"/>
        <v>-1047.9748559157808</v>
      </c>
      <c r="LUD97" s="294">
        <f t="shared" si="137"/>
        <v>-1047.9748559157808</v>
      </c>
      <c r="LUE97" s="294">
        <f t="shared" si="137"/>
        <v>-1047.9748559157808</v>
      </c>
      <c r="LUF97" s="294">
        <f t="shared" si="137"/>
        <v>-1047.9748559157808</v>
      </c>
      <c r="LUG97" s="294">
        <f t="shared" si="137"/>
        <v>-1047.9748559157808</v>
      </c>
      <c r="LUH97" s="294">
        <f t="shared" si="137"/>
        <v>-1047.9748559157808</v>
      </c>
      <c r="LUI97" s="294">
        <f t="shared" si="137"/>
        <v>-1047.9748559157808</v>
      </c>
      <c r="LUJ97" s="294">
        <f t="shared" si="137"/>
        <v>-1047.9748559157808</v>
      </c>
      <c r="LUK97" s="294">
        <f t="shared" si="137"/>
        <v>-1047.9748559157808</v>
      </c>
      <c r="LUL97" s="294">
        <f t="shared" si="137"/>
        <v>-1047.9748559157808</v>
      </c>
      <c r="LUM97" s="294">
        <f t="shared" si="137"/>
        <v>-1047.9748559157808</v>
      </c>
      <c r="LUN97" s="294">
        <f t="shared" si="137"/>
        <v>-1047.9748559157808</v>
      </c>
      <c r="LUO97" s="294">
        <f t="shared" si="137"/>
        <v>-1047.9748559157808</v>
      </c>
      <c r="LUP97" s="294">
        <f t="shared" si="137"/>
        <v>-1047.9748559157808</v>
      </c>
      <c r="LUQ97" s="294">
        <f t="shared" si="137"/>
        <v>-1047.9748559157808</v>
      </c>
      <c r="LUR97" s="294">
        <f t="shared" si="137"/>
        <v>-1047.9748559157808</v>
      </c>
      <c r="LUS97" s="294">
        <f t="shared" si="137"/>
        <v>-1047.9748559157808</v>
      </c>
      <c r="LUT97" s="294">
        <f t="shared" si="137"/>
        <v>-1047.9748559157808</v>
      </c>
      <c r="LUU97" s="294">
        <f t="shared" si="137"/>
        <v>-1047.9748559157808</v>
      </c>
      <c r="LUV97" s="294">
        <f t="shared" si="137"/>
        <v>-1047.9748559157808</v>
      </c>
      <c r="LUW97" s="294">
        <f t="shared" si="137"/>
        <v>-1047.9748559157808</v>
      </c>
      <c r="LUX97" s="294">
        <f t="shared" si="137"/>
        <v>-1047.9748559157808</v>
      </c>
      <c r="LUY97" s="294">
        <f t="shared" si="137"/>
        <v>-1047.9748559157808</v>
      </c>
      <c r="LUZ97" s="294">
        <f t="shared" si="137"/>
        <v>-1047.9748559157808</v>
      </c>
      <c r="LVA97" s="294">
        <f t="shared" si="137"/>
        <v>-1047.9748559157808</v>
      </c>
      <c r="LVB97" s="294">
        <f t="shared" si="137"/>
        <v>-1047.9748559157808</v>
      </c>
      <c r="LVC97" s="294">
        <f t="shared" si="137"/>
        <v>-1047.9748559157808</v>
      </c>
      <c r="LVD97" s="294">
        <f t="shared" si="137"/>
        <v>-1047.9748559157808</v>
      </c>
      <c r="LVE97" s="294">
        <f t="shared" si="137"/>
        <v>-1047.9748559157808</v>
      </c>
      <c r="LVF97" s="294">
        <f t="shared" si="137"/>
        <v>-1047.9748559157808</v>
      </c>
      <c r="LVG97" s="294">
        <f t="shared" si="137"/>
        <v>-1047.9748559157808</v>
      </c>
      <c r="LVH97" s="294">
        <f t="shared" si="137"/>
        <v>-1047.9748559157808</v>
      </c>
      <c r="LVI97" s="294">
        <f t="shared" si="137"/>
        <v>-1047.9748559157808</v>
      </c>
      <c r="LVJ97" s="294">
        <f t="shared" si="137"/>
        <v>-1047.9748559157808</v>
      </c>
      <c r="LVK97" s="294">
        <f t="shared" si="137"/>
        <v>-1047.9748559157808</v>
      </c>
      <c r="LVL97" s="294">
        <f t="shared" si="137"/>
        <v>-1047.9748559157808</v>
      </c>
      <c r="LVM97" s="294">
        <f t="shared" si="137"/>
        <v>-1047.9748559157808</v>
      </c>
      <c r="LVN97" s="294">
        <f t="shared" si="137"/>
        <v>-1047.9748559157808</v>
      </c>
      <c r="LVO97" s="294">
        <f t="shared" si="137"/>
        <v>-1047.9748559157808</v>
      </c>
      <c r="LVP97" s="294">
        <f t="shared" si="137"/>
        <v>-1047.9748559157808</v>
      </c>
      <c r="LVQ97" s="294">
        <f t="shared" si="137"/>
        <v>-1047.9748559157808</v>
      </c>
      <c r="LVR97" s="294">
        <f t="shared" si="137"/>
        <v>-1047.9748559157808</v>
      </c>
      <c r="LVS97" s="294">
        <f t="shared" si="137"/>
        <v>-1047.9748559157808</v>
      </c>
      <c r="LVT97" s="294">
        <f t="shared" si="137"/>
        <v>-1047.9748559157808</v>
      </c>
      <c r="LVU97" s="294">
        <f t="shared" si="137"/>
        <v>-1047.9748559157808</v>
      </c>
      <c r="LVV97" s="294">
        <f t="shared" si="137"/>
        <v>-1047.9748559157808</v>
      </c>
      <c r="LVW97" s="294">
        <f t="shared" si="137"/>
        <v>-1047.9748559157808</v>
      </c>
      <c r="LVX97" s="294">
        <f t="shared" si="137"/>
        <v>-1047.9748559157808</v>
      </c>
      <c r="LVY97" s="294">
        <f t="shared" si="137"/>
        <v>-1047.9748559157808</v>
      </c>
      <c r="LVZ97" s="294">
        <f t="shared" si="137"/>
        <v>-1047.9748559157808</v>
      </c>
      <c r="LWA97" s="294">
        <f t="shared" si="137"/>
        <v>-1047.9748559157808</v>
      </c>
      <c r="LWB97" s="294">
        <f t="shared" si="137"/>
        <v>-1047.9748559157808</v>
      </c>
      <c r="LWC97" s="294">
        <f t="shared" si="137"/>
        <v>-1047.9748559157808</v>
      </c>
      <c r="LWD97" s="294">
        <f t="shared" ref="LWD97:LYO97" si="138">(LWD$96*$B101+SUM($F$8:$F$10)-((LWD$96*$B101+SUM($F$8:$F$10))/$F$11*$F$40)-($F$27*LWD$96/$D$7)-SUM($F$14:$F$26,$F$28:$F$33,$F$35:$F$36,$F$41))</f>
        <v>-1047.9748559157808</v>
      </c>
      <c r="LWE97" s="294">
        <f t="shared" si="138"/>
        <v>-1047.9748559157808</v>
      </c>
      <c r="LWF97" s="294">
        <f t="shared" si="138"/>
        <v>-1047.9748559157808</v>
      </c>
      <c r="LWG97" s="294">
        <f t="shared" si="138"/>
        <v>-1047.9748559157808</v>
      </c>
      <c r="LWH97" s="294">
        <f t="shared" si="138"/>
        <v>-1047.9748559157808</v>
      </c>
      <c r="LWI97" s="294">
        <f t="shared" si="138"/>
        <v>-1047.9748559157808</v>
      </c>
      <c r="LWJ97" s="294">
        <f t="shared" si="138"/>
        <v>-1047.9748559157808</v>
      </c>
      <c r="LWK97" s="294">
        <f t="shared" si="138"/>
        <v>-1047.9748559157808</v>
      </c>
      <c r="LWL97" s="294">
        <f t="shared" si="138"/>
        <v>-1047.9748559157808</v>
      </c>
      <c r="LWM97" s="294">
        <f t="shared" si="138"/>
        <v>-1047.9748559157808</v>
      </c>
      <c r="LWN97" s="294">
        <f t="shared" si="138"/>
        <v>-1047.9748559157808</v>
      </c>
      <c r="LWO97" s="294">
        <f t="shared" si="138"/>
        <v>-1047.9748559157808</v>
      </c>
      <c r="LWP97" s="294">
        <f t="shared" si="138"/>
        <v>-1047.9748559157808</v>
      </c>
      <c r="LWQ97" s="294">
        <f t="shared" si="138"/>
        <v>-1047.9748559157808</v>
      </c>
      <c r="LWR97" s="294">
        <f t="shared" si="138"/>
        <v>-1047.9748559157808</v>
      </c>
      <c r="LWS97" s="294">
        <f t="shared" si="138"/>
        <v>-1047.9748559157808</v>
      </c>
      <c r="LWT97" s="294">
        <f t="shared" si="138"/>
        <v>-1047.9748559157808</v>
      </c>
      <c r="LWU97" s="294">
        <f t="shared" si="138"/>
        <v>-1047.9748559157808</v>
      </c>
      <c r="LWV97" s="294">
        <f t="shared" si="138"/>
        <v>-1047.9748559157808</v>
      </c>
      <c r="LWW97" s="294">
        <f t="shared" si="138"/>
        <v>-1047.9748559157808</v>
      </c>
      <c r="LWX97" s="294">
        <f t="shared" si="138"/>
        <v>-1047.9748559157808</v>
      </c>
      <c r="LWY97" s="294">
        <f t="shared" si="138"/>
        <v>-1047.9748559157808</v>
      </c>
      <c r="LWZ97" s="294">
        <f t="shared" si="138"/>
        <v>-1047.9748559157808</v>
      </c>
      <c r="LXA97" s="294">
        <f t="shared" si="138"/>
        <v>-1047.9748559157808</v>
      </c>
      <c r="LXB97" s="294">
        <f t="shared" si="138"/>
        <v>-1047.9748559157808</v>
      </c>
      <c r="LXC97" s="294">
        <f t="shared" si="138"/>
        <v>-1047.9748559157808</v>
      </c>
      <c r="LXD97" s="294">
        <f t="shared" si="138"/>
        <v>-1047.9748559157808</v>
      </c>
      <c r="LXE97" s="294">
        <f t="shared" si="138"/>
        <v>-1047.9748559157808</v>
      </c>
      <c r="LXF97" s="294">
        <f t="shared" si="138"/>
        <v>-1047.9748559157808</v>
      </c>
      <c r="LXG97" s="294">
        <f t="shared" si="138"/>
        <v>-1047.9748559157808</v>
      </c>
      <c r="LXH97" s="294">
        <f t="shared" si="138"/>
        <v>-1047.9748559157808</v>
      </c>
      <c r="LXI97" s="294">
        <f t="shared" si="138"/>
        <v>-1047.9748559157808</v>
      </c>
      <c r="LXJ97" s="294">
        <f t="shared" si="138"/>
        <v>-1047.9748559157808</v>
      </c>
      <c r="LXK97" s="294">
        <f t="shared" si="138"/>
        <v>-1047.9748559157808</v>
      </c>
      <c r="LXL97" s="294">
        <f t="shared" si="138"/>
        <v>-1047.9748559157808</v>
      </c>
      <c r="LXM97" s="294">
        <f t="shared" si="138"/>
        <v>-1047.9748559157808</v>
      </c>
      <c r="LXN97" s="294">
        <f t="shared" si="138"/>
        <v>-1047.9748559157808</v>
      </c>
      <c r="LXO97" s="294">
        <f t="shared" si="138"/>
        <v>-1047.9748559157808</v>
      </c>
      <c r="LXP97" s="294">
        <f t="shared" si="138"/>
        <v>-1047.9748559157808</v>
      </c>
      <c r="LXQ97" s="294">
        <f t="shared" si="138"/>
        <v>-1047.9748559157808</v>
      </c>
      <c r="LXR97" s="294">
        <f t="shared" si="138"/>
        <v>-1047.9748559157808</v>
      </c>
      <c r="LXS97" s="294">
        <f t="shared" si="138"/>
        <v>-1047.9748559157808</v>
      </c>
      <c r="LXT97" s="294">
        <f t="shared" si="138"/>
        <v>-1047.9748559157808</v>
      </c>
      <c r="LXU97" s="294">
        <f t="shared" si="138"/>
        <v>-1047.9748559157808</v>
      </c>
      <c r="LXV97" s="294">
        <f t="shared" si="138"/>
        <v>-1047.9748559157808</v>
      </c>
      <c r="LXW97" s="294">
        <f t="shared" si="138"/>
        <v>-1047.9748559157808</v>
      </c>
      <c r="LXX97" s="294">
        <f t="shared" si="138"/>
        <v>-1047.9748559157808</v>
      </c>
      <c r="LXY97" s="294">
        <f t="shared" si="138"/>
        <v>-1047.9748559157808</v>
      </c>
      <c r="LXZ97" s="294">
        <f t="shared" si="138"/>
        <v>-1047.9748559157808</v>
      </c>
      <c r="LYA97" s="294">
        <f t="shared" si="138"/>
        <v>-1047.9748559157808</v>
      </c>
      <c r="LYB97" s="294">
        <f t="shared" si="138"/>
        <v>-1047.9748559157808</v>
      </c>
      <c r="LYC97" s="294">
        <f t="shared" si="138"/>
        <v>-1047.9748559157808</v>
      </c>
      <c r="LYD97" s="294">
        <f t="shared" si="138"/>
        <v>-1047.9748559157808</v>
      </c>
      <c r="LYE97" s="294">
        <f t="shared" si="138"/>
        <v>-1047.9748559157808</v>
      </c>
      <c r="LYF97" s="294">
        <f t="shared" si="138"/>
        <v>-1047.9748559157808</v>
      </c>
      <c r="LYG97" s="294">
        <f t="shared" si="138"/>
        <v>-1047.9748559157808</v>
      </c>
      <c r="LYH97" s="294">
        <f t="shared" si="138"/>
        <v>-1047.9748559157808</v>
      </c>
      <c r="LYI97" s="294">
        <f t="shared" si="138"/>
        <v>-1047.9748559157808</v>
      </c>
      <c r="LYJ97" s="294">
        <f t="shared" si="138"/>
        <v>-1047.9748559157808</v>
      </c>
      <c r="LYK97" s="294">
        <f t="shared" si="138"/>
        <v>-1047.9748559157808</v>
      </c>
      <c r="LYL97" s="294">
        <f t="shared" si="138"/>
        <v>-1047.9748559157808</v>
      </c>
      <c r="LYM97" s="294">
        <f t="shared" si="138"/>
        <v>-1047.9748559157808</v>
      </c>
      <c r="LYN97" s="294">
        <f t="shared" si="138"/>
        <v>-1047.9748559157808</v>
      </c>
      <c r="LYO97" s="294">
        <f t="shared" si="138"/>
        <v>-1047.9748559157808</v>
      </c>
      <c r="LYP97" s="294">
        <f t="shared" ref="LYP97:MBA97" si="139">(LYP$96*$B101+SUM($F$8:$F$10)-((LYP$96*$B101+SUM($F$8:$F$10))/$F$11*$F$40)-($F$27*LYP$96/$D$7)-SUM($F$14:$F$26,$F$28:$F$33,$F$35:$F$36,$F$41))</f>
        <v>-1047.9748559157808</v>
      </c>
      <c r="LYQ97" s="294">
        <f t="shared" si="139"/>
        <v>-1047.9748559157808</v>
      </c>
      <c r="LYR97" s="294">
        <f t="shared" si="139"/>
        <v>-1047.9748559157808</v>
      </c>
      <c r="LYS97" s="294">
        <f t="shared" si="139"/>
        <v>-1047.9748559157808</v>
      </c>
      <c r="LYT97" s="294">
        <f t="shared" si="139"/>
        <v>-1047.9748559157808</v>
      </c>
      <c r="LYU97" s="294">
        <f t="shared" si="139"/>
        <v>-1047.9748559157808</v>
      </c>
      <c r="LYV97" s="294">
        <f t="shared" si="139"/>
        <v>-1047.9748559157808</v>
      </c>
      <c r="LYW97" s="294">
        <f t="shared" si="139"/>
        <v>-1047.9748559157808</v>
      </c>
      <c r="LYX97" s="294">
        <f t="shared" si="139"/>
        <v>-1047.9748559157808</v>
      </c>
      <c r="LYY97" s="294">
        <f t="shared" si="139"/>
        <v>-1047.9748559157808</v>
      </c>
      <c r="LYZ97" s="294">
        <f t="shared" si="139"/>
        <v>-1047.9748559157808</v>
      </c>
      <c r="LZA97" s="294">
        <f t="shared" si="139"/>
        <v>-1047.9748559157808</v>
      </c>
      <c r="LZB97" s="294">
        <f t="shared" si="139"/>
        <v>-1047.9748559157808</v>
      </c>
      <c r="LZC97" s="294">
        <f t="shared" si="139"/>
        <v>-1047.9748559157808</v>
      </c>
      <c r="LZD97" s="294">
        <f t="shared" si="139"/>
        <v>-1047.9748559157808</v>
      </c>
      <c r="LZE97" s="294">
        <f t="shared" si="139"/>
        <v>-1047.9748559157808</v>
      </c>
      <c r="LZF97" s="294">
        <f t="shared" si="139"/>
        <v>-1047.9748559157808</v>
      </c>
      <c r="LZG97" s="294">
        <f t="shared" si="139"/>
        <v>-1047.9748559157808</v>
      </c>
      <c r="LZH97" s="294">
        <f t="shared" si="139"/>
        <v>-1047.9748559157808</v>
      </c>
      <c r="LZI97" s="294">
        <f t="shared" si="139"/>
        <v>-1047.9748559157808</v>
      </c>
      <c r="LZJ97" s="294">
        <f t="shared" si="139"/>
        <v>-1047.9748559157808</v>
      </c>
      <c r="LZK97" s="294">
        <f t="shared" si="139"/>
        <v>-1047.9748559157808</v>
      </c>
      <c r="LZL97" s="294">
        <f t="shared" si="139"/>
        <v>-1047.9748559157808</v>
      </c>
      <c r="LZM97" s="294">
        <f t="shared" si="139"/>
        <v>-1047.9748559157808</v>
      </c>
      <c r="LZN97" s="294">
        <f t="shared" si="139"/>
        <v>-1047.9748559157808</v>
      </c>
      <c r="LZO97" s="294">
        <f t="shared" si="139"/>
        <v>-1047.9748559157808</v>
      </c>
      <c r="LZP97" s="294">
        <f t="shared" si="139"/>
        <v>-1047.9748559157808</v>
      </c>
      <c r="LZQ97" s="294">
        <f t="shared" si="139"/>
        <v>-1047.9748559157808</v>
      </c>
      <c r="LZR97" s="294">
        <f t="shared" si="139"/>
        <v>-1047.9748559157808</v>
      </c>
      <c r="LZS97" s="294">
        <f t="shared" si="139"/>
        <v>-1047.9748559157808</v>
      </c>
      <c r="LZT97" s="294">
        <f t="shared" si="139"/>
        <v>-1047.9748559157808</v>
      </c>
      <c r="LZU97" s="294">
        <f t="shared" si="139"/>
        <v>-1047.9748559157808</v>
      </c>
      <c r="LZV97" s="294">
        <f t="shared" si="139"/>
        <v>-1047.9748559157808</v>
      </c>
      <c r="LZW97" s="294">
        <f t="shared" si="139"/>
        <v>-1047.9748559157808</v>
      </c>
      <c r="LZX97" s="294">
        <f t="shared" si="139"/>
        <v>-1047.9748559157808</v>
      </c>
      <c r="LZY97" s="294">
        <f t="shared" si="139"/>
        <v>-1047.9748559157808</v>
      </c>
      <c r="LZZ97" s="294">
        <f t="shared" si="139"/>
        <v>-1047.9748559157808</v>
      </c>
      <c r="MAA97" s="294">
        <f t="shared" si="139"/>
        <v>-1047.9748559157808</v>
      </c>
      <c r="MAB97" s="294">
        <f t="shared" si="139"/>
        <v>-1047.9748559157808</v>
      </c>
      <c r="MAC97" s="294">
        <f t="shared" si="139"/>
        <v>-1047.9748559157808</v>
      </c>
      <c r="MAD97" s="294">
        <f t="shared" si="139"/>
        <v>-1047.9748559157808</v>
      </c>
      <c r="MAE97" s="294">
        <f t="shared" si="139"/>
        <v>-1047.9748559157808</v>
      </c>
      <c r="MAF97" s="294">
        <f t="shared" si="139"/>
        <v>-1047.9748559157808</v>
      </c>
      <c r="MAG97" s="294">
        <f t="shared" si="139"/>
        <v>-1047.9748559157808</v>
      </c>
      <c r="MAH97" s="294">
        <f t="shared" si="139"/>
        <v>-1047.9748559157808</v>
      </c>
      <c r="MAI97" s="294">
        <f t="shared" si="139"/>
        <v>-1047.9748559157808</v>
      </c>
      <c r="MAJ97" s="294">
        <f t="shared" si="139"/>
        <v>-1047.9748559157808</v>
      </c>
      <c r="MAK97" s="294">
        <f t="shared" si="139"/>
        <v>-1047.9748559157808</v>
      </c>
      <c r="MAL97" s="294">
        <f t="shared" si="139"/>
        <v>-1047.9748559157808</v>
      </c>
      <c r="MAM97" s="294">
        <f t="shared" si="139"/>
        <v>-1047.9748559157808</v>
      </c>
      <c r="MAN97" s="294">
        <f t="shared" si="139"/>
        <v>-1047.9748559157808</v>
      </c>
      <c r="MAO97" s="294">
        <f t="shared" si="139"/>
        <v>-1047.9748559157808</v>
      </c>
      <c r="MAP97" s="294">
        <f t="shared" si="139"/>
        <v>-1047.9748559157808</v>
      </c>
      <c r="MAQ97" s="294">
        <f t="shared" si="139"/>
        <v>-1047.9748559157808</v>
      </c>
      <c r="MAR97" s="294">
        <f t="shared" si="139"/>
        <v>-1047.9748559157808</v>
      </c>
      <c r="MAS97" s="294">
        <f t="shared" si="139"/>
        <v>-1047.9748559157808</v>
      </c>
      <c r="MAT97" s="294">
        <f t="shared" si="139"/>
        <v>-1047.9748559157808</v>
      </c>
      <c r="MAU97" s="294">
        <f t="shared" si="139"/>
        <v>-1047.9748559157808</v>
      </c>
      <c r="MAV97" s="294">
        <f t="shared" si="139"/>
        <v>-1047.9748559157808</v>
      </c>
      <c r="MAW97" s="294">
        <f t="shared" si="139"/>
        <v>-1047.9748559157808</v>
      </c>
      <c r="MAX97" s="294">
        <f t="shared" si="139"/>
        <v>-1047.9748559157808</v>
      </c>
      <c r="MAY97" s="294">
        <f t="shared" si="139"/>
        <v>-1047.9748559157808</v>
      </c>
      <c r="MAZ97" s="294">
        <f t="shared" si="139"/>
        <v>-1047.9748559157808</v>
      </c>
      <c r="MBA97" s="294">
        <f t="shared" si="139"/>
        <v>-1047.9748559157808</v>
      </c>
      <c r="MBB97" s="294">
        <f t="shared" ref="MBB97:MDM97" si="140">(MBB$96*$B101+SUM($F$8:$F$10)-((MBB$96*$B101+SUM($F$8:$F$10))/$F$11*$F$40)-($F$27*MBB$96/$D$7)-SUM($F$14:$F$26,$F$28:$F$33,$F$35:$F$36,$F$41))</f>
        <v>-1047.9748559157808</v>
      </c>
      <c r="MBC97" s="294">
        <f t="shared" si="140"/>
        <v>-1047.9748559157808</v>
      </c>
      <c r="MBD97" s="294">
        <f t="shared" si="140"/>
        <v>-1047.9748559157808</v>
      </c>
      <c r="MBE97" s="294">
        <f t="shared" si="140"/>
        <v>-1047.9748559157808</v>
      </c>
      <c r="MBF97" s="294">
        <f t="shared" si="140"/>
        <v>-1047.9748559157808</v>
      </c>
      <c r="MBG97" s="294">
        <f t="shared" si="140"/>
        <v>-1047.9748559157808</v>
      </c>
      <c r="MBH97" s="294">
        <f t="shared" si="140"/>
        <v>-1047.9748559157808</v>
      </c>
      <c r="MBI97" s="294">
        <f t="shared" si="140"/>
        <v>-1047.9748559157808</v>
      </c>
      <c r="MBJ97" s="294">
        <f t="shared" si="140"/>
        <v>-1047.9748559157808</v>
      </c>
      <c r="MBK97" s="294">
        <f t="shared" si="140"/>
        <v>-1047.9748559157808</v>
      </c>
      <c r="MBL97" s="294">
        <f t="shared" si="140"/>
        <v>-1047.9748559157808</v>
      </c>
      <c r="MBM97" s="294">
        <f t="shared" si="140"/>
        <v>-1047.9748559157808</v>
      </c>
      <c r="MBN97" s="294">
        <f t="shared" si="140"/>
        <v>-1047.9748559157808</v>
      </c>
      <c r="MBO97" s="294">
        <f t="shared" si="140"/>
        <v>-1047.9748559157808</v>
      </c>
      <c r="MBP97" s="294">
        <f t="shared" si="140"/>
        <v>-1047.9748559157808</v>
      </c>
      <c r="MBQ97" s="294">
        <f t="shared" si="140"/>
        <v>-1047.9748559157808</v>
      </c>
      <c r="MBR97" s="294">
        <f t="shared" si="140"/>
        <v>-1047.9748559157808</v>
      </c>
      <c r="MBS97" s="294">
        <f t="shared" si="140"/>
        <v>-1047.9748559157808</v>
      </c>
      <c r="MBT97" s="294">
        <f t="shared" si="140"/>
        <v>-1047.9748559157808</v>
      </c>
      <c r="MBU97" s="294">
        <f t="shared" si="140"/>
        <v>-1047.9748559157808</v>
      </c>
      <c r="MBV97" s="294">
        <f t="shared" si="140"/>
        <v>-1047.9748559157808</v>
      </c>
      <c r="MBW97" s="294">
        <f t="shared" si="140"/>
        <v>-1047.9748559157808</v>
      </c>
      <c r="MBX97" s="294">
        <f t="shared" si="140"/>
        <v>-1047.9748559157808</v>
      </c>
      <c r="MBY97" s="294">
        <f t="shared" si="140"/>
        <v>-1047.9748559157808</v>
      </c>
      <c r="MBZ97" s="294">
        <f t="shared" si="140"/>
        <v>-1047.9748559157808</v>
      </c>
      <c r="MCA97" s="294">
        <f t="shared" si="140"/>
        <v>-1047.9748559157808</v>
      </c>
      <c r="MCB97" s="294">
        <f t="shared" si="140"/>
        <v>-1047.9748559157808</v>
      </c>
      <c r="MCC97" s="294">
        <f t="shared" si="140"/>
        <v>-1047.9748559157808</v>
      </c>
      <c r="MCD97" s="294">
        <f t="shared" si="140"/>
        <v>-1047.9748559157808</v>
      </c>
      <c r="MCE97" s="294">
        <f t="shared" si="140"/>
        <v>-1047.9748559157808</v>
      </c>
      <c r="MCF97" s="294">
        <f t="shared" si="140"/>
        <v>-1047.9748559157808</v>
      </c>
      <c r="MCG97" s="294">
        <f t="shared" si="140"/>
        <v>-1047.9748559157808</v>
      </c>
      <c r="MCH97" s="294">
        <f t="shared" si="140"/>
        <v>-1047.9748559157808</v>
      </c>
      <c r="MCI97" s="294">
        <f t="shared" si="140"/>
        <v>-1047.9748559157808</v>
      </c>
      <c r="MCJ97" s="294">
        <f t="shared" si="140"/>
        <v>-1047.9748559157808</v>
      </c>
      <c r="MCK97" s="294">
        <f t="shared" si="140"/>
        <v>-1047.9748559157808</v>
      </c>
      <c r="MCL97" s="294">
        <f t="shared" si="140"/>
        <v>-1047.9748559157808</v>
      </c>
      <c r="MCM97" s="294">
        <f t="shared" si="140"/>
        <v>-1047.9748559157808</v>
      </c>
      <c r="MCN97" s="294">
        <f t="shared" si="140"/>
        <v>-1047.9748559157808</v>
      </c>
      <c r="MCO97" s="294">
        <f t="shared" si="140"/>
        <v>-1047.9748559157808</v>
      </c>
      <c r="MCP97" s="294">
        <f t="shared" si="140"/>
        <v>-1047.9748559157808</v>
      </c>
      <c r="MCQ97" s="294">
        <f t="shared" si="140"/>
        <v>-1047.9748559157808</v>
      </c>
      <c r="MCR97" s="294">
        <f t="shared" si="140"/>
        <v>-1047.9748559157808</v>
      </c>
      <c r="MCS97" s="294">
        <f t="shared" si="140"/>
        <v>-1047.9748559157808</v>
      </c>
      <c r="MCT97" s="294">
        <f t="shared" si="140"/>
        <v>-1047.9748559157808</v>
      </c>
      <c r="MCU97" s="294">
        <f t="shared" si="140"/>
        <v>-1047.9748559157808</v>
      </c>
      <c r="MCV97" s="294">
        <f t="shared" si="140"/>
        <v>-1047.9748559157808</v>
      </c>
      <c r="MCW97" s="294">
        <f t="shared" si="140"/>
        <v>-1047.9748559157808</v>
      </c>
      <c r="MCX97" s="294">
        <f t="shared" si="140"/>
        <v>-1047.9748559157808</v>
      </c>
      <c r="MCY97" s="294">
        <f t="shared" si="140"/>
        <v>-1047.9748559157808</v>
      </c>
      <c r="MCZ97" s="294">
        <f t="shared" si="140"/>
        <v>-1047.9748559157808</v>
      </c>
      <c r="MDA97" s="294">
        <f t="shared" si="140"/>
        <v>-1047.9748559157808</v>
      </c>
      <c r="MDB97" s="294">
        <f t="shared" si="140"/>
        <v>-1047.9748559157808</v>
      </c>
      <c r="MDC97" s="294">
        <f t="shared" si="140"/>
        <v>-1047.9748559157808</v>
      </c>
      <c r="MDD97" s="294">
        <f t="shared" si="140"/>
        <v>-1047.9748559157808</v>
      </c>
      <c r="MDE97" s="294">
        <f t="shared" si="140"/>
        <v>-1047.9748559157808</v>
      </c>
      <c r="MDF97" s="294">
        <f t="shared" si="140"/>
        <v>-1047.9748559157808</v>
      </c>
      <c r="MDG97" s="294">
        <f t="shared" si="140"/>
        <v>-1047.9748559157808</v>
      </c>
      <c r="MDH97" s="294">
        <f t="shared" si="140"/>
        <v>-1047.9748559157808</v>
      </c>
      <c r="MDI97" s="294">
        <f t="shared" si="140"/>
        <v>-1047.9748559157808</v>
      </c>
      <c r="MDJ97" s="294">
        <f t="shared" si="140"/>
        <v>-1047.9748559157808</v>
      </c>
      <c r="MDK97" s="294">
        <f t="shared" si="140"/>
        <v>-1047.9748559157808</v>
      </c>
      <c r="MDL97" s="294">
        <f t="shared" si="140"/>
        <v>-1047.9748559157808</v>
      </c>
      <c r="MDM97" s="294">
        <f t="shared" si="140"/>
        <v>-1047.9748559157808</v>
      </c>
      <c r="MDN97" s="294">
        <f t="shared" ref="MDN97:MFY97" si="141">(MDN$96*$B101+SUM($F$8:$F$10)-((MDN$96*$B101+SUM($F$8:$F$10))/$F$11*$F$40)-($F$27*MDN$96/$D$7)-SUM($F$14:$F$26,$F$28:$F$33,$F$35:$F$36,$F$41))</f>
        <v>-1047.9748559157808</v>
      </c>
      <c r="MDO97" s="294">
        <f t="shared" si="141"/>
        <v>-1047.9748559157808</v>
      </c>
      <c r="MDP97" s="294">
        <f t="shared" si="141"/>
        <v>-1047.9748559157808</v>
      </c>
      <c r="MDQ97" s="294">
        <f t="shared" si="141"/>
        <v>-1047.9748559157808</v>
      </c>
      <c r="MDR97" s="294">
        <f t="shared" si="141"/>
        <v>-1047.9748559157808</v>
      </c>
      <c r="MDS97" s="294">
        <f t="shared" si="141"/>
        <v>-1047.9748559157808</v>
      </c>
      <c r="MDT97" s="294">
        <f t="shared" si="141"/>
        <v>-1047.9748559157808</v>
      </c>
      <c r="MDU97" s="294">
        <f t="shared" si="141"/>
        <v>-1047.9748559157808</v>
      </c>
      <c r="MDV97" s="294">
        <f t="shared" si="141"/>
        <v>-1047.9748559157808</v>
      </c>
      <c r="MDW97" s="294">
        <f t="shared" si="141"/>
        <v>-1047.9748559157808</v>
      </c>
      <c r="MDX97" s="294">
        <f t="shared" si="141"/>
        <v>-1047.9748559157808</v>
      </c>
      <c r="MDY97" s="294">
        <f t="shared" si="141"/>
        <v>-1047.9748559157808</v>
      </c>
      <c r="MDZ97" s="294">
        <f t="shared" si="141"/>
        <v>-1047.9748559157808</v>
      </c>
      <c r="MEA97" s="294">
        <f t="shared" si="141"/>
        <v>-1047.9748559157808</v>
      </c>
      <c r="MEB97" s="294">
        <f t="shared" si="141"/>
        <v>-1047.9748559157808</v>
      </c>
      <c r="MEC97" s="294">
        <f t="shared" si="141"/>
        <v>-1047.9748559157808</v>
      </c>
      <c r="MED97" s="294">
        <f t="shared" si="141"/>
        <v>-1047.9748559157808</v>
      </c>
      <c r="MEE97" s="294">
        <f t="shared" si="141"/>
        <v>-1047.9748559157808</v>
      </c>
      <c r="MEF97" s="294">
        <f t="shared" si="141"/>
        <v>-1047.9748559157808</v>
      </c>
      <c r="MEG97" s="294">
        <f t="shared" si="141"/>
        <v>-1047.9748559157808</v>
      </c>
      <c r="MEH97" s="294">
        <f t="shared" si="141"/>
        <v>-1047.9748559157808</v>
      </c>
      <c r="MEI97" s="294">
        <f t="shared" si="141"/>
        <v>-1047.9748559157808</v>
      </c>
      <c r="MEJ97" s="294">
        <f t="shared" si="141"/>
        <v>-1047.9748559157808</v>
      </c>
      <c r="MEK97" s="294">
        <f t="shared" si="141"/>
        <v>-1047.9748559157808</v>
      </c>
      <c r="MEL97" s="294">
        <f t="shared" si="141"/>
        <v>-1047.9748559157808</v>
      </c>
      <c r="MEM97" s="294">
        <f t="shared" si="141"/>
        <v>-1047.9748559157808</v>
      </c>
      <c r="MEN97" s="294">
        <f t="shared" si="141"/>
        <v>-1047.9748559157808</v>
      </c>
      <c r="MEO97" s="294">
        <f t="shared" si="141"/>
        <v>-1047.9748559157808</v>
      </c>
      <c r="MEP97" s="294">
        <f t="shared" si="141"/>
        <v>-1047.9748559157808</v>
      </c>
      <c r="MEQ97" s="294">
        <f t="shared" si="141"/>
        <v>-1047.9748559157808</v>
      </c>
      <c r="MER97" s="294">
        <f t="shared" si="141"/>
        <v>-1047.9748559157808</v>
      </c>
      <c r="MES97" s="294">
        <f t="shared" si="141"/>
        <v>-1047.9748559157808</v>
      </c>
      <c r="MET97" s="294">
        <f t="shared" si="141"/>
        <v>-1047.9748559157808</v>
      </c>
      <c r="MEU97" s="294">
        <f t="shared" si="141"/>
        <v>-1047.9748559157808</v>
      </c>
      <c r="MEV97" s="294">
        <f t="shared" si="141"/>
        <v>-1047.9748559157808</v>
      </c>
      <c r="MEW97" s="294">
        <f t="shared" si="141"/>
        <v>-1047.9748559157808</v>
      </c>
      <c r="MEX97" s="294">
        <f t="shared" si="141"/>
        <v>-1047.9748559157808</v>
      </c>
      <c r="MEY97" s="294">
        <f t="shared" si="141"/>
        <v>-1047.9748559157808</v>
      </c>
      <c r="MEZ97" s="294">
        <f t="shared" si="141"/>
        <v>-1047.9748559157808</v>
      </c>
      <c r="MFA97" s="294">
        <f t="shared" si="141"/>
        <v>-1047.9748559157808</v>
      </c>
      <c r="MFB97" s="294">
        <f t="shared" si="141"/>
        <v>-1047.9748559157808</v>
      </c>
      <c r="MFC97" s="294">
        <f t="shared" si="141"/>
        <v>-1047.9748559157808</v>
      </c>
      <c r="MFD97" s="294">
        <f t="shared" si="141"/>
        <v>-1047.9748559157808</v>
      </c>
      <c r="MFE97" s="294">
        <f t="shared" si="141"/>
        <v>-1047.9748559157808</v>
      </c>
      <c r="MFF97" s="294">
        <f t="shared" si="141"/>
        <v>-1047.9748559157808</v>
      </c>
      <c r="MFG97" s="294">
        <f t="shared" si="141"/>
        <v>-1047.9748559157808</v>
      </c>
      <c r="MFH97" s="294">
        <f t="shared" si="141"/>
        <v>-1047.9748559157808</v>
      </c>
      <c r="MFI97" s="294">
        <f t="shared" si="141"/>
        <v>-1047.9748559157808</v>
      </c>
      <c r="MFJ97" s="294">
        <f t="shared" si="141"/>
        <v>-1047.9748559157808</v>
      </c>
      <c r="MFK97" s="294">
        <f t="shared" si="141"/>
        <v>-1047.9748559157808</v>
      </c>
      <c r="MFL97" s="294">
        <f t="shared" si="141"/>
        <v>-1047.9748559157808</v>
      </c>
      <c r="MFM97" s="294">
        <f t="shared" si="141"/>
        <v>-1047.9748559157808</v>
      </c>
      <c r="MFN97" s="294">
        <f t="shared" si="141"/>
        <v>-1047.9748559157808</v>
      </c>
      <c r="MFO97" s="294">
        <f t="shared" si="141"/>
        <v>-1047.9748559157808</v>
      </c>
      <c r="MFP97" s="294">
        <f t="shared" si="141"/>
        <v>-1047.9748559157808</v>
      </c>
      <c r="MFQ97" s="294">
        <f t="shared" si="141"/>
        <v>-1047.9748559157808</v>
      </c>
      <c r="MFR97" s="294">
        <f t="shared" si="141"/>
        <v>-1047.9748559157808</v>
      </c>
      <c r="MFS97" s="294">
        <f t="shared" si="141"/>
        <v>-1047.9748559157808</v>
      </c>
      <c r="MFT97" s="294">
        <f t="shared" si="141"/>
        <v>-1047.9748559157808</v>
      </c>
      <c r="MFU97" s="294">
        <f t="shared" si="141"/>
        <v>-1047.9748559157808</v>
      </c>
      <c r="MFV97" s="294">
        <f t="shared" si="141"/>
        <v>-1047.9748559157808</v>
      </c>
      <c r="MFW97" s="294">
        <f t="shared" si="141"/>
        <v>-1047.9748559157808</v>
      </c>
      <c r="MFX97" s="294">
        <f t="shared" si="141"/>
        <v>-1047.9748559157808</v>
      </c>
      <c r="MFY97" s="294">
        <f t="shared" si="141"/>
        <v>-1047.9748559157808</v>
      </c>
      <c r="MFZ97" s="294">
        <f t="shared" ref="MFZ97:MIK97" si="142">(MFZ$96*$B101+SUM($F$8:$F$10)-((MFZ$96*$B101+SUM($F$8:$F$10))/$F$11*$F$40)-($F$27*MFZ$96/$D$7)-SUM($F$14:$F$26,$F$28:$F$33,$F$35:$F$36,$F$41))</f>
        <v>-1047.9748559157808</v>
      </c>
      <c r="MGA97" s="294">
        <f t="shared" si="142"/>
        <v>-1047.9748559157808</v>
      </c>
      <c r="MGB97" s="294">
        <f t="shared" si="142"/>
        <v>-1047.9748559157808</v>
      </c>
      <c r="MGC97" s="294">
        <f t="shared" si="142"/>
        <v>-1047.9748559157808</v>
      </c>
      <c r="MGD97" s="294">
        <f t="shared" si="142"/>
        <v>-1047.9748559157808</v>
      </c>
      <c r="MGE97" s="294">
        <f t="shared" si="142"/>
        <v>-1047.9748559157808</v>
      </c>
      <c r="MGF97" s="294">
        <f t="shared" si="142"/>
        <v>-1047.9748559157808</v>
      </c>
      <c r="MGG97" s="294">
        <f t="shared" si="142"/>
        <v>-1047.9748559157808</v>
      </c>
      <c r="MGH97" s="294">
        <f t="shared" si="142"/>
        <v>-1047.9748559157808</v>
      </c>
      <c r="MGI97" s="294">
        <f t="shared" si="142"/>
        <v>-1047.9748559157808</v>
      </c>
      <c r="MGJ97" s="294">
        <f t="shared" si="142"/>
        <v>-1047.9748559157808</v>
      </c>
      <c r="MGK97" s="294">
        <f t="shared" si="142"/>
        <v>-1047.9748559157808</v>
      </c>
      <c r="MGL97" s="294">
        <f t="shared" si="142"/>
        <v>-1047.9748559157808</v>
      </c>
      <c r="MGM97" s="294">
        <f t="shared" si="142"/>
        <v>-1047.9748559157808</v>
      </c>
      <c r="MGN97" s="294">
        <f t="shared" si="142"/>
        <v>-1047.9748559157808</v>
      </c>
      <c r="MGO97" s="294">
        <f t="shared" si="142"/>
        <v>-1047.9748559157808</v>
      </c>
      <c r="MGP97" s="294">
        <f t="shared" si="142"/>
        <v>-1047.9748559157808</v>
      </c>
      <c r="MGQ97" s="294">
        <f t="shared" si="142"/>
        <v>-1047.9748559157808</v>
      </c>
      <c r="MGR97" s="294">
        <f t="shared" si="142"/>
        <v>-1047.9748559157808</v>
      </c>
      <c r="MGS97" s="294">
        <f t="shared" si="142"/>
        <v>-1047.9748559157808</v>
      </c>
      <c r="MGT97" s="294">
        <f t="shared" si="142"/>
        <v>-1047.9748559157808</v>
      </c>
      <c r="MGU97" s="294">
        <f t="shared" si="142"/>
        <v>-1047.9748559157808</v>
      </c>
      <c r="MGV97" s="294">
        <f t="shared" si="142"/>
        <v>-1047.9748559157808</v>
      </c>
      <c r="MGW97" s="294">
        <f t="shared" si="142"/>
        <v>-1047.9748559157808</v>
      </c>
      <c r="MGX97" s="294">
        <f t="shared" si="142"/>
        <v>-1047.9748559157808</v>
      </c>
      <c r="MGY97" s="294">
        <f t="shared" si="142"/>
        <v>-1047.9748559157808</v>
      </c>
      <c r="MGZ97" s="294">
        <f t="shared" si="142"/>
        <v>-1047.9748559157808</v>
      </c>
      <c r="MHA97" s="294">
        <f t="shared" si="142"/>
        <v>-1047.9748559157808</v>
      </c>
      <c r="MHB97" s="294">
        <f t="shared" si="142"/>
        <v>-1047.9748559157808</v>
      </c>
      <c r="MHC97" s="294">
        <f t="shared" si="142"/>
        <v>-1047.9748559157808</v>
      </c>
      <c r="MHD97" s="294">
        <f t="shared" si="142"/>
        <v>-1047.9748559157808</v>
      </c>
      <c r="MHE97" s="294">
        <f t="shared" si="142"/>
        <v>-1047.9748559157808</v>
      </c>
      <c r="MHF97" s="294">
        <f t="shared" si="142"/>
        <v>-1047.9748559157808</v>
      </c>
      <c r="MHG97" s="294">
        <f t="shared" si="142"/>
        <v>-1047.9748559157808</v>
      </c>
      <c r="MHH97" s="294">
        <f t="shared" si="142"/>
        <v>-1047.9748559157808</v>
      </c>
      <c r="MHI97" s="294">
        <f t="shared" si="142"/>
        <v>-1047.9748559157808</v>
      </c>
      <c r="MHJ97" s="294">
        <f t="shared" si="142"/>
        <v>-1047.9748559157808</v>
      </c>
      <c r="MHK97" s="294">
        <f t="shared" si="142"/>
        <v>-1047.9748559157808</v>
      </c>
      <c r="MHL97" s="294">
        <f t="shared" si="142"/>
        <v>-1047.9748559157808</v>
      </c>
      <c r="MHM97" s="294">
        <f t="shared" si="142"/>
        <v>-1047.9748559157808</v>
      </c>
      <c r="MHN97" s="294">
        <f t="shared" si="142"/>
        <v>-1047.9748559157808</v>
      </c>
      <c r="MHO97" s="294">
        <f t="shared" si="142"/>
        <v>-1047.9748559157808</v>
      </c>
      <c r="MHP97" s="294">
        <f t="shared" si="142"/>
        <v>-1047.9748559157808</v>
      </c>
      <c r="MHQ97" s="294">
        <f t="shared" si="142"/>
        <v>-1047.9748559157808</v>
      </c>
      <c r="MHR97" s="294">
        <f t="shared" si="142"/>
        <v>-1047.9748559157808</v>
      </c>
      <c r="MHS97" s="294">
        <f t="shared" si="142"/>
        <v>-1047.9748559157808</v>
      </c>
      <c r="MHT97" s="294">
        <f t="shared" si="142"/>
        <v>-1047.9748559157808</v>
      </c>
      <c r="MHU97" s="294">
        <f t="shared" si="142"/>
        <v>-1047.9748559157808</v>
      </c>
      <c r="MHV97" s="294">
        <f t="shared" si="142"/>
        <v>-1047.9748559157808</v>
      </c>
      <c r="MHW97" s="294">
        <f t="shared" si="142"/>
        <v>-1047.9748559157808</v>
      </c>
      <c r="MHX97" s="294">
        <f t="shared" si="142"/>
        <v>-1047.9748559157808</v>
      </c>
      <c r="MHY97" s="294">
        <f t="shared" si="142"/>
        <v>-1047.9748559157808</v>
      </c>
      <c r="MHZ97" s="294">
        <f t="shared" si="142"/>
        <v>-1047.9748559157808</v>
      </c>
      <c r="MIA97" s="294">
        <f t="shared" si="142"/>
        <v>-1047.9748559157808</v>
      </c>
      <c r="MIB97" s="294">
        <f t="shared" si="142"/>
        <v>-1047.9748559157808</v>
      </c>
      <c r="MIC97" s="294">
        <f t="shared" si="142"/>
        <v>-1047.9748559157808</v>
      </c>
      <c r="MID97" s="294">
        <f t="shared" si="142"/>
        <v>-1047.9748559157808</v>
      </c>
      <c r="MIE97" s="294">
        <f t="shared" si="142"/>
        <v>-1047.9748559157808</v>
      </c>
      <c r="MIF97" s="294">
        <f t="shared" si="142"/>
        <v>-1047.9748559157808</v>
      </c>
      <c r="MIG97" s="294">
        <f t="shared" si="142"/>
        <v>-1047.9748559157808</v>
      </c>
      <c r="MIH97" s="294">
        <f t="shared" si="142"/>
        <v>-1047.9748559157808</v>
      </c>
      <c r="MII97" s="294">
        <f t="shared" si="142"/>
        <v>-1047.9748559157808</v>
      </c>
      <c r="MIJ97" s="294">
        <f t="shared" si="142"/>
        <v>-1047.9748559157808</v>
      </c>
      <c r="MIK97" s="294">
        <f t="shared" si="142"/>
        <v>-1047.9748559157808</v>
      </c>
      <c r="MIL97" s="294">
        <f t="shared" ref="MIL97:MKW97" si="143">(MIL$96*$B101+SUM($F$8:$F$10)-((MIL$96*$B101+SUM($F$8:$F$10))/$F$11*$F$40)-($F$27*MIL$96/$D$7)-SUM($F$14:$F$26,$F$28:$F$33,$F$35:$F$36,$F$41))</f>
        <v>-1047.9748559157808</v>
      </c>
      <c r="MIM97" s="294">
        <f t="shared" si="143"/>
        <v>-1047.9748559157808</v>
      </c>
      <c r="MIN97" s="294">
        <f t="shared" si="143"/>
        <v>-1047.9748559157808</v>
      </c>
      <c r="MIO97" s="294">
        <f t="shared" si="143"/>
        <v>-1047.9748559157808</v>
      </c>
      <c r="MIP97" s="294">
        <f t="shared" si="143"/>
        <v>-1047.9748559157808</v>
      </c>
      <c r="MIQ97" s="294">
        <f t="shared" si="143"/>
        <v>-1047.9748559157808</v>
      </c>
      <c r="MIR97" s="294">
        <f t="shared" si="143"/>
        <v>-1047.9748559157808</v>
      </c>
      <c r="MIS97" s="294">
        <f t="shared" si="143"/>
        <v>-1047.9748559157808</v>
      </c>
      <c r="MIT97" s="294">
        <f t="shared" si="143"/>
        <v>-1047.9748559157808</v>
      </c>
      <c r="MIU97" s="294">
        <f t="shared" si="143"/>
        <v>-1047.9748559157808</v>
      </c>
      <c r="MIV97" s="294">
        <f t="shared" si="143"/>
        <v>-1047.9748559157808</v>
      </c>
      <c r="MIW97" s="294">
        <f t="shared" si="143"/>
        <v>-1047.9748559157808</v>
      </c>
      <c r="MIX97" s="294">
        <f t="shared" si="143"/>
        <v>-1047.9748559157808</v>
      </c>
      <c r="MIY97" s="294">
        <f t="shared" si="143"/>
        <v>-1047.9748559157808</v>
      </c>
      <c r="MIZ97" s="294">
        <f t="shared" si="143"/>
        <v>-1047.9748559157808</v>
      </c>
      <c r="MJA97" s="294">
        <f t="shared" si="143"/>
        <v>-1047.9748559157808</v>
      </c>
      <c r="MJB97" s="294">
        <f t="shared" si="143"/>
        <v>-1047.9748559157808</v>
      </c>
      <c r="MJC97" s="294">
        <f t="shared" si="143"/>
        <v>-1047.9748559157808</v>
      </c>
      <c r="MJD97" s="294">
        <f t="shared" si="143"/>
        <v>-1047.9748559157808</v>
      </c>
      <c r="MJE97" s="294">
        <f t="shared" si="143"/>
        <v>-1047.9748559157808</v>
      </c>
      <c r="MJF97" s="294">
        <f t="shared" si="143"/>
        <v>-1047.9748559157808</v>
      </c>
      <c r="MJG97" s="294">
        <f t="shared" si="143"/>
        <v>-1047.9748559157808</v>
      </c>
      <c r="MJH97" s="294">
        <f t="shared" si="143"/>
        <v>-1047.9748559157808</v>
      </c>
      <c r="MJI97" s="294">
        <f t="shared" si="143"/>
        <v>-1047.9748559157808</v>
      </c>
      <c r="MJJ97" s="294">
        <f t="shared" si="143"/>
        <v>-1047.9748559157808</v>
      </c>
      <c r="MJK97" s="294">
        <f t="shared" si="143"/>
        <v>-1047.9748559157808</v>
      </c>
      <c r="MJL97" s="294">
        <f t="shared" si="143"/>
        <v>-1047.9748559157808</v>
      </c>
      <c r="MJM97" s="294">
        <f t="shared" si="143"/>
        <v>-1047.9748559157808</v>
      </c>
      <c r="MJN97" s="294">
        <f t="shared" si="143"/>
        <v>-1047.9748559157808</v>
      </c>
      <c r="MJO97" s="294">
        <f t="shared" si="143"/>
        <v>-1047.9748559157808</v>
      </c>
      <c r="MJP97" s="294">
        <f t="shared" si="143"/>
        <v>-1047.9748559157808</v>
      </c>
      <c r="MJQ97" s="294">
        <f t="shared" si="143"/>
        <v>-1047.9748559157808</v>
      </c>
      <c r="MJR97" s="294">
        <f t="shared" si="143"/>
        <v>-1047.9748559157808</v>
      </c>
      <c r="MJS97" s="294">
        <f t="shared" si="143"/>
        <v>-1047.9748559157808</v>
      </c>
      <c r="MJT97" s="294">
        <f t="shared" si="143"/>
        <v>-1047.9748559157808</v>
      </c>
      <c r="MJU97" s="294">
        <f t="shared" si="143"/>
        <v>-1047.9748559157808</v>
      </c>
      <c r="MJV97" s="294">
        <f t="shared" si="143"/>
        <v>-1047.9748559157808</v>
      </c>
      <c r="MJW97" s="294">
        <f t="shared" si="143"/>
        <v>-1047.9748559157808</v>
      </c>
      <c r="MJX97" s="294">
        <f t="shared" si="143"/>
        <v>-1047.9748559157808</v>
      </c>
      <c r="MJY97" s="294">
        <f t="shared" si="143"/>
        <v>-1047.9748559157808</v>
      </c>
      <c r="MJZ97" s="294">
        <f t="shared" si="143"/>
        <v>-1047.9748559157808</v>
      </c>
      <c r="MKA97" s="294">
        <f t="shared" si="143"/>
        <v>-1047.9748559157808</v>
      </c>
      <c r="MKB97" s="294">
        <f t="shared" si="143"/>
        <v>-1047.9748559157808</v>
      </c>
      <c r="MKC97" s="294">
        <f t="shared" si="143"/>
        <v>-1047.9748559157808</v>
      </c>
      <c r="MKD97" s="294">
        <f t="shared" si="143"/>
        <v>-1047.9748559157808</v>
      </c>
      <c r="MKE97" s="294">
        <f t="shared" si="143"/>
        <v>-1047.9748559157808</v>
      </c>
      <c r="MKF97" s="294">
        <f t="shared" si="143"/>
        <v>-1047.9748559157808</v>
      </c>
      <c r="MKG97" s="294">
        <f t="shared" si="143"/>
        <v>-1047.9748559157808</v>
      </c>
      <c r="MKH97" s="294">
        <f t="shared" si="143"/>
        <v>-1047.9748559157808</v>
      </c>
      <c r="MKI97" s="294">
        <f t="shared" si="143"/>
        <v>-1047.9748559157808</v>
      </c>
      <c r="MKJ97" s="294">
        <f t="shared" si="143"/>
        <v>-1047.9748559157808</v>
      </c>
      <c r="MKK97" s="294">
        <f t="shared" si="143"/>
        <v>-1047.9748559157808</v>
      </c>
      <c r="MKL97" s="294">
        <f t="shared" si="143"/>
        <v>-1047.9748559157808</v>
      </c>
      <c r="MKM97" s="294">
        <f t="shared" si="143"/>
        <v>-1047.9748559157808</v>
      </c>
      <c r="MKN97" s="294">
        <f t="shared" si="143"/>
        <v>-1047.9748559157808</v>
      </c>
      <c r="MKO97" s="294">
        <f t="shared" si="143"/>
        <v>-1047.9748559157808</v>
      </c>
      <c r="MKP97" s="294">
        <f t="shared" si="143"/>
        <v>-1047.9748559157808</v>
      </c>
      <c r="MKQ97" s="294">
        <f t="shared" si="143"/>
        <v>-1047.9748559157808</v>
      </c>
      <c r="MKR97" s="294">
        <f t="shared" si="143"/>
        <v>-1047.9748559157808</v>
      </c>
      <c r="MKS97" s="294">
        <f t="shared" si="143"/>
        <v>-1047.9748559157808</v>
      </c>
      <c r="MKT97" s="294">
        <f t="shared" si="143"/>
        <v>-1047.9748559157808</v>
      </c>
      <c r="MKU97" s="294">
        <f t="shared" si="143"/>
        <v>-1047.9748559157808</v>
      </c>
      <c r="MKV97" s="294">
        <f t="shared" si="143"/>
        <v>-1047.9748559157808</v>
      </c>
      <c r="MKW97" s="294">
        <f t="shared" si="143"/>
        <v>-1047.9748559157808</v>
      </c>
      <c r="MKX97" s="294">
        <f t="shared" ref="MKX97:MNI97" si="144">(MKX$96*$B101+SUM($F$8:$F$10)-((MKX$96*$B101+SUM($F$8:$F$10))/$F$11*$F$40)-($F$27*MKX$96/$D$7)-SUM($F$14:$F$26,$F$28:$F$33,$F$35:$F$36,$F$41))</f>
        <v>-1047.9748559157808</v>
      </c>
      <c r="MKY97" s="294">
        <f t="shared" si="144"/>
        <v>-1047.9748559157808</v>
      </c>
      <c r="MKZ97" s="294">
        <f t="shared" si="144"/>
        <v>-1047.9748559157808</v>
      </c>
      <c r="MLA97" s="294">
        <f t="shared" si="144"/>
        <v>-1047.9748559157808</v>
      </c>
      <c r="MLB97" s="294">
        <f t="shared" si="144"/>
        <v>-1047.9748559157808</v>
      </c>
      <c r="MLC97" s="294">
        <f t="shared" si="144"/>
        <v>-1047.9748559157808</v>
      </c>
      <c r="MLD97" s="294">
        <f t="shared" si="144"/>
        <v>-1047.9748559157808</v>
      </c>
      <c r="MLE97" s="294">
        <f t="shared" si="144"/>
        <v>-1047.9748559157808</v>
      </c>
      <c r="MLF97" s="294">
        <f t="shared" si="144"/>
        <v>-1047.9748559157808</v>
      </c>
      <c r="MLG97" s="294">
        <f t="shared" si="144"/>
        <v>-1047.9748559157808</v>
      </c>
      <c r="MLH97" s="294">
        <f t="shared" si="144"/>
        <v>-1047.9748559157808</v>
      </c>
      <c r="MLI97" s="294">
        <f t="shared" si="144"/>
        <v>-1047.9748559157808</v>
      </c>
      <c r="MLJ97" s="294">
        <f t="shared" si="144"/>
        <v>-1047.9748559157808</v>
      </c>
      <c r="MLK97" s="294">
        <f t="shared" si="144"/>
        <v>-1047.9748559157808</v>
      </c>
      <c r="MLL97" s="294">
        <f t="shared" si="144"/>
        <v>-1047.9748559157808</v>
      </c>
      <c r="MLM97" s="294">
        <f t="shared" si="144"/>
        <v>-1047.9748559157808</v>
      </c>
      <c r="MLN97" s="294">
        <f t="shared" si="144"/>
        <v>-1047.9748559157808</v>
      </c>
      <c r="MLO97" s="294">
        <f t="shared" si="144"/>
        <v>-1047.9748559157808</v>
      </c>
      <c r="MLP97" s="294">
        <f t="shared" si="144"/>
        <v>-1047.9748559157808</v>
      </c>
      <c r="MLQ97" s="294">
        <f t="shared" si="144"/>
        <v>-1047.9748559157808</v>
      </c>
      <c r="MLR97" s="294">
        <f t="shared" si="144"/>
        <v>-1047.9748559157808</v>
      </c>
      <c r="MLS97" s="294">
        <f t="shared" si="144"/>
        <v>-1047.9748559157808</v>
      </c>
      <c r="MLT97" s="294">
        <f t="shared" si="144"/>
        <v>-1047.9748559157808</v>
      </c>
      <c r="MLU97" s="294">
        <f t="shared" si="144"/>
        <v>-1047.9748559157808</v>
      </c>
      <c r="MLV97" s="294">
        <f t="shared" si="144"/>
        <v>-1047.9748559157808</v>
      </c>
      <c r="MLW97" s="294">
        <f t="shared" si="144"/>
        <v>-1047.9748559157808</v>
      </c>
      <c r="MLX97" s="294">
        <f t="shared" si="144"/>
        <v>-1047.9748559157808</v>
      </c>
      <c r="MLY97" s="294">
        <f t="shared" si="144"/>
        <v>-1047.9748559157808</v>
      </c>
      <c r="MLZ97" s="294">
        <f t="shared" si="144"/>
        <v>-1047.9748559157808</v>
      </c>
      <c r="MMA97" s="294">
        <f t="shared" si="144"/>
        <v>-1047.9748559157808</v>
      </c>
      <c r="MMB97" s="294">
        <f t="shared" si="144"/>
        <v>-1047.9748559157808</v>
      </c>
      <c r="MMC97" s="294">
        <f t="shared" si="144"/>
        <v>-1047.9748559157808</v>
      </c>
      <c r="MMD97" s="294">
        <f t="shared" si="144"/>
        <v>-1047.9748559157808</v>
      </c>
      <c r="MME97" s="294">
        <f t="shared" si="144"/>
        <v>-1047.9748559157808</v>
      </c>
      <c r="MMF97" s="294">
        <f t="shared" si="144"/>
        <v>-1047.9748559157808</v>
      </c>
      <c r="MMG97" s="294">
        <f t="shared" si="144"/>
        <v>-1047.9748559157808</v>
      </c>
      <c r="MMH97" s="294">
        <f t="shared" si="144"/>
        <v>-1047.9748559157808</v>
      </c>
      <c r="MMI97" s="294">
        <f t="shared" si="144"/>
        <v>-1047.9748559157808</v>
      </c>
      <c r="MMJ97" s="294">
        <f t="shared" si="144"/>
        <v>-1047.9748559157808</v>
      </c>
      <c r="MMK97" s="294">
        <f t="shared" si="144"/>
        <v>-1047.9748559157808</v>
      </c>
      <c r="MML97" s="294">
        <f t="shared" si="144"/>
        <v>-1047.9748559157808</v>
      </c>
      <c r="MMM97" s="294">
        <f t="shared" si="144"/>
        <v>-1047.9748559157808</v>
      </c>
      <c r="MMN97" s="294">
        <f t="shared" si="144"/>
        <v>-1047.9748559157808</v>
      </c>
      <c r="MMO97" s="294">
        <f t="shared" si="144"/>
        <v>-1047.9748559157808</v>
      </c>
      <c r="MMP97" s="294">
        <f t="shared" si="144"/>
        <v>-1047.9748559157808</v>
      </c>
      <c r="MMQ97" s="294">
        <f t="shared" si="144"/>
        <v>-1047.9748559157808</v>
      </c>
      <c r="MMR97" s="294">
        <f t="shared" si="144"/>
        <v>-1047.9748559157808</v>
      </c>
      <c r="MMS97" s="294">
        <f t="shared" si="144"/>
        <v>-1047.9748559157808</v>
      </c>
      <c r="MMT97" s="294">
        <f t="shared" si="144"/>
        <v>-1047.9748559157808</v>
      </c>
      <c r="MMU97" s="294">
        <f t="shared" si="144"/>
        <v>-1047.9748559157808</v>
      </c>
      <c r="MMV97" s="294">
        <f t="shared" si="144"/>
        <v>-1047.9748559157808</v>
      </c>
      <c r="MMW97" s="294">
        <f t="shared" si="144"/>
        <v>-1047.9748559157808</v>
      </c>
      <c r="MMX97" s="294">
        <f t="shared" si="144"/>
        <v>-1047.9748559157808</v>
      </c>
      <c r="MMY97" s="294">
        <f t="shared" si="144"/>
        <v>-1047.9748559157808</v>
      </c>
      <c r="MMZ97" s="294">
        <f t="shared" si="144"/>
        <v>-1047.9748559157808</v>
      </c>
      <c r="MNA97" s="294">
        <f t="shared" si="144"/>
        <v>-1047.9748559157808</v>
      </c>
      <c r="MNB97" s="294">
        <f t="shared" si="144"/>
        <v>-1047.9748559157808</v>
      </c>
      <c r="MNC97" s="294">
        <f t="shared" si="144"/>
        <v>-1047.9748559157808</v>
      </c>
      <c r="MND97" s="294">
        <f t="shared" si="144"/>
        <v>-1047.9748559157808</v>
      </c>
      <c r="MNE97" s="294">
        <f t="shared" si="144"/>
        <v>-1047.9748559157808</v>
      </c>
      <c r="MNF97" s="294">
        <f t="shared" si="144"/>
        <v>-1047.9748559157808</v>
      </c>
      <c r="MNG97" s="294">
        <f t="shared" si="144"/>
        <v>-1047.9748559157808</v>
      </c>
      <c r="MNH97" s="294">
        <f t="shared" si="144"/>
        <v>-1047.9748559157808</v>
      </c>
      <c r="MNI97" s="294">
        <f t="shared" si="144"/>
        <v>-1047.9748559157808</v>
      </c>
      <c r="MNJ97" s="294">
        <f t="shared" ref="MNJ97:MPU97" si="145">(MNJ$96*$B101+SUM($F$8:$F$10)-((MNJ$96*$B101+SUM($F$8:$F$10))/$F$11*$F$40)-($F$27*MNJ$96/$D$7)-SUM($F$14:$F$26,$F$28:$F$33,$F$35:$F$36,$F$41))</f>
        <v>-1047.9748559157808</v>
      </c>
      <c r="MNK97" s="294">
        <f t="shared" si="145"/>
        <v>-1047.9748559157808</v>
      </c>
      <c r="MNL97" s="294">
        <f t="shared" si="145"/>
        <v>-1047.9748559157808</v>
      </c>
      <c r="MNM97" s="294">
        <f t="shared" si="145"/>
        <v>-1047.9748559157808</v>
      </c>
      <c r="MNN97" s="294">
        <f t="shared" si="145"/>
        <v>-1047.9748559157808</v>
      </c>
      <c r="MNO97" s="294">
        <f t="shared" si="145"/>
        <v>-1047.9748559157808</v>
      </c>
      <c r="MNP97" s="294">
        <f t="shared" si="145"/>
        <v>-1047.9748559157808</v>
      </c>
      <c r="MNQ97" s="294">
        <f t="shared" si="145"/>
        <v>-1047.9748559157808</v>
      </c>
      <c r="MNR97" s="294">
        <f t="shared" si="145"/>
        <v>-1047.9748559157808</v>
      </c>
      <c r="MNS97" s="294">
        <f t="shared" si="145"/>
        <v>-1047.9748559157808</v>
      </c>
      <c r="MNT97" s="294">
        <f t="shared" si="145"/>
        <v>-1047.9748559157808</v>
      </c>
      <c r="MNU97" s="294">
        <f t="shared" si="145"/>
        <v>-1047.9748559157808</v>
      </c>
      <c r="MNV97" s="294">
        <f t="shared" si="145"/>
        <v>-1047.9748559157808</v>
      </c>
      <c r="MNW97" s="294">
        <f t="shared" si="145"/>
        <v>-1047.9748559157808</v>
      </c>
      <c r="MNX97" s="294">
        <f t="shared" si="145"/>
        <v>-1047.9748559157808</v>
      </c>
      <c r="MNY97" s="294">
        <f t="shared" si="145"/>
        <v>-1047.9748559157808</v>
      </c>
      <c r="MNZ97" s="294">
        <f t="shared" si="145"/>
        <v>-1047.9748559157808</v>
      </c>
      <c r="MOA97" s="294">
        <f t="shared" si="145"/>
        <v>-1047.9748559157808</v>
      </c>
      <c r="MOB97" s="294">
        <f t="shared" si="145"/>
        <v>-1047.9748559157808</v>
      </c>
      <c r="MOC97" s="294">
        <f t="shared" si="145"/>
        <v>-1047.9748559157808</v>
      </c>
      <c r="MOD97" s="294">
        <f t="shared" si="145"/>
        <v>-1047.9748559157808</v>
      </c>
      <c r="MOE97" s="294">
        <f t="shared" si="145"/>
        <v>-1047.9748559157808</v>
      </c>
      <c r="MOF97" s="294">
        <f t="shared" si="145"/>
        <v>-1047.9748559157808</v>
      </c>
      <c r="MOG97" s="294">
        <f t="shared" si="145"/>
        <v>-1047.9748559157808</v>
      </c>
      <c r="MOH97" s="294">
        <f t="shared" si="145"/>
        <v>-1047.9748559157808</v>
      </c>
      <c r="MOI97" s="294">
        <f t="shared" si="145"/>
        <v>-1047.9748559157808</v>
      </c>
      <c r="MOJ97" s="294">
        <f t="shared" si="145"/>
        <v>-1047.9748559157808</v>
      </c>
      <c r="MOK97" s="294">
        <f t="shared" si="145"/>
        <v>-1047.9748559157808</v>
      </c>
      <c r="MOL97" s="294">
        <f t="shared" si="145"/>
        <v>-1047.9748559157808</v>
      </c>
      <c r="MOM97" s="294">
        <f t="shared" si="145"/>
        <v>-1047.9748559157808</v>
      </c>
      <c r="MON97" s="294">
        <f t="shared" si="145"/>
        <v>-1047.9748559157808</v>
      </c>
      <c r="MOO97" s="294">
        <f t="shared" si="145"/>
        <v>-1047.9748559157808</v>
      </c>
      <c r="MOP97" s="294">
        <f t="shared" si="145"/>
        <v>-1047.9748559157808</v>
      </c>
      <c r="MOQ97" s="294">
        <f t="shared" si="145"/>
        <v>-1047.9748559157808</v>
      </c>
      <c r="MOR97" s="294">
        <f t="shared" si="145"/>
        <v>-1047.9748559157808</v>
      </c>
      <c r="MOS97" s="294">
        <f t="shared" si="145"/>
        <v>-1047.9748559157808</v>
      </c>
      <c r="MOT97" s="294">
        <f t="shared" si="145"/>
        <v>-1047.9748559157808</v>
      </c>
      <c r="MOU97" s="294">
        <f t="shared" si="145"/>
        <v>-1047.9748559157808</v>
      </c>
      <c r="MOV97" s="294">
        <f t="shared" si="145"/>
        <v>-1047.9748559157808</v>
      </c>
      <c r="MOW97" s="294">
        <f t="shared" si="145"/>
        <v>-1047.9748559157808</v>
      </c>
      <c r="MOX97" s="294">
        <f t="shared" si="145"/>
        <v>-1047.9748559157808</v>
      </c>
      <c r="MOY97" s="294">
        <f t="shared" si="145"/>
        <v>-1047.9748559157808</v>
      </c>
      <c r="MOZ97" s="294">
        <f t="shared" si="145"/>
        <v>-1047.9748559157808</v>
      </c>
      <c r="MPA97" s="294">
        <f t="shared" si="145"/>
        <v>-1047.9748559157808</v>
      </c>
      <c r="MPB97" s="294">
        <f t="shared" si="145"/>
        <v>-1047.9748559157808</v>
      </c>
      <c r="MPC97" s="294">
        <f t="shared" si="145"/>
        <v>-1047.9748559157808</v>
      </c>
      <c r="MPD97" s="294">
        <f t="shared" si="145"/>
        <v>-1047.9748559157808</v>
      </c>
      <c r="MPE97" s="294">
        <f t="shared" si="145"/>
        <v>-1047.9748559157808</v>
      </c>
      <c r="MPF97" s="294">
        <f t="shared" si="145"/>
        <v>-1047.9748559157808</v>
      </c>
      <c r="MPG97" s="294">
        <f t="shared" si="145"/>
        <v>-1047.9748559157808</v>
      </c>
      <c r="MPH97" s="294">
        <f t="shared" si="145"/>
        <v>-1047.9748559157808</v>
      </c>
      <c r="MPI97" s="294">
        <f t="shared" si="145"/>
        <v>-1047.9748559157808</v>
      </c>
      <c r="MPJ97" s="294">
        <f t="shared" si="145"/>
        <v>-1047.9748559157808</v>
      </c>
      <c r="MPK97" s="294">
        <f t="shared" si="145"/>
        <v>-1047.9748559157808</v>
      </c>
      <c r="MPL97" s="294">
        <f t="shared" si="145"/>
        <v>-1047.9748559157808</v>
      </c>
      <c r="MPM97" s="294">
        <f t="shared" si="145"/>
        <v>-1047.9748559157808</v>
      </c>
      <c r="MPN97" s="294">
        <f t="shared" si="145"/>
        <v>-1047.9748559157808</v>
      </c>
      <c r="MPO97" s="294">
        <f t="shared" si="145"/>
        <v>-1047.9748559157808</v>
      </c>
      <c r="MPP97" s="294">
        <f t="shared" si="145"/>
        <v>-1047.9748559157808</v>
      </c>
      <c r="MPQ97" s="294">
        <f t="shared" si="145"/>
        <v>-1047.9748559157808</v>
      </c>
      <c r="MPR97" s="294">
        <f t="shared" si="145"/>
        <v>-1047.9748559157808</v>
      </c>
      <c r="MPS97" s="294">
        <f t="shared" si="145"/>
        <v>-1047.9748559157808</v>
      </c>
      <c r="MPT97" s="294">
        <f t="shared" si="145"/>
        <v>-1047.9748559157808</v>
      </c>
      <c r="MPU97" s="294">
        <f t="shared" si="145"/>
        <v>-1047.9748559157808</v>
      </c>
      <c r="MPV97" s="294">
        <f t="shared" ref="MPV97:MSG97" si="146">(MPV$96*$B101+SUM($F$8:$F$10)-((MPV$96*$B101+SUM($F$8:$F$10))/$F$11*$F$40)-($F$27*MPV$96/$D$7)-SUM($F$14:$F$26,$F$28:$F$33,$F$35:$F$36,$F$41))</f>
        <v>-1047.9748559157808</v>
      </c>
      <c r="MPW97" s="294">
        <f t="shared" si="146"/>
        <v>-1047.9748559157808</v>
      </c>
      <c r="MPX97" s="294">
        <f t="shared" si="146"/>
        <v>-1047.9748559157808</v>
      </c>
      <c r="MPY97" s="294">
        <f t="shared" si="146"/>
        <v>-1047.9748559157808</v>
      </c>
      <c r="MPZ97" s="294">
        <f t="shared" si="146"/>
        <v>-1047.9748559157808</v>
      </c>
      <c r="MQA97" s="294">
        <f t="shared" si="146"/>
        <v>-1047.9748559157808</v>
      </c>
      <c r="MQB97" s="294">
        <f t="shared" si="146"/>
        <v>-1047.9748559157808</v>
      </c>
      <c r="MQC97" s="294">
        <f t="shared" si="146"/>
        <v>-1047.9748559157808</v>
      </c>
      <c r="MQD97" s="294">
        <f t="shared" si="146"/>
        <v>-1047.9748559157808</v>
      </c>
      <c r="MQE97" s="294">
        <f t="shared" si="146"/>
        <v>-1047.9748559157808</v>
      </c>
      <c r="MQF97" s="294">
        <f t="shared" si="146"/>
        <v>-1047.9748559157808</v>
      </c>
      <c r="MQG97" s="294">
        <f t="shared" si="146"/>
        <v>-1047.9748559157808</v>
      </c>
      <c r="MQH97" s="294">
        <f t="shared" si="146"/>
        <v>-1047.9748559157808</v>
      </c>
      <c r="MQI97" s="294">
        <f t="shared" si="146"/>
        <v>-1047.9748559157808</v>
      </c>
      <c r="MQJ97" s="294">
        <f t="shared" si="146"/>
        <v>-1047.9748559157808</v>
      </c>
      <c r="MQK97" s="294">
        <f t="shared" si="146"/>
        <v>-1047.9748559157808</v>
      </c>
      <c r="MQL97" s="294">
        <f t="shared" si="146"/>
        <v>-1047.9748559157808</v>
      </c>
      <c r="MQM97" s="294">
        <f t="shared" si="146"/>
        <v>-1047.9748559157808</v>
      </c>
      <c r="MQN97" s="294">
        <f t="shared" si="146"/>
        <v>-1047.9748559157808</v>
      </c>
      <c r="MQO97" s="294">
        <f t="shared" si="146"/>
        <v>-1047.9748559157808</v>
      </c>
      <c r="MQP97" s="294">
        <f t="shared" si="146"/>
        <v>-1047.9748559157808</v>
      </c>
      <c r="MQQ97" s="294">
        <f t="shared" si="146"/>
        <v>-1047.9748559157808</v>
      </c>
      <c r="MQR97" s="294">
        <f t="shared" si="146"/>
        <v>-1047.9748559157808</v>
      </c>
      <c r="MQS97" s="294">
        <f t="shared" si="146"/>
        <v>-1047.9748559157808</v>
      </c>
      <c r="MQT97" s="294">
        <f t="shared" si="146"/>
        <v>-1047.9748559157808</v>
      </c>
      <c r="MQU97" s="294">
        <f t="shared" si="146"/>
        <v>-1047.9748559157808</v>
      </c>
      <c r="MQV97" s="294">
        <f t="shared" si="146"/>
        <v>-1047.9748559157808</v>
      </c>
      <c r="MQW97" s="294">
        <f t="shared" si="146"/>
        <v>-1047.9748559157808</v>
      </c>
      <c r="MQX97" s="294">
        <f t="shared" si="146"/>
        <v>-1047.9748559157808</v>
      </c>
      <c r="MQY97" s="294">
        <f t="shared" si="146"/>
        <v>-1047.9748559157808</v>
      </c>
      <c r="MQZ97" s="294">
        <f t="shared" si="146"/>
        <v>-1047.9748559157808</v>
      </c>
      <c r="MRA97" s="294">
        <f t="shared" si="146"/>
        <v>-1047.9748559157808</v>
      </c>
      <c r="MRB97" s="294">
        <f t="shared" si="146"/>
        <v>-1047.9748559157808</v>
      </c>
      <c r="MRC97" s="294">
        <f t="shared" si="146"/>
        <v>-1047.9748559157808</v>
      </c>
      <c r="MRD97" s="294">
        <f t="shared" si="146"/>
        <v>-1047.9748559157808</v>
      </c>
      <c r="MRE97" s="294">
        <f t="shared" si="146"/>
        <v>-1047.9748559157808</v>
      </c>
      <c r="MRF97" s="294">
        <f t="shared" si="146"/>
        <v>-1047.9748559157808</v>
      </c>
      <c r="MRG97" s="294">
        <f t="shared" si="146"/>
        <v>-1047.9748559157808</v>
      </c>
      <c r="MRH97" s="294">
        <f t="shared" si="146"/>
        <v>-1047.9748559157808</v>
      </c>
      <c r="MRI97" s="294">
        <f t="shared" si="146"/>
        <v>-1047.9748559157808</v>
      </c>
      <c r="MRJ97" s="294">
        <f t="shared" si="146"/>
        <v>-1047.9748559157808</v>
      </c>
      <c r="MRK97" s="294">
        <f t="shared" si="146"/>
        <v>-1047.9748559157808</v>
      </c>
      <c r="MRL97" s="294">
        <f t="shared" si="146"/>
        <v>-1047.9748559157808</v>
      </c>
      <c r="MRM97" s="294">
        <f t="shared" si="146"/>
        <v>-1047.9748559157808</v>
      </c>
      <c r="MRN97" s="294">
        <f t="shared" si="146"/>
        <v>-1047.9748559157808</v>
      </c>
      <c r="MRO97" s="294">
        <f t="shared" si="146"/>
        <v>-1047.9748559157808</v>
      </c>
      <c r="MRP97" s="294">
        <f t="shared" si="146"/>
        <v>-1047.9748559157808</v>
      </c>
      <c r="MRQ97" s="294">
        <f t="shared" si="146"/>
        <v>-1047.9748559157808</v>
      </c>
      <c r="MRR97" s="294">
        <f t="shared" si="146"/>
        <v>-1047.9748559157808</v>
      </c>
      <c r="MRS97" s="294">
        <f t="shared" si="146"/>
        <v>-1047.9748559157808</v>
      </c>
      <c r="MRT97" s="294">
        <f t="shared" si="146"/>
        <v>-1047.9748559157808</v>
      </c>
      <c r="MRU97" s="294">
        <f t="shared" si="146"/>
        <v>-1047.9748559157808</v>
      </c>
      <c r="MRV97" s="294">
        <f t="shared" si="146"/>
        <v>-1047.9748559157808</v>
      </c>
      <c r="MRW97" s="294">
        <f t="shared" si="146"/>
        <v>-1047.9748559157808</v>
      </c>
      <c r="MRX97" s="294">
        <f t="shared" si="146"/>
        <v>-1047.9748559157808</v>
      </c>
      <c r="MRY97" s="294">
        <f t="shared" si="146"/>
        <v>-1047.9748559157808</v>
      </c>
      <c r="MRZ97" s="294">
        <f t="shared" si="146"/>
        <v>-1047.9748559157808</v>
      </c>
      <c r="MSA97" s="294">
        <f t="shared" si="146"/>
        <v>-1047.9748559157808</v>
      </c>
      <c r="MSB97" s="294">
        <f t="shared" si="146"/>
        <v>-1047.9748559157808</v>
      </c>
      <c r="MSC97" s="294">
        <f t="shared" si="146"/>
        <v>-1047.9748559157808</v>
      </c>
      <c r="MSD97" s="294">
        <f t="shared" si="146"/>
        <v>-1047.9748559157808</v>
      </c>
      <c r="MSE97" s="294">
        <f t="shared" si="146"/>
        <v>-1047.9748559157808</v>
      </c>
      <c r="MSF97" s="294">
        <f t="shared" si="146"/>
        <v>-1047.9748559157808</v>
      </c>
      <c r="MSG97" s="294">
        <f t="shared" si="146"/>
        <v>-1047.9748559157808</v>
      </c>
      <c r="MSH97" s="294">
        <f t="shared" ref="MSH97:MUS97" si="147">(MSH$96*$B101+SUM($F$8:$F$10)-((MSH$96*$B101+SUM($F$8:$F$10))/$F$11*$F$40)-($F$27*MSH$96/$D$7)-SUM($F$14:$F$26,$F$28:$F$33,$F$35:$F$36,$F$41))</f>
        <v>-1047.9748559157808</v>
      </c>
      <c r="MSI97" s="294">
        <f t="shared" si="147"/>
        <v>-1047.9748559157808</v>
      </c>
      <c r="MSJ97" s="294">
        <f t="shared" si="147"/>
        <v>-1047.9748559157808</v>
      </c>
      <c r="MSK97" s="294">
        <f t="shared" si="147"/>
        <v>-1047.9748559157808</v>
      </c>
      <c r="MSL97" s="294">
        <f t="shared" si="147"/>
        <v>-1047.9748559157808</v>
      </c>
      <c r="MSM97" s="294">
        <f t="shared" si="147"/>
        <v>-1047.9748559157808</v>
      </c>
      <c r="MSN97" s="294">
        <f t="shared" si="147"/>
        <v>-1047.9748559157808</v>
      </c>
      <c r="MSO97" s="294">
        <f t="shared" si="147"/>
        <v>-1047.9748559157808</v>
      </c>
      <c r="MSP97" s="294">
        <f t="shared" si="147"/>
        <v>-1047.9748559157808</v>
      </c>
      <c r="MSQ97" s="294">
        <f t="shared" si="147"/>
        <v>-1047.9748559157808</v>
      </c>
      <c r="MSR97" s="294">
        <f t="shared" si="147"/>
        <v>-1047.9748559157808</v>
      </c>
      <c r="MSS97" s="294">
        <f t="shared" si="147"/>
        <v>-1047.9748559157808</v>
      </c>
      <c r="MST97" s="294">
        <f t="shared" si="147"/>
        <v>-1047.9748559157808</v>
      </c>
      <c r="MSU97" s="294">
        <f t="shared" si="147"/>
        <v>-1047.9748559157808</v>
      </c>
      <c r="MSV97" s="294">
        <f t="shared" si="147"/>
        <v>-1047.9748559157808</v>
      </c>
      <c r="MSW97" s="294">
        <f t="shared" si="147"/>
        <v>-1047.9748559157808</v>
      </c>
      <c r="MSX97" s="294">
        <f t="shared" si="147"/>
        <v>-1047.9748559157808</v>
      </c>
      <c r="MSY97" s="294">
        <f t="shared" si="147"/>
        <v>-1047.9748559157808</v>
      </c>
      <c r="MSZ97" s="294">
        <f t="shared" si="147"/>
        <v>-1047.9748559157808</v>
      </c>
      <c r="MTA97" s="294">
        <f t="shared" si="147"/>
        <v>-1047.9748559157808</v>
      </c>
      <c r="MTB97" s="294">
        <f t="shared" si="147"/>
        <v>-1047.9748559157808</v>
      </c>
      <c r="MTC97" s="294">
        <f t="shared" si="147"/>
        <v>-1047.9748559157808</v>
      </c>
      <c r="MTD97" s="294">
        <f t="shared" si="147"/>
        <v>-1047.9748559157808</v>
      </c>
      <c r="MTE97" s="294">
        <f t="shared" si="147"/>
        <v>-1047.9748559157808</v>
      </c>
      <c r="MTF97" s="294">
        <f t="shared" si="147"/>
        <v>-1047.9748559157808</v>
      </c>
      <c r="MTG97" s="294">
        <f t="shared" si="147"/>
        <v>-1047.9748559157808</v>
      </c>
      <c r="MTH97" s="294">
        <f t="shared" si="147"/>
        <v>-1047.9748559157808</v>
      </c>
      <c r="MTI97" s="294">
        <f t="shared" si="147"/>
        <v>-1047.9748559157808</v>
      </c>
      <c r="MTJ97" s="294">
        <f t="shared" si="147"/>
        <v>-1047.9748559157808</v>
      </c>
      <c r="MTK97" s="294">
        <f t="shared" si="147"/>
        <v>-1047.9748559157808</v>
      </c>
      <c r="MTL97" s="294">
        <f t="shared" si="147"/>
        <v>-1047.9748559157808</v>
      </c>
      <c r="MTM97" s="294">
        <f t="shared" si="147"/>
        <v>-1047.9748559157808</v>
      </c>
      <c r="MTN97" s="294">
        <f t="shared" si="147"/>
        <v>-1047.9748559157808</v>
      </c>
      <c r="MTO97" s="294">
        <f t="shared" si="147"/>
        <v>-1047.9748559157808</v>
      </c>
      <c r="MTP97" s="294">
        <f t="shared" si="147"/>
        <v>-1047.9748559157808</v>
      </c>
      <c r="MTQ97" s="294">
        <f t="shared" si="147"/>
        <v>-1047.9748559157808</v>
      </c>
      <c r="MTR97" s="294">
        <f t="shared" si="147"/>
        <v>-1047.9748559157808</v>
      </c>
      <c r="MTS97" s="294">
        <f t="shared" si="147"/>
        <v>-1047.9748559157808</v>
      </c>
      <c r="MTT97" s="294">
        <f t="shared" si="147"/>
        <v>-1047.9748559157808</v>
      </c>
      <c r="MTU97" s="294">
        <f t="shared" si="147"/>
        <v>-1047.9748559157808</v>
      </c>
      <c r="MTV97" s="294">
        <f t="shared" si="147"/>
        <v>-1047.9748559157808</v>
      </c>
      <c r="MTW97" s="294">
        <f t="shared" si="147"/>
        <v>-1047.9748559157808</v>
      </c>
      <c r="MTX97" s="294">
        <f t="shared" si="147"/>
        <v>-1047.9748559157808</v>
      </c>
      <c r="MTY97" s="294">
        <f t="shared" si="147"/>
        <v>-1047.9748559157808</v>
      </c>
      <c r="MTZ97" s="294">
        <f t="shared" si="147"/>
        <v>-1047.9748559157808</v>
      </c>
      <c r="MUA97" s="294">
        <f t="shared" si="147"/>
        <v>-1047.9748559157808</v>
      </c>
      <c r="MUB97" s="294">
        <f t="shared" si="147"/>
        <v>-1047.9748559157808</v>
      </c>
      <c r="MUC97" s="294">
        <f t="shared" si="147"/>
        <v>-1047.9748559157808</v>
      </c>
      <c r="MUD97" s="294">
        <f t="shared" si="147"/>
        <v>-1047.9748559157808</v>
      </c>
      <c r="MUE97" s="294">
        <f t="shared" si="147"/>
        <v>-1047.9748559157808</v>
      </c>
      <c r="MUF97" s="294">
        <f t="shared" si="147"/>
        <v>-1047.9748559157808</v>
      </c>
      <c r="MUG97" s="294">
        <f t="shared" si="147"/>
        <v>-1047.9748559157808</v>
      </c>
      <c r="MUH97" s="294">
        <f t="shared" si="147"/>
        <v>-1047.9748559157808</v>
      </c>
      <c r="MUI97" s="294">
        <f t="shared" si="147"/>
        <v>-1047.9748559157808</v>
      </c>
      <c r="MUJ97" s="294">
        <f t="shared" si="147"/>
        <v>-1047.9748559157808</v>
      </c>
      <c r="MUK97" s="294">
        <f t="shared" si="147"/>
        <v>-1047.9748559157808</v>
      </c>
      <c r="MUL97" s="294">
        <f t="shared" si="147"/>
        <v>-1047.9748559157808</v>
      </c>
      <c r="MUM97" s="294">
        <f t="shared" si="147"/>
        <v>-1047.9748559157808</v>
      </c>
      <c r="MUN97" s="294">
        <f t="shared" si="147"/>
        <v>-1047.9748559157808</v>
      </c>
      <c r="MUO97" s="294">
        <f t="shared" si="147"/>
        <v>-1047.9748559157808</v>
      </c>
      <c r="MUP97" s="294">
        <f t="shared" si="147"/>
        <v>-1047.9748559157808</v>
      </c>
      <c r="MUQ97" s="294">
        <f t="shared" si="147"/>
        <v>-1047.9748559157808</v>
      </c>
      <c r="MUR97" s="294">
        <f t="shared" si="147"/>
        <v>-1047.9748559157808</v>
      </c>
      <c r="MUS97" s="294">
        <f t="shared" si="147"/>
        <v>-1047.9748559157808</v>
      </c>
      <c r="MUT97" s="294">
        <f t="shared" ref="MUT97:MXE97" si="148">(MUT$96*$B101+SUM($F$8:$F$10)-((MUT$96*$B101+SUM($F$8:$F$10))/$F$11*$F$40)-($F$27*MUT$96/$D$7)-SUM($F$14:$F$26,$F$28:$F$33,$F$35:$F$36,$F$41))</f>
        <v>-1047.9748559157808</v>
      </c>
      <c r="MUU97" s="294">
        <f t="shared" si="148"/>
        <v>-1047.9748559157808</v>
      </c>
      <c r="MUV97" s="294">
        <f t="shared" si="148"/>
        <v>-1047.9748559157808</v>
      </c>
      <c r="MUW97" s="294">
        <f t="shared" si="148"/>
        <v>-1047.9748559157808</v>
      </c>
      <c r="MUX97" s="294">
        <f t="shared" si="148"/>
        <v>-1047.9748559157808</v>
      </c>
      <c r="MUY97" s="294">
        <f t="shared" si="148"/>
        <v>-1047.9748559157808</v>
      </c>
      <c r="MUZ97" s="294">
        <f t="shared" si="148"/>
        <v>-1047.9748559157808</v>
      </c>
      <c r="MVA97" s="294">
        <f t="shared" si="148"/>
        <v>-1047.9748559157808</v>
      </c>
      <c r="MVB97" s="294">
        <f t="shared" si="148"/>
        <v>-1047.9748559157808</v>
      </c>
      <c r="MVC97" s="294">
        <f t="shared" si="148"/>
        <v>-1047.9748559157808</v>
      </c>
      <c r="MVD97" s="294">
        <f t="shared" si="148"/>
        <v>-1047.9748559157808</v>
      </c>
      <c r="MVE97" s="294">
        <f t="shared" si="148"/>
        <v>-1047.9748559157808</v>
      </c>
      <c r="MVF97" s="294">
        <f t="shared" si="148"/>
        <v>-1047.9748559157808</v>
      </c>
      <c r="MVG97" s="294">
        <f t="shared" si="148"/>
        <v>-1047.9748559157808</v>
      </c>
      <c r="MVH97" s="294">
        <f t="shared" si="148"/>
        <v>-1047.9748559157808</v>
      </c>
      <c r="MVI97" s="294">
        <f t="shared" si="148"/>
        <v>-1047.9748559157808</v>
      </c>
      <c r="MVJ97" s="294">
        <f t="shared" si="148"/>
        <v>-1047.9748559157808</v>
      </c>
      <c r="MVK97" s="294">
        <f t="shared" si="148"/>
        <v>-1047.9748559157808</v>
      </c>
      <c r="MVL97" s="294">
        <f t="shared" si="148"/>
        <v>-1047.9748559157808</v>
      </c>
      <c r="MVM97" s="294">
        <f t="shared" si="148"/>
        <v>-1047.9748559157808</v>
      </c>
      <c r="MVN97" s="294">
        <f t="shared" si="148"/>
        <v>-1047.9748559157808</v>
      </c>
      <c r="MVO97" s="294">
        <f t="shared" si="148"/>
        <v>-1047.9748559157808</v>
      </c>
      <c r="MVP97" s="294">
        <f t="shared" si="148"/>
        <v>-1047.9748559157808</v>
      </c>
      <c r="MVQ97" s="294">
        <f t="shared" si="148"/>
        <v>-1047.9748559157808</v>
      </c>
      <c r="MVR97" s="294">
        <f t="shared" si="148"/>
        <v>-1047.9748559157808</v>
      </c>
      <c r="MVS97" s="294">
        <f t="shared" si="148"/>
        <v>-1047.9748559157808</v>
      </c>
      <c r="MVT97" s="294">
        <f t="shared" si="148"/>
        <v>-1047.9748559157808</v>
      </c>
      <c r="MVU97" s="294">
        <f t="shared" si="148"/>
        <v>-1047.9748559157808</v>
      </c>
      <c r="MVV97" s="294">
        <f t="shared" si="148"/>
        <v>-1047.9748559157808</v>
      </c>
      <c r="MVW97" s="294">
        <f t="shared" si="148"/>
        <v>-1047.9748559157808</v>
      </c>
      <c r="MVX97" s="294">
        <f t="shared" si="148"/>
        <v>-1047.9748559157808</v>
      </c>
      <c r="MVY97" s="294">
        <f t="shared" si="148"/>
        <v>-1047.9748559157808</v>
      </c>
      <c r="MVZ97" s="294">
        <f t="shared" si="148"/>
        <v>-1047.9748559157808</v>
      </c>
      <c r="MWA97" s="294">
        <f t="shared" si="148"/>
        <v>-1047.9748559157808</v>
      </c>
      <c r="MWB97" s="294">
        <f t="shared" si="148"/>
        <v>-1047.9748559157808</v>
      </c>
      <c r="MWC97" s="294">
        <f t="shared" si="148"/>
        <v>-1047.9748559157808</v>
      </c>
      <c r="MWD97" s="294">
        <f t="shared" si="148"/>
        <v>-1047.9748559157808</v>
      </c>
      <c r="MWE97" s="294">
        <f t="shared" si="148"/>
        <v>-1047.9748559157808</v>
      </c>
      <c r="MWF97" s="294">
        <f t="shared" si="148"/>
        <v>-1047.9748559157808</v>
      </c>
      <c r="MWG97" s="294">
        <f t="shared" si="148"/>
        <v>-1047.9748559157808</v>
      </c>
      <c r="MWH97" s="294">
        <f t="shared" si="148"/>
        <v>-1047.9748559157808</v>
      </c>
      <c r="MWI97" s="294">
        <f t="shared" si="148"/>
        <v>-1047.9748559157808</v>
      </c>
      <c r="MWJ97" s="294">
        <f t="shared" si="148"/>
        <v>-1047.9748559157808</v>
      </c>
      <c r="MWK97" s="294">
        <f t="shared" si="148"/>
        <v>-1047.9748559157808</v>
      </c>
      <c r="MWL97" s="294">
        <f t="shared" si="148"/>
        <v>-1047.9748559157808</v>
      </c>
      <c r="MWM97" s="294">
        <f t="shared" si="148"/>
        <v>-1047.9748559157808</v>
      </c>
      <c r="MWN97" s="294">
        <f t="shared" si="148"/>
        <v>-1047.9748559157808</v>
      </c>
      <c r="MWO97" s="294">
        <f t="shared" si="148"/>
        <v>-1047.9748559157808</v>
      </c>
      <c r="MWP97" s="294">
        <f t="shared" si="148"/>
        <v>-1047.9748559157808</v>
      </c>
      <c r="MWQ97" s="294">
        <f t="shared" si="148"/>
        <v>-1047.9748559157808</v>
      </c>
      <c r="MWR97" s="294">
        <f t="shared" si="148"/>
        <v>-1047.9748559157808</v>
      </c>
      <c r="MWS97" s="294">
        <f t="shared" si="148"/>
        <v>-1047.9748559157808</v>
      </c>
      <c r="MWT97" s="294">
        <f t="shared" si="148"/>
        <v>-1047.9748559157808</v>
      </c>
      <c r="MWU97" s="294">
        <f t="shared" si="148"/>
        <v>-1047.9748559157808</v>
      </c>
      <c r="MWV97" s="294">
        <f t="shared" si="148"/>
        <v>-1047.9748559157808</v>
      </c>
      <c r="MWW97" s="294">
        <f t="shared" si="148"/>
        <v>-1047.9748559157808</v>
      </c>
      <c r="MWX97" s="294">
        <f t="shared" si="148"/>
        <v>-1047.9748559157808</v>
      </c>
      <c r="MWY97" s="294">
        <f t="shared" si="148"/>
        <v>-1047.9748559157808</v>
      </c>
      <c r="MWZ97" s="294">
        <f t="shared" si="148"/>
        <v>-1047.9748559157808</v>
      </c>
      <c r="MXA97" s="294">
        <f t="shared" si="148"/>
        <v>-1047.9748559157808</v>
      </c>
      <c r="MXB97" s="294">
        <f t="shared" si="148"/>
        <v>-1047.9748559157808</v>
      </c>
      <c r="MXC97" s="294">
        <f t="shared" si="148"/>
        <v>-1047.9748559157808</v>
      </c>
      <c r="MXD97" s="294">
        <f t="shared" si="148"/>
        <v>-1047.9748559157808</v>
      </c>
      <c r="MXE97" s="294">
        <f t="shared" si="148"/>
        <v>-1047.9748559157808</v>
      </c>
      <c r="MXF97" s="294">
        <f t="shared" ref="MXF97:MZQ97" si="149">(MXF$96*$B101+SUM($F$8:$F$10)-((MXF$96*$B101+SUM($F$8:$F$10))/$F$11*$F$40)-($F$27*MXF$96/$D$7)-SUM($F$14:$F$26,$F$28:$F$33,$F$35:$F$36,$F$41))</f>
        <v>-1047.9748559157808</v>
      </c>
      <c r="MXG97" s="294">
        <f t="shared" si="149"/>
        <v>-1047.9748559157808</v>
      </c>
      <c r="MXH97" s="294">
        <f t="shared" si="149"/>
        <v>-1047.9748559157808</v>
      </c>
      <c r="MXI97" s="294">
        <f t="shared" si="149"/>
        <v>-1047.9748559157808</v>
      </c>
      <c r="MXJ97" s="294">
        <f t="shared" si="149"/>
        <v>-1047.9748559157808</v>
      </c>
      <c r="MXK97" s="294">
        <f t="shared" si="149"/>
        <v>-1047.9748559157808</v>
      </c>
      <c r="MXL97" s="294">
        <f t="shared" si="149"/>
        <v>-1047.9748559157808</v>
      </c>
      <c r="MXM97" s="294">
        <f t="shared" si="149"/>
        <v>-1047.9748559157808</v>
      </c>
      <c r="MXN97" s="294">
        <f t="shared" si="149"/>
        <v>-1047.9748559157808</v>
      </c>
      <c r="MXO97" s="294">
        <f t="shared" si="149"/>
        <v>-1047.9748559157808</v>
      </c>
      <c r="MXP97" s="294">
        <f t="shared" si="149"/>
        <v>-1047.9748559157808</v>
      </c>
      <c r="MXQ97" s="294">
        <f t="shared" si="149"/>
        <v>-1047.9748559157808</v>
      </c>
      <c r="MXR97" s="294">
        <f t="shared" si="149"/>
        <v>-1047.9748559157808</v>
      </c>
      <c r="MXS97" s="294">
        <f t="shared" si="149"/>
        <v>-1047.9748559157808</v>
      </c>
      <c r="MXT97" s="294">
        <f t="shared" si="149"/>
        <v>-1047.9748559157808</v>
      </c>
      <c r="MXU97" s="294">
        <f t="shared" si="149"/>
        <v>-1047.9748559157808</v>
      </c>
      <c r="MXV97" s="294">
        <f t="shared" si="149"/>
        <v>-1047.9748559157808</v>
      </c>
      <c r="MXW97" s="294">
        <f t="shared" si="149"/>
        <v>-1047.9748559157808</v>
      </c>
      <c r="MXX97" s="294">
        <f t="shared" si="149"/>
        <v>-1047.9748559157808</v>
      </c>
      <c r="MXY97" s="294">
        <f t="shared" si="149"/>
        <v>-1047.9748559157808</v>
      </c>
      <c r="MXZ97" s="294">
        <f t="shared" si="149"/>
        <v>-1047.9748559157808</v>
      </c>
      <c r="MYA97" s="294">
        <f t="shared" si="149"/>
        <v>-1047.9748559157808</v>
      </c>
      <c r="MYB97" s="294">
        <f t="shared" si="149"/>
        <v>-1047.9748559157808</v>
      </c>
      <c r="MYC97" s="294">
        <f t="shared" si="149"/>
        <v>-1047.9748559157808</v>
      </c>
      <c r="MYD97" s="294">
        <f t="shared" si="149"/>
        <v>-1047.9748559157808</v>
      </c>
      <c r="MYE97" s="294">
        <f t="shared" si="149"/>
        <v>-1047.9748559157808</v>
      </c>
      <c r="MYF97" s="294">
        <f t="shared" si="149"/>
        <v>-1047.9748559157808</v>
      </c>
      <c r="MYG97" s="294">
        <f t="shared" si="149"/>
        <v>-1047.9748559157808</v>
      </c>
      <c r="MYH97" s="294">
        <f t="shared" si="149"/>
        <v>-1047.9748559157808</v>
      </c>
      <c r="MYI97" s="294">
        <f t="shared" si="149"/>
        <v>-1047.9748559157808</v>
      </c>
      <c r="MYJ97" s="294">
        <f t="shared" si="149"/>
        <v>-1047.9748559157808</v>
      </c>
      <c r="MYK97" s="294">
        <f t="shared" si="149"/>
        <v>-1047.9748559157808</v>
      </c>
      <c r="MYL97" s="294">
        <f t="shared" si="149"/>
        <v>-1047.9748559157808</v>
      </c>
      <c r="MYM97" s="294">
        <f t="shared" si="149"/>
        <v>-1047.9748559157808</v>
      </c>
      <c r="MYN97" s="294">
        <f t="shared" si="149"/>
        <v>-1047.9748559157808</v>
      </c>
      <c r="MYO97" s="294">
        <f t="shared" si="149"/>
        <v>-1047.9748559157808</v>
      </c>
      <c r="MYP97" s="294">
        <f t="shared" si="149"/>
        <v>-1047.9748559157808</v>
      </c>
      <c r="MYQ97" s="294">
        <f t="shared" si="149"/>
        <v>-1047.9748559157808</v>
      </c>
      <c r="MYR97" s="294">
        <f t="shared" si="149"/>
        <v>-1047.9748559157808</v>
      </c>
      <c r="MYS97" s="294">
        <f t="shared" si="149"/>
        <v>-1047.9748559157808</v>
      </c>
      <c r="MYT97" s="294">
        <f t="shared" si="149"/>
        <v>-1047.9748559157808</v>
      </c>
      <c r="MYU97" s="294">
        <f t="shared" si="149"/>
        <v>-1047.9748559157808</v>
      </c>
      <c r="MYV97" s="294">
        <f t="shared" si="149"/>
        <v>-1047.9748559157808</v>
      </c>
      <c r="MYW97" s="294">
        <f t="shared" si="149"/>
        <v>-1047.9748559157808</v>
      </c>
      <c r="MYX97" s="294">
        <f t="shared" si="149"/>
        <v>-1047.9748559157808</v>
      </c>
      <c r="MYY97" s="294">
        <f t="shared" si="149"/>
        <v>-1047.9748559157808</v>
      </c>
      <c r="MYZ97" s="294">
        <f t="shared" si="149"/>
        <v>-1047.9748559157808</v>
      </c>
      <c r="MZA97" s="294">
        <f t="shared" si="149"/>
        <v>-1047.9748559157808</v>
      </c>
      <c r="MZB97" s="294">
        <f t="shared" si="149"/>
        <v>-1047.9748559157808</v>
      </c>
      <c r="MZC97" s="294">
        <f t="shared" si="149"/>
        <v>-1047.9748559157808</v>
      </c>
      <c r="MZD97" s="294">
        <f t="shared" si="149"/>
        <v>-1047.9748559157808</v>
      </c>
      <c r="MZE97" s="294">
        <f t="shared" si="149"/>
        <v>-1047.9748559157808</v>
      </c>
      <c r="MZF97" s="294">
        <f t="shared" si="149"/>
        <v>-1047.9748559157808</v>
      </c>
      <c r="MZG97" s="294">
        <f t="shared" si="149"/>
        <v>-1047.9748559157808</v>
      </c>
      <c r="MZH97" s="294">
        <f t="shared" si="149"/>
        <v>-1047.9748559157808</v>
      </c>
      <c r="MZI97" s="294">
        <f t="shared" si="149"/>
        <v>-1047.9748559157808</v>
      </c>
      <c r="MZJ97" s="294">
        <f t="shared" si="149"/>
        <v>-1047.9748559157808</v>
      </c>
      <c r="MZK97" s="294">
        <f t="shared" si="149"/>
        <v>-1047.9748559157808</v>
      </c>
      <c r="MZL97" s="294">
        <f t="shared" si="149"/>
        <v>-1047.9748559157808</v>
      </c>
      <c r="MZM97" s="294">
        <f t="shared" si="149"/>
        <v>-1047.9748559157808</v>
      </c>
      <c r="MZN97" s="294">
        <f t="shared" si="149"/>
        <v>-1047.9748559157808</v>
      </c>
      <c r="MZO97" s="294">
        <f t="shared" si="149"/>
        <v>-1047.9748559157808</v>
      </c>
      <c r="MZP97" s="294">
        <f t="shared" si="149"/>
        <v>-1047.9748559157808</v>
      </c>
      <c r="MZQ97" s="294">
        <f t="shared" si="149"/>
        <v>-1047.9748559157808</v>
      </c>
      <c r="MZR97" s="294">
        <f t="shared" ref="MZR97:NCC97" si="150">(MZR$96*$B101+SUM($F$8:$F$10)-((MZR$96*$B101+SUM($F$8:$F$10))/$F$11*$F$40)-($F$27*MZR$96/$D$7)-SUM($F$14:$F$26,$F$28:$F$33,$F$35:$F$36,$F$41))</f>
        <v>-1047.9748559157808</v>
      </c>
      <c r="MZS97" s="294">
        <f t="shared" si="150"/>
        <v>-1047.9748559157808</v>
      </c>
      <c r="MZT97" s="294">
        <f t="shared" si="150"/>
        <v>-1047.9748559157808</v>
      </c>
      <c r="MZU97" s="294">
        <f t="shared" si="150"/>
        <v>-1047.9748559157808</v>
      </c>
      <c r="MZV97" s="294">
        <f t="shared" si="150"/>
        <v>-1047.9748559157808</v>
      </c>
      <c r="MZW97" s="294">
        <f t="shared" si="150"/>
        <v>-1047.9748559157808</v>
      </c>
      <c r="MZX97" s="294">
        <f t="shared" si="150"/>
        <v>-1047.9748559157808</v>
      </c>
      <c r="MZY97" s="294">
        <f t="shared" si="150"/>
        <v>-1047.9748559157808</v>
      </c>
      <c r="MZZ97" s="294">
        <f t="shared" si="150"/>
        <v>-1047.9748559157808</v>
      </c>
      <c r="NAA97" s="294">
        <f t="shared" si="150"/>
        <v>-1047.9748559157808</v>
      </c>
      <c r="NAB97" s="294">
        <f t="shared" si="150"/>
        <v>-1047.9748559157808</v>
      </c>
      <c r="NAC97" s="294">
        <f t="shared" si="150"/>
        <v>-1047.9748559157808</v>
      </c>
      <c r="NAD97" s="294">
        <f t="shared" si="150"/>
        <v>-1047.9748559157808</v>
      </c>
      <c r="NAE97" s="294">
        <f t="shared" si="150"/>
        <v>-1047.9748559157808</v>
      </c>
      <c r="NAF97" s="294">
        <f t="shared" si="150"/>
        <v>-1047.9748559157808</v>
      </c>
      <c r="NAG97" s="294">
        <f t="shared" si="150"/>
        <v>-1047.9748559157808</v>
      </c>
      <c r="NAH97" s="294">
        <f t="shared" si="150"/>
        <v>-1047.9748559157808</v>
      </c>
      <c r="NAI97" s="294">
        <f t="shared" si="150"/>
        <v>-1047.9748559157808</v>
      </c>
      <c r="NAJ97" s="294">
        <f t="shared" si="150"/>
        <v>-1047.9748559157808</v>
      </c>
      <c r="NAK97" s="294">
        <f t="shared" si="150"/>
        <v>-1047.9748559157808</v>
      </c>
      <c r="NAL97" s="294">
        <f t="shared" si="150"/>
        <v>-1047.9748559157808</v>
      </c>
      <c r="NAM97" s="294">
        <f t="shared" si="150"/>
        <v>-1047.9748559157808</v>
      </c>
      <c r="NAN97" s="294">
        <f t="shared" si="150"/>
        <v>-1047.9748559157808</v>
      </c>
      <c r="NAO97" s="294">
        <f t="shared" si="150"/>
        <v>-1047.9748559157808</v>
      </c>
      <c r="NAP97" s="294">
        <f t="shared" si="150"/>
        <v>-1047.9748559157808</v>
      </c>
      <c r="NAQ97" s="294">
        <f t="shared" si="150"/>
        <v>-1047.9748559157808</v>
      </c>
      <c r="NAR97" s="294">
        <f t="shared" si="150"/>
        <v>-1047.9748559157808</v>
      </c>
      <c r="NAS97" s="294">
        <f t="shared" si="150"/>
        <v>-1047.9748559157808</v>
      </c>
      <c r="NAT97" s="294">
        <f t="shared" si="150"/>
        <v>-1047.9748559157808</v>
      </c>
      <c r="NAU97" s="294">
        <f t="shared" si="150"/>
        <v>-1047.9748559157808</v>
      </c>
      <c r="NAV97" s="294">
        <f t="shared" si="150"/>
        <v>-1047.9748559157808</v>
      </c>
      <c r="NAW97" s="294">
        <f t="shared" si="150"/>
        <v>-1047.9748559157808</v>
      </c>
      <c r="NAX97" s="294">
        <f t="shared" si="150"/>
        <v>-1047.9748559157808</v>
      </c>
      <c r="NAY97" s="294">
        <f t="shared" si="150"/>
        <v>-1047.9748559157808</v>
      </c>
      <c r="NAZ97" s="294">
        <f t="shared" si="150"/>
        <v>-1047.9748559157808</v>
      </c>
      <c r="NBA97" s="294">
        <f t="shared" si="150"/>
        <v>-1047.9748559157808</v>
      </c>
      <c r="NBB97" s="294">
        <f t="shared" si="150"/>
        <v>-1047.9748559157808</v>
      </c>
      <c r="NBC97" s="294">
        <f t="shared" si="150"/>
        <v>-1047.9748559157808</v>
      </c>
      <c r="NBD97" s="294">
        <f t="shared" si="150"/>
        <v>-1047.9748559157808</v>
      </c>
      <c r="NBE97" s="294">
        <f t="shared" si="150"/>
        <v>-1047.9748559157808</v>
      </c>
      <c r="NBF97" s="294">
        <f t="shared" si="150"/>
        <v>-1047.9748559157808</v>
      </c>
      <c r="NBG97" s="294">
        <f t="shared" si="150"/>
        <v>-1047.9748559157808</v>
      </c>
      <c r="NBH97" s="294">
        <f t="shared" si="150"/>
        <v>-1047.9748559157808</v>
      </c>
      <c r="NBI97" s="294">
        <f t="shared" si="150"/>
        <v>-1047.9748559157808</v>
      </c>
      <c r="NBJ97" s="294">
        <f t="shared" si="150"/>
        <v>-1047.9748559157808</v>
      </c>
      <c r="NBK97" s="294">
        <f t="shared" si="150"/>
        <v>-1047.9748559157808</v>
      </c>
      <c r="NBL97" s="294">
        <f t="shared" si="150"/>
        <v>-1047.9748559157808</v>
      </c>
      <c r="NBM97" s="294">
        <f t="shared" si="150"/>
        <v>-1047.9748559157808</v>
      </c>
      <c r="NBN97" s="294">
        <f t="shared" si="150"/>
        <v>-1047.9748559157808</v>
      </c>
      <c r="NBO97" s="294">
        <f t="shared" si="150"/>
        <v>-1047.9748559157808</v>
      </c>
      <c r="NBP97" s="294">
        <f t="shared" si="150"/>
        <v>-1047.9748559157808</v>
      </c>
      <c r="NBQ97" s="294">
        <f t="shared" si="150"/>
        <v>-1047.9748559157808</v>
      </c>
      <c r="NBR97" s="294">
        <f t="shared" si="150"/>
        <v>-1047.9748559157808</v>
      </c>
      <c r="NBS97" s="294">
        <f t="shared" si="150"/>
        <v>-1047.9748559157808</v>
      </c>
      <c r="NBT97" s="294">
        <f t="shared" si="150"/>
        <v>-1047.9748559157808</v>
      </c>
      <c r="NBU97" s="294">
        <f t="shared" si="150"/>
        <v>-1047.9748559157808</v>
      </c>
      <c r="NBV97" s="294">
        <f t="shared" si="150"/>
        <v>-1047.9748559157808</v>
      </c>
      <c r="NBW97" s="294">
        <f t="shared" si="150"/>
        <v>-1047.9748559157808</v>
      </c>
      <c r="NBX97" s="294">
        <f t="shared" si="150"/>
        <v>-1047.9748559157808</v>
      </c>
      <c r="NBY97" s="294">
        <f t="shared" si="150"/>
        <v>-1047.9748559157808</v>
      </c>
      <c r="NBZ97" s="294">
        <f t="shared" si="150"/>
        <v>-1047.9748559157808</v>
      </c>
      <c r="NCA97" s="294">
        <f t="shared" si="150"/>
        <v>-1047.9748559157808</v>
      </c>
      <c r="NCB97" s="294">
        <f t="shared" si="150"/>
        <v>-1047.9748559157808</v>
      </c>
      <c r="NCC97" s="294">
        <f t="shared" si="150"/>
        <v>-1047.9748559157808</v>
      </c>
      <c r="NCD97" s="294">
        <f t="shared" ref="NCD97:NEO97" si="151">(NCD$96*$B101+SUM($F$8:$F$10)-((NCD$96*$B101+SUM($F$8:$F$10))/$F$11*$F$40)-($F$27*NCD$96/$D$7)-SUM($F$14:$F$26,$F$28:$F$33,$F$35:$F$36,$F$41))</f>
        <v>-1047.9748559157808</v>
      </c>
      <c r="NCE97" s="294">
        <f t="shared" si="151"/>
        <v>-1047.9748559157808</v>
      </c>
      <c r="NCF97" s="294">
        <f t="shared" si="151"/>
        <v>-1047.9748559157808</v>
      </c>
      <c r="NCG97" s="294">
        <f t="shared" si="151"/>
        <v>-1047.9748559157808</v>
      </c>
      <c r="NCH97" s="294">
        <f t="shared" si="151"/>
        <v>-1047.9748559157808</v>
      </c>
      <c r="NCI97" s="294">
        <f t="shared" si="151"/>
        <v>-1047.9748559157808</v>
      </c>
      <c r="NCJ97" s="294">
        <f t="shared" si="151"/>
        <v>-1047.9748559157808</v>
      </c>
      <c r="NCK97" s="294">
        <f t="shared" si="151"/>
        <v>-1047.9748559157808</v>
      </c>
      <c r="NCL97" s="294">
        <f t="shared" si="151"/>
        <v>-1047.9748559157808</v>
      </c>
      <c r="NCM97" s="294">
        <f t="shared" si="151"/>
        <v>-1047.9748559157808</v>
      </c>
      <c r="NCN97" s="294">
        <f t="shared" si="151"/>
        <v>-1047.9748559157808</v>
      </c>
      <c r="NCO97" s="294">
        <f t="shared" si="151"/>
        <v>-1047.9748559157808</v>
      </c>
      <c r="NCP97" s="294">
        <f t="shared" si="151"/>
        <v>-1047.9748559157808</v>
      </c>
      <c r="NCQ97" s="294">
        <f t="shared" si="151"/>
        <v>-1047.9748559157808</v>
      </c>
      <c r="NCR97" s="294">
        <f t="shared" si="151"/>
        <v>-1047.9748559157808</v>
      </c>
      <c r="NCS97" s="294">
        <f t="shared" si="151"/>
        <v>-1047.9748559157808</v>
      </c>
      <c r="NCT97" s="294">
        <f t="shared" si="151"/>
        <v>-1047.9748559157808</v>
      </c>
      <c r="NCU97" s="294">
        <f t="shared" si="151"/>
        <v>-1047.9748559157808</v>
      </c>
      <c r="NCV97" s="294">
        <f t="shared" si="151"/>
        <v>-1047.9748559157808</v>
      </c>
      <c r="NCW97" s="294">
        <f t="shared" si="151"/>
        <v>-1047.9748559157808</v>
      </c>
      <c r="NCX97" s="294">
        <f t="shared" si="151"/>
        <v>-1047.9748559157808</v>
      </c>
      <c r="NCY97" s="294">
        <f t="shared" si="151"/>
        <v>-1047.9748559157808</v>
      </c>
      <c r="NCZ97" s="294">
        <f t="shared" si="151"/>
        <v>-1047.9748559157808</v>
      </c>
      <c r="NDA97" s="294">
        <f t="shared" si="151"/>
        <v>-1047.9748559157808</v>
      </c>
      <c r="NDB97" s="294">
        <f t="shared" si="151"/>
        <v>-1047.9748559157808</v>
      </c>
      <c r="NDC97" s="294">
        <f t="shared" si="151"/>
        <v>-1047.9748559157808</v>
      </c>
      <c r="NDD97" s="294">
        <f t="shared" si="151"/>
        <v>-1047.9748559157808</v>
      </c>
      <c r="NDE97" s="294">
        <f t="shared" si="151"/>
        <v>-1047.9748559157808</v>
      </c>
      <c r="NDF97" s="294">
        <f t="shared" si="151"/>
        <v>-1047.9748559157808</v>
      </c>
      <c r="NDG97" s="294">
        <f t="shared" si="151"/>
        <v>-1047.9748559157808</v>
      </c>
      <c r="NDH97" s="294">
        <f t="shared" si="151"/>
        <v>-1047.9748559157808</v>
      </c>
      <c r="NDI97" s="294">
        <f t="shared" si="151"/>
        <v>-1047.9748559157808</v>
      </c>
      <c r="NDJ97" s="294">
        <f t="shared" si="151"/>
        <v>-1047.9748559157808</v>
      </c>
      <c r="NDK97" s="294">
        <f t="shared" si="151"/>
        <v>-1047.9748559157808</v>
      </c>
      <c r="NDL97" s="294">
        <f t="shared" si="151"/>
        <v>-1047.9748559157808</v>
      </c>
      <c r="NDM97" s="294">
        <f t="shared" si="151"/>
        <v>-1047.9748559157808</v>
      </c>
      <c r="NDN97" s="294">
        <f t="shared" si="151"/>
        <v>-1047.9748559157808</v>
      </c>
      <c r="NDO97" s="294">
        <f t="shared" si="151"/>
        <v>-1047.9748559157808</v>
      </c>
      <c r="NDP97" s="294">
        <f t="shared" si="151"/>
        <v>-1047.9748559157808</v>
      </c>
      <c r="NDQ97" s="294">
        <f t="shared" si="151"/>
        <v>-1047.9748559157808</v>
      </c>
      <c r="NDR97" s="294">
        <f t="shared" si="151"/>
        <v>-1047.9748559157808</v>
      </c>
      <c r="NDS97" s="294">
        <f t="shared" si="151"/>
        <v>-1047.9748559157808</v>
      </c>
      <c r="NDT97" s="294">
        <f t="shared" si="151"/>
        <v>-1047.9748559157808</v>
      </c>
      <c r="NDU97" s="294">
        <f t="shared" si="151"/>
        <v>-1047.9748559157808</v>
      </c>
      <c r="NDV97" s="294">
        <f t="shared" si="151"/>
        <v>-1047.9748559157808</v>
      </c>
      <c r="NDW97" s="294">
        <f t="shared" si="151"/>
        <v>-1047.9748559157808</v>
      </c>
      <c r="NDX97" s="294">
        <f t="shared" si="151"/>
        <v>-1047.9748559157808</v>
      </c>
      <c r="NDY97" s="294">
        <f t="shared" si="151"/>
        <v>-1047.9748559157808</v>
      </c>
      <c r="NDZ97" s="294">
        <f t="shared" si="151"/>
        <v>-1047.9748559157808</v>
      </c>
      <c r="NEA97" s="294">
        <f t="shared" si="151"/>
        <v>-1047.9748559157808</v>
      </c>
      <c r="NEB97" s="294">
        <f t="shared" si="151"/>
        <v>-1047.9748559157808</v>
      </c>
      <c r="NEC97" s="294">
        <f t="shared" si="151"/>
        <v>-1047.9748559157808</v>
      </c>
      <c r="NED97" s="294">
        <f t="shared" si="151"/>
        <v>-1047.9748559157808</v>
      </c>
      <c r="NEE97" s="294">
        <f t="shared" si="151"/>
        <v>-1047.9748559157808</v>
      </c>
      <c r="NEF97" s="294">
        <f t="shared" si="151"/>
        <v>-1047.9748559157808</v>
      </c>
      <c r="NEG97" s="294">
        <f t="shared" si="151"/>
        <v>-1047.9748559157808</v>
      </c>
      <c r="NEH97" s="294">
        <f t="shared" si="151"/>
        <v>-1047.9748559157808</v>
      </c>
      <c r="NEI97" s="294">
        <f t="shared" si="151"/>
        <v>-1047.9748559157808</v>
      </c>
      <c r="NEJ97" s="294">
        <f t="shared" si="151"/>
        <v>-1047.9748559157808</v>
      </c>
      <c r="NEK97" s="294">
        <f t="shared" si="151"/>
        <v>-1047.9748559157808</v>
      </c>
      <c r="NEL97" s="294">
        <f t="shared" si="151"/>
        <v>-1047.9748559157808</v>
      </c>
      <c r="NEM97" s="294">
        <f t="shared" si="151"/>
        <v>-1047.9748559157808</v>
      </c>
      <c r="NEN97" s="294">
        <f t="shared" si="151"/>
        <v>-1047.9748559157808</v>
      </c>
      <c r="NEO97" s="294">
        <f t="shared" si="151"/>
        <v>-1047.9748559157808</v>
      </c>
      <c r="NEP97" s="294">
        <f t="shared" ref="NEP97:NHA97" si="152">(NEP$96*$B101+SUM($F$8:$F$10)-((NEP$96*$B101+SUM($F$8:$F$10))/$F$11*$F$40)-($F$27*NEP$96/$D$7)-SUM($F$14:$F$26,$F$28:$F$33,$F$35:$F$36,$F$41))</f>
        <v>-1047.9748559157808</v>
      </c>
      <c r="NEQ97" s="294">
        <f t="shared" si="152"/>
        <v>-1047.9748559157808</v>
      </c>
      <c r="NER97" s="294">
        <f t="shared" si="152"/>
        <v>-1047.9748559157808</v>
      </c>
      <c r="NES97" s="294">
        <f t="shared" si="152"/>
        <v>-1047.9748559157808</v>
      </c>
      <c r="NET97" s="294">
        <f t="shared" si="152"/>
        <v>-1047.9748559157808</v>
      </c>
      <c r="NEU97" s="294">
        <f t="shared" si="152"/>
        <v>-1047.9748559157808</v>
      </c>
      <c r="NEV97" s="294">
        <f t="shared" si="152"/>
        <v>-1047.9748559157808</v>
      </c>
      <c r="NEW97" s="294">
        <f t="shared" si="152"/>
        <v>-1047.9748559157808</v>
      </c>
      <c r="NEX97" s="294">
        <f t="shared" si="152"/>
        <v>-1047.9748559157808</v>
      </c>
      <c r="NEY97" s="294">
        <f t="shared" si="152"/>
        <v>-1047.9748559157808</v>
      </c>
      <c r="NEZ97" s="294">
        <f t="shared" si="152"/>
        <v>-1047.9748559157808</v>
      </c>
      <c r="NFA97" s="294">
        <f t="shared" si="152"/>
        <v>-1047.9748559157808</v>
      </c>
      <c r="NFB97" s="294">
        <f t="shared" si="152"/>
        <v>-1047.9748559157808</v>
      </c>
      <c r="NFC97" s="294">
        <f t="shared" si="152"/>
        <v>-1047.9748559157808</v>
      </c>
      <c r="NFD97" s="294">
        <f t="shared" si="152"/>
        <v>-1047.9748559157808</v>
      </c>
      <c r="NFE97" s="294">
        <f t="shared" si="152"/>
        <v>-1047.9748559157808</v>
      </c>
      <c r="NFF97" s="294">
        <f t="shared" si="152"/>
        <v>-1047.9748559157808</v>
      </c>
      <c r="NFG97" s="294">
        <f t="shared" si="152"/>
        <v>-1047.9748559157808</v>
      </c>
      <c r="NFH97" s="294">
        <f t="shared" si="152"/>
        <v>-1047.9748559157808</v>
      </c>
      <c r="NFI97" s="294">
        <f t="shared" si="152"/>
        <v>-1047.9748559157808</v>
      </c>
      <c r="NFJ97" s="294">
        <f t="shared" si="152"/>
        <v>-1047.9748559157808</v>
      </c>
      <c r="NFK97" s="294">
        <f t="shared" si="152"/>
        <v>-1047.9748559157808</v>
      </c>
      <c r="NFL97" s="294">
        <f t="shared" si="152"/>
        <v>-1047.9748559157808</v>
      </c>
      <c r="NFM97" s="294">
        <f t="shared" si="152"/>
        <v>-1047.9748559157808</v>
      </c>
      <c r="NFN97" s="294">
        <f t="shared" si="152"/>
        <v>-1047.9748559157808</v>
      </c>
      <c r="NFO97" s="294">
        <f t="shared" si="152"/>
        <v>-1047.9748559157808</v>
      </c>
      <c r="NFP97" s="294">
        <f t="shared" si="152"/>
        <v>-1047.9748559157808</v>
      </c>
      <c r="NFQ97" s="294">
        <f t="shared" si="152"/>
        <v>-1047.9748559157808</v>
      </c>
      <c r="NFR97" s="294">
        <f t="shared" si="152"/>
        <v>-1047.9748559157808</v>
      </c>
      <c r="NFS97" s="294">
        <f t="shared" si="152"/>
        <v>-1047.9748559157808</v>
      </c>
      <c r="NFT97" s="294">
        <f t="shared" si="152"/>
        <v>-1047.9748559157808</v>
      </c>
      <c r="NFU97" s="294">
        <f t="shared" si="152"/>
        <v>-1047.9748559157808</v>
      </c>
      <c r="NFV97" s="294">
        <f t="shared" si="152"/>
        <v>-1047.9748559157808</v>
      </c>
      <c r="NFW97" s="294">
        <f t="shared" si="152"/>
        <v>-1047.9748559157808</v>
      </c>
      <c r="NFX97" s="294">
        <f t="shared" si="152"/>
        <v>-1047.9748559157808</v>
      </c>
      <c r="NFY97" s="294">
        <f t="shared" si="152"/>
        <v>-1047.9748559157808</v>
      </c>
      <c r="NFZ97" s="294">
        <f t="shared" si="152"/>
        <v>-1047.9748559157808</v>
      </c>
      <c r="NGA97" s="294">
        <f t="shared" si="152"/>
        <v>-1047.9748559157808</v>
      </c>
      <c r="NGB97" s="294">
        <f t="shared" si="152"/>
        <v>-1047.9748559157808</v>
      </c>
      <c r="NGC97" s="294">
        <f t="shared" si="152"/>
        <v>-1047.9748559157808</v>
      </c>
      <c r="NGD97" s="294">
        <f t="shared" si="152"/>
        <v>-1047.9748559157808</v>
      </c>
      <c r="NGE97" s="294">
        <f t="shared" si="152"/>
        <v>-1047.9748559157808</v>
      </c>
      <c r="NGF97" s="294">
        <f t="shared" si="152"/>
        <v>-1047.9748559157808</v>
      </c>
      <c r="NGG97" s="294">
        <f t="shared" si="152"/>
        <v>-1047.9748559157808</v>
      </c>
      <c r="NGH97" s="294">
        <f t="shared" si="152"/>
        <v>-1047.9748559157808</v>
      </c>
      <c r="NGI97" s="294">
        <f t="shared" si="152"/>
        <v>-1047.9748559157808</v>
      </c>
      <c r="NGJ97" s="294">
        <f t="shared" si="152"/>
        <v>-1047.9748559157808</v>
      </c>
      <c r="NGK97" s="294">
        <f t="shared" si="152"/>
        <v>-1047.9748559157808</v>
      </c>
      <c r="NGL97" s="294">
        <f t="shared" si="152"/>
        <v>-1047.9748559157808</v>
      </c>
      <c r="NGM97" s="294">
        <f t="shared" si="152"/>
        <v>-1047.9748559157808</v>
      </c>
      <c r="NGN97" s="294">
        <f t="shared" si="152"/>
        <v>-1047.9748559157808</v>
      </c>
      <c r="NGO97" s="294">
        <f t="shared" si="152"/>
        <v>-1047.9748559157808</v>
      </c>
      <c r="NGP97" s="294">
        <f t="shared" si="152"/>
        <v>-1047.9748559157808</v>
      </c>
      <c r="NGQ97" s="294">
        <f t="shared" si="152"/>
        <v>-1047.9748559157808</v>
      </c>
      <c r="NGR97" s="294">
        <f t="shared" si="152"/>
        <v>-1047.9748559157808</v>
      </c>
      <c r="NGS97" s="294">
        <f t="shared" si="152"/>
        <v>-1047.9748559157808</v>
      </c>
      <c r="NGT97" s="294">
        <f t="shared" si="152"/>
        <v>-1047.9748559157808</v>
      </c>
      <c r="NGU97" s="294">
        <f t="shared" si="152"/>
        <v>-1047.9748559157808</v>
      </c>
      <c r="NGV97" s="294">
        <f t="shared" si="152"/>
        <v>-1047.9748559157808</v>
      </c>
      <c r="NGW97" s="294">
        <f t="shared" si="152"/>
        <v>-1047.9748559157808</v>
      </c>
      <c r="NGX97" s="294">
        <f t="shared" si="152"/>
        <v>-1047.9748559157808</v>
      </c>
      <c r="NGY97" s="294">
        <f t="shared" si="152"/>
        <v>-1047.9748559157808</v>
      </c>
      <c r="NGZ97" s="294">
        <f t="shared" si="152"/>
        <v>-1047.9748559157808</v>
      </c>
      <c r="NHA97" s="294">
        <f t="shared" si="152"/>
        <v>-1047.9748559157808</v>
      </c>
      <c r="NHB97" s="294">
        <f t="shared" ref="NHB97:NJM97" si="153">(NHB$96*$B101+SUM($F$8:$F$10)-((NHB$96*$B101+SUM($F$8:$F$10))/$F$11*$F$40)-($F$27*NHB$96/$D$7)-SUM($F$14:$F$26,$F$28:$F$33,$F$35:$F$36,$F$41))</f>
        <v>-1047.9748559157808</v>
      </c>
      <c r="NHC97" s="294">
        <f t="shared" si="153"/>
        <v>-1047.9748559157808</v>
      </c>
      <c r="NHD97" s="294">
        <f t="shared" si="153"/>
        <v>-1047.9748559157808</v>
      </c>
      <c r="NHE97" s="294">
        <f t="shared" si="153"/>
        <v>-1047.9748559157808</v>
      </c>
      <c r="NHF97" s="294">
        <f t="shared" si="153"/>
        <v>-1047.9748559157808</v>
      </c>
      <c r="NHG97" s="294">
        <f t="shared" si="153"/>
        <v>-1047.9748559157808</v>
      </c>
      <c r="NHH97" s="294">
        <f t="shared" si="153"/>
        <v>-1047.9748559157808</v>
      </c>
      <c r="NHI97" s="294">
        <f t="shared" si="153"/>
        <v>-1047.9748559157808</v>
      </c>
      <c r="NHJ97" s="294">
        <f t="shared" si="153"/>
        <v>-1047.9748559157808</v>
      </c>
      <c r="NHK97" s="294">
        <f t="shared" si="153"/>
        <v>-1047.9748559157808</v>
      </c>
      <c r="NHL97" s="294">
        <f t="shared" si="153"/>
        <v>-1047.9748559157808</v>
      </c>
      <c r="NHM97" s="294">
        <f t="shared" si="153"/>
        <v>-1047.9748559157808</v>
      </c>
      <c r="NHN97" s="294">
        <f t="shared" si="153"/>
        <v>-1047.9748559157808</v>
      </c>
      <c r="NHO97" s="294">
        <f t="shared" si="153"/>
        <v>-1047.9748559157808</v>
      </c>
      <c r="NHP97" s="294">
        <f t="shared" si="153"/>
        <v>-1047.9748559157808</v>
      </c>
      <c r="NHQ97" s="294">
        <f t="shared" si="153"/>
        <v>-1047.9748559157808</v>
      </c>
      <c r="NHR97" s="294">
        <f t="shared" si="153"/>
        <v>-1047.9748559157808</v>
      </c>
      <c r="NHS97" s="294">
        <f t="shared" si="153"/>
        <v>-1047.9748559157808</v>
      </c>
      <c r="NHT97" s="294">
        <f t="shared" si="153"/>
        <v>-1047.9748559157808</v>
      </c>
      <c r="NHU97" s="294">
        <f t="shared" si="153"/>
        <v>-1047.9748559157808</v>
      </c>
      <c r="NHV97" s="294">
        <f t="shared" si="153"/>
        <v>-1047.9748559157808</v>
      </c>
      <c r="NHW97" s="294">
        <f t="shared" si="153"/>
        <v>-1047.9748559157808</v>
      </c>
      <c r="NHX97" s="294">
        <f t="shared" si="153"/>
        <v>-1047.9748559157808</v>
      </c>
      <c r="NHY97" s="294">
        <f t="shared" si="153"/>
        <v>-1047.9748559157808</v>
      </c>
      <c r="NHZ97" s="294">
        <f t="shared" si="153"/>
        <v>-1047.9748559157808</v>
      </c>
      <c r="NIA97" s="294">
        <f t="shared" si="153"/>
        <v>-1047.9748559157808</v>
      </c>
      <c r="NIB97" s="294">
        <f t="shared" si="153"/>
        <v>-1047.9748559157808</v>
      </c>
      <c r="NIC97" s="294">
        <f t="shared" si="153"/>
        <v>-1047.9748559157808</v>
      </c>
      <c r="NID97" s="294">
        <f t="shared" si="153"/>
        <v>-1047.9748559157808</v>
      </c>
      <c r="NIE97" s="294">
        <f t="shared" si="153"/>
        <v>-1047.9748559157808</v>
      </c>
      <c r="NIF97" s="294">
        <f t="shared" si="153"/>
        <v>-1047.9748559157808</v>
      </c>
      <c r="NIG97" s="294">
        <f t="shared" si="153"/>
        <v>-1047.9748559157808</v>
      </c>
      <c r="NIH97" s="294">
        <f t="shared" si="153"/>
        <v>-1047.9748559157808</v>
      </c>
      <c r="NII97" s="294">
        <f t="shared" si="153"/>
        <v>-1047.9748559157808</v>
      </c>
      <c r="NIJ97" s="294">
        <f t="shared" si="153"/>
        <v>-1047.9748559157808</v>
      </c>
      <c r="NIK97" s="294">
        <f t="shared" si="153"/>
        <v>-1047.9748559157808</v>
      </c>
      <c r="NIL97" s="294">
        <f t="shared" si="153"/>
        <v>-1047.9748559157808</v>
      </c>
      <c r="NIM97" s="294">
        <f t="shared" si="153"/>
        <v>-1047.9748559157808</v>
      </c>
      <c r="NIN97" s="294">
        <f t="shared" si="153"/>
        <v>-1047.9748559157808</v>
      </c>
      <c r="NIO97" s="294">
        <f t="shared" si="153"/>
        <v>-1047.9748559157808</v>
      </c>
      <c r="NIP97" s="294">
        <f t="shared" si="153"/>
        <v>-1047.9748559157808</v>
      </c>
      <c r="NIQ97" s="294">
        <f t="shared" si="153"/>
        <v>-1047.9748559157808</v>
      </c>
      <c r="NIR97" s="294">
        <f t="shared" si="153"/>
        <v>-1047.9748559157808</v>
      </c>
      <c r="NIS97" s="294">
        <f t="shared" si="153"/>
        <v>-1047.9748559157808</v>
      </c>
      <c r="NIT97" s="294">
        <f t="shared" si="153"/>
        <v>-1047.9748559157808</v>
      </c>
      <c r="NIU97" s="294">
        <f t="shared" si="153"/>
        <v>-1047.9748559157808</v>
      </c>
      <c r="NIV97" s="294">
        <f t="shared" si="153"/>
        <v>-1047.9748559157808</v>
      </c>
      <c r="NIW97" s="294">
        <f t="shared" si="153"/>
        <v>-1047.9748559157808</v>
      </c>
      <c r="NIX97" s="294">
        <f t="shared" si="153"/>
        <v>-1047.9748559157808</v>
      </c>
      <c r="NIY97" s="294">
        <f t="shared" si="153"/>
        <v>-1047.9748559157808</v>
      </c>
      <c r="NIZ97" s="294">
        <f t="shared" si="153"/>
        <v>-1047.9748559157808</v>
      </c>
      <c r="NJA97" s="294">
        <f t="shared" si="153"/>
        <v>-1047.9748559157808</v>
      </c>
      <c r="NJB97" s="294">
        <f t="shared" si="153"/>
        <v>-1047.9748559157808</v>
      </c>
      <c r="NJC97" s="294">
        <f t="shared" si="153"/>
        <v>-1047.9748559157808</v>
      </c>
      <c r="NJD97" s="294">
        <f t="shared" si="153"/>
        <v>-1047.9748559157808</v>
      </c>
      <c r="NJE97" s="294">
        <f t="shared" si="153"/>
        <v>-1047.9748559157808</v>
      </c>
      <c r="NJF97" s="294">
        <f t="shared" si="153"/>
        <v>-1047.9748559157808</v>
      </c>
      <c r="NJG97" s="294">
        <f t="shared" si="153"/>
        <v>-1047.9748559157808</v>
      </c>
      <c r="NJH97" s="294">
        <f t="shared" si="153"/>
        <v>-1047.9748559157808</v>
      </c>
      <c r="NJI97" s="294">
        <f t="shared" si="153"/>
        <v>-1047.9748559157808</v>
      </c>
      <c r="NJJ97" s="294">
        <f t="shared" si="153"/>
        <v>-1047.9748559157808</v>
      </c>
      <c r="NJK97" s="294">
        <f t="shared" si="153"/>
        <v>-1047.9748559157808</v>
      </c>
      <c r="NJL97" s="294">
        <f t="shared" si="153"/>
        <v>-1047.9748559157808</v>
      </c>
      <c r="NJM97" s="294">
        <f t="shared" si="153"/>
        <v>-1047.9748559157808</v>
      </c>
      <c r="NJN97" s="294">
        <f t="shared" ref="NJN97:NLY97" si="154">(NJN$96*$B101+SUM($F$8:$F$10)-((NJN$96*$B101+SUM($F$8:$F$10))/$F$11*$F$40)-($F$27*NJN$96/$D$7)-SUM($F$14:$F$26,$F$28:$F$33,$F$35:$F$36,$F$41))</f>
        <v>-1047.9748559157808</v>
      </c>
      <c r="NJO97" s="294">
        <f t="shared" si="154"/>
        <v>-1047.9748559157808</v>
      </c>
      <c r="NJP97" s="294">
        <f t="shared" si="154"/>
        <v>-1047.9748559157808</v>
      </c>
      <c r="NJQ97" s="294">
        <f t="shared" si="154"/>
        <v>-1047.9748559157808</v>
      </c>
      <c r="NJR97" s="294">
        <f t="shared" si="154"/>
        <v>-1047.9748559157808</v>
      </c>
      <c r="NJS97" s="294">
        <f t="shared" si="154"/>
        <v>-1047.9748559157808</v>
      </c>
      <c r="NJT97" s="294">
        <f t="shared" si="154"/>
        <v>-1047.9748559157808</v>
      </c>
      <c r="NJU97" s="294">
        <f t="shared" si="154"/>
        <v>-1047.9748559157808</v>
      </c>
      <c r="NJV97" s="294">
        <f t="shared" si="154"/>
        <v>-1047.9748559157808</v>
      </c>
      <c r="NJW97" s="294">
        <f t="shared" si="154"/>
        <v>-1047.9748559157808</v>
      </c>
      <c r="NJX97" s="294">
        <f t="shared" si="154"/>
        <v>-1047.9748559157808</v>
      </c>
      <c r="NJY97" s="294">
        <f t="shared" si="154"/>
        <v>-1047.9748559157808</v>
      </c>
      <c r="NJZ97" s="294">
        <f t="shared" si="154"/>
        <v>-1047.9748559157808</v>
      </c>
      <c r="NKA97" s="294">
        <f t="shared" si="154"/>
        <v>-1047.9748559157808</v>
      </c>
      <c r="NKB97" s="294">
        <f t="shared" si="154"/>
        <v>-1047.9748559157808</v>
      </c>
      <c r="NKC97" s="294">
        <f t="shared" si="154"/>
        <v>-1047.9748559157808</v>
      </c>
      <c r="NKD97" s="294">
        <f t="shared" si="154"/>
        <v>-1047.9748559157808</v>
      </c>
      <c r="NKE97" s="294">
        <f t="shared" si="154"/>
        <v>-1047.9748559157808</v>
      </c>
      <c r="NKF97" s="294">
        <f t="shared" si="154"/>
        <v>-1047.9748559157808</v>
      </c>
      <c r="NKG97" s="294">
        <f t="shared" si="154"/>
        <v>-1047.9748559157808</v>
      </c>
      <c r="NKH97" s="294">
        <f t="shared" si="154"/>
        <v>-1047.9748559157808</v>
      </c>
      <c r="NKI97" s="294">
        <f t="shared" si="154"/>
        <v>-1047.9748559157808</v>
      </c>
      <c r="NKJ97" s="294">
        <f t="shared" si="154"/>
        <v>-1047.9748559157808</v>
      </c>
      <c r="NKK97" s="294">
        <f t="shared" si="154"/>
        <v>-1047.9748559157808</v>
      </c>
      <c r="NKL97" s="294">
        <f t="shared" si="154"/>
        <v>-1047.9748559157808</v>
      </c>
      <c r="NKM97" s="294">
        <f t="shared" si="154"/>
        <v>-1047.9748559157808</v>
      </c>
      <c r="NKN97" s="294">
        <f t="shared" si="154"/>
        <v>-1047.9748559157808</v>
      </c>
      <c r="NKO97" s="294">
        <f t="shared" si="154"/>
        <v>-1047.9748559157808</v>
      </c>
      <c r="NKP97" s="294">
        <f t="shared" si="154"/>
        <v>-1047.9748559157808</v>
      </c>
      <c r="NKQ97" s="294">
        <f t="shared" si="154"/>
        <v>-1047.9748559157808</v>
      </c>
      <c r="NKR97" s="294">
        <f t="shared" si="154"/>
        <v>-1047.9748559157808</v>
      </c>
      <c r="NKS97" s="294">
        <f t="shared" si="154"/>
        <v>-1047.9748559157808</v>
      </c>
      <c r="NKT97" s="294">
        <f t="shared" si="154"/>
        <v>-1047.9748559157808</v>
      </c>
      <c r="NKU97" s="294">
        <f t="shared" si="154"/>
        <v>-1047.9748559157808</v>
      </c>
      <c r="NKV97" s="294">
        <f t="shared" si="154"/>
        <v>-1047.9748559157808</v>
      </c>
      <c r="NKW97" s="294">
        <f t="shared" si="154"/>
        <v>-1047.9748559157808</v>
      </c>
      <c r="NKX97" s="294">
        <f t="shared" si="154"/>
        <v>-1047.9748559157808</v>
      </c>
      <c r="NKY97" s="294">
        <f t="shared" si="154"/>
        <v>-1047.9748559157808</v>
      </c>
      <c r="NKZ97" s="294">
        <f t="shared" si="154"/>
        <v>-1047.9748559157808</v>
      </c>
      <c r="NLA97" s="294">
        <f t="shared" si="154"/>
        <v>-1047.9748559157808</v>
      </c>
      <c r="NLB97" s="294">
        <f t="shared" si="154"/>
        <v>-1047.9748559157808</v>
      </c>
      <c r="NLC97" s="294">
        <f t="shared" si="154"/>
        <v>-1047.9748559157808</v>
      </c>
      <c r="NLD97" s="294">
        <f t="shared" si="154"/>
        <v>-1047.9748559157808</v>
      </c>
      <c r="NLE97" s="294">
        <f t="shared" si="154"/>
        <v>-1047.9748559157808</v>
      </c>
      <c r="NLF97" s="294">
        <f t="shared" si="154"/>
        <v>-1047.9748559157808</v>
      </c>
      <c r="NLG97" s="294">
        <f t="shared" si="154"/>
        <v>-1047.9748559157808</v>
      </c>
      <c r="NLH97" s="294">
        <f t="shared" si="154"/>
        <v>-1047.9748559157808</v>
      </c>
      <c r="NLI97" s="294">
        <f t="shared" si="154"/>
        <v>-1047.9748559157808</v>
      </c>
      <c r="NLJ97" s="294">
        <f t="shared" si="154"/>
        <v>-1047.9748559157808</v>
      </c>
      <c r="NLK97" s="294">
        <f t="shared" si="154"/>
        <v>-1047.9748559157808</v>
      </c>
      <c r="NLL97" s="294">
        <f t="shared" si="154"/>
        <v>-1047.9748559157808</v>
      </c>
      <c r="NLM97" s="294">
        <f t="shared" si="154"/>
        <v>-1047.9748559157808</v>
      </c>
      <c r="NLN97" s="294">
        <f t="shared" si="154"/>
        <v>-1047.9748559157808</v>
      </c>
      <c r="NLO97" s="294">
        <f t="shared" si="154"/>
        <v>-1047.9748559157808</v>
      </c>
      <c r="NLP97" s="294">
        <f t="shared" si="154"/>
        <v>-1047.9748559157808</v>
      </c>
      <c r="NLQ97" s="294">
        <f t="shared" si="154"/>
        <v>-1047.9748559157808</v>
      </c>
      <c r="NLR97" s="294">
        <f t="shared" si="154"/>
        <v>-1047.9748559157808</v>
      </c>
      <c r="NLS97" s="294">
        <f t="shared" si="154"/>
        <v>-1047.9748559157808</v>
      </c>
      <c r="NLT97" s="294">
        <f t="shared" si="154"/>
        <v>-1047.9748559157808</v>
      </c>
      <c r="NLU97" s="294">
        <f t="shared" si="154"/>
        <v>-1047.9748559157808</v>
      </c>
      <c r="NLV97" s="294">
        <f t="shared" si="154"/>
        <v>-1047.9748559157808</v>
      </c>
      <c r="NLW97" s="294">
        <f t="shared" si="154"/>
        <v>-1047.9748559157808</v>
      </c>
      <c r="NLX97" s="294">
        <f t="shared" si="154"/>
        <v>-1047.9748559157808</v>
      </c>
      <c r="NLY97" s="294">
        <f t="shared" si="154"/>
        <v>-1047.9748559157808</v>
      </c>
      <c r="NLZ97" s="294">
        <f t="shared" ref="NLZ97:NOK97" si="155">(NLZ$96*$B101+SUM($F$8:$F$10)-((NLZ$96*$B101+SUM($F$8:$F$10))/$F$11*$F$40)-($F$27*NLZ$96/$D$7)-SUM($F$14:$F$26,$F$28:$F$33,$F$35:$F$36,$F$41))</f>
        <v>-1047.9748559157808</v>
      </c>
      <c r="NMA97" s="294">
        <f t="shared" si="155"/>
        <v>-1047.9748559157808</v>
      </c>
      <c r="NMB97" s="294">
        <f t="shared" si="155"/>
        <v>-1047.9748559157808</v>
      </c>
      <c r="NMC97" s="294">
        <f t="shared" si="155"/>
        <v>-1047.9748559157808</v>
      </c>
      <c r="NMD97" s="294">
        <f t="shared" si="155"/>
        <v>-1047.9748559157808</v>
      </c>
      <c r="NME97" s="294">
        <f t="shared" si="155"/>
        <v>-1047.9748559157808</v>
      </c>
      <c r="NMF97" s="294">
        <f t="shared" si="155"/>
        <v>-1047.9748559157808</v>
      </c>
      <c r="NMG97" s="294">
        <f t="shared" si="155"/>
        <v>-1047.9748559157808</v>
      </c>
      <c r="NMH97" s="294">
        <f t="shared" si="155"/>
        <v>-1047.9748559157808</v>
      </c>
      <c r="NMI97" s="294">
        <f t="shared" si="155"/>
        <v>-1047.9748559157808</v>
      </c>
      <c r="NMJ97" s="294">
        <f t="shared" si="155"/>
        <v>-1047.9748559157808</v>
      </c>
      <c r="NMK97" s="294">
        <f t="shared" si="155"/>
        <v>-1047.9748559157808</v>
      </c>
      <c r="NML97" s="294">
        <f t="shared" si="155"/>
        <v>-1047.9748559157808</v>
      </c>
      <c r="NMM97" s="294">
        <f t="shared" si="155"/>
        <v>-1047.9748559157808</v>
      </c>
      <c r="NMN97" s="294">
        <f t="shared" si="155"/>
        <v>-1047.9748559157808</v>
      </c>
      <c r="NMO97" s="294">
        <f t="shared" si="155"/>
        <v>-1047.9748559157808</v>
      </c>
      <c r="NMP97" s="294">
        <f t="shared" si="155"/>
        <v>-1047.9748559157808</v>
      </c>
      <c r="NMQ97" s="294">
        <f t="shared" si="155"/>
        <v>-1047.9748559157808</v>
      </c>
      <c r="NMR97" s="294">
        <f t="shared" si="155"/>
        <v>-1047.9748559157808</v>
      </c>
      <c r="NMS97" s="294">
        <f t="shared" si="155"/>
        <v>-1047.9748559157808</v>
      </c>
      <c r="NMT97" s="294">
        <f t="shared" si="155"/>
        <v>-1047.9748559157808</v>
      </c>
      <c r="NMU97" s="294">
        <f t="shared" si="155"/>
        <v>-1047.9748559157808</v>
      </c>
      <c r="NMV97" s="294">
        <f t="shared" si="155"/>
        <v>-1047.9748559157808</v>
      </c>
      <c r="NMW97" s="294">
        <f t="shared" si="155"/>
        <v>-1047.9748559157808</v>
      </c>
      <c r="NMX97" s="294">
        <f t="shared" si="155"/>
        <v>-1047.9748559157808</v>
      </c>
      <c r="NMY97" s="294">
        <f t="shared" si="155"/>
        <v>-1047.9748559157808</v>
      </c>
      <c r="NMZ97" s="294">
        <f t="shared" si="155"/>
        <v>-1047.9748559157808</v>
      </c>
      <c r="NNA97" s="294">
        <f t="shared" si="155"/>
        <v>-1047.9748559157808</v>
      </c>
      <c r="NNB97" s="294">
        <f t="shared" si="155"/>
        <v>-1047.9748559157808</v>
      </c>
      <c r="NNC97" s="294">
        <f t="shared" si="155"/>
        <v>-1047.9748559157808</v>
      </c>
      <c r="NND97" s="294">
        <f t="shared" si="155"/>
        <v>-1047.9748559157808</v>
      </c>
      <c r="NNE97" s="294">
        <f t="shared" si="155"/>
        <v>-1047.9748559157808</v>
      </c>
      <c r="NNF97" s="294">
        <f t="shared" si="155"/>
        <v>-1047.9748559157808</v>
      </c>
      <c r="NNG97" s="294">
        <f t="shared" si="155"/>
        <v>-1047.9748559157808</v>
      </c>
      <c r="NNH97" s="294">
        <f t="shared" si="155"/>
        <v>-1047.9748559157808</v>
      </c>
      <c r="NNI97" s="294">
        <f t="shared" si="155"/>
        <v>-1047.9748559157808</v>
      </c>
      <c r="NNJ97" s="294">
        <f t="shared" si="155"/>
        <v>-1047.9748559157808</v>
      </c>
      <c r="NNK97" s="294">
        <f t="shared" si="155"/>
        <v>-1047.9748559157808</v>
      </c>
      <c r="NNL97" s="294">
        <f t="shared" si="155"/>
        <v>-1047.9748559157808</v>
      </c>
      <c r="NNM97" s="294">
        <f t="shared" si="155"/>
        <v>-1047.9748559157808</v>
      </c>
      <c r="NNN97" s="294">
        <f t="shared" si="155"/>
        <v>-1047.9748559157808</v>
      </c>
      <c r="NNO97" s="294">
        <f t="shared" si="155"/>
        <v>-1047.9748559157808</v>
      </c>
      <c r="NNP97" s="294">
        <f t="shared" si="155"/>
        <v>-1047.9748559157808</v>
      </c>
      <c r="NNQ97" s="294">
        <f t="shared" si="155"/>
        <v>-1047.9748559157808</v>
      </c>
      <c r="NNR97" s="294">
        <f t="shared" si="155"/>
        <v>-1047.9748559157808</v>
      </c>
      <c r="NNS97" s="294">
        <f t="shared" si="155"/>
        <v>-1047.9748559157808</v>
      </c>
      <c r="NNT97" s="294">
        <f t="shared" si="155"/>
        <v>-1047.9748559157808</v>
      </c>
      <c r="NNU97" s="294">
        <f t="shared" si="155"/>
        <v>-1047.9748559157808</v>
      </c>
      <c r="NNV97" s="294">
        <f t="shared" si="155"/>
        <v>-1047.9748559157808</v>
      </c>
      <c r="NNW97" s="294">
        <f t="shared" si="155"/>
        <v>-1047.9748559157808</v>
      </c>
      <c r="NNX97" s="294">
        <f t="shared" si="155"/>
        <v>-1047.9748559157808</v>
      </c>
      <c r="NNY97" s="294">
        <f t="shared" si="155"/>
        <v>-1047.9748559157808</v>
      </c>
      <c r="NNZ97" s="294">
        <f t="shared" si="155"/>
        <v>-1047.9748559157808</v>
      </c>
      <c r="NOA97" s="294">
        <f t="shared" si="155"/>
        <v>-1047.9748559157808</v>
      </c>
      <c r="NOB97" s="294">
        <f t="shared" si="155"/>
        <v>-1047.9748559157808</v>
      </c>
      <c r="NOC97" s="294">
        <f t="shared" si="155"/>
        <v>-1047.9748559157808</v>
      </c>
      <c r="NOD97" s="294">
        <f t="shared" si="155"/>
        <v>-1047.9748559157808</v>
      </c>
      <c r="NOE97" s="294">
        <f t="shared" si="155"/>
        <v>-1047.9748559157808</v>
      </c>
      <c r="NOF97" s="294">
        <f t="shared" si="155"/>
        <v>-1047.9748559157808</v>
      </c>
      <c r="NOG97" s="294">
        <f t="shared" si="155"/>
        <v>-1047.9748559157808</v>
      </c>
      <c r="NOH97" s="294">
        <f t="shared" si="155"/>
        <v>-1047.9748559157808</v>
      </c>
      <c r="NOI97" s="294">
        <f t="shared" si="155"/>
        <v>-1047.9748559157808</v>
      </c>
      <c r="NOJ97" s="294">
        <f t="shared" si="155"/>
        <v>-1047.9748559157808</v>
      </c>
      <c r="NOK97" s="294">
        <f t="shared" si="155"/>
        <v>-1047.9748559157808</v>
      </c>
      <c r="NOL97" s="294">
        <f t="shared" ref="NOL97:NQW97" si="156">(NOL$96*$B101+SUM($F$8:$F$10)-((NOL$96*$B101+SUM($F$8:$F$10))/$F$11*$F$40)-($F$27*NOL$96/$D$7)-SUM($F$14:$F$26,$F$28:$F$33,$F$35:$F$36,$F$41))</f>
        <v>-1047.9748559157808</v>
      </c>
      <c r="NOM97" s="294">
        <f t="shared" si="156"/>
        <v>-1047.9748559157808</v>
      </c>
      <c r="NON97" s="294">
        <f t="shared" si="156"/>
        <v>-1047.9748559157808</v>
      </c>
      <c r="NOO97" s="294">
        <f t="shared" si="156"/>
        <v>-1047.9748559157808</v>
      </c>
      <c r="NOP97" s="294">
        <f t="shared" si="156"/>
        <v>-1047.9748559157808</v>
      </c>
      <c r="NOQ97" s="294">
        <f t="shared" si="156"/>
        <v>-1047.9748559157808</v>
      </c>
      <c r="NOR97" s="294">
        <f t="shared" si="156"/>
        <v>-1047.9748559157808</v>
      </c>
      <c r="NOS97" s="294">
        <f t="shared" si="156"/>
        <v>-1047.9748559157808</v>
      </c>
      <c r="NOT97" s="294">
        <f t="shared" si="156"/>
        <v>-1047.9748559157808</v>
      </c>
      <c r="NOU97" s="294">
        <f t="shared" si="156"/>
        <v>-1047.9748559157808</v>
      </c>
      <c r="NOV97" s="294">
        <f t="shared" si="156"/>
        <v>-1047.9748559157808</v>
      </c>
      <c r="NOW97" s="294">
        <f t="shared" si="156"/>
        <v>-1047.9748559157808</v>
      </c>
      <c r="NOX97" s="294">
        <f t="shared" si="156"/>
        <v>-1047.9748559157808</v>
      </c>
      <c r="NOY97" s="294">
        <f t="shared" si="156"/>
        <v>-1047.9748559157808</v>
      </c>
      <c r="NOZ97" s="294">
        <f t="shared" si="156"/>
        <v>-1047.9748559157808</v>
      </c>
      <c r="NPA97" s="294">
        <f t="shared" si="156"/>
        <v>-1047.9748559157808</v>
      </c>
      <c r="NPB97" s="294">
        <f t="shared" si="156"/>
        <v>-1047.9748559157808</v>
      </c>
      <c r="NPC97" s="294">
        <f t="shared" si="156"/>
        <v>-1047.9748559157808</v>
      </c>
      <c r="NPD97" s="294">
        <f t="shared" si="156"/>
        <v>-1047.9748559157808</v>
      </c>
      <c r="NPE97" s="294">
        <f t="shared" si="156"/>
        <v>-1047.9748559157808</v>
      </c>
      <c r="NPF97" s="294">
        <f t="shared" si="156"/>
        <v>-1047.9748559157808</v>
      </c>
      <c r="NPG97" s="294">
        <f t="shared" si="156"/>
        <v>-1047.9748559157808</v>
      </c>
      <c r="NPH97" s="294">
        <f t="shared" si="156"/>
        <v>-1047.9748559157808</v>
      </c>
      <c r="NPI97" s="294">
        <f t="shared" si="156"/>
        <v>-1047.9748559157808</v>
      </c>
      <c r="NPJ97" s="294">
        <f t="shared" si="156"/>
        <v>-1047.9748559157808</v>
      </c>
      <c r="NPK97" s="294">
        <f t="shared" si="156"/>
        <v>-1047.9748559157808</v>
      </c>
      <c r="NPL97" s="294">
        <f t="shared" si="156"/>
        <v>-1047.9748559157808</v>
      </c>
      <c r="NPM97" s="294">
        <f t="shared" si="156"/>
        <v>-1047.9748559157808</v>
      </c>
      <c r="NPN97" s="294">
        <f t="shared" si="156"/>
        <v>-1047.9748559157808</v>
      </c>
      <c r="NPO97" s="294">
        <f t="shared" si="156"/>
        <v>-1047.9748559157808</v>
      </c>
      <c r="NPP97" s="294">
        <f t="shared" si="156"/>
        <v>-1047.9748559157808</v>
      </c>
      <c r="NPQ97" s="294">
        <f t="shared" si="156"/>
        <v>-1047.9748559157808</v>
      </c>
      <c r="NPR97" s="294">
        <f t="shared" si="156"/>
        <v>-1047.9748559157808</v>
      </c>
      <c r="NPS97" s="294">
        <f t="shared" si="156"/>
        <v>-1047.9748559157808</v>
      </c>
      <c r="NPT97" s="294">
        <f t="shared" si="156"/>
        <v>-1047.9748559157808</v>
      </c>
      <c r="NPU97" s="294">
        <f t="shared" si="156"/>
        <v>-1047.9748559157808</v>
      </c>
      <c r="NPV97" s="294">
        <f t="shared" si="156"/>
        <v>-1047.9748559157808</v>
      </c>
      <c r="NPW97" s="294">
        <f t="shared" si="156"/>
        <v>-1047.9748559157808</v>
      </c>
      <c r="NPX97" s="294">
        <f t="shared" si="156"/>
        <v>-1047.9748559157808</v>
      </c>
      <c r="NPY97" s="294">
        <f t="shared" si="156"/>
        <v>-1047.9748559157808</v>
      </c>
      <c r="NPZ97" s="294">
        <f t="shared" si="156"/>
        <v>-1047.9748559157808</v>
      </c>
      <c r="NQA97" s="294">
        <f t="shared" si="156"/>
        <v>-1047.9748559157808</v>
      </c>
      <c r="NQB97" s="294">
        <f t="shared" si="156"/>
        <v>-1047.9748559157808</v>
      </c>
      <c r="NQC97" s="294">
        <f t="shared" si="156"/>
        <v>-1047.9748559157808</v>
      </c>
      <c r="NQD97" s="294">
        <f t="shared" si="156"/>
        <v>-1047.9748559157808</v>
      </c>
      <c r="NQE97" s="294">
        <f t="shared" si="156"/>
        <v>-1047.9748559157808</v>
      </c>
      <c r="NQF97" s="294">
        <f t="shared" si="156"/>
        <v>-1047.9748559157808</v>
      </c>
      <c r="NQG97" s="294">
        <f t="shared" si="156"/>
        <v>-1047.9748559157808</v>
      </c>
      <c r="NQH97" s="294">
        <f t="shared" si="156"/>
        <v>-1047.9748559157808</v>
      </c>
      <c r="NQI97" s="294">
        <f t="shared" si="156"/>
        <v>-1047.9748559157808</v>
      </c>
      <c r="NQJ97" s="294">
        <f t="shared" si="156"/>
        <v>-1047.9748559157808</v>
      </c>
      <c r="NQK97" s="294">
        <f t="shared" si="156"/>
        <v>-1047.9748559157808</v>
      </c>
      <c r="NQL97" s="294">
        <f t="shared" si="156"/>
        <v>-1047.9748559157808</v>
      </c>
      <c r="NQM97" s="294">
        <f t="shared" si="156"/>
        <v>-1047.9748559157808</v>
      </c>
      <c r="NQN97" s="294">
        <f t="shared" si="156"/>
        <v>-1047.9748559157808</v>
      </c>
      <c r="NQO97" s="294">
        <f t="shared" si="156"/>
        <v>-1047.9748559157808</v>
      </c>
      <c r="NQP97" s="294">
        <f t="shared" si="156"/>
        <v>-1047.9748559157808</v>
      </c>
      <c r="NQQ97" s="294">
        <f t="shared" si="156"/>
        <v>-1047.9748559157808</v>
      </c>
      <c r="NQR97" s="294">
        <f t="shared" si="156"/>
        <v>-1047.9748559157808</v>
      </c>
      <c r="NQS97" s="294">
        <f t="shared" si="156"/>
        <v>-1047.9748559157808</v>
      </c>
      <c r="NQT97" s="294">
        <f t="shared" si="156"/>
        <v>-1047.9748559157808</v>
      </c>
      <c r="NQU97" s="294">
        <f t="shared" si="156"/>
        <v>-1047.9748559157808</v>
      </c>
      <c r="NQV97" s="294">
        <f t="shared" si="156"/>
        <v>-1047.9748559157808</v>
      </c>
      <c r="NQW97" s="294">
        <f t="shared" si="156"/>
        <v>-1047.9748559157808</v>
      </c>
      <c r="NQX97" s="294">
        <f t="shared" ref="NQX97:NTI97" si="157">(NQX$96*$B101+SUM($F$8:$F$10)-((NQX$96*$B101+SUM($F$8:$F$10))/$F$11*$F$40)-($F$27*NQX$96/$D$7)-SUM($F$14:$F$26,$F$28:$F$33,$F$35:$F$36,$F$41))</f>
        <v>-1047.9748559157808</v>
      </c>
      <c r="NQY97" s="294">
        <f t="shared" si="157"/>
        <v>-1047.9748559157808</v>
      </c>
      <c r="NQZ97" s="294">
        <f t="shared" si="157"/>
        <v>-1047.9748559157808</v>
      </c>
      <c r="NRA97" s="294">
        <f t="shared" si="157"/>
        <v>-1047.9748559157808</v>
      </c>
      <c r="NRB97" s="294">
        <f t="shared" si="157"/>
        <v>-1047.9748559157808</v>
      </c>
      <c r="NRC97" s="294">
        <f t="shared" si="157"/>
        <v>-1047.9748559157808</v>
      </c>
      <c r="NRD97" s="294">
        <f t="shared" si="157"/>
        <v>-1047.9748559157808</v>
      </c>
      <c r="NRE97" s="294">
        <f t="shared" si="157"/>
        <v>-1047.9748559157808</v>
      </c>
      <c r="NRF97" s="294">
        <f t="shared" si="157"/>
        <v>-1047.9748559157808</v>
      </c>
      <c r="NRG97" s="294">
        <f t="shared" si="157"/>
        <v>-1047.9748559157808</v>
      </c>
      <c r="NRH97" s="294">
        <f t="shared" si="157"/>
        <v>-1047.9748559157808</v>
      </c>
      <c r="NRI97" s="294">
        <f t="shared" si="157"/>
        <v>-1047.9748559157808</v>
      </c>
      <c r="NRJ97" s="294">
        <f t="shared" si="157"/>
        <v>-1047.9748559157808</v>
      </c>
      <c r="NRK97" s="294">
        <f t="shared" si="157"/>
        <v>-1047.9748559157808</v>
      </c>
      <c r="NRL97" s="294">
        <f t="shared" si="157"/>
        <v>-1047.9748559157808</v>
      </c>
      <c r="NRM97" s="294">
        <f t="shared" si="157"/>
        <v>-1047.9748559157808</v>
      </c>
      <c r="NRN97" s="294">
        <f t="shared" si="157"/>
        <v>-1047.9748559157808</v>
      </c>
      <c r="NRO97" s="294">
        <f t="shared" si="157"/>
        <v>-1047.9748559157808</v>
      </c>
      <c r="NRP97" s="294">
        <f t="shared" si="157"/>
        <v>-1047.9748559157808</v>
      </c>
      <c r="NRQ97" s="294">
        <f t="shared" si="157"/>
        <v>-1047.9748559157808</v>
      </c>
      <c r="NRR97" s="294">
        <f t="shared" si="157"/>
        <v>-1047.9748559157808</v>
      </c>
      <c r="NRS97" s="294">
        <f t="shared" si="157"/>
        <v>-1047.9748559157808</v>
      </c>
      <c r="NRT97" s="294">
        <f t="shared" si="157"/>
        <v>-1047.9748559157808</v>
      </c>
      <c r="NRU97" s="294">
        <f t="shared" si="157"/>
        <v>-1047.9748559157808</v>
      </c>
      <c r="NRV97" s="294">
        <f t="shared" si="157"/>
        <v>-1047.9748559157808</v>
      </c>
      <c r="NRW97" s="294">
        <f t="shared" si="157"/>
        <v>-1047.9748559157808</v>
      </c>
      <c r="NRX97" s="294">
        <f t="shared" si="157"/>
        <v>-1047.9748559157808</v>
      </c>
      <c r="NRY97" s="294">
        <f t="shared" si="157"/>
        <v>-1047.9748559157808</v>
      </c>
      <c r="NRZ97" s="294">
        <f t="shared" si="157"/>
        <v>-1047.9748559157808</v>
      </c>
      <c r="NSA97" s="294">
        <f t="shared" si="157"/>
        <v>-1047.9748559157808</v>
      </c>
      <c r="NSB97" s="294">
        <f t="shared" si="157"/>
        <v>-1047.9748559157808</v>
      </c>
      <c r="NSC97" s="294">
        <f t="shared" si="157"/>
        <v>-1047.9748559157808</v>
      </c>
      <c r="NSD97" s="294">
        <f t="shared" si="157"/>
        <v>-1047.9748559157808</v>
      </c>
      <c r="NSE97" s="294">
        <f t="shared" si="157"/>
        <v>-1047.9748559157808</v>
      </c>
      <c r="NSF97" s="294">
        <f t="shared" si="157"/>
        <v>-1047.9748559157808</v>
      </c>
      <c r="NSG97" s="294">
        <f t="shared" si="157"/>
        <v>-1047.9748559157808</v>
      </c>
      <c r="NSH97" s="294">
        <f t="shared" si="157"/>
        <v>-1047.9748559157808</v>
      </c>
      <c r="NSI97" s="294">
        <f t="shared" si="157"/>
        <v>-1047.9748559157808</v>
      </c>
      <c r="NSJ97" s="294">
        <f t="shared" si="157"/>
        <v>-1047.9748559157808</v>
      </c>
      <c r="NSK97" s="294">
        <f t="shared" si="157"/>
        <v>-1047.9748559157808</v>
      </c>
      <c r="NSL97" s="294">
        <f t="shared" si="157"/>
        <v>-1047.9748559157808</v>
      </c>
      <c r="NSM97" s="294">
        <f t="shared" si="157"/>
        <v>-1047.9748559157808</v>
      </c>
      <c r="NSN97" s="294">
        <f t="shared" si="157"/>
        <v>-1047.9748559157808</v>
      </c>
      <c r="NSO97" s="294">
        <f t="shared" si="157"/>
        <v>-1047.9748559157808</v>
      </c>
      <c r="NSP97" s="294">
        <f t="shared" si="157"/>
        <v>-1047.9748559157808</v>
      </c>
      <c r="NSQ97" s="294">
        <f t="shared" si="157"/>
        <v>-1047.9748559157808</v>
      </c>
      <c r="NSR97" s="294">
        <f t="shared" si="157"/>
        <v>-1047.9748559157808</v>
      </c>
      <c r="NSS97" s="294">
        <f t="shared" si="157"/>
        <v>-1047.9748559157808</v>
      </c>
      <c r="NST97" s="294">
        <f t="shared" si="157"/>
        <v>-1047.9748559157808</v>
      </c>
      <c r="NSU97" s="294">
        <f t="shared" si="157"/>
        <v>-1047.9748559157808</v>
      </c>
      <c r="NSV97" s="294">
        <f t="shared" si="157"/>
        <v>-1047.9748559157808</v>
      </c>
      <c r="NSW97" s="294">
        <f t="shared" si="157"/>
        <v>-1047.9748559157808</v>
      </c>
      <c r="NSX97" s="294">
        <f t="shared" si="157"/>
        <v>-1047.9748559157808</v>
      </c>
      <c r="NSY97" s="294">
        <f t="shared" si="157"/>
        <v>-1047.9748559157808</v>
      </c>
      <c r="NSZ97" s="294">
        <f t="shared" si="157"/>
        <v>-1047.9748559157808</v>
      </c>
      <c r="NTA97" s="294">
        <f t="shared" si="157"/>
        <v>-1047.9748559157808</v>
      </c>
      <c r="NTB97" s="294">
        <f t="shared" si="157"/>
        <v>-1047.9748559157808</v>
      </c>
      <c r="NTC97" s="294">
        <f t="shared" si="157"/>
        <v>-1047.9748559157808</v>
      </c>
      <c r="NTD97" s="294">
        <f t="shared" si="157"/>
        <v>-1047.9748559157808</v>
      </c>
      <c r="NTE97" s="294">
        <f t="shared" si="157"/>
        <v>-1047.9748559157808</v>
      </c>
      <c r="NTF97" s="294">
        <f t="shared" si="157"/>
        <v>-1047.9748559157808</v>
      </c>
      <c r="NTG97" s="294">
        <f t="shared" si="157"/>
        <v>-1047.9748559157808</v>
      </c>
      <c r="NTH97" s="294">
        <f t="shared" si="157"/>
        <v>-1047.9748559157808</v>
      </c>
      <c r="NTI97" s="294">
        <f t="shared" si="157"/>
        <v>-1047.9748559157808</v>
      </c>
      <c r="NTJ97" s="294">
        <f t="shared" ref="NTJ97:NVU97" si="158">(NTJ$96*$B101+SUM($F$8:$F$10)-((NTJ$96*$B101+SUM($F$8:$F$10))/$F$11*$F$40)-($F$27*NTJ$96/$D$7)-SUM($F$14:$F$26,$F$28:$F$33,$F$35:$F$36,$F$41))</f>
        <v>-1047.9748559157808</v>
      </c>
      <c r="NTK97" s="294">
        <f t="shared" si="158"/>
        <v>-1047.9748559157808</v>
      </c>
      <c r="NTL97" s="294">
        <f t="shared" si="158"/>
        <v>-1047.9748559157808</v>
      </c>
      <c r="NTM97" s="294">
        <f t="shared" si="158"/>
        <v>-1047.9748559157808</v>
      </c>
      <c r="NTN97" s="294">
        <f t="shared" si="158"/>
        <v>-1047.9748559157808</v>
      </c>
      <c r="NTO97" s="294">
        <f t="shared" si="158"/>
        <v>-1047.9748559157808</v>
      </c>
      <c r="NTP97" s="294">
        <f t="shared" si="158"/>
        <v>-1047.9748559157808</v>
      </c>
      <c r="NTQ97" s="294">
        <f t="shared" si="158"/>
        <v>-1047.9748559157808</v>
      </c>
      <c r="NTR97" s="294">
        <f t="shared" si="158"/>
        <v>-1047.9748559157808</v>
      </c>
      <c r="NTS97" s="294">
        <f t="shared" si="158"/>
        <v>-1047.9748559157808</v>
      </c>
      <c r="NTT97" s="294">
        <f t="shared" si="158"/>
        <v>-1047.9748559157808</v>
      </c>
      <c r="NTU97" s="294">
        <f t="shared" si="158"/>
        <v>-1047.9748559157808</v>
      </c>
      <c r="NTV97" s="294">
        <f t="shared" si="158"/>
        <v>-1047.9748559157808</v>
      </c>
      <c r="NTW97" s="294">
        <f t="shared" si="158"/>
        <v>-1047.9748559157808</v>
      </c>
      <c r="NTX97" s="294">
        <f t="shared" si="158"/>
        <v>-1047.9748559157808</v>
      </c>
      <c r="NTY97" s="294">
        <f t="shared" si="158"/>
        <v>-1047.9748559157808</v>
      </c>
      <c r="NTZ97" s="294">
        <f t="shared" si="158"/>
        <v>-1047.9748559157808</v>
      </c>
      <c r="NUA97" s="294">
        <f t="shared" si="158"/>
        <v>-1047.9748559157808</v>
      </c>
      <c r="NUB97" s="294">
        <f t="shared" si="158"/>
        <v>-1047.9748559157808</v>
      </c>
      <c r="NUC97" s="294">
        <f t="shared" si="158"/>
        <v>-1047.9748559157808</v>
      </c>
      <c r="NUD97" s="294">
        <f t="shared" si="158"/>
        <v>-1047.9748559157808</v>
      </c>
      <c r="NUE97" s="294">
        <f t="shared" si="158"/>
        <v>-1047.9748559157808</v>
      </c>
      <c r="NUF97" s="294">
        <f t="shared" si="158"/>
        <v>-1047.9748559157808</v>
      </c>
      <c r="NUG97" s="294">
        <f t="shared" si="158"/>
        <v>-1047.9748559157808</v>
      </c>
      <c r="NUH97" s="294">
        <f t="shared" si="158"/>
        <v>-1047.9748559157808</v>
      </c>
      <c r="NUI97" s="294">
        <f t="shared" si="158"/>
        <v>-1047.9748559157808</v>
      </c>
      <c r="NUJ97" s="294">
        <f t="shared" si="158"/>
        <v>-1047.9748559157808</v>
      </c>
      <c r="NUK97" s="294">
        <f t="shared" si="158"/>
        <v>-1047.9748559157808</v>
      </c>
      <c r="NUL97" s="294">
        <f t="shared" si="158"/>
        <v>-1047.9748559157808</v>
      </c>
      <c r="NUM97" s="294">
        <f t="shared" si="158"/>
        <v>-1047.9748559157808</v>
      </c>
      <c r="NUN97" s="294">
        <f t="shared" si="158"/>
        <v>-1047.9748559157808</v>
      </c>
      <c r="NUO97" s="294">
        <f t="shared" si="158"/>
        <v>-1047.9748559157808</v>
      </c>
      <c r="NUP97" s="294">
        <f t="shared" si="158"/>
        <v>-1047.9748559157808</v>
      </c>
      <c r="NUQ97" s="294">
        <f t="shared" si="158"/>
        <v>-1047.9748559157808</v>
      </c>
      <c r="NUR97" s="294">
        <f t="shared" si="158"/>
        <v>-1047.9748559157808</v>
      </c>
      <c r="NUS97" s="294">
        <f t="shared" si="158"/>
        <v>-1047.9748559157808</v>
      </c>
      <c r="NUT97" s="294">
        <f t="shared" si="158"/>
        <v>-1047.9748559157808</v>
      </c>
      <c r="NUU97" s="294">
        <f t="shared" si="158"/>
        <v>-1047.9748559157808</v>
      </c>
      <c r="NUV97" s="294">
        <f t="shared" si="158"/>
        <v>-1047.9748559157808</v>
      </c>
      <c r="NUW97" s="294">
        <f t="shared" si="158"/>
        <v>-1047.9748559157808</v>
      </c>
      <c r="NUX97" s="294">
        <f t="shared" si="158"/>
        <v>-1047.9748559157808</v>
      </c>
      <c r="NUY97" s="294">
        <f t="shared" si="158"/>
        <v>-1047.9748559157808</v>
      </c>
      <c r="NUZ97" s="294">
        <f t="shared" si="158"/>
        <v>-1047.9748559157808</v>
      </c>
      <c r="NVA97" s="294">
        <f t="shared" si="158"/>
        <v>-1047.9748559157808</v>
      </c>
      <c r="NVB97" s="294">
        <f t="shared" si="158"/>
        <v>-1047.9748559157808</v>
      </c>
      <c r="NVC97" s="294">
        <f t="shared" si="158"/>
        <v>-1047.9748559157808</v>
      </c>
      <c r="NVD97" s="294">
        <f t="shared" si="158"/>
        <v>-1047.9748559157808</v>
      </c>
      <c r="NVE97" s="294">
        <f t="shared" si="158"/>
        <v>-1047.9748559157808</v>
      </c>
      <c r="NVF97" s="294">
        <f t="shared" si="158"/>
        <v>-1047.9748559157808</v>
      </c>
      <c r="NVG97" s="294">
        <f t="shared" si="158"/>
        <v>-1047.9748559157808</v>
      </c>
      <c r="NVH97" s="294">
        <f t="shared" si="158"/>
        <v>-1047.9748559157808</v>
      </c>
      <c r="NVI97" s="294">
        <f t="shared" si="158"/>
        <v>-1047.9748559157808</v>
      </c>
      <c r="NVJ97" s="294">
        <f t="shared" si="158"/>
        <v>-1047.9748559157808</v>
      </c>
      <c r="NVK97" s="294">
        <f t="shared" si="158"/>
        <v>-1047.9748559157808</v>
      </c>
      <c r="NVL97" s="294">
        <f t="shared" si="158"/>
        <v>-1047.9748559157808</v>
      </c>
      <c r="NVM97" s="294">
        <f t="shared" si="158"/>
        <v>-1047.9748559157808</v>
      </c>
      <c r="NVN97" s="294">
        <f t="shared" si="158"/>
        <v>-1047.9748559157808</v>
      </c>
      <c r="NVO97" s="294">
        <f t="shared" si="158"/>
        <v>-1047.9748559157808</v>
      </c>
      <c r="NVP97" s="294">
        <f t="shared" si="158"/>
        <v>-1047.9748559157808</v>
      </c>
      <c r="NVQ97" s="294">
        <f t="shared" si="158"/>
        <v>-1047.9748559157808</v>
      </c>
      <c r="NVR97" s="294">
        <f t="shared" si="158"/>
        <v>-1047.9748559157808</v>
      </c>
      <c r="NVS97" s="294">
        <f t="shared" si="158"/>
        <v>-1047.9748559157808</v>
      </c>
      <c r="NVT97" s="294">
        <f t="shared" si="158"/>
        <v>-1047.9748559157808</v>
      </c>
      <c r="NVU97" s="294">
        <f t="shared" si="158"/>
        <v>-1047.9748559157808</v>
      </c>
      <c r="NVV97" s="294">
        <f t="shared" ref="NVV97:NYG97" si="159">(NVV$96*$B101+SUM($F$8:$F$10)-((NVV$96*$B101+SUM($F$8:$F$10))/$F$11*$F$40)-($F$27*NVV$96/$D$7)-SUM($F$14:$F$26,$F$28:$F$33,$F$35:$F$36,$F$41))</f>
        <v>-1047.9748559157808</v>
      </c>
      <c r="NVW97" s="294">
        <f t="shared" si="159"/>
        <v>-1047.9748559157808</v>
      </c>
      <c r="NVX97" s="294">
        <f t="shared" si="159"/>
        <v>-1047.9748559157808</v>
      </c>
      <c r="NVY97" s="294">
        <f t="shared" si="159"/>
        <v>-1047.9748559157808</v>
      </c>
      <c r="NVZ97" s="294">
        <f t="shared" si="159"/>
        <v>-1047.9748559157808</v>
      </c>
      <c r="NWA97" s="294">
        <f t="shared" si="159"/>
        <v>-1047.9748559157808</v>
      </c>
      <c r="NWB97" s="294">
        <f t="shared" si="159"/>
        <v>-1047.9748559157808</v>
      </c>
      <c r="NWC97" s="294">
        <f t="shared" si="159"/>
        <v>-1047.9748559157808</v>
      </c>
      <c r="NWD97" s="294">
        <f t="shared" si="159"/>
        <v>-1047.9748559157808</v>
      </c>
      <c r="NWE97" s="294">
        <f t="shared" si="159"/>
        <v>-1047.9748559157808</v>
      </c>
      <c r="NWF97" s="294">
        <f t="shared" si="159"/>
        <v>-1047.9748559157808</v>
      </c>
      <c r="NWG97" s="294">
        <f t="shared" si="159"/>
        <v>-1047.9748559157808</v>
      </c>
      <c r="NWH97" s="294">
        <f t="shared" si="159"/>
        <v>-1047.9748559157808</v>
      </c>
      <c r="NWI97" s="294">
        <f t="shared" si="159"/>
        <v>-1047.9748559157808</v>
      </c>
      <c r="NWJ97" s="294">
        <f t="shared" si="159"/>
        <v>-1047.9748559157808</v>
      </c>
      <c r="NWK97" s="294">
        <f t="shared" si="159"/>
        <v>-1047.9748559157808</v>
      </c>
      <c r="NWL97" s="294">
        <f t="shared" si="159"/>
        <v>-1047.9748559157808</v>
      </c>
      <c r="NWM97" s="294">
        <f t="shared" si="159"/>
        <v>-1047.9748559157808</v>
      </c>
      <c r="NWN97" s="294">
        <f t="shared" si="159"/>
        <v>-1047.9748559157808</v>
      </c>
      <c r="NWO97" s="294">
        <f t="shared" si="159"/>
        <v>-1047.9748559157808</v>
      </c>
      <c r="NWP97" s="294">
        <f t="shared" si="159"/>
        <v>-1047.9748559157808</v>
      </c>
      <c r="NWQ97" s="294">
        <f t="shared" si="159"/>
        <v>-1047.9748559157808</v>
      </c>
      <c r="NWR97" s="294">
        <f t="shared" si="159"/>
        <v>-1047.9748559157808</v>
      </c>
      <c r="NWS97" s="294">
        <f t="shared" si="159"/>
        <v>-1047.9748559157808</v>
      </c>
      <c r="NWT97" s="294">
        <f t="shared" si="159"/>
        <v>-1047.9748559157808</v>
      </c>
      <c r="NWU97" s="294">
        <f t="shared" si="159"/>
        <v>-1047.9748559157808</v>
      </c>
      <c r="NWV97" s="294">
        <f t="shared" si="159"/>
        <v>-1047.9748559157808</v>
      </c>
      <c r="NWW97" s="294">
        <f t="shared" si="159"/>
        <v>-1047.9748559157808</v>
      </c>
      <c r="NWX97" s="294">
        <f t="shared" si="159"/>
        <v>-1047.9748559157808</v>
      </c>
      <c r="NWY97" s="294">
        <f t="shared" si="159"/>
        <v>-1047.9748559157808</v>
      </c>
      <c r="NWZ97" s="294">
        <f t="shared" si="159"/>
        <v>-1047.9748559157808</v>
      </c>
      <c r="NXA97" s="294">
        <f t="shared" si="159"/>
        <v>-1047.9748559157808</v>
      </c>
      <c r="NXB97" s="294">
        <f t="shared" si="159"/>
        <v>-1047.9748559157808</v>
      </c>
      <c r="NXC97" s="294">
        <f t="shared" si="159"/>
        <v>-1047.9748559157808</v>
      </c>
      <c r="NXD97" s="294">
        <f t="shared" si="159"/>
        <v>-1047.9748559157808</v>
      </c>
      <c r="NXE97" s="294">
        <f t="shared" si="159"/>
        <v>-1047.9748559157808</v>
      </c>
      <c r="NXF97" s="294">
        <f t="shared" si="159"/>
        <v>-1047.9748559157808</v>
      </c>
      <c r="NXG97" s="294">
        <f t="shared" si="159"/>
        <v>-1047.9748559157808</v>
      </c>
      <c r="NXH97" s="294">
        <f t="shared" si="159"/>
        <v>-1047.9748559157808</v>
      </c>
      <c r="NXI97" s="294">
        <f t="shared" si="159"/>
        <v>-1047.9748559157808</v>
      </c>
      <c r="NXJ97" s="294">
        <f t="shared" si="159"/>
        <v>-1047.9748559157808</v>
      </c>
      <c r="NXK97" s="294">
        <f t="shared" si="159"/>
        <v>-1047.9748559157808</v>
      </c>
      <c r="NXL97" s="294">
        <f t="shared" si="159"/>
        <v>-1047.9748559157808</v>
      </c>
      <c r="NXM97" s="294">
        <f t="shared" si="159"/>
        <v>-1047.9748559157808</v>
      </c>
      <c r="NXN97" s="294">
        <f t="shared" si="159"/>
        <v>-1047.9748559157808</v>
      </c>
      <c r="NXO97" s="294">
        <f t="shared" si="159"/>
        <v>-1047.9748559157808</v>
      </c>
      <c r="NXP97" s="294">
        <f t="shared" si="159"/>
        <v>-1047.9748559157808</v>
      </c>
      <c r="NXQ97" s="294">
        <f t="shared" si="159"/>
        <v>-1047.9748559157808</v>
      </c>
      <c r="NXR97" s="294">
        <f t="shared" si="159"/>
        <v>-1047.9748559157808</v>
      </c>
      <c r="NXS97" s="294">
        <f t="shared" si="159"/>
        <v>-1047.9748559157808</v>
      </c>
      <c r="NXT97" s="294">
        <f t="shared" si="159"/>
        <v>-1047.9748559157808</v>
      </c>
      <c r="NXU97" s="294">
        <f t="shared" si="159"/>
        <v>-1047.9748559157808</v>
      </c>
      <c r="NXV97" s="294">
        <f t="shared" si="159"/>
        <v>-1047.9748559157808</v>
      </c>
      <c r="NXW97" s="294">
        <f t="shared" si="159"/>
        <v>-1047.9748559157808</v>
      </c>
      <c r="NXX97" s="294">
        <f t="shared" si="159"/>
        <v>-1047.9748559157808</v>
      </c>
      <c r="NXY97" s="294">
        <f t="shared" si="159"/>
        <v>-1047.9748559157808</v>
      </c>
      <c r="NXZ97" s="294">
        <f t="shared" si="159"/>
        <v>-1047.9748559157808</v>
      </c>
      <c r="NYA97" s="294">
        <f t="shared" si="159"/>
        <v>-1047.9748559157808</v>
      </c>
      <c r="NYB97" s="294">
        <f t="shared" si="159"/>
        <v>-1047.9748559157808</v>
      </c>
      <c r="NYC97" s="294">
        <f t="shared" si="159"/>
        <v>-1047.9748559157808</v>
      </c>
      <c r="NYD97" s="294">
        <f t="shared" si="159"/>
        <v>-1047.9748559157808</v>
      </c>
      <c r="NYE97" s="294">
        <f t="shared" si="159"/>
        <v>-1047.9748559157808</v>
      </c>
      <c r="NYF97" s="294">
        <f t="shared" si="159"/>
        <v>-1047.9748559157808</v>
      </c>
      <c r="NYG97" s="294">
        <f t="shared" si="159"/>
        <v>-1047.9748559157808</v>
      </c>
      <c r="NYH97" s="294">
        <f t="shared" ref="NYH97:OAS97" si="160">(NYH$96*$B101+SUM($F$8:$F$10)-((NYH$96*$B101+SUM($F$8:$F$10))/$F$11*$F$40)-($F$27*NYH$96/$D$7)-SUM($F$14:$F$26,$F$28:$F$33,$F$35:$F$36,$F$41))</f>
        <v>-1047.9748559157808</v>
      </c>
      <c r="NYI97" s="294">
        <f t="shared" si="160"/>
        <v>-1047.9748559157808</v>
      </c>
      <c r="NYJ97" s="294">
        <f t="shared" si="160"/>
        <v>-1047.9748559157808</v>
      </c>
      <c r="NYK97" s="294">
        <f t="shared" si="160"/>
        <v>-1047.9748559157808</v>
      </c>
      <c r="NYL97" s="294">
        <f t="shared" si="160"/>
        <v>-1047.9748559157808</v>
      </c>
      <c r="NYM97" s="294">
        <f t="shared" si="160"/>
        <v>-1047.9748559157808</v>
      </c>
      <c r="NYN97" s="294">
        <f t="shared" si="160"/>
        <v>-1047.9748559157808</v>
      </c>
      <c r="NYO97" s="294">
        <f t="shared" si="160"/>
        <v>-1047.9748559157808</v>
      </c>
      <c r="NYP97" s="294">
        <f t="shared" si="160"/>
        <v>-1047.9748559157808</v>
      </c>
      <c r="NYQ97" s="294">
        <f t="shared" si="160"/>
        <v>-1047.9748559157808</v>
      </c>
      <c r="NYR97" s="294">
        <f t="shared" si="160"/>
        <v>-1047.9748559157808</v>
      </c>
      <c r="NYS97" s="294">
        <f t="shared" si="160"/>
        <v>-1047.9748559157808</v>
      </c>
      <c r="NYT97" s="294">
        <f t="shared" si="160"/>
        <v>-1047.9748559157808</v>
      </c>
      <c r="NYU97" s="294">
        <f t="shared" si="160"/>
        <v>-1047.9748559157808</v>
      </c>
      <c r="NYV97" s="294">
        <f t="shared" si="160"/>
        <v>-1047.9748559157808</v>
      </c>
      <c r="NYW97" s="294">
        <f t="shared" si="160"/>
        <v>-1047.9748559157808</v>
      </c>
      <c r="NYX97" s="294">
        <f t="shared" si="160"/>
        <v>-1047.9748559157808</v>
      </c>
      <c r="NYY97" s="294">
        <f t="shared" si="160"/>
        <v>-1047.9748559157808</v>
      </c>
      <c r="NYZ97" s="294">
        <f t="shared" si="160"/>
        <v>-1047.9748559157808</v>
      </c>
      <c r="NZA97" s="294">
        <f t="shared" si="160"/>
        <v>-1047.9748559157808</v>
      </c>
      <c r="NZB97" s="294">
        <f t="shared" si="160"/>
        <v>-1047.9748559157808</v>
      </c>
      <c r="NZC97" s="294">
        <f t="shared" si="160"/>
        <v>-1047.9748559157808</v>
      </c>
      <c r="NZD97" s="294">
        <f t="shared" si="160"/>
        <v>-1047.9748559157808</v>
      </c>
      <c r="NZE97" s="294">
        <f t="shared" si="160"/>
        <v>-1047.9748559157808</v>
      </c>
      <c r="NZF97" s="294">
        <f t="shared" si="160"/>
        <v>-1047.9748559157808</v>
      </c>
      <c r="NZG97" s="294">
        <f t="shared" si="160"/>
        <v>-1047.9748559157808</v>
      </c>
      <c r="NZH97" s="294">
        <f t="shared" si="160"/>
        <v>-1047.9748559157808</v>
      </c>
      <c r="NZI97" s="294">
        <f t="shared" si="160"/>
        <v>-1047.9748559157808</v>
      </c>
      <c r="NZJ97" s="294">
        <f t="shared" si="160"/>
        <v>-1047.9748559157808</v>
      </c>
      <c r="NZK97" s="294">
        <f t="shared" si="160"/>
        <v>-1047.9748559157808</v>
      </c>
      <c r="NZL97" s="294">
        <f t="shared" si="160"/>
        <v>-1047.9748559157808</v>
      </c>
      <c r="NZM97" s="294">
        <f t="shared" si="160"/>
        <v>-1047.9748559157808</v>
      </c>
      <c r="NZN97" s="294">
        <f t="shared" si="160"/>
        <v>-1047.9748559157808</v>
      </c>
      <c r="NZO97" s="294">
        <f t="shared" si="160"/>
        <v>-1047.9748559157808</v>
      </c>
      <c r="NZP97" s="294">
        <f t="shared" si="160"/>
        <v>-1047.9748559157808</v>
      </c>
      <c r="NZQ97" s="294">
        <f t="shared" si="160"/>
        <v>-1047.9748559157808</v>
      </c>
      <c r="NZR97" s="294">
        <f t="shared" si="160"/>
        <v>-1047.9748559157808</v>
      </c>
      <c r="NZS97" s="294">
        <f t="shared" si="160"/>
        <v>-1047.9748559157808</v>
      </c>
      <c r="NZT97" s="294">
        <f t="shared" si="160"/>
        <v>-1047.9748559157808</v>
      </c>
      <c r="NZU97" s="294">
        <f t="shared" si="160"/>
        <v>-1047.9748559157808</v>
      </c>
      <c r="NZV97" s="294">
        <f t="shared" si="160"/>
        <v>-1047.9748559157808</v>
      </c>
      <c r="NZW97" s="294">
        <f t="shared" si="160"/>
        <v>-1047.9748559157808</v>
      </c>
      <c r="NZX97" s="294">
        <f t="shared" si="160"/>
        <v>-1047.9748559157808</v>
      </c>
      <c r="NZY97" s="294">
        <f t="shared" si="160"/>
        <v>-1047.9748559157808</v>
      </c>
      <c r="NZZ97" s="294">
        <f t="shared" si="160"/>
        <v>-1047.9748559157808</v>
      </c>
      <c r="OAA97" s="294">
        <f t="shared" si="160"/>
        <v>-1047.9748559157808</v>
      </c>
      <c r="OAB97" s="294">
        <f t="shared" si="160"/>
        <v>-1047.9748559157808</v>
      </c>
      <c r="OAC97" s="294">
        <f t="shared" si="160"/>
        <v>-1047.9748559157808</v>
      </c>
      <c r="OAD97" s="294">
        <f t="shared" si="160"/>
        <v>-1047.9748559157808</v>
      </c>
      <c r="OAE97" s="294">
        <f t="shared" si="160"/>
        <v>-1047.9748559157808</v>
      </c>
      <c r="OAF97" s="294">
        <f t="shared" si="160"/>
        <v>-1047.9748559157808</v>
      </c>
      <c r="OAG97" s="294">
        <f t="shared" si="160"/>
        <v>-1047.9748559157808</v>
      </c>
      <c r="OAH97" s="294">
        <f t="shared" si="160"/>
        <v>-1047.9748559157808</v>
      </c>
      <c r="OAI97" s="294">
        <f t="shared" si="160"/>
        <v>-1047.9748559157808</v>
      </c>
      <c r="OAJ97" s="294">
        <f t="shared" si="160"/>
        <v>-1047.9748559157808</v>
      </c>
      <c r="OAK97" s="294">
        <f t="shared" si="160"/>
        <v>-1047.9748559157808</v>
      </c>
      <c r="OAL97" s="294">
        <f t="shared" si="160"/>
        <v>-1047.9748559157808</v>
      </c>
      <c r="OAM97" s="294">
        <f t="shared" si="160"/>
        <v>-1047.9748559157808</v>
      </c>
      <c r="OAN97" s="294">
        <f t="shared" si="160"/>
        <v>-1047.9748559157808</v>
      </c>
      <c r="OAO97" s="294">
        <f t="shared" si="160"/>
        <v>-1047.9748559157808</v>
      </c>
      <c r="OAP97" s="294">
        <f t="shared" si="160"/>
        <v>-1047.9748559157808</v>
      </c>
      <c r="OAQ97" s="294">
        <f t="shared" si="160"/>
        <v>-1047.9748559157808</v>
      </c>
      <c r="OAR97" s="294">
        <f t="shared" si="160"/>
        <v>-1047.9748559157808</v>
      </c>
      <c r="OAS97" s="294">
        <f t="shared" si="160"/>
        <v>-1047.9748559157808</v>
      </c>
      <c r="OAT97" s="294">
        <f t="shared" ref="OAT97:ODE97" si="161">(OAT$96*$B101+SUM($F$8:$F$10)-((OAT$96*$B101+SUM($F$8:$F$10))/$F$11*$F$40)-($F$27*OAT$96/$D$7)-SUM($F$14:$F$26,$F$28:$F$33,$F$35:$F$36,$F$41))</f>
        <v>-1047.9748559157808</v>
      </c>
      <c r="OAU97" s="294">
        <f t="shared" si="161"/>
        <v>-1047.9748559157808</v>
      </c>
      <c r="OAV97" s="294">
        <f t="shared" si="161"/>
        <v>-1047.9748559157808</v>
      </c>
      <c r="OAW97" s="294">
        <f t="shared" si="161"/>
        <v>-1047.9748559157808</v>
      </c>
      <c r="OAX97" s="294">
        <f t="shared" si="161"/>
        <v>-1047.9748559157808</v>
      </c>
      <c r="OAY97" s="294">
        <f t="shared" si="161"/>
        <v>-1047.9748559157808</v>
      </c>
      <c r="OAZ97" s="294">
        <f t="shared" si="161"/>
        <v>-1047.9748559157808</v>
      </c>
      <c r="OBA97" s="294">
        <f t="shared" si="161"/>
        <v>-1047.9748559157808</v>
      </c>
      <c r="OBB97" s="294">
        <f t="shared" si="161"/>
        <v>-1047.9748559157808</v>
      </c>
      <c r="OBC97" s="294">
        <f t="shared" si="161"/>
        <v>-1047.9748559157808</v>
      </c>
      <c r="OBD97" s="294">
        <f t="shared" si="161"/>
        <v>-1047.9748559157808</v>
      </c>
      <c r="OBE97" s="294">
        <f t="shared" si="161"/>
        <v>-1047.9748559157808</v>
      </c>
      <c r="OBF97" s="294">
        <f t="shared" si="161"/>
        <v>-1047.9748559157808</v>
      </c>
      <c r="OBG97" s="294">
        <f t="shared" si="161"/>
        <v>-1047.9748559157808</v>
      </c>
      <c r="OBH97" s="294">
        <f t="shared" si="161"/>
        <v>-1047.9748559157808</v>
      </c>
      <c r="OBI97" s="294">
        <f t="shared" si="161"/>
        <v>-1047.9748559157808</v>
      </c>
      <c r="OBJ97" s="294">
        <f t="shared" si="161"/>
        <v>-1047.9748559157808</v>
      </c>
      <c r="OBK97" s="294">
        <f t="shared" si="161"/>
        <v>-1047.9748559157808</v>
      </c>
      <c r="OBL97" s="294">
        <f t="shared" si="161"/>
        <v>-1047.9748559157808</v>
      </c>
      <c r="OBM97" s="294">
        <f t="shared" si="161"/>
        <v>-1047.9748559157808</v>
      </c>
      <c r="OBN97" s="294">
        <f t="shared" si="161"/>
        <v>-1047.9748559157808</v>
      </c>
      <c r="OBO97" s="294">
        <f t="shared" si="161"/>
        <v>-1047.9748559157808</v>
      </c>
      <c r="OBP97" s="294">
        <f t="shared" si="161"/>
        <v>-1047.9748559157808</v>
      </c>
      <c r="OBQ97" s="294">
        <f t="shared" si="161"/>
        <v>-1047.9748559157808</v>
      </c>
      <c r="OBR97" s="294">
        <f t="shared" si="161"/>
        <v>-1047.9748559157808</v>
      </c>
      <c r="OBS97" s="294">
        <f t="shared" si="161"/>
        <v>-1047.9748559157808</v>
      </c>
      <c r="OBT97" s="294">
        <f t="shared" si="161"/>
        <v>-1047.9748559157808</v>
      </c>
      <c r="OBU97" s="294">
        <f t="shared" si="161"/>
        <v>-1047.9748559157808</v>
      </c>
      <c r="OBV97" s="294">
        <f t="shared" si="161"/>
        <v>-1047.9748559157808</v>
      </c>
      <c r="OBW97" s="294">
        <f t="shared" si="161"/>
        <v>-1047.9748559157808</v>
      </c>
      <c r="OBX97" s="294">
        <f t="shared" si="161"/>
        <v>-1047.9748559157808</v>
      </c>
      <c r="OBY97" s="294">
        <f t="shared" si="161"/>
        <v>-1047.9748559157808</v>
      </c>
      <c r="OBZ97" s="294">
        <f t="shared" si="161"/>
        <v>-1047.9748559157808</v>
      </c>
      <c r="OCA97" s="294">
        <f t="shared" si="161"/>
        <v>-1047.9748559157808</v>
      </c>
      <c r="OCB97" s="294">
        <f t="shared" si="161"/>
        <v>-1047.9748559157808</v>
      </c>
      <c r="OCC97" s="294">
        <f t="shared" si="161"/>
        <v>-1047.9748559157808</v>
      </c>
      <c r="OCD97" s="294">
        <f t="shared" si="161"/>
        <v>-1047.9748559157808</v>
      </c>
      <c r="OCE97" s="294">
        <f t="shared" si="161"/>
        <v>-1047.9748559157808</v>
      </c>
      <c r="OCF97" s="294">
        <f t="shared" si="161"/>
        <v>-1047.9748559157808</v>
      </c>
      <c r="OCG97" s="294">
        <f t="shared" si="161"/>
        <v>-1047.9748559157808</v>
      </c>
      <c r="OCH97" s="294">
        <f t="shared" si="161"/>
        <v>-1047.9748559157808</v>
      </c>
      <c r="OCI97" s="294">
        <f t="shared" si="161"/>
        <v>-1047.9748559157808</v>
      </c>
      <c r="OCJ97" s="294">
        <f t="shared" si="161"/>
        <v>-1047.9748559157808</v>
      </c>
      <c r="OCK97" s="294">
        <f t="shared" si="161"/>
        <v>-1047.9748559157808</v>
      </c>
      <c r="OCL97" s="294">
        <f t="shared" si="161"/>
        <v>-1047.9748559157808</v>
      </c>
      <c r="OCM97" s="294">
        <f t="shared" si="161"/>
        <v>-1047.9748559157808</v>
      </c>
      <c r="OCN97" s="294">
        <f t="shared" si="161"/>
        <v>-1047.9748559157808</v>
      </c>
      <c r="OCO97" s="294">
        <f t="shared" si="161"/>
        <v>-1047.9748559157808</v>
      </c>
      <c r="OCP97" s="294">
        <f t="shared" si="161"/>
        <v>-1047.9748559157808</v>
      </c>
      <c r="OCQ97" s="294">
        <f t="shared" si="161"/>
        <v>-1047.9748559157808</v>
      </c>
      <c r="OCR97" s="294">
        <f t="shared" si="161"/>
        <v>-1047.9748559157808</v>
      </c>
      <c r="OCS97" s="294">
        <f t="shared" si="161"/>
        <v>-1047.9748559157808</v>
      </c>
      <c r="OCT97" s="294">
        <f t="shared" si="161"/>
        <v>-1047.9748559157808</v>
      </c>
      <c r="OCU97" s="294">
        <f t="shared" si="161"/>
        <v>-1047.9748559157808</v>
      </c>
      <c r="OCV97" s="294">
        <f t="shared" si="161"/>
        <v>-1047.9748559157808</v>
      </c>
      <c r="OCW97" s="294">
        <f t="shared" si="161"/>
        <v>-1047.9748559157808</v>
      </c>
      <c r="OCX97" s="294">
        <f t="shared" si="161"/>
        <v>-1047.9748559157808</v>
      </c>
      <c r="OCY97" s="294">
        <f t="shared" si="161"/>
        <v>-1047.9748559157808</v>
      </c>
      <c r="OCZ97" s="294">
        <f t="shared" si="161"/>
        <v>-1047.9748559157808</v>
      </c>
      <c r="ODA97" s="294">
        <f t="shared" si="161"/>
        <v>-1047.9748559157808</v>
      </c>
      <c r="ODB97" s="294">
        <f t="shared" si="161"/>
        <v>-1047.9748559157808</v>
      </c>
      <c r="ODC97" s="294">
        <f t="shared" si="161"/>
        <v>-1047.9748559157808</v>
      </c>
      <c r="ODD97" s="294">
        <f t="shared" si="161"/>
        <v>-1047.9748559157808</v>
      </c>
      <c r="ODE97" s="294">
        <f t="shared" si="161"/>
        <v>-1047.9748559157808</v>
      </c>
      <c r="ODF97" s="294">
        <f t="shared" ref="ODF97:OFQ97" si="162">(ODF$96*$B101+SUM($F$8:$F$10)-((ODF$96*$B101+SUM($F$8:$F$10))/$F$11*$F$40)-($F$27*ODF$96/$D$7)-SUM($F$14:$F$26,$F$28:$F$33,$F$35:$F$36,$F$41))</f>
        <v>-1047.9748559157808</v>
      </c>
      <c r="ODG97" s="294">
        <f t="shared" si="162"/>
        <v>-1047.9748559157808</v>
      </c>
      <c r="ODH97" s="294">
        <f t="shared" si="162"/>
        <v>-1047.9748559157808</v>
      </c>
      <c r="ODI97" s="294">
        <f t="shared" si="162"/>
        <v>-1047.9748559157808</v>
      </c>
      <c r="ODJ97" s="294">
        <f t="shared" si="162"/>
        <v>-1047.9748559157808</v>
      </c>
      <c r="ODK97" s="294">
        <f t="shared" si="162"/>
        <v>-1047.9748559157808</v>
      </c>
      <c r="ODL97" s="294">
        <f t="shared" si="162"/>
        <v>-1047.9748559157808</v>
      </c>
      <c r="ODM97" s="294">
        <f t="shared" si="162"/>
        <v>-1047.9748559157808</v>
      </c>
      <c r="ODN97" s="294">
        <f t="shared" si="162"/>
        <v>-1047.9748559157808</v>
      </c>
      <c r="ODO97" s="294">
        <f t="shared" si="162"/>
        <v>-1047.9748559157808</v>
      </c>
      <c r="ODP97" s="294">
        <f t="shared" si="162"/>
        <v>-1047.9748559157808</v>
      </c>
      <c r="ODQ97" s="294">
        <f t="shared" si="162"/>
        <v>-1047.9748559157808</v>
      </c>
      <c r="ODR97" s="294">
        <f t="shared" si="162"/>
        <v>-1047.9748559157808</v>
      </c>
      <c r="ODS97" s="294">
        <f t="shared" si="162"/>
        <v>-1047.9748559157808</v>
      </c>
      <c r="ODT97" s="294">
        <f t="shared" si="162"/>
        <v>-1047.9748559157808</v>
      </c>
      <c r="ODU97" s="294">
        <f t="shared" si="162"/>
        <v>-1047.9748559157808</v>
      </c>
      <c r="ODV97" s="294">
        <f t="shared" si="162"/>
        <v>-1047.9748559157808</v>
      </c>
      <c r="ODW97" s="294">
        <f t="shared" si="162"/>
        <v>-1047.9748559157808</v>
      </c>
      <c r="ODX97" s="294">
        <f t="shared" si="162"/>
        <v>-1047.9748559157808</v>
      </c>
      <c r="ODY97" s="294">
        <f t="shared" si="162"/>
        <v>-1047.9748559157808</v>
      </c>
      <c r="ODZ97" s="294">
        <f t="shared" si="162"/>
        <v>-1047.9748559157808</v>
      </c>
      <c r="OEA97" s="294">
        <f t="shared" si="162"/>
        <v>-1047.9748559157808</v>
      </c>
      <c r="OEB97" s="294">
        <f t="shared" si="162"/>
        <v>-1047.9748559157808</v>
      </c>
      <c r="OEC97" s="294">
        <f t="shared" si="162"/>
        <v>-1047.9748559157808</v>
      </c>
      <c r="OED97" s="294">
        <f t="shared" si="162"/>
        <v>-1047.9748559157808</v>
      </c>
      <c r="OEE97" s="294">
        <f t="shared" si="162"/>
        <v>-1047.9748559157808</v>
      </c>
      <c r="OEF97" s="294">
        <f t="shared" si="162"/>
        <v>-1047.9748559157808</v>
      </c>
      <c r="OEG97" s="294">
        <f t="shared" si="162"/>
        <v>-1047.9748559157808</v>
      </c>
      <c r="OEH97" s="294">
        <f t="shared" si="162"/>
        <v>-1047.9748559157808</v>
      </c>
      <c r="OEI97" s="294">
        <f t="shared" si="162"/>
        <v>-1047.9748559157808</v>
      </c>
      <c r="OEJ97" s="294">
        <f t="shared" si="162"/>
        <v>-1047.9748559157808</v>
      </c>
      <c r="OEK97" s="294">
        <f t="shared" si="162"/>
        <v>-1047.9748559157808</v>
      </c>
      <c r="OEL97" s="294">
        <f t="shared" si="162"/>
        <v>-1047.9748559157808</v>
      </c>
      <c r="OEM97" s="294">
        <f t="shared" si="162"/>
        <v>-1047.9748559157808</v>
      </c>
      <c r="OEN97" s="294">
        <f t="shared" si="162"/>
        <v>-1047.9748559157808</v>
      </c>
      <c r="OEO97" s="294">
        <f t="shared" si="162"/>
        <v>-1047.9748559157808</v>
      </c>
      <c r="OEP97" s="294">
        <f t="shared" si="162"/>
        <v>-1047.9748559157808</v>
      </c>
      <c r="OEQ97" s="294">
        <f t="shared" si="162"/>
        <v>-1047.9748559157808</v>
      </c>
      <c r="OER97" s="294">
        <f t="shared" si="162"/>
        <v>-1047.9748559157808</v>
      </c>
      <c r="OES97" s="294">
        <f t="shared" si="162"/>
        <v>-1047.9748559157808</v>
      </c>
      <c r="OET97" s="294">
        <f t="shared" si="162"/>
        <v>-1047.9748559157808</v>
      </c>
      <c r="OEU97" s="294">
        <f t="shared" si="162"/>
        <v>-1047.9748559157808</v>
      </c>
      <c r="OEV97" s="294">
        <f t="shared" si="162"/>
        <v>-1047.9748559157808</v>
      </c>
      <c r="OEW97" s="294">
        <f t="shared" si="162"/>
        <v>-1047.9748559157808</v>
      </c>
      <c r="OEX97" s="294">
        <f t="shared" si="162"/>
        <v>-1047.9748559157808</v>
      </c>
      <c r="OEY97" s="294">
        <f t="shared" si="162"/>
        <v>-1047.9748559157808</v>
      </c>
      <c r="OEZ97" s="294">
        <f t="shared" si="162"/>
        <v>-1047.9748559157808</v>
      </c>
      <c r="OFA97" s="294">
        <f t="shared" si="162"/>
        <v>-1047.9748559157808</v>
      </c>
      <c r="OFB97" s="294">
        <f t="shared" si="162"/>
        <v>-1047.9748559157808</v>
      </c>
      <c r="OFC97" s="294">
        <f t="shared" si="162"/>
        <v>-1047.9748559157808</v>
      </c>
      <c r="OFD97" s="294">
        <f t="shared" si="162"/>
        <v>-1047.9748559157808</v>
      </c>
      <c r="OFE97" s="294">
        <f t="shared" si="162"/>
        <v>-1047.9748559157808</v>
      </c>
      <c r="OFF97" s="294">
        <f t="shared" si="162"/>
        <v>-1047.9748559157808</v>
      </c>
      <c r="OFG97" s="294">
        <f t="shared" si="162"/>
        <v>-1047.9748559157808</v>
      </c>
      <c r="OFH97" s="294">
        <f t="shared" si="162"/>
        <v>-1047.9748559157808</v>
      </c>
      <c r="OFI97" s="294">
        <f t="shared" si="162"/>
        <v>-1047.9748559157808</v>
      </c>
      <c r="OFJ97" s="294">
        <f t="shared" si="162"/>
        <v>-1047.9748559157808</v>
      </c>
      <c r="OFK97" s="294">
        <f t="shared" si="162"/>
        <v>-1047.9748559157808</v>
      </c>
      <c r="OFL97" s="294">
        <f t="shared" si="162"/>
        <v>-1047.9748559157808</v>
      </c>
      <c r="OFM97" s="294">
        <f t="shared" si="162"/>
        <v>-1047.9748559157808</v>
      </c>
      <c r="OFN97" s="294">
        <f t="shared" si="162"/>
        <v>-1047.9748559157808</v>
      </c>
      <c r="OFO97" s="294">
        <f t="shared" si="162"/>
        <v>-1047.9748559157808</v>
      </c>
      <c r="OFP97" s="294">
        <f t="shared" si="162"/>
        <v>-1047.9748559157808</v>
      </c>
      <c r="OFQ97" s="294">
        <f t="shared" si="162"/>
        <v>-1047.9748559157808</v>
      </c>
      <c r="OFR97" s="294">
        <f t="shared" ref="OFR97:OIC97" si="163">(OFR$96*$B101+SUM($F$8:$F$10)-((OFR$96*$B101+SUM($F$8:$F$10))/$F$11*$F$40)-($F$27*OFR$96/$D$7)-SUM($F$14:$F$26,$F$28:$F$33,$F$35:$F$36,$F$41))</f>
        <v>-1047.9748559157808</v>
      </c>
      <c r="OFS97" s="294">
        <f t="shared" si="163"/>
        <v>-1047.9748559157808</v>
      </c>
      <c r="OFT97" s="294">
        <f t="shared" si="163"/>
        <v>-1047.9748559157808</v>
      </c>
      <c r="OFU97" s="294">
        <f t="shared" si="163"/>
        <v>-1047.9748559157808</v>
      </c>
      <c r="OFV97" s="294">
        <f t="shared" si="163"/>
        <v>-1047.9748559157808</v>
      </c>
      <c r="OFW97" s="294">
        <f t="shared" si="163"/>
        <v>-1047.9748559157808</v>
      </c>
      <c r="OFX97" s="294">
        <f t="shared" si="163"/>
        <v>-1047.9748559157808</v>
      </c>
      <c r="OFY97" s="294">
        <f t="shared" si="163"/>
        <v>-1047.9748559157808</v>
      </c>
      <c r="OFZ97" s="294">
        <f t="shared" si="163"/>
        <v>-1047.9748559157808</v>
      </c>
      <c r="OGA97" s="294">
        <f t="shared" si="163"/>
        <v>-1047.9748559157808</v>
      </c>
      <c r="OGB97" s="294">
        <f t="shared" si="163"/>
        <v>-1047.9748559157808</v>
      </c>
      <c r="OGC97" s="294">
        <f t="shared" si="163"/>
        <v>-1047.9748559157808</v>
      </c>
      <c r="OGD97" s="294">
        <f t="shared" si="163"/>
        <v>-1047.9748559157808</v>
      </c>
      <c r="OGE97" s="294">
        <f t="shared" si="163"/>
        <v>-1047.9748559157808</v>
      </c>
      <c r="OGF97" s="294">
        <f t="shared" si="163"/>
        <v>-1047.9748559157808</v>
      </c>
      <c r="OGG97" s="294">
        <f t="shared" si="163"/>
        <v>-1047.9748559157808</v>
      </c>
      <c r="OGH97" s="294">
        <f t="shared" si="163"/>
        <v>-1047.9748559157808</v>
      </c>
      <c r="OGI97" s="294">
        <f t="shared" si="163"/>
        <v>-1047.9748559157808</v>
      </c>
      <c r="OGJ97" s="294">
        <f t="shared" si="163"/>
        <v>-1047.9748559157808</v>
      </c>
      <c r="OGK97" s="294">
        <f t="shared" si="163"/>
        <v>-1047.9748559157808</v>
      </c>
      <c r="OGL97" s="294">
        <f t="shared" si="163"/>
        <v>-1047.9748559157808</v>
      </c>
      <c r="OGM97" s="294">
        <f t="shared" si="163"/>
        <v>-1047.9748559157808</v>
      </c>
      <c r="OGN97" s="294">
        <f t="shared" si="163"/>
        <v>-1047.9748559157808</v>
      </c>
      <c r="OGO97" s="294">
        <f t="shared" si="163"/>
        <v>-1047.9748559157808</v>
      </c>
      <c r="OGP97" s="294">
        <f t="shared" si="163"/>
        <v>-1047.9748559157808</v>
      </c>
      <c r="OGQ97" s="294">
        <f t="shared" si="163"/>
        <v>-1047.9748559157808</v>
      </c>
      <c r="OGR97" s="294">
        <f t="shared" si="163"/>
        <v>-1047.9748559157808</v>
      </c>
      <c r="OGS97" s="294">
        <f t="shared" si="163"/>
        <v>-1047.9748559157808</v>
      </c>
      <c r="OGT97" s="294">
        <f t="shared" si="163"/>
        <v>-1047.9748559157808</v>
      </c>
      <c r="OGU97" s="294">
        <f t="shared" si="163"/>
        <v>-1047.9748559157808</v>
      </c>
      <c r="OGV97" s="294">
        <f t="shared" si="163"/>
        <v>-1047.9748559157808</v>
      </c>
      <c r="OGW97" s="294">
        <f t="shared" si="163"/>
        <v>-1047.9748559157808</v>
      </c>
      <c r="OGX97" s="294">
        <f t="shared" si="163"/>
        <v>-1047.9748559157808</v>
      </c>
      <c r="OGY97" s="294">
        <f t="shared" si="163"/>
        <v>-1047.9748559157808</v>
      </c>
      <c r="OGZ97" s="294">
        <f t="shared" si="163"/>
        <v>-1047.9748559157808</v>
      </c>
      <c r="OHA97" s="294">
        <f t="shared" si="163"/>
        <v>-1047.9748559157808</v>
      </c>
      <c r="OHB97" s="294">
        <f t="shared" si="163"/>
        <v>-1047.9748559157808</v>
      </c>
      <c r="OHC97" s="294">
        <f t="shared" si="163"/>
        <v>-1047.9748559157808</v>
      </c>
      <c r="OHD97" s="294">
        <f t="shared" si="163"/>
        <v>-1047.9748559157808</v>
      </c>
      <c r="OHE97" s="294">
        <f t="shared" si="163"/>
        <v>-1047.9748559157808</v>
      </c>
      <c r="OHF97" s="294">
        <f t="shared" si="163"/>
        <v>-1047.9748559157808</v>
      </c>
      <c r="OHG97" s="294">
        <f t="shared" si="163"/>
        <v>-1047.9748559157808</v>
      </c>
      <c r="OHH97" s="294">
        <f t="shared" si="163"/>
        <v>-1047.9748559157808</v>
      </c>
      <c r="OHI97" s="294">
        <f t="shared" si="163"/>
        <v>-1047.9748559157808</v>
      </c>
      <c r="OHJ97" s="294">
        <f t="shared" si="163"/>
        <v>-1047.9748559157808</v>
      </c>
      <c r="OHK97" s="294">
        <f t="shared" si="163"/>
        <v>-1047.9748559157808</v>
      </c>
      <c r="OHL97" s="294">
        <f t="shared" si="163"/>
        <v>-1047.9748559157808</v>
      </c>
      <c r="OHM97" s="294">
        <f t="shared" si="163"/>
        <v>-1047.9748559157808</v>
      </c>
      <c r="OHN97" s="294">
        <f t="shared" si="163"/>
        <v>-1047.9748559157808</v>
      </c>
      <c r="OHO97" s="294">
        <f t="shared" si="163"/>
        <v>-1047.9748559157808</v>
      </c>
      <c r="OHP97" s="294">
        <f t="shared" si="163"/>
        <v>-1047.9748559157808</v>
      </c>
      <c r="OHQ97" s="294">
        <f t="shared" si="163"/>
        <v>-1047.9748559157808</v>
      </c>
      <c r="OHR97" s="294">
        <f t="shared" si="163"/>
        <v>-1047.9748559157808</v>
      </c>
      <c r="OHS97" s="294">
        <f t="shared" si="163"/>
        <v>-1047.9748559157808</v>
      </c>
      <c r="OHT97" s="294">
        <f t="shared" si="163"/>
        <v>-1047.9748559157808</v>
      </c>
      <c r="OHU97" s="294">
        <f t="shared" si="163"/>
        <v>-1047.9748559157808</v>
      </c>
      <c r="OHV97" s="294">
        <f t="shared" si="163"/>
        <v>-1047.9748559157808</v>
      </c>
      <c r="OHW97" s="294">
        <f t="shared" si="163"/>
        <v>-1047.9748559157808</v>
      </c>
      <c r="OHX97" s="294">
        <f t="shared" si="163"/>
        <v>-1047.9748559157808</v>
      </c>
      <c r="OHY97" s="294">
        <f t="shared" si="163"/>
        <v>-1047.9748559157808</v>
      </c>
      <c r="OHZ97" s="294">
        <f t="shared" si="163"/>
        <v>-1047.9748559157808</v>
      </c>
      <c r="OIA97" s="294">
        <f t="shared" si="163"/>
        <v>-1047.9748559157808</v>
      </c>
      <c r="OIB97" s="294">
        <f t="shared" si="163"/>
        <v>-1047.9748559157808</v>
      </c>
      <c r="OIC97" s="294">
        <f t="shared" si="163"/>
        <v>-1047.9748559157808</v>
      </c>
      <c r="OID97" s="294">
        <f t="shared" ref="OID97:OKO97" si="164">(OID$96*$B101+SUM($F$8:$F$10)-((OID$96*$B101+SUM($F$8:$F$10))/$F$11*$F$40)-($F$27*OID$96/$D$7)-SUM($F$14:$F$26,$F$28:$F$33,$F$35:$F$36,$F$41))</f>
        <v>-1047.9748559157808</v>
      </c>
      <c r="OIE97" s="294">
        <f t="shared" si="164"/>
        <v>-1047.9748559157808</v>
      </c>
      <c r="OIF97" s="294">
        <f t="shared" si="164"/>
        <v>-1047.9748559157808</v>
      </c>
      <c r="OIG97" s="294">
        <f t="shared" si="164"/>
        <v>-1047.9748559157808</v>
      </c>
      <c r="OIH97" s="294">
        <f t="shared" si="164"/>
        <v>-1047.9748559157808</v>
      </c>
      <c r="OII97" s="294">
        <f t="shared" si="164"/>
        <v>-1047.9748559157808</v>
      </c>
      <c r="OIJ97" s="294">
        <f t="shared" si="164"/>
        <v>-1047.9748559157808</v>
      </c>
      <c r="OIK97" s="294">
        <f t="shared" si="164"/>
        <v>-1047.9748559157808</v>
      </c>
      <c r="OIL97" s="294">
        <f t="shared" si="164"/>
        <v>-1047.9748559157808</v>
      </c>
      <c r="OIM97" s="294">
        <f t="shared" si="164"/>
        <v>-1047.9748559157808</v>
      </c>
      <c r="OIN97" s="294">
        <f t="shared" si="164"/>
        <v>-1047.9748559157808</v>
      </c>
      <c r="OIO97" s="294">
        <f t="shared" si="164"/>
        <v>-1047.9748559157808</v>
      </c>
      <c r="OIP97" s="294">
        <f t="shared" si="164"/>
        <v>-1047.9748559157808</v>
      </c>
      <c r="OIQ97" s="294">
        <f t="shared" si="164"/>
        <v>-1047.9748559157808</v>
      </c>
      <c r="OIR97" s="294">
        <f t="shared" si="164"/>
        <v>-1047.9748559157808</v>
      </c>
      <c r="OIS97" s="294">
        <f t="shared" si="164"/>
        <v>-1047.9748559157808</v>
      </c>
      <c r="OIT97" s="294">
        <f t="shared" si="164"/>
        <v>-1047.9748559157808</v>
      </c>
      <c r="OIU97" s="294">
        <f t="shared" si="164"/>
        <v>-1047.9748559157808</v>
      </c>
      <c r="OIV97" s="294">
        <f t="shared" si="164"/>
        <v>-1047.9748559157808</v>
      </c>
      <c r="OIW97" s="294">
        <f t="shared" si="164"/>
        <v>-1047.9748559157808</v>
      </c>
      <c r="OIX97" s="294">
        <f t="shared" si="164"/>
        <v>-1047.9748559157808</v>
      </c>
      <c r="OIY97" s="294">
        <f t="shared" si="164"/>
        <v>-1047.9748559157808</v>
      </c>
      <c r="OIZ97" s="294">
        <f t="shared" si="164"/>
        <v>-1047.9748559157808</v>
      </c>
      <c r="OJA97" s="294">
        <f t="shared" si="164"/>
        <v>-1047.9748559157808</v>
      </c>
      <c r="OJB97" s="294">
        <f t="shared" si="164"/>
        <v>-1047.9748559157808</v>
      </c>
      <c r="OJC97" s="294">
        <f t="shared" si="164"/>
        <v>-1047.9748559157808</v>
      </c>
      <c r="OJD97" s="294">
        <f t="shared" si="164"/>
        <v>-1047.9748559157808</v>
      </c>
      <c r="OJE97" s="294">
        <f t="shared" si="164"/>
        <v>-1047.9748559157808</v>
      </c>
      <c r="OJF97" s="294">
        <f t="shared" si="164"/>
        <v>-1047.9748559157808</v>
      </c>
      <c r="OJG97" s="294">
        <f t="shared" si="164"/>
        <v>-1047.9748559157808</v>
      </c>
      <c r="OJH97" s="294">
        <f t="shared" si="164"/>
        <v>-1047.9748559157808</v>
      </c>
      <c r="OJI97" s="294">
        <f t="shared" si="164"/>
        <v>-1047.9748559157808</v>
      </c>
      <c r="OJJ97" s="294">
        <f t="shared" si="164"/>
        <v>-1047.9748559157808</v>
      </c>
      <c r="OJK97" s="294">
        <f t="shared" si="164"/>
        <v>-1047.9748559157808</v>
      </c>
      <c r="OJL97" s="294">
        <f t="shared" si="164"/>
        <v>-1047.9748559157808</v>
      </c>
      <c r="OJM97" s="294">
        <f t="shared" si="164"/>
        <v>-1047.9748559157808</v>
      </c>
      <c r="OJN97" s="294">
        <f t="shared" si="164"/>
        <v>-1047.9748559157808</v>
      </c>
      <c r="OJO97" s="294">
        <f t="shared" si="164"/>
        <v>-1047.9748559157808</v>
      </c>
      <c r="OJP97" s="294">
        <f t="shared" si="164"/>
        <v>-1047.9748559157808</v>
      </c>
      <c r="OJQ97" s="294">
        <f t="shared" si="164"/>
        <v>-1047.9748559157808</v>
      </c>
      <c r="OJR97" s="294">
        <f t="shared" si="164"/>
        <v>-1047.9748559157808</v>
      </c>
      <c r="OJS97" s="294">
        <f t="shared" si="164"/>
        <v>-1047.9748559157808</v>
      </c>
      <c r="OJT97" s="294">
        <f t="shared" si="164"/>
        <v>-1047.9748559157808</v>
      </c>
      <c r="OJU97" s="294">
        <f t="shared" si="164"/>
        <v>-1047.9748559157808</v>
      </c>
      <c r="OJV97" s="294">
        <f t="shared" si="164"/>
        <v>-1047.9748559157808</v>
      </c>
      <c r="OJW97" s="294">
        <f t="shared" si="164"/>
        <v>-1047.9748559157808</v>
      </c>
      <c r="OJX97" s="294">
        <f t="shared" si="164"/>
        <v>-1047.9748559157808</v>
      </c>
      <c r="OJY97" s="294">
        <f t="shared" si="164"/>
        <v>-1047.9748559157808</v>
      </c>
      <c r="OJZ97" s="294">
        <f t="shared" si="164"/>
        <v>-1047.9748559157808</v>
      </c>
      <c r="OKA97" s="294">
        <f t="shared" si="164"/>
        <v>-1047.9748559157808</v>
      </c>
      <c r="OKB97" s="294">
        <f t="shared" si="164"/>
        <v>-1047.9748559157808</v>
      </c>
      <c r="OKC97" s="294">
        <f t="shared" si="164"/>
        <v>-1047.9748559157808</v>
      </c>
      <c r="OKD97" s="294">
        <f t="shared" si="164"/>
        <v>-1047.9748559157808</v>
      </c>
      <c r="OKE97" s="294">
        <f t="shared" si="164"/>
        <v>-1047.9748559157808</v>
      </c>
      <c r="OKF97" s="294">
        <f t="shared" si="164"/>
        <v>-1047.9748559157808</v>
      </c>
      <c r="OKG97" s="294">
        <f t="shared" si="164"/>
        <v>-1047.9748559157808</v>
      </c>
      <c r="OKH97" s="294">
        <f t="shared" si="164"/>
        <v>-1047.9748559157808</v>
      </c>
      <c r="OKI97" s="294">
        <f t="shared" si="164"/>
        <v>-1047.9748559157808</v>
      </c>
      <c r="OKJ97" s="294">
        <f t="shared" si="164"/>
        <v>-1047.9748559157808</v>
      </c>
      <c r="OKK97" s="294">
        <f t="shared" si="164"/>
        <v>-1047.9748559157808</v>
      </c>
      <c r="OKL97" s="294">
        <f t="shared" si="164"/>
        <v>-1047.9748559157808</v>
      </c>
      <c r="OKM97" s="294">
        <f t="shared" si="164"/>
        <v>-1047.9748559157808</v>
      </c>
      <c r="OKN97" s="294">
        <f t="shared" si="164"/>
        <v>-1047.9748559157808</v>
      </c>
      <c r="OKO97" s="294">
        <f t="shared" si="164"/>
        <v>-1047.9748559157808</v>
      </c>
      <c r="OKP97" s="294">
        <f t="shared" ref="OKP97:ONA97" si="165">(OKP$96*$B101+SUM($F$8:$F$10)-((OKP$96*$B101+SUM($F$8:$F$10))/$F$11*$F$40)-($F$27*OKP$96/$D$7)-SUM($F$14:$F$26,$F$28:$F$33,$F$35:$F$36,$F$41))</f>
        <v>-1047.9748559157808</v>
      </c>
      <c r="OKQ97" s="294">
        <f t="shared" si="165"/>
        <v>-1047.9748559157808</v>
      </c>
      <c r="OKR97" s="294">
        <f t="shared" si="165"/>
        <v>-1047.9748559157808</v>
      </c>
      <c r="OKS97" s="294">
        <f t="shared" si="165"/>
        <v>-1047.9748559157808</v>
      </c>
      <c r="OKT97" s="294">
        <f t="shared" si="165"/>
        <v>-1047.9748559157808</v>
      </c>
      <c r="OKU97" s="294">
        <f t="shared" si="165"/>
        <v>-1047.9748559157808</v>
      </c>
      <c r="OKV97" s="294">
        <f t="shared" si="165"/>
        <v>-1047.9748559157808</v>
      </c>
      <c r="OKW97" s="294">
        <f t="shared" si="165"/>
        <v>-1047.9748559157808</v>
      </c>
      <c r="OKX97" s="294">
        <f t="shared" si="165"/>
        <v>-1047.9748559157808</v>
      </c>
      <c r="OKY97" s="294">
        <f t="shared" si="165"/>
        <v>-1047.9748559157808</v>
      </c>
      <c r="OKZ97" s="294">
        <f t="shared" si="165"/>
        <v>-1047.9748559157808</v>
      </c>
      <c r="OLA97" s="294">
        <f t="shared" si="165"/>
        <v>-1047.9748559157808</v>
      </c>
      <c r="OLB97" s="294">
        <f t="shared" si="165"/>
        <v>-1047.9748559157808</v>
      </c>
      <c r="OLC97" s="294">
        <f t="shared" si="165"/>
        <v>-1047.9748559157808</v>
      </c>
      <c r="OLD97" s="294">
        <f t="shared" si="165"/>
        <v>-1047.9748559157808</v>
      </c>
      <c r="OLE97" s="294">
        <f t="shared" si="165"/>
        <v>-1047.9748559157808</v>
      </c>
      <c r="OLF97" s="294">
        <f t="shared" si="165"/>
        <v>-1047.9748559157808</v>
      </c>
      <c r="OLG97" s="294">
        <f t="shared" si="165"/>
        <v>-1047.9748559157808</v>
      </c>
      <c r="OLH97" s="294">
        <f t="shared" si="165"/>
        <v>-1047.9748559157808</v>
      </c>
      <c r="OLI97" s="294">
        <f t="shared" si="165"/>
        <v>-1047.9748559157808</v>
      </c>
      <c r="OLJ97" s="294">
        <f t="shared" si="165"/>
        <v>-1047.9748559157808</v>
      </c>
      <c r="OLK97" s="294">
        <f t="shared" si="165"/>
        <v>-1047.9748559157808</v>
      </c>
      <c r="OLL97" s="294">
        <f t="shared" si="165"/>
        <v>-1047.9748559157808</v>
      </c>
      <c r="OLM97" s="294">
        <f t="shared" si="165"/>
        <v>-1047.9748559157808</v>
      </c>
      <c r="OLN97" s="294">
        <f t="shared" si="165"/>
        <v>-1047.9748559157808</v>
      </c>
      <c r="OLO97" s="294">
        <f t="shared" si="165"/>
        <v>-1047.9748559157808</v>
      </c>
      <c r="OLP97" s="294">
        <f t="shared" si="165"/>
        <v>-1047.9748559157808</v>
      </c>
      <c r="OLQ97" s="294">
        <f t="shared" si="165"/>
        <v>-1047.9748559157808</v>
      </c>
      <c r="OLR97" s="294">
        <f t="shared" si="165"/>
        <v>-1047.9748559157808</v>
      </c>
      <c r="OLS97" s="294">
        <f t="shared" si="165"/>
        <v>-1047.9748559157808</v>
      </c>
      <c r="OLT97" s="294">
        <f t="shared" si="165"/>
        <v>-1047.9748559157808</v>
      </c>
      <c r="OLU97" s="294">
        <f t="shared" si="165"/>
        <v>-1047.9748559157808</v>
      </c>
      <c r="OLV97" s="294">
        <f t="shared" si="165"/>
        <v>-1047.9748559157808</v>
      </c>
      <c r="OLW97" s="294">
        <f t="shared" si="165"/>
        <v>-1047.9748559157808</v>
      </c>
      <c r="OLX97" s="294">
        <f t="shared" si="165"/>
        <v>-1047.9748559157808</v>
      </c>
      <c r="OLY97" s="294">
        <f t="shared" si="165"/>
        <v>-1047.9748559157808</v>
      </c>
      <c r="OLZ97" s="294">
        <f t="shared" si="165"/>
        <v>-1047.9748559157808</v>
      </c>
      <c r="OMA97" s="294">
        <f t="shared" si="165"/>
        <v>-1047.9748559157808</v>
      </c>
      <c r="OMB97" s="294">
        <f t="shared" si="165"/>
        <v>-1047.9748559157808</v>
      </c>
      <c r="OMC97" s="294">
        <f t="shared" si="165"/>
        <v>-1047.9748559157808</v>
      </c>
      <c r="OMD97" s="294">
        <f t="shared" si="165"/>
        <v>-1047.9748559157808</v>
      </c>
      <c r="OME97" s="294">
        <f t="shared" si="165"/>
        <v>-1047.9748559157808</v>
      </c>
      <c r="OMF97" s="294">
        <f t="shared" si="165"/>
        <v>-1047.9748559157808</v>
      </c>
      <c r="OMG97" s="294">
        <f t="shared" si="165"/>
        <v>-1047.9748559157808</v>
      </c>
      <c r="OMH97" s="294">
        <f t="shared" si="165"/>
        <v>-1047.9748559157808</v>
      </c>
      <c r="OMI97" s="294">
        <f t="shared" si="165"/>
        <v>-1047.9748559157808</v>
      </c>
      <c r="OMJ97" s="294">
        <f t="shared" si="165"/>
        <v>-1047.9748559157808</v>
      </c>
      <c r="OMK97" s="294">
        <f t="shared" si="165"/>
        <v>-1047.9748559157808</v>
      </c>
      <c r="OML97" s="294">
        <f t="shared" si="165"/>
        <v>-1047.9748559157808</v>
      </c>
      <c r="OMM97" s="294">
        <f t="shared" si="165"/>
        <v>-1047.9748559157808</v>
      </c>
      <c r="OMN97" s="294">
        <f t="shared" si="165"/>
        <v>-1047.9748559157808</v>
      </c>
      <c r="OMO97" s="294">
        <f t="shared" si="165"/>
        <v>-1047.9748559157808</v>
      </c>
      <c r="OMP97" s="294">
        <f t="shared" si="165"/>
        <v>-1047.9748559157808</v>
      </c>
      <c r="OMQ97" s="294">
        <f t="shared" si="165"/>
        <v>-1047.9748559157808</v>
      </c>
      <c r="OMR97" s="294">
        <f t="shared" si="165"/>
        <v>-1047.9748559157808</v>
      </c>
      <c r="OMS97" s="294">
        <f t="shared" si="165"/>
        <v>-1047.9748559157808</v>
      </c>
      <c r="OMT97" s="294">
        <f t="shared" si="165"/>
        <v>-1047.9748559157808</v>
      </c>
      <c r="OMU97" s="294">
        <f t="shared" si="165"/>
        <v>-1047.9748559157808</v>
      </c>
      <c r="OMV97" s="294">
        <f t="shared" si="165"/>
        <v>-1047.9748559157808</v>
      </c>
      <c r="OMW97" s="294">
        <f t="shared" si="165"/>
        <v>-1047.9748559157808</v>
      </c>
      <c r="OMX97" s="294">
        <f t="shared" si="165"/>
        <v>-1047.9748559157808</v>
      </c>
      <c r="OMY97" s="294">
        <f t="shared" si="165"/>
        <v>-1047.9748559157808</v>
      </c>
      <c r="OMZ97" s="294">
        <f t="shared" si="165"/>
        <v>-1047.9748559157808</v>
      </c>
      <c r="ONA97" s="294">
        <f t="shared" si="165"/>
        <v>-1047.9748559157808</v>
      </c>
      <c r="ONB97" s="294">
        <f t="shared" ref="ONB97:OPM97" si="166">(ONB$96*$B101+SUM($F$8:$F$10)-((ONB$96*$B101+SUM($F$8:$F$10))/$F$11*$F$40)-($F$27*ONB$96/$D$7)-SUM($F$14:$F$26,$F$28:$F$33,$F$35:$F$36,$F$41))</f>
        <v>-1047.9748559157808</v>
      </c>
      <c r="ONC97" s="294">
        <f t="shared" si="166"/>
        <v>-1047.9748559157808</v>
      </c>
      <c r="OND97" s="294">
        <f t="shared" si="166"/>
        <v>-1047.9748559157808</v>
      </c>
      <c r="ONE97" s="294">
        <f t="shared" si="166"/>
        <v>-1047.9748559157808</v>
      </c>
      <c r="ONF97" s="294">
        <f t="shared" si="166"/>
        <v>-1047.9748559157808</v>
      </c>
      <c r="ONG97" s="294">
        <f t="shared" si="166"/>
        <v>-1047.9748559157808</v>
      </c>
      <c r="ONH97" s="294">
        <f t="shared" si="166"/>
        <v>-1047.9748559157808</v>
      </c>
      <c r="ONI97" s="294">
        <f t="shared" si="166"/>
        <v>-1047.9748559157808</v>
      </c>
      <c r="ONJ97" s="294">
        <f t="shared" si="166"/>
        <v>-1047.9748559157808</v>
      </c>
      <c r="ONK97" s="294">
        <f t="shared" si="166"/>
        <v>-1047.9748559157808</v>
      </c>
      <c r="ONL97" s="294">
        <f t="shared" si="166"/>
        <v>-1047.9748559157808</v>
      </c>
      <c r="ONM97" s="294">
        <f t="shared" si="166"/>
        <v>-1047.9748559157808</v>
      </c>
      <c r="ONN97" s="294">
        <f t="shared" si="166"/>
        <v>-1047.9748559157808</v>
      </c>
      <c r="ONO97" s="294">
        <f t="shared" si="166"/>
        <v>-1047.9748559157808</v>
      </c>
      <c r="ONP97" s="294">
        <f t="shared" si="166"/>
        <v>-1047.9748559157808</v>
      </c>
      <c r="ONQ97" s="294">
        <f t="shared" si="166"/>
        <v>-1047.9748559157808</v>
      </c>
      <c r="ONR97" s="294">
        <f t="shared" si="166"/>
        <v>-1047.9748559157808</v>
      </c>
      <c r="ONS97" s="294">
        <f t="shared" si="166"/>
        <v>-1047.9748559157808</v>
      </c>
      <c r="ONT97" s="294">
        <f t="shared" si="166"/>
        <v>-1047.9748559157808</v>
      </c>
      <c r="ONU97" s="294">
        <f t="shared" si="166"/>
        <v>-1047.9748559157808</v>
      </c>
      <c r="ONV97" s="294">
        <f t="shared" si="166"/>
        <v>-1047.9748559157808</v>
      </c>
      <c r="ONW97" s="294">
        <f t="shared" si="166"/>
        <v>-1047.9748559157808</v>
      </c>
      <c r="ONX97" s="294">
        <f t="shared" si="166"/>
        <v>-1047.9748559157808</v>
      </c>
      <c r="ONY97" s="294">
        <f t="shared" si="166"/>
        <v>-1047.9748559157808</v>
      </c>
      <c r="ONZ97" s="294">
        <f t="shared" si="166"/>
        <v>-1047.9748559157808</v>
      </c>
      <c r="OOA97" s="294">
        <f t="shared" si="166"/>
        <v>-1047.9748559157808</v>
      </c>
      <c r="OOB97" s="294">
        <f t="shared" si="166"/>
        <v>-1047.9748559157808</v>
      </c>
      <c r="OOC97" s="294">
        <f t="shared" si="166"/>
        <v>-1047.9748559157808</v>
      </c>
      <c r="OOD97" s="294">
        <f t="shared" si="166"/>
        <v>-1047.9748559157808</v>
      </c>
      <c r="OOE97" s="294">
        <f t="shared" si="166"/>
        <v>-1047.9748559157808</v>
      </c>
      <c r="OOF97" s="294">
        <f t="shared" si="166"/>
        <v>-1047.9748559157808</v>
      </c>
      <c r="OOG97" s="294">
        <f t="shared" si="166"/>
        <v>-1047.9748559157808</v>
      </c>
      <c r="OOH97" s="294">
        <f t="shared" si="166"/>
        <v>-1047.9748559157808</v>
      </c>
      <c r="OOI97" s="294">
        <f t="shared" si="166"/>
        <v>-1047.9748559157808</v>
      </c>
      <c r="OOJ97" s="294">
        <f t="shared" si="166"/>
        <v>-1047.9748559157808</v>
      </c>
      <c r="OOK97" s="294">
        <f t="shared" si="166"/>
        <v>-1047.9748559157808</v>
      </c>
      <c r="OOL97" s="294">
        <f t="shared" si="166"/>
        <v>-1047.9748559157808</v>
      </c>
      <c r="OOM97" s="294">
        <f t="shared" si="166"/>
        <v>-1047.9748559157808</v>
      </c>
      <c r="OON97" s="294">
        <f t="shared" si="166"/>
        <v>-1047.9748559157808</v>
      </c>
      <c r="OOO97" s="294">
        <f t="shared" si="166"/>
        <v>-1047.9748559157808</v>
      </c>
      <c r="OOP97" s="294">
        <f t="shared" si="166"/>
        <v>-1047.9748559157808</v>
      </c>
      <c r="OOQ97" s="294">
        <f t="shared" si="166"/>
        <v>-1047.9748559157808</v>
      </c>
      <c r="OOR97" s="294">
        <f t="shared" si="166"/>
        <v>-1047.9748559157808</v>
      </c>
      <c r="OOS97" s="294">
        <f t="shared" si="166"/>
        <v>-1047.9748559157808</v>
      </c>
      <c r="OOT97" s="294">
        <f t="shared" si="166"/>
        <v>-1047.9748559157808</v>
      </c>
      <c r="OOU97" s="294">
        <f t="shared" si="166"/>
        <v>-1047.9748559157808</v>
      </c>
      <c r="OOV97" s="294">
        <f t="shared" si="166"/>
        <v>-1047.9748559157808</v>
      </c>
      <c r="OOW97" s="294">
        <f t="shared" si="166"/>
        <v>-1047.9748559157808</v>
      </c>
      <c r="OOX97" s="294">
        <f t="shared" si="166"/>
        <v>-1047.9748559157808</v>
      </c>
      <c r="OOY97" s="294">
        <f t="shared" si="166"/>
        <v>-1047.9748559157808</v>
      </c>
      <c r="OOZ97" s="294">
        <f t="shared" si="166"/>
        <v>-1047.9748559157808</v>
      </c>
      <c r="OPA97" s="294">
        <f t="shared" si="166"/>
        <v>-1047.9748559157808</v>
      </c>
      <c r="OPB97" s="294">
        <f t="shared" si="166"/>
        <v>-1047.9748559157808</v>
      </c>
      <c r="OPC97" s="294">
        <f t="shared" si="166"/>
        <v>-1047.9748559157808</v>
      </c>
      <c r="OPD97" s="294">
        <f t="shared" si="166"/>
        <v>-1047.9748559157808</v>
      </c>
      <c r="OPE97" s="294">
        <f t="shared" si="166"/>
        <v>-1047.9748559157808</v>
      </c>
      <c r="OPF97" s="294">
        <f t="shared" si="166"/>
        <v>-1047.9748559157808</v>
      </c>
      <c r="OPG97" s="294">
        <f t="shared" si="166"/>
        <v>-1047.9748559157808</v>
      </c>
      <c r="OPH97" s="294">
        <f t="shared" si="166"/>
        <v>-1047.9748559157808</v>
      </c>
      <c r="OPI97" s="294">
        <f t="shared" si="166"/>
        <v>-1047.9748559157808</v>
      </c>
      <c r="OPJ97" s="294">
        <f t="shared" si="166"/>
        <v>-1047.9748559157808</v>
      </c>
      <c r="OPK97" s="294">
        <f t="shared" si="166"/>
        <v>-1047.9748559157808</v>
      </c>
      <c r="OPL97" s="294">
        <f t="shared" si="166"/>
        <v>-1047.9748559157808</v>
      </c>
      <c r="OPM97" s="294">
        <f t="shared" si="166"/>
        <v>-1047.9748559157808</v>
      </c>
      <c r="OPN97" s="294">
        <f t="shared" ref="OPN97:ORY97" si="167">(OPN$96*$B101+SUM($F$8:$F$10)-((OPN$96*$B101+SUM($F$8:$F$10))/$F$11*$F$40)-($F$27*OPN$96/$D$7)-SUM($F$14:$F$26,$F$28:$F$33,$F$35:$F$36,$F$41))</f>
        <v>-1047.9748559157808</v>
      </c>
      <c r="OPO97" s="294">
        <f t="shared" si="167"/>
        <v>-1047.9748559157808</v>
      </c>
      <c r="OPP97" s="294">
        <f t="shared" si="167"/>
        <v>-1047.9748559157808</v>
      </c>
      <c r="OPQ97" s="294">
        <f t="shared" si="167"/>
        <v>-1047.9748559157808</v>
      </c>
      <c r="OPR97" s="294">
        <f t="shared" si="167"/>
        <v>-1047.9748559157808</v>
      </c>
      <c r="OPS97" s="294">
        <f t="shared" si="167"/>
        <v>-1047.9748559157808</v>
      </c>
      <c r="OPT97" s="294">
        <f t="shared" si="167"/>
        <v>-1047.9748559157808</v>
      </c>
      <c r="OPU97" s="294">
        <f t="shared" si="167"/>
        <v>-1047.9748559157808</v>
      </c>
      <c r="OPV97" s="294">
        <f t="shared" si="167"/>
        <v>-1047.9748559157808</v>
      </c>
      <c r="OPW97" s="294">
        <f t="shared" si="167"/>
        <v>-1047.9748559157808</v>
      </c>
      <c r="OPX97" s="294">
        <f t="shared" si="167"/>
        <v>-1047.9748559157808</v>
      </c>
      <c r="OPY97" s="294">
        <f t="shared" si="167"/>
        <v>-1047.9748559157808</v>
      </c>
      <c r="OPZ97" s="294">
        <f t="shared" si="167"/>
        <v>-1047.9748559157808</v>
      </c>
      <c r="OQA97" s="294">
        <f t="shared" si="167"/>
        <v>-1047.9748559157808</v>
      </c>
      <c r="OQB97" s="294">
        <f t="shared" si="167"/>
        <v>-1047.9748559157808</v>
      </c>
      <c r="OQC97" s="294">
        <f t="shared" si="167"/>
        <v>-1047.9748559157808</v>
      </c>
      <c r="OQD97" s="294">
        <f t="shared" si="167"/>
        <v>-1047.9748559157808</v>
      </c>
      <c r="OQE97" s="294">
        <f t="shared" si="167"/>
        <v>-1047.9748559157808</v>
      </c>
      <c r="OQF97" s="294">
        <f t="shared" si="167"/>
        <v>-1047.9748559157808</v>
      </c>
      <c r="OQG97" s="294">
        <f t="shared" si="167"/>
        <v>-1047.9748559157808</v>
      </c>
      <c r="OQH97" s="294">
        <f t="shared" si="167"/>
        <v>-1047.9748559157808</v>
      </c>
      <c r="OQI97" s="294">
        <f t="shared" si="167"/>
        <v>-1047.9748559157808</v>
      </c>
      <c r="OQJ97" s="294">
        <f t="shared" si="167"/>
        <v>-1047.9748559157808</v>
      </c>
      <c r="OQK97" s="294">
        <f t="shared" si="167"/>
        <v>-1047.9748559157808</v>
      </c>
      <c r="OQL97" s="294">
        <f t="shared" si="167"/>
        <v>-1047.9748559157808</v>
      </c>
      <c r="OQM97" s="294">
        <f t="shared" si="167"/>
        <v>-1047.9748559157808</v>
      </c>
      <c r="OQN97" s="294">
        <f t="shared" si="167"/>
        <v>-1047.9748559157808</v>
      </c>
      <c r="OQO97" s="294">
        <f t="shared" si="167"/>
        <v>-1047.9748559157808</v>
      </c>
      <c r="OQP97" s="294">
        <f t="shared" si="167"/>
        <v>-1047.9748559157808</v>
      </c>
      <c r="OQQ97" s="294">
        <f t="shared" si="167"/>
        <v>-1047.9748559157808</v>
      </c>
      <c r="OQR97" s="294">
        <f t="shared" si="167"/>
        <v>-1047.9748559157808</v>
      </c>
      <c r="OQS97" s="294">
        <f t="shared" si="167"/>
        <v>-1047.9748559157808</v>
      </c>
      <c r="OQT97" s="294">
        <f t="shared" si="167"/>
        <v>-1047.9748559157808</v>
      </c>
      <c r="OQU97" s="294">
        <f t="shared" si="167"/>
        <v>-1047.9748559157808</v>
      </c>
      <c r="OQV97" s="294">
        <f t="shared" si="167"/>
        <v>-1047.9748559157808</v>
      </c>
      <c r="OQW97" s="294">
        <f t="shared" si="167"/>
        <v>-1047.9748559157808</v>
      </c>
      <c r="OQX97" s="294">
        <f t="shared" si="167"/>
        <v>-1047.9748559157808</v>
      </c>
      <c r="OQY97" s="294">
        <f t="shared" si="167"/>
        <v>-1047.9748559157808</v>
      </c>
      <c r="OQZ97" s="294">
        <f t="shared" si="167"/>
        <v>-1047.9748559157808</v>
      </c>
      <c r="ORA97" s="294">
        <f t="shared" si="167"/>
        <v>-1047.9748559157808</v>
      </c>
      <c r="ORB97" s="294">
        <f t="shared" si="167"/>
        <v>-1047.9748559157808</v>
      </c>
      <c r="ORC97" s="294">
        <f t="shared" si="167"/>
        <v>-1047.9748559157808</v>
      </c>
      <c r="ORD97" s="294">
        <f t="shared" si="167"/>
        <v>-1047.9748559157808</v>
      </c>
      <c r="ORE97" s="294">
        <f t="shared" si="167"/>
        <v>-1047.9748559157808</v>
      </c>
      <c r="ORF97" s="294">
        <f t="shared" si="167"/>
        <v>-1047.9748559157808</v>
      </c>
      <c r="ORG97" s="294">
        <f t="shared" si="167"/>
        <v>-1047.9748559157808</v>
      </c>
      <c r="ORH97" s="294">
        <f t="shared" si="167"/>
        <v>-1047.9748559157808</v>
      </c>
      <c r="ORI97" s="294">
        <f t="shared" si="167"/>
        <v>-1047.9748559157808</v>
      </c>
      <c r="ORJ97" s="294">
        <f t="shared" si="167"/>
        <v>-1047.9748559157808</v>
      </c>
      <c r="ORK97" s="294">
        <f t="shared" si="167"/>
        <v>-1047.9748559157808</v>
      </c>
      <c r="ORL97" s="294">
        <f t="shared" si="167"/>
        <v>-1047.9748559157808</v>
      </c>
      <c r="ORM97" s="294">
        <f t="shared" si="167"/>
        <v>-1047.9748559157808</v>
      </c>
      <c r="ORN97" s="294">
        <f t="shared" si="167"/>
        <v>-1047.9748559157808</v>
      </c>
      <c r="ORO97" s="294">
        <f t="shared" si="167"/>
        <v>-1047.9748559157808</v>
      </c>
      <c r="ORP97" s="294">
        <f t="shared" si="167"/>
        <v>-1047.9748559157808</v>
      </c>
      <c r="ORQ97" s="294">
        <f t="shared" si="167"/>
        <v>-1047.9748559157808</v>
      </c>
      <c r="ORR97" s="294">
        <f t="shared" si="167"/>
        <v>-1047.9748559157808</v>
      </c>
      <c r="ORS97" s="294">
        <f t="shared" si="167"/>
        <v>-1047.9748559157808</v>
      </c>
      <c r="ORT97" s="294">
        <f t="shared" si="167"/>
        <v>-1047.9748559157808</v>
      </c>
      <c r="ORU97" s="294">
        <f t="shared" si="167"/>
        <v>-1047.9748559157808</v>
      </c>
      <c r="ORV97" s="294">
        <f t="shared" si="167"/>
        <v>-1047.9748559157808</v>
      </c>
      <c r="ORW97" s="294">
        <f t="shared" si="167"/>
        <v>-1047.9748559157808</v>
      </c>
      <c r="ORX97" s="294">
        <f t="shared" si="167"/>
        <v>-1047.9748559157808</v>
      </c>
      <c r="ORY97" s="294">
        <f t="shared" si="167"/>
        <v>-1047.9748559157808</v>
      </c>
      <c r="ORZ97" s="294">
        <f t="shared" ref="ORZ97:OUK97" si="168">(ORZ$96*$B101+SUM($F$8:$F$10)-((ORZ$96*$B101+SUM($F$8:$F$10))/$F$11*$F$40)-($F$27*ORZ$96/$D$7)-SUM($F$14:$F$26,$F$28:$F$33,$F$35:$F$36,$F$41))</f>
        <v>-1047.9748559157808</v>
      </c>
      <c r="OSA97" s="294">
        <f t="shared" si="168"/>
        <v>-1047.9748559157808</v>
      </c>
      <c r="OSB97" s="294">
        <f t="shared" si="168"/>
        <v>-1047.9748559157808</v>
      </c>
      <c r="OSC97" s="294">
        <f t="shared" si="168"/>
        <v>-1047.9748559157808</v>
      </c>
      <c r="OSD97" s="294">
        <f t="shared" si="168"/>
        <v>-1047.9748559157808</v>
      </c>
      <c r="OSE97" s="294">
        <f t="shared" si="168"/>
        <v>-1047.9748559157808</v>
      </c>
      <c r="OSF97" s="294">
        <f t="shared" si="168"/>
        <v>-1047.9748559157808</v>
      </c>
      <c r="OSG97" s="294">
        <f t="shared" si="168"/>
        <v>-1047.9748559157808</v>
      </c>
      <c r="OSH97" s="294">
        <f t="shared" si="168"/>
        <v>-1047.9748559157808</v>
      </c>
      <c r="OSI97" s="294">
        <f t="shared" si="168"/>
        <v>-1047.9748559157808</v>
      </c>
      <c r="OSJ97" s="294">
        <f t="shared" si="168"/>
        <v>-1047.9748559157808</v>
      </c>
      <c r="OSK97" s="294">
        <f t="shared" si="168"/>
        <v>-1047.9748559157808</v>
      </c>
      <c r="OSL97" s="294">
        <f t="shared" si="168"/>
        <v>-1047.9748559157808</v>
      </c>
      <c r="OSM97" s="294">
        <f t="shared" si="168"/>
        <v>-1047.9748559157808</v>
      </c>
      <c r="OSN97" s="294">
        <f t="shared" si="168"/>
        <v>-1047.9748559157808</v>
      </c>
      <c r="OSO97" s="294">
        <f t="shared" si="168"/>
        <v>-1047.9748559157808</v>
      </c>
      <c r="OSP97" s="294">
        <f t="shared" si="168"/>
        <v>-1047.9748559157808</v>
      </c>
      <c r="OSQ97" s="294">
        <f t="shared" si="168"/>
        <v>-1047.9748559157808</v>
      </c>
      <c r="OSR97" s="294">
        <f t="shared" si="168"/>
        <v>-1047.9748559157808</v>
      </c>
      <c r="OSS97" s="294">
        <f t="shared" si="168"/>
        <v>-1047.9748559157808</v>
      </c>
      <c r="OST97" s="294">
        <f t="shared" si="168"/>
        <v>-1047.9748559157808</v>
      </c>
      <c r="OSU97" s="294">
        <f t="shared" si="168"/>
        <v>-1047.9748559157808</v>
      </c>
      <c r="OSV97" s="294">
        <f t="shared" si="168"/>
        <v>-1047.9748559157808</v>
      </c>
      <c r="OSW97" s="294">
        <f t="shared" si="168"/>
        <v>-1047.9748559157808</v>
      </c>
      <c r="OSX97" s="294">
        <f t="shared" si="168"/>
        <v>-1047.9748559157808</v>
      </c>
      <c r="OSY97" s="294">
        <f t="shared" si="168"/>
        <v>-1047.9748559157808</v>
      </c>
      <c r="OSZ97" s="294">
        <f t="shared" si="168"/>
        <v>-1047.9748559157808</v>
      </c>
      <c r="OTA97" s="294">
        <f t="shared" si="168"/>
        <v>-1047.9748559157808</v>
      </c>
      <c r="OTB97" s="294">
        <f t="shared" si="168"/>
        <v>-1047.9748559157808</v>
      </c>
      <c r="OTC97" s="294">
        <f t="shared" si="168"/>
        <v>-1047.9748559157808</v>
      </c>
      <c r="OTD97" s="294">
        <f t="shared" si="168"/>
        <v>-1047.9748559157808</v>
      </c>
      <c r="OTE97" s="294">
        <f t="shared" si="168"/>
        <v>-1047.9748559157808</v>
      </c>
      <c r="OTF97" s="294">
        <f t="shared" si="168"/>
        <v>-1047.9748559157808</v>
      </c>
      <c r="OTG97" s="294">
        <f t="shared" si="168"/>
        <v>-1047.9748559157808</v>
      </c>
      <c r="OTH97" s="294">
        <f t="shared" si="168"/>
        <v>-1047.9748559157808</v>
      </c>
      <c r="OTI97" s="294">
        <f t="shared" si="168"/>
        <v>-1047.9748559157808</v>
      </c>
      <c r="OTJ97" s="294">
        <f t="shared" si="168"/>
        <v>-1047.9748559157808</v>
      </c>
      <c r="OTK97" s="294">
        <f t="shared" si="168"/>
        <v>-1047.9748559157808</v>
      </c>
      <c r="OTL97" s="294">
        <f t="shared" si="168"/>
        <v>-1047.9748559157808</v>
      </c>
      <c r="OTM97" s="294">
        <f t="shared" si="168"/>
        <v>-1047.9748559157808</v>
      </c>
      <c r="OTN97" s="294">
        <f t="shared" si="168"/>
        <v>-1047.9748559157808</v>
      </c>
      <c r="OTO97" s="294">
        <f t="shared" si="168"/>
        <v>-1047.9748559157808</v>
      </c>
      <c r="OTP97" s="294">
        <f t="shared" si="168"/>
        <v>-1047.9748559157808</v>
      </c>
      <c r="OTQ97" s="294">
        <f t="shared" si="168"/>
        <v>-1047.9748559157808</v>
      </c>
      <c r="OTR97" s="294">
        <f t="shared" si="168"/>
        <v>-1047.9748559157808</v>
      </c>
      <c r="OTS97" s="294">
        <f t="shared" si="168"/>
        <v>-1047.9748559157808</v>
      </c>
      <c r="OTT97" s="294">
        <f t="shared" si="168"/>
        <v>-1047.9748559157808</v>
      </c>
      <c r="OTU97" s="294">
        <f t="shared" si="168"/>
        <v>-1047.9748559157808</v>
      </c>
      <c r="OTV97" s="294">
        <f t="shared" si="168"/>
        <v>-1047.9748559157808</v>
      </c>
      <c r="OTW97" s="294">
        <f t="shared" si="168"/>
        <v>-1047.9748559157808</v>
      </c>
      <c r="OTX97" s="294">
        <f t="shared" si="168"/>
        <v>-1047.9748559157808</v>
      </c>
      <c r="OTY97" s="294">
        <f t="shared" si="168"/>
        <v>-1047.9748559157808</v>
      </c>
      <c r="OTZ97" s="294">
        <f t="shared" si="168"/>
        <v>-1047.9748559157808</v>
      </c>
      <c r="OUA97" s="294">
        <f t="shared" si="168"/>
        <v>-1047.9748559157808</v>
      </c>
      <c r="OUB97" s="294">
        <f t="shared" si="168"/>
        <v>-1047.9748559157808</v>
      </c>
      <c r="OUC97" s="294">
        <f t="shared" si="168"/>
        <v>-1047.9748559157808</v>
      </c>
      <c r="OUD97" s="294">
        <f t="shared" si="168"/>
        <v>-1047.9748559157808</v>
      </c>
      <c r="OUE97" s="294">
        <f t="shared" si="168"/>
        <v>-1047.9748559157808</v>
      </c>
      <c r="OUF97" s="294">
        <f t="shared" si="168"/>
        <v>-1047.9748559157808</v>
      </c>
      <c r="OUG97" s="294">
        <f t="shared" si="168"/>
        <v>-1047.9748559157808</v>
      </c>
      <c r="OUH97" s="294">
        <f t="shared" si="168"/>
        <v>-1047.9748559157808</v>
      </c>
      <c r="OUI97" s="294">
        <f t="shared" si="168"/>
        <v>-1047.9748559157808</v>
      </c>
      <c r="OUJ97" s="294">
        <f t="shared" si="168"/>
        <v>-1047.9748559157808</v>
      </c>
      <c r="OUK97" s="294">
        <f t="shared" si="168"/>
        <v>-1047.9748559157808</v>
      </c>
      <c r="OUL97" s="294">
        <f t="shared" ref="OUL97:OWW97" si="169">(OUL$96*$B101+SUM($F$8:$F$10)-((OUL$96*$B101+SUM($F$8:$F$10))/$F$11*$F$40)-($F$27*OUL$96/$D$7)-SUM($F$14:$F$26,$F$28:$F$33,$F$35:$F$36,$F$41))</f>
        <v>-1047.9748559157808</v>
      </c>
      <c r="OUM97" s="294">
        <f t="shared" si="169"/>
        <v>-1047.9748559157808</v>
      </c>
      <c r="OUN97" s="294">
        <f t="shared" si="169"/>
        <v>-1047.9748559157808</v>
      </c>
      <c r="OUO97" s="294">
        <f t="shared" si="169"/>
        <v>-1047.9748559157808</v>
      </c>
      <c r="OUP97" s="294">
        <f t="shared" si="169"/>
        <v>-1047.9748559157808</v>
      </c>
      <c r="OUQ97" s="294">
        <f t="shared" si="169"/>
        <v>-1047.9748559157808</v>
      </c>
      <c r="OUR97" s="294">
        <f t="shared" si="169"/>
        <v>-1047.9748559157808</v>
      </c>
      <c r="OUS97" s="294">
        <f t="shared" si="169"/>
        <v>-1047.9748559157808</v>
      </c>
      <c r="OUT97" s="294">
        <f t="shared" si="169"/>
        <v>-1047.9748559157808</v>
      </c>
      <c r="OUU97" s="294">
        <f t="shared" si="169"/>
        <v>-1047.9748559157808</v>
      </c>
      <c r="OUV97" s="294">
        <f t="shared" si="169"/>
        <v>-1047.9748559157808</v>
      </c>
      <c r="OUW97" s="294">
        <f t="shared" si="169"/>
        <v>-1047.9748559157808</v>
      </c>
      <c r="OUX97" s="294">
        <f t="shared" si="169"/>
        <v>-1047.9748559157808</v>
      </c>
      <c r="OUY97" s="294">
        <f t="shared" si="169"/>
        <v>-1047.9748559157808</v>
      </c>
      <c r="OUZ97" s="294">
        <f t="shared" si="169"/>
        <v>-1047.9748559157808</v>
      </c>
      <c r="OVA97" s="294">
        <f t="shared" si="169"/>
        <v>-1047.9748559157808</v>
      </c>
      <c r="OVB97" s="294">
        <f t="shared" si="169"/>
        <v>-1047.9748559157808</v>
      </c>
      <c r="OVC97" s="294">
        <f t="shared" si="169"/>
        <v>-1047.9748559157808</v>
      </c>
      <c r="OVD97" s="294">
        <f t="shared" si="169"/>
        <v>-1047.9748559157808</v>
      </c>
      <c r="OVE97" s="294">
        <f t="shared" si="169"/>
        <v>-1047.9748559157808</v>
      </c>
      <c r="OVF97" s="294">
        <f t="shared" si="169"/>
        <v>-1047.9748559157808</v>
      </c>
      <c r="OVG97" s="294">
        <f t="shared" si="169"/>
        <v>-1047.9748559157808</v>
      </c>
      <c r="OVH97" s="294">
        <f t="shared" si="169"/>
        <v>-1047.9748559157808</v>
      </c>
      <c r="OVI97" s="294">
        <f t="shared" si="169"/>
        <v>-1047.9748559157808</v>
      </c>
      <c r="OVJ97" s="294">
        <f t="shared" si="169"/>
        <v>-1047.9748559157808</v>
      </c>
      <c r="OVK97" s="294">
        <f t="shared" si="169"/>
        <v>-1047.9748559157808</v>
      </c>
      <c r="OVL97" s="294">
        <f t="shared" si="169"/>
        <v>-1047.9748559157808</v>
      </c>
      <c r="OVM97" s="294">
        <f t="shared" si="169"/>
        <v>-1047.9748559157808</v>
      </c>
      <c r="OVN97" s="294">
        <f t="shared" si="169"/>
        <v>-1047.9748559157808</v>
      </c>
      <c r="OVO97" s="294">
        <f t="shared" si="169"/>
        <v>-1047.9748559157808</v>
      </c>
      <c r="OVP97" s="294">
        <f t="shared" si="169"/>
        <v>-1047.9748559157808</v>
      </c>
      <c r="OVQ97" s="294">
        <f t="shared" si="169"/>
        <v>-1047.9748559157808</v>
      </c>
      <c r="OVR97" s="294">
        <f t="shared" si="169"/>
        <v>-1047.9748559157808</v>
      </c>
      <c r="OVS97" s="294">
        <f t="shared" si="169"/>
        <v>-1047.9748559157808</v>
      </c>
      <c r="OVT97" s="294">
        <f t="shared" si="169"/>
        <v>-1047.9748559157808</v>
      </c>
      <c r="OVU97" s="294">
        <f t="shared" si="169"/>
        <v>-1047.9748559157808</v>
      </c>
      <c r="OVV97" s="294">
        <f t="shared" si="169"/>
        <v>-1047.9748559157808</v>
      </c>
      <c r="OVW97" s="294">
        <f t="shared" si="169"/>
        <v>-1047.9748559157808</v>
      </c>
      <c r="OVX97" s="294">
        <f t="shared" si="169"/>
        <v>-1047.9748559157808</v>
      </c>
      <c r="OVY97" s="294">
        <f t="shared" si="169"/>
        <v>-1047.9748559157808</v>
      </c>
      <c r="OVZ97" s="294">
        <f t="shared" si="169"/>
        <v>-1047.9748559157808</v>
      </c>
      <c r="OWA97" s="294">
        <f t="shared" si="169"/>
        <v>-1047.9748559157808</v>
      </c>
      <c r="OWB97" s="294">
        <f t="shared" si="169"/>
        <v>-1047.9748559157808</v>
      </c>
      <c r="OWC97" s="294">
        <f t="shared" si="169"/>
        <v>-1047.9748559157808</v>
      </c>
      <c r="OWD97" s="294">
        <f t="shared" si="169"/>
        <v>-1047.9748559157808</v>
      </c>
      <c r="OWE97" s="294">
        <f t="shared" si="169"/>
        <v>-1047.9748559157808</v>
      </c>
      <c r="OWF97" s="294">
        <f t="shared" si="169"/>
        <v>-1047.9748559157808</v>
      </c>
      <c r="OWG97" s="294">
        <f t="shared" si="169"/>
        <v>-1047.9748559157808</v>
      </c>
      <c r="OWH97" s="294">
        <f t="shared" si="169"/>
        <v>-1047.9748559157808</v>
      </c>
      <c r="OWI97" s="294">
        <f t="shared" si="169"/>
        <v>-1047.9748559157808</v>
      </c>
      <c r="OWJ97" s="294">
        <f t="shared" si="169"/>
        <v>-1047.9748559157808</v>
      </c>
      <c r="OWK97" s="294">
        <f t="shared" si="169"/>
        <v>-1047.9748559157808</v>
      </c>
      <c r="OWL97" s="294">
        <f t="shared" si="169"/>
        <v>-1047.9748559157808</v>
      </c>
      <c r="OWM97" s="294">
        <f t="shared" si="169"/>
        <v>-1047.9748559157808</v>
      </c>
      <c r="OWN97" s="294">
        <f t="shared" si="169"/>
        <v>-1047.9748559157808</v>
      </c>
      <c r="OWO97" s="294">
        <f t="shared" si="169"/>
        <v>-1047.9748559157808</v>
      </c>
      <c r="OWP97" s="294">
        <f t="shared" si="169"/>
        <v>-1047.9748559157808</v>
      </c>
      <c r="OWQ97" s="294">
        <f t="shared" si="169"/>
        <v>-1047.9748559157808</v>
      </c>
      <c r="OWR97" s="294">
        <f t="shared" si="169"/>
        <v>-1047.9748559157808</v>
      </c>
      <c r="OWS97" s="294">
        <f t="shared" si="169"/>
        <v>-1047.9748559157808</v>
      </c>
      <c r="OWT97" s="294">
        <f t="shared" si="169"/>
        <v>-1047.9748559157808</v>
      </c>
      <c r="OWU97" s="294">
        <f t="shared" si="169"/>
        <v>-1047.9748559157808</v>
      </c>
      <c r="OWV97" s="294">
        <f t="shared" si="169"/>
        <v>-1047.9748559157808</v>
      </c>
      <c r="OWW97" s="294">
        <f t="shared" si="169"/>
        <v>-1047.9748559157808</v>
      </c>
      <c r="OWX97" s="294">
        <f t="shared" ref="OWX97:OZI97" si="170">(OWX$96*$B101+SUM($F$8:$F$10)-((OWX$96*$B101+SUM($F$8:$F$10))/$F$11*$F$40)-($F$27*OWX$96/$D$7)-SUM($F$14:$F$26,$F$28:$F$33,$F$35:$F$36,$F$41))</f>
        <v>-1047.9748559157808</v>
      </c>
      <c r="OWY97" s="294">
        <f t="shared" si="170"/>
        <v>-1047.9748559157808</v>
      </c>
      <c r="OWZ97" s="294">
        <f t="shared" si="170"/>
        <v>-1047.9748559157808</v>
      </c>
      <c r="OXA97" s="294">
        <f t="shared" si="170"/>
        <v>-1047.9748559157808</v>
      </c>
      <c r="OXB97" s="294">
        <f t="shared" si="170"/>
        <v>-1047.9748559157808</v>
      </c>
      <c r="OXC97" s="294">
        <f t="shared" si="170"/>
        <v>-1047.9748559157808</v>
      </c>
      <c r="OXD97" s="294">
        <f t="shared" si="170"/>
        <v>-1047.9748559157808</v>
      </c>
      <c r="OXE97" s="294">
        <f t="shared" si="170"/>
        <v>-1047.9748559157808</v>
      </c>
      <c r="OXF97" s="294">
        <f t="shared" si="170"/>
        <v>-1047.9748559157808</v>
      </c>
      <c r="OXG97" s="294">
        <f t="shared" si="170"/>
        <v>-1047.9748559157808</v>
      </c>
      <c r="OXH97" s="294">
        <f t="shared" si="170"/>
        <v>-1047.9748559157808</v>
      </c>
      <c r="OXI97" s="294">
        <f t="shared" si="170"/>
        <v>-1047.9748559157808</v>
      </c>
      <c r="OXJ97" s="294">
        <f t="shared" si="170"/>
        <v>-1047.9748559157808</v>
      </c>
      <c r="OXK97" s="294">
        <f t="shared" si="170"/>
        <v>-1047.9748559157808</v>
      </c>
      <c r="OXL97" s="294">
        <f t="shared" si="170"/>
        <v>-1047.9748559157808</v>
      </c>
      <c r="OXM97" s="294">
        <f t="shared" si="170"/>
        <v>-1047.9748559157808</v>
      </c>
      <c r="OXN97" s="294">
        <f t="shared" si="170"/>
        <v>-1047.9748559157808</v>
      </c>
      <c r="OXO97" s="294">
        <f t="shared" si="170"/>
        <v>-1047.9748559157808</v>
      </c>
      <c r="OXP97" s="294">
        <f t="shared" si="170"/>
        <v>-1047.9748559157808</v>
      </c>
      <c r="OXQ97" s="294">
        <f t="shared" si="170"/>
        <v>-1047.9748559157808</v>
      </c>
      <c r="OXR97" s="294">
        <f t="shared" si="170"/>
        <v>-1047.9748559157808</v>
      </c>
      <c r="OXS97" s="294">
        <f t="shared" si="170"/>
        <v>-1047.9748559157808</v>
      </c>
      <c r="OXT97" s="294">
        <f t="shared" si="170"/>
        <v>-1047.9748559157808</v>
      </c>
      <c r="OXU97" s="294">
        <f t="shared" si="170"/>
        <v>-1047.9748559157808</v>
      </c>
      <c r="OXV97" s="294">
        <f t="shared" si="170"/>
        <v>-1047.9748559157808</v>
      </c>
      <c r="OXW97" s="294">
        <f t="shared" si="170"/>
        <v>-1047.9748559157808</v>
      </c>
      <c r="OXX97" s="294">
        <f t="shared" si="170"/>
        <v>-1047.9748559157808</v>
      </c>
      <c r="OXY97" s="294">
        <f t="shared" si="170"/>
        <v>-1047.9748559157808</v>
      </c>
      <c r="OXZ97" s="294">
        <f t="shared" si="170"/>
        <v>-1047.9748559157808</v>
      </c>
      <c r="OYA97" s="294">
        <f t="shared" si="170"/>
        <v>-1047.9748559157808</v>
      </c>
      <c r="OYB97" s="294">
        <f t="shared" si="170"/>
        <v>-1047.9748559157808</v>
      </c>
      <c r="OYC97" s="294">
        <f t="shared" si="170"/>
        <v>-1047.9748559157808</v>
      </c>
      <c r="OYD97" s="294">
        <f t="shared" si="170"/>
        <v>-1047.9748559157808</v>
      </c>
      <c r="OYE97" s="294">
        <f t="shared" si="170"/>
        <v>-1047.9748559157808</v>
      </c>
      <c r="OYF97" s="294">
        <f t="shared" si="170"/>
        <v>-1047.9748559157808</v>
      </c>
      <c r="OYG97" s="294">
        <f t="shared" si="170"/>
        <v>-1047.9748559157808</v>
      </c>
      <c r="OYH97" s="294">
        <f t="shared" si="170"/>
        <v>-1047.9748559157808</v>
      </c>
      <c r="OYI97" s="294">
        <f t="shared" si="170"/>
        <v>-1047.9748559157808</v>
      </c>
      <c r="OYJ97" s="294">
        <f t="shared" si="170"/>
        <v>-1047.9748559157808</v>
      </c>
      <c r="OYK97" s="294">
        <f t="shared" si="170"/>
        <v>-1047.9748559157808</v>
      </c>
      <c r="OYL97" s="294">
        <f t="shared" si="170"/>
        <v>-1047.9748559157808</v>
      </c>
      <c r="OYM97" s="294">
        <f t="shared" si="170"/>
        <v>-1047.9748559157808</v>
      </c>
      <c r="OYN97" s="294">
        <f t="shared" si="170"/>
        <v>-1047.9748559157808</v>
      </c>
      <c r="OYO97" s="294">
        <f t="shared" si="170"/>
        <v>-1047.9748559157808</v>
      </c>
      <c r="OYP97" s="294">
        <f t="shared" si="170"/>
        <v>-1047.9748559157808</v>
      </c>
      <c r="OYQ97" s="294">
        <f t="shared" si="170"/>
        <v>-1047.9748559157808</v>
      </c>
      <c r="OYR97" s="294">
        <f t="shared" si="170"/>
        <v>-1047.9748559157808</v>
      </c>
      <c r="OYS97" s="294">
        <f t="shared" si="170"/>
        <v>-1047.9748559157808</v>
      </c>
      <c r="OYT97" s="294">
        <f t="shared" si="170"/>
        <v>-1047.9748559157808</v>
      </c>
      <c r="OYU97" s="294">
        <f t="shared" si="170"/>
        <v>-1047.9748559157808</v>
      </c>
      <c r="OYV97" s="294">
        <f t="shared" si="170"/>
        <v>-1047.9748559157808</v>
      </c>
      <c r="OYW97" s="294">
        <f t="shared" si="170"/>
        <v>-1047.9748559157808</v>
      </c>
      <c r="OYX97" s="294">
        <f t="shared" si="170"/>
        <v>-1047.9748559157808</v>
      </c>
      <c r="OYY97" s="294">
        <f t="shared" si="170"/>
        <v>-1047.9748559157808</v>
      </c>
      <c r="OYZ97" s="294">
        <f t="shared" si="170"/>
        <v>-1047.9748559157808</v>
      </c>
      <c r="OZA97" s="294">
        <f t="shared" si="170"/>
        <v>-1047.9748559157808</v>
      </c>
      <c r="OZB97" s="294">
        <f t="shared" si="170"/>
        <v>-1047.9748559157808</v>
      </c>
      <c r="OZC97" s="294">
        <f t="shared" si="170"/>
        <v>-1047.9748559157808</v>
      </c>
      <c r="OZD97" s="294">
        <f t="shared" si="170"/>
        <v>-1047.9748559157808</v>
      </c>
      <c r="OZE97" s="294">
        <f t="shared" si="170"/>
        <v>-1047.9748559157808</v>
      </c>
      <c r="OZF97" s="294">
        <f t="shared" si="170"/>
        <v>-1047.9748559157808</v>
      </c>
      <c r="OZG97" s="294">
        <f t="shared" si="170"/>
        <v>-1047.9748559157808</v>
      </c>
      <c r="OZH97" s="294">
        <f t="shared" si="170"/>
        <v>-1047.9748559157808</v>
      </c>
      <c r="OZI97" s="294">
        <f t="shared" si="170"/>
        <v>-1047.9748559157808</v>
      </c>
      <c r="OZJ97" s="294">
        <f t="shared" ref="OZJ97:PBU97" si="171">(OZJ$96*$B101+SUM($F$8:$F$10)-((OZJ$96*$B101+SUM($F$8:$F$10))/$F$11*$F$40)-($F$27*OZJ$96/$D$7)-SUM($F$14:$F$26,$F$28:$F$33,$F$35:$F$36,$F$41))</f>
        <v>-1047.9748559157808</v>
      </c>
      <c r="OZK97" s="294">
        <f t="shared" si="171"/>
        <v>-1047.9748559157808</v>
      </c>
      <c r="OZL97" s="294">
        <f t="shared" si="171"/>
        <v>-1047.9748559157808</v>
      </c>
      <c r="OZM97" s="294">
        <f t="shared" si="171"/>
        <v>-1047.9748559157808</v>
      </c>
      <c r="OZN97" s="294">
        <f t="shared" si="171"/>
        <v>-1047.9748559157808</v>
      </c>
      <c r="OZO97" s="294">
        <f t="shared" si="171"/>
        <v>-1047.9748559157808</v>
      </c>
      <c r="OZP97" s="294">
        <f t="shared" si="171"/>
        <v>-1047.9748559157808</v>
      </c>
      <c r="OZQ97" s="294">
        <f t="shared" si="171"/>
        <v>-1047.9748559157808</v>
      </c>
      <c r="OZR97" s="294">
        <f t="shared" si="171"/>
        <v>-1047.9748559157808</v>
      </c>
      <c r="OZS97" s="294">
        <f t="shared" si="171"/>
        <v>-1047.9748559157808</v>
      </c>
      <c r="OZT97" s="294">
        <f t="shared" si="171"/>
        <v>-1047.9748559157808</v>
      </c>
      <c r="OZU97" s="294">
        <f t="shared" si="171"/>
        <v>-1047.9748559157808</v>
      </c>
      <c r="OZV97" s="294">
        <f t="shared" si="171"/>
        <v>-1047.9748559157808</v>
      </c>
      <c r="OZW97" s="294">
        <f t="shared" si="171"/>
        <v>-1047.9748559157808</v>
      </c>
      <c r="OZX97" s="294">
        <f t="shared" si="171"/>
        <v>-1047.9748559157808</v>
      </c>
      <c r="OZY97" s="294">
        <f t="shared" si="171"/>
        <v>-1047.9748559157808</v>
      </c>
      <c r="OZZ97" s="294">
        <f t="shared" si="171"/>
        <v>-1047.9748559157808</v>
      </c>
      <c r="PAA97" s="294">
        <f t="shared" si="171"/>
        <v>-1047.9748559157808</v>
      </c>
      <c r="PAB97" s="294">
        <f t="shared" si="171"/>
        <v>-1047.9748559157808</v>
      </c>
      <c r="PAC97" s="294">
        <f t="shared" si="171"/>
        <v>-1047.9748559157808</v>
      </c>
      <c r="PAD97" s="294">
        <f t="shared" si="171"/>
        <v>-1047.9748559157808</v>
      </c>
      <c r="PAE97" s="294">
        <f t="shared" si="171"/>
        <v>-1047.9748559157808</v>
      </c>
      <c r="PAF97" s="294">
        <f t="shared" si="171"/>
        <v>-1047.9748559157808</v>
      </c>
      <c r="PAG97" s="294">
        <f t="shared" si="171"/>
        <v>-1047.9748559157808</v>
      </c>
      <c r="PAH97" s="294">
        <f t="shared" si="171"/>
        <v>-1047.9748559157808</v>
      </c>
      <c r="PAI97" s="294">
        <f t="shared" si="171"/>
        <v>-1047.9748559157808</v>
      </c>
      <c r="PAJ97" s="294">
        <f t="shared" si="171"/>
        <v>-1047.9748559157808</v>
      </c>
      <c r="PAK97" s="294">
        <f t="shared" si="171"/>
        <v>-1047.9748559157808</v>
      </c>
      <c r="PAL97" s="294">
        <f t="shared" si="171"/>
        <v>-1047.9748559157808</v>
      </c>
      <c r="PAM97" s="294">
        <f t="shared" si="171"/>
        <v>-1047.9748559157808</v>
      </c>
      <c r="PAN97" s="294">
        <f t="shared" si="171"/>
        <v>-1047.9748559157808</v>
      </c>
      <c r="PAO97" s="294">
        <f t="shared" si="171"/>
        <v>-1047.9748559157808</v>
      </c>
      <c r="PAP97" s="294">
        <f t="shared" si="171"/>
        <v>-1047.9748559157808</v>
      </c>
      <c r="PAQ97" s="294">
        <f t="shared" si="171"/>
        <v>-1047.9748559157808</v>
      </c>
      <c r="PAR97" s="294">
        <f t="shared" si="171"/>
        <v>-1047.9748559157808</v>
      </c>
      <c r="PAS97" s="294">
        <f t="shared" si="171"/>
        <v>-1047.9748559157808</v>
      </c>
      <c r="PAT97" s="294">
        <f t="shared" si="171"/>
        <v>-1047.9748559157808</v>
      </c>
      <c r="PAU97" s="294">
        <f t="shared" si="171"/>
        <v>-1047.9748559157808</v>
      </c>
      <c r="PAV97" s="294">
        <f t="shared" si="171"/>
        <v>-1047.9748559157808</v>
      </c>
      <c r="PAW97" s="294">
        <f t="shared" si="171"/>
        <v>-1047.9748559157808</v>
      </c>
      <c r="PAX97" s="294">
        <f t="shared" si="171"/>
        <v>-1047.9748559157808</v>
      </c>
      <c r="PAY97" s="294">
        <f t="shared" si="171"/>
        <v>-1047.9748559157808</v>
      </c>
      <c r="PAZ97" s="294">
        <f t="shared" si="171"/>
        <v>-1047.9748559157808</v>
      </c>
      <c r="PBA97" s="294">
        <f t="shared" si="171"/>
        <v>-1047.9748559157808</v>
      </c>
      <c r="PBB97" s="294">
        <f t="shared" si="171"/>
        <v>-1047.9748559157808</v>
      </c>
      <c r="PBC97" s="294">
        <f t="shared" si="171"/>
        <v>-1047.9748559157808</v>
      </c>
      <c r="PBD97" s="294">
        <f t="shared" si="171"/>
        <v>-1047.9748559157808</v>
      </c>
      <c r="PBE97" s="294">
        <f t="shared" si="171"/>
        <v>-1047.9748559157808</v>
      </c>
      <c r="PBF97" s="294">
        <f t="shared" si="171"/>
        <v>-1047.9748559157808</v>
      </c>
      <c r="PBG97" s="294">
        <f t="shared" si="171"/>
        <v>-1047.9748559157808</v>
      </c>
      <c r="PBH97" s="294">
        <f t="shared" si="171"/>
        <v>-1047.9748559157808</v>
      </c>
      <c r="PBI97" s="294">
        <f t="shared" si="171"/>
        <v>-1047.9748559157808</v>
      </c>
      <c r="PBJ97" s="294">
        <f t="shared" si="171"/>
        <v>-1047.9748559157808</v>
      </c>
      <c r="PBK97" s="294">
        <f t="shared" si="171"/>
        <v>-1047.9748559157808</v>
      </c>
      <c r="PBL97" s="294">
        <f t="shared" si="171"/>
        <v>-1047.9748559157808</v>
      </c>
      <c r="PBM97" s="294">
        <f t="shared" si="171"/>
        <v>-1047.9748559157808</v>
      </c>
      <c r="PBN97" s="294">
        <f t="shared" si="171"/>
        <v>-1047.9748559157808</v>
      </c>
      <c r="PBO97" s="294">
        <f t="shared" si="171"/>
        <v>-1047.9748559157808</v>
      </c>
      <c r="PBP97" s="294">
        <f t="shared" si="171"/>
        <v>-1047.9748559157808</v>
      </c>
      <c r="PBQ97" s="294">
        <f t="shared" si="171"/>
        <v>-1047.9748559157808</v>
      </c>
      <c r="PBR97" s="294">
        <f t="shared" si="171"/>
        <v>-1047.9748559157808</v>
      </c>
      <c r="PBS97" s="294">
        <f t="shared" si="171"/>
        <v>-1047.9748559157808</v>
      </c>
      <c r="PBT97" s="294">
        <f t="shared" si="171"/>
        <v>-1047.9748559157808</v>
      </c>
      <c r="PBU97" s="294">
        <f t="shared" si="171"/>
        <v>-1047.9748559157808</v>
      </c>
      <c r="PBV97" s="294">
        <f t="shared" ref="PBV97:PEG97" si="172">(PBV$96*$B101+SUM($F$8:$F$10)-((PBV$96*$B101+SUM($F$8:$F$10))/$F$11*$F$40)-($F$27*PBV$96/$D$7)-SUM($F$14:$F$26,$F$28:$F$33,$F$35:$F$36,$F$41))</f>
        <v>-1047.9748559157808</v>
      </c>
      <c r="PBW97" s="294">
        <f t="shared" si="172"/>
        <v>-1047.9748559157808</v>
      </c>
      <c r="PBX97" s="294">
        <f t="shared" si="172"/>
        <v>-1047.9748559157808</v>
      </c>
      <c r="PBY97" s="294">
        <f t="shared" si="172"/>
        <v>-1047.9748559157808</v>
      </c>
      <c r="PBZ97" s="294">
        <f t="shared" si="172"/>
        <v>-1047.9748559157808</v>
      </c>
      <c r="PCA97" s="294">
        <f t="shared" si="172"/>
        <v>-1047.9748559157808</v>
      </c>
      <c r="PCB97" s="294">
        <f t="shared" si="172"/>
        <v>-1047.9748559157808</v>
      </c>
      <c r="PCC97" s="294">
        <f t="shared" si="172"/>
        <v>-1047.9748559157808</v>
      </c>
      <c r="PCD97" s="294">
        <f t="shared" si="172"/>
        <v>-1047.9748559157808</v>
      </c>
      <c r="PCE97" s="294">
        <f t="shared" si="172"/>
        <v>-1047.9748559157808</v>
      </c>
      <c r="PCF97" s="294">
        <f t="shared" si="172"/>
        <v>-1047.9748559157808</v>
      </c>
      <c r="PCG97" s="294">
        <f t="shared" si="172"/>
        <v>-1047.9748559157808</v>
      </c>
      <c r="PCH97" s="294">
        <f t="shared" si="172"/>
        <v>-1047.9748559157808</v>
      </c>
      <c r="PCI97" s="294">
        <f t="shared" si="172"/>
        <v>-1047.9748559157808</v>
      </c>
      <c r="PCJ97" s="294">
        <f t="shared" si="172"/>
        <v>-1047.9748559157808</v>
      </c>
      <c r="PCK97" s="294">
        <f t="shared" si="172"/>
        <v>-1047.9748559157808</v>
      </c>
      <c r="PCL97" s="294">
        <f t="shared" si="172"/>
        <v>-1047.9748559157808</v>
      </c>
      <c r="PCM97" s="294">
        <f t="shared" si="172"/>
        <v>-1047.9748559157808</v>
      </c>
      <c r="PCN97" s="294">
        <f t="shared" si="172"/>
        <v>-1047.9748559157808</v>
      </c>
      <c r="PCO97" s="294">
        <f t="shared" si="172"/>
        <v>-1047.9748559157808</v>
      </c>
      <c r="PCP97" s="294">
        <f t="shared" si="172"/>
        <v>-1047.9748559157808</v>
      </c>
      <c r="PCQ97" s="294">
        <f t="shared" si="172"/>
        <v>-1047.9748559157808</v>
      </c>
      <c r="PCR97" s="294">
        <f t="shared" si="172"/>
        <v>-1047.9748559157808</v>
      </c>
      <c r="PCS97" s="294">
        <f t="shared" si="172"/>
        <v>-1047.9748559157808</v>
      </c>
      <c r="PCT97" s="294">
        <f t="shared" si="172"/>
        <v>-1047.9748559157808</v>
      </c>
      <c r="PCU97" s="294">
        <f t="shared" si="172"/>
        <v>-1047.9748559157808</v>
      </c>
      <c r="PCV97" s="294">
        <f t="shared" si="172"/>
        <v>-1047.9748559157808</v>
      </c>
      <c r="PCW97" s="294">
        <f t="shared" si="172"/>
        <v>-1047.9748559157808</v>
      </c>
      <c r="PCX97" s="294">
        <f t="shared" si="172"/>
        <v>-1047.9748559157808</v>
      </c>
      <c r="PCY97" s="294">
        <f t="shared" si="172"/>
        <v>-1047.9748559157808</v>
      </c>
      <c r="PCZ97" s="294">
        <f t="shared" si="172"/>
        <v>-1047.9748559157808</v>
      </c>
      <c r="PDA97" s="294">
        <f t="shared" si="172"/>
        <v>-1047.9748559157808</v>
      </c>
      <c r="PDB97" s="294">
        <f t="shared" si="172"/>
        <v>-1047.9748559157808</v>
      </c>
      <c r="PDC97" s="294">
        <f t="shared" si="172"/>
        <v>-1047.9748559157808</v>
      </c>
      <c r="PDD97" s="294">
        <f t="shared" si="172"/>
        <v>-1047.9748559157808</v>
      </c>
      <c r="PDE97" s="294">
        <f t="shared" si="172"/>
        <v>-1047.9748559157808</v>
      </c>
      <c r="PDF97" s="294">
        <f t="shared" si="172"/>
        <v>-1047.9748559157808</v>
      </c>
      <c r="PDG97" s="294">
        <f t="shared" si="172"/>
        <v>-1047.9748559157808</v>
      </c>
      <c r="PDH97" s="294">
        <f t="shared" si="172"/>
        <v>-1047.9748559157808</v>
      </c>
      <c r="PDI97" s="294">
        <f t="shared" si="172"/>
        <v>-1047.9748559157808</v>
      </c>
      <c r="PDJ97" s="294">
        <f t="shared" si="172"/>
        <v>-1047.9748559157808</v>
      </c>
      <c r="PDK97" s="294">
        <f t="shared" si="172"/>
        <v>-1047.9748559157808</v>
      </c>
      <c r="PDL97" s="294">
        <f t="shared" si="172"/>
        <v>-1047.9748559157808</v>
      </c>
      <c r="PDM97" s="294">
        <f t="shared" si="172"/>
        <v>-1047.9748559157808</v>
      </c>
      <c r="PDN97" s="294">
        <f t="shared" si="172"/>
        <v>-1047.9748559157808</v>
      </c>
      <c r="PDO97" s="294">
        <f t="shared" si="172"/>
        <v>-1047.9748559157808</v>
      </c>
      <c r="PDP97" s="294">
        <f t="shared" si="172"/>
        <v>-1047.9748559157808</v>
      </c>
      <c r="PDQ97" s="294">
        <f t="shared" si="172"/>
        <v>-1047.9748559157808</v>
      </c>
      <c r="PDR97" s="294">
        <f t="shared" si="172"/>
        <v>-1047.9748559157808</v>
      </c>
      <c r="PDS97" s="294">
        <f t="shared" si="172"/>
        <v>-1047.9748559157808</v>
      </c>
      <c r="PDT97" s="294">
        <f t="shared" si="172"/>
        <v>-1047.9748559157808</v>
      </c>
      <c r="PDU97" s="294">
        <f t="shared" si="172"/>
        <v>-1047.9748559157808</v>
      </c>
      <c r="PDV97" s="294">
        <f t="shared" si="172"/>
        <v>-1047.9748559157808</v>
      </c>
      <c r="PDW97" s="294">
        <f t="shared" si="172"/>
        <v>-1047.9748559157808</v>
      </c>
      <c r="PDX97" s="294">
        <f t="shared" si="172"/>
        <v>-1047.9748559157808</v>
      </c>
      <c r="PDY97" s="294">
        <f t="shared" si="172"/>
        <v>-1047.9748559157808</v>
      </c>
      <c r="PDZ97" s="294">
        <f t="shared" si="172"/>
        <v>-1047.9748559157808</v>
      </c>
      <c r="PEA97" s="294">
        <f t="shared" si="172"/>
        <v>-1047.9748559157808</v>
      </c>
      <c r="PEB97" s="294">
        <f t="shared" si="172"/>
        <v>-1047.9748559157808</v>
      </c>
      <c r="PEC97" s="294">
        <f t="shared" si="172"/>
        <v>-1047.9748559157808</v>
      </c>
      <c r="PED97" s="294">
        <f t="shared" si="172"/>
        <v>-1047.9748559157808</v>
      </c>
      <c r="PEE97" s="294">
        <f t="shared" si="172"/>
        <v>-1047.9748559157808</v>
      </c>
      <c r="PEF97" s="294">
        <f t="shared" si="172"/>
        <v>-1047.9748559157808</v>
      </c>
      <c r="PEG97" s="294">
        <f t="shared" si="172"/>
        <v>-1047.9748559157808</v>
      </c>
      <c r="PEH97" s="294">
        <f t="shared" ref="PEH97:PGS97" si="173">(PEH$96*$B101+SUM($F$8:$F$10)-((PEH$96*$B101+SUM($F$8:$F$10))/$F$11*$F$40)-($F$27*PEH$96/$D$7)-SUM($F$14:$F$26,$F$28:$F$33,$F$35:$F$36,$F$41))</f>
        <v>-1047.9748559157808</v>
      </c>
      <c r="PEI97" s="294">
        <f t="shared" si="173"/>
        <v>-1047.9748559157808</v>
      </c>
      <c r="PEJ97" s="294">
        <f t="shared" si="173"/>
        <v>-1047.9748559157808</v>
      </c>
      <c r="PEK97" s="294">
        <f t="shared" si="173"/>
        <v>-1047.9748559157808</v>
      </c>
      <c r="PEL97" s="294">
        <f t="shared" si="173"/>
        <v>-1047.9748559157808</v>
      </c>
      <c r="PEM97" s="294">
        <f t="shared" si="173"/>
        <v>-1047.9748559157808</v>
      </c>
      <c r="PEN97" s="294">
        <f t="shared" si="173"/>
        <v>-1047.9748559157808</v>
      </c>
      <c r="PEO97" s="294">
        <f t="shared" si="173"/>
        <v>-1047.9748559157808</v>
      </c>
      <c r="PEP97" s="294">
        <f t="shared" si="173"/>
        <v>-1047.9748559157808</v>
      </c>
      <c r="PEQ97" s="294">
        <f t="shared" si="173"/>
        <v>-1047.9748559157808</v>
      </c>
      <c r="PER97" s="294">
        <f t="shared" si="173"/>
        <v>-1047.9748559157808</v>
      </c>
      <c r="PES97" s="294">
        <f t="shared" si="173"/>
        <v>-1047.9748559157808</v>
      </c>
      <c r="PET97" s="294">
        <f t="shared" si="173"/>
        <v>-1047.9748559157808</v>
      </c>
      <c r="PEU97" s="294">
        <f t="shared" si="173"/>
        <v>-1047.9748559157808</v>
      </c>
      <c r="PEV97" s="294">
        <f t="shared" si="173"/>
        <v>-1047.9748559157808</v>
      </c>
      <c r="PEW97" s="294">
        <f t="shared" si="173"/>
        <v>-1047.9748559157808</v>
      </c>
      <c r="PEX97" s="294">
        <f t="shared" si="173"/>
        <v>-1047.9748559157808</v>
      </c>
      <c r="PEY97" s="294">
        <f t="shared" si="173"/>
        <v>-1047.9748559157808</v>
      </c>
      <c r="PEZ97" s="294">
        <f t="shared" si="173"/>
        <v>-1047.9748559157808</v>
      </c>
      <c r="PFA97" s="294">
        <f t="shared" si="173"/>
        <v>-1047.9748559157808</v>
      </c>
      <c r="PFB97" s="294">
        <f t="shared" si="173"/>
        <v>-1047.9748559157808</v>
      </c>
      <c r="PFC97" s="294">
        <f t="shared" si="173"/>
        <v>-1047.9748559157808</v>
      </c>
      <c r="PFD97" s="294">
        <f t="shared" si="173"/>
        <v>-1047.9748559157808</v>
      </c>
      <c r="PFE97" s="294">
        <f t="shared" si="173"/>
        <v>-1047.9748559157808</v>
      </c>
      <c r="PFF97" s="294">
        <f t="shared" si="173"/>
        <v>-1047.9748559157808</v>
      </c>
      <c r="PFG97" s="294">
        <f t="shared" si="173"/>
        <v>-1047.9748559157808</v>
      </c>
      <c r="PFH97" s="294">
        <f t="shared" si="173"/>
        <v>-1047.9748559157808</v>
      </c>
      <c r="PFI97" s="294">
        <f t="shared" si="173"/>
        <v>-1047.9748559157808</v>
      </c>
      <c r="PFJ97" s="294">
        <f t="shared" si="173"/>
        <v>-1047.9748559157808</v>
      </c>
      <c r="PFK97" s="294">
        <f t="shared" si="173"/>
        <v>-1047.9748559157808</v>
      </c>
      <c r="PFL97" s="294">
        <f t="shared" si="173"/>
        <v>-1047.9748559157808</v>
      </c>
      <c r="PFM97" s="294">
        <f t="shared" si="173"/>
        <v>-1047.9748559157808</v>
      </c>
      <c r="PFN97" s="294">
        <f t="shared" si="173"/>
        <v>-1047.9748559157808</v>
      </c>
      <c r="PFO97" s="294">
        <f t="shared" si="173"/>
        <v>-1047.9748559157808</v>
      </c>
      <c r="PFP97" s="294">
        <f t="shared" si="173"/>
        <v>-1047.9748559157808</v>
      </c>
      <c r="PFQ97" s="294">
        <f t="shared" si="173"/>
        <v>-1047.9748559157808</v>
      </c>
      <c r="PFR97" s="294">
        <f t="shared" si="173"/>
        <v>-1047.9748559157808</v>
      </c>
      <c r="PFS97" s="294">
        <f t="shared" si="173"/>
        <v>-1047.9748559157808</v>
      </c>
      <c r="PFT97" s="294">
        <f t="shared" si="173"/>
        <v>-1047.9748559157808</v>
      </c>
      <c r="PFU97" s="294">
        <f t="shared" si="173"/>
        <v>-1047.9748559157808</v>
      </c>
      <c r="PFV97" s="294">
        <f t="shared" si="173"/>
        <v>-1047.9748559157808</v>
      </c>
      <c r="PFW97" s="294">
        <f t="shared" si="173"/>
        <v>-1047.9748559157808</v>
      </c>
      <c r="PFX97" s="294">
        <f t="shared" si="173"/>
        <v>-1047.9748559157808</v>
      </c>
      <c r="PFY97" s="294">
        <f t="shared" si="173"/>
        <v>-1047.9748559157808</v>
      </c>
      <c r="PFZ97" s="294">
        <f t="shared" si="173"/>
        <v>-1047.9748559157808</v>
      </c>
      <c r="PGA97" s="294">
        <f t="shared" si="173"/>
        <v>-1047.9748559157808</v>
      </c>
      <c r="PGB97" s="294">
        <f t="shared" si="173"/>
        <v>-1047.9748559157808</v>
      </c>
      <c r="PGC97" s="294">
        <f t="shared" si="173"/>
        <v>-1047.9748559157808</v>
      </c>
      <c r="PGD97" s="294">
        <f t="shared" si="173"/>
        <v>-1047.9748559157808</v>
      </c>
      <c r="PGE97" s="294">
        <f t="shared" si="173"/>
        <v>-1047.9748559157808</v>
      </c>
      <c r="PGF97" s="294">
        <f t="shared" si="173"/>
        <v>-1047.9748559157808</v>
      </c>
      <c r="PGG97" s="294">
        <f t="shared" si="173"/>
        <v>-1047.9748559157808</v>
      </c>
      <c r="PGH97" s="294">
        <f t="shared" si="173"/>
        <v>-1047.9748559157808</v>
      </c>
      <c r="PGI97" s="294">
        <f t="shared" si="173"/>
        <v>-1047.9748559157808</v>
      </c>
      <c r="PGJ97" s="294">
        <f t="shared" si="173"/>
        <v>-1047.9748559157808</v>
      </c>
      <c r="PGK97" s="294">
        <f t="shared" si="173"/>
        <v>-1047.9748559157808</v>
      </c>
      <c r="PGL97" s="294">
        <f t="shared" si="173"/>
        <v>-1047.9748559157808</v>
      </c>
      <c r="PGM97" s="294">
        <f t="shared" si="173"/>
        <v>-1047.9748559157808</v>
      </c>
      <c r="PGN97" s="294">
        <f t="shared" si="173"/>
        <v>-1047.9748559157808</v>
      </c>
      <c r="PGO97" s="294">
        <f t="shared" si="173"/>
        <v>-1047.9748559157808</v>
      </c>
      <c r="PGP97" s="294">
        <f t="shared" si="173"/>
        <v>-1047.9748559157808</v>
      </c>
      <c r="PGQ97" s="294">
        <f t="shared" si="173"/>
        <v>-1047.9748559157808</v>
      </c>
      <c r="PGR97" s="294">
        <f t="shared" si="173"/>
        <v>-1047.9748559157808</v>
      </c>
      <c r="PGS97" s="294">
        <f t="shared" si="173"/>
        <v>-1047.9748559157808</v>
      </c>
      <c r="PGT97" s="294">
        <f t="shared" ref="PGT97:PJE97" si="174">(PGT$96*$B101+SUM($F$8:$F$10)-((PGT$96*$B101+SUM($F$8:$F$10))/$F$11*$F$40)-($F$27*PGT$96/$D$7)-SUM($F$14:$F$26,$F$28:$F$33,$F$35:$F$36,$F$41))</f>
        <v>-1047.9748559157808</v>
      </c>
      <c r="PGU97" s="294">
        <f t="shared" si="174"/>
        <v>-1047.9748559157808</v>
      </c>
      <c r="PGV97" s="294">
        <f t="shared" si="174"/>
        <v>-1047.9748559157808</v>
      </c>
      <c r="PGW97" s="294">
        <f t="shared" si="174"/>
        <v>-1047.9748559157808</v>
      </c>
      <c r="PGX97" s="294">
        <f t="shared" si="174"/>
        <v>-1047.9748559157808</v>
      </c>
      <c r="PGY97" s="294">
        <f t="shared" si="174"/>
        <v>-1047.9748559157808</v>
      </c>
      <c r="PGZ97" s="294">
        <f t="shared" si="174"/>
        <v>-1047.9748559157808</v>
      </c>
      <c r="PHA97" s="294">
        <f t="shared" si="174"/>
        <v>-1047.9748559157808</v>
      </c>
      <c r="PHB97" s="294">
        <f t="shared" si="174"/>
        <v>-1047.9748559157808</v>
      </c>
      <c r="PHC97" s="294">
        <f t="shared" si="174"/>
        <v>-1047.9748559157808</v>
      </c>
      <c r="PHD97" s="294">
        <f t="shared" si="174"/>
        <v>-1047.9748559157808</v>
      </c>
      <c r="PHE97" s="294">
        <f t="shared" si="174"/>
        <v>-1047.9748559157808</v>
      </c>
      <c r="PHF97" s="294">
        <f t="shared" si="174"/>
        <v>-1047.9748559157808</v>
      </c>
      <c r="PHG97" s="294">
        <f t="shared" si="174"/>
        <v>-1047.9748559157808</v>
      </c>
      <c r="PHH97" s="294">
        <f t="shared" si="174"/>
        <v>-1047.9748559157808</v>
      </c>
      <c r="PHI97" s="294">
        <f t="shared" si="174"/>
        <v>-1047.9748559157808</v>
      </c>
      <c r="PHJ97" s="294">
        <f t="shared" si="174"/>
        <v>-1047.9748559157808</v>
      </c>
      <c r="PHK97" s="294">
        <f t="shared" si="174"/>
        <v>-1047.9748559157808</v>
      </c>
      <c r="PHL97" s="294">
        <f t="shared" si="174"/>
        <v>-1047.9748559157808</v>
      </c>
      <c r="PHM97" s="294">
        <f t="shared" si="174"/>
        <v>-1047.9748559157808</v>
      </c>
      <c r="PHN97" s="294">
        <f t="shared" si="174"/>
        <v>-1047.9748559157808</v>
      </c>
      <c r="PHO97" s="294">
        <f t="shared" si="174"/>
        <v>-1047.9748559157808</v>
      </c>
      <c r="PHP97" s="294">
        <f t="shared" si="174"/>
        <v>-1047.9748559157808</v>
      </c>
      <c r="PHQ97" s="294">
        <f t="shared" si="174"/>
        <v>-1047.9748559157808</v>
      </c>
      <c r="PHR97" s="294">
        <f t="shared" si="174"/>
        <v>-1047.9748559157808</v>
      </c>
      <c r="PHS97" s="294">
        <f t="shared" si="174"/>
        <v>-1047.9748559157808</v>
      </c>
      <c r="PHT97" s="294">
        <f t="shared" si="174"/>
        <v>-1047.9748559157808</v>
      </c>
      <c r="PHU97" s="294">
        <f t="shared" si="174"/>
        <v>-1047.9748559157808</v>
      </c>
      <c r="PHV97" s="294">
        <f t="shared" si="174"/>
        <v>-1047.9748559157808</v>
      </c>
      <c r="PHW97" s="294">
        <f t="shared" si="174"/>
        <v>-1047.9748559157808</v>
      </c>
      <c r="PHX97" s="294">
        <f t="shared" si="174"/>
        <v>-1047.9748559157808</v>
      </c>
      <c r="PHY97" s="294">
        <f t="shared" si="174"/>
        <v>-1047.9748559157808</v>
      </c>
      <c r="PHZ97" s="294">
        <f t="shared" si="174"/>
        <v>-1047.9748559157808</v>
      </c>
      <c r="PIA97" s="294">
        <f t="shared" si="174"/>
        <v>-1047.9748559157808</v>
      </c>
      <c r="PIB97" s="294">
        <f t="shared" si="174"/>
        <v>-1047.9748559157808</v>
      </c>
      <c r="PIC97" s="294">
        <f t="shared" si="174"/>
        <v>-1047.9748559157808</v>
      </c>
      <c r="PID97" s="294">
        <f t="shared" si="174"/>
        <v>-1047.9748559157808</v>
      </c>
      <c r="PIE97" s="294">
        <f t="shared" si="174"/>
        <v>-1047.9748559157808</v>
      </c>
      <c r="PIF97" s="294">
        <f t="shared" si="174"/>
        <v>-1047.9748559157808</v>
      </c>
      <c r="PIG97" s="294">
        <f t="shared" si="174"/>
        <v>-1047.9748559157808</v>
      </c>
      <c r="PIH97" s="294">
        <f t="shared" si="174"/>
        <v>-1047.9748559157808</v>
      </c>
      <c r="PII97" s="294">
        <f t="shared" si="174"/>
        <v>-1047.9748559157808</v>
      </c>
      <c r="PIJ97" s="294">
        <f t="shared" si="174"/>
        <v>-1047.9748559157808</v>
      </c>
      <c r="PIK97" s="294">
        <f t="shared" si="174"/>
        <v>-1047.9748559157808</v>
      </c>
      <c r="PIL97" s="294">
        <f t="shared" si="174"/>
        <v>-1047.9748559157808</v>
      </c>
      <c r="PIM97" s="294">
        <f t="shared" si="174"/>
        <v>-1047.9748559157808</v>
      </c>
      <c r="PIN97" s="294">
        <f t="shared" si="174"/>
        <v>-1047.9748559157808</v>
      </c>
      <c r="PIO97" s="294">
        <f t="shared" si="174"/>
        <v>-1047.9748559157808</v>
      </c>
      <c r="PIP97" s="294">
        <f t="shared" si="174"/>
        <v>-1047.9748559157808</v>
      </c>
      <c r="PIQ97" s="294">
        <f t="shared" si="174"/>
        <v>-1047.9748559157808</v>
      </c>
      <c r="PIR97" s="294">
        <f t="shared" si="174"/>
        <v>-1047.9748559157808</v>
      </c>
      <c r="PIS97" s="294">
        <f t="shared" si="174"/>
        <v>-1047.9748559157808</v>
      </c>
      <c r="PIT97" s="294">
        <f t="shared" si="174"/>
        <v>-1047.9748559157808</v>
      </c>
      <c r="PIU97" s="294">
        <f t="shared" si="174"/>
        <v>-1047.9748559157808</v>
      </c>
      <c r="PIV97" s="294">
        <f t="shared" si="174"/>
        <v>-1047.9748559157808</v>
      </c>
      <c r="PIW97" s="294">
        <f t="shared" si="174"/>
        <v>-1047.9748559157808</v>
      </c>
      <c r="PIX97" s="294">
        <f t="shared" si="174"/>
        <v>-1047.9748559157808</v>
      </c>
      <c r="PIY97" s="294">
        <f t="shared" si="174"/>
        <v>-1047.9748559157808</v>
      </c>
      <c r="PIZ97" s="294">
        <f t="shared" si="174"/>
        <v>-1047.9748559157808</v>
      </c>
      <c r="PJA97" s="294">
        <f t="shared" si="174"/>
        <v>-1047.9748559157808</v>
      </c>
      <c r="PJB97" s="294">
        <f t="shared" si="174"/>
        <v>-1047.9748559157808</v>
      </c>
      <c r="PJC97" s="294">
        <f t="shared" si="174"/>
        <v>-1047.9748559157808</v>
      </c>
      <c r="PJD97" s="294">
        <f t="shared" si="174"/>
        <v>-1047.9748559157808</v>
      </c>
      <c r="PJE97" s="294">
        <f t="shared" si="174"/>
        <v>-1047.9748559157808</v>
      </c>
      <c r="PJF97" s="294">
        <f t="shared" ref="PJF97:PLQ97" si="175">(PJF$96*$B101+SUM($F$8:$F$10)-((PJF$96*$B101+SUM($F$8:$F$10))/$F$11*$F$40)-($F$27*PJF$96/$D$7)-SUM($F$14:$F$26,$F$28:$F$33,$F$35:$F$36,$F$41))</f>
        <v>-1047.9748559157808</v>
      </c>
      <c r="PJG97" s="294">
        <f t="shared" si="175"/>
        <v>-1047.9748559157808</v>
      </c>
      <c r="PJH97" s="294">
        <f t="shared" si="175"/>
        <v>-1047.9748559157808</v>
      </c>
      <c r="PJI97" s="294">
        <f t="shared" si="175"/>
        <v>-1047.9748559157808</v>
      </c>
      <c r="PJJ97" s="294">
        <f t="shared" si="175"/>
        <v>-1047.9748559157808</v>
      </c>
      <c r="PJK97" s="294">
        <f t="shared" si="175"/>
        <v>-1047.9748559157808</v>
      </c>
      <c r="PJL97" s="294">
        <f t="shared" si="175"/>
        <v>-1047.9748559157808</v>
      </c>
      <c r="PJM97" s="294">
        <f t="shared" si="175"/>
        <v>-1047.9748559157808</v>
      </c>
      <c r="PJN97" s="294">
        <f t="shared" si="175"/>
        <v>-1047.9748559157808</v>
      </c>
      <c r="PJO97" s="294">
        <f t="shared" si="175"/>
        <v>-1047.9748559157808</v>
      </c>
      <c r="PJP97" s="294">
        <f t="shared" si="175"/>
        <v>-1047.9748559157808</v>
      </c>
      <c r="PJQ97" s="294">
        <f t="shared" si="175"/>
        <v>-1047.9748559157808</v>
      </c>
      <c r="PJR97" s="294">
        <f t="shared" si="175"/>
        <v>-1047.9748559157808</v>
      </c>
      <c r="PJS97" s="294">
        <f t="shared" si="175"/>
        <v>-1047.9748559157808</v>
      </c>
      <c r="PJT97" s="294">
        <f t="shared" si="175"/>
        <v>-1047.9748559157808</v>
      </c>
      <c r="PJU97" s="294">
        <f t="shared" si="175"/>
        <v>-1047.9748559157808</v>
      </c>
      <c r="PJV97" s="294">
        <f t="shared" si="175"/>
        <v>-1047.9748559157808</v>
      </c>
      <c r="PJW97" s="294">
        <f t="shared" si="175"/>
        <v>-1047.9748559157808</v>
      </c>
      <c r="PJX97" s="294">
        <f t="shared" si="175"/>
        <v>-1047.9748559157808</v>
      </c>
      <c r="PJY97" s="294">
        <f t="shared" si="175"/>
        <v>-1047.9748559157808</v>
      </c>
      <c r="PJZ97" s="294">
        <f t="shared" si="175"/>
        <v>-1047.9748559157808</v>
      </c>
      <c r="PKA97" s="294">
        <f t="shared" si="175"/>
        <v>-1047.9748559157808</v>
      </c>
      <c r="PKB97" s="294">
        <f t="shared" si="175"/>
        <v>-1047.9748559157808</v>
      </c>
      <c r="PKC97" s="294">
        <f t="shared" si="175"/>
        <v>-1047.9748559157808</v>
      </c>
      <c r="PKD97" s="294">
        <f t="shared" si="175"/>
        <v>-1047.9748559157808</v>
      </c>
      <c r="PKE97" s="294">
        <f t="shared" si="175"/>
        <v>-1047.9748559157808</v>
      </c>
      <c r="PKF97" s="294">
        <f t="shared" si="175"/>
        <v>-1047.9748559157808</v>
      </c>
      <c r="PKG97" s="294">
        <f t="shared" si="175"/>
        <v>-1047.9748559157808</v>
      </c>
      <c r="PKH97" s="294">
        <f t="shared" si="175"/>
        <v>-1047.9748559157808</v>
      </c>
      <c r="PKI97" s="294">
        <f t="shared" si="175"/>
        <v>-1047.9748559157808</v>
      </c>
      <c r="PKJ97" s="294">
        <f t="shared" si="175"/>
        <v>-1047.9748559157808</v>
      </c>
      <c r="PKK97" s="294">
        <f t="shared" si="175"/>
        <v>-1047.9748559157808</v>
      </c>
      <c r="PKL97" s="294">
        <f t="shared" si="175"/>
        <v>-1047.9748559157808</v>
      </c>
      <c r="PKM97" s="294">
        <f t="shared" si="175"/>
        <v>-1047.9748559157808</v>
      </c>
      <c r="PKN97" s="294">
        <f t="shared" si="175"/>
        <v>-1047.9748559157808</v>
      </c>
      <c r="PKO97" s="294">
        <f t="shared" si="175"/>
        <v>-1047.9748559157808</v>
      </c>
      <c r="PKP97" s="294">
        <f t="shared" si="175"/>
        <v>-1047.9748559157808</v>
      </c>
      <c r="PKQ97" s="294">
        <f t="shared" si="175"/>
        <v>-1047.9748559157808</v>
      </c>
      <c r="PKR97" s="294">
        <f t="shared" si="175"/>
        <v>-1047.9748559157808</v>
      </c>
      <c r="PKS97" s="294">
        <f t="shared" si="175"/>
        <v>-1047.9748559157808</v>
      </c>
      <c r="PKT97" s="294">
        <f t="shared" si="175"/>
        <v>-1047.9748559157808</v>
      </c>
      <c r="PKU97" s="294">
        <f t="shared" si="175"/>
        <v>-1047.9748559157808</v>
      </c>
      <c r="PKV97" s="294">
        <f t="shared" si="175"/>
        <v>-1047.9748559157808</v>
      </c>
      <c r="PKW97" s="294">
        <f t="shared" si="175"/>
        <v>-1047.9748559157808</v>
      </c>
      <c r="PKX97" s="294">
        <f t="shared" si="175"/>
        <v>-1047.9748559157808</v>
      </c>
      <c r="PKY97" s="294">
        <f t="shared" si="175"/>
        <v>-1047.9748559157808</v>
      </c>
      <c r="PKZ97" s="294">
        <f t="shared" si="175"/>
        <v>-1047.9748559157808</v>
      </c>
      <c r="PLA97" s="294">
        <f t="shared" si="175"/>
        <v>-1047.9748559157808</v>
      </c>
      <c r="PLB97" s="294">
        <f t="shared" si="175"/>
        <v>-1047.9748559157808</v>
      </c>
      <c r="PLC97" s="294">
        <f t="shared" si="175"/>
        <v>-1047.9748559157808</v>
      </c>
      <c r="PLD97" s="294">
        <f t="shared" si="175"/>
        <v>-1047.9748559157808</v>
      </c>
      <c r="PLE97" s="294">
        <f t="shared" si="175"/>
        <v>-1047.9748559157808</v>
      </c>
      <c r="PLF97" s="294">
        <f t="shared" si="175"/>
        <v>-1047.9748559157808</v>
      </c>
      <c r="PLG97" s="294">
        <f t="shared" si="175"/>
        <v>-1047.9748559157808</v>
      </c>
      <c r="PLH97" s="294">
        <f t="shared" si="175"/>
        <v>-1047.9748559157808</v>
      </c>
      <c r="PLI97" s="294">
        <f t="shared" si="175"/>
        <v>-1047.9748559157808</v>
      </c>
      <c r="PLJ97" s="294">
        <f t="shared" si="175"/>
        <v>-1047.9748559157808</v>
      </c>
      <c r="PLK97" s="294">
        <f t="shared" si="175"/>
        <v>-1047.9748559157808</v>
      </c>
      <c r="PLL97" s="294">
        <f t="shared" si="175"/>
        <v>-1047.9748559157808</v>
      </c>
      <c r="PLM97" s="294">
        <f t="shared" si="175"/>
        <v>-1047.9748559157808</v>
      </c>
      <c r="PLN97" s="294">
        <f t="shared" si="175"/>
        <v>-1047.9748559157808</v>
      </c>
      <c r="PLO97" s="294">
        <f t="shared" si="175"/>
        <v>-1047.9748559157808</v>
      </c>
      <c r="PLP97" s="294">
        <f t="shared" si="175"/>
        <v>-1047.9748559157808</v>
      </c>
      <c r="PLQ97" s="294">
        <f t="shared" si="175"/>
        <v>-1047.9748559157808</v>
      </c>
      <c r="PLR97" s="294">
        <f t="shared" ref="PLR97:POC97" si="176">(PLR$96*$B101+SUM($F$8:$F$10)-((PLR$96*$B101+SUM($F$8:$F$10))/$F$11*$F$40)-($F$27*PLR$96/$D$7)-SUM($F$14:$F$26,$F$28:$F$33,$F$35:$F$36,$F$41))</f>
        <v>-1047.9748559157808</v>
      </c>
      <c r="PLS97" s="294">
        <f t="shared" si="176"/>
        <v>-1047.9748559157808</v>
      </c>
      <c r="PLT97" s="294">
        <f t="shared" si="176"/>
        <v>-1047.9748559157808</v>
      </c>
      <c r="PLU97" s="294">
        <f t="shared" si="176"/>
        <v>-1047.9748559157808</v>
      </c>
      <c r="PLV97" s="294">
        <f t="shared" si="176"/>
        <v>-1047.9748559157808</v>
      </c>
      <c r="PLW97" s="294">
        <f t="shared" si="176"/>
        <v>-1047.9748559157808</v>
      </c>
      <c r="PLX97" s="294">
        <f t="shared" si="176"/>
        <v>-1047.9748559157808</v>
      </c>
      <c r="PLY97" s="294">
        <f t="shared" si="176"/>
        <v>-1047.9748559157808</v>
      </c>
      <c r="PLZ97" s="294">
        <f t="shared" si="176"/>
        <v>-1047.9748559157808</v>
      </c>
      <c r="PMA97" s="294">
        <f t="shared" si="176"/>
        <v>-1047.9748559157808</v>
      </c>
      <c r="PMB97" s="294">
        <f t="shared" si="176"/>
        <v>-1047.9748559157808</v>
      </c>
      <c r="PMC97" s="294">
        <f t="shared" si="176"/>
        <v>-1047.9748559157808</v>
      </c>
      <c r="PMD97" s="294">
        <f t="shared" si="176"/>
        <v>-1047.9748559157808</v>
      </c>
      <c r="PME97" s="294">
        <f t="shared" si="176"/>
        <v>-1047.9748559157808</v>
      </c>
      <c r="PMF97" s="294">
        <f t="shared" si="176"/>
        <v>-1047.9748559157808</v>
      </c>
      <c r="PMG97" s="294">
        <f t="shared" si="176"/>
        <v>-1047.9748559157808</v>
      </c>
      <c r="PMH97" s="294">
        <f t="shared" si="176"/>
        <v>-1047.9748559157808</v>
      </c>
      <c r="PMI97" s="294">
        <f t="shared" si="176"/>
        <v>-1047.9748559157808</v>
      </c>
      <c r="PMJ97" s="294">
        <f t="shared" si="176"/>
        <v>-1047.9748559157808</v>
      </c>
      <c r="PMK97" s="294">
        <f t="shared" si="176"/>
        <v>-1047.9748559157808</v>
      </c>
      <c r="PML97" s="294">
        <f t="shared" si="176"/>
        <v>-1047.9748559157808</v>
      </c>
      <c r="PMM97" s="294">
        <f t="shared" si="176"/>
        <v>-1047.9748559157808</v>
      </c>
      <c r="PMN97" s="294">
        <f t="shared" si="176"/>
        <v>-1047.9748559157808</v>
      </c>
      <c r="PMO97" s="294">
        <f t="shared" si="176"/>
        <v>-1047.9748559157808</v>
      </c>
      <c r="PMP97" s="294">
        <f t="shared" si="176"/>
        <v>-1047.9748559157808</v>
      </c>
      <c r="PMQ97" s="294">
        <f t="shared" si="176"/>
        <v>-1047.9748559157808</v>
      </c>
      <c r="PMR97" s="294">
        <f t="shared" si="176"/>
        <v>-1047.9748559157808</v>
      </c>
      <c r="PMS97" s="294">
        <f t="shared" si="176"/>
        <v>-1047.9748559157808</v>
      </c>
      <c r="PMT97" s="294">
        <f t="shared" si="176"/>
        <v>-1047.9748559157808</v>
      </c>
      <c r="PMU97" s="294">
        <f t="shared" si="176"/>
        <v>-1047.9748559157808</v>
      </c>
      <c r="PMV97" s="294">
        <f t="shared" si="176"/>
        <v>-1047.9748559157808</v>
      </c>
      <c r="PMW97" s="294">
        <f t="shared" si="176"/>
        <v>-1047.9748559157808</v>
      </c>
      <c r="PMX97" s="294">
        <f t="shared" si="176"/>
        <v>-1047.9748559157808</v>
      </c>
      <c r="PMY97" s="294">
        <f t="shared" si="176"/>
        <v>-1047.9748559157808</v>
      </c>
      <c r="PMZ97" s="294">
        <f t="shared" si="176"/>
        <v>-1047.9748559157808</v>
      </c>
      <c r="PNA97" s="294">
        <f t="shared" si="176"/>
        <v>-1047.9748559157808</v>
      </c>
      <c r="PNB97" s="294">
        <f t="shared" si="176"/>
        <v>-1047.9748559157808</v>
      </c>
      <c r="PNC97" s="294">
        <f t="shared" si="176"/>
        <v>-1047.9748559157808</v>
      </c>
      <c r="PND97" s="294">
        <f t="shared" si="176"/>
        <v>-1047.9748559157808</v>
      </c>
      <c r="PNE97" s="294">
        <f t="shared" si="176"/>
        <v>-1047.9748559157808</v>
      </c>
      <c r="PNF97" s="294">
        <f t="shared" si="176"/>
        <v>-1047.9748559157808</v>
      </c>
      <c r="PNG97" s="294">
        <f t="shared" si="176"/>
        <v>-1047.9748559157808</v>
      </c>
      <c r="PNH97" s="294">
        <f t="shared" si="176"/>
        <v>-1047.9748559157808</v>
      </c>
      <c r="PNI97" s="294">
        <f t="shared" si="176"/>
        <v>-1047.9748559157808</v>
      </c>
      <c r="PNJ97" s="294">
        <f t="shared" si="176"/>
        <v>-1047.9748559157808</v>
      </c>
      <c r="PNK97" s="294">
        <f t="shared" si="176"/>
        <v>-1047.9748559157808</v>
      </c>
      <c r="PNL97" s="294">
        <f t="shared" si="176"/>
        <v>-1047.9748559157808</v>
      </c>
      <c r="PNM97" s="294">
        <f t="shared" si="176"/>
        <v>-1047.9748559157808</v>
      </c>
      <c r="PNN97" s="294">
        <f t="shared" si="176"/>
        <v>-1047.9748559157808</v>
      </c>
      <c r="PNO97" s="294">
        <f t="shared" si="176"/>
        <v>-1047.9748559157808</v>
      </c>
      <c r="PNP97" s="294">
        <f t="shared" si="176"/>
        <v>-1047.9748559157808</v>
      </c>
      <c r="PNQ97" s="294">
        <f t="shared" si="176"/>
        <v>-1047.9748559157808</v>
      </c>
      <c r="PNR97" s="294">
        <f t="shared" si="176"/>
        <v>-1047.9748559157808</v>
      </c>
      <c r="PNS97" s="294">
        <f t="shared" si="176"/>
        <v>-1047.9748559157808</v>
      </c>
      <c r="PNT97" s="294">
        <f t="shared" si="176"/>
        <v>-1047.9748559157808</v>
      </c>
      <c r="PNU97" s="294">
        <f t="shared" si="176"/>
        <v>-1047.9748559157808</v>
      </c>
      <c r="PNV97" s="294">
        <f t="shared" si="176"/>
        <v>-1047.9748559157808</v>
      </c>
      <c r="PNW97" s="294">
        <f t="shared" si="176"/>
        <v>-1047.9748559157808</v>
      </c>
      <c r="PNX97" s="294">
        <f t="shared" si="176"/>
        <v>-1047.9748559157808</v>
      </c>
      <c r="PNY97" s="294">
        <f t="shared" si="176"/>
        <v>-1047.9748559157808</v>
      </c>
      <c r="PNZ97" s="294">
        <f t="shared" si="176"/>
        <v>-1047.9748559157808</v>
      </c>
      <c r="POA97" s="294">
        <f t="shared" si="176"/>
        <v>-1047.9748559157808</v>
      </c>
      <c r="POB97" s="294">
        <f t="shared" si="176"/>
        <v>-1047.9748559157808</v>
      </c>
      <c r="POC97" s="294">
        <f t="shared" si="176"/>
        <v>-1047.9748559157808</v>
      </c>
      <c r="POD97" s="294">
        <f t="shared" ref="POD97:PQO97" si="177">(POD$96*$B101+SUM($F$8:$F$10)-((POD$96*$B101+SUM($F$8:$F$10))/$F$11*$F$40)-($F$27*POD$96/$D$7)-SUM($F$14:$F$26,$F$28:$F$33,$F$35:$F$36,$F$41))</f>
        <v>-1047.9748559157808</v>
      </c>
      <c r="POE97" s="294">
        <f t="shared" si="177"/>
        <v>-1047.9748559157808</v>
      </c>
      <c r="POF97" s="294">
        <f t="shared" si="177"/>
        <v>-1047.9748559157808</v>
      </c>
      <c r="POG97" s="294">
        <f t="shared" si="177"/>
        <v>-1047.9748559157808</v>
      </c>
      <c r="POH97" s="294">
        <f t="shared" si="177"/>
        <v>-1047.9748559157808</v>
      </c>
      <c r="POI97" s="294">
        <f t="shared" si="177"/>
        <v>-1047.9748559157808</v>
      </c>
      <c r="POJ97" s="294">
        <f t="shared" si="177"/>
        <v>-1047.9748559157808</v>
      </c>
      <c r="POK97" s="294">
        <f t="shared" si="177"/>
        <v>-1047.9748559157808</v>
      </c>
      <c r="POL97" s="294">
        <f t="shared" si="177"/>
        <v>-1047.9748559157808</v>
      </c>
      <c r="POM97" s="294">
        <f t="shared" si="177"/>
        <v>-1047.9748559157808</v>
      </c>
      <c r="PON97" s="294">
        <f t="shared" si="177"/>
        <v>-1047.9748559157808</v>
      </c>
      <c r="POO97" s="294">
        <f t="shared" si="177"/>
        <v>-1047.9748559157808</v>
      </c>
      <c r="POP97" s="294">
        <f t="shared" si="177"/>
        <v>-1047.9748559157808</v>
      </c>
      <c r="POQ97" s="294">
        <f t="shared" si="177"/>
        <v>-1047.9748559157808</v>
      </c>
      <c r="POR97" s="294">
        <f t="shared" si="177"/>
        <v>-1047.9748559157808</v>
      </c>
      <c r="POS97" s="294">
        <f t="shared" si="177"/>
        <v>-1047.9748559157808</v>
      </c>
      <c r="POT97" s="294">
        <f t="shared" si="177"/>
        <v>-1047.9748559157808</v>
      </c>
      <c r="POU97" s="294">
        <f t="shared" si="177"/>
        <v>-1047.9748559157808</v>
      </c>
      <c r="POV97" s="294">
        <f t="shared" si="177"/>
        <v>-1047.9748559157808</v>
      </c>
      <c r="POW97" s="294">
        <f t="shared" si="177"/>
        <v>-1047.9748559157808</v>
      </c>
      <c r="POX97" s="294">
        <f t="shared" si="177"/>
        <v>-1047.9748559157808</v>
      </c>
      <c r="POY97" s="294">
        <f t="shared" si="177"/>
        <v>-1047.9748559157808</v>
      </c>
      <c r="POZ97" s="294">
        <f t="shared" si="177"/>
        <v>-1047.9748559157808</v>
      </c>
      <c r="PPA97" s="294">
        <f t="shared" si="177"/>
        <v>-1047.9748559157808</v>
      </c>
      <c r="PPB97" s="294">
        <f t="shared" si="177"/>
        <v>-1047.9748559157808</v>
      </c>
      <c r="PPC97" s="294">
        <f t="shared" si="177"/>
        <v>-1047.9748559157808</v>
      </c>
      <c r="PPD97" s="294">
        <f t="shared" si="177"/>
        <v>-1047.9748559157808</v>
      </c>
      <c r="PPE97" s="294">
        <f t="shared" si="177"/>
        <v>-1047.9748559157808</v>
      </c>
      <c r="PPF97" s="294">
        <f t="shared" si="177"/>
        <v>-1047.9748559157808</v>
      </c>
      <c r="PPG97" s="294">
        <f t="shared" si="177"/>
        <v>-1047.9748559157808</v>
      </c>
      <c r="PPH97" s="294">
        <f t="shared" si="177"/>
        <v>-1047.9748559157808</v>
      </c>
      <c r="PPI97" s="294">
        <f t="shared" si="177"/>
        <v>-1047.9748559157808</v>
      </c>
      <c r="PPJ97" s="294">
        <f t="shared" si="177"/>
        <v>-1047.9748559157808</v>
      </c>
      <c r="PPK97" s="294">
        <f t="shared" si="177"/>
        <v>-1047.9748559157808</v>
      </c>
      <c r="PPL97" s="294">
        <f t="shared" si="177"/>
        <v>-1047.9748559157808</v>
      </c>
      <c r="PPM97" s="294">
        <f t="shared" si="177"/>
        <v>-1047.9748559157808</v>
      </c>
      <c r="PPN97" s="294">
        <f t="shared" si="177"/>
        <v>-1047.9748559157808</v>
      </c>
      <c r="PPO97" s="294">
        <f t="shared" si="177"/>
        <v>-1047.9748559157808</v>
      </c>
      <c r="PPP97" s="294">
        <f t="shared" si="177"/>
        <v>-1047.9748559157808</v>
      </c>
      <c r="PPQ97" s="294">
        <f t="shared" si="177"/>
        <v>-1047.9748559157808</v>
      </c>
      <c r="PPR97" s="294">
        <f t="shared" si="177"/>
        <v>-1047.9748559157808</v>
      </c>
      <c r="PPS97" s="294">
        <f t="shared" si="177"/>
        <v>-1047.9748559157808</v>
      </c>
      <c r="PPT97" s="294">
        <f t="shared" si="177"/>
        <v>-1047.9748559157808</v>
      </c>
      <c r="PPU97" s="294">
        <f t="shared" si="177"/>
        <v>-1047.9748559157808</v>
      </c>
      <c r="PPV97" s="294">
        <f t="shared" si="177"/>
        <v>-1047.9748559157808</v>
      </c>
      <c r="PPW97" s="294">
        <f t="shared" si="177"/>
        <v>-1047.9748559157808</v>
      </c>
      <c r="PPX97" s="294">
        <f t="shared" si="177"/>
        <v>-1047.9748559157808</v>
      </c>
      <c r="PPY97" s="294">
        <f t="shared" si="177"/>
        <v>-1047.9748559157808</v>
      </c>
      <c r="PPZ97" s="294">
        <f t="shared" si="177"/>
        <v>-1047.9748559157808</v>
      </c>
      <c r="PQA97" s="294">
        <f t="shared" si="177"/>
        <v>-1047.9748559157808</v>
      </c>
      <c r="PQB97" s="294">
        <f t="shared" si="177"/>
        <v>-1047.9748559157808</v>
      </c>
      <c r="PQC97" s="294">
        <f t="shared" si="177"/>
        <v>-1047.9748559157808</v>
      </c>
      <c r="PQD97" s="294">
        <f t="shared" si="177"/>
        <v>-1047.9748559157808</v>
      </c>
      <c r="PQE97" s="294">
        <f t="shared" si="177"/>
        <v>-1047.9748559157808</v>
      </c>
      <c r="PQF97" s="294">
        <f t="shared" si="177"/>
        <v>-1047.9748559157808</v>
      </c>
      <c r="PQG97" s="294">
        <f t="shared" si="177"/>
        <v>-1047.9748559157808</v>
      </c>
      <c r="PQH97" s="294">
        <f t="shared" si="177"/>
        <v>-1047.9748559157808</v>
      </c>
      <c r="PQI97" s="294">
        <f t="shared" si="177"/>
        <v>-1047.9748559157808</v>
      </c>
      <c r="PQJ97" s="294">
        <f t="shared" si="177"/>
        <v>-1047.9748559157808</v>
      </c>
      <c r="PQK97" s="294">
        <f t="shared" si="177"/>
        <v>-1047.9748559157808</v>
      </c>
      <c r="PQL97" s="294">
        <f t="shared" si="177"/>
        <v>-1047.9748559157808</v>
      </c>
      <c r="PQM97" s="294">
        <f t="shared" si="177"/>
        <v>-1047.9748559157808</v>
      </c>
      <c r="PQN97" s="294">
        <f t="shared" si="177"/>
        <v>-1047.9748559157808</v>
      </c>
      <c r="PQO97" s="294">
        <f t="shared" si="177"/>
        <v>-1047.9748559157808</v>
      </c>
      <c r="PQP97" s="294">
        <f t="shared" ref="PQP97:PTA97" si="178">(PQP$96*$B101+SUM($F$8:$F$10)-((PQP$96*$B101+SUM($F$8:$F$10))/$F$11*$F$40)-($F$27*PQP$96/$D$7)-SUM($F$14:$F$26,$F$28:$F$33,$F$35:$F$36,$F$41))</f>
        <v>-1047.9748559157808</v>
      </c>
      <c r="PQQ97" s="294">
        <f t="shared" si="178"/>
        <v>-1047.9748559157808</v>
      </c>
      <c r="PQR97" s="294">
        <f t="shared" si="178"/>
        <v>-1047.9748559157808</v>
      </c>
      <c r="PQS97" s="294">
        <f t="shared" si="178"/>
        <v>-1047.9748559157808</v>
      </c>
      <c r="PQT97" s="294">
        <f t="shared" si="178"/>
        <v>-1047.9748559157808</v>
      </c>
      <c r="PQU97" s="294">
        <f t="shared" si="178"/>
        <v>-1047.9748559157808</v>
      </c>
      <c r="PQV97" s="294">
        <f t="shared" si="178"/>
        <v>-1047.9748559157808</v>
      </c>
      <c r="PQW97" s="294">
        <f t="shared" si="178"/>
        <v>-1047.9748559157808</v>
      </c>
      <c r="PQX97" s="294">
        <f t="shared" si="178"/>
        <v>-1047.9748559157808</v>
      </c>
      <c r="PQY97" s="294">
        <f t="shared" si="178"/>
        <v>-1047.9748559157808</v>
      </c>
      <c r="PQZ97" s="294">
        <f t="shared" si="178"/>
        <v>-1047.9748559157808</v>
      </c>
      <c r="PRA97" s="294">
        <f t="shared" si="178"/>
        <v>-1047.9748559157808</v>
      </c>
      <c r="PRB97" s="294">
        <f t="shared" si="178"/>
        <v>-1047.9748559157808</v>
      </c>
      <c r="PRC97" s="294">
        <f t="shared" si="178"/>
        <v>-1047.9748559157808</v>
      </c>
      <c r="PRD97" s="294">
        <f t="shared" si="178"/>
        <v>-1047.9748559157808</v>
      </c>
      <c r="PRE97" s="294">
        <f t="shared" si="178"/>
        <v>-1047.9748559157808</v>
      </c>
      <c r="PRF97" s="294">
        <f t="shared" si="178"/>
        <v>-1047.9748559157808</v>
      </c>
      <c r="PRG97" s="294">
        <f t="shared" si="178"/>
        <v>-1047.9748559157808</v>
      </c>
      <c r="PRH97" s="294">
        <f t="shared" si="178"/>
        <v>-1047.9748559157808</v>
      </c>
      <c r="PRI97" s="294">
        <f t="shared" si="178"/>
        <v>-1047.9748559157808</v>
      </c>
      <c r="PRJ97" s="294">
        <f t="shared" si="178"/>
        <v>-1047.9748559157808</v>
      </c>
      <c r="PRK97" s="294">
        <f t="shared" si="178"/>
        <v>-1047.9748559157808</v>
      </c>
      <c r="PRL97" s="294">
        <f t="shared" si="178"/>
        <v>-1047.9748559157808</v>
      </c>
      <c r="PRM97" s="294">
        <f t="shared" si="178"/>
        <v>-1047.9748559157808</v>
      </c>
      <c r="PRN97" s="294">
        <f t="shared" si="178"/>
        <v>-1047.9748559157808</v>
      </c>
      <c r="PRO97" s="294">
        <f t="shared" si="178"/>
        <v>-1047.9748559157808</v>
      </c>
      <c r="PRP97" s="294">
        <f t="shared" si="178"/>
        <v>-1047.9748559157808</v>
      </c>
      <c r="PRQ97" s="294">
        <f t="shared" si="178"/>
        <v>-1047.9748559157808</v>
      </c>
      <c r="PRR97" s="294">
        <f t="shared" si="178"/>
        <v>-1047.9748559157808</v>
      </c>
      <c r="PRS97" s="294">
        <f t="shared" si="178"/>
        <v>-1047.9748559157808</v>
      </c>
      <c r="PRT97" s="294">
        <f t="shared" si="178"/>
        <v>-1047.9748559157808</v>
      </c>
      <c r="PRU97" s="294">
        <f t="shared" si="178"/>
        <v>-1047.9748559157808</v>
      </c>
      <c r="PRV97" s="294">
        <f t="shared" si="178"/>
        <v>-1047.9748559157808</v>
      </c>
      <c r="PRW97" s="294">
        <f t="shared" si="178"/>
        <v>-1047.9748559157808</v>
      </c>
      <c r="PRX97" s="294">
        <f t="shared" si="178"/>
        <v>-1047.9748559157808</v>
      </c>
      <c r="PRY97" s="294">
        <f t="shared" si="178"/>
        <v>-1047.9748559157808</v>
      </c>
      <c r="PRZ97" s="294">
        <f t="shared" si="178"/>
        <v>-1047.9748559157808</v>
      </c>
      <c r="PSA97" s="294">
        <f t="shared" si="178"/>
        <v>-1047.9748559157808</v>
      </c>
      <c r="PSB97" s="294">
        <f t="shared" si="178"/>
        <v>-1047.9748559157808</v>
      </c>
      <c r="PSC97" s="294">
        <f t="shared" si="178"/>
        <v>-1047.9748559157808</v>
      </c>
      <c r="PSD97" s="294">
        <f t="shared" si="178"/>
        <v>-1047.9748559157808</v>
      </c>
      <c r="PSE97" s="294">
        <f t="shared" si="178"/>
        <v>-1047.9748559157808</v>
      </c>
      <c r="PSF97" s="294">
        <f t="shared" si="178"/>
        <v>-1047.9748559157808</v>
      </c>
      <c r="PSG97" s="294">
        <f t="shared" si="178"/>
        <v>-1047.9748559157808</v>
      </c>
      <c r="PSH97" s="294">
        <f t="shared" si="178"/>
        <v>-1047.9748559157808</v>
      </c>
      <c r="PSI97" s="294">
        <f t="shared" si="178"/>
        <v>-1047.9748559157808</v>
      </c>
      <c r="PSJ97" s="294">
        <f t="shared" si="178"/>
        <v>-1047.9748559157808</v>
      </c>
      <c r="PSK97" s="294">
        <f t="shared" si="178"/>
        <v>-1047.9748559157808</v>
      </c>
      <c r="PSL97" s="294">
        <f t="shared" si="178"/>
        <v>-1047.9748559157808</v>
      </c>
      <c r="PSM97" s="294">
        <f t="shared" si="178"/>
        <v>-1047.9748559157808</v>
      </c>
      <c r="PSN97" s="294">
        <f t="shared" si="178"/>
        <v>-1047.9748559157808</v>
      </c>
      <c r="PSO97" s="294">
        <f t="shared" si="178"/>
        <v>-1047.9748559157808</v>
      </c>
      <c r="PSP97" s="294">
        <f t="shared" si="178"/>
        <v>-1047.9748559157808</v>
      </c>
      <c r="PSQ97" s="294">
        <f t="shared" si="178"/>
        <v>-1047.9748559157808</v>
      </c>
      <c r="PSR97" s="294">
        <f t="shared" si="178"/>
        <v>-1047.9748559157808</v>
      </c>
      <c r="PSS97" s="294">
        <f t="shared" si="178"/>
        <v>-1047.9748559157808</v>
      </c>
      <c r="PST97" s="294">
        <f t="shared" si="178"/>
        <v>-1047.9748559157808</v>
      </c>
      <c r="PSU97" s="294">
        <f t="shared" si="178"/>
        <v>-1047.9748559157808</v>
      </c>
      <c r="PSV97" s="294">
        <f t="shared" si="178"/>
        <v>-1047.9748559157808</v>
      </c>
      <c r="PSW97" s="294">
        <f t="shared" si="178"/>
        <v>-1047.9748559157808</v>
      </c>
      <c r="PSX97" s="294">
        <f t="shared" si="178"/>
        <v>-1047.9748559157808</v>
      </c>
      <c r="PSY97" s="294">
        <f t="shared" si="178"/>
        <v>-1047.9748559157808</v>
      </c>
      <c r="PSZ97" s="294">
        <f t="shared" si="178"/>
        <v>-1047.9748559157808</v>
      </c>
      <c r="PTA97" s="294">
        <f t="shared" si="178"/>
        <v>-1047.9748559157808</v>
      </c>
      <c r="PTB97" s="294">
        <f t="shared" ref="PTB97:PVM97" si="179">(PTB$96*$B101+SUM($F$8:$F$10)-((PTB$96*$B101+SUM($F$8:$F$10))/$F$11*$F$40)-($F$27*PTB$96/$D$7)-SUM($F$14:$F$26,$F$28:$F$33,$F$35:$F$36,$F$41))</f>
        <v>-1047.9748559157808</v>
      </c>
      <c r="PTC97" s="294">
        <f t="shared" si="179"/>
        <v>-1047.9748559157808</v>
      </c>
      <c r="PTD97" s="294">
        <f t="shared" si="179"/>
        <v>-1047.9748559157808</v>
      </c>
      <c r="PTE97" s="294">
        <f t="shared" si="179"/>
        <v>-1047.9748559157808</v>
      </c>
      <c r="PTF97" s="294">
        <f t="shared" si="179"/>
        <v>-1047.9748559157808</v>
      </c>
      <c r="PTG97" s="294">
        <f t="shared" si="179"/>
        <v>-1047.9748559157808</v>
      </c>
      <c r="PTH97" s="294">
        <f t="shared" si="179"/>
        <v>-1047.9748559157808</v>
      </c>
      <c r="PTI97" s="294">
        <f t="shared" si="179"/>
        <v>-1047.9748559157808</v>
      </c>
      <c r="PTJ97" s="294">
        <f t="shared" si="179"/>
        <v>-1047.9748559157808</v>
      </c>
      <c r="PTK97" s="294">
        <f t="shared" si="179"/>
        <v>-1047.9748559157808</v>
      </c>
      <c r="PTL97" s="294">
        <f t="shared" si="179"/>
        <v>-1047.9748559157808</v>
      </c>
      <c r="PTM97" s="294">
        <f t="shared" si="179"/>
        <v>-1047.9748559157808</v>
      </c>
      <c r="PTN97" s="294">
        <f t="shared" si="179"/>
        <v>-1047.9748559157808</v>
      </c>
      <c r="PTO97" s="294">
        <f t="shared" si="179"/>
        <v>-1047.9748559157808</v>
      </c>
      <c r="PTP97" s="294">
        <f t="shared" si="179"/>
        <v>-1047.9748559157808</v>
      </c>
      <c r="PTQ97" s="294">
        <f t="shared" si="179"/>
        <v>-1047.9748559157808</v>
      </c>
      <c r="PTR97" s="294">
        <f t="shared" si="179"/>
        <v>-1047.9748559157808</v>
      </c>
      <c r="PTS97" s="294">
        <f t="shared" si="179"/>
        <v>-1047.9748559157808</v>
      </c>
      <c r="PTT97" s="294">
        <f t="shared" si="179"/>
        <v>-1047.9748559157808</v>
      </c>
      <c r="PTU97" s="294">
        <f t="shared" si="179"/>
        <v>-1047.9748559157808</v>
      </c>
      <c r="PTV97" s="294">
        <f t="shared" si="179"/>
        <v>-1047.9748559157808</v>
      </c>
      <c r="PTW97" s="294">
        <f t="shared" si="179"/>
        <v>-1047.9748559157808</v>
      </c>
      <c r="PTX97" s="294">
        <f t="shared" si="179"/>
        <v>-1047.9748559157808</v>
      </c>
      <c r="PTY97" s="294">
        <f t="shared" si="179"/>
        <v>-1047.9748559157808</v>
      </c>
      <c r="PTZ97" s="294">
        <f t="shared" si="179"/>
        <v>-1047.9748559157808</v>
      </c>
      <c r="PUA97" s="294">
        <f t="shared" si="179"/>
        <v>-1047.9748559157808</v>
      </c>
      <c r="PUB97" s="294">
        <f t="shared" si="179"/>
        <v>-1047.9748559157808</v>
      </c>
      <c r="PUC97" s="294">
        <f t="shared" si="179"/>
        <v>-1047.9748559157808</v>
      </c>
      <c r="PUD97" s="294">
        <f t="shared" si="179"/>
        <v>-1047.9748559157808</v>
      </c>
      <c r="PUE97" s="294">
        <f t="shared" si="179"/>
        <v>-1047.9748559157808</v>
      </c>
      <c r="PUF97" s="294">
        <f t="shared" si="179"/>
        <v>-1047.9748559157808</v>
      </c>
      <c r="PUG97" s="294">
        <f t="shared" si="179"/>
        <v>-1047.9748559157808</v>
      </c>
      <c r="PUH97" s="294">
        <f t="shared" si="179"/>
        <v>-1047.9748559157808</v>
      </c>
      <c r="PUI97" s="294">
        <f t="shared" si="179"/>
        <v>-1047.9748559157808</v>
      </c>
      <c r="PUJ97" s="294">
        <f t="shared" si="179"/>
        <v>-1047.9748559157808</v>
      </c>
      <c r="PUK97" s="294">
        <f t="shared" si="179"/>
        <v>-1047.9748559157808</v>
      </c>
      <c r="PUL97" s="294">
        <f t="shared" si="179"/>
        <v>-1047.9748559157808</v>
      </c>
      <c r="PUM97" s="294">
        <f t="shared" si="179"/>
        <v>-1047.9748559157808</v>
      </c>
      <c r="PUN97" s="294">
        <f t="shared" si="179"/>
        <v>-1047.9748559157808</v>
      </c>
      <c r="PUO97" s="294">
        <f t="shared" si="179"/>
        <v>-1047.9748559157808</v>
      </c>
      <c r="PUP97" s="294">
        <f t="shared" si="179"/>
        <v>-1047.9748559157808</v>
      </c>
      <c r="PUQ97" s="294">
        <f t="shared" si="179"/>
        <v>-1047.9748559157808</v>
      </c>
      <c r="PUR97" s="294">
        <f t="shared" si="179"/>
        <v>-1047.9748559157808</v>
      </c>
      <c r="PUS97" s="294">
        <f t="shared" si="179"/>
        <v>-1047.9748559157808</v>
      </c>
      <c r="PUT97" s="294">
        <f t="shared" si="179"/>
        <v>-1047.9748559157808</v>
      </c>
      <c r="PUU97" s="294">
        <f t="shared" si="179"/>
        <v>-1047.9748559157808</v>
      </c>
      <c r="PUV97" s="294">
        <f t="shared" si="179"/>
        <v>-1047.9748559157808</v>
      </c>
      <c r="PUW97" s="294">
        <f t="shared" si="179"/>
        <v>-1047.9748559157808</v>
      </c>
      <c r="PUX97" s="294">
        <f t="shared" si="179"/>
        <v>-1047.9748559157808</v>
      </c>
      <c r="PUY97" s="294">
        <f t="shared" si="179"/>
        <v>-1047.9748559157808</v>
      </c>
      <c r="PUZ97" s="294">
        <f t="shared" si="179"/>
        <v>-1047.9748559157808</v>
      </c>
      <c r="PVA97" s="294">
        <f t="shared" si="179"/>
        <v>-1047.9748559157808</v>
      </c>
      <c r="PVB97" s="294">
        <f t="shared" si="179"/>
        <v>-1047.9748559157808</v>
      </c>
      <c r="PVC97" s="294">
        <f t="shared" si="179"/>
        <v>-1047.9748559157808</v>
      </c>
      <c r="PVD97" s="294">
        <f t="shared" si="179"/>
        <v>-1047.9748559157808</v>
      </c>
      <c r="PVE97" s="294">
        <f t="shared" si="179"/>
        <v>-1047.9748559157808</v>
      </c>
      <c r="PVF97" s="294">
        <f t="shared" si="179"/>
        <v>-1047.9748559157808</v>
      </c>
      <c r="PVG97" s="294">
        <f t="shared" si="179"/>
        <v>-1047.9748559157808</v>
      </c>
      <c r="PVH97" s="294">
        <f t="shared" si="179"/>
        <v>-1047.9748559157808</v>
      </c>
      <c r="PVI97" s="294">
        <f t="shared" si="179"/>
        <v>-1047.9748559157808</v>
      </c>
      <c r="PVJ97" s="294">
        <f t="shared" si="179"/>
        <v>-1047.9748559157808</v>
      </c>
      <c r="PVK97" s="294">
        <f t="shared" si="179"/>
        <v>-1047.9748559157808</v>
      </c>
      <c r="PVL97" s="294">
        <f t="shared" si="179"/>
        <v>-1047.9748559157808</v>
      </c>
      <c r="PVM97" s="294">
        <f t="shared" si="179"/>
        <v>-1047.9748559157808</v>
      </c>
      <c r="PVN97" s="294">
        <f t="shared" ref="PVN97:PXY97" si="180">(PVN$96*$B101+SUM($F$8:$F$10)-((PVN$96*$B101+SUM($F$8:$F$10))/$F$11*$F$40)-($F$27*PVN$96/$D$7)-SUM($F$14:$F$26,$F$28:$F$33,$F$35:$F$36,$F$41))</f>
        <v>-1047.9748559157808</v>
      </c>
      <c r="PVO97" s="294">
        <f t="shared" si="180"/>
        <v>-1047.9748559157808</v>
      </c>
      <c r="PVP97" s="294">
        <f t="shared" si="180"/>
        <v>-1047.9748559157808</v>
      </c>
      <c r="PVQ97" s="294">
        <f t="shared" si="180"/>
        <v>-1047.9748559157808</v>
      </c>
      <c r="PVR97" s="294">
        <f t="shared" si="180"/>
        <v>-1047.9748559157808</v>
      </c>
      <c r="PVS97" s="294">
        <f t="shared" si="180"/>
        <v>-1047.9748559157808</v>
      </c>
      <c r="PVT97" s="294">
        <f t="shared" si="180"/>
        <v>-1047.9748559157808</v>
      </c>
      <c r="PVU97" s="294">
        <f t="shared" si="180"/>
        <v>-1047.9748559157808</v>
      </c>
      <c r="PVV97" s="294">
        <f t="shared" si="180"/>
        <v>-1047.9748559157808</v>
      </c>
      <c r="PVW97" s="294">
        <f t="shared" si="180"/>
        <v>-1047.9748559157808</v>
      </c>
      <c r="PVX97" s="294">
        <f t="shared" si="180"/>
        <v>-1047.9748559157808</v>
      </c>
      <c r="PVY97" s="294">
        <f t="shared" si="180"/>
        <v>-1047.9748559157808</v>
      </c>
      <c r="PVZ97" s="294">
        <f t="shared" si="180"/>
        <v>-1047.9748559157808</v>
      </c>
      <c r="PWA97" s="294">
        <f t="shared" si="180"/>
        <v>-1047.9748559157808</v>
      </c>
      <c r="PWB97" s="294">
        <f t="shared" si="180"/>
        <v>-1047.9748559157808</v>
      </c>
      <c r="PWC97" s="294">
        <f t="shared" si="180"/>
        <v>-1047.9748559157808</v>
      </c>
      <c r="PWD97" s="294">
        <f t="shared" si="180"/>
        <v>-1047.9748559157808</v>
      </c>
      <c r="PWE97" s="294">
        <f t="shared" si="180"/>
        <v>-1047.9748559157808</v>
      </c>
      <c r="PWF97" s="294">
        <f t="shared" si="180"/>
        <v>-1047.9748559157808</v>
      </c>
      <c r="PWG97" s="294">
        <f t="shared" si="180"/>
        <v>-1047.9748559157808</v>
      </c>
      <c r="PWH97" s="294">
        <f t="shared" si="180"/>
        <v>-1047.9748559157808</v>
      </c>
      <c r="PWI97" s="294">
        <f t="shared" si="180"/>
        <v>-1047.9748559157808</v>
      </c>
      <c r="PWJ97" s="294">
        <f t="shared" si="180"/>
        <v>-1047.9748559157808</v>
      </c>
      <c r="PWK97" s="294">
        <f t="shared" si="180"/>
        <v>-1047.9748559157808</v>
      </c>
      <c r="PWL97" s="294">
        <f t="shared" si="180"/>
        <v>-1047.9748559157808</v>
      </c>
      <c r="PWM97" s="294">
        <f t="shared" si="180"/>
        <v>-1047.9748559157808</v>
      </c>
      <c r="PWN97" s="294">
        <f t="shared" si="180"/>
        <v>-1047.9748559157808</v>
      </c>
      <c r="PWO97" s="294">
        <f t="shared" si="180"/>
        <v>-1047.9748559157808</v>
      </c>
      <c r="PWP97" s="294">
        <f t="shared" si="180"/>
        <v>-1047.9748559157808</v>
      </c>
      <c r="PWQ97" s="294">
        <f t="shared" si="180"/>
        <v>-1047.9748559157808</v>
      </c>
      <c r="PWR97" s="294">
        <f t="shared" si="180"/>
        <v>-1047.9748559157808</v>
      </c>
      <c r="PWS97" s="294">
        <f t="shared" si="180"/>
        <v>-1047.9748559157808</v>
      </c>
      <c r="PWT97" s="294">
        <f t="shared" si="180"/>
        <v>-1047.9748559157808</v>
      </c>
      <c r="PWU97" s="294">
        <f t="shared" si="180"/>
        <v>-1047.9748559157808</v>
      </c>
      <c r="PWV97" s="294">
        <f t="shared" si="180"/>
        <v>-1047.9748559157808</v>
      </c>
      <c r="PWW97" s="294">
        <f t="shared" si="180"/>
        <v>-1047.9748559157808</v>
      </c>
      <c r="PWX97" s="294">
        <f t="shared" si="180"/>
        <v>-1047.9748559157808</v>
      </c>
      <c r="PWY97" s="294">
        <f t="shared" si="180"/>
        <v>-1047.9748559157808</v>
      </c>
      <c r="PWZ97" s="294">
        <f t="shared" si="180"/>
        <v>-1047.9748559157808</v>
      </c>
      <c r="PXA97" s="294">
        <f t="shared" si="180"/>
        <v>-1047.9748559157808</v>
      </c>
      <c r="PXB97" s="294">
        <f t="shared" si="180"/>
        <v>-1047.9748559157808</v>
      </c>
      <c r="PXC97" s="294">
        <f t="shared" si="180"/>
        <v>-1047.9748559157808</v>
      </c>
      <c r="PXD97" s="294">
        <f t="shared" si="180"/>
        <v>-1047.9748559157808</v>
      </c>
      <c r="PXE97" s="294">
        <f t="shared" si="180"/>
        <v>-1047.9748559157808</v>
      </c>
      <c r="PXF97" s="294">
        <f t="shared" si="180"/>
        <v>-1047.9748559157808</v>
      </c>
      <c r="PXG97" s="294">
        <f t="shared" si="180"/>
        <v>-1047.9748559157808</v>
      </c>
      <c r="PXH97" s="294">
        <f t="shared" si="180"/>
        <v>-1047.9748559157808</v>
      </c>
      <c r="PXI97" s="294">
        <f t="shared" si="180"/>
        <v>-1047.9748559157808</v>
      </c>
      <c r="PXJ97" s="294">
        <f t="shared" si="180"/>
        <v>-1047.9748559157808</v>
      </c>
      <c r="PXK97" s="294">
        <f t="shared" si="180"/>
        <v>-1047.9748559157808</v>
      </c>
      <c r="PXL97" s="294">
        <f t="shared" si="180"/>
        <v>-1047.9748559157808</v>
      </c>
      <c r="PXM97" s="294">
        <f t="shared" si="180"/>
        <v>-1047.9748559157808</v>
      </c>
      <c r="PXN97" s="294">
        <f t="shared" si="180"/>
        <v>-1047.9748559157808</v>
      </c>
      <c r="PXO97" s="294">
        <f t="shared" si="180"/>
        <v>-1047.9748559157808</v>
      </c>
      <c r="PXP97" s="294">
        <f t="shared" si="180"/>
        <v>-1047.9748559157808</v>
      </c>
      <c r="PXQ97" s="294">
        <f t="shared" si="180"/>
        <v>-1047.9748559157808</v>
      </c>
      <c r="PXR97" s="294">
        <f t="shared" si="180"/>
        <v>-1047.9748559157808</v>
      </c>
      <c r="PXS97" s="294">
        <f t="shared" si="180"/>
        <v>-1047.9748559157808</v>
      </c>
      <c r="PXT97" s="294">
        <f t="shared" si="180"/>
        <v>-1047.9748559157808</v>
      </c>
      <c r="PXU97" s="294">
        <f t="shared" si="180"/>
        <v>-1047.9748559157808</v>
      </c>
      <c r="PXV97" s="294">
        <f t="shared" si="180"/>
        <v>-1047.9748559157808</v>
      </c>
      <c r="PXW97" s="294">
        <f t="shared" si="180"/>
        <v>-1047.9748559157808</v>
      </c>
      <c r="PXX97" s="294">
        <f t="shared" si="180"/>
        <v>-1047.9748559157808</v>
      </c>
      <c r="PXY97" s="294">
        <f t="shared" si="180"/>
        <v>-1047.9748559157808</v>
      </c>
      <c r="PXZ97" s="294">
        <f t="shared" ref="PXZ97:QAK97" si="181">(PXZ$96*$B101+SUM($F$8:$F$10)-((PXZ$96*$B101+SUM($F$8:$F$10))/$F$11*$F$40)-($F$27*PXZ$96/$D$7)-SUM($F$14:$F$26,$F$28:$F$33,$F$35:$F$36,$F$41))</f>
        <v>-1047.9748559157808</v>
      </c>
      <c r="PYA97" s="294">
        <f t="shared" si="181"/>
        <v>-1047.9748559157808</v>
      </c>
      <c r="PYB97" s="294">
        <f t="shared" si="181"/>
        <v>-1047.9748559157808</v>
      </c>
      <c r="PYC97" s="294">
        <f t="shared" si="181"/>
        <v>-1047.9748559157808</v>
      </c>
      <c r="PYD97" s="294">
        <f t="shared" si="181"/>
        <v>-1047.9748559157808</v>
      </c>
      <c r="PYE97" s="294">
        <f t="shared" si="181"/>
        <v>-1047.9748559157808</v>
      </c>
      <c r="PYF97" s="294">
        <f t="shared" si="181"/>
        <v>-1047.9748559157808</v>
      </c>
      <c r="PYG97" s="294">
        <f t="shared" si="181"/>
        <v>-1047.9748559157808</v>
      </c>
      <c r="PYH97" s="294">
        <f t="shared" si="181"/>
        <v>-1047.9748559157808</v>
      </c>
      <c r="PYI97" s="294">
        <f t="shared" si="181"/>
        <v>-1047.9748559157808</v>
      </c>
      <c r="PYJ97" s="294">
        <f t="shared" si="181"/>
        <v>-1047.9748559157808</v>
      </c>
      <c r="PYK97" s="294">
        <f t="shared" si="181"/>
        <v>-1047.9748559157808</v>
      </c>
      <c r="PYL97" s="294">
        <f t="shared" si="181"/>
        <v>-1047.9748559157808</v>
      </c>
      <c r="PYM97" s="294">
        <f t="shared" si="181"/>
        <v>-1047.9748559157808</v>
      </c>
      <c r="PYN97" s="294">
        <f t="shared" si="181"/>
        <v>-1047.9748559157808</v>
      </c>
      <c r="PYO97" s="294">
        <f t="shared" si="181"/>
        <v>-1047.9748559157808</v>
      </c>
      <c r="PYP97" s="294">
        <f t="shared" si="181"/>
        <v>-1047.9748559157808</v>
      </c>
      <c r="PYQ97" s="294">
        <f t="shared" si="181"/>
        <v>-1047.9748559157808</v>
      </c>
      <c r="PYR97" s="294">
        <f t="shared" si="181"/>
        <v>-1047.9748559157808</v>
      </c>
      <c r="PYS97" s="294">
        <f t="shared" si="181"/>
        <v>-1047.9748559157808</v>
      </c>
      <c r="PYT97" s="294">
        <f t="shared" si="181"/>
        <v>-1047.9748559157808</v>
      </c>
      <c r="PYU97" s="294">
        <f t="shared" si="181"/>
        <v>-1047.9748559157808</v>
      </c>
      <c r="PYV97" s="294">
        <f t="shared" si="181"/>
        <v>-1047.9748559157808</v>
      </c>
      <c r="PYW97" s="294">
        <f t="shared" si="181"/>
        <v>-1047.9748559157808</v>
      </c>
      <c r="PYX97" s="294">
        <f t="shared" si="181"/>
        <v>-1047.9748559157808</v>
      </c>
      <c r="PYY97" s="294">
        <f t="shared" si="181"/>
        <v>-1047.9748559157808</v>
      </c>
      <c r="PYZ97" s="294">
        <f t="shared" si="181"/>
        <v>-1047.9748559157808</v>
      </c>
      <c r="PZA97" s="294">
        <f t="shared" si="181"/>
        <v>-1047.9748559157808</v>
      </c>
      <c r="PZB97" s="294">
        <f t="shared" si="181"/>
        <v>-1047.9748559157808</v>
      </c>
      <c r="PZC97" s="294">
        <f t="shared" si="181"/>
        <v>-1047.9748559157808</v>
      </c>
      <c r="PZD97" s="294">
        <f t="shared" si="181"/>
        <v>-1047.9748559157808</v>
      </c>
      <c r="PZE97" s="294">
        <f t="shared" si="181"/>
        <v>-1047.9748559157808</v>
      </c>
      <c r="PZF97" s="294">
        <f t="shared" si="181"/>
        <v>-1047.9748559157808</v>
      </c>
      <c r="PZG97" s="294">
        <f t="shared" si="181"/>
        <v>-1047.9748559157808</v>
      </c>
      <c r="PZH97" s="294">
        <f t="shared" si="181"/>
        <v>-1047.9748559157808</v>
      </c>
      <c r="PZI97" s="294">
        <f t="shared" si="181"/>
        <v>-1047.9748559157808</v>
      </c>
      <c r="PZJ97" s="294">
        <f t="shared" si="181"/>
        <v>-1047.9748559157808</v>
      </c>
      <c r="PZK97" s="294">
        <f t="shared" si="181"/>
        <v>-1047.9748559157808</v>
      </c>
      <c r="PZL97" s="294">
        <f t="shared" si="181"/>
        <v>-1047.9748559157808</v>
      </c>
      <c r="PZM97" s="294">
        <f t="shared" si="181"/>
        <v>-1047.9748559157808</v>
      </c>
      <c r="PZN97" s="294">
        <f t="shared" si="181"/>
        <v>-1047.9748559157808</v>
      </c>
      <c r="PZO97" s="294">
        <f t="shared" si="181"/>
        <v>-1047.9748559157808</v>
      </c>
      <c r="PZP97" s="294">
        <f t="shared" si="181"/>
        <v>-1047.9748559157808</v>
      </c>
      <c r="PZQ97" s="294">
        <f t="shared" si="181"/>
        <v>-1047.9748559157808</v>
      </c>
      <c r="PZR97" s="294">
        <f t="shared" si="181"/>
        <v>-1047.9748559157808</v>
      </c>
      <c r="PZS97" s="294">
        <f t="shared" si="181"/>
        <v>-1047.9748559157808</v>
      </c>
      <c r="PZT97" s="294">
        <f t="shared" si="181"/>
        <v>-1047.9748559157808</v>
      </c>
      <c r="PZU97" s="294">
        <f t="shared" si="181"/>
        <v>-1047.9748559157808</v>
      </c>
      <c r="PZV97" s="294">
        <f t="shared" si="181"/>
        <v>-1047.9748559157808</v>
      </c>
      <c r="PZW97" s="294">
        <f t="shared" si="181"/>
        <v>-1047.9748559157808</v>
      </c>
      <c r="PZX97" s="294">
        <f t="shared" si="181"/>
        <v>-1047.9748559157808</v>
      </c>
      <c r="PZY97" s="294">
        <f t="shared" si="181"/>
        <v>-1047.9748559157808</v>
      </c>
      <c r="PZZ97" s="294">
        <f t="shared" si="181"/>
        <v>-1047.9748559157808</v>
      </c>
      <c r="QAA97" s="294">
        <f t="shared" si="181"/>
        <v>-1047.9748559157808</v>
      </c>
      <c r="QAB97" s="294">
        <f t="shared" si="181"/>
        <v>-1047.9748559157808</v>
      </c>
      <c r="QAC97" s="294">
        <f t="shared" si="181"/>
        <v>-1047.9748559157808</v>
      </c>
      <c r="QAD97" s="294">
        <f t="shared" si="181"/>
        <v>-1047.9748559157808</v>
      </c>
      <c r="QAE97" s="294">
        <f t="shared" si="181"/>
        <v>-1047.9748559157808</v>
      </c>
      <c r="QAF97" s="294">
        <f t="shared" si="181"/>
        <v>-1047.9748559157808</v>
      </c>
      <c r="QAG97" s="294">
        <f t="shared" si="181"/>
        <v>-1047.9748559157808</v>
      </c>
      <c r="QAH97" s="294">
        <f t="shared" si="181"/>
        <v>-1047.9748559157808</v>
      </c>
      <c r="QAI97" s="294">
        <f t="shared" si="181"/>
        <v>-1047.9748559157808</v>
      </c>
      <c r="QAJ97" s="294">
        <f t="shared" si="181"/>
        <v>-1047.9748559157808</v>
      </c>
      <c r="QAK97" s="294">
        <f t="shared" si="181"/>
        <v>-1047.9748559157808</v>
      </c>
      <c r="QAL97" s="294">
        <f t="shared" ref="QAL97:QCW97" si="182">(QAL$96*$B101+SUM($F$8:$F$10)-((QAL$96*$B101+SUM($F$8:$F$10))/$F$11*$F$40)-($F$27*QAL$96/$D$7)-SUM($F$14:$F$26,$F$28:$F$33,$F$35:$F$36,$F$41))</f>
        <v>-1047.9748559157808</v>
      </c>
      <c r="QAM97" s="294">
        <f t="shared" si="182"/>
        <v>-1047.9748559157808</v>
      </c>
      <c r="QAN97" s="294">
        <f t="shared" si="182"/>
        <v>-1047.9748559157808</v>
      </c>
      <c r="QAO97" s="294">
        <f t="shared" si="182"/>
        <v>-1047.9748559157808</v>
      </c>
      <c r="QAP97" s="294">
        <f t="shared" si="182"/>
        <v>-1047.9748559157808</v>
      </c>
      <c r="QAQ97" s="294">
        <f t="shared" si="182"/>
        <v>-1047.9748559157808</v>
      </c>
      <c r="QAR97" s="294">
        <f t="shared" si="182"/>
        <v>-1047.9748559157808</v>
      </c>
      <c r="QAS97" s="294">
        <f t="shared" si="182"/>
        <v>-1047.9748559157808</v>
      </c>
      <c r="QAT97" s="294">
        <f t="shared" si="182"/>
        <v>-1047.9748559157808</v>
      </c>
      <c r="QAU97" s="294">
        <f t="shared" si="182"/>
        <v>-1047.9748559157808</v>
      </c>
      <c r="QAV97" s="294">
        <f t="shared" si="182"/>
        <v>-1047.9748559157808</v>
      </c>
      <c r="QAW97" s="294">
        <f t="shared" si="182"/>
        <v>-1047.9748559157808</v>
      </c>
      <c r="QAX97" s="294">
        <f t="shared" si="182"/>
        <v>-1047.9748559157808</v>
      </c>
      <c r="QAY97" s="294">
        <f t="shared" si="182"/>
        <v>-1047.9748559157808</v>
      </c>
      <c r="QAZ97" s="294">
        <f t="shared" si="182"/>
        <v>-1047.9748559157808</v>
      </c>
      <c r="QBA97" s="294">
        <f t="shared" si="182"/>
        <v>-1047.9748559157808</v>
      </c>
      <c r="QBB97" s="294">
        <f t="shared" si="182"/>
        <v>-1047.9748559157808</v>
      </c>
      <c r="QBC97" s="294">
        <f t="shared" si="182"/>
        <v>-1047.9748559157808</v>
      </c>
      <c r="QBD97" s="294">
        <f t="shared" si="182"/>
        <v>-1047.9748559157808</v>
      </c>
      <c r="QBE97" s="294">
        <f t="shared" si="182"/>
        <v>-1047.9748559157808</v>
      </c>
      <c r="QBF97" s="294">
        <f t="shared" si="182"/>
        <v>-1047.9748559157808</v>
      </c>
      <c r="QBG97" s="294">
        <f t="shared" si="182"/>
        <v>-1047.9748559157808</v>
      </c>
      <c r="QBH97" s="294">
        <f t="shared" si="182"/>
        <v>-1047.9748559157808</v>
      </c>
      <c r="QBI97" s="294">
        <f t="shared" si="182"/>
        <v>-1047.9748559157808</v>
      </c>
      <c r="QBJ97" s="294">
        <f t="shared" si="182"/>
        <v>-1047.9748559157808</v>
      </c>
      <c r="QBK97" s="294">
        <f t="shared" si="182"/>
        <v>-1047.9748559157808</v>
      </c>
      <c r="QBL97" s="294">
        <f t="shared" si="182"/>
        <v>-1047.9748559157808</v>
      </c>
      <c r="QBM97" s="294">
        <f t="shared" si="182"/>
        <v>-1047.9748559157808</v>
      </c>
      <c r="QBN97" s="294">
        <f t="shared" si="182"/>
        <v>-1047.9748559157808</v>
      </c>
      <c r="QBO97" s="294">
        <f t="shared" si="182"/>
        <v>-1047.9748559157808</v>
      </c>
      <c r="QBP97" s="294">
        <f t="shared" si="182"/>
        <v>-1047.9748559157808</v>
      </c>
      <c r="QBQ97" s="294">
        <f t="shared" si="182"/>
        <v>-1047.9748559157808</v>
      </c>
      <c r="QBR97" s="294">
        <f t="shared" si="182"/>
        <v>-1047.9748559157808</v>
      </c>
      <c r="QBS97" s="294">
        <f t="shared" si="182"/>
        <v>-1047.9748559157808</v>
      </c>
      <c r="QBT97" s="294">
        <f t="shared" si="182"/>
        <v>-1047.9748559157808</v>
      </c>
      <c r="QBU97" s="294">
        <f t="shared" si="182"/>
        <v>-1047.9748559157808</v>
      </c>
      <c r="QBV97" s="294">
        <f t="shared" si="182"/>
        <v>-1047.9748559157808</v>
      </c>
      <c r="QBW97" s="294">
        <f t="shared" si="182"/>
        <v>-1047.9748559157808</v>
      </c>
      <c r="QBX97" s="294">
        <f t="shared" si="182"/>
        <v>-1047.9748559157808</v>
      </c>
      <c r="QBY97" s="294">
        <f t="shared" si="182"/>
        <v>-1047.9748559157808</v>
      </c>
      <c r="QBZ97" s="294">
        <f t="shared" si="182"/>
        <v>-1047.9748559157808</v>
      </c>
      <c r="QCA97" s="294">
        <f t="shared" si="182"/>
        <v>-1047.9748559157808</v>
      </c>
      <c r="QCB97" s="294">
        <f t="shared" si="182"/>
        <v>-1047.9748559157808</v>
      </c>
      <c r="QCC97" s="294">
        <f t="shared" si="182"/>
        <v>-1047.9748559157808</v>
      </c>
      <c r="QCD97" s="294">
        <f t="shared" si="182"/>
        <v>-1047.9748559157808</v>
      </c>
      <c r="QCE97" s="294">
        <f t="shared" si="182"/>
        <v>-1047.9748559157808</v>
      </c>
      <c r="QCF97" s="294">
        <f t="shared" si="182"/>
        <v>-1047.9748559157808</v>
      </c>
      <c r="QCG97" s="294">
        <f t="shared" si="182"/>
        <v>-1047.9748559157808</v>
      </c>
      <c r="QCH97" s="294">
        <f t="shared" si="182"/>
        <v>-1047.9748559157808</v>
      </c>
      <c r="QCI97" s="294">
        <f t="shared" si="182"/>
        <v>-1047.9748559157808</v>
      </c>
      <c r="QCJ97" s="294">
        <f t="shared" si="182"/>
        <v>-1047.9748559157808</v>
      </c>
      <c r="QCK97" s="294">
        <f t="shared" si="182"/>
        <v>-1047.9748559157808</v>
      </c>
      <c r="QCL97" s="294">
        <f t="shared" si="182"/>
        <v>-1047.9748559157808</v>
      </c>
      <c r="QCM97" s="294">
        <f t="shared" si="182"/>
        <v>-1047.9748559157808</v>
      </c>
      <c r="QCN97" s="294">
        <f t="shared" si="182"/>
        <v>-1047.9748559157808</v>
      </c>
      <c r="QCO97" s="294">
        <f t="shared" si="182"/>
        <v>-1047.9748559157808</v>
      </c>
      <c r="QCP97" s="294">
        <f t="shared" si="182"/>
        <v>-1047.9748559157808</v>
      </c>
      <c r="QCQ97" s="294">
        <f t="shared" si="182"/>
        <v>-1047.9748559157808</v>
      </c>
      <c r="QCR97" s="294">
        <f t="shared" si="182"/>
        <v>-1047.9748559157808</v>
      </c>
      <c r="QCS97" s="294">
        <f t="shared" si="182"/>
        <v>-1047.9748559157808</v>
      </c>
      <c r="QCT97" s="294">
        <f t="shared" si="182"/>
        <v>-1047.9748559157808</v>
      </c>
      <c r="QCU97" s="294">
        <f t="shared" si="182"/>
        <v>-1047.9748559157808</v>
      </c>
      <c r="QCV97" s="294">
        <f t="shared" si="182"/>
        <v>-1047.9748559157808</v>
      </c>
      <c r="QCW97" s="294">
        <f t="shared" si="182"/>
        <v>-1047.9748559157808</v>
      </c>
      <c r="QCX97" s="294">
        <f t="shared" ref="QCX97:QFI97" si="183">(QCX$96*$B101+SUM($F$8:$F$10)-((QCX$96*$B101+SUM($F$8:$F$10))/$F$11*$F$40)-($F$27*QCX$96/$D$7)-SUM($F$14:$F$26,$F$28:$F$33,$F$35:$F$36,$F$41))</f>
        <v>-1047.9748559157808</v>
      </c>
      <c r="QCY97" s="294">
        <f t="shared" si="183"/>
        <v>-1047.9748559157808</v>
      </c>
      <c r="QCZ97" s="294">
        <f t="shared" si="183"/>
        <v>-1047.9748559157808</v>
      </c>
      <c r="QDA97" s="294">
        <f t="shared" si="183"/>
        <v>-1047.9748559157808</v>
      </c>
      <c r="QDB97" s="294">
        <f t="shared" si="183"/>
        <v>-1047.9748559157808</v>
      </c>
      <c r="QDC97" s="294">
        <f t="shared" si="183"/>
        <v>-1047.9748559157808</v>
      </c>
      <c r="QDD97" s="294">
        <f t="shared" si="183"/>
        <v>-1047.9748559157808</v>
      </c>
      <c r="QDE97" s="294">
        <f t="shared" si="183"/>
        <v>-1047.9748559157808</v>
      </c>
      <c r="QDF97" s="294">
        <f t="shared" si="183"/>
        <v>-1047.9748559157808</v>
      </c>
      <c r="QDG97" s="294">
        <f t="shared" si="183"/>
        <v>-1047.9748559157808</v>
      </c>
      <c r="QDH97" s="294">
        <f t="shared" si="183"/>
        <v>-1047.9748559157808</v>
      </c>
      <c r="QDI97" s="294">
        <f t="shared" si="183"/>
        <v>-1047.9748559157808</v>
      </c>
      <c r="QDJ97" s="294">
        <f t="shared" si="183"/>
        <v>-1047.9748559157808</v>
      </c>
      <c r="QDK97" s="294">
        <f t="shared" si="183"/>
        <v>-1047.9748559157808</v>
      </c>
      <c r="QDL97" s="294">
        <f t="shared" si="183"/>
        <v>-1047.9748559157808</v>
      </c>
      <c r="QDM97" s="294">
        <f t="shared" si="183"/>
        <v>-1047.9748559157808</v>
      </c>
      <c r="QDN97" s="294">
        <f t="shared" si="183"/>
        <v>-1047.9748559157808</v>
      </c>
      <c r="QDO97" s="294">
        <f t="shared" si="183"/>
        <v>-1047.9748559157808</v>
      </c>
      <c r="QDP97" s="294">
        <f t="shared" si="183"/>
        <v>-1047.9748559157808</v>
      </c>
      <c r="QDQ97" s="294">
        <f t="shared" si="183"/>
        <v>-1047.9748559157808</v>
      </c>
      <c r="QDR97" s="294">
        <f t="shared" si="183"/>
        <v>-1047.9748559157808</v>
      </c>
      <c r="QDS97" s="294">
        <f t="shared" si="183"/>
        <v>-1047.9748559157808</v>
      </c>
      <c r="QDT97" s="294">
        <f t="shared" si="183"/>
        <v>-1047.9748559157808</v>
      </c>
      <c r="QDU97" s="294">
        <f t="shared" si="183"/>
        <v>-1047.9748559157808</v>
      </c>
      <c r="QDV97" s="294">
        <f t="shared" si="183"/>
        <v>-1047.9748559157808</v>
      </c>
      <c r="QDW97" s="294">
        <f t="shared" si="183"/>
        <v>-1047.9748559157808</v>
      </c>
      <c r="QDX97" s="294">
        <f t="shared" si="183"/>
        <v>-1047.9748559157808</v>
      </c>
      <c r="QDY97" s="294">
        <f t="shared" si="183"/>
        <v>-1047.9748559157808</v>
      </c>
      <c r="QDZ97" s="294">
        <f t="shared" si="183"/>
        <v>-1047.9748559157808</v>
      </c>
      <c r="QEA97" s="294">
        <f t="shared" si="183"/>
        <v>-1047.9748559157808</v>
      </c>
      <c r="QEB97" s="294">
        <f t="shared" si="183"/>
        <v>-1047.9748559157808</v>
      </c>
      <c r="QEC97" s="294">
        <f t="shared" si="183"/>
        <v>-1047.9748559157808</v>
      </c>
      <c r="QED97" s="294">
        <f t="shared" si="183"/>
        <v>-1047.9748559157808</v>
      </c>
      <c r="QEE97" s="294">
        <f t="shared" si="183"/>
        <v>-1047.9748559157808</v>
      </c>
      <c r="QEF97" s="294">
        <f t="shared" si="183"/>
        <v>-1047.9748559157808</v>
      </c>
      <c r="QEG97" s="294">
        <f t="shared" si="183"/>
        <v>-1047.9748559157808</v>
      </c>
      <c r="QEH97" s="294">
        <f t="shared" si="183"/>
        <v>-1047.9748559157808</v>
      </c>
      <c r="QEI97" s="294">
        <f t="shared" si="183"/>
        <v>-1047.9748559157808</v>
      </c>
      <c r="QEJ97" s="294">
        <f t="shared" si="183"/>
        <v>-1047.9748559157808</v>
      </c>
      <c r="QEK97" s="294">
        <f t="shared" si="183"/>
        <v>-1047.9748559157808</v>
      </c>
      <c r="QEL97" s="294">
        <f t="shared" si="183"/>
        <v>-1047.9748559157808</v>
      </c>
      <c r="QEM97" s="294">
        <f t="shared" si="183"/>
        <v>-1047.9748559157808</v>
      </c>
      <c r="QEN97" s="294">
        <f t="shared" si="183"/>
        <v>-1047.9748559157808</v>
      </c>
      <c r="QEO97" s="294">
        <f t="shared" si="183"/>
        <v>-1047.9748559157808</v>
      </c>
      <c r="QEP97" s="294">
        <f t="shared" si="183"/>
        <v>-1047.9748559157808</v>
      </c>
      <c r="QEQ97" s="294">
        <f t="shared" si="183"/>
        <v>-1047.9748559157808</v>
      </c>
      <c r="QER97" s="294">
        <f t="shared" si="183"/>
        <v>-1047.9748559157808</v>
      </c>
      <c r="QES97" s="294">
        <f t="shared" si="183"/>
        <v>-1047.9748559157808</v>
      </c>
      <c r="QET97" s="294">
        <f t="shared" si="183"/>
        <v>-1047.9748559157808</v>
      </c>
      <c r="QEU97" s="294">
        <f t="shared" si="183"/>
        <v>-1047.9748559157808</v>
      </c>
      <c r="QEV97" s="294">
        <f t="shared" si="183"/>
        <v>-1047.9748559157808</v>
      </c>
      <c r="QEW97" s="294">
        <f t="shared" si="183"/>
        <v>-1047.9748559157808</v>
      </c>
      <c r="QEX97" s="294">
        <f t="shared" si="183"/>
        <v>-1047.9748559157808</v>
      </c>
      <c r="QEY97" s="294">
        <f t="shared" si="183"/>
        <v>-1047.9748559157808</v>
      </c>
      <c r="QEZ97" s="294">
        <f t="shared" si="183"/>
        <v>-1047.9748559157808</v>
      </c>
      <c r="QFA97" s="294">
        <f t="shared" si="183"/>
        <v>-1047.9748559157808</v>
      </c>
      <c r="QFB97" s="294">
        <f t="shared" si="183"/>
        <v>-1047.9748559157808</v>
      </c>
      <c r="QFC97" s="294">
        <f t="shared" si="183"/>
        <v>-1047.9748559157808</v>
      </c>
      <c r="QFD97" s="294">
        <f t="shared" si="183"/>
        <v>-1047.9748559157808</v>
      </c>
      <c r="QFE97" s="294">
        <f t="shared" si="183"/>
        <v>-1047.9748559157808</v>
      </c>
      <c r="QFF97" s="294">
        <f t="shared" si="183"/>
        <v>-1047.9748559157808</v>
      </c>
      <c r="QFG97" s="294">
        <f t="shared" si="183"/>
        <v>-1047.9748559157808</v>
      </c>
      <c r="QFH97" s="294">
        <f t="shared" si="183"/>
        <v>-1047.9748559157808</v>
      </c>
      <c r="QFI97" s="294">
        <f t="shared" si="183"/>
        <v>-1047.9748559157808</v>
      </c>
      <c r="QFJ97" s="294">
        <f t="shared" ref="QFJ97:QHU97" si="184">(QFJ$96*$B101+SUM($F$8:$F$10)-((QFJ$96*$B101+SUM($F$8:$F$10))/$F$11*$F$40)-($F$27*QFJ$96/$D$7)-SUM($F$14:$F$26,$F$28:$F$33,$F$35:$F$36,$F$41))</f>
        <v>-1047.9748559157808</v>
      </c>
      <c r="QFK97" s="294">
        <f t="shared" si="184"/>
        <v>-1047.9748559157808</v>
      </c>
      <c r="QFL97" s="294">
        <f t="shared" si="184"/>
        <v>-1047.9748559157808</v>
      </c>
      <c r="QFM97" s="294">
        <f t="shared" si="184"/>
        <v>-1047.9748559157808</v>
      </c>
      <c r="QFN97" s="294">
        <f t="shared" si="184"/>
        <v>-1047.9748559157808</v>
      </c>
      <c r="QFO97" s="294">
        <f t="shared" si="184"/>
        <v>-1047.9748559157808</v>
      </c>
      <c r="QFP97" s="294">
        <f t="shared" si="184"/>
        <v>-1047.9748559157808</v>
      </c>
      <c r="QFQ97" s="294">
        <f t="shared" si="184"/>
        <v>-1047.9748559157808</v>
      </c>
      <c r="QFR97" s="294">
        <f t="shared" si="184"/>
        <v>-1047.9748559157808</v>
      </c>
      <c r="QFS97" s="294">
        <f t="shared" si="184"/>
        <v>-1047.9748559157808</v>
      </c>
      <c r="QFT97" s="294">
        <f t="shared" si="184"/>
        <v>-1047.9748559157808</v>
      </c>
      <c r="QFU97" s="294">
        <f t="shared" si="184"/>
        <v>-1047.9748559157808</v>
      </c>
      <c r="QFV97" s="294">
        <f t="shared" si="184"/>
        <v>-1047.9748559157808</v>
      </c>
      <c r="QFW97" s="294">
        <f t="shared" si="184"/>
        <v>-1047.9748559157808</v>
      </c>
      <c r="QFX97" s="294">
        <f t="shared" si="184"/>
        <v>-1047.9748559157808</v>
      </c>
      <c r="QFY97" s="294">
        <f t="shared" si="184"/>
        <v>-1047.9748559157808</v>
      </c>
      <c r="QFZ97" s="294">
        <f t="shared" si="184"/>
        <v>-1047.9748559157808</v>
      </c>
      <c r="QGA97" s="294">
        <f t="shared" si="184"/>
        <v>-1047.9748559157808</v>
      </c>
      <c r="QGB97" s="294">
        <f t="shared" si="184"/>
        <v>-1047.9748559157808</v>
      </c>
      <c r="QGC97" s="294">
        <f t="shared" si="184"/>
        <v>-1047.9748559157808</v>
      </c>
      <c r="QGD97" s="294">
        <f t="shared" si="184"/>
        <v>-1047.9748559157808</v>
      </c>
      <c r="QGE97" s="294">
        <f t="shared" si="184"/>
        <v>-1047.9748559157808</v>
      </c>
      <c r="QGF97" s="294">
        <f t="shared" si="184"/>
        <v>-1047.9748559157808</v>
      </c>
      <c r="QGG97" s="294">
        <f t="shared" si="184"/>
        <v>-1047.9748559157808</v>
      </c>
      <c r="QGH97" s="294">
        <f t="shared" si="184"/>
        <v>-1047.9748559157808</v>
      </c>
      <c r="QGI97" s="294">
        <f t="shared" si="184"/>
        <v>-1047.9748559157808</v>
      </c>
      <c r="QGJ97" s="294">
        <f t="shared" si="184"/>
        <v>-1047.9748559157808</v>
      </c>
      <c r="QGK97" s="294">
        <f t="shared" si="184"/>
        <v>-1047.9748559157808</v>
      </c>
      <c r="QGL97" s="294">
        <f t="shared" si="184"/>
        <v>-1047.9748559157808</v>
      </c>
      <c r="QGM97" s="294">
        <f t="shared" si="184"/>
        <v>-1047.9748559157808</v>
      </c>
      <c r="QGN97" s="294">
        <f t="shared" si="184"/>
        <v>-1047.9748559157808</v>
      </c>
      <c r="QGO97" s="294">
        <f t="shared" si="184"/>
        <v>-1047.9748559157808</v>
      </c>
      <c r="QGP97" s="294">
        <f t="shared" si="184"/>
        <v>-1047.9748559157808</v>
      </c>
      <c r="QGQ97" s="294">
        <f t="shared" si="184"/>
        <v>-1047.9748559157808</v>
      </c>
      <c r="QGR97" s="294">
        <f t="shared" si="184"/>
        <v>-1047.9748559157808</v>
      </c>
      <c r="QGS97" s="294">
        <f t="shared" si="184"/>
        <v>-1047.9748559157808</v>
      </c>
      <c r="QGT97" s="294">
        <f t="shared" si="184"/>
        <v>-1047.9748559157808</v>
      </c>
      <c r="QGU97" s="294">
        <f t="shared" si="184"/>
        <v>-1047.9748559157808</v>
      </c>
      <c r="QGV97" s="294">
        <f t="shared" si="184"/>
        <v>-1047.9748559157808</v>
      </c>
      <c r="QGW97" s="294">
        <f t="shared" si="184"/>
        <v>-1047.9748559157808</v>
      </c>
      <c r="QGX97" s="294">
        <f t="shared" si="184"/>
        <v>-1047.9748559157808</v>
      </c>
      <c r="QGY97" s="294">
        <f t="shared" si="184"/>
        <v>-1047.9748559157808</v>
      </c>
      <c r="QGZ97" s="294">
        <f t="shared" si="184"/>
        <v>-1047.9748559157808</v>
      </c>
      <c r="QHA97" s="294">
        <f t="shared" si="184"/>
        <v>-1047.9748559157808</v>
      </c>
      <c r="QHB97" s="294">
        <f t="shared" si="184"/>
        <v>-1047.9748559157808</v>
      </c>
      <c r="QHC97" s="294">
        <f t="shared" si="184"/>
        <v>-1047.9748559157808</v>
      </c>
      <c r="QHD97" s="294">
        <f t="shared" si="184"/>
        <v>-1047.9748559157808</v>
      </c>
      <c r="QHE97" s="294">
        <f t="shared" si="184"/>
        <v>-1047.9748559157808</v>
      </c>
      <c r="QHF97" s="294">
        <f t="shared" si="184"/>
        <v>-1047.9748559157808</v>
      </c>
      <c r="QHG97" s="294">
        <f t="shared" si="184"/>
        <v>-1047.9748559157808</v>
      </c>
      <c r="QHH97" s="294">
        <f t="shared" si="184"/>
        <v>-1047.9748559157808</v>
      </c>
      <c r="QHI97" s="294">
        <f t="shared" si="184"/>
        <v>-1047.9748559157808</v>
      </c>
      <c r="QHJ97" s="294">
        <f t="shared" si="184"/>
        <v>-1047.9748559157808</v>
      </c>
      <c r="QHK97" s="294">
        <f t="shared" si="184"/>
        <v>-1047.9748559157808</v>
      </c>
      <c r="QHL97" s="294">
        <f t="shared" si="184"/>
        <v>-1047.9748559157808</v>
      </c>
      <c r="QHM97" s="294">
        <f t="shared" si="184"/>
        <v>-1047.9748559157808</v>
      </c>
      <c r="QHN97" s="294">
        <f t="shared" si="184"/>
        <v>-1047.9748559157808</v>
      </c>
      <c r="QHO97" s="294">
        <f t="shared" si="184"/>
        <v>-1047.9748559157808</v>
      </c>
      <c r="QHP97" s="294">
        <f t="shared" si="184"/>
        <v>-1047.9748559157808</v>
      </c>
      <c r="QHQ97" s="294">
        <f t="shared" si="184"/>
        <v>-1047.9748559157808</v>
      </c>
      <c r="QHR97" s="294">
        <f t="shared" si="184"/>
        <v>-1047.9748559157808</v>
      </c>
      <c r="QHS97" s="294">
        <f t="shared" si="184"/>
        <v>-1047.9748559157808</v>
      </c>
      <c r="QHT97" s="294">
        <f t="shared" si="184"/>
        <v>-1047.9748559157808</v>
      </c>
      <c r="QHU97" s="294">
        <f t="shared" si="184"/>
        <v>-1047.9748559157808</v>
      </c>
      <c r="QHV97" s="294">
        <f t="shared" ref="QHV97:QKG97" si="185">(QHV$96*$B101+SUM($F$8:$F$10)-((QHV$96*$B101+SUM($F$8:$F$10))/$F$11*$F$40)-($F$27*QHV$96/$D$7)-SUM($F$14:$F$26,$F$28:$F$33,$F$35:$F$36,$F$41))</f>
        <v>-1047.9748559157808</v>
      </c>
      <c r="QHW97" s="294">
        <f t="shared" si="185"/>
        <v>-1047.9748559157808</v>
      </c>
      <c r="QHX97" s="294">
        <f t="shared" si="185"/>
        <v>-1047.9748559157808</v>
      </c>
      <c r="QHY97" s="294">
        <f t="shared" si="185"/>
        <v>-1047.9748559157808</v>
      </c>
      <c r="QHZ97" s="294">
        <f t="shared" si="185"/>
        <v>-1047.9748559157808</v>
      </c>
      <c r="QIA97" s="294">
        <f t="shared" si="185"/>
        <v>-1047.9748559157808</v>
      </c>
      <c r="QIB97" s="294">
        <f t="shared" si="185"/>
        <v>-1047.9748559157808</v>
      </c>
      <c r="QIC97" s="294">
        <f t="shared" si="185"/>
        <v>-1047.9748559157808</v>
      </c>
      <c r="QID97" s="294">
        <f t="shared" si="185"/>
        <v>-1047.9748559157808</v>
      </c>
      <c r="QIE97" s="294">
        <f t="shared" si="185"/>
        <v>-1047.9748559157808</v>
      </c>
      <c r="QIF97" s="294">
        <f t="shared" si="185"/>
        <v>-1047.9748559157808</v>
      </c>
      <c r="QIG97" s="294">
        <f t="shared" si="185"/>
        <v>-1047.9748559157808</v>
      </c>
      <c r="QIH97" s="294">
        <f t="shared" si="185"/>
        <v>-1047.9748559157808</v>
      </c>
      <c r="QII97" s="294">
        <f t="shared" si="185"/>
        <v>-1047.9748559157808</v>
      </c>
      <c r="QIJ97" s="294">
        <f t="shared" si="185"/>
        <v>-1047.9748559157808</v>
      </c>
      <c r="QIK97" s="294">
        <f t="shared" si="185"/>
        <v>-1047.9748559157808</v>
      </c>
      <c r="QIL97" s="294">
        <f t="shared" si="185"/>
        <v>-1047.9748559157808</v>
      </c>
      <c r="QIM97" s="294">
        <f t="shared" si="185"/>
        <v>-1047.9748559157808</v>
      </c>
      <c r="QIN97" s="294">
        <f t="shared" si="185"/>
        <v>-1047.9748559157808</v>
      </c>
      <c r="QIO97" s="294">
        <f t="shared" si="185"/>
        <v>-1047.9748559157808</v>
      </c>
      <c r="QIP97" s="294">
        <f t="shared" si="185"/>
        <v>-1047.9748559157808</v>
      </c>
      <c r="QIQ97" s="294">
        <f t="shared" si="185"/>
        <v>-1047.9748559157808</v>
      </c>
      <c r="QIR97" s="294">
        <f t="shared" si="185"/>
        <v>-1047.9748559157808</v>
      </c>
      <c r="QIS97" s="294">
        <f t="shared" si="185"/>
        <v>-1047.9748559157808</v>
      </c>
      <c r="QIT97" s="294">
        <f t="shared" si="185"/>
        <v>-1047.9748559157808</v>
      </c>
      <c r="QIU97" s="294">
        <f t="shared" si="185"/>
        <v>-1047.9748559157808</v>
      </c>
      <c r="QIV97" s="294">
        <f t="shared" si="185"/>
        <v>-1047.9748559157808</v>
      </c>
      <c r="QIW97" s="294">
        <f t="shared" si="185"/>
        <v>-1047.9748559157808</v>
      </c>
      <c r="QIX97" s="294">
        <f t="shared" si="185"/>
        <v>-1047.9748559157808</v>
      </c>
      <c r="QIY97" s="294">
        <f t="shared" si="185"/>
        <v>-1047.9748559157808</v>
      </c>
      <c r="QIZ97" s="294">
        <f t="shared" si="185"/>
        <v>-1047.9748559157808</v>
      </c>
      <c r="QJA97" s="294">
        <f t="shared" si="185"/>
        <v>-1047.9748559157808</v>
      </c>
      <c r="QJB97" s="294">
        <f t="shared" si="185"/>
        <v>-1047.9748559157808</v>
      </c>
      <c r="QJC97" s="294">
        <f t="shared" si="185"/>
        <v>-1047.9748559157808</v>
      </c>
      <c r="QJD97" s="294">
        <f t="shared" si="185"/>
        <v>-1047.9748559157808</v>
      </c>
      <c r="QJE97" s="294">
        <f t="shared" si="185"/>
        <v>-1047.9748559157808</v>
      </c>
      <c r="QJF97" s="294">
        <f t="shared" si="185"/>
        <v>-1047.9748559157808</v>
      </c>
      <c r="QJG97" s="294">
        <f t="shared" si="185"/>
        <v>-1047.9748559157808</v>
      </c>
      <c r="QJH97" s="294">
        <f t="shared" si="185"/>
        <v>-1047.9748559157808</v>
      </c>
      <c r="QJI97" s="294">
        <f t="shared" si="185"/>
        <v>-1047.9748559157808</v>
      </c>
      <c r="QJJ97" s="294">
        <f t="shared" si="185"/>
        <v>-1047.9748559157808</v>
      </c>
      <c r="QJK97" s="294">
        <f t="shared" si="185"/>
        <v>-1047.9748559157808</v>
      </c>
      <c r="QJL97" s="294">
        <f t="shared" si="185"/>
        <v>-1047.9748559157808</v>
      </c>
      <c r="QJM97" s="294">
        <f t="shared" si="185"/>
        <v>-1047.9748559157808</v>
      </c>
      <c r="QJN97" s="294">
        <f t="shared" si="185"/>
        <v>-1047.9748559157808</v>
      </c>
      <c r="QJO97" s="294">
        <f t="shared" si="185"/>
        <v>-1047.9748559157808</v>
      </c>
      <c r="QJP97" s="294">
        <f t="shared" si="185"/>
        <v>-1047.9748559157808</v>
      </c>
      <c r="QJQ97" s="294">
        <f t="shared" si="185"/>
        <v>-1047.9748559157808</v>
      </c>
      <c r="QJR97" s="294">
        <f t="shared" si="185"/>
        <v>-1047.9748559157808</v>
      </c>
      <c r="QJS97" s="294">
        <f t="shared" si="185"/>
        <v>-1047.9748559157808</v>
      </c>
      <c r="QJT97" s="294">
        <f t="shared" si="185"/>
        <v>-1047.9748559157808</v>
      </c>
      <c r="QJU97" s="294">
        <f t="shared" si="185"/>
        <v>-1047.9748559157808</v>
      </c>
      <c r="QJV97" s="294">
        <f t="shared" si="185"/>
        <v>-1047.9748559157808</v>
      </c>
      <c r="QJW97" s="294">
        <f t="shared" si="185"/>
        <v>-1047.9748559157808</v>
      </c>
      <c r="QJX97" s="294">
        <f t="shared" si="185"/>
        <v>-1047.9748559157808</v>
      </c>
      <c r="QJY97" s="294">
        <f t="shared" si="185"/>
        <v>-1047.9748559157808</v>
      </c>
      <c r="QJZ97" s="294">
        <f t="shared" si="185"/>
        <v>-1047.9748559157808</v>
      </c>
      <c r="QKA97" s="294">
        <f t="shared" si="185"/>
        <v>-1047.9748559157808</v>
      </c>
      <c r="QKB97" s="294">
        <f t="shared" si="185"/>
        <v>-1047.9748559157808</v>
      </c>
      <c r="QKC97" s="294">
        <f t="shared" si="185"/>
        <v>-1047.9748559157808</v>
      </c>
      <c r="QKD97" s="294">
        <f t="shared" si="185"/>
        <v>-1047.9748559157808</v>
      </c>
      <c r="QKE97" s="294">
        <f t="shared" si="185"/>
        <v>-1047.9748559157808</v>
      </c>
      <c r="QKF97" s="294">
        <f t="shared" si="185"/>
        <v>-1047.9748559157808</v>
      </c>
      <c r="QKG97" s="294">
        <f t="shared" si="185"/>
        <v>-1047.9748559157808</v>
      </c>
      <c r="QKH97" s="294">
        <f t="shared" ref="QKH97:QMS97" si="186">(QKH$96*$B101+SUM($F$8:$F$10)-((QKH$96*$B101+SUM($F$8:$F$10))/$F$11*$F$40)-($F$27*QKH$96/$D$7)-SUM($F$14:$F$26,$F$28:$F$33,$F$35:$F$36,$F$41))</f>
        <v>-1047.9748559157808</v>
      </c>
      <c r="QKI97" s="294">
        <f t="shared" si="186"/>
        <v>-1047.9748559157808</v>
      </c>
      <c r="QKJ97" s="294">
        <f t="shared" si="186"/>
        <v>-1047.9748559157808</v>
      </c>
      <c r="QKK97" s="294">
        <f t="shared" si="186"/>
        <v>-1047.9748559157808</v>
      </c>
      <c r="QKL97" s="294">
        <f t="shared" si="186"/>
        <v>-1047.9748559157808</v>
      </c>
      <c r="QKM97" s="294">
        <f t="shared" si="186"/>
        <v>-1047.9748559157808</v>
      </c>
      <c r="QKN97" s="294">
        <f t="shared" si="186"/>
        <v>-1047.9748559157808</v>
      </c>
      <c r="QKO97" s="294">
        <f t="shared" si="186"/>
        <v>-1047.9748559157808</v>
      </c>
      <c r="QKP97" s="294">
        <f t="shared" si="186"/>
        <v>-1047.9748559157808</v>
      </c>
      <c r="QKQ97" s="294">
        <f t="shared" si="186"/>
        <v>-1047.9748559157808</v>
      </c>
      <c r="QKR97" s="294">
        <f t="shared" si="186"/>
        <v>-1047.9748559157808</v>
      </c>
      <c r="QKS97" s="294">
        <f t="shared" si="186"/>
        <v>-1047.9748559157808</v>
      </c>
      <c r="QKT97" s="294">
        <f t="shared" si="186"/>
        <v>-1047.9748559157808</v>
      </c>
      <c r="QKU97" s="294">
        <f t="shared" si="186"/>
        <v>-1047.9748559157808</v>
      </c>
      <c r="QKV97" s="294">
        <f t="shared" si="186"/>
        <v>-1047.9748559157808</v>
      </c>
      <c r="QKW97" s="294">
        <f t="shared" si="186"/>
        <v>-1047.9748559157808</v>
      </c>
      <c r="QKX97" s="294">
        <f t="shared" si="186"/>
        <v>-1047.9748559157808</v>
      </c>
      <c r="QKY97" s="294">
        <f t="shared" si="186"/>
        <v>-1047.9748559157808</v>
      </c>
      <c r="QKZ97" s="294">
        <f t="shared" si="186"/>
        <v>-1047.9748559157808</v>
      </c>
      <c r="QLA97" s="294">
        <f t="shared" si="186"/>
        <v>-1047.9748559157808</v>
      </c>
      <c r="QLB97" s="294">
        <f t="shared" si="186"/>
        <v>-1047.9748559157808</v>
      </c>
      <c r="QLC97" s="294">
        <f t="shared" si="186"/>
        <v>-1047.9748559157808</v>
      </c>
      <c r="QLD97" s="294">
        <f t="shared" si="186"/>
        <v>-1047.9748559157808</v>
      </c>
      <c r="QLE97" s="294">
        <f t="shared" si="186"/>
        <v>-1047.9748559157808</v>
      </c>
      <c r="QLF97" s="294">
        <f t="shared" si="186"/>
        <v>-1047.9748559157808</v>
      </c>
      <c r="QLG97" s="294">
        <f t="shared" si="186"/>
        <v>-1047.9748559157808</v>
      </c>
      <c r="QLH97" s="294">
        <f t="shared" si="186"/>
        <v>-1047.9748559157808</v>
      </c>
      <c r="QLI97" s="294">
        <f t="shared" si="186"/>
        <v>-1047.9748559157808</v>
      </c>
      <c r="QLJ97" s="294">
        <f t="shared" si="186"/>
        <v>-1047.9748559157808</v>
      </c>
      <c r="QLK97" s="294">
        <f t="shared" si="186"/>
        <v>-1047.9748559157808</v>
      </c>
      <c r="QLL97" s="294">
        <f t="shared" si="186"/>
        <v>-1047.9748559157808</v>
      </c>
      <c r="QLM97" s="294">
        <f t="shared" si="186"/>
        <v>-1047.9748559157808</v>
      </c>
      <c r="QLN97" s="294">
        <f t="shared" si="186"/>
        <v>-1047.9748559157808</v>
      </c>
      <c r="QLO97" s="294">
        <f t="shared" si="186"/>
        <v>-1047.9748559157808</v>
      </c>
      <c r="QLP97" s="294">
        <f t="shared" si="186"/>
        <v>-1047.9748559157808</v>
      </c>
      <c r="QLQ97" s="294">
        <f t="shared" si="186"/>
        <v>-1047.9748559157808</v>
      </c>
      <c r="QLR97" s="294">
        <f t="shared" si="186"/>
        <v>-1047.9748559157808</v>
      </c>
      <c r="QLS97" s="294">
        <f t="shared" si="186"/>
        <v>-1047.9748559157808</v>
      </c>
      <c r="QLT97" s="294">
        <f t="shared" si="186"/>
        <v>-1047.9748559157808</v>
      </c>
      <c r="QLU97" s="294">
        <f t="shared" si="186"/>
        <v>-1047.9748559157808</v>
      </c>
      <c r="QLV97" s="294">
        <f t="shared" si="186"/>
        <v>-1047.9748559157808</v>
      </c>
      <c r="QLW97" s="294">
        <f t="shared" si="186"/>
        <v>-1047.9748559157808</v>
      </c>
      <c r="QLX97" s="294">
        <f t="shared" si="186"/>
        <v>-1047.9748559157808</v>
      </c>
      <c r="QLY97" s="294">
        <f t="shared" si="186"/>
        <v>-1047.9748559157808</v>
      </c>
      <c r="QLZ97" s="294">
        <f t="shared" si="186"/>
        <v>-1047.9748559157808</v>
      </c>
      <c r="QMA97" s="294">
        <f t="shared" si="186"/>
        <v>-1047.9748559157808</v>
      </c>
      <c r="QMB97" s="294">
        <f t="shared" si="186"/>
        <v>-1047.9748559157808</v>
      </c>
      <c r="QMC97" s="294">
        <f t="shared" si="186"/>
        <v>-1047.9748559157808</v>
      </c>
      <c r="QMD97" s="294">
        <f t="shared" si="186"/>
        <v>-1047.9748559157808</v>
      </c>
      <c r="QME97" s="294">
        <f t="shared" si="186"/>
        <v>-1047.9748559157808</v>
      </c>
      <c r="QMF97" s="294">
        <f t="shared" si="186"/>
        <v>-1047.9748559157808</v>
      </c>
      <c r="QMG97" s="294">
        <f t="shared" si="186"/>
        <v>-1047.9748559157808</v>
      </c>
      <c r="QMH97" s="294">
        <f t="shared" si="186"/>
        <v>-1047.9748559157808</v>
      </c>
      <c r="QMI97" s="294">
        <f t="shared" si="186"/>
        <v>-1047.9748559157808</v>
      </c>
      <c r="QMJ97" s="294">
        <f t="shared" si="186"/>
        <v>-1047.9748559157808</v>
      </c>
      <c r="QMK97" s="294">
        <f t="shared" si="186"/>
        <v>-1047.9748559157808</v>
      </c>
      <c r="QML97" s="294">
        <f t="shared" si="186"/>
        <v>-1047.9748559157808</v>
      </c>
      <c r="QMM97" s="294">
        <f t="shared" si="186"/>
        <v>-1047.9748559157808</v>
      </c>
      <c r="QMN97" s="294">
        <f t="shared" si="186"/>
        <v>-1047.9748559157808</v>
      </c>
      <c r="QMO97" s="294">
        <f t="shared" si="186"/>
        <v>-1047.9748559157808</v>
      </c>
      <c r="QMP97" s="294">
        <f t="shared" si="186"/>
        <v>-1047.9748559157808</v>
      </c>
      <c r="QMQ97" s="294">
        <f t="shared" si="186"/>
        <v>-1047.9748559157808</v>
      </c>
      <c r="QMR97" s="294">
        <f t="shared" si="186"/>
        <v>-1047.9748559157808</v>
      </c>
      <c r="QMS97" s="294">
        <f t="shared" si="186"/>
        <v>-1047.9748559157808</v>
      </c>
      <c r="QMT97" s="294">
        <f t="shared" ref="QMT97:QPE97" si="187">(QMT$96*$B101+SUM($F$8:$F$10)-((QMT$96*$B101+SUM($F$8:$F$10))/$F$11*$F$40)-($F$27*QMT$96/$D$7)-SUM($F$14:$F$26,$F$28:$F$33,$F$35:$F$36,$F$41))</f>
        <v>-1047.9748559157808</v>
      </c>
      <c r="QMU97" s="294">
        <f t="shared" si="187"/>
        <v>-1047.9748559157808</v>
      </c>
      <c r="QMV97" s="294">
        <f t="shared" si="187"/>
        <v>-1047.9748559157808</v>
      </c>
      <c r="QMW97" s="294">
        <f t="shared" si="187"/>
        <v>-1047.9748559157808</v>
      </c>
      <c r="QMX97" s="294">
        <f t="shared" si="187"/>
        <v>-1047.9748559157808</v>
      </c>
      <c r="QMY97" s="294">
        <f t="shared" si="187"/>
        <v>-1047.9748559157808</v>
      </c>
      <c r="QMZ97" s="294">
        <f t="shared" si="187"/>
        <v>-1047.9748559157808</v>
      </c>
      <c r="QNA97" s="294">
        <f t="shared" si="187"/>
        <v>-1047.9748559157808</v>
      </c>
      <c r="QNB97" s="294">
        <f t="shared" si="187"/>
        <v>-1047.9748559157808</v>
      </c>
      <c r="QNC97" s="294">
        <f t="shared" si="187"/>
        <v>-1047.9748559157808</v>
      </c>
      <c r="QND97" s="294">
        <f t="shared" si="187"/>
        <v>-1047.9748559157808</v>
      </c>
      <c r="QNE97" s="294">
        <f t="shared" si="187"/>
        <v>-1047.9748559157808</v>
      </c>
      <c r="QNF97" s="294">
        <f t="shared" si="187"/>
        <v>-1047.9748559157808</v>
      </c>
      <c r="QNG97" s="294">
        <f t="shared" si="187"/>
        <v>-1047.9748559157808</v>
      </c>
      <c r="QNH97" s="294">
        <f t="shared" si="187"/>
        <v>-1047.9748559157808</v>
      </c>
      <c r="QNI97" s="294">
        <f t="shared" si="187"/>
        <v>-1047.9748559157808</v>
      </c>
      <c r="QNJ97" s="294">
        <f t="shared" si="187"/>
        <v>-1047.9748559157808</v>
      </c>
      <c r="QNK97" s="294">
        <f t="shared" si="187"/>
        <v>-1047.9748559157808</v>
      </c>
      <c r="QNL97" s="294">
        <f t="shared" si="187"/>
        <v>-1047.9748559157808</v>
      </c>
      <c r="QNM97" s="294">
        <f t="shared" si="187"/>
        <v>-1047.9748559157808</v>
      </c>
      <c r="QNN97" s="294">
        <f t="shared" si="187"/>
        <v>-1047.9748559157808</v>
      </c>
      <c r="QNO97" s="294">
        <f t="shared" si="187"/>
        <v>-1047.9748559157808</v>
      </c>
      <c r="QNP97" s="294">
        <f t="shared" si="187"/>
        <v>-1047.9748559157808</v>
      </c>
      <c r="QNQ97" s="294">
        <f t="shared" si="187"/>
        <v>-1047.9748559157808</v>
      </c>
      <c r="QNR97" s="294">
        <f t="shared" si="187"/>
        <v>-1047.9748559157808</v>
      </c>
      <c r="QNS97" s="294">
        <f t="shared" si="187"/>
        <v>-1047.9748559157808</v>
      </c>
      <c r="QNT97" s="294">
        <f t="shared" si="187"/>
        <v>-1047.9748559157808</v>
      </c>
      <c r="QNU97" s="294">
        <f t="shared" si="187"/>
        <v>-1047.9748559157808</v>
      </c>
      <c r="QNV97" s="294">
        <f t="shared" si="187"/>
        <v>-1047.9748559157808</v>
      </c>
      <c r="QNW97" s="294">
        <f t="shared" si="187"/>
        <v>-1047.9748559157808</v>
      </c>
      <c r="QNX97" s="294">
        <f t="shared" si="187"/>
        <v>-1047.9748559157808</v>
      </c>
      <c r="QNY97" s="294">
        <f t="shared" si="187"/>
        <v>-1047.9748559157808</v>
      </c>
      <c r="QNZ97" s="294">
        <f t="shared" si="187"/>
        <v>-1047.9748559157808</v>
      </c>
      <c r="QOA97" s="294">
        <f t="shared" si="187"/>
        <v>-1047.9748559157808</v>
      </c>
      <c r="QOB97" s="294">
        <f t="shared" si="187"/>
        <v>-1047.9748559157808</v>
      </c>
      <c r="QOC97" s="294">
        <f t="shared" si="187"/>
        <v>-1047.9748559157808</v>
      </c>
      <c r="QOD97" s="294">
        <f t="shared" si="187"/>
        <v>-1047.9748559157808</v>
      </c>
      <c r="QOE97" s="294">
        <f t="shared" si="187"/>
        <v>-1047.9748559157808</v>
      </c>
      <c r="QOF97" s="294">
        <f t="shared" si="187"/>
        <v>-1047.9748559157808</v>
      </c>
      <c r="QOG97" s="294">
        <f t="shared" si="187"/>
        <v>-1047.9748559157808</v>
      </c>
      <c r="QOH97" s="294">
        <f t="shared" si="187"/>
        <v>-1047.9748559157808</v>
      </c>
      <c r="QOI97" s="294">
        <f t="shared" si="187"/>
        <v>-1047.9748559157808</v>
      </c>
      <c r="QOJ97" s="294">
        <f t="shared" si="187"/>
        <v>-1047.9748559157808</v>
      </c>
      <c r="QOK97" s="294">
        <f t="shared" si="187"/>
        <v>-1047.9748559157808</v>
      </c>
      <c r="QOL97" s="294">
        <f t="shared" si="187"/>
        <v>-1047.9748559157808</v>
      </c>
      <c r="QOM97" s="294">
        <f t="shared" si="187"/>
        <v>-1047.9748559157808</v>
      </c>
      <c r="QON97" s="294">
        <f t="shared" si="187"/>
        <v>-1047.9748559157808</v>
      </c>
      <c r="QOO97" s="294">
        <f t="shared" si="187"/>
        <v>-1047.9748559157808</v>
      </c>
      <c r="QOP97" s="294">
        <f t="shared" si="187"/>
        <v>-1047.9748559157808</v>
      </c>
      <c r="QOQ97" s="294">
        <f t="shared" si="187"/>
        <v>-1047.9748559157808</v>
      </c>
      <c r="QOR97" s="294">
        <f t="shared" si="187"/>
        <v>-1047.9748559157808</v>
      </c>
      <c r="QOS97" s="294">
        <f t="shared" si="187"/>
        <v>-1047.9748559157808</v>
      </c>
      <c r="QOT97" s="294">
        <f t="shared" si="187"/>
        <v>-1047.9748559157808</v>
      </c>
      <c r="QOU97" s="294">
        <f t="shared" si="187"/>
        <v>-1047.9748559157808</v>
      </c>
      <c r="QOV97" s="294">
        <f t="shared" si="187"/>
        <v>-1047.9748559157808</v>
      </c>
      <c r="QOW97" s="294">
        <f t="shared" si="187"/>
        <v>-1047.9748559157808</v>
      </c>
      <c r="QOX97" s="294">
        <f t="shared" si="187"/>
        <v>-1047.9748559157808</v>
      </c>
      <c r="QOY97" s="294">
        <f t="shared" si="187"/>
        <v>-1047.9748559157808</v>
      </c>
      <c r="QOZ97" s="294">
        <f t="shared" si="187"/>
        <v>-1047.9748559157808</v>
      </c>
      <c r="QPA97" s="294">
        <f t="shared" si="187"/>
        <v>-1047.9748559157808</v>
      </c>
      <c r="QPB97" s="294">
        <f t="shared" si="187"/>
        <v>-1047.9748559157808</v>
      </c>
      <c r="QPC97" s="294">
        <f t="shared" si="187"/>
        <v>-1047.9748559157808</v>
      </c>
      <c r="QPD97" s="294">
        <f t="shared" si="187"/>
        <v>-1047.9748559157808</v>
      </c>
      <c r="QPE97" s="294">
        <f t="shared" si="187"/>
        <v>-1047.9748559157808</v>
      </c>
      <c r="QPF97" s="294">
        <f t="shared" ref="QPF97:QRQ97" si="188">(QPF$96*$B101+SUM($F$8:$F$10)-((QPF$96*$B101+SUM($F$8:$F$10))/$F$11*$F$40)-($F$27*QPF$96/$D$7)-SUM($F$14:$F$26,$F$28:$F$33,$F$35:$F$36,$F$41))</f>
        <v>-1047.9748559157808</v>
      </c>
      <c r="QPG97" s="294">
        <f t="shared" si="188"/>
        <v>-1047.9748559157808</v>
      </c>
      <c r="QPH97" s="294">
        <f t="shared" si="188"/>
        <v>-1047.9748559157808</v>
      </c>
      <c r="QPI97" s="294">
        <f t="shared" si="188"/>
        <v>-1047.9748559157808</v>
      </c>
      <c r="QPJ97" s="294">
        <f t="shared" si="188"/>
        <v>-1047.9748559157808</v>
      </c>
      <c r="QPK97" s="294">
        <f t="shared" si="188"/>
        <v>-1047.9748559157808</v>
      </c>
      <c r="QPL97" s="294">
        <f t="shared" si="188"/>
        <v>-1047.9748559157808</v>
      </c>
      <c r="QPM97" s="294">
        <f t="shared" si="188"/>
        <v>-1047.9748559157808</v>
      </c>
      <c r="QPN97" s="294">
        <f t="shared" si="188"/>
        <v>-1047.9748559157808</v>
      </c>
      <c r="QPO97" s="294">
        <f t="shared" si="188"/>
        <v>-1047.9748559157808</v>
      </c>
      <c r="QPP97" s="294">
        <f t="shared" si="188"/>
        <v>-1047.9748559157808</v>
      </c>
      <c r="QPQ97" s="294">
        <f t="shared" si="188"/>
        <v>-1047.9748559157808</v>
      </c>
      <c r="QPR97" s="294">
        <f t="shared" si="188"/>
        <v>-1047.9748559157808</v>
      </c>
      <c r="QPS97" s="294">
        <f t="shared" si="188"/>
        <v>-1047.9748559157808</v>
      </c>
      <c r="QPT97" s="294">
        <f t="shared" si="188"/>
        <v>-1047.9748559157808</v>
      </c>
      <c r="QPU97" s="294">
        <f t="shared" si="188"/>
        <v>-1047.9748559157808</v>
      </c>
      <c r="QPV97" s="294">
        <f t="shared" si="188"/>
        <v>-1047.9748559157808</v>
      </c>
      <c r="QPW97" s="294">
        <f t="shared" si="188"/>
        <v>-1047.9748559157808</v>
      </c>
      <c r="QPX97" s="294">
        <f t="shared" si="188"/>
        <v>-1047.9748559157808</v>
      </c>
      <c r="QPY97" s="294">
        <f t="shared" si="188"/>
        <v>-1047.9748559157808</v>
      </c>
      <c r="QPZ97" s="294">
        <f t="shared" si="188"/>
        <v>-1047.9748559157808</v>
      </c>
      <c r="QQA97" s="294">
        <f t="shared" si="188"/>
        <v>-1047.9748559157808</v>
      </c>
      <c r="QQB97" s="294">
        <f t="shared" si="188"/>
        <v>-1047.9748559157808</v>
      </c>
      <c r="QQC97" s="294">
        <f t="shared" si="188"/>
        <v>-1047.9748559157808</v>
      </c>
      <c r="QQD97" s="294">
        <f t="shared" si="188"/>
        <v>-1047.9748559157808</v>
      </c>
      <c r="QQE97" s="294">
        <f t="shared" si="188"/>
        <v>-1047.9748559157808</v>
      </c>
      <c r="QQF97" s="294">
        <f t="shared" si="188"/>
        <v>-1047.9748559157808</v>
      </c>
      <c r="QQG97" s="294">
        <f t="shared" si="188"/>
        <v>-1047.9748559157808</v>
      </c>
      <c r="QQH97" s="294">
        <f t="shared" si="188"/>
        <v>-1047.9748559157808</v>
      </c>
      <c r="QQI97" s="294">
        <f t="shared" si="188"/>
        <v>-1047.9748559157808</v>
      </c>
      <c r="QQJ97" s="294">
        <f t="shared" si="188"/>
        <v>-1047.9748559157808</v>
      </c>
      <c r="QQK97" s="294">
        <f t="shared" si="188"/>
        <v>-1047.9748559157808</v>
      </c>
      <c r="QQL97" s="294">
        <f t="shared" si="188"/>
        <v>-1047.9748559157808</v>
      </c>
      <c r="QQM97" s="294">
        <f t="shared" si="188"/>
        <v>-1047.9748559157808</v>
      </c>
      <c r="QQN97" s="294">
        <f t="shared" si="188"/>
        <v>-1047.9748559157808</v>
      </c>
      <c r="QQO97" s="294">
        <f t="shared" si="188"/>
        <v>-1047.9748559157808</v>
      </c>
      <c r="QQP97" s="294">
        <f t="shared" si="188"/>
        <v>-1047.9748559157808</v>
      </c>
      <c r="QQQ97" s="294">
        <f t="shared" si="188"/>
        <v>-1047.9748559157808</v>
      </c>
      <c r="QQR97" s="294">
        <f t="shared" si="188"/>
        <v>-1047.9748559157808</v>
      </c>
      <c r="QQS97" s="294">
        <f t="shared" si="188"/>
        <v>-1047.9748559157808</v>
      </c>
      <c r="QQT97" s="294">
        <f t="shared" si="188"/>
        <v>-1047.9748559157808</v>
      </c>
      <c r="QQU97" s="294">
        <f t="shared" si="188"/>
        <v>-1047.9748559157808</v>
      </c>
      <c r="QQV97" s="294">
        <f t="shared" si="188"/>
        <v>-1047.9748559157808</v>
      </c>
      <c r="QQW97" s="294">
        <f t="shared" si="188"/>
        <v>-1047.9748559157808</v>
      </c>
      <c r="QQX97" s="294">
        <f t="shared" si="188"/>
        <v>-1047.9748559157808</v>
      </c>
      <c r="QQY97" s="294">
        <f t="shared" si="188"/>
        <v>-1047.9748559157808</v>
      </c>
      <c r="QQZ97" s="294">
        <f t="shared" si="188"/>
        <v>-1047.9748559157808</v>
      </c>
      <c r="QRA97" s="294">
        <f t="shared" si="188"/>
        <v>-1047.9748559157808</v>
      </c>
      <c r="QRB97" s="294">
        <f t="shared" si="188"/>
        <v>-1047.9748559157808</v>
      </c>
      <c r="QRC97" s="294">
        <f t="shared" si="188"/>
        <v>-1047.9748559157808</v>
      </c>
      <c r="QRD97" s="294">
        <f t="shared" si="188"/>
        <v>-1047.9748559157808</v>
      </c>
      <c r="QRE97" s="294">
        <f t="shared" si="188"/>
        <v>-1047.9748559157808</v>
      </c>
      <c r="QRF97" s="294">
        <f t="shared" si="188"/>
        <v>-1047.9748559157808</v>
      </c>
      <c r="QRG97" s="294">
        <f t="shared" si="188"/>
        <v>-1047.9748559157808</v>
      </c>
      <c r="QRH97" s="294">
        <f t="shared" si="188"/>
        <v>-1047.9748559157808</v>
      </c>
      <c r="QRI97" s="294">
        <f t="shared" si="188"/>
        <v>-1047.9748559157808</v>
      </c>
      <c r="QRJ97" s="294">
        <f t="shared" si="188"/>
        <v>-1047.9748559157808</v>
      </c>
      <c r="QRK97" s="294">
        <f t="shared" si="188"/>
        <v>-1047.9748559157808</v>
      </c>
      <c r="QRL97" s="294">
        <f t="shared" si="188"/>
        <v>-1047.9748559157808</v>
      </c>
      <c r="QRM97" s="294">
        <f t="shared" si="188"/>
        <v>-1047.9748559157808</v>
      </c>
      <c r="QRN97" s="294">
        <f t="shared" si="188"/>
        <v>-1047.9748559157808</v>
      </c>
      <c r="QRO97" s="294">
        <f t="shared" si="188"/>
        <v>-1047.9748559157808</v>
      </c>
      <c r="QRP97" s="294">
        <f t="shared" si="188"/>
        <v>-1047.9748559157808</v>
      </c>
      <c r="QRQ97" s="294">
        <f t="shared" si="188"/>
        <v>-1047.9748559157808</v>
      </c>
      <c r="QRR97" s="294">
        <f t="shared" ref="QRR97:QUC97" si="189">(QRR$96*$B101+SUM($F$8:$F$10)-((QRR$96*$B101+SUM($F$8:$F$10))/$F$11*$F$40)-($F$27*QRR$96/$D$7)-SUM($F$14:$F$26,$F$28:$F$33,$F$35:$F$36,$F$41))</f>
        <v>-1047.9748559157808</v>
      </c>
      <c r="QRS97" s="294">
        <f t="shared" si="189"/>
        <v>-1047.9748559157808</v>
      </c>
      <c r="QRT97" s="294">
        <f t="shared" si="189"/>
        <v>-1047.9748559157808</v>
      </c>
      <c r="QRU97" s="294">
        <f t="shared" si="189"/>
        <v>-1047.9748559157808</v>
      </c>
      <c r="QRV97" s="294">
        <f t="shared" si="189"/>
        <v>-1047.9748559157808</v>
      </c>
      <c r="QRW97" s="294">
        <f t="shared" si="189"/>
        <v>-1047.9748559157808</v>
      </c>
      <c r="QRX97" s="294">
        <f t="shared" si="189"/>
        <v>-1047.9748559157808</v>
      </c>
      <c r="QRY97" s="294">
        <f t="shared" si="189"/>
        <v>-1047.9748559157808</v>
      </c>
      <c r="QRZ97" s="294">
        <f t="shared" si="189"/>
        <v>-1047.9748559157808</v>
      </c>
      <c r="QSA97" s="294">
        <f t="shared" si="189"/>
        <v>-1047.9748559157808</v>
      </c>
      <c r="QSB97" s="294">
        <f t="shared" si="189"/>
        <v>-1047.9748559157808</v>
      </c>
      <c r="QSC97" s="294">
        <f t="shared" si="189"/>
        <v>-1047.9748559157808</v>
      </c>
      <c r="QSD97" s="294">
        <f t="shared" si="189"/>
        <v>-1047.9748559157808</v>
      </c>
      <c r="QSE97" s="294">
        <f t="shared" si="189"/>
        <v>-1047.9748559157808</v>
      </c>
      <c r="QSF97" s="294">
        <f t="shared" si="189"/>
        <v>-1047.9748559157808</v>
      </c>
      <c r="QSG97" s="294">
        <f t="shared" si="189"/>
        <v>-1047.9748559157808</v>
      </c>
      <c r="QSH97" s="294">
        <f t="shared" si="189"/>
        <v>-1047.9748559157808</v>
      </c>
      <c r="QSI97" s="294">
        <f t="shared" si="189"/>
        <v>-1047.9748559157808</v>
      </c>
      <c r="QSJ97" s="294">
        <f t="shared" si="189"/>
        <v>-1047.9748559157808</v>
      </c>
      <c r="QSK97" s="294">
        <f t="shared" si="189"/>
        <v>-1047.9748559157808</v>
      </c>
      <c r="QSL97" s="294">
        <f t="shared" si="189"/>
        <v>-1047.9748559157808</v>
      </c>
      <c r="QSM97" s="294">
        <f t="shared" si="189"/>
        <v>-1047.9748559157808</v>
      </c>
      <c r="QSN97" s="294">
        <f t="shared" si="189"/>
        <v>-1047.9748559157808</v>
      </c>
      <c r="QSO97" s="294">
        <f t="shared" si="189"/>
        <v>-1047.9748559157808</v>
      </c>
      <c r="QSP97" s="294">
        <f t="shared" si="189"/>
        <v>-1047.9748559157808</v>
      </c>
      <c r="QSQ97" s="294">
        <f t="shared" si="189"/>
        <v>-1047.9748559157808</v>
      </c>
      <c r="QSR97" s="294">
        <f t="shared" si="189"/>
        <v>-1047.9748559157808</v>
      </c>
      <c r="QSS97" s="294">
        <f t="shared" si="189"/>
        <v>-1047.9748559157808</v>
      </c>
      <c r="QST97" s="294">
        <f t="shared" si="189"/>
        <v>-1047.9748559157808</v>
      </c>
      <c r="QSU97" s="294">
        <f t="shared" si="189"/>
        <v>-1047.9748559157808</v>
      </c>
      <c r="QSV97" s="294">
        <f t="shared" si="189"/>
        <v>-1047.9748559157808</v>
      </c>
      <c r="QSW97" s="294">
        <f t="shared" si="189"/>
        <v>-1047.9748559157808</v>
      </c>
      <c r="QSX97" s="294">
        <f t="shared" si="189"/>
        <v>-1047.9748559157808</v>
      </c>
      <c r="QSY97" s="294">
        <f t="shared" si="189"/>
        <v>-1047.9748559157808</v>
      </c>
      <c r="QSZ97" s="294">
        <f t="shared" si="189"/>
        <v>-1047.9748559157808</v>
      </c>
      <c r="QTA97" s="294">
        <f t="shared" si="189"/>
        <v>-1047.9748559157808</v>
      </c>
      <c r="QTB97" s="294">
        <f t="shared" si="189"/>
        <v>-1047.9748559157808</v>
      </c>
      <c r="QTC97" s="294">
        <f t="shared" si="189"/>
        <v>-1047.9748559157808</v>
      </c>
      <c r="QTD97" s="294">
        <f t="shared" si="189"/>
        <v>-1047.9748559157808</v>
      </c>
      <c r="QTE97" s="294">
        <f t="shared" si="189"/>
        <v>-1047.9748559157808</v>
      </c>
      <c r="QTF97" s="294">
        <f t="shared" si="189"/>
        <v>-1047.9748559157808</v>
      </c>
      <c r="QTG97" s="294">
        <f t="shared" si="189"/>
        <v>-1047.9748559157808</v>
      </c>
      <c r="QTH97" s="294">
        <f t="shared" si="189"/>
        <v>-1047.9748559157808</v>
      </c>
      <c r="QTI97" s="294">
        <f t="shared" si="189"/>
        <v>-1047.9748559157808</v>
      </c>
      <c r="QTJ97" s="294">
        <f t="shared" si="189"/>
        <v>-1047.9748559157808</v>
      </c>
      <c r="QTK97" s="294">
        <f t="shared" si="189"/>
        <v>-1047.9748559157808</v>
      </c>
      <c r="QTL97" s="294">
        <f t="shared" si="189"/>
        <v>-1047.9748559157808</v>
      </c>
      <c r="QTM97" s="294">
        <f t="shared" si="189"/>
        <v>-1047.9748559157808</v>
      </c>
      <c r="QTN97" s="294">
        <f t="shared" si="189"/>
        <v>-1047.9748559157808</v>
      </c>
      <c r="QTO97" s="294">
        <f t="shared" si="189"/>
        <v>-1047.9748559157808</v>
      </c>
      <c r="QTP97" s="294">
        <f t="shared" si="189"/>
        <v>-1047.9748559157808</v>
      </c>
      <c r="QTQ97" s="294">
        <f t="shared" si="189"/>
        <v>-1047.9748559157808</v>
      </c>
      <c r="QTR97" s="294">
        <f t="shared" si="189"/>
        <v>-1047.9748559157808</v>
      </c>
      <c r="QTS97" s="294">
        <f t="shared" si="189"/>
        <v>-1047.9748559157808</v>
      </c>
      <c r="QTT97" s="294">
        <f t="shared" si="189"/>
        <v>-1047.9748559157808</v>
      </c>
      <c r="QTU97" s="294">
        <f t="shared" si="189"/>
        <v>-1047.9748559157808</v>
      </c>
      <c r="QTV97" s="294">
        <f t="shared" si="189"/>
        <v>-1047.9748559157808</v>
      </c>
      <c r="QTW97" s="294">
        <f t="shared" si="189"/>
        <v>-1047.9748559157808</v>
      </c>
      <c r="QTX97" s="294">
        <f t="shared" si="189"/>
        <v>-1047.9748559157808</v>
      </c>
      <c r="QTY97" s="294">
        <f t="shared" si="189"/>
        <v>-1047.9748559157808</v>
      </c>
      <c r="QTZ97" s="294">
        <f t="shared" si="189"/>
        <v>-1047.9748559157808</v>
      </c>
      <c r="QUA97" s="294">
        <f t="shared" si="189"/>
        <v>-1047.9748559157808</v>
      </c>
      <c r="QUB97" s="294">
        <f t="shared" si="189"/>
        <v>-1047.9748559157808</v>
      </c>
      <c r="QUC97" s="294">
        <f t="shared" si="189"/>
        <v>-1047.9748559157808</v>
      </c>
      <c r="QUD97" s="294">
        <f t="shared" ref="QUD97:QWO97" si="190">(QUD$96*$B101+SUM($F$8:$F$10)-((QUD$96*$B101+SUM($F$8:$F$10))/$F$11*$F$40)-($F$27*QUD$96/$D$7)-SUM($F$14:$F$26,$F$28:$F$33,$F$35:$F$36,$F$41))</f>
        <v>-1047.9748559157808</v>
      </c>
      <c r="QUE97" s="294">
        <f t="shared" si="190"/>
        <v>-1047.9748559157808</v>
      </c>
      <c r="QUF97" s="294">
        <f t="shared" si="190"/>
        <v>-1047.9748559157808</v>
      </c>
      <c r="QUG97" s="294">
        <f t="shared" si="190"/>
        <v>-1047.9748559157808</v>
      </c>
      <c r="QUH97" s="294">
        <f t="shared" si="190"/>
        <v>-1047.9748559157808</v>
      </c>
      <c r="QUI97" s="294">
        <f t="shared" si="190"/>
        <v>-1047.9748559157808</v>
      </c>
      <c r="QUJ97" s="294">
        <f t="shared" si="190"/>
        <v>-1047.9748559157808</v>
      </c>
      <c r="QUK97" s="294">
        <f t="shared" si="190"/>
        <v>-1047.9748559157808</v>
      </c>
      <c r="QUL97" s="294">
        <f t="shared" si="190"/>
        <v>-1047.9748559157808</v>
      </c>
      <c r="QUM97" s="294">
        <f t="shared" si="190"/>
        <v>-1047.9748559157808</v>
      </c>
      <c r="QUN97" s="294">
        <f t="shared" si="190"/>
        <v>-1047.9748559157808</v>
      </c>
      <c r="QUO97" s="294">
        <f t="shared" si="190"/>
        <v>-1047.9748559157808</v>
      </c>
      <c r="QUP97" s="294">
        <f t="shared" si="190"/>
        <v>-1047.9748559157808</v>
      </c>
      <c r="QUQ97" s="294">
        <f t="shared" si="190"/>
        <v>-1047.9748559157808</v>
      </c>
      <c r="QUR97" s="294">
        <f t="shared" si="190"/>
        <v>-1047.9748559157808</v>
      </c>
      <c r="QUS97" s="294">
        <f t="shared" si="190"/>
        <v>-1047.9748559157808</v>
      </c>
      <c r="QUT97" s="294">
        <f t="shared" si="190"/>
        <v>-1047.9748559157808</v>
      </c>
      <c r="QUU97" s="294">
        <f t="shared" si="190"/>
        <v>-1047.9748559157808</v>
      </c>
      <c r="QUV97" s="294">
        <f t="shared" si="190"/>
        <v>-1047.9748559157808</v>
      </c>
      <c r="QUW97" s="294">
        <f t="shared" si="190"/>
        <v>-1047.9748559157808</v>
      </c>
      <c r="QUX97" s="294">
        <f t="shared" si="190"/>
        <v>-1047.9748559157808</v>
      </c>
      <c r="QUY97" s="294">
        <f t="shared" si="190"/>
        <v>-1047.9748559157808</v>
      </c>
      <c r="QUZ97" s="294">
        <f t="shared" si="190"/>
        <v>-1047.9748559157808</v>
      </c>
      <c r="QVA97" s="294">
        <f t="shared" si="190"/>
        <v>-1047.9748559157808</v>
      </c>
      <c r="QVB97" s="294">
        <f t="shared" si="190"/>
        <v>-1047.9748559157808</v>
      </c>
      <c r="QVC97" s="294">
        <f t="shared" si="190"/>
        <v>-1047.9748559157808</v>
      </c>
      <c r="QVD97" s="294">
        <f t="shared" si="190"/>
        <v>-1047.9748559157808</v>
      </c>
      <c r="QVE97" s="294">
        <f t="shared" si="190"/>
        <v>-1047.9748559157808</v>
      </c>
      <c r="QVF97" s="294">
        <f t="shared" si="190"/>
        <v>-1047.9748559157808</v>
      </c>
      <c r="QVG97" s="294">
        <f t="shared" si="190"/>
        <v>-1047.9748559157808</v>
      </c>
      <c r="QVH97" s="294">
        <f t="shared" si="190"/>
        <v>-1047.9748559157808</v>
      </c>
      <c r="QVI97" s="294">
        <f t="shared" si="190"/>
        <v>-1047.9748559157808</v>
      </c>
      <c r="QVJ97" s="294">
        <f t="shared" si="190"/>
        <v>-1047.9748559157808</v>
      </c>
      <c r="QVK97" s="294">
        <f t="shared" si="190"/>
        <v>-1047.9748559157808</v>
      </c>
      <c r="QVL97" s="294">
        <f t="shared" si="190"/>
        <v>-1047.9748559157808</v>
      </c>
      <c r="QVM97" s="294">
        <f t="shared" si="190"/>
        <v>-1047.9748559157808</v>
      </c>
      <c r="QVN97" s="294">
        <f t="shared" si="190"/>
        <v>-1047.9748559157808</v>
      </c>
      <c r="QVO97" s="294">
        <f t="shared" si="190"/>
        <v>-1047.9748559157808</v>
      </c>
      <c r="QVP97" s="294">
        <f t="shared" si="190"/>
        <v>-1047.9748559157808</v>
      </c>
      <c r="QVQ97" s="294">
        <f t="shared" si="190"/>
        <v>-1047.9748559157808</v>
      </c>
      <c r="QVR97" s="294">
        <f t="shared" si="190"/>
        <v>-1047.9748559157808</v>
      </c>
      <c r="QVS97" s="294">
        <f t="shared" si="190"/>
        <v>-1047.9748559157808</v>
      </c>
      <c r="QVT97" s="294">
        <f t="shared" si="190"/>
        <v>-1047.9748559157808</v>
      </c>
      <c r="QVU97" s="294">
        <f t="shared" si="190"/>
        <v>-1047.9748559157808</v>
      </c>
      <c r="QVV97" s="294">
        <f t="shared" si="190"/>
        <v>-1047.9748559157808</v>
      </c>
      <c r="QVW97" s="294">
        <f t="shared" si="190"/>
        <v>-1047.9748559157808</v>
      </c>
      <c r="QVX97" s="294">
        <f t="shared" si="190"/>
        <v>-1047.9748559157808</v>
      </c>
      <c r="QVY97" s="294">
        <f t="shared" si="190"/>
        <v>-1047.9748559157808</v>
      </c>
      <c r="QVZ97" s="294">
        <f t="shared" si="190"/>
        <v>-1047.9748559157808</v>
      </c>
      <c r="QWA97" s="294">
        <f t="shared" si="190"/>
        <v>-1047.9748559157808</v>
      </c>
      <c r="QWB97" s="294">
        <f t="shared" si="190"/>
        <v>-1047.9748559157808</v>
      </c>
      <c r="QWC97" s="294">
        <f t="shared" si="190"/>
        <v>-1047.9748559157808</v>
      </c>
      <c r="QWD97" s="294">
        <f t="shared" si="190"/>
        <v>-1047.9748559157808</v>
      </c>
      <c r="QWE97" s="294">
        <f t="shared" si="190"/>
        <v>-1047.9748559157808</v>
      </c>
      <c r="QWF97" s="294">
        <f t="shared" si="190"/>
        <v>-1047.9748559157808</v>
      </c>
      <c r="QWG97" s="294">
        <f t="shared" si="190"/>
        <v>-1047.9748559157808</v>
      </c>
      <c r="QWH97" s="294">
        <f t="shared" si="190"/>
        <v>-1047.9748559157808</v>
      </c>
      <c r="QWI97" s="294">
        <f t="shared" si="190"/>
        <v>-1047.9748559157808</v>
      </c>
      <c r="QWJ97" s="294">
        <f t="shared" si="190"/>
        <v>-1047.9748559157808</v>
      </c>
      <c r="QWK97" s="294">
        <f t="shared" si="190"/>
        <v>-1047.9748559157808</v>
      </c>
      <c r="QWL97" s="294">
        <f t="shared" si="190"/>
        <v>-1047.9748559157808</v>
      </c>
      <c r="QWM97" s="294">
        <f t="shared" si="190"/>
        <v>-1047.9748559157808</v>
      </c>
      <c r="QWN97" s="294">
        <f t="shared" si="190"/>
        <v>-1047.9748559157808</v>
      </c>
      <c r="QWO97" s="294">
        <f t="shared" si="190"/>
        <v>-1047.9748559157808</v>
      </c>
      <c r="QWP97" s="294">
        <f t="shared" ref="QWP97:QZA97" si="191">(QWP$96*$B101+SUM($F$8:$F$10)-((QWP$96*$B101+SUM($F$8:$F$10))/$F$11*$F$40)-($F$27*QWP$96/$D$7)-SUM($F$14:$F$26,$F$28:$F$33,$F$35:$F$36,$F$41))</f>
        <v>-1047.9748559157808</v>
      </c>
      <c r="QWQ97" s="294">
        <f t="shared" si="191"/>
        <v>-1047.9748559157808</v>
      </c>
      <c r="QWR97" s="294">
        <f t="shared" si="191"/>
        <v>-1047.9748559157808</v>
      </c>
      <c r="QWS97" s="294">
        <f t="shared" si="191"/>
        <v>-1047.9748559157808</v>
      </c>
      <c r="QWT97" s="294">
        <f t="shared" si="191"/>
        <v>-1047.9748559157808</v>
      </c>
      <c r="QWU97" s="294">
        <f t="shared" si="191"/>
        <v>-1047.9748559157808</v>
      </c>
      <c r="QWV97" s="294">
        <f t="shared" si="191"/>
        <v>-1047.9748559157808</v>
      </c>
      <c r="QWW97" s="294">
        <f t="shared" si="191"/>
        <v>-1047.9748559157808</v>
      </c>
      <c r="QWX97" s="294">
        <f t="shared" si="191"/>
        <v>-1047.9748559157808</v>
      </c>
      <c r="QWY97" s="294">
        <f t="shared" si="191"/>
        <v>-1047.9748559157808</v>
      </c>
      <c r="QWZ97" s="294">
        <f t="shared" si="191"/>
        <v>-1047.9748559157808</v>
      </c>
      <c r="QXA97" s="294">
        <f t="shared" si="191"/>
        <v>-1047.9748559157808</v>
      </c>
      <c r="QXB97" s="294">
        <f t="shared" si="191"/>
        <v>-1047.9748559157808</v>
      </c>
      <c r="QXC97" s="294">
        <f t="shared" si="191"/>
        <v>-1047.9748559157808</v>
      </c>
      <c r="QXD97" s="294">
        <f t="shared" si="191"/>
        <v>-1047.9748559157808</v>
      </c>
      <c r="QXE97" s="294">
        <f t="shared" si="191"/>
        <v>-1047.9748559157808</v>
      </c>
      <c r="QXF97" s="294">
        <f t="shared" si="191"/>
        <v>-1047.9748559157808</v>
      </c>
      <c r="QXG97" s="294">
        <f t="shared" si="191"/>
        <v>-1047.9748559157808</v>
      </c>
      <c r="QXH97" s="294">
        <f t="shared" si="191"/>
        <v>-1047.9748559157808</v>
      </c>
      <c r="QXI97" s="294">
        <f t="shared" si="191"/>
        <v>-1047.9748559157808</v>
      </c>
      <c r="QXJ97" s="294">
        <f t="shared" si="191"/>
        <v>-1047.9748559157808</v>
      </c>
      <c r="QXK97" s="294">
        <f t="shared" si="191"/>
        <v>-1047.9748559157808</v>
      </c>
      <c r="QXL97" s="294">
        <f t="shared" si="191"/>
        <v>-1047.9748559157808</v>
      </c>
      <c r="QXM97" s="294">
        <f t="shared" si="191"/>
        <v>-1047.9748559157808</v>
      </c>
      <c r="QXN97" s="294">
        <f t="shared" si="191"/>
        <v>-1047.9748559157808</v>
      </c>
      <c r="QXO97" s="294">
        <f t="shared" si="191"/>
        <v>-1047.9748559157808</v>
      </c>
      <c r="QXP97" s="294">
        <f t="shared" si="191"/>
        <v>-1047.9748559157808</v>
      </c>
      <c r="QXQ97" s="294">
        <f t="shared" si="191"/>
        <v>-1047.9748559157808</v>
      </c>
      <c r="QXR97" s="294">
        <f t="shared" si="191"/>
        <v>-1047.9748559157808</v>
      </c>
      <c r="QXS97" s="294">
        <f t="shared" si="191"/>
        <v>-1047.9748559157808</v>
      </c>
      <c r="QXT97" s="294">
        <f t="shared" si="191"/>
        <v>-1047.9748559157808</v>
      </c>
      <c r="QXU97" s="294">
        <f t="shared" si="191"/>
        <v>-1047.9748559157808</v>
      </c>
      <c r="QXV97" s="294">
        <f t="shared" si="191"/>
        <v>-1047.9748559157808</v>
      </c>
      <c r="QXW97" s="294">
        <f t="shared" si="191"/>
        <v>-1047.9748559157808</v>
      </c>
      <c r="QXX97" s="294">
        <f t="shared" si="191"/>
        <v>-1047.9748559157808</v>
      </c>
      <c r="QXY97" s="294">
        <f t="shared" si="191"/>
        <v>-1047.9748559157808</v>
      </c>
      <c r="QXZ97" s="294">
        <f t="shared" si="191"/>
        <v>-1047.9748559157808</v>
      </c>
      <c r="QYA97" s="294">
        <f t="shared" si="191"/>
        <v>-1047.9748559157808</v>
      </c>
      <c r="QYB97" s="294">
        <f t="shared" si="191"/>
        <v>-1047.9748559157808</v>
      </c>
      <c r="QYC97" s="294">
        <f t="shared" si="191"/>
        <v>-1047.9748559157808</v>
      </c>
      <c r="QYD97" s="294">
        <f t="shared" si="191"/>
        <v>-1047.9748559157808</v>
      </c>
      <c r="QYE97" s="294">
        <f t="shared" si="191"/>
        <v>-1047.9748559157808</v>
      </c>
      <c r="QYF97" s="294">
        <f t="shared" si="191"/>
        <v>-1047.9748559157808</v>
      </c>
      <c r="QYG97" s="294">
        <f t="shared" si="191"/>
        <v>-1047.9748559157808</v>
      </c>
      <c r="QYH97" s="294">
        <f t="shared" si="191"/>
        <v>-1047.9748559157808</v>
      </c>
      <c r="QYI97" s="294">
        <f t="shared" si="191"/>
        <v>-1047.9748559157808</v>
      </c>
      <c r="QYJ97" s="294">
        <f t="shared" si="191"/>
        <v>-1047.9748559157808</v>
      </c>
      <c r="QYK97" s="294">
        <f t="shared" si="191"/>
        <v>-1047.9748559157808</v>
      </c>
      <c r="QYL97" s="294">
        <f t="shared" si="191"/>
        <v>-1047.9748559157808</v>
      </c>
      <c r="QYM97" s="294">
        <f t="shared" si="191"/>
        <v>-1047.9748559157808</v>
      </c>
      <c r="QYN97" s="294">
        <f t="shared" si="191"/>
        <v>-1047.9748559157808</v>
      </c>
      <c r="QYO97" s="294">
        <f t="shared" si="191"/>
        <v>-1047.9748559157808</v>
      </c>
      <c r="QYP97" s="294">
        <f t="shared" si="191"/>
        <v>-1047.9748559157808</v>
      </c>
      <c r="QYQ97" s="294">
        <f t="shared" si="191"/>
        <v>-1047.9748559157808</v>
      </c>
      <c r="QYR97" s="294">
        <f t="shared" si="191"/>
        <v>-1047.9748559157808</v>
      </c>
      <c r="QYS97" s="294">
        <f t="shared" si="191"/>
        <v>-1047.9748559157808</v>
      </c>
      <c r="QYT97" s="294">
        <f t="shared" si="191"/>
        <v>-1047.9748559157808</v>
      </c>
      <c r="QYU97" s="294">
        <f t="shared" si="191"/>
        <v>-1047.9748559157808</v>
      </c>
      <c r="QYV97" s="294">
        <f t="shared" si="191"/>
        <v>-1047.9748559157808</v>
      </c>
      <c r="QYW97" s="294">
        <f t="shared" si="191"/>
        <v>-1047.9748559157808</v>
      </c>
      <c r="QYX97" s="294">
        <f t="shared" si="191"/>
        <v>-1047.9748559157808</v>
      </c>
      <c r="QYY97" s="294">
        <f t="shared" si="191"/>
        <v>-1047.9748559157808</v>
      </c>
      <c r="QYZ97" s="294">
        <f t="shared" si="191"/>
        <v>-1047.9748559157808</v>
      </c>
      <c r="QZA97" s="294">
        <f t="shared" si="191"/>
        <v>-1047.9748559157808</v>
      </c>
      <c r="QZB97" s="294">
        <f t="shared" ref="QZB97:RBM97" si="192">(QZB$96*$B101+SUM($F$8:$F$10)-((QZB$96*$B101+SUM($F$8:$F$10))/$F$11*$F$40)-($F$27*QZB$96/$D$7)-SUM($F$14:$F$26,$F$28:$F$33,$F$35:$F$36,$F$41))</f>
        <v>-1047.9748559157808</v>
      </c>
      <c r="QZC97" s="294">
        <f t="shared" si="192"/>
        <v>-1047.9748559157808</v>
      </c>
      <c r="QZD97" s="294">
        <f t="shared" si="192"/>
        <v>-1047.9748559157808</v>
      </c>
      <c r="QZE97" s="294">
        <f t="shared" si="192"/>
        <v>-1047.9748559157808</v>
      </c>
      <c r="QZF97" s="294">
        <f t="shared" si="192"/>
        <v>-1047.9748559157808</v>
      </c>
      <c r="QZG97" s="294">
        <f t="shared" si="192"/>
        <v>-1047.9748559157808</v>
      </c>
      <c r="QZH97" s="294">
        <f t="shared" si="192"/>
        <v>-1047.9748559157808</v>
      </c>
      <c r="QZI97" s="294">
        <f t="shared" si="192"/>
        <v>-1047.9748559157808</v>
      </c>
      <c r="QZJ97" s="294">
        <f t="shared" si="192"/>
        <v>-1047.9748559157808</v>
      </c>
      <c r="QZK97" s="294">
        <f t="shared" si="192"/>
        <v>-1047.9748559157808</v>
      </c>
      <c r="QZL97" s="294">
        <f t="shared" si="192"/>
        <v>-1047.9748559157808</v>
      </c>
      <c r="QZM97" s="294">
        <f t="shared" si="192"/>
        <v>-1047.9748559157808</v>
      </c>
      <c r="QZN97" s="294">
        <f t="shared" si="192"/>
        <v>-1047.9748559157808</v>
      </c>
      <c r="QZO97" s="294">
        <f t="shared" si="192"/>
        <v>-1047.9748559157808</v>
      </c>
      <c r="QZP97" s="294">
        <f t="shared" si="192"/>
        <v>-1047.9748559157808</v>
      </c>
      <c r="QZQ97" s="294">
        <f t="shared" si="192"/>
        <v>-1047.9748559157808</v>
      </c>
      <c r="QZR97" s="294">
        <f t="shared" si="192"/>
        <v>-1047.9748559157808</v>
      </c>
      <c r="QZS97" s="294">
        <f t="shared" si="192"/>
        <v>-1047.9748559157808</v>
      </c>
      <c r="QZT97" s="294">
        <f t="shared" si="192"/>
        <v>-1047.9748559157808</v>
      </c>
      <c r="QZU97" s="294">
        <f t="shared" si="192"/>
        <v>-1047.9748559157808</v>
      </c>
      <c r="QZV97" s="294">
        <f t="shared" si="192"/>
        <v>-1047.9748559157808</v>
      </c>
      <c r="QZW97" s="294">
        <f t="shared" si="192"/>
        <v>-1047.9748559157808</v>
      </c>
      <c r="QZX97" s="294">
        <f t="shared" si="192"/>
        <v>-1047.9748559157808</v>
      </c>
      <c r="QZY97" s="294">
        <f t="shared" si="192"/>
        <v>-1047.9748559157808</v>
      </c>
      <c r="QZZ97" s="294">
        <f t="shared" si="192"/>
        <v>-1047.9748559157808</v>
      </c>
      <c r="RAA97" s="294">
        <f t="shared" si="192"/>
        <v>-1047.9748559157808</v>
      </c>
      <c r="RAB97" s="294">
        <f t="shared" si="192"/>
        <v>-1047.9748559157808</v>
      </c>
      <c r="RAC97" s="294">
        <f t="shared" si="192"/>
        <v>-1047.9748559157808</v>
      </c>
      <c r="RAD97" s="294">
        <f t="shared" si="192"/>
        <v>-1047.9748559157808</v>
      </c>
      <c r="RAE97" s="294">
        <f t="shared" si="192"/>
        <v>-1047.9748559157808</v>
      </c>
      <c r="RAF97" s="294">
        <f t="shared" si="192"/>
        <v>-1047.9748559157808</v>
      </c>
      <c r="RAG97" s="294">
        <f t="shared" si="192"/>
        <v>-1047.9748559157808</v>
      </c>
      <c r="RAH97" s="294">
        <f t="shared" si="192"/>
        <v>-1047.9748559157808</v>
      </c>
      <c r="RAI97" s="294">
        <f t="shared" si="192"/>
        <v>-1047.9748559157808</v>
      </c>
      <c r="RAJ97" s="294">
        <f t="shared" si="192"/>
        <v>-1047.9748559157808</v>
      </c>
      <c r="RAK97" s="294">
        <f t="shared" si="192"/>
        <v>-1047.9748559157808</v>
      </c>
      <c r="RAL97" s="294">
        <f t="shared" si="192"/>
        <v>-1047.9748559157808</v>
      </c>
      <c r="RAM97" s="294">
        <f t="shared" si="192"/>
        <v>-1047.9748559157808</v>
      </c>
      <c r="RAN97" s="294">
        <f t="shared" si="192"/>
        <v>-1047.9748559157808</v>
      </c>
      <c r="RAO97" s="294">
        <f t="shared" si="192"/>
        <v>-1047.9748559157808</v>
      </c>
      <c r="RAP97" s="294">
        <f t="shared" si="192"/>
        <v>-1047.9748559157808</v>
      </c>
      <c r="RAQ97" s="294">
        <f t="shared" si="192"/>
        <v>-1047.9748559157808</v>
      </c>
      <c r="RAR97" s="294">
        <f t="shared" si="192"/>
        <v>-1047.9748559157808</v>
      </c>
      <c r="RAS97" s="294">
        <f t="shared" si="192"/>
        <v>-1047.9748559157808</v>
      </c>
      <c r="RAT97" s="294">
        <f t="shared" si="192"/>
        <v>-1047.9748559157808</v>
      </c>
      <c r="RAU97" s="294">
        <f t="shared" si="192"/>
        <v>-1047.9748559157808</v>
      </c>
      <c r="RAV97" s="294">
        <f t="shared" si="192"/>
        <v>-1047.9748559157808</v>
      </c>
      <c r="RAW97" s="294">
        <f t="shared" si="192"/>
        <v>-1047.9748559157808</v>
      </c>
      <c r="RAX97" s="294">
        <f t="shared" si="192"/>
        <v>-1047.9748559157808</v>
      </c>
      <c r="RAY97" s="294">
        <f t="shared" si="192"/>
        <v>-1047.9748559157808</v>
      </c>
      <c r="RAZ97" s="294">
        <f t="shared" si="192"/>
        <v>-1047.9748559157808</v>
      </c>
      <c r="RBA97" s="294">
        <f t="shared" si="192"/>
        <v>-1047.9748559157808</v>
      </c>
      <c r="RBB97" s="294">
        <f t="shared" si="192"/>
        <v>-1047.9748559157808</v>
      </c>
      <c r="RBC97" s="294">
        <f t="shared" si="192"/>
        <v>-1047.9748559157808</v>
      </c>
      <c r="RBD97" s="294">
        <f t="shared" si="192"/>
        <v>-1047.9748559157808</v>
      </c>
      <c r="RBE97" s="294">
        <f t="shared" si="192"/>
        <v>-1047.9748559157808</v>
      </c>
      <c r="RBF97" s="294">
        <f t="shared" si="192"/>
        <v>-1047.9748559157808</v>
      </c>
      <c r="RBG97" s="294">
        <f t="shared" si="192"/>
        <v>-1047.9748559157808</v>
      </c>
      <c r="RBH97" s="294">
        <f t="shared" si="192"/>
        <v>-1047.9748559157808</v>
      </c>
      <c r="RBI97" s="294">
        <f t="shared" si="192"/>
        <v>-1047.9748559157808</v>
      </c>
      <c r="RBJ97" s="294">
        <f t="shared" si="192"/>
        <v>-1047.9748559157808</v>
      </c>
      <c r="RBK97" s="294">
        <f t="shared" si="192"/>
        <v>-1047.9748559157808</v>
      </c>
      <c r="RBL97" s="294">
        <f t="shared" si="192"/>
        <v>-1047.9748559157808</v>
      </c>
      <c r="RBM97" s="294">
        <f t="shared" si="192"/>
        <v>-1047.9748559157808</v>
      </c>
      <c r="RBN97" s="294">
        <f t="shared" ref="RBN97:RDY97" si="193">(RBN$96*$B101+SUM($F$8:$F$10)-((RBN$96*$B101+SUM($F$8:$F$10))/$F$11*$F$40)-($F$27*RBN$96/$D$7)-SUM($F$14:$F$26,$F$28:$F$33,$F$35:$F$36,$F$41))</f>
        <v>-1047.9748559157808</v>
      </c>
      <c r="RBO97" s="294">
        <f t="shared" si="193"/>
        <v>-1047.9748559157808</v>
      </c>
      <c r="RBP97" s="294">
        <f t="shared" si="193"/>
        <v>-1047.9748559157808</v>
      </c>
      <c r="RBQ97" s="294">
        <f t="shared" si="193"/>
        <v>-1047.9748559157808</v>
      </c>
      <c r="RBR97" s="294">
        <f t="shared" si="193"/>
        <v>-1047.9748559157808</v>
      </c>
      <c r="RBS97" s="294">
        <f t="shared" si="193"/>
        <v>-1047.9748559157808</v>
      </c>
      <c r="RBT97" s="294">
        <f t="shared" si="193"/>
        <v>-1047.9748559157808</v>
      </c>
      <c r="RBU97" s="294">
        <f t="shared" si="193"/>
        <v>-1047.9748559157808</v>
      </c>
      <c r="RBV97" s="294">
        <f t="shared" si="193"/>
        <v>-1047.9748559157808</v>
      </c>
      <c r="RBW97" s="294">
        <f t="shared" si="193"/>
        <v>-1047.9748559157808</v>
      </c>
      <c r="RBX97" s="294">
        <f t="shared" si="193"/>
        <v>-1047.9748559157808</v>
      </c>
      <c r="RBY97" s="294">
        <f t="shared" si="193"/>
        <v>-1047.9748559157808</v>
      </c>
      <c r="RBZ97" s="294">
        <f t="shared" si="193"/>
        <v>-1047.9748559157808</v>
      </c>
      <c r="RCA97" s="294">
        <f t="shared" si="193"/>
        <v>-1047.9748559157808</v>
      </c>
      <c r="RCB97" s="294">
        <f t="shared" si="193"/>
        <v>-1047.9748559157808</v>
      </c>
      <c r="RCC97" s="294">
        <f t="shared" si="193"/>
        <v>-1047.9748559157808</v>
      </c>
      <c r="RCD97" s="294">
        <f t="shared" si="193"/>
        <v>-1047.9748559157808</v>
      </c>
      <c r="RCE97" s="294">
        <f t="shared" si="193"/>
        <v>-1047.9748559157808</v>
      </c>
      <c r="RCF97" s="294">
        <f t="shared" si="193"/>
        <v>-1047.9748559157808</v>
      </c>
      <c r="RCG97" s="294">
        <f t="shared" si="193"/>
        <v>-1047.9748559157808</v>
      </c>
      <c r="RCH97" s="294">
        <f t="shared" si="193"/>
        <v>-1047.9748559157808</v>
      </c>
      <c r="RCI97" s="294">
        <f t="shared" si="193"/>
        <v>-1047.9748559157808</v>
      </c>
      <c r="RCJ97" s="294">
        <f t="shared" si="193"/>
        <v>-1047.9748559157808</v>
      </c>
      <c r="RCK97" s="294">
        <f t="shared" si="193"/>
        <v>-1047.9748559157808</v>
      </c>
      <c r="RCL97" s="294">
        <f t="shared" si="193"/>
        <v>-1047.9748559157808</v>
      </c>
      <c r="RCM97" s="294">
        <f t="shared" si="193"/>
        <v>-1047.9748559157808</v>
      </c>
      <c r="RCN97" s="294">
        <f t="shared" si="193"/>
        <v>-1047.9748559157808</v>
      </c>
      <c r="RCO97" s="294">
        <f t="shared" si="193"/>
        <v>-1047.9748559157808</v>
      </c>
      <c r="RCP97" s="294">
        <f t="shared" si="193"/>
        <v>-1047.9748559157808</v>
      </c>
      <c r="RCQ97" s="294">
        <f t="shared" si="193"/>
        <v>-1047.9748559157808</v>
      </c>
      <c r="RCR97" s="294">
        <f t="shared" si="193"/>
        <v>-1047.9748559157808</v>
      </c>
      <c r="RCS97" s="294">
        <f t="shared" si="193"/>
        <v>-1047.9748559157808</v>
      </c>
      <c r="RCT97" s="294">
        <f t="shared" si="193"/>
        <v>-1047.9748559157808</v>
      </c>
      <c r="RCU97" s="294">
        <f t="shared" si="193"/>
        <v>-1047.9748559157808</v>
      </c>
      <c r="RCV97" s="294">
        <f t="shared" si="193"/>
        <v>-1047.9748559157808</v>
      </c>
      <c r="RCW97" s="294">
        <f t="shared" si="193"/>
        <v>-1047.9748559157808</v>
      </c>
      <c r="RCX97" s="294">
        <f t="shared" si="193"/>
        <v>-1047.9748559157808</v>
      </c>
      <c r="RCY97" s="294">
        <f t="shared" si="193"/>
        <v>-1047.9748559157808</v>
      </c>
      <c r="RCZ97" s="294">
        <f t="shared" si="193"/>
        <v>-1047.9748559157808</v>
      </c>
      <c r="RDA97" s="294">
        <f t="shared" si="193"/>
        <v>-1047.9748559157808</v>
      </c>
      <c r="RDB97" s="294">
        <f t="shared" si="193"/>
        <v>-1047.9748559157808</v>
      </c>
      <c r="RDC97" s="294">
        <f t="shared" si="193"/>
        <v>-1047.9748559157808</v>
      </c>
      <c r="RDD97" s="294">
        <f t="shared" si="193"/>
        <v>-1047.9748559157808</v>
      </c>
      <c r="RDE97" s="294">
        <f t="shared" si="193"/>
        <v>-1047.9748559157808</v>
      </c>
      <c r="RDF97" s="294">
        <f t="shared" si="193"/>
        <v>-1047.9748559157808</v>
      </c>
      <c r="RDG97" s="294">
        <f t="shared" si="193"/>
        <v>-1047.9748559157808</v>
      </c>
      <c r="RDH97" s="294">
        <f t="shared" si="193"/>
        <v>-1047.9748559157808</v>
      </c>
      <c r="RDI97" s="294">
        <f t="shared" si="193"/>
        <v>-1047.9748559157808</v>
      </c>
      <c r="RDJ97" s="294">
        <f t="shared" si="193"/>
        <v>-1047.9748559157808</v>
      </c>
      <c r="RDK97" s="294">
        <f t="shared" si="193"/>
        <v>-1047.9748559157808</v>
      </c>
      <c r="RDL97" s="294">
        <f t="shared" si="193"/>
        <v>-1047.9748559157808</v>
      </c>
      <c r="RDM97" s="294">
        <f t="shared" si="193"/>
        <v>-1047.9748559157808</v>
      </c>
      <c r="RDN97" s="294">
        <f t="shared" si="193"/>
        <v>-1047.9748559157808</v>
      </c>
      <c r="RDO97" s="294">
        <f t="shared" si="193"/>
        <v>-1047.9748559157808</v>
      </c>
      <c r="RDP97" s="294">
        <f t="shared" si="193"/>
        <v>-1047.9748559157808</v>
      </c>
      <c r="RDQ97" s="294">
        <f t="shared" si="193"/>
        <v>-1047.9748559157808</v>
      </c>
      <c r="RDR97" s="294">
        <f t="shared" si="193"/>
        <v>-1047.9748559157808</v>
      </c>
      <c r="RDS97" s="294">
        <f t="shared" si="193"/>
        <v>-1047.9748559157808</v>
      </c>
      <c r="RDT97" s="294">
        <f t="shared" si="193"/>
        <v>-1047.9748559157808</v>
      </c>
      <c r="RDU97" s="294">
        <f t="shared" si="193"/>
        <v>-1047.9748559157808</v>
      </c>
      <c r="RDV97" s="294">
        <f t="shared" si="193"/>
        <v>-1047.9748559157808</v>
      </c>
      <c r="RDW97" s="294">
        <f t="shared" si="193"/>
        <v>-1047.9748559157808</v>
      </c>
      <c r="RDX97" s="294">
        <f t="shared" si="193"/>
        <v>-1047.9748559157808</v>
      </c>
      <c r="RDY97" s="294">
        <f t="shared" si="193"/>
        <v>-1047.9748559157808</v>
      </c>
      <c r="RDZ97" s="294">
        <f t="shared" ref="RDZ97:RGK97" si="194">(RDZ$96*$B101+SUM($F$8:$F$10)-((RDZ$96*$B101+SUM($F$8:$F$10))/$F$11*$F$40)-($F$27*RDZ$96/$D$7)-SUM($F$14:$F$26,$F$28:$F$33,$F$35:$F$36,$F$41))</f>
        <v>-1047.9748559157808</v>
      </c>
      <c r="REA97" s="294">
        <f t="shared" si="194"/>
        <v>-1047.9748559157808</v>
      </c>
      <c r="REB97" s="294">
        <f t="shared" si="194"/>
        <v>-1047.9748559157808</v>
      </c>
      <c r="REC97" s="294">
        <f t="shared" si="194"/>
        <v>-1047.9748559157808</v>
      </c>
      <c r="RED97" s="294">
        <f t="shared" si="194"/>
        <v>-1047.9748559157808</v>
      </c>
      <c r="REE97" s="294">
        <f t="shared" si="194"/>
        <v>-1047.9748559157808</v>
      </c>
      <c r="REF97" s="294">
        <f t="shared" si="194"/>
        <v>-1047.9748559157808</v>
      </c>
      <c r="REG97" s="294">
        <f t="shared" si="194"/>
        <v>-1047.9748559157808</v>
      </c>
      <c r="REH97" s="294">
        <f t="shared" si="194"/>
        <v>-1047.9748559157808</v>
      </c>
      <c r="REI97" s="294">
        <f t="shared" si="194"/>
        <v>-1047.9748559157808</v>
      </c>
      <c r="REJ97" s="294">
        <f t="shared" si="194"/>
        <v>-1047.9748559157808</v>
      </c>
      <c r="REK97" s="294">
        <f t="shared" si="194"/>
        <v>-1047.9748559157808</v>
      </c>
      <c r="REL97" s="294">
        <f t="shared" si="194"/>
        <v>-1047.9748559157808</v>
      </c>
      <c r="REM97" s="294">
        <f t="shared" si="194"/>
        <v>-1047.9748559157808</v>
      </c>
      <c r="REN97" s="294">
        <f t="shared" si="194"/>
        <v>-1047.9748559157808</v>
      </c>
      <c r="REO97" s="294">
        <f t="shared" si="194"/>
        <v>-1047.9748559157808</v>
      </c>
      <c r="REP97" s="294">
        <f t="shared" si="194"/>
        <v>-1047.9748559157808</v>
      </c>
      <c r="REQ97" s="294">
        <f t="shared" si="194"/>
        <v>-1047.9748559157808</v>
      </c>
      <c r="RER97" s="294">
        <f t="shared" si="194"/>
        <v>-1047.9748559157808</v>
      </c>
      <c r="RES97" s="294">
        <f t="shared" si="194"/>
        <v>-1047.9748559157808</v>
      </c>
      <c r="RET97" s="294">
        <f t="shared" si="194"/>
        <v>-1047.9748559157808</v>
      </c>
      <c r="REU97" s="294">
        <f t="shared" si="194"/>
        <v>-1047.9748559157808</v>
      </c>
      <c r="REV97" s="294">
        <f t="shared" si="194"/>
        <v>-1047.9748559157808</v>
      </c>
      <c r="REW97" s="294">
        <f t="shared" si="194"/>
        <v>-1047.9748559157808</v>
      </c>
      <c r="REX97" s="294">
        <f t="shared" si="194"/>
        <v>-1047.9748559157808</v>
      </c>
      <c r="REY97" s="294">
        <f t="shared" si="194"/>
        <v>-1047.9748559157808</v>
      </c>
      <c r="REZ97" s="294">
        <f t="shared" si="194"/>
        <v>-1047.9748559157808</v>
      </c>
      <c r="RFA97" s="294">
        <f t="shared" si="194"/>
        <v>-1047.9748559157808</v>
      </c>
      <c r="RFB97" s="294">
        <f t="shared" si="194"/>
        <v>-1047.9748559157808</v>
      </c>
      <c r="RFC97" s="294">
        <f t="shared" si="194"/>
        <v>-1047.9748559157808</v>
      </c>
      <c r="RFD97" s="294">
        <f t="shared" si="194"/>
        <v>-1047.9748559157808</v>
      </c>
      <c r="RFE97" s="294">
        <f t="shared" si="194"/>
        <v>-1047.9748559157808</v>
      </c>
      <c r="RFF97" s="294">
        <f t="shared" si="194"/>
        <v>-1047.9748559157808</v>
      </c>
      <c r="RFG97" s="294">
        <f t="shared" si="194"/>
        <v>-1047.9748559157808</v>
      </c>
      <c r="RFH97" s="294">
        <f t="shared" si="194"/>
        <v>-1047.9748559157808</v>
      </c>
      <c r="RFI97" s="294">
        <f t="shared" si="194"/>
        <v>-1047.9748559157808</v>
      </c>
      <c r="RFJ97" s="294">
        <f t="shared" si="194"/>
        <v>-1047.9748559157808</v>
      </c>
      <c r="RFK97" s="294">
        <f t="shared" si="194"/>
        <v>-1047.9748559157808</v>
      </c>
      <c r="RFL97" s="294">
        <f t="shared" si="194"/>
        <v>-1047.9748559157808</v>
      </c>
      <c r="RFM97" s="294">
        <f t="shared" si="194"/>
        <v>-1047.9748559157808</v>
      </c>
      <c r="RFN97" s="294">
        <f t="shared" si="194"/>
        <v>-1047.9748559157808</v>
      </c>
      <c r="RFO97" s="294">
        <f t="shared" si="194"/>
        <v>-1047.9748559157808</v>
      </c>
      <c r="RFP97" s="294">
        <f t="shared" si="194"/>
        <v>-1047.9748559157808</v>
      </c>
      <c r="RFQ97" s="294">
        <f t="shared" si="194"/>
        <v>-1047.9748559157808</v>
      </c>
      <c r="RFR97" s="294">
        <f t="shared" si="194"/>
        <v>-1047.9748559157808</v>
      </c>
      <c r="RFS97" s="294">
        <f t="shared" si="194"/>
        <v>-1047.9748559157808</v>
      </c>
      <c r="RFT97" s="294">
        <f t="shared" si="194"/>
        <v>-1047.9748559157808</v>
      </c>
      <c r="RFU97" s="294">
        <f t="shared" si="194"/>
        <v>-1047.9748559157808</v>
      </c>
      <c r="RFV97" s="294">
        <f t="shared" si="194"/>
        <v>-1047.9748559157808</v>
      </c>
      <c r="RFW97" s="294">
        <f t="shared" si="194"/>
        <v>-1047.9748559157808</v>
      </c>
      <c r="RFX97" s="294">
        <f t="shared" si="194"/>
        <v>-1047.9748559157808</v>
      </c>
      <c r="RFY97" s="294">
        <f t="shared" si="194"/>
        <v>-1047.9748559157808</v>
      </c>
      <c r="RFZ97" s="294">
        <f t="shared" si="194"/>
        <v>-1047.9748559157808</v>
      </c>
      <c r="RGA97" s="294">
        <f t="shared" si="194"/>
        <v>-1047.9748559157808</v>
      </c>
      <c r="RGB97" s="294">
        <f t="shared" si="194"/>
        <v>-1047.9748559157808</v>
      </c>
      <c r="RGC97" s="294">
        <f t="shared" si="194"/>
        <v>-1047.9748559157808</v>
      </c>
      <c r="RGD97" s="294">
        <f t="shared" si="194"/>
        <v>-1047.9748559157808</v>
      </c>
      <c r="RGE97" s="294">
        <f t="shared" si="194"/>
        <v>-1047.9748559157808</v>
      </c>
      <c r="RGF97" s="294">
        <f t="shared" si="194"/>
        <v>-1047.9748559157808</v>
      </c>
      <c r="RGG97" s="294">
        <f t="shared" si="194"/>
        <v>-1047.9748559157808</v>
      </c>
      <c r="RGH97" s="294">
        <f t="shared" si="194"/>
        <v>-1047.9748559157808</v>
      </c>
      <c r="RGI97" s="294">
        <f t="shared" si="194"/>
        <v>-1047.9748559157808</v>
      </c>
      <c r="RGJ97" s="294">
        <f t="shared" si="194"/>
        <v>-1047.9748559157808</v>
      </c>
      <c r="RGK97" s="294">
        <f t="shared" si="194"/>
        <v>-1047.9748559157808</v>
      </c>
      <c r="RGL97" s="294">
        <f t="shared" ref="RGL97:RIW97" si="195">(RGL$96*$B101+SUM($F$8:$F$10)-((RGL$96*$B101+SUM($F$8:$F$10))/$F$11*$F$40)-($F$27*RGL$96/$D$7)-SUM($F$14:$F$26,$F$28:$F$33,$F$35:$F$36,$F$41))</f>
        <v>-1047.9748559157808</v>
      </c>
      <c r="RGM97" s="294">
        <f t="shared" si="195"/>
        <v>-1047.9748559157808</v>
      </c>
      <c r="RGN97" s="294">
        <f t="shared" si="195"/>
        <v>-1047.9748559157808</v>
      </c>
      <c r="RGO97" s="294">
        <f t="shared" si="195"/>
        <v>-1047.9748559157808</v>
      </c>
      <c r="RGP97" s="294">
        <f t="shared" si="195"/>
        <v>-1047.9748559157808</v>
      </c>
      <c r="RGQ97" s="294">
        <f t="shared" si="195"/>
        <v>-1047.9748559157808</v>
      </c>
      <c r="RGR97" s="294">
        <f t="shared" si="195"/>
        <v>-1047.9748559157808</v>
      </c>
      <c r="RGS97" s="294">
        <f t="shared" si="195"/>
        <v>-1047.9748559157808</v>
      </c>
      <c r="RGT97" s="294">
        <f t="shared" si="195"/>
        <v>-1047.9748559157808</v>
      </c>
      <c r="RGU97" s="294">
        <f t="shared" si="195"/>
        <v>-1047.9748559157808</v>
      </c>
      <c r="RGV97" s="294">
        <f t="shared" si="195"/>
        <v>-1047.9748559157808</v>
      </c>
      <c r="RGW97" s="294">
        <f t="shared" si="195"/>
        <v>-1047.9748559157808</v>
      </c>
      <c r="RGX97" s="294">
        <f t="shared" si="195"/>
        <v>-1047.9748559157808</v>
      </c>
      <c r="RGY97" s="294">
        <f t="shared" si="195"/>
        <v>-1047.9748559157808</v>
      </c>
      <c r="RGZ97" s="294">
        <f t="shared" si="195"/>
        <v>-1047.9748559157808</v>
      </c>
      <c r="RHA97" s="294">
        <f t="shared" si="195"/>
        <v>-1047.9748559157808</v>
      </c>
      <c r="RHB97" s="294">
        <f t="shared" si="195"/>
        <v>-1047.9748559157808</v>
      </c>
      <c r="RHC97" s="294">
        <f t="shared" si="195"/>
        <v>-1047.9748559157808</v>
      </c>
      <c r="RHD97" s="294">
        <f t="shared" si="195"/>
        <v>-1047.9748559157808</v>
      </c>
      <c r="RHE97" s="294">
        <f t="shared" si="195"/>
        <v>-1047.9748559157808</v>
      </c>
      <c r="RHF97" s="294">
        <f t="shared" si="195"/>
        <v>-1047.9748559157808</v>
      </c>
      <c r="RHG97" s="294">
        <f t="shared" si="195"/>
        <v>-1047.9748559157808</v>
      </c>
      <c r="RHH97" s="294">
        <f t="shared" si="195"/>
        <v>-1047.9748559157808</v>
      </c>
      <c r="RHI97" s="294">
        <f t="shared" si="195"/>
        <v>-1047.9748559157808</v>
      </c>
      <c r="RHJ97" s="294">
        <f t="shared" si="195"/>
        <v>-1047.9748559157808</v>
      </c>
      <c r="RHK97" s="294">
        <f t="shared" si="195"/>
        <v>-1047.9748559157808</v>
      </c>
      <c r="RHL97" s="294">
        <f t="shared" si="195"/>
        <v>-1047.9748559157808</v>
      </c>
      <c r="RHM97" s="294">
        <f t="shared" si="195"/>
        <v>-1047.9748559157808</v>
      </c>
      <c r="RHN97" s="294">
        <f t="shared" si="195"/>
        <v>-1047.9748559157808</v>
      </c>
      <c r="RHO97" s="294">
        <f t="shared" si="195"/>
        <v>-1047.9748559157808</v>
      </c>
      <c r="RHP97" s="294">
        <f t="shared" si="195"/>
        <v>-1047.9748559157808</v>
      </c>
      <c r="RHQ97" s="294">
        <f t="shared" si="195"/>
        <v>-1047.9748559157808</v>
      </c>
      <c r="RHR97" s="294">
        <f t="shared" si="195"/>
        <v>-1047.9748559157808</v>
      </c>
      <c r="RHS97" s="294">
        <f t="shared" si="195"/>
        <v>-1047.9748559157808</v>
      </c>
      <c r="RHT97" s="294">
        <f t="shared" si="195"/>
        <v>-1047.9748559157808</v>
      </c>
      <c r="RHU97" s="294">
        <f t="shared" si="195"/>
        <v>-1047.9748559157808</v>
      </c>
      <c r="RHV97" s="294">
        <f t="shared" si="195"/>
        <v>-1047.9748559157808</v>
      </c>
      <c r="RHW97" s="294">
        <f t="shared" si="195"/>
        <v>-1047.9748559157808</v>
      </c>
      <c r="RHX97" s="294">
        <f t="shared" si="195"/>
        <v>-1047.9748559157808</v>
      </c>
      <c r="RHY97" s="294">
        <f t="shared" si="195"/>
        <v>-1047.9748559157808</v>
      </c>
      <c r="RHZ97" s="294">
        <f t="shared" si="195"/>
        <v>-1047.9748559157808</v>
      </c>
      <c r="RIA97" s="294">
        <f t="shared" si="195"/>
        <v>-1047.9748559157808</v>
      </c>
      <c r="RIB97" s="294">
        <f t="shared" si="195"/>
        <v>-1047.9748559157808</v>
      </c>
      <c r="RIC97" s="294">
        <f t="shared" si="195"/>
        <v>-1047.9748559157808</v>
      </c>
      <c r="RID97" s="294">
        <f t="shared" si="195"/>
        <v>-1047.9748559157808</v>
      </c>
      <c r="RIE97" s="294">
        <f t="shared" si="195"/>
        <v>-1047.9748559157808</v>
      </c>
      <c r="RIF97" s="294">
        <f t="shared" si="195"/>
        <v>-1047.9748559157808</v>
      </c>
      <c r="RIG97" s="294">
        <f t="shared" si="195"/>
        <v>-1047.9748559157808</v>
      </c>
      <c r="RIH97" s="294">
        <f t="shared" si="195"/>
        <v>-1047.9748559157808</v>
      </c>
      <c r="RII97" s="294">
        <f t="shared" si="195"/>
        <v>-1047.9748559157808</v>
      </c>
      <c r="RIJ97" s="294">
        <f t="shared" si="195"/>
        <v>-1047.9748559157808</v>
      </c>
      <c r="RIK97" s="294">
        <f t="shared" si="195"/>
        <v>-1047.9748559157808</v>
      </c>
      <c r="RIL97" s="294">
        <f t="shared" si="195"/>
        <v>-1047.9748559157808</v>
      </c>
      <c r="RIM97" s="294">
        <f t="shared" si="195"/>
        <v>-1047.9748559157808</v>
      </c>
      <c r="RIN97" s="294">
        <f t="shared" si="195"/>
        <v>-1047.9748559157808</v>
      </c>
      <c r="RIO97" s="294">
        <f t="shared" si="195"/>
        <v>-1047.9748559157808</v>
      </c>
      <c r="RIP97" s="294">
        <f t="shared" si="195"/>
        <v>-1047.9748559157808</v>
      </c>
      <c r="RIQ97" s="294">
        <f t="shared" si="195"/>
        <v>-1047.9748559157808</v>
      </c>
      <c r="RIR97" s="294">
        <f t="shared" si="195"/>
        <v>-1047.9748559157808</v>
      </c>
      <c r="RIS97" s="294">
        <f t="shared" si="195"/>
        <v>-1047.9748559157808</v>
      </c>
      <c r="RIT97" s="294">
        <f t="shared" si="195"/>
        <v>-1047.9748559157808</v>
      </c>
      <c r="RIU97" s="294">
        <f t="shared" si="195"/>
        <v>-1047.9748559157808</v>
      </c>
      <c r="RIV97" s="294">
        <f t="shared" si="195"/>
        <v>-1047.9748559157808</v>
      </c>
      <c r="RIW97" s="294">
        <f t="shared" si="195"/>
        <v>-1047.9748559157808</v>
      </c>
      <c r="RIX97" s="294">
        <f t="shared" ref="RIX97:RLI97" si="196">(RIX$96*$B101+SUM($F$8:$F$10)-((RIX$96*$B101+SUM($F$8:$F$10))/$F$11*$F$40)-($F$27*RIX$96/$D$7)-SUM($F$14:$F$26,$F$28:$F$33,$F$35:$F$36,$F$41))</f>
        <v>-1047.9748559157808</v>
      </c>
      <c r="RIY97" s="294">
        <f t="shared" si="196"/>
        <v>-1047.9748559157808</v>
      </c>
      <c r="RIZ97" s="294">
        <f t="shared" si="196"/>
        <v>-1047.9748559157808</v>
      </c>
      <c r="RJA97" s="294">
        <f t="shared" si="196"/>
        <v>-1047.9748559157808</v>
      </c>
      <c r="RJB97" s="294">
        <f t="shared" si="196"/>
        <v>-1047.9748559157808</v>
      </c>
      <c r="RJC97" s="294">
        <f t="shared" si="196"/>
        <v>-1047.9748559157808</v>
      </c>
      <c r="RJD97" s="294">
        <f t="shared" si="196"/>
        <v>-1047.9748559157808</v>
      </c>
      <c r="RJE97" s="294">
        <f t="shared" si="196"/>
        <v>-1047.9748559157808</v>
      </c>
      <c r="RJF97" s="294">
        <f t="shared" si="196"/>
        <v>-1047.9748559157808</v>
      </c>
      <c r="RJG97" s="294">
        <f t="shared" si="196"/>
        <v>-1047.9748559157808</v>
      </c>
      <c r="RJH97" s="294">
        <f t="shared" si="196"/>
        <v>-1047.9748559157808</v>
      </c>
      <c r="RJI97" s="294">
        <f t="shared" si="196"/>
        <v>-1047.9748559157808</v>
      </c>
      <c r="RJJ97" s="294">
        <f t="shared" si="196"/>
        <v>-1047.9748559157808</v>
      </c>
      <c r="RJK97" s="294">
        <f t="shared" si="196"/>
        <v>-1047.9748559157808</v>
      </c>
      <c r="RJL97" s="294">
        <f t="shared" si="196"/>
        <v>-1047.9748559157808</v>
      </c>
      <c r="RJM97" s="294">
        <f t="shared" si="196"/>
        <v>-1047.9748559157808</v>
      </c>
      <c r="RJN97" s="294">
        <f t="shared" si="196"/>
        <v>-1047.9748559157808</v>
      </c>
      <c r="RJO97" s="294">
        <f t="shared" si="196"/>
        <v>-1047.9748559157808</v>
      </c>
      <c r="RJP97" s="294">
        <f t="shared" si="196"/>
        <v>-1047.9748559157808</v>
      </c>
      <c r="RJQ97" s="294">
        <f t="shared" si="196"/>
        <v>-1047.9748559157808</v>
      </c>
      <c r="RJR97" s="294">
        <f t="shared" si="196"/>
        <v>-1047.9748559157808</v>
      </c>
      <c r="RJS97" s="294">
        <f t="shared" si="196"/>
        <v>-1047.9748559157808</v>
      </c>
      <c r="RJT97" s="294">
        <f t="shared" si="196"/>
        <v>-1047.9748559157808</v>
      </c>
      <c r="RJU97" s="294">
        <f t="shared" si="196"/>
        <v>-1047.9748559157808</v>
      </c>
      <c r="RJV97" s="294">
        <f t="shared" si="196"/>
        <v>-1047.9748559157808</v>
      </c>
      <c r="RJW97" s="294">
        <f t="shared" si="196"/>
        <v>-1047.9748559157808</v>
      </c>
      <c r="RJX97" s="294">
        <f t="shared" si="196"/>
        <v>-1047.9748559157808</v>
      </c>
      <c r="RJY97" s="294">
        <f t="shared" si="196"/>
        <v>-1047.9748559157808</v>
      </c>
      <c r="RJZ97" s="294">
        <f t="shared" si="196"/>
        <v>-1047.9748559157808</v>
      </c>
      <c r="RKA97" s="294">
        <f t="shared" si="196"/>
        <v>-1047.9748559157808</v>
      </c>
      <c r="RKB97" s="294">
        <f t="shared" si="196"/>
        <v>-1047.9748559157808</v>
      </c>
      <c r="RKC97" s="294">
        <f t="shared" si="196"/>
        <v>-1047.9748559157808</v>
      </c>
      <c r="RKD97" s="294">
        <f t="shared" si="196"/>
        <v>-1047.9748559157808</v>
      </c>
      <c r="RKE97" s="294">
        <f t="shared" si="196"/>
        <v>-1047.9748559157808</v>
      </c>
      <c r="RKF97" s="294">
        <f t="shared" si="196"/>
        <v>-1047.9748559157808</v>
      </c>
      <c r="RKG97" s="294">
        <f t="shared" si="196"/>
        <v>-1047.9748559157808</v>
      </c>
      <c r="RKH97" s="294">
        <f t="shared" si="196"/>
        <v>-1047.9748559157808</v>
      </c>
      <c r="RKI97" s="294">
        <f t="shared" si="196"/>
        <v>-1047.9748559157808</v>
      </c>
      <c r="RKJ97" s="294">
        <f t="shared" si="196"/>
        <v>-1047.9748559157808</v>
      </c>
      <c r="RKK97" s="294">
        <f t="shared" si="196"/>
        <v>-1047.9748559157808</v>
      </c>
      <c r="RKL97" s="294">
        <f t="shared" si="196"/>
        <v>-1047.9748559157808</v>
      </c>
      <c r="RKM97" s="294">
        <f t="shared" si="196"/>
        <v>-1047.9748559157808</v>
      </c>
      <c r="RKN97" s="294">
        <f t="shared" si="196"/>
        <v>-1047.9748559157808</v>
      </c>
      <c r="RKO97" s="294">
        <f t="shared" si="196"/>
        <v>-1047.9748559157808</v>
      </c>
      <c r="RKP97" s="294">
        <f t="shared" si="196"/>
        <v>-1047.9748559157808</v>
      </c>
      <c r="RKQ97" s="294">
        <f t="shared" si="196"/>
        <v>-1047.9748559157808</v>
      </c>
      <c r="RKR97" s="294">
        <f t="shared" si="196"/>
        <v>-1047.9748559157808</v>
      </c>
      <c r="RKS97" s="294">
        <f t="shared" si="196"/>
        <v>-1047.9748559157808</v>
      </c>
      <c r="RKT97" s="294">
        <f t="shared" si="196"/>
        <v>-1047.9748559157808</v>
      </c>
      <c r="RKU97" s="294">
        <f t="shared" si="196"/>
        <v>-1047.9748559157808</v>
      </c>
      <c r="RKV97" s="294">
        <f t="shared" si="196"/>
        <v>-1047.9748559157808</v>
      </c>
      <c r="RKW97" s="294">
        <f t="shared" si="196"/>
        <v>-1047.9748559157808</v>
      </c>
      <c r="RKX97" s="294">
        <f t="shared" si="196"/>
        <v>-1047.9748559157808</v>
      </c>
      <c r="RKY97" s="294">
        <f t="shared" si="196"/>
        <v>-1047.9748559157808</v>
      </c>
      <c r="RKZ97" s="294">
        <f t="shared" si="196"/>
        <v>-1047.9748559157808</v>
      </c>
      <c r="RLA97" s="294">
        <f t="shared" si="196"/>
        <v>-1047.9748559157808</v>
      </c>
      <c r="RLB97" s="294">
        <f t="shared" si="196"/>
        <v>-1047.9748559157808</v>
      </c>
      <c r="RLC97" s="294">
        <f t="shared" si="196"/>
        <v>-1047.9748559157808</v>
      </c>
      <c r="RLD97" s="294">
        <f t="shared" si="196"/>
        <v>-1047.9748559157808</v>
      </c>
      <c r="RLE97" s="294">
        <f t="shared" si="196"/>
        <v>-1047.9748559157808</v>
      </c>
      <c r="RLF97" s="294">
        <f t="shared" si="196"/>
        <v>-1047.9748559157808</v>
      </c>
      <c r="RLG97" s="294">
        <f t="shared" si="196"/>
        <v>-1047.9748559157808</v>
      </c>
      <c r="RLH97" s="294">
        <f t="shared" si="196"/>
        <v>-1047.9748559157808</v>
      </c>
      <c r="RLI97" s="294">
        <f t="shared" si="196"/>
        <v>-1047.9748559157808</v>
      </c>
      <c r="RLJ97" s="294">
        <f t="shared" ref="RLJ97:RNU97" si="197">(RLJ$96*$B101+SUM($F$8:$F$10)-((RLJ$96*$B101+SUM($F$8:$F$10))/$F$11*$F$40)-($F$27*RLJ$96/$D$7)-SUM($F$14:$F$26,$F$28:$F$33,$F$35:$F$36,$F$41))</f>
        <v>-1047.9748559157808</v>
      </c>
      <c r="RLK97" s="294">
        <f t="shared" si="197"/>
        <v>-1047.9748559157808</v>
      </c>
      <c r="RLL97" s="294">
        <f t="shared" si="197"/>
        <v>-1047.9748559157808</v>
      </c>
      <c r="RLM97" s="294">
        <f t="shared" si="197"/>
        <v>-1047.9748559157808</v>
      </c>
      <c r="RLN97" s="294">
        <f t="shared" si="197"/>
        <v>-1047.9748559157808</v>
      </c>
      <c r="RLO97" s="294">
        <f t="shared" si="197"/>
        <v>-1047.9748559157808</v>
      </c>
      <c r="RLP97" s="294">
        <f t="shared" si="197"/>
        <v>-1047.9748559157808</v>
      </c>
      <c r="RLQ97" s="294">
        <f t="shared" si="197"/>
        <v>-1047.9748559157808</v>
      </c>
      <c r="RLR97" s="294">
        <f t="shared" si="197"/>
        <v>-1047.9748559157808</v>
      </c>
      <c r="RLS97" s="294">
        <f t="shared" si="197"/>
        <v>-1047.9748559157808</v>
      </c>
      <c r="RLT97" s="294">
        <f t="shared" si="197"/>
        <v>-1047.9748559157808</v>
      </c>
      <c r="RLU97" s="294">
        <f t="shared" si="197"/>
        <v>-1047.9748559157808</v>
      </c>
      <c r="RLV97" s="294">
        <f t="shared" si="197"/>
        <v>-1047.9748559157808</v>
      </c>
      <c r="RLW97" s="294">
        <f t="shared" si="197"/>
        <v>-1047.9748559157808</v>
      </c>
      <c r="RLX97" s="294">
        <f t="shared" si="197"/>
        <v>-1047.9748559157808</v>
      </c>
      <c r="RLY97" s="294">
        <f t="shared" si="197"/>
        <v>-1047.9748559157808</v>
      </c>
      <c r="RLZ97" s="294">
        <f t="shared" si="197"/>
        <v>-1047.9748559157808</v>
      </c>
      <c r="RMA97" s="294">
        <f t="shared" si="197"/>
        <v>-1047.9748559157808</v>
      </c>
      <c r="RMB97" s="294">
        <f t="shared" si="197"/>
        <v>-1047.9748559157808</v>
      </c>
      <c r="RMC97" s="294">
        <f t="shared" si="197"/>
        <v>-1047.9748559157808</v>
      </c>
      <c r="RMD97" s="294">
        <f t="shared" si="197"/>
        <v>-1047.9748559157808</v>
      </c>
      <c r="RME97" s="294">
        <f t="shared" si="197"/>
        <v>-1047.9748559157808</v>
      </c>
      <c r="RMF97" s="294">
        <f t="shared" si="197"/>
        <v>-1047.9748559157808</v>
      </c>
      <c r="RMG97" s="294">
        <f t="shared" si="197"/>
        <v>-1047.9748559157808</v>
      </c>
      <c r="RMH97" s="294">
        <f t="shared" si="197"/>
        <v>-1047.9748559157808</v>
      </c>
      <c r="RMI97" s="294">
        <f t="shared" si="197"/>
        <v>-1047.9748559157808</v>
      </c>
      <c r="RMJ97" s="294">
        <f t="shared" si="197"/>
        <v>-1047.9748559157808</v>
      </c>
      <c r="RMK97" s="294">
        <f t="shared" si="197"/>
        <v>-1047.9748559157808</v>
      </c>
      <c r="RML97" s="294">
        <f t="shared" si="197"/>
        <v>-1047.9748559157808</v>
      </c>
      <c r="RMM97" s="294">
        <f t="shared" si="197"/>
        <v>-1047.9748559157808</v>
      </c>
      <c r="RMN97" s="294">
        <f t="shared" si="197"/>
        <v>-1047.9748559157808</v>
      </c>
      <c r="RMO97" s="294">
        <f t="shared" si="197"/>
        <v>-1047.9748559157808</v>
      </c>
      <c r="RMP97" s="294">
        <f t="shared" si="197"/>
        <v>-1047.9748559157808</v>
      </c>
      <c r="RMQ97" s="294">
        <f t="shared" si="197"/>
        <v>-1047.9748559157808</v>
      </c>
      <c r="RMR97" s="294">
        <f t="shared" si="197"/>
        <v>-1047.9748559157808</v>
      </c>
      <c r="RMS97" s="294">
        <f t="shared" si="197"/>
        <v>-1047.9748559157808</v>
      </c>
      <c r="RMT97" s="294">
        <f t="shared" si="197"/>
        <v>-1047.9748559157808</v>
      </c>
      <c r="RMU97" s="294">
        <f t="shared" si="197"/>
        <v>-1047.9748559157808</v>
      </c>
      <c r="RMV97" s="294">
        <f t="shared" si="197"/>
        <v>-1047.9748559157808</v>
      </c>
      <c r="RMW97" s="294">
        <f t="shared" si="197"/>
        <v>-1047.9748559157808</v>
      </c>
      <c r="RMX97" s="294">
        <f t="shared" si="197"/>
        <v>-1047.9748559157808</v>
      </c>
      <c r="RMY97" s="294">
        <f t="shared" si="197"/>
        <v>-1047.9748559157808</v>
      </c>
      <c r="RMZ97" s="294">
        <f t="shared" si="197"/>
        <v>-1047.9748559157808</v>
      </c>
      <c r="RNA97" s="294">
        <f t="shared" si="197"/>
        <v>-1047.9748559157808</v>
      </c>
      <c r="RNB97" s="294">
        <f t="shared" si="197"/>
        <v>-1047.9748559157808</v>
      </c>
      <c r="RNC97" s="294">
        <f t="shared" si="197"/>
        <v>-1047.9748559157808</v>
      </c>
      <c r="RND97" s="294">
        <f t="shared" si="197"/>
        <v>-1047.9748559157808</v>
      </c>
      <c r="RNE97" s="294">
        <f t="shared" si="197"/>
        <v>-1047.9748559157808</v>
      </c>
      <c r="RNF97" s="294">
        <f t="shared" si="197"/>
        <v>-1047.9748559157808</v>
      </c>
      <c r="RNG97" s="294">
        <f t="shared" si="197"/>
        <v>-1047.9748559157808</v>
      </c>
      <c r="RNH97" s="294">
        <f t="shared" si="197"/>
        <v>-1047.9748559157808</v>
      </c>
      <c r="RNI97" s="294">
        <f t="shared" si="197"/>
        <v>-1047.9748559157808</v>
      </c>
      <c r="RNJ97" s="294">
        <f t="shared" si="197"/>
        <v>-1047.9748559157808</v>
      </c>
      <c r="RNK97" s="294">
        <f t="shared" si="197"/>
        <v>-1047.9748559157808</v>
      </c>
      <c r="RNL97" s="294">
        <f t="shared" si="197"/>
        <v>-1047.9748559157808</v>
      </c>
      <c r="RNM97" s="294">
        <f t="shared" si="197"/>
        <v>-1047.9748559157808</v>
      </c>
      <c r="RNN97" s="294">
        <f t="shared" si="197"/>
        <v>-1047.9748559157808</v>
      </c>
      <c r="RNO97" s="294">
        <f t="shared" si="197"/>
        <v>-1047.9748559157808</v>
      </c>
      <c r="RNP97" s="294">
        <f t="shared" si="197"/>
        <v>-1047.9748559157808</v>
      </c>
      <c r="RNQ97" s="294">
        <f t="shared" si="197"/>
        <v>-1047.9748559157808</v>
      </c>
      <c r="RNR97" s="294">
        <f t="shared" si="197"/>
        <v>-1047.9748559157808</v>
      </c>
      <c r="RNS97" s="294">
        <f t="shared" si="197"/>
        <v>-1047.9748559157808</v>
      </c>
      <c r="RNT97" s="294">
        <f t="shared" si="197"/>
        <v>-1047.9748559157808</v>
      </c>
      <c r="RNU97" s="294">
        <f t="shared" si="197"/>
        <v>-1047.9748559157808</v>
      </c>
      <c r="RNV97" s="294">
        <f t="shared" ref="RNV97:RQG97" si="198">(RNV$96*$B101+SUM($F$8:$F$10)-((RNV$96*$B101+SUM($F$8:$F$10))/$F$11*$F$40)-($F$27*RNV$96/$D$7)-SUM($F$14:$F$26,$F$28:$F$33,$F$35:$F$36,$F$41))</f>
        <v>-1047.9748559157808</v>
      </c>
      <c r="RNW97" s="294">
        <f t="shared" si="198"/>
        <v>-1047.9748559157808</v>
      </c>
      <c r="RNX97" s="294">
        <f t="shared" si="198"/>
        <v>-1047.9748559157808</v>
      </c>
      <c r="RNY97" s="294">
        <f t="shared" si="198"/>
        <v>-1047.9748559157808</v>
      </c>
      <c r="RNZ97" s="294">
        <f t="shared" si="198"/>
        <v>-1047.9748559157808</v>
      </c>
      <c r="ROA97" s="294">
        <f t="shared" si="198"/>
        <v>-1047.9748559157808</v>
      </c>
      <c r="ROB97" s="294">
        <f t="shared" si="198"/>
        <v>-1047.9748559157808</v>
      </c>
      <c r="ROC97" s="294">
        <f t="shared" si="198"/>
        <v>-1047.9748559157808</v>
      </c>
      <c r="ROD97" s="294">
        <f t="shared" si="198"/>
        <v>-1047.9748559157808</v>
      </c>
      <c r="ROE97" s="294">
        <f t="shared" si="198"/>
        <v>-1047.9748559157808</v>
      </c>
      <c r="ROF97" s="294">
        <f t="shared" si="198"/>
        <v>-1047.9748559157808</v>
      </c>
      <c r="ROG97" s="294">
        <f t="shared" si="198"/>
        <v>-1047.9748559157808</v>
      </c>
      <c r="ROH97" s="294">
        <f t="shared" si="198"/>
        <v>-1047.9748559157808</v>
      </c>
      <c r="ROI97" s="294">
        <f t="shared" si="198"/>
        <v>-1047.9748559157808</v>
      </c>
      <c r="ROJ97" s="294">
        <f t="shared" si="198"/>
        <v>-1047.9748559157808</v>
      </c>
      <c r="ROK97" s="294">
        <f t="shared" si="198"/>
        <v>-1047.9748559157808</v>
      </c>
      <c r="ROL97" s="294">
        <f t="shared" si="198"/>
        <v>-1047.9748559157808</v>
      </c>
      <c r="ROM97" s="294">
        <f t="shared" si="198"/>
        <v>-1047.9748559157808</v>
      </c>
      <c r="RON97" s="294">
        <f t="shared" si="198"/>
        <v>-1047.9748559157808</v>
      </c>
      <c r="ROO97" s="294">
        <f t="shared" si="198"/>
        <v>-1047.9748559157808</v>
      </c>
      <c r="ROP97" s="294">
        <f t="shared" si="198"/>
        <v>-1047.9748559157808</v>
      </c>
      <c r="ROQ97" s="294">
        <f t="shared" si="198"/>
        <v>-1047.9748559157808</v>
      </c>
      <c r="ROR97" s="294">
        <f t="shared" si="198"/>
        <v>-1047.9748559157808</v>
      </c>
      <c r="ROS97" s="294">
        <f t="shared" si="198"/>
        <v>-1047.9748559157808</v>
      </c>
      <c r="ROT97" s="294">
        <f t="shared" si="198"/>
        <v>-1047.9748559157808</v>
      </c>
      <c r="ROU97" s="294">
        <f t="shared" si="198"/>
        <v>-1047.9748559157808</v>
      </c>
      <c r="ROV97" s="294">
        <f t="shared" si="198"/>
        <v>-1047.9748559157808</v>
      </c>
      <c r="ROW97" s="294">
        <f t="shared" si="198"/>
        <v>-1047.9748559157808</v>
      </c>
      <c r="ROX97" s="294">
        <f t="shared" si="198"/>
        <v>-1047.9748559157808</v>
      </c>
      <c r="ROY97" s="294">
        <f t="shared" si="198"/>
        <v>-1047.9748559157808</v>
      </c>
      <c r="ROZ97" s="294">
        <f t="shared" si="198"/>
        <v>-1047.9748559157808</v>
      </c>
      <c r="RPA97" s="294">
        <f t="shared" si="198"/>
        <v>-1047.9748559157808</v>
      </c>
      <c r="RPB97" s="294">
        <f t="shared" si="198"/>
        <v>-1047.9748559157808</v>
      </c>
      <c r="RPC97" s="294">
        <f t="shared" si="198"/>
        <v>-1047.9748559157808</v>
      </c>
      <c r="RPD97" s="294">
        <f t="shared" si="198"/>
        <v>-1047.9748559157808</v>
      </c>
      <c r="RPE97" s="294">
        <f t="shared" si="198"/>
        <v>-1047.9748559157808</v>
      </c>
      <c r="RPF97" s="294">
        <f t="shared" si="198"/>
        <v>-1047.9748559157808</v>
      </c>
      <c r="RPG97" s="294">
        <f t="shared" si="198"/>
        <v>-1047.9748559157808</v>
      </c>
      <c r="RPH97" s="294">
        <f t="shared" si="198"/>
        <v>-1047.9748559157808</v>
      </c>
      <c r="RPI97" s="294">
        <f t="shared" si="198"/>
        <v>-1047.9748559157808</v>
      </c>
      <c r="RPJ97" s="294">
        <f t="shared" si="198"/>
        <v>-1047.9748559157808</v>
      </c>
      <c r="RPK97" s="294">
        <f t="shared" si="198"/>
        <v>-1047.9748559157808</v>
      </c>
      <c r="RPL97" s="294">
        <f t="shared" si="198"/>
        <v>-1047.9748559157808</v>
      </c>
      <c r="RPM97" s="294">
        <f t="shared" si="198"/>
        <v>-1047.9748559157808</v>
      </c>
      <c r="RPN97" s="294">
        <f t="shared" si="198"/>
        <v>-1047.9748559157808</v>
      </c>
      <c r="RPO97" s="294">
        <f t="shared" si="198"/>
        <v>-1047.9748559157808</v>
      </c>
      <c r="RPP97" s="294">
        <f t="shared" si="198"/>
        <v>-1047.9748559157808</v>
      </c>
      <c r="RPQ97" s="294">
        <f t="shared" si="198"/>
        <v>-1047.9748559157808</v>
      </c>
      <c r="RPR97" s="294">
        <f t="shared" si="198"/>
        <v>-1047.9748559157808</v>
      </c>
      <c r="RPS97" s="294">
        <f t="shared" si="198"/>
        <v>-1047.9748559157808</v>
      </c>
      <c r="RPT97" s="294">
        <f t="shared" si="198"/>
        <v>-1047.9748559157808</v>
      </c>
      <c r="RPU97" s="294">
        <f t="shared" si="198"/>
        <v>-1047.9748559157808</v>
      </c>
      <c r="RPV97" s="294">
        <f t="shared" si="198"/>
        <v>-1047.9748559157808</v>
      </c>
      <c r="RPW97" s="294">
        <f t="shared" si="198"/>
        <v>-1047.9748559157808</v>
      </c>
      <c r="RPX97" s="294">
        <f t="shared" si="198"/>
        <v>-1047.9748559157808</v>
      </c>
      <c r="RPY97" s="294">
        <f t="shared" si="198"/>
        <v>-1047.9748559157808</v>
      </c>
      <c r="RPZ97" s="294">
        <f t="shared" si="198"/>
        <v>-1047.9748559157808</v>
      </c>
      <c r="RQA97" s="294">
        <f t="shared" si="198"/>
        <v>-1047.9748559157808</v>
      </c>
      <c r="RQB97" s="294">
        <f t="shared" si="198"/>
        <v>-1047.9748559157808</v>
      </c>
      <c r="RQC97" s="294">
        <f t="shared" si="198"/>
        <v>-1047.9748559157808</v>
      </c>
      <c r="RQD97" s="294">
        <f t="shared" si="198"/>
        <v>-1047.9748559157808</v>
      </c>
      <c r="RQE97" s="294">
        <f t="shared" si="198"/>
        <v>-1047.9748559157808</v>
      </c>
      <c r="RQF97" s="294">
        <f t="shared" si="198"/>
        <v>-1047.9748559157808</v>
      </c>
      <c r="RQG97" s="294">
        <f t="shared" si="198"/>
        <v>-1047.9748559157808</v>
      </c>
      <c r="RQH97" s="294">
        <f t="shared" ref="RQH97:RSS97" si="199">(RQH$96*$B101+SUM($F$8:$F$10)-((RQH$96*$B101+SUM($F$8:$F$10))/$F$11*$F$40)-($F$27*RQH$96/$D$7)-SUM($F$14:$F$26,$F$28:$F$33,$F$35:$F$36,$F$41))</f>
        <v>-1047.9748559157808</v>
      </c>
      <c r="RQI97" s="294">
        <f t="shared" si="199"/>
        <v>-1047.9748559157808</v>
      </c>
      <c r="RQJ97" s="294">
        <f t="shared" si="199"/>
        <v>-1047.9748559157808</v>
      </c>
      <c r="RQK97" s="294">
        <f t="shared" si="199"/>
        <v>-1047.9748559157808</v>
      </c>
      <c r="RQL97" s="294">
        <f t="shared" si="199"/>
        <v>-1047.9748559157808</v>
      </c>
      <c r="RQM97" s="294">
        <f t="shared" si="199"/>
        <v>-1047.9748559157808</v>
      </c>
      <c r="RQN97" s="294">
        <f t="shared" si="199"/>
        <v>-1047.9748559157808</v>
      </c>
      <c r="RQO97" s="294">
        <f t="shared" si="199"/>
        <v>-1047.9748559157808</v>
      </c>
      <c r="RQP97" s="294">
        <f t="shared" si="199"/>
        <v>-1047.9748559157808</v>
      </c>
      <c r="RQQ97" s="294">
        <f t="shared" si="199"/>
        <v>-1047.9748559157808</v>
      </c>
      <c r="RQR97" s="294">
        <f t="shared" si="199"/>
        <v>-1047.9748559157808</v>
      </c>
      <c r="RQS97" s="294">
        <f t="shared" si="199"/>
        <v>-1047.9748559157808</v>
      </c>
      <c r="RQT97" s="294">
        <f t="shared" si="199"/>
        <v>-1047.9748559157808</v>
      </c>
      <c r="RQU97" s="294">
        <f t="shared" si="199"/>
        <v>-1047.9748559157808</v>
      </c>
      <c r="RQV97" s="294">
        <f t="shared" si="199"/>
        <v>-1047.9748559157808</v>
      </c>
      <c r="RQW97" s="294">
        <f t="shared" si="199"/>
        <v>-1047.9748559157808</v>
      </c>
      <c r="RQX97" s="294">
        <f t="shared" si="199"/>
        <v>-1047.9748559157808</v>
      </c>
      <c r="RQY97" s="294">
        <f t="shared" si="199"/>
        <v>-1047.9748559157808</v>
      </c>
      <c r="RQZ97" s="294">
        <f t="shared" si="199"/>
        <v>-1047.9748559157808</v>
      </c>
      <c r="RRA97" s="294">
        <f t="shared" si="199"/>
        <v>-1047.9748559157808</v>
      </c>
      <c r="RRB97" s="294">
        <f t="shared" si="199"/>
        <v>-1047.9748559157808</v>
      </c>
      <c r="RRC97" s="294">
        <f t="shared" si="199"/>
        <v>-1047.9748559157808</v>
      </c>
      <c r="RRD97" s="294">
        <f t="shared" si="199"/>
        <v>-1047.9748559157808</v>
      </c>
      <c r="RRE97" s="294">
        <f t="shared" si="199"/>
        <v>-1047.9748559157808</v>
      </c>
      <c r="RRF97" s="294">
        <f t="shared" si="199"/>
        <v>-1047.9748559157808</v>
      </c>
      <c r="RRG97" s="294">
        <f t="shared" si="199"/>
        <v>-1047.9748559157808</v>
      </c>
      <c r="RRH97" s="294">
        <f t="shared" si="199"/>
        <v>-1047.9748559157808</v>
      </c>
      <c r="RRI97" s="294">
        <f t="shared" si="199"/>
        <v>-1047.9748559157808</v>
      </c>
      <c r="RRJ97" s="294">
        <f t="shared" si="199"/>
        <v>-1047.9748559157808</v>
      </c>
      <c r="RRK97" s="294">
        <f t="shared" si="199"/>
        <v>-1047.9748559157808</v>
      </c>
      <c r="RRL97" s="294">
        <f t="shared" si="199"/>
        <v>-1047.9748559157808</v>
      </c>
      <c r="RRM97" s="294">
        <f t="shared" si="199"/>
        <v>-1047.9748559157808</v>
      </c>
      <c r="RRN97" s="294">
        <f t="shared" si="199"/>
        <v>-1047.9748559157808</v>
      </c>
      <c r="RRO97" s="294">
        <f t="shared" si="199"/>
        <v>-1047.9748559157808</v>
      </c>
      <c r="RRP97" s="294">
        <f t="shared" si="199"/>
        <v>-1047.9748559157808</v>
      </c>
      <c r="RRQ97" s="294">
        <f t="shared" si="199"/>
        <v>-1047.9748559157808</v>
      </c>
      <c r="RRR97" s="294">
        <f t="shared" si="199"/>
        <v>-1047.9748559157808</v>
      </c>
      <c r="RRS97" s="294">
        <f t="shared" si="199"/>
        <v>-1047.9748559157808</v>
      </c>
      <c r="RRT97" s="294">
        <f t="shared" si="199"/>
        <v>-1047.9748559157808</v>
      </c>
      <c r="RRU97" s="294">
        <f t="shared" si="199"/>
        <v>-1047.9748559157808</v>
      </c>
      <c r="RRV97" s="294">
        <f t="shared" si="199"/>
        <v>-1047.9748559157808</v>
      </c>
      <c r="RRW97" s="294">
        <f t="shared" si="199"/>
        <v>-1047.9748559157808</v>
      </c>
      <c r="RRX97" s="294">
        <f t="shared" si="199"/>
        <v>-1047.9748559157808</v>
      </c>
      <c r="RRY97" s="294">
        <f t="shared" si="199"/>
        <v>-1047.9748559157808</v>
      </c>
      <c r="RRZ97" s="294">
        <f t="shared" si="199"/>
        <v>-1047.9748559157808</v>
      </c>
      <c r="RSA97" s="294">
        <f t="shared" si="199"/>
        <v>-1047.9748559157808</v>
      </c>
      <c r="RSB97" s="294">
        <f t="shared" si="199"/>
        <v>-1047.9748559157808</v>
      </c>
      <c r="RSC97" s="294">
        <f t="shared" si="199"/>
        <v>-1047.9748559157808</v>
      </c>
      <c r="RSD97" s="294">
        <f t="shared" si="199"/>
        <v>-1047.9748559157808</v>
      </c>
      <c r="RSE97" s="294">
        <f t="shared" si="199"/>
        <v>-1047.9748559157808</v>
      </c>
      <c r="RSF97" s="294">
        <f t="shared" si="199"/>
        <v>-1047.9748559157808</v>
      </c>
      <c r="RSG97" s="294">
        <f t="shared" si="199"/>
        <v>-1047.9748559157808</v>
      </c>
      <c r="RSH97" s="294">
        <f t="shared" si="199"/>
        <v>-1047.9748559157808</v>
      </c>
      <c r="RSI97" s="294">
        <f t="shared" si="199"/>
        <v>-1047.9748559157808</v>
      </c>
      <c r="RSJ97" s="294">
        <f t="shared" si="199"/>
        <v>-1047.9748559157808</v>
      </c>
      <c r="RSK97" s="294">
        <f t="shared" si="199"/>
        <v>-1047.9748559157808</v>
      </c>
      <c r="RSL97" s="294">
        <f t="shared" si="199"/>
        <v>-1047.9748559157808</v>
      </c>
      <c r="RSM97" s="294">
        <f t="shared" si="199"/>
        <v>-1047.9748559157808</v>
      </c>
      <c r="RSN97" s="294">
        <f t="shared" si="199"/>
        <v>-1047.9748559157808</v>
      </c>
      <c r="RSO97" s="294">
        <f t="shared" si="199"/>
        <v>-1047.9748559157808</v>
      </c>
      <c r="RSP97" s="294">
        <f t="shared" si="199"/>
        <v>-1047.9748559157808</v>
      </c>
      <c r="RSQ97" s="294">
        <f t="shared" si="199"/>
        <v>-1047.9748559157808</v>
      </c>
      <c r="RSR97" s="294">
        <f t="shared" si="199"/>
        <v>-1047.9748559157808</v>
      </c>
      <c r="RSS97" s="294">
        <f t="shared" si="199"/>
        <v>-1047.9748559157808</v>
      </c>
      <c r="RST97" s="294">
        <f t="shared" ref="RST97:RVE97" si="200">(RST$96*$B101+SUM($F$8:$F$10)-((RST$96*$B101+SUM($F$8:$F$10))/$F$11*$F$40)-($F$27*RST$96/$D$7)-SUM($F$14:$F$26,$F$28:$F$33,$F$35:$F$36,$F$41))</f>
        <v>-1047.9748559157808</v>
      </c>
      <c r="RSU97" s="294">
        <f t="shared" si="200"/>
        <v>-1047.9748559157808</v>
      </c>
      <c r="RSV97" s="294">
        <f t="shared" si="200"/>
        <v>-1047.9748559157808</v>
      </c>
      <c r="RSW97" s="294">
        <f t="shared" si="200"/>
        <v>-1047.9748559157808</v>
      </c>
      <c r="RSX97" s="294">
        <f t="shared" si="200"/>
        <v>-1047.9748559157808</v>
      </c>
      <c r="RSY97" s="294">
        <f t="shared" si="200"/>
        <v>-1047.9748559157808</v>
      </c>
      <c r="RSZ97" s="294">
        <f t="shared" si="200"/>
        <v>-1047.9748559157808</v>
      </c>
      <c r="RTA97" s="294">
        <f t="shared" si="200"/>
        <v>-1047.9748559157808</v>
      </c>
      <c r="RTB97" s="294">
        <f t="shared" si="200"/>
        <v>-1047.9748559157808</v>
      </c>
      <c r="RTC97" s="294">
        <f t="shared" si="200"/>
        <v>-1047.9748559157808</v>
      </c>
      <c r="RTD97" s="294">
        <f t="shared" si="200"/>
        <v>-1047.9748559157808</v>
      </c>
      <c r="RTE97" s="294">
        <f t="shared" si="200"/>
        <v>-1047.9748559157808</v>
      </c>
      <c r="RTF97" s="294">
        <f t="shared" si="200"/>
        <v>-1047.9748559157808</v>
      </c>
      <c r="RTG97" s="294">
        <f t="shared" si="200"/>
        <v>-1047.9748559157808</v>
      </c>
      <c r="RTH97" s="294">
        <f t="shared" si="200"/>
        <v>-1047.9748559157808</v>
      </c>
      <c r="RTI97" s="294">
        <f t="shared" si="200"/>
        <v>-1047.9748559157808</v>
      </c>
      <c r="RTJ97" s="294">
        <f t="shared" si="200"/>
        <v>-1047.9748559157808</v>
      </c>
      <c r="RTK97" s="294">
        <f t="shared" si="200"/>
        <v>-1047.9748559157808</v>
      </c>
      <c r="RTL97" s="294">
        <f t="shared" si="200"/>
        <v>-1047.9748559157808</v>
      </c>
      <c r="RTM97" s="294">
        <f t="shared" si="200"/>
        <v>-1047.9748559157808</v>
      </c>
      <c r="RTN97" s="294">
        <f t="shared" si="200"/>
        <v>-1047.9748559157808</v>
      </c>
      <c r="RTO97" s="294">
        <f t="shared" si="200"/>
        <v>-1047.9748559157808</v>
      </c>
      <c r="RTP97" s="294">
        <f t="shared" si="200"/>
        <v>-1047.9748559157808</v>
      </c>
      <c r="RTQ97" s="294">
        <f t="shared" si="200"/>
        <v>-1047.9748559157808</v>
      </c>
      <c r="RTR97" s="294">
        <f t="shared" si="200"/>
        <v>-1047.9748559157808</v>
      </c>
      <c r="RTS97" s="294">
        <f t="shared" si="200"/>
        <v>-1047.9748559157808</v>
      </c>
      <c r="RTT97" s="294">
        <f t="shared" si="200"/>
        <v>-1047.9748559157808</v>
      </c>
      <c r="RTU97" s="294">
        <f t="shared" si="200"/>
        <v>-1047.9748559157808</v>
      </c>
      <c r="RTV97" s="294">
        <f t="shared" si="200"/>
        <v>-1047.9748559157808</v>
      </c>
      <c r="RTW97" s="294">
        <f t="shared" si="200"/>
        <v>-1047.9748559157808</v>
      </c>
      <c r="RTX97" s="294">
        <f t="shared" si="200"/>
        <v>-1047.9748559157808</v>
      </c>
      <c r="RTY97" s="294">
        <f t="shared" si="200"/>
        <v>-1047.9748559157808</v>
      </c>
      <c r="RTZ97" s="294">
        <f t="shared" si="200"/>
        <v>-1047.9748559157808</v>
      </c>
      <c r="RUA97" s="294">
        <f t="shared" si="200"/>
        <v>-1047.9748559157808</v>
      </c>
      <c r="RUB97" s="294">
        <f t="shared" si="200"/>
        <v>-1047.9748559157808</v>
      </c>
      <c r="RUC97" s="294">
        <f t="shared" si="200"/>
        <v>-1047.9748559157808</v>
      </c>
      <c r="RUD97" s="294">
        <f t="shared" si="200"/>
        <v>-1047.9748559157808</v>
      </c>
      <c r="RUE97" s="294">
        <f t="shared" si="200"/>
        <v>-1047.9748559157808</v>
      </c>
      <c r="RUF97" s="294">
        <f t="shared" si="200"/>
        <v>-1047.9748559157808</v>
      </c>
      <c r="RUG97" s="294">
        <f t="shared" si="200"/>
        <v>-1047.9748559157808</v>
      </c>
      <c r="RUH97" s="294">
        <f t="shared" si="200"/>
        <v>-1047.9748559157808</v>
      </c>
      <c r="RUI97" s="294">
        <f t="shared" si="200"/>
        <v>-1047.9748559157808</v>
      </c>
      <c r="RUJ97" s="294">
        <f t="shared" si="200"/>
        <v>-1047.9748559157808</v>
      </c>
      <c r="RUK97" s="294">
        <f t="shared" si="200"/>
        <v>-1047.9748559157808</v>
      </c>
      <c r="RUL97" s="294">
        <f t="shared" si="200"/>
        <v>-1047.9748559157808</v>
      </c>
      <c r="RUM97" s="294">
        <f t="shared" si="200"/>
        <v>-1047.9748559157808</v>
      </c>
      <c r="RUN97" s="294">
        <f t="shared" si="200"/>
        <v>-1047.9748559157808</v>
      </c>
      <c r="RUO97" s="294">
        <f t="shared" si="200"/>
        <v>-1047.9748559157808</v>
      </c>
      <c r="RUP97" s="294">
        <f t="shared" si="200"/>
        <v>-1047.9748559157808</v>
      </c>
      <c r="RUQ97" s="294">
        <f t="shared" si="200"/>
        <v>-1047.9748559157808</v>
      </c>
      <c r="RUR97" s="294">
        <f t="shared" si="200"/>
        <v>-1047.9748559157808</v>
      </c>
      <c r="RUS97" s="294">
        <f t="shared" si="200"/>
        <v>-1047.9748559157808</v>
      </c>
      <c r="RUT97" s="294">
        <f t="shared" si="200"/>
        <v>-1047.9748559157808</v>
      </c>
      <c r="RUU97" s="294">
        <f t="shared" si="200"/>
        <v>-1047.9748559157808</v>
      </c>
      <c r="RUV97" s="294">
        <f t="shared" si="200"/>
        <v>-1047.9748559157808</v>
      </c>
      <c r="RUW97" s="294">
        <f t="shared" si="200"/>
        <v>-1047.9748559157808</v>
      </c>
      <c r="RUX97" s="294">
        <f t="shared" si="200"/>
        <v>-1047.9748559157808</v>
      </c>
      <c r="RUY97" s="294">
        <f t="shared" si="200"/>
        <v>-1047.9748559157808</v>
      </c>
      <c r="RUZ97" s="294">
        <f t="shared" si="200"/>
        <v>-1047.9748559157808</v>
      </c>
      <c r="RVA97" s="294">
        <f t="shared" si="200"/>
        <v>-1047.9748559157808</v>
      </c>
      <c r="RVB97" s="294">
        <f t="shared" si="200"/>
        <v>-1047.9748559157808</v>
      </c>
      <c r="RVC97" s="294">
        <f t="shared" si="200"/>
        <v>-1047.9748559157808</v>
      </c>
      <c r="RVD97" s="294">
        <f t="shared" si="200"/>
        <v>-1047.9748559157808</v>
      </c>
      <c r="RVE97" s="294">
        <f t="shared" si="200"/>
        <v>-1047.9748559157808</v>
      </c>
      <c r="RVF97" s="294">
        <f t="shared" ref="RVF97:RXQ97" si="201">(RVF$96*$B101+SUM($F$8:$F$10)-((RVF$96*$B101+SUM($F$8:$F$10))/$F$11*$F$40)-($F$27*RVF$96/$D$7)-SUM($F$14:$F$26,$F$28:$F$33,$F$35:$F$36,$F$41))</f>
        <v>-1047.9748559157808</v>
      </c>
      <c r="RVG97" s="294">
        <f t="shared" si="201"/>
        <v>-1047.9748559157808</v>
      </c>
      <c r="RVH97" s="294">
        <f t="shared" si="201"/>
        <v>-1047.9748559157808</v>
      </c>
      <c r="RVI97" s="294">
        <f t="shared" si="201"/>
        <v>-1047.9748559157808</v>
      </c>
      <c r="RVJ97" s="294">
        <f t="shared" si="201"/>
        <v>-1047.9748559157808</v>
      </c>
      <c r="RVK97" s="294">
        <f t="shared" si="201"/>
        <v>-1047.9748559157808</v>
      </c>
      <c r="RVL97" s="294">
        <f t="shared" si="201"/>
        <v>-1047.9748559157808</v>
      </c>
      <c r="RVM97" s="294">
        <f t="shared" si="201"/>
        <v>-1047.9748559157808</v>
      </c>
      <c r="RVN97" s="294">
        <f t="shared" si="201"/>
        <v>-1047.9748559157808</v>
      </c>
      <c r="RVO97" s="294">
        <f t="shared" si="201"/>
        <v>-1047.9748559157808</v>
      </c>
      <c r="RVP97" s="294">
        <f t="shared" si="201"/>
        <v>-1047.9748559157808</v>
      </c>
      <c r="RVQ97" s="294">
        <f t="shared" si="201"/>
        <v>-1047.9748559157808</v>
      </c>
      <c r="RVR97" s="294">
        <f t="shared" si="201"/>
        <v>-1047.9748559157808</v>
      </c>
      <c r="RVS97" s="294">
        <f t="shared" si="201"/>
        <v>-1047.9748559157808</v>
      </c>
      <c r="RVT97" s="294">
        <f t="shared" si="201"/>
        <v>-1047.9748559157808</v>
      </c>
      <c r="RVU97" s="294">
        <f t="shared" si="201"/>
        <v>-1047.9748559157808</v>
      </c>
      <c r="RVV97" s="294">
        <f t="shared" si="201"/>
        <v>-1047.9748559157808</v>
      </c>
      <c r="RVW97" s="294">
        <f t="shared" si="201"/>
        <v>-1047.9748559157808</v>
      </c>
      <c r="RVX97" s="294">
        <f t="shared" si="201"/>
        <v>-1047.9748559157808</v>
      </c>
      <c r="RVY97" s="294">
        <f t="shared" si="201"/>
        <v>-1047.9748559157808</v>
      </c>
      <c r="RVZ97" s="294">
        <f t="shared" si="201"/>
        <v>-1047.9748559157808</v>
      </c>
      <c r="RWA97" s="294">
        <f t="shared" si="201"/>
        <v>-1047.9748559157808</v>
      </c>
      <c r="RWB97" s="294">
        <f t="shared" si="201"/>
        <v>-1047.9748559157808</v>
      </c>
      <c r="RWC97" s="294">
        <f t="shared" si="201"/>
        <v>-1047.9748559157808</v>
      </c>
      <c r="RWD97" s="294">
        <f t="shared" si="201"/>
        <v>-1047.9748559157808</v>
      </c>
      <c r="RWE97" s="294">
        <f t="shared" si="201"/>
        <v>-1047.9748559157808</v>
      </c>
      <c r="RWF97" s="294">
        <f t="shared" si="201"/>
        <v>-1047.9748559157808</v>
      </c>
      <c r="RWG97" s="294">
        <f t="shared" si="201"/>
        <v>-1047.9748559157808</v>
      </c>
      <c r="RWH97" s="294">
        <f t="shared" si="201"/>
        <v>-1047.9748559157808</v>
      </c>
      <c r="RWI97" s="294">
        <f t="shared" si="201"/>
        <v>-1047.9748559157808</v>
      </c>
      <c r="RWJ97" s="294">
        <f t="shared" si="201"/>
        <v>-1047.9748559157808</v>
      </c>
      <c r="RWK97" s="294">
        <f t="shared" si="201"/>
        <v>-1047.9748559157808</v>
      </c>
      <c r="RWL97" s="294">
        <f t="shared" si="201"/>
        <v>-1047.9748559157808</v>
      </c>
      <c r="RWM97" s="294">
        <f t="shared" si="201"/>
        <v>-1047.9748559157808</v>
      </c>
      <c r="RWN97" s="294">
        <f t="shared" si="201"/>
        <v>-1047.9748559157808</v>
      </c>
      <c r="RWO97" s="294">
        <f t="shared" si="201"/>
        <v>-1047.9748559157808</v>
      </c>
      <c r="RWP97" s="294">
        <f t="shared" si="201"/>
        <v>-1047.9748559157808</v>
      </c>
      <c r="RWQ97" s="294">
        <f t="shared" si="201"/>
        <v>-1047.9748559157808</v>
      </c>
      <c r="RWR97" s="294">
        <f t="shared" si="201"/>
        <v>-1047.9748559157808</v>
      </c>
      <c r="RWS97" s="294">
        <f t="shared" si="201"/>
        <v>-1047.9748559157808</v>
      </c>
      <c r="RWT97" s="294">
        <f t="shared" si="201"/>
        <v>-1047.9748559157808</v>
      </c>
      <c r="RWU97" s="294">
        <f t="shared" si="201"/>
        <v>-1047.9748559157808</v>
      </c>
      <c r="RWV97" s="294">
        <f t="shared" si="201"/>
        <v>-1047.9748559157808</v>
      </c>
      <c r="RWW97" s="294">
        <f t="shared" si="201"/>
        <v>-1047.9748559157808</v>
      </c>
      <c r="RWX97" s="294">
        <f t="shared" si="201"/>
        <v>-1047.9748559157808</v>
      </c>
      <c r="RWY97" s="294">
        <f t="shared" si="201"/>
        <v>-1047.9748559157808</v>
      </c>
      <c r="RWZ97" s="294">
        <f t="shared" si="201"/>
        <v>-1047.9748559157808</v>
      </c>
      <c r="RXA97" s="294">
        <f t="shared" si="201"/>
        <v>-1047.9748559157808</v>
      </c>
      <c r="RXB97" s="294">
        <f t="shared" si="201"/>
        <v>-1047.9748559157808</v>
      </c>
      <c r="RXC97" s="294">
        <f t="shared" si="201"/>
        <v>-1047.9748559157808</v>
      </c>
      <c r="RXD97" s="294">
        <f t="shared" si="201"/>
        <v>-1047.9748559157808</v>
      </c>
      <c r="RXE97" s="294">
        <f t="shared" si="201"/>
        <v>-1047.9748559157808</v>
      </c>
      <c r="RXF97" s="294">
        <f t="shared" si="201"/>
        <v>-1047.9748559157808</v>
      </c>
      <c r="RXG97" s="294">
        <f t="shared" si="201"/>
        <v>-1047.9748559157808</v>
      </c>
      <c r="RXH97" s="294">
        <f t="shared" si="201"/>
        <v>-1047.9748559157808</v>
      </c>
      <c r="RXI97" s="294">
        <f t="shared" si="201"/>
        <v>-1047.9748559157808</v>
      </c>
      <c r="RXJ97" s="294">
        <f t="shared" si="201"/>
        <v>-1047.9748559157808</v>
      </c>
      <c r="RXK97" s="294">
        <f t="shared" si="201"/>
        <v>-1047.9748559157808</v>
      </c>
      <c r="RXL97" s="294">
        <f t="shared" si="201"/>
        <v>-1047.9748559157808</v>
      </c>
      <c r="RXM97" s="294">
        <f t="shared" si="201"/>
        <v>-1047.9748559157808</v>
      </c>
      <c r="RXN97" s="294">
        <f t="shared" si="201"/>
        <v>-1047.9748559157808</v>
      </c>
      <c r="RXO97" s="294">
        <f t="shared" si="201"/>
        <v>-1047.9748559157808</v>
      </c>
      <c r="RXP97" s="294">
        <f t="shared" si="201"/>
        <v>-1047.9748559157808</v>
      </c>
      <c r="RXQ97" s="294">
        <f t="shared" si="201"/>
        <v>-1047.9748559157808</v>
      </c>
      <c r="RXR97" s="294">
        <f t="shared" ref="RXR97:SAC97" si="202">(RXR$96*$B101+SUM($F$8:$F$10)-((RXR$96*$B101+SUM($F$8:$F$10))/$F$11*$F$40)-($F$27*RXR$96/$D$7)-SUM($F$14:$F$26,$F$28:$F$33,$F$35:$F$36,$F$41))</f>
        <v>-1047.9748559157808</v>
      </c>
      <c r="RXS97" s="294">
        <f t="shared" si="202"/>
        <v>-1047.9748559157808</v>
      </c>
      <c r="RXT97" s="294">
        <f t="shared" si="202"/>
        <v>-1047.9748559157808</v>
      </c>
      <c r="RXU97" s="294">
        <f t="shared" si="202"/>
        <v>-1047.9748559157808</v>
      </c>
      <c r="RXV97" s="294">
        <f t="shared" si="202"/>
        <v>-1047.9748559157808</v>
      </c>
      <c r="RXW97" s="294">
        <f t="shared" si="202"/>
        <v>-1047.9748559157808</v>
      </c>
      <c r="RXX97" s="294">
        <f t="shared" si="202"/>
        <v>-1047.9748559157808</v>
      </c>
      <c r="RXY97" s="294">
        <f t="shared" si="202"/>
        <v>-1047.9748559157808</v>
      </c>
      <c r="RXZ97" s="294">
        <f t="shared" si="202"/>
        <v>-1047.9748559157808</v>
      </c>
      <c r="RYA97" s="294">
        <f t="shared" si="202"/>
        <v>-1047.9748559157808</v>
      </c>
      <c r="RYB97" s="294">
        <f t="shared" si="202"/>
        <v>-1047.9748559157808</v>
      </c>
      <c r="RYC97" s="294">
        <f t="shared" si="202"/>
        <v>-1047.9748559157808</v>
      </c>
      <c r="RYD97" s="294">
        <f t="shared" si="202"/>
        <v>-1047.9748559157808</v>
      </c>
      <c r="RYE97" s="294">
        <f t="shared" si="202"/>
        <v>-1047.9748559157808</v>
      </c>
      <c r="RYF97" s="294">
        <f t="shared" si="202"/>
        <v>-1047.9748559157808</v>
      </c>
      <c r="RYG97" s="294">
        <f t="shared" si="202"/>
        <v>-1047.9748559157808</v>
      </c>
      <c r="RYH97" s="294">
        <f t="shared" si="202"/>
        <v>-1047.9748559157808</v>
      </c>
      <c r="RYI97" s="294">
        <f t="shared" si="202"/>
        <v>-1047.9748559157808</v>
      </c>
      <c r="RYJ97" s="294">
        <f t="shared" si="202"/>
        <v>-1047.9748559157808</v>
      </c>
      <c r="RYK97" s="294">
        <f t="shared" si="202"/>
        <v>-1047.9748559157808</v>
      </c>
      <c r="RYL97" s="294">
        <f t="shared" si="202"/>
        <v>-1047.9748559157808</v>
      </c>
      <c r="RYM97" s="294">
        <f t="shared" si="202"/>
        <v>-1047.9748559157808</v>
      </c>
      <c r="RYN97" s="294">
        <f t="shared" si="202"/>
        <v>-1047.9748559157808</v>
      </c>
      <c r="RYO97" s="294">
        <f t="shared" si="202"/>
        <v>-1047.9748559157808</v>
      </c>
      <c r="RYP97" s="294">
        <f t="shared" si="202"/>
        <v>-1047.9748559157808</v>
      </c>
      <c r="RYQ97" s="294">
        <f t="shared" si="202"/>
        <v>-1047.9748559157808</v>
      </c>
      <c r="RYR97" s="294">
        <f t="shared" si="202"/>
        <v>-1047.9748559157808</v>
      </c>
      <c r="RYS97" s="294">
        <f t="shared" si="202"/>
        <v>-1047.9748559157808</v>
      </c>
      <c r="RYT97" s="294">
        <f t="shared" si="202"/>
        <v>-1047.9748559157808</v>
      </c>
      <c r="RYU97" s="294">
        <f t="shared" si="202"/>
        <v>-1047.9748559157808</v>
      </c>
      <c r="RYV97" s="294">
        <f t="shared" si="202"/>
        <v>-1047.9748559157808</v>
      </c>
      <c r="RYW97" s="294">
        <f t="shared" si="202"/>
        <v>-1047.9748559157808</v>
      </c>
      <c r="RYX97" s="294">
        <f t="shared" si="202"/>
        <v>-1047.9748559157808</v>
      </c>
      <c r="RYY97" s="294">
        <f t="shared" si="202"/>
        <v>-1047.9748559157808</v>
      </c>
      <c r="RYZ97" s="294">
        <f t="shared" si="202"/>
        <v>-1047.9748559157808</v>
      </c>
      <c r="RZA97" s="294">
        <f t="shared" si="202"/>
        <v>-1047.9748559157808</v>
      </c>
      <c r="RZB97" s="294">
        <f t="shared" si="202"/>
        <v>-1047.9748559157808</v>
      </c>
      <c r="RZC97" s="294">
        <f t="shared" si="202"/>
        <v>-1047.9748559157808</v>
      </c>
      <c r="RZD97" s="294">
        <f t="shared" si="202"/>
        <v>-1047.9748559157808</v>
      </c>
      <c r="RZE97" s="294">
        <f t="shared" si="202"/>
        <v>-1047.9748559157808</v>
      </c>
      <c r="RZF97" s="294">
        <f t="shared" si="202"/>
        <v>-1047.9748559157808</v>
      </c>
      <c r="RZG97" s="294">
        <f t="shared" si="202"/>
        <v>-1047.9748559157808</v>
      </c>
      <c r="RZH97" s="294">
        <f t="shared" si="202"/>
        <v>-1047.9748559157808</v>
      </c>
      <c r="RZI97" s="294">
        <f t="shared" si="202"/>
        <v>-1047.9748559157808</v>
      </c>
      <c r="RZJ97" s="294">
        <f t="shared" si="202"/>
        <v>-1047.9748559157808</v>
      </c>
      <c r="RZK97" s="294">
        <f t="shared" si="202"/>
        <v>-1047.9748559157808</v>
      </c>
      <c r="RZL97" s="294">
        <f t="shared" si="202"/>
        <v>-1047.9748559157808</v>
      </c>
      <c r="RZM97" s="294">
        <f t="shared" si="202"/>
        <v>-1047.9748559157808</v>
      </c>
      <c r="RZN97" s="294">
        <f t="shared" si="202"/>
        <v>-1047.9748559157808</v>
      </c>
      <c r="RZO97" s="294">
        <f t="shared" si="202"/>
        <v>-1047.9748559157808</v>
      </c>
      <c r="RZP97" s="294">
        <f t="shared" si="202"/>
        <v>-1047.9748559157808</v>
      </c>
      <c r="RZQ97" s="294">
        <f t="shared" si="202"/>
        <v>-1047.9748559157808</v>
      </c>
      <c r="RZR97" s="294">
        <f t="shared" si="202"/>
        <v>-1047.9748559157808</v>
      </c>
      <c r="RZS97" s="294">
        <f t="shared" si="202"/>
        <v>-1047.9748559157808</v>
      </c>
      <c r="RZT97" s="294">
        <f t="shared" si="202"/>
        <v>-1047.9748559157808</v>
      </c>
      <c r="RZU97" s="294">
        <f t="shared" si="202"/>
        <v>-1047.9748559157808</v>
      </c>
      <c r="RZV97" s="294">
        <f t="shared" si="202"/>
        <v>-1047.9748559157808</v>
      </c>
      <c r="RZW97" s="294">
        <f t="shared" si="202"/>
        <v>-1047.9748559157808</v>
      </c>
      <c r="RZX97" s="294">
        <f t="shared" si="202"/>
        <v>-1047.9748559157808</v>
      </c>
      <c r="RZY97" s="294">
        <f t="shared" si="202"/>
        <v>-1047.9748559157808</v>
      </c>
      <c r="RZZ97" s="294">
        <f t="shared" si="202"/>
        <v>-1047.9748559157808</v>
      </c>
      <c r="SAA97" s="294">
        <f t="shared" si="202"/>
        <v>-1047.9748559157808</v>
      </c>
      <c r="SAB97" s="294">
        <f t="shared" si="202"/>
        <v>-1047.9748559157808</v>
      </c>
      <c r="SAC97" s="294">
        <f t="shared" si="202"/>
        <v>-1047.9748559157808</v>
      </c>
      <c r="SAD97" s="294">
        <f t="shared" ref="SAD97:SCO97" si="203">(SAD$96*$B101+SUM($F$8:$F$10)-((SAD$96*$B101+SUM($F$8:$F$10))/$F$11*$F$40)-($F$27*SAD$96/$D$7)-SUM($F$14:$F$26,$F$28:$F$33,$F$35:$F$36,$F$41))</f>
        <v>-1047.9748559157808</v>
      </c>
      <c r="SAE97" s="294">
        <f t="shared" si="203"/>
        <v>-1047.9748559157808</v>
      </c>
      <c r="SAF97" s="294">
        <f t="shared" si="203"/>
        <v>-1047.9748559157808</v>
      </c>
      <c r="SAG97" s="294">
        <f t="shared" si="203"/>
        <v>-1047.9748559157808</v>
      </c>
      <c r="SAH97" s="294">
        <f t="shared" si="203"/>
        <v>-1047.9748559157808</v>
      </c>
      <c r="SAI97" s="294">
        <f t="shared" si="203"/>
        <v>-1047.9748559157808</v>
      </c>
      <c r="SAJ97" s="294">
        <f t="shared" si="203"/>
        <v>-1047.9748559157808</v>
      </c>
      <c r="SAK97" s="294">
        <f t="shared" si="203"/>
        <v>-1047.9748559157808</v>
      </c>
      <c r="SAL97" s="294">
        <f t="shared" si="203"/>
        <v>-1047.9748559157808</v>
      </c>
      <c r="SAM97" s="294">
        <f t="shared" si="203"/>
        <v>-1047.9748559157808</v>
      </c>
      <c r="SAN97" s="294">
        <f t="shared" si="203"/>
        <v>-1047.9748559157808</v>
      </c>
      <c r="SAO97" s="294">
        <f t="shared" si="203"/>
        <v>-1047.9748559157808</v>
      </c>
      <c r="SAP97" s="294">
        <f t="shared" si="203"/>
        <v>-1047.9748559157808</v>
      </c>
      <c r="SAQ97" s="294">
        <f t="shared" si="203"/>
        <v>-1047.9748559157808</v>
      </c>
      <c r="SAR97" s="294">
        <f t="shared" si="203"/>
        <v>-1047.9748559157808</v>
      </c>
      <c r="SAS97" s="294">
        <f t="shared" si="203"/>
        <v>-1047.9748559157808</v>
      </c>
      <c r="SAT97" s="294">
        <f t="shared" si="203"/>
        <v>-1047.9748559157808</v>
      </c>
      <c r="SAU97" s="294">
        <f t="shared" si="203"/>
        <v>-1047.9748559157808</v>
      </c>
      <c r="SAV97" s="294">
        <f t="shared" si="203"/>
        <v>-1047.9748559157808</v>
      </c>
      <c r="SAW97" s="294">
        <f t="shared" si="203"/>
        <v>-1047.9748559157808</v>
      </c>
      <c r="SAX97" s="294">
        <f t="shared" si="203"/>
        <v>-1047.9748559157808</v>
      </c>
      <c r="SAY97" s="294">
        <f t="shared" si="203"/>
        <v>-1047.9748559157808</v>
      </c>
      <c r="SAZ97" s="294">
        <f t="shared" si="203"/>
        <v>-1047.9748559157808</v>
      </c>
      <c r="SBA97" s="294">
        <f t="shared" si="203"/>
        <v>-1047.9748559157808</v>
      </c>
      <c r="SBB97" s="294">
        <f t="shared" si="203"/>
        <v>-1047.9748559157808</v>
      </c>
      <c r="SBC97" s="294">
        <f t="shared" si="203"/>
        <v>-1047.9748559157808</v>
      </c>
      <c r="SBD97" s="294">
        <f t="shared" si="203"/>
        <v>-1047.9748559157808</v>
      </c>
      <c r="SBE97" s="294">
        <f t="shared" si="203"/>
        <v>-1047.9748559157808</v>
      </c>
      <c r="SBF97" s="294">
        <f t="shared" si="203"/>
        <v>-1047.9748559157808</v>
      </c>
      <c r="SBG97" s="294">
        <f t="shared" si="203"/>
        <v>-1047.9748559157808</v>
      </c>
      <c r="SBH97" s="294">
        <f t="shared" si="203"/>
        <v>-1047.9748559157808</v>
      </c>
      <c r="SBI97" s="294">
        <f t="shared" si="203"/>
        <v>-1047.9748559157808</v>
      </c>
      <c r="SBJ97" s="294">
        <f t="shared" si="203"/>
        <v>-1047.9748559157808</v>
      </c>
      <c r="SBK97" s="294">
        <f t="shared" si="203"/>
        <v>-1047.9748559157808</v>
      </c>
      <c r="SBL97" s="294">
        <f t="shared" si="203"/>
        <v>-1047.9748559157808</v>
      </c>
      <c r="SBM97" s="294">
        <f t="shared" si="203"/>
        <v>-1047.9748559157808</v>
      </c>
      <c r="SBN97" s="294">
        <f t="shared" si="203"/>
        <v>-1047.9748559157808</v>
      </c>
      <c r="SBO97" s="294">
        <f t="shared" si="203"/>
        <v>-1047.9748559157808</v>
      </c>
      <c r="SBP97" s="294">
        <f t="shared" si="203"/>
        <v>-1047.9748559157808</v>
      </c>
      <c r="SBQ97" s="294">
        <f t="shared" si="203"/>
        <v>-1047.9748559157808</v>
      </c>
      <c r="SBR97" s="294">
        <f t="shared" si="203"/>
        <v>-1047.9748559157808</v>
      </c>
      <c r="SBS97" s="294">
        <f t="shared" si="203"/>
        <v>-1047.9748559157808</v>
      </c>
      <c r="SBT97" s="294">
        <f t="shared" si="203"/>
        <v>-1047.9748559157808</v>
      </c>
      <c r="SBU97" s="294">
        <f t="shared" si="203"/>
        <v>-1047.9748559157808</v>
      </c>
      <c r="SBV97" s="294">
        <f t="shared" si="203"/>
        <v>-1047.9748559157808</v>
      </c>
      <c r="SBW97" s="294">
        <f t="shared" si="203"/>
        <v>-1047.9748559157808</v>
      </c>
      <c r="SBX97" s="294">
        <f t="shared" si="203"/>
        <v>-1047.9748559157808</v>
      </c>
      <c r="SBY97" s="294">
        <f t="shared" si="203"/>
        <v>-1047.9748559157808</v>
      </c>
      <c r="SBZ97" s="294">
        <f t="shared" si="203"/>
        <v>-1047.9748559157808</v>
      </c>
      <c r="SCA97" s="294">
        <f t="shared" si="203"/>
        <v>-1047.9748559157808</v>
      </c>
      <c r="SCB97" s="294">
        <f t="shared" si="203"/>
        <v>-1047.9748559157808</v>
      </c>
      <c r="SCC97" s="294">
        <f t="shared" si="203"/>
        <v>-1047.9748559157808</v>
      </c>
      <c r="SCD97" s="294">
        <f t="shared" si="203"/>
        <v>-1047.9748559157808</v>
      </c>
      <c r="SCE97" s="294">
        <f t="shared" si="203"/>
        <v>-1047.9748559157808</v>
      </c>
      <c r="SCF97" s="294">
        <f t="shared" si="203"/>
        <v>-1047.9748559157808</v>
      </c>
      <c r="SCG97" s="294">
        <f t="shared" si="203"/>
        <v>-1047.9748559157808</v>
      </c>
      <c r="SCH97" s="294">
        <f t="shared" si="203"/>
        <v>-1047.9748559157808</v>
      </c>
      <c r="SCI97" s="294">
        <f t="shared" si="203"/>
        <v>-1047.9748559157808</v>
      </c>
      <c r="SCJ97" s="294">
        <f t="shared" si="203"/>
        <v>-1047.9748559157808</v>
      </c>
      <c r="SCK97" s="294">
        <f t="shared" si="203"/>
        <v>-1047.9748559157808</v>
      </c>
      <c r="SCL97" s="294">
        <f t="shared" si="203"/>
        <v>-1047.9748559157808</v>
      </c>
      <c r="SCM97" s="294">
        <f t="shared" si="203"/>
        <v>-1047.9748559157808</v>
      </c>
      <c r="SCN97" s="294">
        <f t="shared" si="203"/>
        <v>-1047.9748559157808</v>
      </c>
      <c r="SCO97" s="294">
        <f t="shared" si="203"/>
        <v>-1047.9748559157808</v>
      </c>
      <c r="SCP97" s="294">
        <f t="shared" ref="SCP97:SFA97" si="204">(SCP$96*$B101+SUM($F$8:$F$10)-((SCP$96*$B101+SUM($F$8:$F$10))/$F$11*$F$40)-($F$27*SCP$96/$D$7)-SUM($F$14:$F$26,$F$28:$F$33,$F$35:$F$36,$F$41))</f>
        <v>-1047.9748559157808</v>
      </c>
      <c r="SCQ97" s="294">
        <f t="shared" si="204"/>
        <v>-1047.9748559157808</v>
      </c>
      <c r="SCR97" s="294">
        <f t="shared" si="204"/>
        <v>-1047.9748559157808</v>
      </c>
      <c r="SCS97" s="294">
        <f t="shared" si="204"/>
        <v>-1047.9748559157808</v>
      </c>
      <c r="SCT97" s="294">
        <f t="shared" si="204"/>
        <v>-1047.9748559157808</v>
      </c>
      <c r="SCU97" s="294">
        <f t="shared" si="204"/>
        <v>-1047.9748559157808</v>
      </c>
      <c r="SCV97" s="294">
        <f t="shared" si="204"/>
        <v>-1047.9748559157808</v>
      </c>
      <c r="SCW97" s="294">
        <f t="shared" si="204"/>
        <v>-1047.9748559157808</v>
      </c>
      <c r="SCX97" s="294">
        <f t="shared" si="204"/>
        <v>-1047.9748559157808</v>
      </c>
      <c r="SCY97" s="294">
        <f t="shared" si="204"/>
        <v>-1047.9748559157808</v>
      </c>
      <c r="SCZ97" s="294">
        <f t="shared" si="204"/>
        <v>-1047.9748559157808</v>
      </c>
      <c r="SDA97" s="294">
        <f t="shared" si="204"/>
        <v>-1047.9748559157808</v>
      </c>
      <c r="SDB97" s="294">
        <f t="shared" si="204"/>
        <v>-1047.9748559157808</v>
      </c>
      <c r="SDC97" s="294">
        <f t="shared" si="204"/>
        <v>-1047.9748559157808</v>
      </c>
      <c r="SDD97" s="294">
        <f t="shared" si="204"/>
        <v>-1047.9748559157808</v>
      </c>
      <c r="SDE97" s="294">
        <f t="shared" si="204"/>
        <v>-1047.9748559157808</v>
      </c>
      <c r="SDF97" s="294">
        <f t="shared" si="204"/>
        <v>-1047.9748559157808</v>
      </c>
      <c r="SDG97" s="294">
        <f t="shared" si="204"/>
        <v>-1047.9748559157808</v>
      </c>
      <c r="SDH97" s="294">
        <f t="shared" si="204"/>
        <v>-1047.9748559157808</v>
      </c>
      <c r="SDI97" s="294">
        <f t="shared" si="204"/>
        <v>-1047.9748559157808</v>
      </c>
      <c r="SDJ97" s="294">
        <f t="shared" si="204"/>
        <v>-1047.9748559157808</v>
      </c>
      <c r="SDK97" s="294">
        <f t="shared" si="204"/>
        <v>-1047.9748559157808</v>
      </c>
      <c r="SDL97" s="294">
        <f t="shared" si="204"/>
        <v>-1047.9748559157808</v>
      </c>
      <c r="SDM97" s="294">
        <f t="shared" si="204"/>
        <v>-1047.9748559157808</v>
      </c>
      <c r="SDN97" s="294">
        <f t="shared" si="204"/>
        <v>-1047.9748559157808</v>
      </c>
      <c r="SDO97" s="294">
        <f t="shared" si="204"/>
        <v>-1047.9748559157808</v>
      </c>
      <c r="SDP97" s="294">
        <f t="shared" si="204"/>
        <v>-1047.9748559157808</v>
      </c>
      <c r="SDQ97" s="294">
        <f t="shared" si="204"/>
        <v>-1047.9748559157808</v>
      </c>
      <c r="SDR97" s="294">
        <f t="shared" si="204"/>
        <v>-1047.9748559157808</v>
      </c>
      <c r="SDS97" s="294">
        <f t="shared" si="204"/>
        <v>-1047.9748559157808</v>
      </c>
      <c r="SDT97" s="294">
        <f t="shared" si="204"/>
        <v>-1047.9748559157808</v>
      </c>
      <c r="SDU97" s="294">
        <f t="shared" si="204"/>
        <v>-1047.9748559157808</v>
      </c>
      <c r="SDV97" s="294">
        <f t="shared" si="204"/>
        <v>-1047.9748559157808</v>
      </c>
      <c r="SDW97" s="294">
        <f t="shared" si="204"/>
        <v>-1047.9748559157808</v>
      </c>
      <c r="SDX97" s="294">
        <f t="shared" si="204"/>
        <v>-1047.9748559157808</v>
      </c>
      <c r="SDY97" s="294">
        <f t="shared" si="204"/>
        <v>-1047.9748559157808</v>
      </c>
      <c r="SDZ97" s="294">
        <f t="shared" si="204"/>
        <v>-1047.9748559157808</v>
      </c>
      <c r="SEA97" s="294">
        <f t="shared" si="204"/>
        <v>-1047.9748559157808</v>
      </c>
      <c r="SEB97" s="294">
        <f t="shared" si="204"/>
        <v>-1047.9748559157808</v>
      </c>
      <c r="SEC97" s="294">
        <f t="shared" si="204"/>
        <v>-1047.9748559157808</v>
      </c>
      <c r="SED97" s="294">
        <f t="shared" si="204"/>
        <v>-1047.9748559157808</v>
      </c>
      <c r="SEE97" s="294">
        <f t="shared" si="204"/>
        <v>-1047.9748559157808</v>
      </c>
      <c r="SEF97" s="294">
        <f t="shared" si="204"/>
        <v>-1047.9748559157808</v>
      </c>
      <c r="SEG97" s="294">
        <f t="shared" si="204"/>
        <v>-1047.9748559157808</v>
      </c>
      <c r="SEH97" s="294">
        <f t="shared" si="204"/>
        <v>-1047.9748559157808</v>
      </c>
      <c r="SEI97" s="294">
        <f t="shared" si="204"/>
        <v>-1047.9748559157808</v>
      </c>
      <c r="SEJ97" s="294">
        <f t="shared" si="204"/>
        <v>-1047.9748559157808</v>
      </c>
      <c r="SEK97" s="294">
        <f t="shared" si="204"/>
        <v>-1047.9748559157808</v>
      </c>
      <c r="SEL97" s="294">
        <f t="shared" si="204"/>
        <v>-1047.9748559157808</v>
      </c>
      <c r="SEM97" s="294">
        <f t="shared" si="204"/>
        <v>-1047.9748559157808</v>
      </c>
      <c r="SEN97" s="294">
        <f t="shared" si="204"/>
        <v>-1047.9748559157808</v>
      </c>
      <c r="SEO97" s="294">
        <f t="shared" si="204"/>
        <v>-1047.9748559157808</v>
      </c>
      <c r="SEP97" s="294">
        <f t="shared" si="204"/>
        <v>-1047.9748559157808</v>
      </c>
      <c r="SEQ97" s="294">
        <f t="shared" si="204"/>
        <v>-1047.9748559157808</v>
      </c>
      <c r="SER97" s="294">
        <f t="shared" si="204"/>
        <v>-1047.9748559157808</v>
      </c>
      <c r="SES97" s="294">
        <f t="shared" si="204"/>
        <v>-1047.9748559157808</v>
      </c>
      <c r="SET97" s="294">
        <f t="shared" si="204"/>
        <v>-1047.9748559157808</v>
      </c>
      <c r="SEU97" s="294">
        <f t="shared" si="204"/>
        <v>-1047.9748559157808</v>
      </c>
      <c r="SEV97" s="294">
        <f t="shared" si="204"/>
        <v>-1047.9748559157808</v>
      </c>
      <c r="SEW97" s="294">
        <f t="shared" si="204"/>
        <v>-1047.9748559157808</v>
      </c>
      <c r="SEX97" s="294">
        <f t="shared" si="204"/>
        <v>-1047.9748559157808</v>
      </c>
      <c r="SEY97" s="294">
        <f t="shared" si="204"/>
        <v>-1047.9748559157808</v>
      </c>
      <c r="SEZ97" s="294">
        <f t="shared" si="204"/>
        <v>-1047.9748559157808</v>
      </c>
      <c r="SFA97" s="294">
        <f t="shared" si="204"/>
        <v>-1047.9748559157808</v>
      </c>
      <c r="SFB97" s="294">
        <f t="shared" ref="SFB97:SHM97" si="205">(SFB$96*$B101+SUM($F$8:$F$10)-((SFB$96*$B101+SUM($F$8:$F$10))/$F$11*$F$40)-($F$27*SFB$96/$D$7)-SUM($F$14:$F$26,$F$28:$F$33,$F$35:$F$36,$F$41))</f>
        <v>-1047.9748559157808</v>
      </c>
      <c r="SFC97" s="294">
        <f t="shared" si="205"/>
        <v>-1047.9748559157808</v>
      </c>
      <c r="SFD97" s="294">
        <f t="shared" si="205"/>
        <v>-1047.9748559157808</v>
      </c>
      <c r="SFE97" s="294">
        <f t="shared" si="205"/>
        <v>-1047.9748559157808</v>
      </c>
      <c r="SFF97" s="294">
        <f t="shared" si="205"/>
        <v>-1047.9748559157808</v>
      </c>
      <c r="SFG97" s="294">
        <f t="shared" si="205"/>
        <v>-1047.9748559157808</v>
      </c>
      <c r="SFH97" s="294">
        <f t="shared" si="205"/>
        <v>-1047.9748559157808</v>
      </c>
      <c r="SFI97" s="294">
        <f t="shared" si="205"/>
        <v>-1047.9748559157808</v>
      </c>
      <c r="SFJ97" s="294">
        <f t="shared" si="205"/>
        <v>-1047.9748559157808</v>
      </c>
      <c r="SFK97" s="294">
        <f t="shared" si="205"/>
        <v>-1047.9748559157808</v>
      </c>
      <c r="SFL97" s="294">
        <f t="shared" si="205"/>
        <v>-1047.9748559157808</v>
      </c>
      <c r="SFM97" s="294">
        <f t="shared" si="205"/>
        <v>-1047.9748559157808</v>
      </c>
      <c r="SFN97" s="294">
        <f t="shared" si="205"/>
        <v>-1047.9748559157808</v>
      </c>
      <c r="SFO97" s="294">
        <f t="shared" si="205"/>
        <v>-1047.9748559157808</v>
      </c>
      <c r="SFP97" s="294">
        <f t="shared" si="205"/>
        <v>-1047.9748559157808</v>
      </c>
      <c r="SFQ97" s="294">
        <f t="shared" si="205"/>
        <v>-1047.9748559157808</v>
      </c>
      <c r="SFR97" s="294">
        <f t="shared" si="205"/>
        <v>-1047.9748559157808</v>
      </c>
      <c r="SFS97" s="294">
        <f t="shared" si="205"/>
        <v>-1047.9748559157808</v>
      </c>
      <c r="SFT97" s="294">
        <f t="shared" si="205"/>
        <v>-1047.9748559157808</v>
      </c>
      <c r="SFU97" s="294">
        <f t="shared" si="205"/>
        <v>-1047.9748559157808</v>
      </c>
      <c r="SFV97" s="294">
        <f t="shared" si="205"/>
        <v>-1047.9748559157808</v>
      </c>
      <c r="SFW97" s="294">
        <f t="shared" si="205"/>
        <v>-1047.9748559157808</v>
      </c>
      <c r="SFX97" s="294">
        <f t="shared" si="205"/>
        <v>-1047.9748559157808</v>
      </c>
      <c r="SFY97" s="294">
        <f t="shared" si="205"/>
        <v>-1047.9748559157808</v>
      </c>
      <c r="SFZ97" s="294">
        <f t="shared" si="205"/>
        <v>-1047.9748559157808</v>
      </c>
      <c r="SGA97" s="294">
        <f t="shared" si="205"/>
        <v>-1047.9748559157808</v>
      </c>
      <c r="SGB97" s="294">
        <f t="shared" si="205"/>
        <v>-1047.9748559157808</v>
      </c>
      <c r="SGC97" s="294">
        <f t="shared" si="205"/>
        <v>-1047.9748559157808</v>
      </c>
      <c r="SGD97" s="294">
        <f t="shared" si="205"/>
        <v>-1047.9748559157808</v>
      </c>
      <c r="SGE97" s="294">
        <f t="shared" si="205"/>
        <v>-1047.9748559157808</v>
      </c>
      <c r="SGF97" s="294">
        <f t="shared" si="205"/>
        <v>-1047.9748559157808</v>
      </c>
      <c r="SGG97" s="294">
        <f t="shared" si="205"/>
        <v>-1047.9748559157808</v>
      </c>
      <c r="SGH97" s="294">
        <f t="shared" si="205"/>
        <v>-1047.9748559157808</v>
      </c>
      <c r="SGI97" s="294">
        <f t="shared" si="205"/>
        <v>-1047.9748559157808</v>
      </c>
      <c r="SGJ97" s="294">
        <f t="shared" si="205"/>
        <v>-1047.9748559157808</v>
      </c>
      <c r="SGK97" s="294">
        <f t="shared" si="205"/>
        <v>-1047.9748559157808</v>
      </c>
      <c r="SGL97" s="294">
        <f t="shared" si="205"/>
        <v>-1047.9748559157808</v>
      </c>
      <c r="SGM97" s="294">
        <f t="shared" si="205"/>
        <v>-1047.9748559157808</v>
      </c>
      <c r="SGN97" s="294">
        <f t="shared" si="205"/>
        <v>-1047.9748559157808</v>
      </c>
      <c r="SGO97" s="294">
        <f t="shared" si="205"/>
        <v>-1047.9748559157808</v>
      </c>
      <c r="SGP97" s="294">
        <f t="shared" si="205"/>
        <v>-1047.9748559157808</v>
      </c>
      <c r="SGQ97" s="294">
        <f t="shared" si="205"/>
        <v>-1047.9748559157808</v>
      </c>
      <c r="SGR97" s="294">
        <f t="shared" si="205"/>
        <v>-1047.9748559157808</v>
      </c>
      <c r="SGS97" s="294">
        <f t="shared" si="205"/>
        <v>-1047.9748559157808</v>
      </c>
      <c r="SGT97" s="294">
        <f t="shared" si="205"/>
        <v>-1047.9748559157808</v>
      </c>
      <c r="SGU97" s="294">
        <f t="shared" si="205"/>
        <v>-1047.9748559157808</v>
      </c>
      <c r="SGV97" s="294">
        <f t="shared" si="205"/>
        <v>-1047.9748559157808</v>
      </c>
      <c r="SGW97" s="294">
        <f t="shared" si="205"/>
        <v>-1047.9748559157808</v>
      </c>
      <c r="SGX97" s="294">
        <f t="shared" si="205"/>
        <v>-1047.9748559157808</v>
      </c>
      <c r="SGY97" s="294">
        <f t="shared" si="205"/>
        <v>-1047.9748559157808</v>
      </c>
      <c r="SGZ97" s="294">
        <f t="shared" si="205"/>
        <v>-1047.9748559157808</v>
      </c>
      <c r="SHA97" s="294">
        <f t="shared" si="205"/>
        <v>-1047.9748559157808</v>
      </c>
      <c r="SHB97" s="294">
        <f t="shared" si="205"/>
        <v>-1047.9748559157808</v>
      </c>
      <c r="SHC97" s="294">
        <f t="shared" si="205"/>
        <v>-1047.9748559157808</v>
      </c>
      <c r="SHD97" s="294">
        <f t="shared" si="205"/>
        <v>-1047.9748559157808</v>
      </c>
      <c r="SHE97" s="294">
        <f t="shared" si="205"/>
        <v>-1047.9748559157808</v>
      </c>
      <c r="SHF97" s="294">
        <f t="shared" si="205"/>
        <v>-1047.9748559157808</v>
      </c>
      <c r="SHG97" s="294">
        <f t="shared" si="205"/>
        <v>-1047.9748559157808</v>
      </c>
      <c r="SHH97" s="294">
        <f t="shared" si="205"/>
        <v>-1047.9748559157808</v>
      </c>
      <c r="SHI97" s="294">
        <f t="shared" si="205"/>
        <v>-1047.9748559157808</v>
      </c>
      <c r="SHJ97" s="294">
        <f t="shared" si="205"/>
        <v>-1047.9748559157808</v>
      </c>
      <c r="SHK97" s="294">
        <f t="shared" si="205"/>
        <v>-1047.9748559157808</v>
      </c>
      <c r="SHL97" s="294">
        <f t="shared" si="205"/>
        <v>-1047.9748559157808</v>
      </c>
      <c r="SHM97" s="294">
        <f t="shared" si="205"/>
        <v>-1047.9748559157808</v>
      </c>
      <c r="SHN97" s="294">
        <f t="shared" ref="SHN97:SJY97" si="206">(SHN$96*$B101+SUM($F$8:$F$10)-((SHN$96*$B101+SUM($F$8:$F$10))/$F$11*$F$40)-($F$27*SHN$96/$D$7)-SUM($F$14:$F$26,$F$28:$F$33,$F$35:$F$36,$F$41))</f>
        <v>-1047.9748559157808</v>
      </c>
      <c r="SHO97" s="294">
        <f t="shared" si="206"/>
        <v>-1047.9748559157808</v>
      </c>
      <c r="SHP97" s="294">
        <f t="shared" si="206"/>
        <v>-1047.9748559157808</v>
      </c>
      <c r="SHQ97" s="294">
        <f t="shared" si="206"/>
        <v>-1047.9748559157808</v>
      </c>
      <c r="SHR97" s="294">
        <f t="shared" si="206"/>
        <v>-1047.9748559157808</v>
      </c>
      <c r="SHS97" s="294">
        <f t="shared" si="206"/>
        <v>-1047.9748559157808</v>
      </c>
      <c r="SHT97" s="294">
        <f t="shared" si="206"/>
        <v>-1047.9748559157808</v>
      </c>
      <c r="SHU97" s="294">
        <f t="shared" si="206"/>
        <v>-1047.9748559157808</v>
      </c>
      <c r="SHV97" s="294">
        <f t="shared" si="206"/>
        <v>-1047.9748559157808</v>
      </c>
      <c r="SHW97" s="294">
        <f t="shared" si="206"/>
        <v>-1047.9748559157808</v>
      </c>
      <c r="SHX97" s="294">
        <f t="shared" si="206"/>
        <v>-1047.9748559157808</v>
      </c>
      <c r="SHY97" s="294">
        <f t="shared" si="206"/>
        <v>-1047.9748559157808</v>
      </c>
      <c r="SHZ97" s="294">
        <f t="shared" si="206"/>
        <v>-1047.9748559157808</v>
      </c>
      <c r="SIA97" s="294">
        <f t="shared" si="206"/>
        <v>-1047.9748559157808</v>
      </c>
      <c r="SIB97" s="294">
        <f t="shared" si="206"/>
        <v>-1047.9748559157808</v>
      </c>
      <c r="SIC97" s="294">
        <f t="shared" si="206"/>
        <v>-1047.9748559157808</v>
      </c>
      <c r="SID97" s="294">
        <f t="shared" si="206"/>
        <v>-1047.9748559157808</v>
      </c>
      <c r="SIE97" s="294">
        <f t="shared" si="206"/>
        <v>-1047.9748559157808</v>
      </c>
      <c r="SIF97" s="294">
        <f t="shared" si="206"/>
        <v>-1047.9748559157808</v>
      </c>
      <c r="SIG97" s="294">
        <f t="shared" si="206"/>
        <v>-1047.9748559157808</v>
      </c>
      <c r="SIH97" s="294">
        <f t="shared" si="206"/>
        <v>-1047.9748559157808</v>
      </c>
      <c r="SII97" s="294">
        <f t="shared" si="206"/>
        <v>-1047.9748559157808</v>
      </c>
      <c r="SIJ97" s="294">
        <f t="shared" si="206"/>
        <v>-1047.9748559157808</v>
      </c>
      <c r="SIK97" s="294">
        <f t="shared" si="206"/>
        <v>-1047.9748559157808</v>
      </c>
      <c r="SIL97" s="294">
        <f t="shared" si="206"/>
        <v>-1047.9748559157808</v>
      </c>
      <c r="SIM97" s="294">
        <f t="shared" si="206"/>
        <v>-1047.9748559157808</v>
      </c>
      <c r="SIN97" s="294">
        <f t="shared" si="206"/>
        <v>-1047.9748559157808</v>
      </c>
      <c r="SIO97" s="294">
        <f t="shared" si="206"/>
        <v>-1047.9748559157808</v>
      </c>
      <c r="SIP97" s="294">
        <f t="shared" si="206"/>
        <v>-1047.9748559157808</v>
      </c>
      <c r="SIQ97" s="294">
        <f t="shared" si="206"/>
        <v>-1047.9748559157808</v>
      </c>
      <c r="SIR97" s="294">
        <f t="shared" si="206"/>
        <v>-1047.9748559157808</v>
      </c>
      <c r="SIS97" s="294">
        <f t="shared" si="206"/>
        <v>-1047.9748559157808</v>
      </c>
      <c r="SIT97" s="294">
        <f t="shared" si="206"/>
        <v>-1047.9748559157808</v>
      </c>
      <c r="SIU97" s="294">
        <f t="shared" si="206"/>
        <v>-1047.9748559157808</v>
      </c>
      <c r="SIV97" s="294">
        <f t="shared" si="206"/>
        <v>-1047.9748559157808</v>
      </c>
      <c r="SIW97" s="294">
        <f t="shared" si="206"/>
        <v>-1047.9748559157808</v>
      </c>
      <c r="SIX97" s="294">
        <f t="shared" si="206"/>
        <v>-1047.9748559157808</v>
      </c>
      <c r="SIY97" s="294">
        <f t="shared" si="206"/>
        <v>-1047.9748559157808</v>
      </c>
      <c r="SIZ97" s="294">
        <f t="shared" si="206"/>
        <v>-1047.9748559157808</v>
      </c>
      <c r="SJA97" s="294">
        <f t="shared" si="206"/>
        <v>-1047.9748559157808</v>
      </c>
      <c r="SJB97" s="294">
        <f t="shared" si="206"/>
        <v>-1047.9748559157808</v>
      </c>
      <c r="SJC97" s="294">
        <f t="shared" si="206"/>
        <v>-1047.9748559157808</v>
      </c>
      <c r="SJD97" s="294">
        <f t="shared" si="206"/>
        <v>-1047.9748559157808</v>
      </c>
      <c r="SJE97" s="294">
        <f t="shared" si="206"/>
        <v>-1047.9748559157808</v>
      </c>
      <c r="SJF97" s="294">
        <f t="shared" si="206"/>
        <v>-1047.9748559157808</v>
      </c>
      <c r="SJG97" s="294">
        <f t="shared" si="206"/>
        <v>-1047.9748559157808</v>
      </c>
      <c r="SJH97" s="294">
        <f t="shared" si="206"/>
        <v>-1047.9748559157808</v>
      </c>
      <c r="SJI97" s="294">
        <f t="shared" si="206"/>
        <v>-1047.9748559157808</v>
      </c>
      <c r="SJJ97" s="294">
        <f t="shared" si="206"/>
        <v>-1047.9748559157808</v>
      </c>
      <c r="SJK97" s="294">
        <f t="shared" si="206"/>
        <v>-1047.9748559157808</v>
      </c>
      <c r="SJL97" s="294">
        <f t="shared" si="206"/>
        <v>-1047.9748559157808</v>
      </c>
      <c r="SJM97" s="294">
        <f t="shared" si="206"/>
        <v>-1047.9748559157808</v>
      </c>
      <c r="SJN97" s="294">
        <f t="shared" si="206"/>
        <v>-1047.9748559157808</v>
      </c>
      <c r="SJO97" s="294">
        <f t="shared" si="206"/>
        <v>-1047.9748559157808</v>
      </c>
      <c r="SJP97" s="294">
        <f t="shared" si="206"/>
        <v>-1047.9748559157808</v>
      </c>
      <c r="SJQ97" s="294">
        <f t="shared" si="206"/>
        <v>-1047.9748559157808</v>
      </c>
      <c r="SJR97" s="294">
        <f t="shared" si="206"/>
        <v>-1047.9748559157808</v>
      </c>
      <c r="SJS97" s="294">
        <f t="shared" si="206"/>
        <v>-1047.9748559157808</v>
      </c>
      <c r="SJT97" s="294">
        <f t="shared" si="206"/>
        <v>-1047.9748559157808</v>
      </c>
      <c r="SJU97" s="294">
        <f t="shared" si="206"/>
        <v>-1047.9748559157808</v>
      </c>
      <c r="SJV97" s="294">
        <f t="shared" si="206"/>
        <v>-1047.9748559157808</v>
      </c>
      <c r="SJW97" s="294">
        <f t="shared" si="206"/>
        <v>-1047.9748559157808</v>
      </c>
      <c r="SJX97" s="294">
        <f t="shared" si="206"/>
        <v>-1047.9748559157808</v>
      </c>
      <c r="SJY97" s="294">
        <f t="shared" si="206"/>
        <v>-1047.9748559157808</v>
      </c>
      <c r="SJZ97" s="294">
        <f t="shared" ref="SJZ97:SMK97" si="207">(SJZ$96*$B101+SUM($F$8:$F$10)-((SJZ$96*$B101+SUM($F$8:$F$10))/$F$11*$F$40)-($F$27*SJZ$96/$D$7)-SUM($F$14:$F$26,$F$28:$F$33,$F$35:$F$36,$F$41))</f>
        <v>-1047.9748559157808</v>
      </c>
      <c r="SKA97" s="294">
        <f t="shared" si="207"/>
        <v>-1047.9748559157808</v>
      </c>
      <c r="SKB97" s="294">
        <f t="shared" si="207"/>
        <v>-1047.9748559157808</v>
      </c>
      <c r="SKC97" s="294">
        <f t="shared" si="207"/>
        <v>-1047.9748559157808</v>
      </c>
      <c r="SKD97" s="294">
        <f t="shared" si="207"/>
        <v>-1047.9748559157808</v>
      </c>
      <c r="SKE97" s="294">
        <f t="shared" si="207"/>
        <v>-1047.9748559157808</v>
      </c>
      <c r="SKF97" s="294">
        <f t="shared" si="207"/>
        <v>-1047.9748559157808</v>
      </c>
      <c r="SKG97" s="294">
        <f t="shared" si="207"/>
        <v>-1047.9748559157808</v>
      </c>
      <c r="SKH97" s="294">
        <f t="shared" si="207"/>
        <v>-1047.9748559157808</v>
      </c>
      <c r="SKI97" s="294">
        <f t="shared" si="207"/>
        <v>-1047.9748559157808</v>
      </c>
      <c r="SKJ97" s="294">
        <f t="shared" si="207"/>
        <v>-1047.9748559157808</v>
      </c>
      <c r="SKK97" s="294">
        <f t="shared" si="207"/>
        <v>-1047.9748559157808</v>
      </c>
      <c r="SKL97" s="294">
        <f t="shared" si="207"/>
        <v>-1047.9748559157808</v>
      </c>
      <c r="SKM97" s="294">
        <f t="shared" si="207"/>
        <v>-1047.9748559157808</v>
      </c>
      <c r="SKN97" s="294">
        <f t="shared" si="207"/>
        <v>-1047.9748559157808</v>
      </c>
      <c r="SKO97" s="294">
        <f t="shared" si="207"/>
        <v>-1047.9748559157808</v>
      </c>
      <c r="SKP97" s="294">
        <f t="shared" si="207"/>
        <v>-1047.9748559157808</v>
      </c>
      <c r="SKQ97" s="294">
        <f t="shared" si="207"/>
        <v>-1047.9748559157808</v>
      </c>
      <c r="SKR97" s="294">
        <f t="shared" si="207"/>
        <v>-1047.9748559157808</v>
      </c>
      <c r="SKS97" s="294">
        <f t="shared" si="207"/>
        <v>-1047.9748559157808</v>
      </c>
      <c r="SKT97" s="294">
        <f t="shared" si="207"/>
        <v>-1047.9748559157808</v>
      </c>
      <c r="SKU97" s="294">
        <f t="shared" si="207"/>
        <v>-1047.9748559157808</v>
      </c>
      <c r="SKV97" s="294">
        <f t="shared" si="207"/>
        <v>-1047.9748559157808</v>
      </c>
      <c r="SKW97" s="294">
        <f t="shared" si="207"/>
        <v>-1047.9748559157808</v>
      </c>
      <c r="SKX97" s="294">
        <f t="shared" si="207"/>
        <v>-1047.9748559157808</v>
      </c>
      <c r="SKY97" s="294">
        <f t="shared" si="207"/>
        <v>-1047.9748559157808</v>
      </c>
      <c r="SKZ97" s="294">
        <f t="shared" si="207"/>
        <v>-1047.9748559157808</v>
      </c>
      <c r="SLA97" s="294">
        <f t="shared" si="207"/>
        <v>-1047.9748559157808</v>
      </c>
      <c r="SLB97" s="294">
        <f t="shared" si="207"/>
        <v>-1047.9748559157808</v>
      </c>
      <c r="SLC97" s="294">
        <f t="shared" si="207"/>
        <v>-1047.9748559157808</v>
      </c>
      <c r="SLD97" s="294">
        <f t="shared" si="207"/>
        <v>-1047.9748559157808</v>
      </c>
      <c r="SLE97" s="294">
        <f t="shared" si="207"/>
        <v>-1047.9748559157808</v>
      </c>
      <c r="SLF97" s="294">
        <f t="shared" si="207"/>
        <v>-1047.9748559157808</v>
      </c>
      <c r="SLG97" s="294">
        <f t="shared" si="207"/>
        <v>-1047.9748559157808</v>
      </c>
      <c r="SLH97" s="294">
        <f t="shared" si="207"/>
        <v>-1047.9748559157808</v>
      </c>
      <c r="SLI97" s="294">
        <f t="shared" si="207"/>
        <v>-1047.9748559157808</v>
      </c>
      <c r="SLJ97" s="294">
        <f t="shared" si="207"/>
        <v>-1047.9748559157808</v>
      </c>
      <c r="SLK97" s="294">
        <f t="shared" si="207"/>
        <v>-1047.9748559157808</v>
      </c>
      <c r="SLL97" s="294">
        <f t="shared" si="207"/>
        <v>-1047.9748559157808</v>
      </c>
      <c r="SLM97" s="294">
        <f t="shared" si="207"/>
        <v>-1047.9748559157808</v>
      </c>
      <c r="SLN97" s="294">
        <f t="shared" si="207"/>
        <v>-1047.9748559157808</v>
      </c>
      <c r="SLO97" s="294">
        <f t="shared" si="207"/>
        <v>-1047.9748559157808</v>
      </c>
      <c r="SLP97" s="294">
        <f t="shared" si="207"/>
        <v>-1047.9748559157808</v>
      </c>
      <c r="SLQ97" s="294">
        <f t="shared" si="207"/>
        <v>-1047.9748559157808</v>
      </c>
      <c r="SLR97" s="294">
        <f t="shared" si="207"/>
        <v>-1047.9748559157808</v>
      </c>
      <c r="SLS97" s="294">
        <f t="shared" si="207"/>
        <v>-1047.9748559157808</v>
      </c>
      <c r="SLT97" s="294">
        <f t="shared" si="207"/>
        <v>-1047.9748559157808</v>
      </c>
      <c r="SLU97" s="294">
        <f t="shared" si="207"/>
        <v>-1047.9748559157808</v>
      </c>
      <c r="SLV97" s="294">
        <f t="shared" si="207"/>
        <v>-1047.9748559157808</v>
      </c>
      <c r="SLW97" s="294">
        <f t="shared" si="207"/>
        <v>-1047.9748559157808</v>
      </c>
      <c r="SLX97" s="294">
        <f t="shared" si="207"/>
        <v>-1047.9748559157808</v>
      </c>
      <c r="SLY97" s="294">
        <f t="shared" si="207"/>
        <v>-1047.9748559157808</v>
      </c>
      <c r="SLZ97" s="294">
        <f t="shared" si="207"/>
        <v>-1047.9748559157808</v>
      </c>
      <c r="SMA97" s="294">
        <f t="shared" si="207"/>
        <v>-1047.9748559157808</v>
      </c>
      <c r="SMB97" s="294">
        <f t="shared" si="207"/>
        <v>-1047.9748559157808</v>
      </c>
      <c r="SMC97" s="294">
        <f t="shared" si="207"/>
        <v>-1047.9748559157808</v>
      </c>
      <c r="SMD97" s="294">
        <f t="shared" si="207"/>
        <v>-1047.9748559157808</v>
      </c>
      <c r="SME97" s="294">
        <f t="shared" si="207"/>
        <v>-1047.9748559157808</v>
      </c>
      <c r="SMF97" s="294">
        <f t="shared" si="207"/>
        <v>-1047.9748559157808</v>
      </c>
      <c r="SMG97" s="294">
        <f t="shared" si="207"/>
        <v>-1047.9748559157808</v>
      </c>
      <c r="SMH97" s="294">
        <f t="shared" si="207"/>
        <v>-1047.9748559157808</v>
      </c>
      <c r="SMI97" s="294">
        <f t="shared" si="207"/>
        <v>-1047.9748559157808</v>
      </c>
      <c r="SMJ97" s="294">
        <f t="shared" si="207"/>
        <v>-1047.9748559157808</v>
      </c>
      <c r="SMK97" s="294">
        <f t="shared" si="207"/>
        <v>-1047.9748559157808</v>
      </c>
      <c r="SML97" s="294">
        <f t="shared" ref="SML97:SOW97" si="208">(SML$96*$B101+SUM($F$8:$F$10)-((SML$96*$B101+SUM($F$8:$F$10))/$F$11*$F$40)-($F$27*SML$96/$D$7)-SUM($F$14:$F$26,$F$28:$F$33,$F$35:$F$36,$F$41))</f>
        <v>-1047.9748559157808</v>
      </c>
      <c r="SMM97" s="294">
        <f t="shared" si="208"/>
        <v>-1047.9748559157808</v>
      </c>
      <c r="SMN97" s="294">
        <f t="shared" si="208"/>
        <v>-1047.9748559157808</v>
      </c>
      <c r="SMO97" s="294">
        <f t="shared" si="208"/>
        <v>-1047.9748559157808</v>
      </c>
      <c r="SMP97" s="294">
        <f t="shared" si="208"/>
        <v>-1047.9748559157808</v>
      </c>
      <c r="SMQ97" s="294">
        <f t="shared" si="208"/>
        <v>-1047.9748559157808</v>
      </c>
      <c r="SMR97" s="294">
        <f t="shared" si="208"/>
        <v>-1047.9748559157808</v>
      </c>
      <c r="SMS97" s="294">
        <f t="shared" si="208"/>
        <v>-1047.9748559157808</v>
      </c>
      <c r="SMT97" s="294">
        <f t="shared" si="208"/>
        <v>-1047.9748559157808</v>
      </c>
      <c r="SMU97" s="294">
        <f t="shared" si="208"/>
        <v>-1047.9748559157808</v>
      </c>
      <c r="SMV97" s="294">
        <f t="shared" si="208"/>
        <v>-1047.9748559157808</v>
      </c>
      <c r="SMW97" s="294">
        <f t="shared" si="208"/>
        <v>-1047.9748559157808</v>
      </c>
      <c r="SMX97" s="294">
        <f t="shared" si="208"/>
        <v>-1047.9748559157808</v>
      </c>
      <c r="SMY97" s="294">
        <f t="shared" si="208"/>
        <v>-1047.9748559157808</v>
      </c>
      <c r="SMZ97" s="294">
        <f t="shared" si="208"/>
        <v>-1047.9748559157808</v>
      </c>
      <c r="SNA97" s="294">
        <f t="shared" si="208"/>
        <v>-1047.9748559157808</v>
      </c>
      <c r="SNB97" s="294">
        <f t="shared" si="208"/>
        <v>-1047.9748559157808</v>
      </c>
      <c r="SNC97" s="294">
        <f t="shared" si="208"/>
        <v>-1047.9748559157808</v>
      </c>
      <c r="SND97" s="294">
        <f t="shared" si="208"/>
        <v>-1047.9748559157808</v>
      </c>
      <c r="SNE97" s="294">
        <f t="shared" si="208"/>
        <v>-1047.9748559157808</v>
      </c>
      <c r="SNF97" s="294">
        <f t="shared" si="208"/>
        <v>-1047.9748559157808</v>
      </c>
      <c r="SNG97" s="294">
        <f t="shared" si="208"/>
        <v>-1047.9748559157808</v>
      </c>
      <c r="SNH97" s="294">
        <f t="shared" si="208"/>
        <v>-1047.9748559157808</v>
      </c>
      <c r="SNI97" s="294">
        <f t="shared" si="208"/>
        <v>-1047.9748559157808</v>
      </c>
      <c r="SNJ97" s="294">
        <f t="shared" si="208"/>
        <v>-1047.9748559157808</v>
      </c>
      <c r="SNK97" s="294">
        <f t="shared" si="208"/>
        <v>-1047.9748559157808</v>
      </c>
      <c r="SNL97" s="294">
        <f t="shared" si="208"/>
        <v>-1047.9748559157808</v>
      </c>
      <c r="SNM97" s="294">
        <f t="shared" si="208"/>
        <v>-1047.9748559157808</v>
      </c>
      <c r="SNN97" s="294">
        <f t="shared" si="208"/>
        <v>-1047.9748559157808</v>
      </c>
      <c r="SNO97" s="294">
        <f t="shared" si="208"/>
        <v>-1047.9748559157808</v>
      </c>
      <c r="SNP97" s="294">
        <f t="shared" si="208"/>
        <v>-1047.9748559157808</v>
      </c>
      <c r="SNQ97" s="294">
        <f t="shared" si="208"/>
        <v>-1047.9748559157808</v>
      </c>
      <c r="SNR97" s="294">
        <f t="shared" si="208"/>
        <v>-1047.9748559157808</v>
      </c>
      <c r="SNS97" s="294">
        <f t="shared" si="208"/>
        <v>-1047.9748559157808</v>
      </c>
      <c r="SNT97" s="294">
        <f t="shared" si="208"/>
        <v>-1047.9748559157808</v>
      </c>
      <c r="SNU97" s="294">
        <f t="shared" si="208"/>
        <v>-1047.9748559157808</v>
      </c>
      <c r="SNV97" s="294">
        <f t="shared" si="208"/>
        <v>-1047.9748559157808</v>
      </c>
      <c r="SNW97" s="294">
        <f t="shared" si="208"/>
        <v>-1047.9748559157808</v>
      </c>
      <c r="SNX97" s="294">
        <f t="shared" si="208"/>
        <v>-1047.9748559157808</v>
      </c>
      <c r="SNY97" s="294">
        <f t="shared" si="208"/>
        <v>-1047.9748559157808</v>
      </c>
      <c r="SNZ97" s="294">
        <f t="shared" si="208"/>
        <v>-1047.9748559157808</v>
      </c>
      <c r="SOA97" s="294">
        <f t="shared" si="208"/>
        <v>-1047.9748559157808</v>
      </c>
      <c r="SOB97" s="294">
        <f t="shared" si="208"/>
        <v>-1047.9748559157808</v>
      </c>
      <c r="SOC97" s="294">
        <f t="shared" si="208"/>
        <v>-1047.9748559157808</v>
      </c>
      <c r="SOD97" s="294">
        <f t="shared" si="208"/>
        <v>-1047.9748559157808</v>
      </c>
      <c r="SOE97" s="294">
        <f t="shared" si="208"/>
        <v>-1047.9748559157808</v>
      </c>
      <c r="SOF97" s="294">
        <f t="shared" si="208"/>
        <v>-1047.9748559157808</v>
      </c>
      <c r="SOG97" s="294">
        <f t="shared" si="208"/>
        <v>-1047.9748559157808</v>
      </c>
      <c r="SOH97" s="294">
        <f t="shared" si="208"/>
        <v>-1047.9748559157808</v>
      </c>
      <c r="SOI97" s="294">
        <f t="shared" si="208"/>
        <v>-1047.9748559157808</v>
      </c>
      <c r="SOJ97" s="294">
        <f t="shared" si="208"/>
        <v>-1047.9748559157808</v>
      </c>
      <c r="SOK97" s="294">
        <f t="shared" si="208"/>
        <v>-1047.9748559157808</v>
      </c>
      <c r="SOL97" s="294">
        <f t="shared" si="208"/>
        <v>-1047.9748559157808</v>
      </c>
      <c r="SOM97" s="294">
        <f t="shared" si="208"/>
        <v>-1047.9748559157808</v>
      </c>
      <c r="SON97" s="294">
        <f t="shared" si="208"/>
        <v>-1047.9748559157808</v>
      </c>
      <c r="SOO97" s="294">
        <f t="shared" si="208"/>
        <v>-1047.9748559157808</v>
      </c>
      <c r="SOP97" s="294">
        <f t="shared" si="208"/>
        <v>-1047.9748559157808</v>
      </c>
      <c r="SOQ97" s="294">
        <f t="shared" si="208"/>
        <v>-1047.9748559157808</v>
      </c>
      <c r="SOR97" s="294">
        <f t="shared" si="208"/>
        <v>-1047.9748559157808</v>
      </c>
      <c r="SOS97" s="294">
        <f t="shared" si="208"/>
        <v>-1047.9748559157808</v>
      </c>
      <c r="SOT97" s="294">
        <f t="shared" si="208"/>
        <v>-1047.9748559157808</v>
      </c>
      <c r="SOU97" s="294">
        <f t="shared" si="208"/>
        <v>-1047.9748559157808</v>
      </c>
      <c r="SOV97" s="294">
        <f t="shared" si="208"/>
        <v>-1047.9748559157808</v>
      </c>
      <c r="SOW97" s="294">
        <f t="shared" si="208"/>
        <v>-1047.9748559157808</v>
      </c>
      <c r="SOX97" s="294">
        <f t="shared" ref="SOX97:SRI97" si="209">(SOX$96*$B101+SUM($F$8:$F$10)-((SOX$96*$B101+SUM($F$8:$F$10))/$F$11*$F$40)-($F$27*SOX$96/$D$7)-SUM($F$14:$F$26,$F$28:$F$33,$F$35:$F$36,$F$41))</f>
        <v>-1047.9748559157808</v>
      </c>
      <c r="SOY97" s="294">
        <f t="shared" si="209"/>
        <v>-1047.9748559157808</v>
      </c>
      <c r="SOZ97" s="294">
        <f t="shared" si="209"/>
        <v>-1047.9748559157808</v>
      </c>
      <c r="SPA97" s="294">
        <f t="shared" si="209"/>
        <v>-1047.9748559157808</v>
      </c>
      <c r="SPB97" s="294">
        <f t="shared" si="209"/>
        <v>-1047.9748559157808</v>
      </c>
      <c r="SPC97" s="294">
        <f t="shared" si="209"/>
        <v>-1047.9748559157808</v>
      </c>
      <c r="SPD97" s="294">
        <f t="shared" si="209"/>
        <v>-1047.9748559157808</v>
      </c>
      <c r="SPE97" s="294">
        <f t="shared" si="209"/>
        <v>-1047.9748559157808</v>
      </c>
      <c r="SPF97" s="294">
        <f t="shared" si="209"/>
        <v>-1047.9748559157808</v>
      </c>
      <c r="SPG97" s="294">
        <f t="shared" si="209"/>
        <v>-1047.9748559157808</v>
      </c>
      <c r="SPH97" s="294">
        <f t="shared" si="209"/>
        <v>-1047.9748559157808</v>
      </c>
      <c r="SPI97" s="294">
        <f t="shared" si="209"/>
        <v>-1047.9748559157808</v>
      </c>
      <c r="SPJ97" s="294">
        <f t="shared" si="209"/>
        <v>-1047.9748559157808</v>
      </c>
      <c r="SPK97" s="294">
        <f t="shared" si="209"/>
        <v>-1047.9748559157808</v>
      </c>
      <c r="SPL97" s="294">
        <f t="shared" si="209"/>
        <v>-1047.9748559157808</v>
      </c>
      <c r="SPM97" s="294">
        <f t="shared" si="209"/>
        <v>-1047.9748559157808</v>
      </c>
      <c r="SPN97" s="294">
        <f t="shared" si="209"/>
        <v>-1047.9748559157808</v>
      </c>
      <c r="SPO97" s="294">
        <f t="shared" si="209"/>
        <v>-1047.9748559157808</v>
      </c>
      <c r="SPP97" s="294">
        <f t="shared" si="209"/>
        <v>-1047.9748559157808</v>
      </c>
      <c r="SPQ97" s="294">
        <f t="shared" si="209"/>
        <v>-1047.9748559157808</v>
      </c>
      <c r="SPR97" s="294">
        <f t="shared" si="209"/>
        <v>-1047.9748559157808</v>
      </c>
      <c r="SPS97" s="294">
        <f t="shared" si="209"/>
        <v>-1047.9748559157808</v>
      </c>
      <c r="SPT97" s="294">
        <f t="shared" si="209"/>
        <v>-1047.9748559157808</v>
      </c>
      <c r="SPU97" s="294">
        <f t="shared" si="209"/>
        <v>-1047.9748559157808</v>
      </c>
      <c r="SPV97" s="294">
        <f t="shared" si="209"/>
        <v>-1047.9748559157808</v>
      </c>
      <c r="SPW97" s="294">
        <f t="shared" si="209"/>
        <v>-1047.9748559157808</v>
      </c>
      <c r="SPX97" s="294">
        <f t="shared" si="209"/>
        <v>-1047.9748559157808</v>
      </c>
      <c r="SPY97" s="294">
        <f t="shared" si="209"/>
        <v>-1047.9748559157808</v>
      </c>
      <c r="SPZ97" s="294">
        <f t="shared" si="209"/>
        <v>-1047.9748559157808</v>
      </c>
      <c r="SQA97" s="294">
        <f t="shared" si="209"/>
        <v>-1047.9748559157808</v>
      </c>
      <c r="SQB97" s="294">
        <f t="shared" si="209"/>
        <v>-1047.9748559157808</v>
      </c>
      <c r="SQC97" s="294">
        <f t="shared" si="209"/>
        <v>-1047.9748559157808</v>
      </c>
      <c r="SQD97" s="294">
        <f t="shared" si="209"/>
        <v>-1047.9748559157808</v>
      </c>
      <c r="SQE97" s="294">
        <f t="shared" si="209"/>
        <v>-1047.9748559157808</v>
      </c>
      <c r="SQF97" s="294">
        <f t="shared" si="209"/>
        <v>-1047.9748559157808</v>
      </c>
      <c r="SQG97" s="294">
        <f t="shared" si="209"/>
        <v>-1047.9748559157808</v>
      </c>
      <c r="SQH97" s="294">
        <f t="shared" si="209"/>
        <v>-1047.9748559157808</v>
      </c>
      <c r="SQI97" s="294">
        <f t="shared" si="209"/>
        <v>-1047.9748559157808</v>
      </c>
      <c r="SQJ97" s="294">
        <f t="shared" si="209"/>
        <v>-1047.9748559157808</v>
      </c>
      <c r="SQK97" s="294">
        <f t="shared" si="209"/>
        <v>-1047.9748559157808</v>
      </c>
      <c r="SQL97" s="294">
        <f t="shared" si="209"/>
        <v>-1047.9748559157808</v>
      </c>
      <c r="SQM97" s="294">
        <f t="shared" si="209"/>
        <v>-1047.9748559157808</v>
      </c>
      <c r="SQN97" s="294">
        <f t="shared" si="209"/>
        <v>-1047.9748559157808</v>
      </c>
      <c r="SQO97" s="294">
        <f t="shared" si="209"/>
        <v>-1047.9748559157808</v>
      </c>
      <c r="SQP97" s="294">
        <f t="shared" si="209"/>
        <v>-1047.9748559157808</v>
      </c>
      <c r="SQQ97" s="294">
        <f t="shared" si="209"/>
        <v>-1047.9748559157808</v>
      </c>
      <c r="SQR97" s="294">
        <f t="shared" si="209"/>
        <v>-1047.9748559157808</v>
      </c>
      <c r="SQS97" s="294">
        <f t="shared" si="209"/>
        <v>-1047.9748559157808</v>
      </c>
      <c r="SQT97" s="294">
        <f t="shared" si="209"/>
        <v>-1047.9748559157808</v>
      </c>
      <c r="SQU97" s="294">
        <f t="shared" si="209"/>
        <v>-1047.9748559157808</v>
      </c>
      <c r="SQV97" s="294">
        <f t="shared" si="209"/>
        <v>-1047.9748559157808</v>
      </c>
      <c r="SQW97" s="294">
        <f t="shared" si="209"/>
        <v>-1047.9748559157808</v>
      </c>
      <c r="SQX97" s="294">
        <f t="shared" si="209"/>
        <v>-1047.9748559157808</v>
      </c>
      <c r="SQY97" s="294">
        <f t="shared" si="209"/>
        <v>-1047.9748559157808</v>
      </c>
      <c r="SQZ97" s="294">
        <f t="shared" si="209"/>
        <v>-1047.9748559157808</v>
      </c>
      <c r="SRA97" s="294">
        <f t="shared" si="209"/>
        <v>-1047.9748559157808</v>
      </c>
      <c r="SRB97" s="294">
        <f t="shared" si="209"/>
        <v>-1047.9748559157808</v>
      </c>
      <c r="SRC97" s="294">
        <f t="shared" si="209"/>
        <v>-1047.9748559157808</v>
      </c>
      <c r="SRD97" s="294">
        <f t="shared" si="209"/>
        <v>-1047.9748559157808</v>
      </c>
      <c r="SRE97" s="294">
        <f t="shared" si="209"/>
        <v>-1047.9748559157808</v>
      </c>
      <c r="SRF97" s="294">
        <f t="shared" si="209"/>
        <v>-1047.9748559157808</v>
      </c>
      <c r="SRG97" s="294">
        <f t="shared" si="209"/>
        <v>-1047.9748559157808</v>
      </c>
      <c r="SRH97" s="294">
        <f t="shared" si="209"/>
        <v>-1047.9748559157808</v>
      </c>
      <c r="SRI97" s="294">
        <f t="shared" si="209"/>
        <v>-1047.9748559157808</v>
      </c>
      <c r="SRJ97" s="294">
        <f t="shared" ref="SRJ97:STU97" si="210">(SRJ$96*$B101+SUM($F$8:$F$10)-((SRJ$96*$B101+SUM($F$8:$F$10))/$F$11*$F$40)-($F$27*SRJ$96/$D$7)-SUM($F$14:$F$26,$F$28:$F$33,$F$35:$F$36,$F$41))</f>
        <v>-1047.9748559157808</v>
      </c>
      <c r="SRK97" s="294">
        <f t="shared" si="210"/>
        <v>-1047.9748559157808</v>
      </c>
      <c r="SRL97" s="294">
        <f t="shared" si="210"/>
        <v>-1047.9748559157808</v>
      </c>
      <c r="SRM97" s="294">
        <f t="shared" si="210"/>
        <v>-1047.9748559157808</v>
      </c>
      <c r="SRN97" s="294">
        <f t="shared" si="210"/>
        <v>-1047.9748559157808</v>
      </c>
      <c r="SRO97" s="294">
        <f t="shared" si="210"/>
        <v>-1047.9748559157808</v>
      </c>
      <c r="SRP97" s="294">
        <f t="shared" si="210"/>
        <v>-1047.9748559157808</v>
      </c>
      <c r="SRQ97" s="294">
        <f t="shared" si="210"/>
        <v>-1047.9748559157808</v>
      </c>
      <c r="SRR97" s="294">
        <f t="shared" si="210"/>
        <v>-1047.9748559157808</v>
      </c>
      <c r="SRS97" s="294">
        <f t="shared" si="210"/>
        <v>-1047.9748559157808</v>
      </c>
      <c r="SRT97" s="294">
        <f t="shared" si="210"/>
        <v>-1047.9748559157808</v>
      </c>
      <c r="SRU97" s="294">
        <f t="shared" si="210"/>
        <v>-1047.9748559157808</v>
      </c>
      <c r="SRV97" s="294">
        <f t="shared" si="210"/>
        <v>-1047.9748559157808</v>
      </c>
      <c r="SRW97" s="294">
        <f t="shared" si="210"/>
        <v>-1047.9748559157808</v>
      </c>
      <c r="SRX97" s="294">
        <f t="shared" si="210"/>
        <v>-1047.9748559157808</v>
      </c>
      <c r="SRY97" s="294">
        <f t="shared" si="210"/>
        <v>-1047.9748559157808</v>
      </c>
      <c r="SRZ97" s="294">
        <f t="shared" si="210"/>
        <v>-1047.9748559157808</v>
      </c>
      <c r="SSA97" s="294">
        <f t="shared" si="210"/>
        <v>-1047.9748559157808</v>
      </c>
      <c r="SSB97" s="294">
        <f t="shared" si="210"/>
        <v>-1047.9748559157808</v>
      </c>
      <c r="SSC97" s="294">
        <f t="shared" si="210"/>
        <v>-1047.9748559157808</v>
      </c>
      <c r="SSD97" s="294">
        <f t="shared" si="210"/>
        <v>-1047.9748559157808</v>
      </c>
      <c r="SSE97" s="294">
        <f t="shared" si="210"/>
        <v>-1047.9748559157808</v>
      </c>
      <c r="SSF97" s="294">
        <f t="shared" si="210"/>
        <v>-1047.9748559157808</v>
      </c>
      <c r="SSG97" s="294">
        <f t="shared" si="210"/>
        <v>-1047.9748559157808</v>
      </c>
      <c r="SSH97" s="294">
        <f t="shared" si="210"/>
        <v>-1047.9748559157808</v>
      </c>
      <c r="SSI97" s="294">
        <f t="shared" si="210"/>
        <v>-1047.9748559157808</v>
      </c>
      <c r="SSJ97" s="294">
        <f t="shared" si="210"/>
        <v>-1047.9748559157808</v>
      </c>
      <c r="SSK97" s="294">
        <f t="shared" si="210"/>
        <v>-1047.9748559157808</v>
      </c>
      <c r="SSL97" s="294">
        <f t="shared" si="210"/>
        <v>-1047.9748559157808</v>
      </c>
      <c r="SSM97" s="294">
        <f t="shared" si="210"/>
        <v>-1047.9748559157808</v>
      </c>
      <c r="SSN97" s="294">
        <f t="shared" si="210"/>
        <v>-1047.9748559157808</v>
      </c>
      <c r="SSO97" s="294">
        <f t="shared" si="210"/>
        <v>-1047.9748559157808</v>
      </c>
      <c r="SSP97" s="294">
        <f t="shared" si="210"/>
        <v>-1047.9748559157808</v>
      </c>
      <c r="SSQ97" s="294">
        <f t="shared" si="210"/>
        <v>-1047.9748559157808</v>
      </c>
      <c r="SSR97" s="294">
        <f t="shared" si="210"/>
        <v>-1047.9748559157808</v>
      </c>
      <c r="SSS97" s="294">
        <f t="shared" si="210"/>
        <v>-1047.9748559157808</v>
      </c>
      <c r="SST97" s="294">
        <f t="shared" si="210"/>
        <v>-1047.9748559157808</v>
      </c>
      <c r="SSU97" s="294">
        <f t="shared" si="210"/>
        <v>-1047.9748559157808</v>
      </c>
      <c r="SSV97" s="294">
        <f t="shared" si="210"/>
        <v>-1047.9748559157808</v>
      </c>
      <c r="SSW97" s="294">
        <f t="shared" si="210"/>
        <v>-1047.9748559157808</v>
      </c>
      <c r="SSX97" s="294">
        <f t="shared" si="210"/>
        <v>-1047.9748559157808</v>
      </c>
      <c r="SSY97" s="294">
        <f t="shared" si="210"/>
        <v>-1047.9748559157808</v>
      </c>
      <c r="SSZ97" s="294">
        <f t="shared" si="210"/>
        <v>-1047.9748559157808</v>
      </c>
      <c r="STA97" s="294">
        <f t="shared" si="210"/>
        <v>-1047.9748559157808</v>
      </c>
      <c r="STB97" s="294">
        <f t="shared" si="210"/>
        <v>-1047.9748559157808</v>
      </c>
      <c r="STC97" s="294">
        <f t="shared" si="210"/>
        <v>-1047.9748559157808</v>
      </c>
      <c r="STD97" s="294">
        <f t="shared" si="210"/>
        <v>-1047.9748559157808</v>
      </c>
      <c r="STE97" s="294">
        <f t="shared" si="210"/>
        <v>-1047.9748559157808</v>
      </c>
      <c r="STF97" s="294">
        <f t="shared" si="210"/>
        <v>-1047.9748559157808</v>
      </c>
      <c r="STG97" s="294">
        <f t="shared" si="210"/>
        <v>-1047.9748559157808</v>
      </c>
      <c r="STH97" s="294">
        <f t="shared" si="210"/>
        <v>-1047.9748559157808</v>
      </c>
      <c r="STI97" s="294">
        <f t="shared" si="210"/>
        <v>-1047.9748559157808</v>
      </c>
      <c r="STJ97" s="294">
        <f t="shared" si="210"/>
        <v>-1047.9748559157808</v>
      </c>
      <c r="STK97" s="294">
        <f t="shared" si="210"/>
        <v>-1047.9748559157808</v>
      </c>
      <c r="STL97" s="294">
        <f t="shared" si="210"/>
        <v>-1047.9748559157808</v>
      </c>
      <c r="STM97" s="294">
        <f t="shared" si="210"/>
        <v>-1047.9748559157808</v>
      </c>
      <c r="STN97" s="294">
        <f t="shared" si="210"/>
        <v>-1047.9748559157808</v>
      </c>
      <c r="STO97" s="294">
        <f t="shared" si="210"/>
        <v>-1047.9748559157808</v>
      </c>
      <c r="STP97" s="294">
        <f t="shared" si="210"/>
        <v>-1047.9748559157808</v>
      </c>
      <c r="STQ97" s="294">
        <f t="shared" si="210"/>
        <v>-1047.9748559157808</v>
      </c>
      <c r="STR97" s="294">
        <f t="shared" si="210"/>
        <v>-1047.9748559157808</v>
      </c>
      <c r="STS97" s="294">
        <f t="shared" si="210"/>
        <v>-1047.9748559157808</v>
      </c>
      <c r="STT97" s="294">
        <f t="shared" si="210"/>
        <v>-1047.9748559157808</v>
      </c>
      <c r="STU97" s="294">
        <f t="shared" si="210"/>
        <v>-1047.9748559157808</v>
      </c>
      <c r="STV97" s="294">
        <f t="shared" ref="STV97:SWG97" si="211">(STV$96*$B101+SUM($F$8:$F$10)-((STV$96*$B101+SUM($F$8:$F$10))/$F$11*$F$40)-($F$27*STV$96/$D$7)-SUM($F$14:$F$26,$F$28:$F$33,$F$35:$F$36,$F$41))</f>
        <v>-1047.9748559157808</v>
      </c>
      <c r="STW97" s="294">
        <f t="shared" si="211"/>
        <v>-1047.9748559157808</v>
      </c>
      <c r="STX97" s="294">
        <f t="shared" si="211"/>
        <v>-1047.9748559157808</v>
      </c>
      <c r="STY97" s="294">
        <f t="shared" si="211"/>
        <v>-1047.9748559157808</v>
      </c>
      <c r="STZ97" s="294">
        <f t="shared" si="211"/>
        <v>-1047.9748559157808</v>
      </c>
      <c r="SUA97" s="294">
        <f t="shared" si="211"/>
        <v>-1047.9748559157808</v>
      </c>
      <c r="SUB97" s="294">
        <f t="shared" si="211"/>
        <v>-1047.9748559157808</v>
      </c>
      <c r="SUC97" s="294">
        <f t="shared" si="211"/>
        <v>-1047.9748559157808</v>
      </c>
      <c r="SUD97" s="294">
        <f t="shared" si="211"/>
        <v>-1047.9748559157808</v>
      </c>
      <c r="SUE97" s="294">
        <f t="shared" si="211"/>
        <v>-1047.9748559157808</v>
      </c>
      <c r="SUF97" s="294">
        <f t="shared" si="211"/>
        <v>-1047.9748559157808</v>
      </c>
      <c r="SUG97" s="294">
        <f t="shared" si="211"/>
        <v>-1047.9748559157808</v>
      </c>
      <c r="SUH97" s="294">
        <f t="shared" si="211"/>
        <v>-1047.9748559157808</v>
      </c>
      <c r="SUI97" s="294">
        <f t="shared" si="211"/>
        <v>-1047.9748559157808</v>
      </c>
      <c r="SUJ97" s="294">
        <f t="shared" si="211"/>
        <v>-1047.9748559157808</v>
      </c>
      <c r="SUK97" s="294">
        <f t="shared" si="211"/>
        <v>-1047.9748559157808</v>
      </c>
      <c r="SUL97" s="294">
        <f t="shared" si="211"/>
        <v>-1047.9748559157808</v>
      </c>
      <c r="SUM97" s="294">
        <f t="shared" si="211"/>
        <v>-1047.9748559157808</v>
      </c>
      <c r="SUN97" s="294">
        <f t="shared" si="211"/>
        <v>-1047.9748559157808</v>
      </c>
      <c r="SUO97" s="294">
        <f t="shared" si="211"/>
        <v>-1047.9748559157808</v>
      </c>
      <c r="SUP97" s="294">
        <f t="shared" si="211"/>
        <v>-1047.9748559157808</v>
      </c>
      <c r="SUQ97" s="294">
        <f t="shared" si="211"/>
        <v>-1047.9748559157808</v>
      </c>
      <c r="SUR97" s="294">
        <f t="shared" si="211"/>
        <v>-1047.9748559157808</v>
      </c>
      <c r="SUS97" s="294">
        <f t="shared" si="211"/>
        <v>-1047.9748559157808</v>
      </c>
      <c r="SUT97" s="294">
        <f t="shared" si="211"/>
        <v>-1047.9748559157808</v>
      </c>
      <c r="SUU97" s="294">
        <f t="shared" si="211"/>
        <v>-1047.9748559157808</v>
      </c>
      <c r="SUV97" s="294">
        <f t="shared" si="211"/>
        <v>-1047.9748559157808</v>
      </c>
      <c r="SUW97" s="294">
        <f t="shared" si="211"/>
        <v>-1047.9748559157808</v>
      </c>
      <c r="SUX97" s="294">
        <f t="shared" si="211"/>
        <v>-1047.9748559157808</v>
      </c>
      <c r="SUY97" s="294">
        <f t="shared" si="211"/>
        <v>-1047.9748559157808</v>
      </c>
      <c r="SUZ97" s="294">
        <f t="shared" si="211"/>
        <v>-1047.9748559157808</v>
      </c>
      <c r="SVA97" s="294">
        <f t="shared" si="211"/>
        <v>-1047.9748559157808</v>
      </c>
      <c r="SVB97" s="294">
        <f t="shared" si="211"/>
        <v>-1047.9748559157808</v>
      </c>
      <c r="SVC97" s="294">
        <f t="shared" si="211"/>
        <v>-1047.9748559157808</v>
      </c>
      <c r="SVD97" s="294">
        <f t="shared" si="211"/>
        <v>-1047.9748559157808</v>
      </c>
      <c r="SVE97" s="294">
        <f t="shared" si="211"/>
        <v>-1047.9748559157808</v>
      </c>
      <c r="SVF97" s="294">
        <f t="shared" si="211"/>
        <v>-1047.9748559157808</v>
      </c>
      <c r="SVG97" s="294">
        <f t="shared" si="211"/>
        <v>-1047.9748559157808</v>
      </c>
      <c r="SVH97" s="294">
        <f t="shared" si="211"/>
        <v>-1047.9748559157808</v>
      </c>
      <c r="SVI97" s="294">
        <f t="shared" si="211"/>
        <v>-1047.9748559157808</v>
      </c>
      <c r="SVJ97" s="294">
        <f t="shared" si="211"/>
        <v>-1047.9748559157808</v>
      </c>
      <c r="SVK97" s="294">
        <f t="shared" si="211"/>
        <v>-1047.9748559157808</v>
      </c>
      <c r="SVL97" s="294">
        <f t="shared" si="211"/>
        <v>-1047.9748559157808</v>
      </c>
      <c r="SVM97" s="294">
        <f t="shared" si="211"/>
        <v>-1047.9748559157808</v>
      </c>
      <c r="SVN97" s="294">
        <f t="shared" si="211"/>
        <v>-1047.9748559157808</v>
      </c>
      <c r="SVO97" s="294">
        <f t="shared" si="211"/>
        <v>-1047.9748559157808</v>
      </c>
      <c r="SVP97" s="294">
        <f t="shared" si="211"/>
        <v>-1047.9748559157808</v>
      </c>
      <c r="SVQ97" s="294">
        <f t="shared" si="211"/>
        <v>-1047.9748559157808</v>
      </c>
      <c r="SVR97" s="294">
        <f t="shared" si="211"/>
        <v>-1047.9748559157808</v>
      </c>
      <c r="SVS97" s="294">
        <f t="shared" si="211"/>
        <v>-1047.9748559157808</v>
      </c>
      <c r="SVT97" s="294">
        <f t="shared" si="211"/>
        <v>-1047.9748559157808</v>
      </c>
      <c r="SVU97" s="294">
        <f t="shared" si="211"/>
        <v>-1047.9748559157808</v>
      </c>
      <c r="SVV97" s="294">
        <f t="shared" si="211"/>
        <v>-1047.9748559157808</v>
      </c>
      <c r="SVW97" s="294">
        <f t="shared" si="211"/>
        <v>-1047.9748559157808</v>
      </c>
      <c r="SVX97" s="294">
        <f t="shared" si="211"/>
        <v>-1047.9748559157808</v>
      </c>
      <c r="SVY97" s="294">
        <f t="shared" si="211"/>
        <v>-1047.9748559157808</v>
      </c>
      <c r="SVZ97" s="294">
        <f t="shared" si="211"/>
        <v>-1047.9748559157808</v>
      </c>
      <c r="SWA97" s="294">
        <f t="shared" si="211"/>
        <v>-1047.9748559157808</v>
      </c>
      <c r="SWB97" s="294">
        <f t="shared" si="211"/>
        <v>-1047.9748559157808</v>
      </c>
      <c r="SWC97" s="294">
        <f t="shared" si="211"/>
        <v>-1047.9748559157808</v>
      </c>
      <c r="SWD97" s="294">
        <f t="shared" si="211"/>
        <v>-1047.9748559157808</v>
      </c>
      <c r="SWE97" s="294">
        <f t="shared" si="211"/>
        <v>-1047.9748559157808</v>
      </c>
      <c r="SWF97" s="294">
        <f t="shared" si="211"/>
        <v>-1047.9748559157808</v>
      </c>
      <c r="SWG97" s="294">
        <f t="shared" si="211"/>
        <v>-1047.9748559157808</v>
      </c>
      <c r="SWH97" s="294">
        <f t="shared" ref="SWH97:SYS97" si="212">(SWH$96*$B101+SUM($F$8:$F$10)-((SWH$96*$B101+SUM($F$8:$F$10))/$F$11*$F$40)-($F$27*SWH$96/$D$7)-SUM($F$14:$F$26,$F$28:$F$33,$F$35:$F$36,$F$41))</f>
        <v>-1047.9748559157808</v>
      </c>
      <c r="SWI97" s="294">
        <f t="shared" si="212"/>
        <v>-1047.9748559157808</v>
      </c>
      <c r="SWJ97" s="294">
        <f t="shared" si="212"/>
        <v>-1047.9748559157808</v>
      </c>
      <c r="SWK97" s="294">
        <f t="shared" si="212"/>
        <v>-1047.9748559157808</v>
      </c>
      <c r="SWL97" s="294">
        <f t="shared" si="212"/>
        <v>-1047.9748559157808</v>
      </c>
      <c r="SWM97" s="294">
        <f t="shared" si="212"/>
        <v>-1047.9748559157808</v>
      </c>
      <c r="SWN97" s="294">
        <f t="shared" si="212"/>
        <v>-1047.9748559157808</v>
      </c>
      <c r="SWO97" s="294">
        <f t="shared" si="212"/>
        <v>-1047.9748559157808</v>
      </c>
      <c r="SWP97" s="294">
        <f t="shared" si="212"/>
        <v>-1047.9748559157808</v>
      </c>
      <c r="SWQ97" s="294">
        <f t="shared" si="212"/>
        <v>-1047.9748559157808</v>
      </c>
      <c r="SWR97" s="294">
        <f t="shared" si="212"/>
        <v>-1047.9748559157808</v>
      </c>
      <c r="SWS97" s="294">
        <f t="shared" si="212"/>
        <v>-1047.9748559157808</v>
      </c>
      <c r="SWT97" s="294">
        <f t="shared" si="212"/>
        <v>-1047.9748559157808</v>
      </c>
      <c r="SWU97" s="294">
        <f t="shared" si="212"/>
        <v>-1047.9748559157808</v>
      </c>
      <c r="SWV97" s="294">
        <f t="shared" si="212"/>
        <v>-1047.9748559157808</v>
      </c>
      <c r="SWW97" s="294">
        <f t="shared" si="212"/>
        <v>-1047.9748559157808</v>
      </c>
      <c r="SWX97" s="294">
        <f t="shared" si="212"/>
        <v>-1047.9748559157808</v>
      </c>
      <c r="SWY97" s="294">
        <f t="shared" si="212"/>
        <v>-1047.9748559157808</v>
      </c>
      <c r="SWZ97" s="294">
        <f t="shared" si="212"/>
        <v>-1047.9748559157808</v>
      </c>
      <c r="SXA97" s="294">
        <f t="shared" si="212"/>
        <v>-1047.9748559157808</v>
      </c>
      <c r="SXB97" s="294">
        <f t="shared" si="212"/>
        <v>-1047.9748559157808</v>
      </c>
      <c r="SXC97" s="294">
        <f t="shared" si="212"/>
        <v>-1047.9748559157808</v>
      </c>
      <c r="SXD97" s="294">
        <f t="shared" si="212"/>
        <v>-1047.9748559157808</v>
      </c>
      <c r="SXE97" s="294">
        <f t="shared" si="212"/>
        <v>-1047.9748559157808</v>
      </c>
      <c r="SXF97" s="294">
        <f t="shared" si="212"/>
        <v>-1047.9748559157808</v>
      </c>
      <c r="SXG97" s="294">
        <f t="shared" si="212"/>
        <v>-1047.9748559157808</v>
      </c>
      <c r="SXH97" s="294">
        <f t="shared" si="212"/>
        <v>-1047.9748559157808</v>
      </c>
      <c r="SXI97" s="294">
        <f t="shared" si="212"/>
        <v>-1047.9748559157808</v>
      </c>
      <c r="SXJ97" s="294">
        <f t="shared" si="212"/>
        <v>-1047.9748559157808</v>
      </c>
      <c r="SXK97" s="294">
        <f t="shared" si="212"/>
        <v>-1047.9748559157808</v>
      </c>
      <c r="SXL97" s="294">
        <f t="shared" si="212"/>
        <v>-1047.9748559157808</v>
      </c>
      <c r="SXM97" s="294">
        <f t="shared" si="212"/>
        <v>-1047.9748559157808</v>
      </c>
      <c r="SXN97" s="294">
        <f t="shared" si="212"/>
        <v>-1047.9748559157808</v>
      </c>
      <c r="SXO97" s="294">
        <f t="shared" si="212"/>
        <v>-1047.9748559157808</v>
      </c>
      <c r="SXP97" s="294">
        <f t="shared" si="212"/>
        <v>-1047.9748559157808</v>
      </c>
      <c r="SXQ97" s="294">
        <f t="shared" si="212"/>
        <v>-1047.9748559157808</v>
      </c>
      <c r="SXR97" s="294">
        <f t="shared" si="212"/>
        <v>-1047.9748559157808</v>
      </c>
      <c r="SXS97" s="294">
        <f t="shared" si="212"/>
        <v>-1047.9748559157808</v>
      </c>
      <c r="SXT97" s="294">
        <f t="shared" si="212"/>
        <v>-1047.9748559157808</v>
      </c>
      <c r="SXU97" s="294">
        <f t="shared" si="212"/>
        <v>-1047.9748559157808</v>
      </c>
      <c r="SXV97" s="294">
        <f t="shared" si="212"/>
        <v>-1047.9748559157808</v>
      </c>
      <c r="SXW97" s="294">
        <f t="shared" si="212"/>
        <v>-1047.9748559157808</v>
      </c>
      <c r="SXX97" s="294">
        <f t="shared" si="212"/>
        <v>-1047.9748559157808</v>
      </c>
      <c r="SXY97" s="294">
        <f t="shared" si="212"/>
        <v>-1047.9748559157808</v>
      </c>
      <c r="SXZ97" s="294">
        <f t="shared" si="212"/>
        <v>-1047.9748559157808</v>
      </c>
      <c r="SYA97" s="294">
        <f t="shared" si="212"/>
        <v>-1047.9748559157808</v>
      </c>
      <c r="SYB97" s="294">
        <f t="shared" si="212"/>
        <v>-1047.9748559157808</v>
      </c>
      <c r="SYC97" s="294">
        <f t="shared" si="212"/>
        <v>-1047.9748559157808</v>
      </c>
      <c r="SYD97" s="294">
        <f t="shared" si="212"/>
        <v>-1047.9748559157808</v>
      </c>
      <c r="SYE97" s="294">
        <f t="shared" si="212"/>
        <v>-1047.9748559157808</v>
      </c>
      <c r="SYF97" s="294">
        <f t="shared" si="212"/>
        <v>-1047.9748559157808</v>
      </c>
      <c r="SYG97" s="294">
        <f t="shared" si="212"/>
        <v>-1047.9748559157808</v>
      </c>
      <c r="SYH97" s="294">
        <f t="shared" si="212"/>
        <v>-1047.9748559157808</v>
      </c>
      <c r="SYI97" s="294">
        <f t="shared" si="212"/>
        <v>-1047.9748559157808</v>
      </c>
      <c r="SYJ97" s="294">
        <f t="shared" si="212"/>
        <v>-1047.9748559157808</v>
      </c>
      <c r="SYK97" s="294">
        <f t="shared" si="212"/>
        <v>-1047.9748559157808</v>
      </c>
      <c r="SYL97" s="294">
        <f t="shared" si="212"/>
        <v>-1047.9748559157808</v>
      </c>
      <c r="SYM97" s="294">
        <f t="shared" si="212"/>
        <v>-1047.9748559157808</v>
      </c>
      <c r="SYN97" s="294">
        <f t="shared" si="212"/>
        <v>-1047.9748559157808</v>
      </c>
      <c r="SYO97" s="294">
        <f t="shared" si="212"/>
        <v>-1047.9748559157808</v>
      </c>
      <c r="SYP97" s="294">
        <f t="shared" si="212"/>
        <v>-1047.9748559157808</v>
      </c>
      <c r="SYQ97" s="294">
        <f t="shared" si="212"/>
        <v>-1047.9748559157808</v>
      </c>
      <c r="SYR97" s="294">
        <f t="shared" si="212"/>
        <v>-1047.9748559157808</v>
      </c>
      <c r="SYS97" s="294">
        <f t="shared" si="212"/>
        <v>-1047.9748559157808</v>
      </c>
      <c r="SYT97" s="294">
        <f t="shared" ref="SYT97:TBE97" si="213">(SYT$96*$B101+SUM($F$8:$F$10)-((SYT$96*$B101+SUM($F$8:$F$10))/$F$11*$F$40)-($F$27*SYT$96/$D$7)-SUM($F$14:$F$26,$F$28:$F$33,$F$35:$F$36,$F$41))</f>
        <v>-1047.9748559157808</v>
      </c>
      <c r="SYU97" s="294">
        <f t="shared" si="213"/>
        <v>-1047.9748559157808</v>
      </c>
      <c r="SYV97" s="294">
        <f t="shared" si="213"/>
        <v>-1047.9748559157808</v>
      </c>
      <c r="SYW97" s="294">
        <f t="shared" si="213"/>
        <v>-1047.9748559157808</v>
      </c>
      <c r="SYX97" s="294">
        <f t="shared" si="213"/>
        <v>-1047.9748559157808</v>
      </c>
      <c r="SYY97" s="294">
        <f t="shared" si="213"/>
        <v>-1047.9748559157808</v>
      </c>
      <c r="SYZ97" s="294">
        <f t="shared" si="213"/>
        <v>-1047.9748559157808</v>
      </c>
      <c r="SZA97" s="294">
        <f t="shared" si="213"/>
        <v>-1047.9748559157808</v>
      </c>
      <c r="SZB97" s="294">
        <f t="shared" si="213"/>
        <v>-1047.9748559157808</v>
      </c>
      <c r="SZC97" s="294">
        <f t="shared" si="213"/>
        <v>-1047.9748559157808</v>
      </c>
      <c r="SZD97" s="294">
        <f t="shared" si="213"/>
        <v>-1047.9748559157808</v>
      </c>
      <c r="SZE97" s="294">
        <f t="shared" si="213"/>
        <v>-1047.9748559157808</v>
      </c>
      <c r="SZF97" s="294">
        <f t="shared" si="213"/>
        <v>-1047.9748559157808</v>
      </c>
      <c r="SZG97" s="294">
        <f t="shared" si="213"/>
        <v>-1047.9748559157808</v>
      </c>
      <c r="SZH97" s="294">
        <f t="shared" si="213"/>
        <v>-1047.9748559157808</v>
      </c>
      <c r="SZI97" s="294">
        <f t="shared" si="213"/>
        <v>-1047.9748559157808</v>
      </c>
      <c r="SZJ97" s="294">
        <f t="shared" si="213"/>
        <v>-1047.9748559157808</v>
      </c>
      <c r="SZK97" s="294">
        <f t="shared" si="213"/>
        <v>-1047.9748559157808</v>
      </c>
      <c r="SZL97" s="294">
        <f t="shared" si="213"/>
        <v>-1047.9748559157808</v>
      </c>
      <c r="SZM97" s="294">
        <f t="shared" si="213"/>
        <v>-1047.9748559157808</v>
      </c>
      <c r="SZN97" s="294">
        <f t="shared" si="213"/>
        <v>-1047.9748559157808</v>
      </c>
      <c r="SZO97" s="294">
        <f t="shared" si="213"/>
        <v>-1047.9748559157808</v>
      </c>
      <c r="SZP97" s="294">
        <f t="shared" si="213"/>
        <v>-1047.9748559157808</v>
      </c>
      <c r="SZQ97" s="294">
        <f t="shared" si="213"/>
        <v>-1047.9748559157808</v>
      </c>
      <c r="SZR97" s="294">
        <f t="shared" si="213"/>
        <v>-1047.9748559157808</v>
      </c>
      <c r="SZS97" s="294">
        <f t="shared" si="213"/>
        <v>-1047.9748559157808</v>
      </c>
      <c r="SZT97" s="294">
        <f t="shared" si="213"/>
        <v>-1047.9748559157808</v>
      </c>
      <c r="SZU97" s="294">
        <f t="shared" si="213"/>
        <v>-1047.9748559157808</v>
      </c>
      <c r="SZV97" s="294">
        <f t="shared" si="213"/>
        <v>-1047.9748559157808</v>
      </c>
      <c r="SZW97" s="294">
        <f t="shared" si="213"/>
        <v>-1047.9748559157808</v>
      </c>
      <c r="SZX97" s="294">
        <f t="shared" si="213"/>
        <v>-1047.9748559157808</v>
      </c>
      <c r="SZY97" s="294">
        <f t="shared" si="213"/>
        <v>-1047.9748559157808</v>
      </c>
      <c r="SZZ97" s="294">
        <f t="shared" si="213"/>
        <v>-1047.9748559157808</v>
      </c>
      <c r="TAA97" s="294">
        <f t="shared" si="213"/>
        <v>-1047.9748559157808</v>
      </c>
      <c r="TAB97" s="294">
        <f t="shared" si="213"/>
        <v>-1047.9748559157808</v>
      </c>
      <c r="TAC97" s="294">
        <f t="shared" si="213"/>
        <v>-1047.9748559157808</v>
      </c>
      <c r="TAD97" s="294">
        <f t="shared" si="213"/>
        <v>-1047.9748559157808</v>
      </c>
      <c r="TAE97" s="294">
        <f t="shared" si="213"/>
        <v>-1047.9748559157808</v>
      </c>
      <c r="TAF97" s="294">
        <f t="shared" si="213"/>
        <v>-1047.9748559157808</v>
      </c>
      <c r="TAG97" s="294">
        <f t="shared" si="213"/>
        <v>-1047.9748559157808</v>
      </c>
      <c r="TAH97" s="294">
        <f t="shared" si="213"/>
        <v>-1047.9748559157808</v>
      </c>
      <c r="TAI97" s="294">
        <f t="shared" si="213"/>
        <v>-1047.9748559157808</v>
      </c>
      <c r="TAJ97" s="294">
        <f t="shared" si="213"/>
        <v>-1047.9748559157808</v>
      </c>
      <c r="TAK97" s="294">
        <f t="shared" si="213"/>
        <v>-1047.9748559157808</v>
      </c>
      <c r="TAL97" s="294">
        <f t="shared" si="213"/>
        <v>-1047.9748559157808</v>
      </c>
      <c r="TAM97" s="294">
        <f t="shared" si="213"/>
        <v>-1047.9748559157808</v>
      </c>
      <c r="TAN97" s="294">
        <f t="shared" si="213"/>
        <v>-1047.9748559157808</v>
      </c>
      <c r="TAO97" s="294">
        <f t="shared" si="213"/>
        <v>-1047.9748559157808</v>
      </c>
      <c r="TAP97" s="294">
        <f t="shared" si="213"/>
        <v>-1047.9748559157808</v>
      </c>
      <c r="TAQ97" s="294">
        <f t="shared" si="213"/>
        <v>-1047.9748559157808</v>
      </c>
      <c r="TAR97" s="294">
        <f t="shared" si="213"/>
        <v>-1047.9748559157808</v>
      </c>
      <c r="TAS97" s="294">
        <f t="shared" si="213"/>
        <v>-1047.9748559157808</v>
      </c>
      <c r="TAT97" s="294">
        <f t="shared" si="213"/>
        <v>-1047.9748559157808</v>
      </c>
      <c r="TAU97" s="294">
        <f t="shared" si="213"/>
        <v>-1047.9748559157808</v>
      </c>
      <c r="TAV97" s="294">
        <f t="shared" si="213"/>
        <v>-1047.9748559157808</v>
      </c>
      <c r="TAW97" s="294">
        <f t="shared" si="213"/>
        <v>-1047.9748559157808</v>
      </c>
      <c r="TAX97" s="294">
        <f t="shared" si="213"/>
        <v>-1047.9748559157808</v>
      </c>
      <c r="TAY97" s="294">
        <f t="shared" si="213"/>
        <v>-1047.9748559157808</v>
      </c>
      <c r="TAZ97" s="294">
        <f t="shared" si="213"/>
        <v>-1047.9748559157808</v>
      </c>
      <c r="TBA97" s="294">
        <f t="shared" si="213"/>
        <v>-1047.9748559157808</v>
      </c>
      <c r="TBB97" s="294">
        <f t="shared" si="213"/>
        <v>-1047.9748559157808</v>
      </c>
      <c r="TBC97" s="294">
        <f t="shared" si="213"/>
        <v>-1047.9748559157808</v>
      </c>
      <c r="TBD97" s="294">
        <f t="shared" si="213"/>
        <v>-1047.9748559157808</v>
      </c>
      <c r="TBE97" s="294">
        <f t="shared" si="213"/>
        <v>-1047.9748559157808</v>
      </c>
      <c r="TBF97" s="294">
        <f t="shared" ref="TBF97:TDQ97" si="214">(TBF$96*$B101+SUM($F$8:$F$10)-((TBF$96*$B101+SUM($F$8:$F$10))/$F$11*$F$40)-($F$27*TBF$96/$D$7)-SUM($F$14:$F$26,$F$28:$F$33,$F$35:$F$36,$F$41))</f>
        <v>-1047.9748559157808</v>
      </c>
      <c r="TBG97" s="294">
        <f t="shared" si="214"/>
        <v>-1047.9748559157808</v>
      </c>
      <c r="TBH97" s="294">
        <f t="shared" si="214"/>
        <v>-1047.9748559157808</v>
      </c>
      <c r="TBI97" s="294">
        <f t="shared" si="214"/>
        <v>-1047.9748559157808</v>
      </c>
      <c r="TBJ97" s="294">
        <f t="shared" si="214"/>
        <v>-1047.9748559157808</v>
      </c>
      <c r="TBK97" s="294">
        <f t="shared" si="214"/>
        <v>-1047.9748559157808</v>
      </c>
      <c r="TBL97" s="294">
        <f t="shared" si="214"/>
        <v>-1047.9748559157808</v>
      </c>
      <c r="TBM97" s="294">
        <f t="shared" si="214"/>
        <v>-1047.9748559157808</v>
      </c>
      <c r="TBN97" s="294">
        <f t="shared" si="214"/>
        <v>-1047.9748559157808</v>
      </c>
      <c r="TBO97" s="294">
        <f t="shared" si="214"/>
        <v>-1047.9748559157808</v>
      </c>
      <c r="TBP97" s="294">
        <f t="shared" si="214"/>
        <v>-1047.9748559157808</v>
      </c>
      <c r="TBQ97" s="294">
        <f t="shared" si="214"/>
        <v>-1047.9748559157808</v>
      </c>
      <c r="TBR97" s="294">
        <f t="shared" si="214"/>
        <v>-1047.9748559157808</v>
      </c>
      <c r="TBS97" s="294">
        <f t="shared" si="214"/>
        <v>-1047.9748559157808</v>
      </c>
      <c r="TBT97" s="294">
        <f t="shared" si="214"/>
        <v>-1047.9748559157808</v>
      </c>
      <c r="TBU97" s="294">
        <f t="shared" si="214"/>
        <v>-1047.9748559157808</v>
      </c>
      <c r="TBV97" s="294">
        <f t="shared" si="214"/>
        <v>-1047.9748559157808</v>
      </c>
      <c r="TBW97" s="294">
        <f t="shared" si="214"/>
        <v>-1047.9748559157808</v>
      </c>
      <c r="TBX97" s="294">
        <f t="shared" si="214"/>
        <v>-1047.9748559157808</v>
      </c>
      <c r="TBY97" s="294">
        <f t="shared" si="214"/>
        <v>-1047.9748559157808</v>
      </c>
      <c r="TBZ97" s="294">
        <f t="shared" si="214"/>
        <v>-1047.9748559157808</v>
      </c>
      <c r="TCA97" s="294">
        <f t="shared" si="214"/>
        <v>-1047.9748559157808</v>
      </c>
      <c r="TCB97" s="294">
        <f t="shared" si="214"/>
        <v>-1047.9748559157808</v>
      </c>
      <c r="TCC97" s="294">
        <f t="shared" si="214"/>
        <v>-1047.9748559157808</v>
      </c>
      <c r="TCD97" s="294">
        <f t="shared" si="214"/>
        <v>-1047.9748559157808</v>
      </c>
      <c r="TCE97" s="294">
        <f t="shared" si="214"/>
        <v>-1047.9748559157808</v>
      </c>
      <c r="TCF97" s="294">
        <f t="shared" si="214"/>
        <v>-1047.9748559157808</v>
      </c>
      <c r="TCG97" s="294">
        <f t="shared" si="214"/>
        <v>-1047.9748559157808</v>
      </c>
      <c r="TCH97" s="294">
        <f t="shared" si="214"/>
        <v>-1047.9748559157808</v>
      </c>
      <c r="TCI97" s="294">
        <f t="shared" si="214"/>
        <v>-1047.9748559157808</v>
      </c>
      <c r="TCJ97" s="294">
        <f t="shared" si="214"/>
        <v>-1047.9748559157808</v>
      </c>
      <c r="TCK97" s="294">
        <f t="shared" si="214"/>
        <v>-1047.9748559157808</v>
      </c>
      <c r="TCL97" s="294">
        <f t="shared" si="214"/>
        <v>-1047.9748559157808</v>
      </c>
      <c r="TCM97" s="294">
        <f t="shared" si="214"/>
        <v>-1047.9748559157808</v>
      </c>
      <c r="TCN97" s="294">
        <f t="shared" si="214"/>
        <v>-1047.9748559157808</v>
      </c>
      <c r="TCO97" s="294">
        <f t="shared" si="214"/>
        <v>-1047.9748559157808</v>
      </c>
      <c r="TCP97" s="294">
        <f t="shared" si="214"/>
        <v>-1047.9748559157808</v>
      </c>
      <c r="TCQ97" s="294">
        <f t="shared" si="214"/>
        <v>-1047.9748559157808</v>
      </c>
      <c r="TCR97" s="294">
        <f t="shared" si="214"/>
        <v>-1047.9748559157808</v>
      </c>
      <c r="TCS97" s="294">
        <f t="shared" si="214"/>
        <v>-1047.9748559157808</v>
      </c>
      <c r="TCT97" s="294">
        <f t="shared" si="214"/>
        <v>-1047.9748559157808</v>
      </c>
      <c r="TCU97" s="294">
        <f t="shared" si="214"/>
        <v>-1047.9748559157808</v>
      </c>
      <c r="TCV97" s="294">
        <f t="shared" si="214"/>
        <v>-1047.9748559157808</v>
      </c>
      <c r="TCW97" s="294">
        <f t="shared" si="214"/>
        <v>-1047.9748559157808</v>
      </c>
      <c r="TCX97" s="294">
        <f t="shared" si="214"/>
        <v>-1047.9748559157808</v>
      </c>
      <c r="TCY97" s="294">
        <f t="shared" si="214"/>
        <v>-1047.9748559157808</v>
      </c>
      <c r="TCZ97" s="294">
        <f t="shared" si="214"/>
        <v>-1047.9748559157808</v>
      </c>
      <c r="TDA97" s="294">
        <f t="shared" si="214"/>
        <v>-1047.9748559157808</v>
      </c>
      <c r="TDB97" s="294">
        <f t="shared" si="214"/>
        <v>-1047.9748559157808</v>
      </c>
      <c r="TDC97" s="294">
        <f t="shared" si="214"/>
        <v>-1047.9748559157808</v>
      </c>
      <c r="TDD97" s="294">
        <f t="shared" si="214"/>
        <v>-1047.9748559157808</v>
      </c>
      <c r="TDE97" s="294">
        <f t="shared" si="214"/>
        <v>-1047.9748559157808</v>
      </c>
      <c r="TDF97" s="294">
        <f t="shared" si="214"/>
        <v>-1047.9748559157808</v>
      </c>
      <c r="TDG97" s="294">
        <f t="shared" si="214"/>
        <v>-1047.9748559157808</v>
      </c>
      <c r="TDH97" s="294">
        <f t="shared" si="214"/>
        <v>-1047.9748559157808</v>
      </c>
      <c r="TDI97" s="294">
        <f t="shared" si="214"/>
        <v>-1047.9748559157808</v>
      </c>
      <c r="TDJ97" s="294">
        <f t="shared" si="214"/>
        <v>-1047.9748559157808</v>
      </c>
      <c r="TDK97" s="294">
        <f t="shared" si="214"/>
        <v>-1047.9748559157808</v>
      </c>
      <c r="TDL97" s="294">
        <f t="shared" si="214"/>
        <v>-1047.9748559157808</v>
      </c>
      <c r="TDM97" s="294">
        <f t="shared" si="214"/>
        <v>-1047.9748559157808</v>
      </c>
      <c r="TDN97" s="294">
        <f t="shared" si="214"/>
        <v>-1047.9748559157808</v>
      </c>
      <c r="TDO97" s="294">
        <f t="shared" si="214"/>
        <v>-1047.9748559157808</v>
      </c>
      <c r="TDP97" s="294">
        <f t="shared" si="214"/>
        <v>-1047.9748559157808</v>
      </c>
      <c r="TDQ97" s="294">
        <f t="shared" si="214"/>
        <v>-1047.9748559157808</v>
      </c>
      <c r="TDR97" s="294">
        <f t="shared" ref="TDR97:TGC97" si="215">(TDR$96*$B101+SUM($F$8:$F$10)-((TDR$96*$B101+SUM($F$8:$F$10))/$F$11*$F$40)-($F$27*TDR$96/$D$7)-SUM($F$14:$F$26,$F$28:$F$33,$F$35:$F$36,$F$41))</f>
        <v>-1047.9748559157808</v>
      </c>
      <c r="TDS97" s="294">
        <f t="shared" si="215"/>
        <v>-1047.9748559157808</v>
      </c>
      <c r="TDT97" s="294">
        <f t="shared" si="215"/>
        <v>-1047.9748559157808</v>
      </c>
      <c r="TDU97" s="294">
        <f t="shared" si="215"/>
        <v>-1047.9748559157808</v>
      </c>
      <c r="TDV97" s="294">
        <f t="shared" si="215"/>
        <v>-1047.9748559157808</v>
      </c>
      <c r="TDW97" s="294">
        <f t="shared" si="215"/>
        <v>-1047.9748559157808</v>
      </c>
      <c r="TDX97" s="294">
        <f t="shared" si="215"/>
        <v>-1047.9748559157808</v>
      </c>
      <c r="TDY97" s="294">
        <f t="shared" si="215"/>
        <v>-1047.9748559157808</v>
      </c>
      <c r="TDZ97" s="294">
        <f t="shared" si="215"/>
        <v>-1047.9748559157808</v>
      </c>
      <c r="TEA97" s="294">
        <f t="shared" si="215"/>
        <v>-1047.9748559157808</v>
      </c>
      <c r="TEB97" s="294">
        <f t="shared" si="215"/>
        <v>-1047.9748559157808</v>
      </c>
      <c r="TEC97" s="294">
        <f t="shared" si="215"/>
        <v>-1047.9748559157808</v>
      </c>
      <c r="TED97" s="294">
        <f t="shared" si="215"/>
        <v>-1047.9748559157808</v>
      </c>
      <c r="TEE97" s="294">
        <f t="shared" si="215"/>
        <v>-1047.9748559157808</v>
      </c>
      <c r="TEF97" s="294">
        <f t="shared" si="215"/>
        <v>-1047.9748559157808</v>
      </c>
      <c r="TEG97" s="294">
        <f t="shared" si="215"/>
        <v>-1047.9748559157808</v>
      </c>
      <c r="TEH97" s="294">
        <f t="shared" si="215"/>
        <v>-1047.9748559157808</v>
      </c>
      <c r="TEI97" s="294">
        <f t="shared" si="215"/>
        <v>-1047.9748559157808</v>
      </c>
      <c r="TEJ97" s="294">
        <f t="shared" si="215"/>
        <v>-1047.9748559157808</v>
      </c>
      <c r="TEK97" s="294">
        <f t="shared" si="215"/>
        <v>-1047.9748559157808</v>
      </c>
      <c r="TEL97" s="294">
        <f t="shared" si="215"/>
        <v>-1047.9748559157808</v>
      </c>
      <c r="TEM97" s="294">
        <f t="shared" si="215"/>
        <v>-1047.9748559157808</v>
      </c>
      <c r="TEN97" s="294">
        <f t="shared" si="215"/>
        <v>-1047.9748559157808</v>
      </c>
      <c r="TEO97" s="294">
        <f t="shared" si="215"/>
        <v>-1047.9748559157808</v>
      </c>
      <c r="TEP97" s="294">
        <f t="shared" si="215"/>
        <v>-1047.9748559157808</v>
      </c>
      <c r="TEQ97" s="294">
        <f t="shared" si="215"/>
        <v>-1047.9748559157808</v>
      </c>
      <c r="TER97" s="294">
        <f t="shared" si="215"/>
        <v>-1047.9748559157808</v>
      </c>
      <c r="TES97" s="294">
        <f t="shared" si="215"/>
        <v>-1047.9748559157808</v>
      </c>
      <c r="TET97" s="294">
        <f t="shared" si="215"/>
        <v>-1047.9748559157808</v>
      </c>
      <c r="TEU97" s="294">
        <f t="shared" si="215"/>
        <v>-1047.9748559157808</v>
      </c>
      <c r="TEV97" s="294">
        <f t="shared" si="215"/>
        <v>-1047.9748559157808</v>
      </c>
      <c r="TEW97" s="294">
        <f t="shared" si="215"/>
        <v>-1047.9748559157808</v>
      </c>
      <c r="TEX97" s="294">
        <f t="shared" si="215"/>
        <v>-1047.9748559157808</v>
      </c>
      <c r="TEY97" s="294">
        <f t="shared" si="215"/>
        <v>-1047.9748559157808</v>
      </c>
      <c r="TEZ97" s="294">
        <f t="shared" si="215"/>
        <v>-1047.9748559157808</v>
      </c>
      <c r="TFA97" s="294">
        <f t="shared" si="215"/>
        <v>-1047.9748559157808</v>
      </c>
      <c r="TFB97" s="294">
        <f t="shared" si="215"/>
        <v>-1047.9748559157808</v>
      </c>
      <c r="TFC97" s="294">
        <f t="shared" si="215"/>
        <v>-1047.9748559157808</v>
      </c>
      <c r="TFD97" s="294">
        <f t="shared" si="215"/>
        <v>-1047.9748559157808</v>
      </c>
      <c r="TFE97" s="294">
        <f t="shared" si="215"/>
        <v>-1047.9748559157808</v>
      </c>
      <c r="TFF97" s="294">
        <f t="shared" si="215"/>
        <v>-1047.9748559157808</v>
      </c>
      <c r="TFG97" s="294">
        <f t="shared" si="215"/>
        <v>-1047.9748559157808</v>
      </c>
      <c r="TFH97" s="294">
        <f t="shared" si="215"/>
        <v>-1047.9748559157808</v>
      </c>
      <c r="TFI97" s="294">
        <f t="shared" si="215"/>
        <v>-1047.9748559157808</v>
      </c>
      <c r="TFJ97" s="294">
        <f t="shared" si="215"/>
        <v>-1047.9748559157808</v>
      </c>
      <c r="TFK97" s="294">
        <f t="shared" si="215"/>
        <v>-1047.9748559157808</v>
      </c>
      <c r="TFL97" s="294">
        <f t="shared" si="215"/>
        <v>-1047.9748559157808</v>
      </c>
      <c r="TFM97" s="294">
        <f t="shared" si="215"/>
        <v>-1047.9748559157808</v>
      </c>
      <c r="TFN97" s="294">
        <f t="shared" si="215"/>
        <v>-1047.9748559157808</v>
      </c>
      <c r="TFO97" s="294">
        <f t="shared" si="215"/>
        <v>-1047.9748559157808</v>
      </c>
      <c r="TFP97" s="294">
        <f t="shared" si="215"/>
        <v>-1047.9748559157808</v>
      </c>
      <c r="TFQ97" s="294">
        <f t="shared" si="215"/>
        <v>-1047.9748559157808</v>
      </c>
      <c r="TFR97" s="294">
        <f t="shared" si="215"/>
        <v>-1047.9748559157808</v>
      </c>
      <c r="TFS97" s="294">
        <f t="shared" si="215"/>
        <v>-1047.9748559157808</v>
      </c>
      <c r="TFT97" s="294">
        <f t="shared" si="215"/>
        <v>-1047.9748559157808</v>
      </c>
      <c r="TFU97" s="294">
        <f t="shared" si="215"/>
        <v>-1047.9748559157808</v>
      </c>
      <c r="TFV97" s="294">
        <f t="shared" si="215"/>
        <v>-1047.9748559157808</v>
      </c>
      <c r="TFW97" s="294">
        <f t="shared" si="215"/>
        <v>-1047.9748559157808</v>
      </c>
      <c r="TFX97" s="294">
        <f t="shared" si="215"/>
        <v>-1047.9748559157808</v>
      </c>
      <c r="TFY97" s="294">
        <f t="shared" si="215"/>
        <v>-1047.9748559157808</v>
      </c>
      <c r="TFZ97" s="294">
        <f t="shared" si="215"/>
        <v>-1047.9748559157808</v>
      </c>
      <c r="TGA97" s="294">
        <f t="shared" si="215"/>
        <v>-1047.9748559157808</v>
      </c>
      <c r="TGB97" s="294">
        <f t="shared" si="215"/>
        <v>-1047.9748559157808</v>
      </c>
      <c r="TGC97" s="294">
        <f t="shared" si="215"/>
        <v>-1047.9748559157808</v>
      </c>
      <c r="TGD97" s="294">
        <f t="shared" ref="TGD97:TIO97" si="216">(TGD$96*$B101+SUM($F$8:$F$10)-((TGD$96*$B101+SUM($F$8:$F$10))/$F$11*$F$40)-($F$27*TGD$96/$D$7)-SUM($F$14:$F$26,$F$28:$F$33,$F$35:$F$36,$F$41))</f>
        <v>-1047.9748559157808</v>
      </c>
      <c r="TGE97" s="294">
        <f t="shared" si="216"/>
        <v>-1047.9748559157808</v>
      </c>
      <c r="TGF97" s="294">
        <f t="shared" si="216"/>
        <v>-1047.9748559157808</v>
      </c>
      <c r="TGG97" s="294">
        <f t="shared" si="216"/>
        <v>-1047.9748559157808</v>
      </c>
      <c r="TGH97" s="294">
        <f t="shared" si="216"/>
        <v>-1047.9748559157808</v>
      </c>
      <c r="TGI97" s="294">
        <f t="shared" si="216"/>
        <v>-1047.9748559157808</v>
      </c>
      <c r="TGJ97" s="294">
        <f t="shared" si="216"/>
        <v>-1047.9748559157808</v>
      </c>
      <c r="TGK97" s="294">
        <f t="shared" si="216"/>
        <v>-1047.9748559157808</v>
      </c>
      <c r="TGL97" s="294">
        <f t="shared" si="216"/>
        <v>-1047.9748559157808</v>
      </c>
      <c r="TGM97" s="294">
        <f t="shared" si="216"/>
        <v>-1047.9748559157808</v>
      </c>
      <c r="TGN97" s="294">
        <f t="shared" si="216"/>
        <v>-1047.9748559157808</v>
      </c>
      <c r="TGO97" s="294">
        <f t="shared" si="216"/>
        <v>-1047.9748559157808</v>
      </c>
      <c r="TGP97" s="294">
        <f t="shared" si="216"/>
        <v>-1047.9748559157808</v>
      </c>
      <c r="TGQ97" s="294">
        <f t="shared" si="216"/>
        <v>-1047.9748559157808</v>
      </c>
      <c r="TGR97" s="294">
        <f t="shared" si="216"/>
        <v>-1047.9748559157808</v>
      </c>
      <c r="TGS97" s="294">
        <f t="shared" si="216"/>
        <v>-1047.9748559157808</v>
      </c>
      <c r="TGT97" s="294">
        <f t="shared" si="216"/>
        <v>-1047.9748559157808</v>
      </c>
      <c r="TGU97" s="294">
        <f t="shared" si="216"/>
        <v>-1047.9748559157808</v>
      </c>
      <c r="TGV97" s="294">
        <f t="shared" si="216"/>
        <v>-1047.9748559157808</v>
      </c>
      <c r="TGW97" s="294">
        <f t="shared" si="216"/>
        <v>-1047.9748559157808</v>
      </c>
      <c r="TGX97" s="294">
        <f t="shared" si="216"/>
        <v>-1047.9748559157808</v>
      </c>
      <c r="TGY97" s="294">
        <f t="shared" si="216"/>
        <v>-1047.9748559157808</v>
      </c>
      <c r="TGZ97" s="294">
        <f t="shared" si="216"/>
        <v>-1047.9748559157808</v>
      </c>
      <c r="THA97" s="294">
        <f t="shared" si="216"/>
        <v>-1047.9748559157808</v>
      </c>
      <c r="THB97" s="294">
        <f t="shared" si="216"/>
        <v>-1047.9748559157808</v>
      </c>
      <c r="THC97" s="294">
        <f t="shared" si="216"/>
        <v>-1047.9748559157808</v>
      </c>
      <c r="THD97" s="294">
        <f t="shared" si="216"/>
        <v>-1047.9748559157808</v>
      </c>
      <c r="THE97" s="294">
        <f t="shared" si="216"/>
        <v>-1047.9748559157808</v>
      </c>
      <c r="THF97" s="294">
        <f t="shared" si="216"/>
        <v>-1047.9748559157808</v>
      </c>
      <c r="THG97" s="294">
        <f t="shared" si="216"/>
        <v>-1047.9748559157808</v>
      </c>
      <c r="THH97" s="294">
        <f t="shared" si="216"/>
        <v>-1047.9748559157808</v>
      </c>
      <c r="THI97" s="294">
        <f t="shared" si="216"/>
        <v>-1047.9748559157808</v>
      </c>
      <c r="THJ97" s="294">
        <f t="shared" si="216"/>
        <v>-1047.9748559157808</v>
      </c>
      <c r="THK97" s="294">
        <f t="shared" si="216"/>
        <v>-1047.9748559157808</v>
      </c>
      <c r="THL97" s="294">
        <f t="shared" si="216"/>
        <v>-1047.9748559157808</v>
      </c>
      <c r="THM97" s="294">
        <f t="shared" si="216"/>
        <v>-1047.9748559157808</v>
      </c>
      <c r="THN97" s="294">
        <f t="shared" si="216"/>
        <v>-1047.9748559157808</v>
      </c>
      <c r="THO97" s="294">
        <f t="shared" si="216"/>
        <v>-1047.9748559157808</v>
      </c>
      <c r="THP97" s="294">
        <f t="shared" si="216"/>
        <v>-1047.9748559157808</v>
      </c>
      <c r="THQ97" s="294">
        <f t="shared" si="216"/>
        <v>-1047.9748559157808</v>
      </c>
      <c r="THR97" s="294">
        <f t="shared" si="216"/>
        <v>-1047.9748559157808</v>
      </c>
      <c r="THS97" s="294">
        <f t="shared" si="216"/>
        <v>-1047.9748559157808</v>
      </c>
      <c r="THT97" s="294">
        <f t="shared" si="216"/>
        <v>-1047.9748559157808</v>
      </c>
      <c r="THU97" s="294">
        <f t="shared" si="216"/>
        <v>-1047.9748559157808</v>
      </c>
      <c r="THV97" s="294">
        <f t="shared" si="216"/>
        <v>-1047.9748559157808</v>
      </c>
      <c r="THW97" s="294">
        <f t="shared" si="216"/>
        <v>-1047.9748559157808</v>
      </c>
      <c r="THX97" s="294">
        <f t="shared" si="216"/>
        <v>-1047.9748559157808</v>
      </c>
      <c r="THY97" s="294">
        <f t="shared" si="216"/>
        <v>-1047.9748559157808</v>
      </c>
      <c r="THZ97" s="294">
        <f t="shared" si="216"/>
        <v>-1047.9748559157808</v>
      </c>
      <c r="TIA97" s="294">
        <f t="shared" si="216"/>
        <v>-1047.9748559157808</v>
      </c>
      <c r="TIB97" s="294">
        <f t="shared" si="216"/>
        <v>-1047.9748559157808</v>
      </c>
      <c r="TIC97" s="294">
        <f t="shared" si="216"/>
        <v>-1047.9748559157808</v>
      </c>
      <c r="TID97" s="294">
        <f t="shared" si="216"/>
        <v>-1047.9748559157808</v>
      </c>
      <c r="TIE97" s="294">
        <f t="shared" si="216"/>
        <v>-1047.9748559157808</v>
      </c>
      <c r="TIF97" s="294">
        <f t="shared" si="216"/>
        <v>-1047.9748559157808</v>
      </c>
      <c r="TIG97" s="294">
        <f t="shared" si="216"/>
        <v>-1047.9748559157808</v>
      </c>
      <c r="TIH97" s="294">
        <f t="shared" si="216"/>
        <v>-1047.9748559157808</v>
      </c>
      <c r="TII97" s="294">
        <f t="shared" si="216"/>
        <v>-1047.9748559157808</v>
      </c>
      <c r="TIJ97" s="294">
        <f t="shared" si="216"/>
        <v>-1047.9748559157808</v>
      </c>
      <c r="TIK97" s="294">
        <f t="shared" si="216"/>
        <v>-1047.9748559157808</v>
      </c>
      <c r="TIL97" s="294">
        <f t="shared" si="216"/>
        <v>-1047.9748559157808</v>
      </c>
      <c r="TIM97" s="294">
        <f t="shared" si="216"/>
        <v>-1047.9748559157808</v>
      </c>
      <c r="TIN97" s="294">
        <f t="shared" si="216"/>
        <v>-1047.9748559157808</v>
      </c>
      <c r="TIO97" s="294">
        <f t="shared" si="216"/>
        <v>-1047.9748559157808</v>
      </c>
      <c r="TIP97" s="294">
        <f t="shared" ref="TIP97:TLA97" si="217">(TIP$96*$B101+SUM($F$8:$F$10)-((TIP$96*$B101+SUM($F$8:$F$10))/$F$11*$F$40)-($F$27*TIP$96/$D$7)-SUM($F$14:$F$26,$F$28:$F$33,$F$35:$F$36,$F$41))</f>
        <v>-1047.9748559157808</v>
      </c>
      <c r="TIQ97" s="294">
        <f t="shared" si="217"/>
        <v>-1047.9748559157808</v>
      </c>
      <c r="TIR97" s="294">
        <f t="shared" si="217"/>
        <v>-1047.9748559157808</v>
      </c>
      <c r="TIS97" s="294">
        <f t="shared" si="217"/>
        <v>-1047.9748559157808</v>
      </c>
      <c r="TIT97" s="294">
        <f t="shared" si="217"/>
        <v>-1047.9748559157808</v>
      </c>
      <c r="TIU97" s="294">
        <f t="shared" si="217"/>
        <v>-1047.9748559157808</v>
      </c>
      <c r="TIV97" s="294">
        <f t="shared" si="217"/>
        <v>-1047.9748559157808</v>
      </c>
      <c r="TIW97" s="294">
        <f t="shared" si="217"/>
        <v>-1047.9748559157808</v>
      </c>
      <c r="TIX97" s="294">
        <f t="shared" si="217"/>
        <v>-1047.9748559157808</v>
      </c>
      <c r="TIY97" s="294">
        <f t="shared" si="217"/>
        <v>-1047.9748559157808</v>
      </c>
      <c r="TIZ97" s="294">
        <f t="shared" si="217"/>
        <v>-1047.9748559157808</v>
      </c>
      <c r="TJA97" s="294">
        <f t="shared" si="217"/>
        <v>-1047.9748559157808</v>
      </c>
      <c r="TJB97" s="294">
        <f t="shared" si="217"/>
        <v>-1047.9748559157808</v>
      </c>
      <c r="TJC97" s="294">
        <f t="shared" si="217"/>
        <v>-1047.9748559157808</v>
      </c>
      <c r="TJD97" s="294">
        <f t="shared" si="217"/>
        <v>-1047.9748559157808</v>
      </c>
      <c r="TJE97" s="294">
        <f t="shared" si="217"/>
        <v>-1047.9748559157808</v>
      </c>
      <c r="TJF97" s="294">
        <f t="shared" si="217"/>
        <v>-1047.9748559157808</v>
      </c>
      <c r="TJG97" s="294">
        <f t="shared" si="217"/>
        <v>-1047.9748559157808</v>
      </c>
      <c r="TJH97" s="294">
        <f t="shared" si="217"/>
        <v>-1047.9748559157808</v>
      </c>
      <c r="TJI97" s="294">
        <f t="shared" si="217"/>
        <v>-1047.9748559157808</v>
      </c>
      <c r="TJJ97" s="294">
        <f t="shared" si="217"/>
        <v>-1047.9748559157808</v>
      </c>
      <c r="TJK97" s="294">
        <f t="shared" si="217"/>
        <v>-1047.9748559157808</v>
      </c>
      <c r="TJL97" s="294">
        <f t="shared" si="217"/>
        <v>-1047.9748559157808</v>
      </c>
      <c r="TJM97" s="294">
        <f t="shared" si="217"/>
        <v>-1047.9748559157808</v>
      </c>
      <c r="TJN97" s="294">
        <f t="shared" si="217"/>
        <v>-1047.9748559157808</v>
      </c>
      <c r="TJO97" s="294">
        <f t="shared" si="217"/>
        <v>-1047.9748559157808</v>
      </c>
      <c r="TJP97" s="294">
        <f t="shared" si="217"/>
        <v>-1047.9748559157808</v>
      </c>
      <c r="TJQ97" s="294">
        <f t="shared" si="217"/>
        <v>-1047.9748559157808</v>
      </c>
      <c r="TJR97" s="294">
        <f t="shared" si="217"/>
        <v>-1047.9748559157808</v>
      </c>
      <c r="TJS97" s="294">
        <f t="shared" si="217"/>
        <v>-1047.9748559157808</v>
      </c>
      <c r="TJT97" s="294">
        <f t="shared" si="217"/>
        <v>-1047.9748559157808</v>
      </c>
      <c r="TJU97" s="294">
        <f t="shared" si="217"/>
        <v>-1047.9748559157808</v>
      </c>
      <c r="TJV97" s="294">
        <f t="shared" si="217"/>
        <v>-1047.9748559157808</v>
      </c>
      <c r="TJW97" s="294">
        <f t="shared" si="217"/>
        <v>-1047.9748559157808</v>
      </c>
      <c r="TJX97" s="294">
        <f t="shared" si="217"/>
        <v>-1047.9748559157808</v>
      </c>
      <c r="TJY97" s="294">
        <f t="shared" si="217"/>
        <v>-1047.9748559157808</v>
      </c>
      <c r="TJZ97" s="294">
        <f t="shared" si="217"/>
        <v>-1047.9748559157808</v>
      </c>
      <c r="TKA97" s="294">
        <f t="shared" si="217"/>
        <v>-1047.9748559157808</v>
      </c>
      <c r="TKB97" s="294">
        <f t="shared" si="217"/>
        <v>-1047.9748559157808</v>
      </c>
      <c r="TKC97" s="294">
        <f t="shared" si="217"/>
        <v>-1047.9748559157808</v>
      </c>
      <c r="TKD97" s="294">
        <f t="shared" si="217"/>
        <v>-1047.9748559157808</v>
      </c>
      <c r="TKE97" s="294">
        <f t="shared" si="217"/>
        <v>-1047.9748559157808</v>
      </c>
      <c r="TKF97" s="294">
        <f t="shared" si="217"/>
        <v>-1047.9748559157808</v>
      </c>
      <c r="TKG97" s="294">
        <f t="shared" si="217"/>
        <v>-1047.9748559157808</v>
      </c>
      <c r="TKH97" s="294">
        <f t="shared" si="217"/>
        <v>-1047.9748559157808</v>
      </c>
      <c r="TKI97" s="294">
        <f t="shared" si="217"/>
        <v>-1047.9748559157808</v>
      </c>
      <c r="TKJ97" s="294">
        <f t="shared" si="217"/>
        <v>-1047.9748559157808</v>
      </c>
      <c r="TKK97" s="294">
        <f t="shared" si="217"/>
        <v>-1047.9748559157808</v>
      </c>
      <c r="TKL97" s="294">
        <f t="shared" si="217"/>
        <v>-1047.9748559157808</v>
      </c>
      <c r="TKM97" s="294">
        <f t="shared" si="217"/>
        <v>-1047.9748559157808</v>
      </c>
      <c r="TKN97" s="294">
        <f t="shared" si="217"/>
        <v>-1047.9748559157808</v>
      </c>
      <c r="TKO97" s="294">
        <f t="shared" si="217"/>
        <v>-1047.9748559157808</v>
      </c>
      <c r="TKP97" s="294">
        <f t="shared" si="217"/>
        <v>-1047.9748559157808</v>
      </c>
      <c r="TKQ97" s="294">
        <f t="shared" si="217"/>
        <v>-1047.9748559157808</v>
      </c>
      <c r="TKR97" s="294">
        <f t="shared" si="217"/>
        <v>-1047.9748559157808</v>
      </c>
      <c r="TKS97" s="294">
        <f t="shared" si="217"/>
        <v>-1047.9748559157808</v>
      </c>
      <c r="TKT97" s="294">
        <f t="shared" si="217"/>
        <v>-1047.9748559157808</v>
      </c>
      <c r="TKU97" s="294">
        <f t="shared" si="217"/>
        <v>-1047.9748559157808</v>
      </c>
      <c r="TKV97" s="294">
        <f t="shared" si="217"/>
        <v>-1047.9748559157808</v>
      </c>
      <c r="TKW97" s="294">
        <f t="shared" si="217"/>
        <v>-1047.9748559157808</v>
      </c>
      <c r="TKX97" s="294">
        <f t="shared" si="217"/>
        <v>-1047.9748559157808</v>
      </c>
      <c r="TKY97" s="294">
        <f t="shared" si="217"/>
        <v>-1047.9748559157808</v>
      </c>
      <c r="TKZ97" s="294">
        <f t="shared" si="217"/>
        <v>-1047.9748559157808</v>
      </c>
      <c r="TLA97" s="294">
        <f t="shared" si="217"/>
        <v>-1047.9748559157808</v>
      </c>
      <c r="TLB97" s="294">
        <f t="shared" ref="TLB97:TNM97" si="218">(TLB$96*$B101+SUM($F$8:$F$10)-((TLB$96*$B101+SUM($F$8:$F$10))/$F$11*$F$40)-($F$27*TLB$96/$D$7)-SUM($F$14:$F$26,$F$28:$F$33,$F$35:$F$36,$F$41))</f>
        <v>-1047.9748559157808</v>
      </c>
      <c r="TLC97" s="294">
        <f t="shared" si="218"/>
        <v>-1047.9748559157808</v>
      </c>
      <c r="TLD97" s="294">
        <f t="shared" si="218"/>
        <v>-1047.9748559157808</v>
      </c>
      <c r="TLE97" s="294">
        <f t="shared" si="218"/>
        <v>-1047.9748559157808</v>
      </c>
      <c r="TLF97" s="294">
        <f t="shared" si="218"/>
        <v>-1047.9748559157808</v>
      </c>
      <c r="TLG97" s="294">
        <f t="shared" si="218"/>
        <v>-1047.9748559157808</v>
      </c>
      <c r="TLH97" s="294">
        <f t="shared" si="218"/>
        <v>-1047.9748559157808</v>
      </c>
      <c r="TLI97" s="294">
        <f t="shared" si="218"/>
        <v>-1047.9748559157808</v>
      </c>
      <c r="TLJ97" s="294">
        <f t="shared" si="218"/>
        <v>-1047.9748559157808</v>
      </c>
      <c r="TLK97" s="294">
        <f t="shared" si="218"/>
        <v>-1047.9748559157808</v>
      </c>
      <c r="TLL97" s="294">
        <f t="shared" si="218"/>
        <v>-1047.9748559157808</v>
      </c>
      <c r="TLM97" s="294">
        <f t="shared" si="218"/>
        <v>-1047.9748559157808</v>
      </c>
      <c r="TLN97" s="294">
        <f t="shared" si="218"/>
        <v>-1047.9748559157808</v>
      </c>
      <c r="TLO97" s="294">
        <f t="shared" si="218"/>
        <v>-1047.9748559157808</v>
      </c>
      <c r="TLP97" s="294">
        <f t="shared" si="218"/>
        <v>-1047.9748559157808</v>
      </c>
      <c r="TLQ97" s="294">
        <f t="shared" si="218"/>
        <v>-1047.9748559157808</v>
      </c>
      <c r="TLR97" s="294">
        <f t="shared" si="218"/>
        <v>-1047.9748559157808</v>
      </c>
      <c r="TLS97" s="294">
        <f t="shared" si="218"/>
        <v>-1047.9748559157808</v>
      </c>
      <c r="TLT97" s="294">
        <f t="shared" si="218"/>
        <v>-1047.9748559157808</v>
      </c>
      <c r="TLU97" s="294">
        <f t="shared" si="218"/>
        <v>-1047.9748559157808</v>
      </c>
      <c r="TLV97" s="294">
        <f t="shared" si="218"/>
        <v>-1047.9748559157808</v>
      </c>
      <c r="TLW97" s="294">
        <f t="shared" si="218"/>
        <v>-1047.9748559157808</v>
      </c>
      <c r="TLX97" s="294">
        <f t="shared" si="218"/>
        <v>-1047.9748559157808</v>
      </c>
      <c r="TLY97" s="294">
        <f t="shared" si="218"/>
        <v>-1047.9748559157808</v>
      </c>
      <c r="TLZ97" s="294">
        <f t="shared" si="218"/>
        <v>-1047.9748559157808</v>
      </c>
      <c r="TMA97" s="294">
        <f t="shared" si="218"/>
        <v>-1047.9748559157808</v>
      </c>
      <c r="TMB97" s="294">
        <f t="shared" si="218"/>
        <v>-1047.9748559157808</v>
      </c>
      <c r="TMC97" s="294">
        <f t="shared" si="218"/>
        <v>-1047.9748559157808</v>
      </c>
      <c r="TMD97" s="294">
        <f t="shared" si="218"/>
        <v>-1047.9748559157808</v>
      </c>
      <c r="TME97" s="294">
        <f t="shared" si="218"/>
        <v>-1047.9748559157808</v>
      </c>
      <c r="TMF97" s="294">
        <f t="shared" si="218"/>
        <v>-1047.9748559157808</v>
      </c>
      <c r="TMG97" s="294">
        <f t="shared" si="218"/>
        <v>-1047.9748559157808</v>
      </c>
      <c r="TMH97" s="294">
        <f t="shared" si="218"/>
        <v>-1047.9748559157808</v>
      </c>
      <c r="TMI97" s="294">
        <f t="shared" si="218"/>
        <v>-1047.9748559157808</v>
      </c>
      <c r="TMJ97" s="294">
        <f t="shared" si="218"/>
        <v>-1047.9748559157808</v>
      </c>
      <c r="TMK97" s="294">
        <f t="shared" si="218"/>
        <v>-1047.9748559157808</v>
      </c>
      <c r="TML97" s="294">
        <f t="shared" si="218"/>
        <v>-1047.9748559157808</v>
      </c>
      <c r="TMM97" s="294">
        <f t="shared" si="218"/>
        <v>-1047.9748559157808</v>
      </c>
      <c r="TMN97" s="294">
        <f t="shared" si="218"/>
        <v>-1047.9748559157808</v>
      </c>
      <c r="TMO97" s="294">
        <f t="shared" si="218"/>
        <v>-1047.9748559157808</v>
      </c>
      <c r="TMP97" s="294">
        <f t="shared" si="218"/>
        <v>-1047.9748559157808</v>
      </c>
      <c r="TMQ97" s="294">
        <f t="shared" si="218"/>
        <v>-1047.9748559157808</v>
      </c>
      <c r="TMR97" s="294">
        <f t="shared" si="218"/>
        <v>-1047.9748559157808</v>
      </c>
      <c r="TMS97" s="294">
        <f t="shared" si="218"/>
        <v>-1047.9748559157808</v>
      </c>
      <c r="TMT97" s="294">
        <f t="shared" si="218"/>
        <v>-1047.9748559157808</v>
      </c>
      <c r="TMU97" s="294">
        <f t="shared" si="218"/>
        <v>-1047.9748559157808</v>
      </c>
      <c r="TMV97" s="294">
        <f t="shared" si="218"/>
        <v>-1047.9748559157808</v>
      </c>
      <c r="TMW97" s="294">
        <f t="shared" si="218"/>
        <v>-1047.9748559157808</v>
      </c>
      <c r="TMX97" s="294">
        <f t="shared" si="218"/>
        <v>-1047.9748559157808</v>
      </c>
      <c r="TMY97" s="294">
        <f t="shared" si="218"/>
        <v>-1047.9748559157808</v>
      </c>
      <c r="TMZ97" s="294">
        <f t="shared" si="218"/>
        <v>-1047.9748559157808</v>
      </c>
      <c r="TNA97" s="294">
        <f t="shared" si="218"/>
        <v>-1047.9748559157808</v>
      </c>
      <c r="TNB97" s="294">
        <f t="shared" si="218"/>
        <v>-1047.9748559157808</v>
      </c>
      <c r="TNC97" s="294">
        <f t="shared" si="218"/>
        <v>-1047.9748559157808</v>
      </c>
      <c r="TND97" s="294">
        <f t="shared" si="218"/>
        <v>-1047.9748559157808</v>
      </c>
      <c r="TNE97" s="294">
        <f t="shared" si="218"/>
        <v>-1047.9748559157808</v>
      </c>
      <c r="TNF97" s="294">
        <f t="shared" si="218"/>
        <v>-1047.9748559157808</v>
      </c>
      <c r="TNG97" s="294">
        <f t="shared" si="218"/>
        <v>-1047.9748559157808</v>
      </c>
      <c r="TNH97" s="294">
        <f t="shared" si="218"/>
        <v>-1047.9748559157808</v>
      </c>
      <c r="TNI97" s="294">
        <f t="shared" si="218"/>
        <v>-1047.9748559157808</v>
      </c>
      <c r="TNJ97" s="294">
        <f t="shared" si="218"/>
        <v>-1047.9748559157808</v>
      </c>
      <c r="TNK97" s="294">
        <f t="shared" si="218"/>
        <v>-1047.9748559157808</v>
      </c>
      <c r="TNL97" s="294">
        <f t="shared" si="218"/>
        <v>-1047.9748559157808</v>
      </c>
      <c r="TNM97" s="294">
        <f t="shared" si="218"/>
        <v>-1047.9748559157808</v>
      </c>
      <c r="TNN97" s="294">
        <f t="shared" ref="TNN97:TPY97" si="219">(TNN$96*$B101+SUM($F$8:$F$10)-((TNN$96*$B101+SUM($F$8:$F$10))/$F$11*$F$40)-($F$27*TNN$96/$D$7)-SUM($F$14:$F$26,$F$28:$F$33,$F$35:$F$36,$F$41))</f>
        <v>-1047.9748559157808</v>
      </c>
      <c r="TNO97" s="294">
        <f t="shared" si="219"/>
        <v>-1047.9748559157808</v>
      </c>
      <c r="TNP97" s="294">
        <f t="shared" si="219"/>
        <v>-1047.9748559157808</v>
      </c>
      <c r="TNQ97" s="294">
        <f t="shared" si="219"/>
        <v>-1047.9748559157808</v>
      </c>
      <c r="TNR97" s="294">
        <f t="shared" si="219"/>
        <v>-1047.9748559157808</v>
      </c>
      <c r="TNS97" s="294">
        <f t="shared" si="219"/>
        <v>-1047.9748559157808</v>
      </c>
      <c r="TNT97" s="294">
        <f t="shared" si="219"/>
        <v>-1047.9748559157808</v>
      </c>
      <c r="TNU97" s="294">
        <f t="shared" si="219"/>
        <v>-1047.9748559157808</v>
      </c>
      <c r="TNV97" s="294">
        <f t="shared" si="219"/>
        <v>-1047.9748559157808</v>
      </c>
      <c r="TNW97" s="294">
        <f t="shared" si="219"/>
        <v>-1047.9748559157808</v>
      </c>
      <c r="TNX97" s="294">
        <f t="shared" si="219"/>
        <v>-1047.9748559157808</v>
      </c>
      <c r="TNY97" s="294">
        <f t="shared" si="219"/>
        <v>-1047.9748559157808</v>
      </c>
      <c r="TNZ97" s="294">
        <f t="shared" si="219"/>
        <v>-1047.9748559157808</v>
      </c>
      <c r="TOA97" s="294">
        <f t="shared" si="219"/>
        <v>-1047.9748559157808</v>
      </c>
      <c r="TOB97" s="294">
        <f t="shared" si="219"/>
        <v>-1047.9748559157808</v>
      </c>
      <c r="TOC97" s="294">
        <f t="shared" si="219"/>
        <v>-1047.9748559157808</v>
      </c>
      <c r="TOD97" s="294">
        <f t="shared" si="219"/>
        <v>-1047.9748559157808</v>
      </c>
      <c r="TOE97" s="294">
        <f t="shared" si="219"/>
        <v>-1047.9748559157808</v>
      </c>
      <c r="TOF97" s="294">
        <f t="shared" si="219"/>
        <v>-1047.9748559157808</v>
      </c>
      <c r="TOG97" s="294">
        <f t="shared" si="219"/>
        <v>-1047.9748559157808</v>
      </c>
      <c r="TOH97" s="294">
        <f t="shared" si="219"/>
        <v>-1047.9748559157808</v>
      </c>
      <c r="TOI97" s="294">
        <f t="shared" si="219"/>
        <v>-1047.9748559157808</v>
      </c>
      <c r="TOJ97" s="294">
        <f t="shared" si="219"/>
        <v>-1047.9748559157808</v>
      </c>
      <c r="TOK97" s="294">
        <f t="shared" si="219"/>
        <v>-1047.9748559157808</v>
      </c>
      <c r="TOL97" s="294">
        <f t="shared" si="219"/>
        <v>-1047.9748559157808</v>
      </c>
      <c r="TOM97" s="294">
        <f t="shared" si="219"/>
        <v>-1047.9748559157808</v>
      </c>
      <c r="TON97" s="294">
        <f t="shared" si="219"/>
        <v>-1047.9748559157808</v>
      </c>
      <c r="TOO97" s="294">
        <f t="shared" si="219"/>
        <v>-1047.9748559157808</v>
      </c>
      <c r="TOP97" s="294">
        <f t="shared" si="219"/>
        <v>-1047.9748559157808</v>
      </c>
      <c r="TOQ97" s="294">
        <f t="shared" si="219"/>
        <v>-1047.9748559157808</v>
      </c>
      <c r="TOR97" s="294">
        <f t="shared" si="219"/>
        <v>-1047.9748559157808</v>
      </c>
      <c r="TOS97" s="294">
        <f t="shared" si="219"/>
        <v>-1047.9748559157808</v>
      </c>
      <c r="TOT97" s="294">
        <f t="shared" si="219"/>
        <v>-1047.9748559157808</v>
      </c>
      <c r="TOU97" s="294">
        <f t="shared" si="219"/>
        <v>-1047.9748559157808</v>
      </c>
      <c r="TOV97" s="294">
        <f t="shared" si="219"/>
        <v>-1047.9748559157808</v>
      </c>
      <c r="TOW97" s="294">
        <f t="shared" si="219"/>
        <v>-1047.9748559157808</v>
      </c>
      <c r="TOX97" s="294">
        <f t="shared" si="219"/>
        <v>-1047.9748559157808</v>
      </c>
      <c r="TOY97" s="294">
        <f t="shared" si="219"/>
        <v>-1047.9748559157808</v>
      </c>
      <c r="TOZ97" s="294">
        <f t="shared" si="219"/>
        <v>-1047.9748559157808</v>
      </c>
      <c r="TPA97" s="294">
        <f t="shared" si="219"/>
        <v>-1047.9748559157808</v>
      </c>
      <c r="TPB97" s="294">
        <f t="shared" si="219"/>
        <v>-1047.9748559157808</v>
      </c>
      <c r="TPC97" s="294">
        <f t="shared" si="219"/>
        <v>-1047.9748559157808</v>
      </c>
      <c r="TPD97" s="294">
        <f t="shared" si="219"/>
        <v>-1047.9748559157808</v>
      </c>
      <c r="TPE97" s="294">
        <f t="shared" si="219"/>
        <v>-1047.9748559157808</v>
      </c>
      <c r="TPF97" s="294">
        <f t="shared" si="219"/>
        <v>-1047.9748559157808</v>
      </c>
      <c r="TPG97" s="294">
        <f t="shared" si="219"/>
        <v>-1047.9748559157808</v>
      </c>
      <c r="TPH97" s="294">
        <f t="shared" si="219"/>
        <v>-1047.9748559157808</v>
      </c>
      <c r="TPI97" s="294">
        <f t="shared" si="219"/>
        <v>-1047.9748559157808</v>
      </c>
      <c r="TPJ97" s="294">
        <f t="shared" si="219"/>
        <v>-1047.9748559157808</v>
      </c>
      <c r="TPK97" s="294">
        <f t="shared" si="219"/>
        <v>-1047.9748559157808</v>
      </c>
      <c r="TPL97" s="294">
        <f t="shared" si="219"/>
        <v>-1047.9748559157808</v>
      </c>
      <c r="TPM97" s="294">
        <f t="shared" si="219"/>
        <v>-1047.9748559157808</v>
      </c>
      <c r="TPN97" s="294">
        <f t="shared" si="219"/>
        <v>-1047.9748559157808</v>
      </c>
      <c r="TPO97" s="294">
        <f t="shared" si="219"/>
        <v>-1047.9748559157808</v>
      </c>
      <c r="TPP97" s="294">
        <f t="shared" si="219"/>
        <v>-1047.9748559157808</v>
      </c>
      <c r="TPQ97" s="294">
        <f t="shared" si="219"/>
        <v>-1047.9748559157808</v>
      </c>
      <c r="TPR97" s="294">
        <f t="shared" si="219"/>
        <v>-1047.9748559157808</v>
      </c>
      <c r="TPS97" s="294">
        <f t="shared" si="219"/>
        <v>-1047.9748559157808</v>
      </c>
      <c r="TPT97" s="294">
        <f t="shared" si="219"/>
        <v>-1047.9748559157808</v>
      </c>
      <c r="TPU97" s="294">
        <f t="shared" si="219"/>
        <v>-1047.9748559157808</v>
      </c>
      <c r="TPV97" s="294">
        <f t="shared" si="219"/>
        <v>-1047.9748559157808</v>
      </c>
      <c r="TPW97" s="294">
        <f t="shared" si="219"/>
        <v>-1047.9748559157808</v>
      </c>
      <c r="TPX97" s="294">
        <f t="shared" si="219"/>
        <v>-1047.9748559157808</v>
      </c>
      <c r="TPY97" s="294">
        <f t="shared" si="219"/>
        <v>-1047.9748559157808</v>
      </c>
      <c r="TPZ97" s="294">
        <f t="shared" ref="TPZ97:TSK97" si="220">(TPZ$96*$B101+SUM($F$8:$F$10)-((TPZ$96*$B101+SUM($F$8:$F$10))/$F$11*$F$40)-($F$27*TPZ$96/$D$7)-SUM($F$14:$F$26,$F$28:$F$33,$F$35:$F$36,$F$41))</f>
        <v>-1047.9748559157808</v>
      </c>
      <c r="TQA97" s="294">
        <f t="shared" si="220"/>
        <v>-1047.9748559157808</v>
      </c>
      <c r="TQB97" s="294">
        <f t="shared" si="220"/>
        <v>-1047.9748559157808</v>
      </c>
      <c r="TQC97" s="294">
        <f t="shared" si="220"/>
        <v>-1047.9748559157808</v>
      </c>
      <c r="TQD97" s="294">
        <f t="shared" si="220"/>
        <v>-1047.9748559157808</v>
      </c>
      <c r="TQE97" s="294">
        <f t="shared" si="220"/>
        <v>-1047.9748559157808</v>
      </c>
      <c r="TQF97" s="294">
        <f t="shared" si="220"/>
        <v>-1047.9748559157808</v>
      </c>
      <c r="TQG97" s="294">
        <f t="shared" si="220"/>
        <v>-1047.9748559157808</v>
      </c>
      <c r="TQH97" s="294">
        <f t="shared" si="220"/>
        <v>-1047.9748559157808</v>
      </c>
      <c r="TQI97" s="294">
        <f t="shared" si="220"/>
        <v>-1047.9748559157808</v>
      </c>
      <c r="TQJ97" s="294">
        <f t="shared" si="220"/>
        <v>-1047.9748559157808</v>
      </c>
      <c r="TQK97" s="294">
        <f t="shared" si="220"/>
        <v>-1047.9748559157808</v>
      </c>
      <c r="TQL97" s="294">
        <f t="shared" si="220"/>
        <v>-1047.9748559157808</v>
      </c>
      <c r="TQM97" s="294">
        <f t="shared" si="220"/>
        <v>-1047.9748559157808</v>
      </c>
      <c r="TQN97" s="294">
        <f t="shared" si="220"/>
        <v>-1047.9748559157808</v>
      </c>
      <c r="TQO97" s="294">
        <f t="shared" si="220"/>
        <v>-1047.9748559157808</v>
      </c>
      <c r="TQP97" s="294">
        <f t="shared" si="220"/>
        <v>-1047.9748559157808</v>
      </c>
      <c r="TQQ97" s="294">
        <f t="shared" si="220"/>
        <v>-1047.9748559157808</v>
      </c>
      <c r="TQR97" s="294">
        <f t="shared" si="220"/>
        <v>-1047.9748559157808</v>
      </c>
      <c r="TQS97" s="294">
        <f t="shared" si="220"/>
        <v>-1047.9748559157808</v>
      </c>
      <c r="TQT97" s="294">
        <f t="shared" si="220"/>
        <v>-1047.9748559157808</v>
      </c>
      <c r="TQU97" s="294">
        <f t="shared" si="220"/>
        <v>-1047.9748559157808</v>
      </c>
      <c r="TQV97" s="294">
        <f t="shared" si="220"/>
        <v>-1047.9748559157808</v>
      </c>
      <c r="TQW97" s="294">
        <f t="shared" si="220"/>
        <v>-1047.9748559157808</v>
      </c>
      <c r="TQX97" s="294">
        <f t="shared" si="220"/>
        <v>-1047.9748559157808</v>
      </c>
      <c r="TQY97" s="294">
        <f t="shared" si="220"/>
        <v>-1047.9748559157808</v>
      </c>
      <c r="TQZ97" s="294">
        <f t="shared" si="220"/>
        <v>-1047.9748559157808</v>
      </c>
      <c r="TRA97" s="294">
        <f t="shared" si="220"/>
        <v>-1047.9748559157808</v>
      </c>
      <c r="TRB97" s="294">
        <f t="shared" si="220"/>
        <v>-1047.9748559157808</v>
      </c>
      <c r="TRC97" s="294">
        <f t="shared" si="220"/>
        <v>-1047.9748559157808</v>
      </c>
      <c r="TRD97" s="294">
        <f t="shared" si="220"/>
        <v>-1047.9748559157808</v>
      </c>
      <c r="TRE97" s="294">
        <f t="shared" si="220"/>
        <v>-1047.9748559157808</v>
      </c>
      <c r="TRF97" s="294">
        <f t="shared" si="220"/>
        <v>-1047.9748559157808</v>
      </c>
      <c r="TRG97" s="294">
        <f t="shared" si="220"/>
        <v>-1047.9748559157808</v>
      </c>
      <c r="TRH97" s="294">
        <f t="shared" si="220"/>
        <v>-1047.9748559157808</v>
      </c>
      <c r="TRI97" s="294">
        <f t="shared" si="220"/>
        <v>-1047.9748559157808</v>
      </c>
      <c r="TRJ97" s="294">
        <f t="shared" si="220"/>
        <v>-1047.9748559157808</v>
      </c>
      <c r="TRK97" s="294">
        <f t="shared" si="220"/>
        <v>-1047.9748559157808</v>
      </c>
      <c r="TRL97" s="294">
        <f t="shared" si="220"/>
        <v>-1047.9748559157808</v>
      </c>
      <c r="TRM97" s="294">
        <f t="shared" si="220"/>
        <v>-1047.9748559157808</v>
      </c>
      <c r="TRN97" s="294">
        <f t="shared" si="220"/>
        <v>-1047.9748559157808</v>
      </c>
      <c r="TRO97" s="294">
        <f t="shared" si="220"/>
        <v>-1047.9748559157808</v>
      </c>
      <c r="TRP97" s="294">
        <f t="shared" si="220"/>
        <v>-1047.9748559157808</v>
      </c>
      <c r="TRQ97" s="294">
        <f t="shared" si="220"/>
        <v>-1047.9748559157808</v>
      </c>
      <c r="TRR97" s="294">
        <f t="shared" si="220"/>
        <v>-1047.9748559157808</v>
      </c>
      <c r="TRS97" s="294">
        <f t="shared" si="220"/>
        <v>-1047.9748559157808</v>
      </c>
      <c r="TRT97" s="294">
        <f t="shared" si="220"/>
        <v>-1047.9748559157808</v>
      </c>
      <c r="TRU97" s="294">
        <f t="shared" si="220"/>
        <v>-1047.9748559157808</v>
      </c>
      <c r="TRV97" s="294">
        <f t="shared" si="220"/>
        <v>-1047.9748559157808</v>
      </c>
      <c r="TRW97" s="294">
        <f t="shared" si="220"/>
        <v>-1047.9748559157808</v>
      </c>
      <c r="TRX97" s="294">
        <f t="shared" si="220"/>
        <v>-1047.9748559157808</v>
      </c>
      <c r="TRY97" s="294">
        <f t="shared" si="220"/>
        <v>-1047.9748559157808</v>
      </c>
      <c r="TRZ97" s="294">
        <f t="shared" si="220"/>
        <v>-1047.9748559157808</v>
      </c>
      <c r="TSA97" s="294">
        <f t="shared" si="220"/>
        <v>-1047.9748559157808</v>
      </c>
      <c r="TSB97" s="294">
        <f t="shared" si="220"/>
        <v>-1047.9748559157808</v>
      </c>
      <c r="TSC97" s="294">
        <f t="shared" si="220"/>
        <v>-1047.9748559157808</v>
      </c>
      <c r="TSD97" s="294">
        <f t="shared" si="220"/>
        <v>-1047.9748559157808</v>
      </c>
      <c r="TSE97" s="294">
        <f t="shared" si="220"/>
        <v>-1047.9748559157808</v>
      </c>
      <c r="TSF97" s="294">
        <f t="shared" si="220"/>
        <v>-1047.9748559157808</v>
      </c>
      <c r="TSG97" s="294">
        <f t="shared" si="220"/>
        <v>-1047.9748559157808</v>
      </c>
      <c r="TSH97" s="294">
        <f t="shared" si="220"/>
        <v>-1047.9748559157808</v>
      </c>
      <c r="TSI97" s="294">
        <f t="shared" si="220"/>
        <v>-1047.9748559157808</v>
      </c>
      <c r="TSJ97" s="294">
        <f t="shared" si="220"/>
        <v>-1047.9748559157808</v>
      </c>
      <c r="TSK97" s="294">
        <f t="shared" si="220"/>
        <v>-1047.9748559157808</v>
      </c>
      <c r="TSL97" s="294">
        <f t="shared" ref="TSL97:TUW97" si="221">(TSL$96*$B101+SUM($F$8:$F$10)-((TSL$96*$B101+SUM($F$8:$F$10))/$F$11*$F$40)-($F$27*TSL$96/$D$7)-SUM($F$14:$F$26,$F$28:$F$33,$F$35:$F$36,$F$41))</f>
        <v>-1047.9748559157808</v>
      </c>
      <c r="TSM97" s="294">
        <f t="shared" si="221"/>
        <v>-1047.9748559157808</v>
      </c>
      <c r="TSN97" s="294">
        <f t="shared" si="221"/>
        <v>-1047.9748559157808</v>
      </c>
      <c r="TSO97" s="294">
        <f t="shared" si="221"/>
        <v>-1047.9748559157808</v>
      </c>
      <c r="TSP97" s="294">
        <f t="shared" si="221"/>
        <v>-1047.9748559157808</v>
      </c>
      <c r="TSQ97" s="294">
        <f t="shared" si="221"/>
        <v>-1047.9748559157808</v>
      </c>
      <c r="TSR97" s="294">
        <f t="shared" si="221"/>
        <v>-1047.9748559157808</v>
      </c>
      <c r="TSS97" s="294">
        <f t="shared" si="221"/>
        <v>-1047.9748559157808</v>
      </c>
      <c r="TST97" s="294">
        <f t="shared" si="221"/>
        <v>-1047.9748559157808</v>
      </c>
      <c r="TSU97" s="294">
        <f t="shared" si="221"/>
        <v>-1047.9748559157808</v>
      </c>
      <c r="TSV97" s="294">
        <f t="shared" si="221"/>
        <v>-1047.9748559157808</v>
      </c>
      <c r="TSW97" s="294">
        <f t="shared" si="221"/>
        <v>-1047.9748559157808</v>
      </c>
      <c r="TSX97" s="294">
        <f t="shared" si="221"/>
        <v>-1047.9748559157808</v>
      </c>
      <c r="TSY97" s="294">
        <f t="shared" si="221"/>
        <v>-1047.9748559157808</v>
      </c>
      <c r="TSZ97" s="294">
        <f t="shared" si="221"/>
        <v>-1047.9748559157808</v>
      </c>
      <c r="TTA97" s="294">
        <f t="shared" si="221"/>
        <v>-1047.9748559157808</v>
      </c>
      <c r="TTB97" s="294">
        <f t="shared" si="221"/>
        <v>-1047.9748559157808</v>
      </c>
      <c r="TTC97" s="294">
        <f t="shared" si="221"/>
        <v>-1047.9748559157808</v>
      </c>
      <c r="TTD97" s="294">
        <f t="shared" si="221"/>
        <v>-1047.9748559157808</v>
      </c>
      <c r="TTE97" s="294">
        <f t="shared" si="221"/>
        <v>-1047.9748559157808</v>
      </c>
      <c r="TTF97" s="294">
        <f t="shared" si="221"/>
        <v>-1047.9748559157808</v>
      </c>
      <c r="TTG97" s="294">
        <f t="shared" si="221"/>
        <v>-1047.9748559157808</v>
      </c>
      <c r="TTH97" s="294">
        <f t="shared" si="221"/>
        <v>-1047.9748559157808</v>
      </c>
      <c r="TTI97" s="294">
        <f t="shared" si="221"/>
        <v>-1047.9748559157808</v>
      </c>
      <c r="TTJ97" s="294">
        <f t="shared" si="221"/>
        <v>-1047.9748559157808</v>
      </c>
      <c r="TTK97" s="294">
        <f t="shared" si="221"/>
        <v>-1047.9748559157808</v>
      </c>
      <c r="TTL97" s="294">
        <f t="shared" si="221"/>
        <v>-1047.9748559157808</v>
      </c>
      <c r="TTM97" s="294">
        <f t="shared" si="221"/>
        <v>-1047.9748559157808</v>
      </c>
      <c r="TTN97" s="294">
        <f t="shared" si="221"/>
        <v>-1047.9748559157808</v>
      </c>
      <c r="TTO97" s="294">
        <f t="shared" si="221"/>
        <v>-1047.9748559157808</v>
      </c>
      <c r="TTP97" s="294">
        <f t="shared" si="221"/>
        <v>-1047.9748559157808</v>
      </c>
      <c r="TTQ97" s="294">
        <f t="shared" si="221"/>
        <v>-1047.9748559157808</v>
      </c>
      <c r="TTR97" s="294">
        <f t="shared" si="221"/>
        <v>-1047.9748559157808</v>
      </c>
      <c r="TTS97" s="294">
        <f t="shared" si="221"/>
        <v>-1047.9748559157808</v>
      </c>
      <c r="TTT97" s="294">
        <f t="shared" si="221"/>
        <v>-1047.9748559157808</v>
      </c>
      <c r="TTU97" s="294">
        <f t="shared" si="221"/>
        <v>-1047.9748559157808</v>
      </c>
      <c r="TTV97" s="294">
        <f t="shared" si="221"/>
        <v>-1047.9748559157808</v>
      </c>
      <c r="TTW97" s="294">
        <f t="shared" si="221"/>
        <v>-1047.9748559157808</v>
      </c>
      <c r="TTX97" s="294">
        <f t="shared" si="221"/>
        <v>-1047.9748559157808</v>
      </c>
      <c r="TTY97" s="294">
        <f t="shared" si="221"/>
        <v>-1047.9748559157808</v>
      </c>
      <c r="TTZ97" s="294">
        <f t="shared" si="221"/>
        <v>-1047.9748559157808</v>
      </c>
      <c r="TUA97" s="294">
        <f t="shared" si="221"/>
        <v>-1047.9748559157808</v>
      </c>
      <c r="TUB97" s="294">
        <f t="shared" si="221"/>
        <v>-1047.9748559157808</v>
      </c>
      <c r="TUC97" s="294">
        <f t="shared" si="221"/>
        <v>-1047.9748559157808</v>
      </c>
      <c r="TUD97" s="294">
        <f t="shared" si="221"/>
        <v>-1047.9748559157808</v>
      </c>
      <c r="TUE97" s="294">
        <f t="shared" si="221"/>
        <v>-1047.9748559157808</v>
      </c>
      <c r="TUF97" s="294">
        <f t="shared" si="221"/>
        <v>-1047.9748559157808</v>
      </c>
      <c r="TUG97" s="294">
        <f t="shared" si="221"/>
        <v>-1047.9748559157808</v>
      </c>
      <c r="TUH97" s="294">
        <f t="shared" si="221"/>
        <v>-1047.9748559157808</v>
      </c>
      <c r="TUI97" s="294">
        <f t="shared" si="221"/>
        <v>-1047.9748559157808</v>
      </c>
      <c r="TUJ97" s="294">
        <f t="shared" si="221"/>
        <v>-1047.9748559157808</v>
      </c>
      <c r="TUK97" s="294">
        <f t="shared" si="221"/>
        <v>-1047.9748559157808</v>
      </c>
      <c r="TUL97" s="294">
        <f t="shared" si="221"/>
        <v>-1047.9748559157808</v>
      </c>
      <c r="TUM97" s="294">
        <f t="shared" si="221"/>
        <v>-1047.9748559157808</v>
      </c>
      <c r="TUN97" s="294">
        <f t="shared" si="221"/>
        <v>-1047.9748559157808</v>
      </c>
      <c r="TUO97" s="294">
        <f t="shared" si="221"/>
        <v>-1047.9748559157808</v>
      </c>
      <c r="TUP97" s="294">
        <f t="shared" si="221"/>
        <v>-1047.9748559157808</v>
      </c>
      <c r="TUQ97" s="294">
        <f t="shared" si="221"/>
        <v>-1047.9748559157808</v>
      </c>
      <c r="TUR97" s="294">
        <f t="shared" si="221"/>
        <v>-1047.9748559157808</v>
      </c>
      <c r="TUS97" s="294">
        <f t="shared" si="221"/>
        <v>-1047.9748559157808</v>
      </c>
      <c r="TUT97" s="294">
        <f t="shared" si="221"/>
        <v>-1047.9748559157808</v>
      </c>
      <c r="TUU97" s="294">
        <f t="shared" si="221"/>
        <v>-1047.9748559157808</v>
      </c>
      <c r="TUV97" s="294">
        <f t="shared" si="221"/>
        <v>-1047.9748559157808</v>
      </c>
      <c r="TUW97" s="294">
        <f t="shared" si="221"/>
        <v>-1047.9748559157808</v>
      </c>
      <c r="TUX97" s="294">
        <f t="shared" ref="TUX97:TXI97" si="222">(TUX$96*$B101+SUM($F$8:$F$10)-((TUX$96*$B101+SUM($F$8:$F$10))/$F$11*$F$40)-($F$27*TUX$96/$D$7)-SUM($F$14:$F$26,$F$28:$F$33,$F$35:$F$36,$F$41))</f>
        <v>-1047.9748559157808</v>
      </c>
      <c r="TUY97" s="294">
        <f t="shared" si="222"/>
        <v>-1047.9748559157808</v>
      </c>
      <c r="TUZ97" s="294">
        <f t="shared" si="222"/>
        <v>-1047.9748559157808</v>
      </c>
      <c r="TVA97" s="294">
        <f t="shared" si="222"/>
        <v>-1047.9748559157808</v>
      </c>
      <c r="TVB97" s="294">
        <f t="shared" si="222"/>
        <v>-1047.9748559157808</v>
      </c>
      <c r="TVC97" s="294">
        <f t="shared" si="222"/>
        <v>-1047.9748559157808</v>
      </c>
      <c r="TVD97" s="294">
        <f t="shared" si="222"/>
        <v>-1047.9748559157808</v>
      </c>
      <c r="TVE97" s="294">
        <f t="shared" si="222"/>
        <v>-1047.9748559157808</v>
      </c>
      <c r="TVF97" s="294">
        <f t="shared" si="222"/>
        <v>-1047.9748559157808</v>
      </c>
      <c r="TVG97" s="294">
        <f t="shared" si="222"/>
        <v>-1047.9748559157808</v>
      </c>
      <c r="TVH97" s="294">
        <f t="shared" si="222"/>
        <v>-1047.9748559157808</v>
      </c>
      <c r="TVI97" s="294">
        <f t="shared" si="222"/>
        <v>-1047.9748559157808</v>
      </c>
      <c r="TVJ97" s="294">
        <f t="shared" si="222"/>
        <v>-1047.9748559157808</v>
      </c>
      <c r="TVK97" s="294">
        <f t="shared" si="222"/>
        <v>-1047.9748559157808</v>
      </c>
      <c r="TVL97" s="294">
        <f t="shared" si="222"/>
        <v>-1047.9748559157808</v>
      </c>
      <c r="TVM97" s="294">
        <f t="shared" si="222"/>
        <v>-1047.9748559157808</v>
      </c>
      <c r="TVN97" s="294">
        <f t="shared" si="222"/>
        <v>-1047.9748559157808</v>
      </c>
      <c r="TVO97" s="294">
        <f t="shared" si="222"/>
        <v>-1047.9748559157808</v>
      </c>
      <c r="TVP97" s="294">
        <f t="shared" si="222"/>
        <v>-1047.9748559157808</v>
      </c>
      <c r="TVQ97" s="294">
        <f t="shared" si="222"/>
        <v>-1047.9748559157808</v>
      </c>
      <c r="TVR97" s="294">
        <f t="shared" si="222"/>
        <v>-1047.9748559157808</v>
      </c>
      <c r="TVS97" s="294">
        <f t="shared" si="222"/>
        <v>-1047.9748559157808</v>
      </c>
      <c r="TVT97" s="294">
        <f t="shared" si="222"/>
        <v>-1047.9748559157808</v>
      </c>
      <c r="TVU97" s="294">
        <f t="shared" si="222"/>
        <v>-1047.9748559157808</v>
      </c>
      <c r="TVV97" s="294">
        <f t="shared" si="222"/>
        <v>-1047.9748559157808</v>
      </c>
      <c r="TVW97" s="294">
        <f t="shared" si="222"/>
        <v>-1047.9748559157808</v>
      </c>
      <c r="TVX97" s="294">
        <f t="shared" si="222"/>
        <v>-1047.9748559157808</v>
      </c>
      <c r="TVY97" s="294">
        <f t="shared" si="222"/>
        <v>-1047.9748559157808</v>
      </c>
      <c r="TVZ97" s="294">
        <f t="shared" si="222"/>
        <v>-1047.9748559157808</v>
      </c>
      <c r="TWA97" s="294">
        <f t="shared" si="222"/>
        <v>-1047.9748559157808</v>
      </c>
      <c r="TWB97" s="294">
        <f t="shared" si="222"/>
        <v>-1047.9748559157808</v>
      </c>
      <c r="TWC97" s="294">
        <f t="shared" si="222"/>
        <v>-1047.9748559157808</v>
      </c>
      <c r="TWD97" s="294">
        <f t="shared" si="222"/>
        <v>-1047.9748559157808</v>
      </c>
      <c r="TWE97" s="294">
        <f t="shared" si="222"/>
        <v>-1047.9748559157808</v>
      </c>
      <c r="TWF97" s="294">
        <f t="shared" si="222"/>
        <v>-1047.9748559157808</v>
      </c>
      <c r="TWG97" s="294">
        <f t="shared" si="222"/>
        <v>-1047.9748559157808</v>
      </c>
      <c r="TWH97" s="294">
        <f t="shared" si="222"/>
        <v>-1047.9748559157808</v>
      </c>
      <c r="TWI97" s="294">
        <f t="shared" si="222"/>
        <v>-1047.9748559157808</v>
      </c>
      <c r="TWJ97" s="294">
        <f t="shared" si="222"/>
        <v>-1047.9748559157808</v>
      </c>
      <c r="TWK97" s="294">
        <f t="shared" si="222"/>
        <v>-1047.9748559157808</v>
      </c>
      <c r="TWL97" s="294">
        <f t="shared" si="222"/>
        <v>-1047.9748559157808</v>
      </c>
      <c r="TWM97" s="294">
        <f t="shared" si="222"/>
        <v>-1047.9748559157808</v>
      </c>
      <c r="TWN97" s="294">
        <f t="shared" si="222"/>
        <v>-1047.9748559157808</v>
      </c>
      <c r="TWO97" s="294">
        <f t="shared" si="222"/>
        <v>-1047.9748559157808</v>
      </c>
      <c r="TWP97" s="294">
        <f t="shared" si="222"/>
        <v>-1047.9748559157808</v>
      </c>
      <c r="TWQ97" s="294">
        <f t="shared" si="222"/>
        <v>-1047.9748559157808</v>
      </c>
      <c r="TWR97" s="294">
        <f t="shared" si="222"/>
        <v>-1047.9748559157808</v>
      </c>
      <c r="TWS97" s="294">
        <f t="shared" si="222"/>
        <v>-1047.9748559157808</v>
      </c>
      <c r="TWT97" s="294">
        <f t="shared" si="222"/>
        <v>-1047.9748559157808</v>
      </c>
      <c r="TWU97" s="294">
        <f t="shared" si="222"/>
        <v>-1047.9748559157808</v>
      </c>
      <c r="TWV97" s="294">
        <f t="shared" si="222"/>
        <v>-1047.9748559157808</v>
      </c>
      <c r="TWW97" s="294">
        <f t="shared" si="222"/>
        <v>-1047.9748559157808</v>
      </c>
      <c r="TWX97" s="294">
        <f t="shared" si="222"/>
        <v>-1047.9748559157808</v>
      </c>
      <c r="TWY97" s="294">
        <f t="shared" si="222"/>
        <v>-1047.9748559157808</v>
      </c>
      <c r="TWZ97" s="294">
        <f t="shared" si="222"/>
        <v>-1047.9748559157808</v>
      </c>
      <c r="TXA97" s="294">
        <f t="shared" si="222"/>
        <v>-1047.9748559157808</v>
      </c>
      <c r="TXB97" s="294">
        <f t="shared" si="222"/>
        <v>-1047.9748559157808</v>
      </c>
      <c r="TXC97" s="294">
        <f t="shared" si="222"/>
        <v>-1047.9748559157808</v>
      </c>
      <c r="TXD97" s="294">
        <f t="shared" si="222"/>
        <v>-1047.9748559157808</v>
      </c>
      <c r="TXE97" s="294">
        <f t="shared" si="222"/>
        <v>-1047.9748559157808</v>
      </c>
      <c r="TXF97" s="294">
        <f t="shared" si="222"/>
        <v>-1047.9748559157808</v>
      </c>
      <c r="TXG97" s="294">
        <f t="shared" si="222"/>
        <v>-1047.9748559157808</v>
      </c>
      <c r="TXH97" s="294">
        <f t="shared" si="222"/>
        <v>-1047.9748559157808</v>
      </c>
      <c r="TXI97" s="294">
        <f t="shared" si="222"/>
        <v>-1047.9748559157808</v>
      </c>
      <c r="TXJ97" s="294">
        <f t="shared" ref="TXJ97:TZU97" si="223">(TXJ$96*$B101+SUM($F$8:$F$10)-((TXJ$96*$B101+SUM($F$8:$F$10))/$F$11*$F$40)-($F$27*TXJ$96/$D$7)-SUM($F$14:$F$26,$F$28:$F$33,$F$35:$F$36,$F$41))</f>
        <v>-1047.9748559157808</v>
      </c>
      <c r="TXK97" s="294">
        <f t="shared" si="223"/>
        <v>-1047.9748559157808</v>
      </c>
      <c r="TXL97" s="294">
        <f t="shared" si="223"/>
        <v>-1047.9748559157808</v>
      </c>
      <c r="TXM97" s="294">
        <f t="shared" si="223"/>
        <v>-1047.9748559157808</v>
      </c>
      <c r="TXN97" s="294">
        <f t="shared" si="223"/>
        <v>-1047.9748559157808</v>
      </c>
      <c r="TXO97" s="294">
        <f t="shared" si="223"/>
        <v>-1047.9748559157808</v>
      </c>
      <c r="TXP97" s="294">
        <f t="shared" si="223"/>
        <v>-1047.9748559157808</v>
      </c>
      <c r="TXQ97" s="294">
        <f t="shared" si="223"/>
        <v>-1047.9748559157808</v>
      </c>
      <c r="TXR97" s="294">
        <f t="shared" si="223"/>
        <v>-1047.9748559157808</v>
      </c>
      <c r="TXS97" s="294">
        <f t="shared" si="223"/>
        <v>-1047.9748559157808</v>
      </c>
      <c r="TXT97" s="294">
        <f t="shared" si="223"/>
        <v>-1047.9748559157808</v>
      </c>
      <c r="TXU97" s="294">
        <f t="shared" si="223"/>
        <v>-1047.9748559157808</v>
      </c>
      <c r="TXV97" s="294">
        <f t="shared" si="223"/>
        <v>-1047.9748559157808</v>
      </c>
      <c r="TXW97" s="294">
        <f t="shared" si="223"/>
        <v>-1047.9748559157808</v>
      </c>
      <c r="TXX97" s="294">
        <f t="shared" si="223"/>
        <v>-1047.9748559157808</v>
      </c>
      <c r="TXY97" s="294">
        <f t="shared" si="223"/>
        <v>-1047.9748559157808</v>
      </c>
      <c r="TXZ97" s="294">
        <f t="shared" si="223"/>
        <v>-1047.9748559157808</v>
      </c>
      <c r="TYA97" s="294">
        <f t="shared" si="223"/>
        <v>-1047.9748559157808</v>
      </c>
      <c r="TYB97" s="294">
        <f t="shared" si="223"/>
        <v>-1047.9748559157808</v>
      </c>
      <c r="TYC97" s="294">
        <f t="shared" si="223"/>
        <v>-1047.9748559157808</v>
      </c>
      <c r="TYD97" s="294">
        <f t="shared" si="223"/>
        <v>-1047.9748559157808</v>
      </c>
      <c r="TYE97" s="294">
        <f t="shared" si="223"/>
        <v>-1047.9748559157808</v>
      </c>
      <c r="TYF97" s="294">
        <f t="shared" si="223"/>
        <v>-1047.9748559157808</v>
      </c>
      <c r="TYG97" s="294">
        <f t="shared" si="223"/>
        <v>-1047.9748559157808</v>
      </c>
      <c r="TYH97" s="294">
        <f t="shared" si="223"/>
        <v>-1047.9748559157808</v>
      </c>
      <c r="TYI97" s="294">
        <f t="shared" si="223"/>
        <v>-1047.9748559157808</v>
      </c>
      <c r="TYJ97" s="294">
        <f t="shared" si="223"/>
        <v>-1047.9748559157808</v>
      </c>
      <c r="TYK97" s="294">
        <f t="shared" si="223"/>
        <v>-1047.9748559157808</v>
      </c>
      <c r="TYL97" s="294">
        <f t="shared" si="223"/>
        <v>-1047.9748559157808</v>
      </c>
      <c r="TYM97" s="294">
        <f t="shared" si="223"/>
        <v>-1047.9748559157808</v>
      </c>
      <c r="TYN97" s="294">
        <f t="shared" si="223"/>
        <v>-1047.9748559157808</v>
      </c>
      <c r="TYO97" s="294">
        <f t="shared" si="223"/>
        <v>-1047.9748559157808</v>
      </c>
      <c r="TYP97" s="294">
        <f t="shared" si="223"/>
        <v>-1047.9748559157808</v>
      </c>
      <c r="TYQ97" s="294">
        <f t="shared" si="223"/>
        <v>-1047.9748559157808</v>
      </c>
      <c r="TYR97" s="294">
        <f t="shared" si="223"/>
        <v>-1047.9748559157808</v>
      </c>
      <c r="TYS97" s="294">
        <f t="shared" si="223"/>
        <v>-1047.9748559157808</v>
      </c>
      <c r="TYT97" s="294">
        <f t="shared" si="223"/>
        <v>-1047.9748559157808</v>
      </c>
      <c r="TYU97" s="294">
        <f t="shared" si="223"/>
        <v>-1047.9748559157808</v>
      </c>
      <c r="TYV97" s="294">
        <f t="shared" si="223"/>
        <v>-1047.9748559157808</v>
      </c>
      <c r="TYW97" s="294">
        <f t="shared" si="223"/>
        <v>-1047.9748559157808</v>
      </c>
      <c r="TYX97" s="294">
        <f t="shared" si="223"/>
        <v>-1047.9748559157808</v>
      </c>
      <c r="TYY97" s="294">
        <f t="shared" si="223"/>
        <v>-1047.9748559157808</v>
      </c>
      <c r="TYZ97" s="294">
        <f t="shared" si="223"/>
        <v>-1047.9748559157808</v>
      </c>
      <c r="TZA97" s="294">
        <f t="shared" si="223"/>
        <v>-1047.9748559157808</v>
      </c>
      <c r="TZB97" s="294">
        <f t="shared" si="223"/>
        <v>-1047.9748559157808</v>
      </c>
      <c r="TZC97" s="294">
        <f t="shared" si="223"/>
        <v>-1047.9748559157808</v>
      </c>
      <c r="TZD97" s="294">
        <f t="shared" si="223"/>
        <v>-1047.9748559157808</v>
      </c>
      <c r="TZE97" s="294">
        <f t="shared" si="223"/>
        <v>-1047.9748559157808</v>
      </c>
      <c r="TZF97" s="294">
        <f t="shared" si="223"/>
        <v>-1047.9748559157808</v>
      </c>
      <c r="TZG97" s="294">
        <f t="shared" si="223"/>
        <v>-1047.9748559157808</v>
      </c>
      <c r="TZH97" s="294">
        <f t="shared" si="223"/>
        <v>-1047.9748559157808</v>
      </c>
      <c r="TZI97" s="294">
        <f t="shared" si="223"/>
        <v>-1047.9748559157808</v>
      </c>
      <c r="TZJ97" s="294">
        <f t="shared" si="223"/>
        <v>-1047.9748559157808</v>
      </c>
      <c r="TZK97" s="294">
        <f t="shared" si="223"/>
        <v>-1047.9748559157808</v>
      </c>
      <c r="TZL97" s="294">
        <f t="shared" si="223"/>
        <v>-1047.9748559157808</v>
      </c>
      <c r="TZM97" s="294">
        <f t="shared" si="223"/>
        <v>-1047.9748559157808</v>
      </c>
      <c r="TZN97" s="294">
        <f t="shared" si="223"/>
        <v>-1047.9748559157808</v>
      </c>
      <c r="TZO97" s="294">
        <f t="shared" si="223"/>
        <v>-1047.9748559157808</v>
      </c>
      <c r="TZP97" s="294">
        <f t="shared" si="223"/>
        <v>-1047.9748559157808</v>
      </c>
      <c r="TZQ97" s="294">
        <f t="shared" si="223"/>
        <v>-1047.9748559157808</v>
      </c>
      <c r="TZR97" s="294">
        <f t="shared" si="223"/>
        <v>-1047.9748559157808</v>
      </c>
      <c r="TZS97" s="294">
        <f t="shared" si="223"/>
        <v>-1047.9748559157808</v>
      </c>
      <c r="TZT97" s="294">
        <f t="shared" si="223"/>
        <v>-1047.9748559157808</v>
      </c>
      <c r="TZU97" s="294">
        <f t="shared" si="223"/>
        <v>-1047.9748559157808</v>
      </c>
      <c r="TZV97" s="294">
        <f t="shared" ref="TZV97:UCG97" si="224">(TZV$96*$B101+SUM($F$8:$F$10)-((TZV$96*$B101+SUM($F$8:$F$10))/$F$11*$F$40)-($F$27*TZV$96/$D$7)-SUM($F$14:$F$26,$F$28:$F$33,$F$35:$F$36,$F$41))</f>
        <v>-1047.9748559157808</v>
      </c>
      <c r="TZW97" s="294">
        <f t="shared" si="224"/>
        <v>-1047.9748559157808</v>
      </c>
      <c r="TZX97" s="294">
        <f t="shared" si="224"/>
        <v>-1047.9748559157808</v>
      </c>
      <c r="TZY97" s="294">
        <f t="shared" si="224"/>
        <v>-1047.9748559157808</v>
      </c>
      <c r="TZZ97" s="294">
        <f t="shared" si="224"/>
        <v>-1047.9748559157808</v>
      </c>
      <c r="UAA97" s="294">
        <f t="shared" si="224"/>
        <v>-1047.9748559157808</v>
      </c>
      <c r="UAB97" s="294">
        <f t="shared" si="224"/>
        <v>-1047.9748559157808</v>
      </c>
      <c r="UAC97" s="294">
        <f t="shared" si="224"/>
        <v>-1047.9748559157808</v>
      </c>
      <c r="UAD97" s="294">
        <f t="shared" si="224"/>
        <v>-1047.9748559157808</v>
      </c>
      <c r="UAE97" s="294">
        <f t="shared" si="224"/>
        <v>-1047.9748559157808</v>
      </c>
      <c r="UAF97" s="294">
        <f t="shared" si="224"/>
        <v>-1047.9748559157808</v>
      </c>
      <c r="UAG97" s="294">
        <f t="shared" si="224"/>
        <v>-1047.9748559157808</v>
      </c>
      <c r="UAH97" s="294">
        <f t="shared" si="224"/>
        <v>-1047.9748559157808</v>
      </c>
      <c r="UAI97" s="294">
        <f t="shared" si="224"/>
        <v>-1047.9748559157808</v>
      </c>
      <c r="UAJ97" s="294">
        <f t="shared" si="224"/>
        <v>-1047.9748559157808</v>
      </c>
      <c r="UAK97" s="294">
        <f t="shared" si="224"/>
        <v>-1047.9748559157808</v>
      </c>
      <c r="UAL97" s="294">
        <f t="shared" si="224"/>
        <v>-1047.9748559157808</v>
      </c>
      <c r="UAM97" s="294">
        <f t="shared" si="224"/>
        <v>-1047.9748559157808</v>
      </c>
      <c r="UAN97" s="294">
        <f t="shared" si="224"/>
        <v>-1047.9748559157808</v>
      </c>
      <c r="UAO97" s="294">
        <f t="shared" si="224"/>
        <v>-1047.9748559157808</v>
      </c>
      <c r="UAP97" s="294">
        <f t="shared" si="224"/>
        <v>-1047.9748559157808</v>
      </c>
      <c r="UAQ97" s="294">
        <f t="shared" si="224"/>
        <v>-1047.9748559157808</v>
      </c>
      <c r="UAR97" s="294">
        <f t="shared" si="224"/>
        <v>-1047.9748559157808</v>
      </c>
      <c r="UAS97" s="294">
        <f t="shared" si="224"/>
        <v>-1047.9748559157808</v>
      </c>
      <c r="UAT97" s="294">
        <f t="shared" si="224"/>
        <v>-1047.9748559157808</v>
      </c>
      <c r="UAU97" s="294">
        <f t="shared" si="224"/>
        <v>-1047.9748559157808</v>
      </c>
      <c r="UAV97" s="294">
        <f t="shared" si="224"/>
        <v>-1047.9748559157808</v>
      </c>
      <c r="UAW97" s="294">
        <f t="shared" si="224"/>
        <v>-1047.9748559157808</v>
      </c>
      <c r="UAX97" s="294">
        <f t="shared" si="224"/>
        <v>-1047.9748559157808</v>
      </c>
      <c r="UAY97" s="294">
        <f t="shared" si="224"/>
        <v>-1047.9748559157808</v>
      </c>
      <c r="UAZ97" s="294">
        <f t="shared" si="224"/>
        <v>-1047.9748559157808</v>
      </c>
      <c r="UBA97" s="294">
        <f t="shared" si="224"/>
        <v>-1047.9748559157808</v>
      </c>
      <c r="UBB97" s="294">
        <f t="shared" si="224"/>
        <v>-1047.9748559157808</v>
      </c>
      <c r="UBC97" s="294">
        <f t="shared" si="224"/>
        <v>-1047.9748559157808</v>
      </c>
      <c r="UBD97" s="294">
        <f t="shared" si="224"/>
        <v>-1047.9748559157808</v>
      </c>
      <c r="UBE97" s="294">
        <f t="shared" si="224"/>
        <v>-1047.9748559157808</v>
      </c>
      <c r="UBF97" s="294">
        <f t="shared" si="224"/>
        <v>-1047.9748559157808</v>
      </c>
      <c r="UBG97" s="294">
        <f t="shared" si="224"/>
        <v>-1047.9748559157808</v>
      </c>
      <c r="UBH97" s="294">
        <f t="shared" si="224"/>
        <v>-1047.9748559157808</v>
      </c>
      <c r="UBI97" s="294">
        <f t="shared" si="224"/>
        <v>-1047.9748559157808</v>
      </c>
      <c r="UBJ97" s="294">
        <f t="shared" si="224"/>
        <v>-1047.9748559157808</v>
      </c>
      <c r="UBK97" s="294">
        <f t="shared" si="224"/>
        <v>-1047.9748559157808</v>
      </c>
      <c r="UBL97" s="294">
        <f t="shared" si="224"/>
        <v>-1047.9748559157808</v>
      </c>
      <c r="UBM97" s="294">
        <f t="shared" si="224"/>
        <v>-1047.9748559157808</v>
      </c>
      <c r="UBN97" s="294">
        <f t="shared" si="224"/>
        <v>-1047.9748559157808</v>
      </c>
      <c r="UBO97" s="294">
        <f t="shared" si="224"/>
        <v>-1047.9748559157808</v>
      </c>
      <c r="UBP97" s="294">
        <f t="shared" si="224"/>
        <v>-1047.9748559157808</v>
      </c>
      <c r="UBQ97" s="294">
        <f t="shared" si="224"/>
        <v>-1047.9748559157808</v>
      </c>
      <c r="UBR97" s="294">
        <f t="shared" si="224"/>
        <v>-1047.9748559157808</v>
      </c>
      <c r="UBS97" s="294">
        <f t="shared" si="224"/>
        <v>-1047.9748559157808</v>
      </c>
      <c r="UBT97" s="294">
        <f t="shared" si="224"/>
        <v>-1047.9748559157808</v>
      </c>
      <c r="UBU97" s="294">
        <f t="shared" si="224"/>
        <v>-1047.9748559157808</v>
      </c>
      <c r="UBV97" s="294">
        <f t="shared" si="224"/>
        <v>-1047.9748559157808</v>
      </c>
      <c r="UBW97" s="294">
        <f t="shared" si="224"/>
        <v>-1047.9748559157808</v>
      </c>
      <c r="UBX97" s="294">
        <f t="shared" si="224"/>
        <v>-1047.9748559157808</v>
      </c>
      <c r="UBY97" s="294">
        <f t="shared" si="224"/>
        <v>-1047.9748559157808</v>
      </c>
      <c r="UBZ97" s="294">
        <f t="shared" si="224"/>
        <v>-1047.9748559157808</v>
      </c>
      <c r="UCA97" s="294">
        <f t="shared" si="224"/>
        <v>-1047.9748559157808</v>
      </c>
      <c r="UCB97" s="294">
        <f t="shared" si="224"/>
        <v>-1047.9748559157808</v>
      </c>
      <c r="UCC97" s="294">
        <f t="shared" si="224"/>
        <v>-1047.9748559157808</v>
      </c>
      <c r="UCD97" s="294">
        <f t="shared" si="224"/>
        <v>-1047.9748559157808</v>
      </c>
      <c r="UCE97" s="294">
        <f t="shared" si="224"/>
        <v>-1047.9748559157808</v>
      </c>
      <c r="UCF97" s="294">
        <f t="shared" si="224"/>
        <v>-1047.9748559157808</v>
      </c>
      <c r="UCG97" s="294">
        <f t="shared" si="224"/>
        <v>-1047.9748559157808</v>
      </c>
      <c r="UCH97" s="294">
        <f t="shared" ref="UCH97:UES97" si="225">(UCH$96*$B101+SUM($F$8:$F$10)-((UCH$96*$B101+SUM($F$8:$F$10))/$F$11*$F$40)-($F$27*UCH$96/$D$7)-SUM($F$14:$F$26,$F$28:$F$33,$F$35:$F$36,$F$41))</f>
        <v>-1047.9748559157808</v>
      </c>
      <c r="UCI97" s="294">
        <f t="shared" si="225"/>
        <v>-1047.9748559157808</v>
      </c>
      <c r="UCJ97" s="294">
        <f t="shared" si="225"/>
        <v>-1047.9748559157808</v>
      </c>
      <c r="UCK97" s="294">
        <f t="shared" si="225"/>
        <v>-1047.9748559157808</v>
      </c>
      <c r="UCL97" s="294">
        <f t="shared" si="225"/>
        <v>-1047.9748559157808</v>
      </c>
      <c r="UCM97" s="294">
        <f t="shared" si="225"/>
        <v>-1047.9748559157808</v>
      </c>
      <c r="UCN97" s="294">
        <f t="shared" si="225"/>
        <v>-1047.9748559157808</v>
      </c>
      <c r="UCO97" s="294">
        <f t="shared" si="225"/>
        <v>-1047.9748559157808</v>
      </c>
      <c r="UCP97" s="294">
        <f t="shared" si="225"/>
        <v>-1047.9748559157808</v>
      </c>
      <c r="UCQ97" s="294">
        <f t="shared" si="225"/>
        <v>-1047.9748559157808</v>
      </c>
      <c r="UCR97" s="294">
        <f t="shared" si="225"/>
        <v>-1047.9748559157808</v>
      </c>
      <c r="UCS97" s="294">
        <f t="shared" si="225"/>
        <v>-1047.9748559157808</v>
      </c>
      <c r="UCT97" s="294">
        <f t="shared" si="225"/>
        <v>-1047.9748559157808</v>
      </c>
      <c r="UCU97" s="294">
        <f t="shared" si="225"/>
        <v>-1047.9748559157808</v>
      </c>
      <c r="UCV97" s="294">
        <f t="shared" si="225"/>
        <v>-1047.9748559157808</v>
      </c>
      <c r="UCW97" s="294">
        <f t="shared" si="225"/>
        <v>-1047.9748559157808</v>
      </c>
      <c r="UCX97" s="294">
        <f t="shared" si="225"/>
        <v>-1047.9748559157808</v>
      </c>
      <c r="UCY97" s="294">
        <f t="shared" si="225"/>
        <v>-1047.9748559157808</v>
      </c>
      <c r="UCZ97" s="294">
        <f t="shared" si="225"/>
        <v>-1047.9748559157808</v>
      </c>
      <c r="UDA97" s="294">
        <f t="shared" si="225"/>
        <v>-1047.9748559157808</v>
      </c>
      <c r="UDB97" s="294">
        <f t="shared" si="225"/>
        <v>-1047.9748559157808</v>
      </c>
      <c r="UDC97" s="294">
        <f t="shared" si="225"/>
        <v>-1047.9748559157808</v>
      </c>
      <c r="UDD97" s="294">
        <f t="shared" si="225"/>
        <v>-1047.9748559157808</v>
      </c>
      <c r="UDE97" s="294">
        <f t="shared" si="225"/>
        <v>-1047.9748559157808</v>
      </c>
      <c r="UDF97" s="294">
        <f t="shared" si="225"/>
        <v>-1047.9748559157808</v>
      </c>
      <c r="UDG97" s="294">
        <f t="shared" si="225"/>
        <v>-1047.9748559157808</v>
      </c>
      <c r="UDH97" s="294">
        <f t="shared" si="225"/>
        <v>-1047.9748559157808</v>
      </c>
      <c r="UDI97" s="294">
        <f t="shared" si="225"/>
        <v>-1047.9748559157808</v>
      </c>
      <c r="UDJ97" s="294">
        <f t="shared" si="225"/>
        <v>-1047.9748559157808</v>
      </c>
      <c r="UDK97" s="294">
        <f t="shared" si="225"/>
        <v>-1047.9748559157808</v>
      </c>
      <c r="UDL97" s="294">
        <f t="shared" si="225"/>
        <v>-1047.9748559157808</v>
      </c>
      <c r="UDM97" s="294">
        <f t="shared" si="225"/>
        <v>-1047.9748559157808</v>
      </c>
      <c r="UDN97" s="294">
        <f t="shared" si="225"/>
        <v>-1047.9748559157808</v>
      </c>
      <c r="UDO97" s="294">
        <f t="shared" si="225"/>
        <v>-1047.9748559157808</v>
      </c>
      <c r="UDP97" s="294">
        <f t="shared" si="225"/>
        <v>-1047.9748559157808</v>
      </c>
      <c r="UDQ97" s="294">
        <f t="shared" si="225"/>
        <v>-1047.9748559157808</v>
      </c>
      <c r="UDR97" s="294">
        <f t="shared" si="225"/>
        <v>-1047.9748559157808</v>
      </c>
      <c r="UDS97" s="294">
        <f t="shared" si="225"/>
        <v>-1047.9748559157808</v>
      </c>
      <c r="UDT97" s="294">
        <f t="shared" si="225"/>
        <v>-1047.9748559157808</v>
      </c>
      <c r="UDU97" s="294">
        <f t="shared" si="225"/>
        <v>-1047.9748559157808</v>
      </c>
      <c r="UDV97" s="294">
        <f t="shared" si="225"/>
        <v>-1047.9748559157808</v>
      </c>
      <c r="UDW97" s="294">
        <f t="shared" si="225"/>
        <v>-1047.9748559157808</v>
      </c>
      <c r="UDX97" s="294">
        <f t="shared" si="225"/>
        <v>-1047.9748559157808</v>
      </c>
      <c r="UDY97" s="294">
        <f t="shared" si="225"/>
        <v>-1047.9748559157808</v>
      </c>
      <c r="UDZ97" s="294">
        <f t="shared" si="225"/>
        <v>-1047.9748559157808</v>
      </c>
      <c r="UEA97" s="294">
        <f t="shared" si="225"/>
        <v>-1047.9748559157808</v>
      </c>
      <c r="UEB97" s="294">
        <f t="shared" si="225"/>
        <v>-1047.9748559157808</v>
      </c>
      <c r="UEC97" s="294">
        <f t="shared" si="225"/>
        <v>-1047.9748559157808</v>
      </c>
      <c r="UED97" s="294">
        <f t="shared" si="225"/>
        <v>-1047.9748559157808</v>
      </c>
      <c r="UEE97" s="294">
        <f t="shared" si="225"/>
        <v>-1047.9748559157808</v>
      </c>
      <c r="UEF97" s="294">
        <f t="shared" si="225"/>
        <v>-1047.9748559157808</v>
      </c>
      <c r="UEG97" s="294">
        <f t="shared" si="225"/>
        <v>-1047.9748559157808</v>
      </c>
      <c r="UEH97" s="294">
        <f t="shared" si="225"/>
        <v>-1047.9748559157808</v>
      </c>
      <c r="UEI97" s="294">
        <f t="shared" si="225"/>
        <v>-1047.9748559157808</v>
      </c>
      <c r="UEJ97" s="294">
        <f t="shared" si="225"/>
        <v>-1047.9748559157808</v>
      </c>
      <c r="UEK97" s="294">
        <f t="shared" si="225"/>
        <v>-1047.9748559157808</v>
      </c>
      <c r="UEL97" s="294">
        <f t="shared" si="225"/>
        <v>-1047.9748559157808</v>
      </c>
      <c r="UEM97" s="294">
        <f t="shared" si="225"/>
        <v>-1047.9748559157808</v>
      </c>
      <c r="UEN97" s="294">
        <f t="shared" si="225"/>
        <v>-1047.9748559157808</v>
      </c>
      <c r="UEO97" s="294">
        <f t="shared" si="225"/>
        <v>-1047.9748559157808</v>
      </c>
      <c r="UEP97" s="294">
        <f t="shared" si="225"/>
        <v>-1047.9748559157808</v>
      </c>
      <c r="UEQ97" s="294">
        <f t="shared" si="225"/>
        <v>-1047.9748559157808</v>
      </c>
      <c r="UER97" s="294">
        <f t="shared" si="225"/>
        <v>-1047.9748559157808</v>
      </c>
      <c r="UES97" s="294">
        <f t="shared" si="225"/>
        <v>-1047.9748559157808</v>
      </c>
      <c r="UET97" s="294">
        <f t="shared" ref="UET97:UHE97" si="226">(UET$96*$B101+SUM($F$8:$F$10)-((UET$96*$B101+SUM($F$8:$F$10))/$F$11*$F$40)-($F$27*UET$96/$D$7)-SUM($F$14:$F$26,$F$28:$F$33,$F$35:$F$36,$F$41))</f>
        <v>-1047.9748559157808</v>
      </c>
      <c r="UEU97" s="294">
        <f t="shared" si="226"/>
        <v>-1047.9748559157808</v>
      </c>
      <c r="UEV97" s="294">
        <f t="shared" si="226"/>
        <v>-1047.9748559157808</v>
      </c>
      <c r="UEW97" s="294">
        <f t="shared" si="226"/>
        <v>-1047.9748559157808</v>
      </c>
      <c r="UEX97" s="294">
        <f t="shared" si="226"/>
        <v>-1047.9748559157808</v>
      </c>
      <c r="UEY97" s="294">
        <f t="shared" si="226"/>
        <v>-1047.9748559157808</v>
      </c>
      <c r="UEZ97" s="294">
        <f t="shared" si="226"/>
        <v>-1047.9748559157808</v>
      </c>
      <c r="UFA97" s="294">
        <f t="shared" si="226"/>
        <v>-1047.9748559157808</v>
      </c>
      <c r="UFB97" s="294">
        <f t="shared" si="226"/>
        <v>-1047.9748559157808</v>
      </c>
      <c r="UFC97" s="294">
        <f t="shared" si="226"/>
        <v>-1047.9748559157808</v>
      </c>
      <c r="UFD97" s="294">
        <f t="shared" si="226"/>
        <v>-1047.9748559157808</v>
      </c>
      <c r="UFE97" s="294">
        <f t="shared" si="226"/>
        <v>-1047.9748559157808</v>
      </c>
      <c r="UFF97" s="294">
        <f t="shared" si="226"/>
        <v>-1047.9748559157808</v>
      </c>
      <c r="UFG97" s="294">
        <f t="shared" si="226"/>
        <v>-1047.9748559157808</v>
      </c>
      <c r="UFH97" s="294">
        <f t="shared" si="226"/>
        <v>-1047.9748559157808</v>
      </c>
      <c r="UFI97" s="294">
        <f t="shared" si="226"/>
        <v>-1047.9748559157808</v>
      </c>
      <c r="UFJ97" s="294">
        <f t="shared" si="226"/>
        <v>-1047.9748559157808</v>
      </c>
      <c r="UFK97" s="294">
        <f t="shared" si="226"/>
        <v>-1047.9748559157808</v>
      </c>
      <c r="UFL97" s="294">
        <f t="shared" si="226"/>
        <v>-1047.9748559157808</v>
      </c>
      <c r="UFM97" s="294">
        <f t="shared" si="226"/>
        <v>-1047.9748559157808</v>
      </c>
      <c r="UFN97" s="294">
        <f t="shared" si="226"/>
        <v>-1047.9748559157808</v>
      </c>
      <c r="UFO97" s="294">
        <f t="shared" si="226"/>
        <v>-1047.9748559157808</v>
      </c>
      <c r="UFP97" s="294">
        <f t="shared" si="226"/>
        <v>-1047.9748559157808</v>
      </c>
      <c r="UFQ97" s="294">
        <f t="shared" si="226"/>
        <v>-1047.9748559157808</v>
      </c>
      <c r="UFR97" s="294">
        <f t="shared" si="226"/>
        <v>-1047.9748559157808</v>
      </c>
      <c r="UFS97" s="294">
        <f t="shared" si="226"/>
        <v>-1047.9748559157808</v>
      </c>
      <c r="UFT97" s="294">
        <f t="shared" si="226"/>
        <v>-1047.9748559157808</v>
      </c>
      <c r="UFU97" s="294">
        <f t="shared" si="226"/>
        <v>-1047.9748559157808</v>
      </c>
      <c r="UFV97" s="294">
        <f t="shared" si="226"/>
        <v>-1047.9748559157808</v>
      </c>
      <c r="UFW97" s="294">
        <f t="shared" si="226"/>
        <v>-1047.9748559157808</v>
      </c>
      <c r="UFX97" s="294">
        <f t="shared" si="226"/>
        <v>-1047.9748559157808</v>
      </c>
      <c r="UFY97" s="294">
        <f t="shared" si="226"/>
        <v>-1047.9748559157808</v>
      </c>
      <c r="UFZ97" s="294">
        <f t="shared" si="226"/>
        <v>-1047.9748559157808</v>
      </c>
      <c r="UGA97" s="294">
        <f t="shared" si="226"/>
        <v>-1047.9748559157808</v>
      </c>
      <c r="UGB97" s="294">
        <f t="shared" si="226"/>
        <v>-1047.9748559157808</v>
      </c>
      <c r="UGC97" s="294">
        <f t="shared" si="226"/>
        <v>-1047.9748559157808</v>
      </c>
      <c r="UGD97" s="294">
        <f t="shared" si="226"/>
        <v>-1047.9748559157808</v>
      </c>
      <c r="UGE97" s="294">
        <f t="shared" si="226"/>
        <v>-1047.9748559157808</v>
      </c>
      <c r="UGF97" s="294">
        <f t="shared" si="226"/>
        <v>-1047.9748559157808</v>
      </c>
      <c r="UGG97" s="294">
        <f t="shared" si="226"/>
        <v>-1047.9748559157808</v>
      </c>
      <c r="UGH97" s="294">
        <f t="shared" si="226"/>
        <v>-1047.9748559157808</v>
      </c>
      <c r="UGI97" s="294">
        <f t="shared" si="226"/>
        <v>-1047.9748559157808</v>
      </c>
      <c r="UGJ97" s="294">
        <f t="shared" si="226"/>
        <v>-1047.9748559157808</v>
      </c>
      <c r="UGK97" s="294">
        <f t="shared" si="226"/>
        <v>-1047.9748559157808</v>
      </c>
      <c r="UGL97" s="294">
        <f t="shared" si="226"/>
        <v>-1047.9748559157808</v>
      </c>
      <c r="UGM97" s="294">
        <f t="shared" si="226"/>
        <v>-1047.9748559157808</v>
      </c>
      <c r="UGN97" s="294">
        <f t="shared" si="226"/>
        <v>-1047.9748559157808</v>
      </c>
      <c r="UGO97" s="294">
        <f t="shared" si="226"/>
        <v>-1047.9748559157808</v>
      </c>
      <c r="UGP97" s="294">
        <f t="shared" si="226"/>
        <v>-1047.9748559157808</v>
      </c>
      <c r="UGQ97" s="294">
        <f t="shared" si="226"/>
        <v>-1047.9748559157808</v>
      </c>
      <c r="UGR97" s="294">
        <f t="shared" si="226"/>
        <v>-1047.9748559157808</v>
      </c>
      <c r="UGS97" s="294">
        <f t="shared" si="226"/>
        <v>-1047.9748559157808</v>
      </c>
      <c r="UGT97" s="294">
        <f t="shared" si="226"/>
        <v>-1047.9748559157808</v>
      </c>
      <c r="UGU97" s="294">
        <f t="shared" si="226"/>
        <v>-1047.9748559157808</v>
      </c>
      <c r="UGV97" s="294">
        <f t="shared" si="226"/>
        <v>-1047.9748559157808</v>
      </c>
      <c r="UGW97" s="294">
        <f t="shared" si="226"/>
        <v>-1047.9748559157808</v>
      </c>
      <c r="UGX97" s="294">
        <f t="shared" si="226"/>
        <v>-1047.9748559157808</v>
      </c>
      <c r="UGY97" s="294">
        <f t="shared" si="226"/>
        <v>-1047.9748559157808</v>
      </c>
      <c r="UGZ97" s="294">
        <f t="shared" si="226"/>
        <v>-1047.9748559157808</v>
      </c>
      <c r="UHA97" s="294">
        <f t="shared" si="226"/>
        <v>-1047.9748559157808</v>
      </c>
      <c r="UHB97" s="294">
        <f t="shared" si="226"/>
        <v>-1047.9748559157808</v>
      </c>
      <c r="UHC97" s="294">
        <f t="shared" si="226"/>
        <v>-1047.9748559157808</v>
      </c>
      <c r="UHD97" s="294">
        <f t="shared" si="226"/>
        <v>-1047.9748559157808</v>
      </c>
      <c r="UHE97" s="294">
        <f t="shared" si="226"/>
        <v>-1047.9748559157808</v>
      </c>
      <c r="UHF97" s="294">
        <f t="shared" ref="UHF97:UJQ97" si="227">(UHF$96*$B101+SUM($F$8:$F$10)-((UHF$96*$B101+SUM($F$8:$F$10))/$F$11*$F$40)-($F$27*UHF$96/$D$7)-SUM($F$14:$F$26,$F$28:$F$33,$F$35:$F$36,$F$41))</f>
        <v>-1047.9748559157808</v>
      </c>
      <c r="UHG97" s="294">
        <f t="shared" si="227"/>
        <v>-1047.9748559157808</v>
      </c>
      <c r="UHH97" s="294">
        <f t="shared" si="227"/>
        <v>-1047.9748559157808</v>
      </c>
      <c r="UHI97" s="294">
        <f t="shared" si="227"/>
        <v>-1047.9748559157808</v>
      </c>
      <c r="UHJ97" s="294">
        <f t="shared" si="227"/>
        <v>-1047.9748559157808</v>
      </c>
      <c r="UHK97" s="294">
        <f t="shared" si="227"/>
        <v>-1047.9748559157808</v>
      </c>
      <c r="UHL97" s="294">
        <f t="shared" si="227"/>
        <v>-1047.9748559157808</v>
      </c>
      <c r="UHM97" s="294">
        <f t="shared" si="227"/>
        <v>-1047.9748559157808</v>
      </c>
      <c r="UHN97" s="294">
        <f t="shared" si="227"/>
        <v>-1047.9748559157808</v>
      </c>
      <c r="UHO97" s="294">
        <f t="shared" si="227"/>
        <v>-1047.9748559157808</v>
      </c>
      <c r="UHP97" s="294">
        <f t="shared" si="227"/>
        <v>-1047.9748559157808</v>
      </c>
      <c r="UHQ97" s="294">
        <f t="shared" si="227"/>
        <v>-1047.9748559157808</v>
      </c>
      <c r="UHR97" s="294">
        <f t="shared" si="227"/>
        <v>-1047.9748559157808</v>
      </c>
      <c r="UHS97" s="294">
        <f t="shared" si="227"/>
        <v>-1047.9748559157808</v>
      </c>
      <c r="UHT97" s="294">
        <f t="shared" si="227"/>
        <v>-1047.9748559157808</v>
      </c>
      <c r="UHU97" s="294">
        <f t="shared" si="227"/>
        <v>-1047.9748559157808</v>
      </c>
      <c r="UHV97" s="294">
        <f t="shared" si="227"/>
        <v>-1047.9748559157808</v>
      </c>
      <c r="UHW97" s="294">
        <f t="shared" si="227"/>
        <v>-1047.9748559157808</v>
      </c>
      <c r="UHX97" s="294">
        <f t="shared" si="227"/>
        <v>-1047.9748559157808</v>
      </c>
      <c r="UHY97" s="294">
        <f t="shared" si="227"/>
        <v>-1047.9748559157808</v>
      </c>
      <c r="UHZ97" s="294">
        <f t="shared" si="227"/>
        <v>-1047.9748559157808</v>
      </c>
      <c r="UIA97" s="294">
        <f t="shared" si="227"/>
        <v>-1047.9748559157808</v>
      </c>
      <c r="UIB97" s="294">
        <f t="shared" si="227"/>
        <v>-1047.9748559157808</v>
      </c>
      <c r="UIC97" s="294">
        <f t="shared" si="227"/>
        <v>-1047.9748559157808</v>
      </c>
      <c r="UID97" s="294">
        <f t="shared" si="227"/>
        <v>-1047.9748559157808</v>
      </c>
      <c r="UIE97" s="294">
        <f t="shared" si="227"/>
        <v>-1047.9748559157808</v>
      </c>
      <c r="UIF97" s="294">
        <f t="shared" si="227"/>
        <v>-1047.9748559157808</v>
      </c>
      <c r="UIG97" s="294">
        <f t="shared" si="227"/>
        <v>-1047.9748559157808</v>
      </c>
      <c r="UIH97" s="294">
        <f t="shared" si="227"/>
        <v>-1047.9748559157808</v>
      </c>
      <c r="UII97" s="294">
        <f t="shared" si="227"/>
        <v>-1047.9748559157808</v>
      </c>
      <c r="UIJ97" s="294">
        <f t="shared" si="227"/>
        <v>-1047.9748559157808</v>
      </c>
      <c r="UIK97" s="294">
        <f t="shared" si="227"/>
        <v>-1047.9748559157808</v>
      </c>
      <c r="UIL97" s="294">
        <f t="shared" si="227"/>
        <v>-1047.9748559157808</v>
      </c>
      <c r="UIM97" s="294">
        <f t="shared" si="227"/>
        <v>-1047.9748559157808</v>
      </c>
      <c r="UIN97" s="294">
        <f t="shared" si="227"/>
        <v>-1047.9748559157808</v>
      </c>
      <c r="UIO97" s="294">
        <f t="shared" si="227"/>
        <v>-1047.9748559157808</v>
      </c>
      <c r="UIP97" s="294">
        <f t="shared" si="227"/>
        <v>-1047.9748559157808</v>
      </c>
      <c r="UIQ97" s="294">
        <f t="shared" si="227"/>
        <v>-1047.9748559157808</v>
      </c>
      <c r="UIR97" s="294">
        <f t="shared" si="227"/>
        <v>-1047.9748559157808</v>
      </c>
      <c r="UIS97" s="294">
        <f t="shared" si="227"/>
        <v>-1047.9748559157808</v>
      </c>
      <c r="UIT97" s="294">
        <f t="shared" si="227"/>
        <v>-1047.9748559157808</v>
      </c>
      <c r="UIU97" s="294">
        <f t="shared" si="227"/>
        <v>-1047.9748559157808</v>
      </c>
      <c r="UIV97" s="294">
        <f t="shared" si="227"/>
        <v>-1047.9748559157808</v>
      </c>
      <c r="UIW97" s="294">
        <f t="shared" si="227"/>
        <v>-1047.9748559157808</v>
      </c>
      <c r="UIX97" s="294">
        <f t="shared" si="227"/>
        <v>-1047.9748559157808</v>
      </c>
      <c r="UIY97" s="294">
        <f t="shared" si="227"/>
        <v>-1047.9748559157808</v>
      </c>
      <c r="UIZ97" s="294">
        <f t="shared" si="227"/>
        <v>-1047.9748559157808</v>
      </c>
      <c r="UJA97" s="294">
        <f t="shared" si="227"/>
        <v>-1047.9748559157808</v>
      </c>
      <c r="UJB97" s="294">
        <f t="shared" si="227"/>
        <v>-1047.9748559157808</v>
      </c>
      <c r="UJC97" s="294">
        <f t="shared" si="227"/>
        <v>-1047.9748559157808</v>
      </c>
      <c r="UJD97" s="294">
        <f t="shared" si="227"/>
        <v>-1047.9748559157808</v>
      </c>
      <c r="UJE97" s="294">
        <f t="shared" si="227"/>
        <v>-1047.9748559157808</v>
      </c>
      <c r="UJF97" s="294">
        <f t="shared" si="227"/>
        <v>-1047.9748559157808</v>
      </c>
      <c r="UJG97" s="294">
        <f t="shared" si="227"/>
        <v>-1047.9748559157808</v>
      </c>
      <c r="UJH97" s="294">
        <f t="shared" si="227"/>
        <v>-1047.9748559157808</v>
      </c>
      <c r="UJI97" s="294">
        <f t="shared" si="227"/>
        <v>-1047.9748559157808</v>
      </c>
      <c r="UJJ97" s="294">
        <f t="shared" si="227"/>
        <v>-1047.9748559157808</v>
      </c>
      <c r="UJK97" s="294">
        <f t="shared" si="227"/>
        <v>-1047.9748559157808</v>
      </c>
      <c r="UJL97" s="294">
        <f t="shared" si="227"/>
        <v>-1047.9748559157808</v>
      </c>
      <c r="UJM97" s="294">
        <f t="shared" si="227"/>
        <v>-1047.9748559157808</v>
      </c>
      <c r="UJN97" s="294">
        <f t="shared" si="227"/>
        <v>-1047.9748559157808</v>
      </c>
      <c r="UJO97" s="294">
        <f t="shared" si="227"/>
        <v>-1047.9748559157808</v>
      </c>
      <c r="UJP97" s="294">
        <f t="shared" si="227"/>
        <v>-1047.9748559157808</v>
      </c>
      <c r="UJQ97" s="294">
        <f t="shared" si="227"/>
        <v>-1047.9748559157808</v>
      </c>
      <c r="UJR97" s="294">
        <f t="shared" ref="UJR97:UMC97" si="228">(UJR$96*$B101+SUM($F$8:$F$10)-((UJR$96*$B101+SUM($F$8:$F$10))/$F$11*$F$40)-($F$27*UJR$96/$D$7)-SUM($F$14:$F$26,$F$28:$F$33,$F$35:$F$36,$F$41))</f>
        <v>-1047.9748559157808</v>
      </c>
      <c r="UJS97" s="294">
        <f t="shared" si="228"/>
        <v>-1047.9748559157808</v>
      </c>
      <c r="UJT97" s="294">
        <f t="shared" si="228"/>
        <v>-1047.9748559157808</v>
      </c>
      <c r="UJU97" s="294">
        <f t="shared" si="228"/>
        <v>-1047.9748559157808</v>
      </c>
      <c r="UJV97" s="294">
        <f t="shared" si="228"/>
        <v>-1047.9748559157808</v>
      </c>
      <c r="UJW97" s="294">
        <f t="shared" si="228"/>
        <v>-1047.9748559157808</v>
      </c>
      <c r="UJX97" s="294">
        <f t="shared" si="228"/>
        <v>-1047.9748559157808</v>
      </c>
      <c r="UJY97" s="294">
        <f t="shared" si="228"/>
        <v>-1047.9748559157808</v>
      </c>
      <c r="UJZ97" s="294">
        <f t="shared" si="228"/>
        <v>-1047.9748559157808</v>
      </c>
      <c r="UKA97" s="294">
        <f t="shared" si="228"/>
        <v>-1047.9748559157808</v>
      </c>
      <c r="UKB97" s="294">
        <f t="shared" si="228"/>
        <v>-1047.9748559157808</v>
      </c>
      <c r="UKC97" s="294">
        <f t="shared" si="228"/>
        <v>-1047.9748559157808</v>
      </c>
      <c r="UKD97" s="294">
        <f t="shared" si="228"/>
        <v>-1047.9748559157808</v>
      </c>
      <c r="UKE97" s="294">
        <f t="shared" si="228"/>
        <v>-1047.9748559157808</v>
      </c>
      <c r="UKF97" s="294">
        <f t="shared" si="228"/>
        <v>-1047.9748559157808</v>
      </c>
      <c r="UKG97" s="294">
        <f t="shared" si="228"/>
        <v>-1047.9748559157808</v>
      </c>
      <c r="UKH97" s="294">
        <f t="shared" si="228"/>
        <v>-1047.9748559157808</v>
      </c>
      <c r="UKI97" s="294">
        <f t="shared" si="228"/>
        <v>-1047.9748559157808</v>
      </c>
      <c r="UKJ97" s="294">
        <f t="shared" si="228"/>
        <v>-1047.9748559157808</v>
      </c>
      <c r="UKK97" s="294">
        <f t="shared" si="228"/>
        <v>-1047.9748559157808</v>
      </c>
      <c r="UKL97" s="294">
        <f t="shared" si="228"/>
        <v>-1047.9748559157808</v>
      </c>
      <c r="UKM97" s="294">
        <f t="shared" si="228"/>
        <v>-1047.9748559157808</v>
      </c>
      <c r="UKN97" s="294">
        <f t="shared" si="228"/>
        <v>-1047.9748559157808</v>
      </c>
      <c r="UKO97" s="294">
        <f t="shared" si="228"/>
        <v>-1047.9748559157808</v>
      </c>
      <c r="UKP97" s="294">
        <f t="shared" si="228"/>
        <v>-1047.9748559157808</v>
      </c>
      <c r="UKQ97" s="294">
        <f t="shared" si="228"/>
        <v>-1047.9748559157808</v>
      </c>
      <c r="UKR97" s="294">
        <f t="shared" si="228"/>
        <v>-1047.9748559157808</v>
      </c>
      <c r="UKS97" s="294">
        <f t="shared" si="228"/>
        <v>-1047.9748559157808</v>
      </c>
      <c r="UKT97" s="294">
        <f t="shared" si="228"/>
        <v>-1047.9748559157808</v>
      </c>
      <c r="UKU97" s="294">
        <f t="shared" si="228"/>
        <v>-1047.9748559157808</v>
      </c>
      <c r="UKV97" s="294">
        <f t="shared" si="228"/>
        <v>-1047.9748559157808</v>
      </c>
      <c r="UKW97" s="294">
        <f t="shared" si="228"/>
        <v>-1047.9748559157808</v>
      </c>
      <c r="UKX97" s="294">
        <f t="shared" si="228"/>
        <v>-1047.9748559157808</v>
      </c>
      <c r="UKY97" s="294">
        <f t="shared" si="228"/>
        <v>-1047.9748559157808</v>
      </c>
      <c r="UKZ97" s="294">
        <f t="shared" si="228"/>
        <v>-1047.9748559157808</v>
      </c>
      <c r="ULA97" s="294">
        <f t="shared" si="228"/>
        <v>-1047.9748559157808</v>
      </c>
      <c r="ULB97" s="294">
        <f t="shared" si="228"/>
        <v>-1047.9748559157808</v>
      </c>
      <c r="ULC97" s="294">
        <f t="shared" si="228"/>
        <v>-1047.9748559157808</v>
      </c>
      <c r="ULD97" s="294">
        <f t="shared" si="228"/>
        <v>-1047.9748559157808</v>
      </c>
      <c r="ULE97" s="294">
        <f t="shared" si="228"/>
        <v>-1047.9748559157808</v>
      </c>
      <c r="ULF97" s="294">
        <f t="shared" si="228"/>
        <v>-1047.9748559157808</v>
      </c>
      <c r="ULG97" s="294">
        <f t="shared" si="228"/>
        <v>-1047.9748559157808</v>
      </c>
      <c r="ULH97" s="294">
        <f t="shared" si="228"/>
        <v>-1047.9748559157808</v>
      </c>
      <c r="ULI97" s="294">
        <f t="shared" si="228"/>
        <v>-1047.9748559157808</v>
      </c>
      <c r="ULJ97" s="294">
        <f t="shared" si="228"/>
        <v>-1047.9748559157808</v>
      </c>
      <c r="ULK97" s="294">
        <f t="shared" si="228"/>
        <v>-1047.9748559157808</v>
      </c>
      <c r="ULL97" s="294">
        <f t="shared" si="228"/>
        <v>-1047.9748559157808</v>
      </c>
      <c r="ULM97" s="294">
        <f t="shared" si="228"/>
        <v>-1047.9748559157808</v>
      </c>
      <c r="ULN97" s="294">
        <f t="shared" si="228"/>
        <v>-1047.9748559157808</v>
      </c>
      <c r="ULO97" s="294">
        <f t="shared" si="228"/>
        <v>-1047.9748559157808</v>
      </c>
      <c r="ULP97" s="294">
        <f t="shared" si="228"/>
        <v>-1047.9748559157808</v>
      </c>
      <c r="ULQ97" s="294">
        <f t="shared" si="228"/>
        <v>-1047.9748559157808</v>
      </c>
      <c r="ULR97" s="294">
        <f t="shared" si="228"/>
        <v>-1047.9748559157808</v>
      </c>
      <c r="ULS97" s="294">
        <f t="shared" si="228"/>
        <v>-1047.9748559157808</v>
      </c>
      <c r="ULT97" s="294">
        <f t="shared" si="228"/>
        <v>-1047.9748559157808</v>
      </c>
      <c r="ULU97" s="294">
        <f t="shared" si="228"/>
        <v>-1047.9748559157808</v>
      </c>
      <c r="ULV97" s="294">
        <f t="shared" si="228"/>
        <v>-1047.9748559157808</v>
      </c>
      <c r="ULW97" s="294">
        <f t="shared" si="228"/>
        <v>-1047.9748559157808</v>
      </c>
      <c r="ULX97" s="294">
        <f t="shared" si="228"/>
        <v>-1047.9748559157808</v>
      </c>
      <c r="ULY97" s="294">
        <f t="shared" si="228"/>
        <v>-1047.9748559157808</v>
      </c>
      <c r="ULZ97" s="294">
        <f t="shared" si="228"/>
        <v>-1047.9748559157808</v>
      </c>
      <c r="UMA97" s="294">
        <f t="shared" si="228"/>
        <v>-1047.9748559157808</v>
      </c>
      <c r="UMB97" s="294">
        <f t="shared" si="228"/>
        <v>-1047.9748559157808</v>
      </c>
      <c r="UMC97" s="294">
        <f t="shared" si="228"/>
        <v>-1047.9748559157808</v>
      </c>
      <c r="UMD97" s="294">
        <f t="shared" ref="UMD97:UOO97" si="229">(UMD$96*$B101+SUM($F$8:$F$10)-((UMD$96*$B101+SUM($F$8:$F$10))/$F$11*$F$40)-($F$27*UMD$96/$D$7)-SUM($F$14:$F$26,$F$28:$F$33,$F$35:$F$36,$F$41))</f>
        <v>-1047.9748559157808</v>
      </c>
      <c r="UME97" s="294">
        <f t="shared" si="229"/>
        <v>-1047.9748559157808</v>
      </c>
      <c r="UMF97" s="294">
        <f t="shared" si="229"/>
        <v>-1047.9748559157808</v>
      </c>
      <c r="UMG97" s="294">
        <f t="shared" si="229"/>
        <v>-1047.9748559157808</v>
      </c>
      <c r="UMH97" s="294">
        <f t="shared" si="229"/>
        <v>-1047.9748559157808</v>
      </c>
      <c r="UMI97" s="294">
        <f t="shared" si="229"/>
        <v>-1047.9748559157808</v>
      </c>
      <c r="UMJ97" s="294">
        <f t="shared" si="229"/>
        <v>-1047.9748559157808</v>
      </c>
      <c r="UMK97" s="294">
        <f t="shared" si="229"/>
        <v>-1047.9748559157808</v>
      </c>
      <c r="UML97" s="294">
        <f t="shared" si="229"/>
        <v>-1047.9748559157808</v>
      </c>
      <c r="UMM97" s="294">
        <f t="shared" si="229"/>
        <v>-1047.9748559157808</v>
      </c>
      <c r="UMN97" s="294">
        <f t="shared" si="229"/>
        <v>-1047.9748559157808</v>
      </c>
      <c r="UMO97" s="294">
        <f t="shared" si="229"/>
        <v>-1047.9748559157808</v>
      </c>
      <c r="UMP97" s="294">
        <f t="shared" si="229"/>
        <v>-1047.9748559157808</v>
      </c>
      <c r="UMQ97" s="294">
        <f t="shared" si="229"/>
        <v>-1047.9748559157808</v>
      </c>
      <c r="UMR97" s="294">
        <f t="shared" si="229"/>
        <v>-1047.9748559157808</v>
      </c>
      <c r="UMS97" s="294">
        <f t="shared" si="229"/>
        <v>-1047.9748559157808</v>
      </c>
      <c r="UMT97" s="294">
        <f t="shared" si="229"/>
        <v>-1047.9748559157808</v>
      </c>
      <c r="UMU97" s="294">
        <f t="shared" si="229"/>
        <v>-1047.9748559157808</v>
      </c>
      <c r="UMV97" s="294">
        <f t="shared" si="229"/>
        <v>-1047.9748559157808</v>
      </c>
      <c r="UMW97" s="294">
        <f t="shared" si="229"/>
        <v>-1047.9748559157808</v>
      </c>
      <c r="UMX97" s="294">
        <f t="shared" si="229"/>
        <v>-1047.9748559157808</v>
      </c>
      <c r="UMY97" s="294">
        <f t="shared" si="229"/>
        <v>-1047.9748559157808</v>
      </c>
      <c r="UMZ97" s="294">
        <f t="shared" si="229"/>
        <v>-1047.9748559157808</v>
      </c>
      <c r="UNA97" s="294">
        <f t="shared" si="229"/>
        <v>-1047.9748559157808</v>
      </c>
      <c r="UNB97" s="294">
        <f t="shared" si="229"/>
        <v>-1047.9748559157808</v>
      </c>
      <c r="UNC97" s="294">
        <f t="shared" si="229"/>
        <v>-1047.9748559157808</v>
      </c>
      <c r="UND97" s="294">
        <f t="shared" si="229"/>
        <v>-1047.9748559157808</v>
      </c>
      <c r="UNE97" s="294">
        <f t="shared" si="229"/>
        <v>-1047.9748559157808</v>
      </c>
      <c r="UNF97" s="294">
        <f t="shared" si="229"/>
        <v>-1047.9748559157808</v>
      </c>
      <c r="UNG97" s="294">
        <f t="shared" si="229"/>
        <v>-1047.9748559157808</v>
      </c>
      <c r="UNH97" s="294">
        <f t="shared" si="229"/>
        <v>-1047.9748559157808</v>
      </c>
      <c r="UNI97" s="294">
        <f t="shared" si="229"/>
        <v>-1047.9748559157808</v>
      </c>
      <c r="UNJ97" s="294">
        <f t="shared" si="229"/>
        <v>-1047.9748559157808</v>
      </c>
      <c r="UNK97" s="294">
        <f t="shared" si="229"/>
        <v>-1047.9748559157808</v>
      </c>
      <c r="UNL97" s="294">
        <f t="shared" si="229"/>
        <v>-1047.9748559157808</v>
      </c>
      <c r="UNM97" s="294">
        <f t="shared" si="229"/>
        <v>-1047.9748559157808</v>
      </c>
      <c r="UNN97" s="294">
        <f t="shared" si="229"/>
        <v>-1047.9748559157808</v>
      </c>
      <c r="UNO97" s="294">
        <f t="shared" si="229"/>
        <v>-1047.9748559157808</v>
      </c>
      <c r="UNP97" s="294">
        <f t="shared" si="229"/>
        <v>-1047.9748559157808</v>
      </c>
      <c r="UNQ97" s="294">
        <f t="shared" si="229"/>
        <v>-1047.9748559157808</v>
      </c>
      <c r="UNR97" s="294">
        <f t="shared" si="229"/>
        <v>-1047.9748559157808</v>
      </c>
      <c r="UNS97" s="294">
        <f t="shared" si="229"/>
        <v>-1047.9748559157808</v>
      </c>
      <c r="UNT97" s="294">
        <f t="shared" si="229"/>
        <v>-1047.9748559157808</v>
      </c>
      <c r="UNU97" s="294">
        <f t="shared" si="229"/>
        <v>-1047.9748559157808</v>
      </c>
      <c r="UNV97" s="294">
        <f t="shared" si="229"/>
        <v>-1047.9748559157808</v>
      </c>
      <c r="UNW97" s="294">
        <f t="shared" si="229"/>
        <v>-1047.9748559157808</v>
      </c>
      <c r="UNX97" s="294">
        <f t="shared" si="229"/>
        <v>-1047.9748559157808</v>
      </c>
      <c r="UNY97" s="294">
        <f t="shared" si="229"/>
        <v>-1047.9748559157808</v>
      </c>
      <c r="UNZ97" s="294">
        <f t="shared" si="229"/>
        <v>-1047.9748559157808</v>
      </c>
      <c r="UOA97" s="294">
        <f t="shared" si="229"/>
        <v>-1047.9748559157808</v>
      </c>
      <c r="UOB97" s="294">
        <f t="shared" si="229"/>
        <v>-1047.9748559157808</v>
      </c>
      <c r="UOC97" s="294">
        <f t="shared" si="229"/>
        <v>-1047.9748559157808</v>
      </c>
      <c r="UOD97" s="294">
        <f t="shared" si="229"/>
        <v>-1047.9748559157808</v>
      </c>
      <c r="UOE97" s="294">
        <f t="shared" si="229"/>
        <v>-1047.9748559157808</v>
      </c>
      <c r="UOF97" s="294">
        <f t="shared" si="229"/>
        <v>-1047.9748559157808</v>
      </c>
      <c r="UOG97" s="294">
        <f t="shared" si="229"/>
        <v>-1047.9748559157808</v>
      </c>
      <c r="UOH97" s="294">
        <f t="shared" si="229"/>
        <v>-1047.9748559157808</v>
      </c>
      <c r="UOI97" s="294">
        <f t="shared" si="229"/>
        <v>-1047.9748559157808</v>
      </c>
      <c r="UOJ97" s="294">
        <f t="shared" si="229"/>
        <v>-1047.9748559157808</v>
      </c>
      <c r="UOK97" s="294">
        <f t="shared" si="229"/>
        <v>-1047.9748559157808</v>
      </c>
      <c r="UOL97" s="294">
        <f t="shared" si="229"/>
        <v>-1047.9748559157808</v>
      </c>
      <c r="UOM97" s="294">
        <f t="shared" si="229"/>
        <v>-1047.9748559157808</v>
      </c>
      <c r="UON97" s="294">
        <f t="shared" si="229"/>
        <v>-1047.9748559157808</v>
      </c>
      <c r="UOO97" s="294">
        <f t="shared" si="229"/>
        <v>-1047.9748559157808</v>
      </c>
      <c r="UOP97" s="294">
        <f t="shared" ref="UOP97:URA97" si="230">(UOP$96*$B101+SUM($F$8:$F$10)-((UOP$96*$B101+SUM($F$8:$F$10))/$F$11*$F$40)-($F$27*UOP$96/$D$7)-SUM($F$14:$F$26,$F$28:$F$33,$F$35:$F$36,$F$41))</f>
        <v>-1047.9748559157808</v>
      </c>
      <c r="UOQ97" s="294">
        <f t="shared" si="230"/>
        <v>-1047.9748559157808</v>
      </c>
      <c r="UOR97" s="294">
        <f t="shared" si="230"/>
        <v>-1047.9748559157808</v>
      </c>
      <c r="UOS97" s="294">
        <f t="shared" si="230"/>
        <v>-1047.9748559157808</v>
      </c>
      <c r="UOT97" s="294">
        <f t="shared" si="230"/>
        <v>-1047.9748559157808</v>
      </c>
      <c r="UOU97" s="294">
        <f t="shared" si="230"/>
        <v>-1047.9748559157808</v>
      </c>
      <c r="UOV97" s="294">
        <f t="shared" si="230"/>
        <v>-1047.9748559157808</v>
      </c>
      <c r="UOW97" s="294">
        <f t="shared" si="230"/>
        <v>-1047.9748559157808</v>
      </c>
      <c r="UOX97" s="294">
        <f t="shared" si="230"/>
        <v>-1047.9748559157808</v>
      </c>
      <c r="UOY97" s="294">
        <f t="shared" si="230"/>
        <v>-1047.9748559157808</v>
      </c>
      <c r="UOZ97" s="294">
        <f t="shared" si="230"/>
        <v>-1047.9748559157808</v>
      </c>
      <c r="UPA97" s="294">
        <f t="shared" si="230"/>
        <v>-1047.9748559157808</v>
      </c>
      <c r="UPB97" s="294">
        <f t="shared" si="230"/>
        <v>-1047.9748559157808</v>
      </c>
      <c r="UPC97" s="294">
        <f t="shared" si="230"/>
        <v>-1047.9748559157808</v>
      </c>
      <c r="UPD97" s="294">
        <f t="shared" si="230"/>
        <v>-1047.9748559157808</v>
      </c>
      <c r="UPE97" s="294">
        <f t="shared" si="230"/>
        <v>-1047.9748559157808</v>
      </c>
      <c r="UPF97" s="294">
        <f t="shared" si="230"/>
        <v>-1047.9748559157808</v>
      </c>
      <c r="UPG97" s="294">
        <f t="shared" si="230"/>
        <v>-1047.9748559157808</v>
      </c>
      <c r="UPH97" s="294">
        <f t="shared" si="230"/>
        <v>-1047.9748559157808</v>
      </c>
      <c r="UPI97" s="294">
        <f t="shared" si="230"/>
        <v>-1047.9748559157808</v>
      </c>
      <c r="UPJ97" s="294">
        <f t="shared" si="230"/>
        <v>-1047.9748559157808</v>
      </c>
      <c r="UPK97" s="294">
        <f t="shared" si="230"/>
        <v>-1047.9748559157808</v>
      </c>
      <c r="UPL97" s="294">
        <f t="shared" si="230"/>
        <v>-1047.9748559157808</v>
      </c>
      <c r="UPM97" s="294">
        <f t="shared" si="230"/>
        <v>-1047.9748559157808</v>
      </c>
      <c r="UPN97" s="294">
        <f t="shared" si="230"/>
        <v>-1047.9748559157808</v>
      </c>
      <c r="UPO97" s="294">
        <f t="shared" si="230"/>
        <v>-1047.9748559157808</v>
      </c>
      <c r="UPP97" s="294">
        <f t="shared" si="230"/>
        <v>-1047.9748559157808</v>
      </c>
      <c r="UPQ97" s="294">
        <f t="shared" si="230"/>
        <v>-1047.9748559157808</v>
      </c>
      <c r="UPR97" s="294">
        <f t="shared" si="230"/>
        <v>-1047.9748559157808</v>
      </c>
      <c r="UPS97" s="294">
        <f t="shared" si="230"/>
        <v>-1047.9748559157808</v>
      </c>
      <c r="UPT97" s="294">
        <f t="shared" si="230"/>
        <v>-1047.9748559157808</v>
      </c>
      <c r="UPU97" s="294">
        <f t="shared" si="230"/>
        <v>-1047.9748559157808</v>
      </c>
      <c r="UPV97" s="294">
        <f t="shared" si="230"/>
        <v>-1047.9748559157808</v>
      </c>
      <c r="UPW97" s="294">
        <f t="shared" si="230"/>
        <v>-1047.9748559157808</v>
      </c>
      <c r="UPX97" s="294">
        <f t="shared" si="230"/>
        <v>-1047.9748559157808</v>
      </c>
      <c r="UPY97" s="294">
        <f t="shared" si="230"/>
        <v>-1047.9748559157808</v>
      </c>
      <c r="UPZ97" s="294">
        <f t="shared" si="230"/>
        <v>-1047.9748559157808</v>
      </c>
      <c r="UQA97" s="294">
        <f t="shared" si="230"/>
        <v>-1047.9748559157808</v>
      </c>
      <c r="UQB97" s="294">
        <f t="shared" si="230"/>
        <v>-1047.9748559157808</v>
      </c>
      <c r="UQC97" s="294">
        <f t="shared" si="230"/>
        <v>-1047.9748559157808</v>
      </c>
      <c r="UQD97" s="294">
        <f t="shared" si="230"/>
        <v>-1047.9748559157808</v>
      </c>
      <c r="UQE97" s="294">
        <f t="shared" si="230"/>
        <v>-1047.9748559157808</v>
      </c>
      <c r="UQF97" s="294">
        <f t="shared" si="230"/>
        <v>-1047.9748559157808</v>
      </c>
      <c r="UQG97" s="294">
        <f t="shared" si="230"/>
        <v>-1047.9748559157808</v>
      </c>
      <c r="UQH97" s="294">
        <f t="shared" si="230"/>
        <v>-1047.9748559157808</v>
      </c>
      <c r="UQI97" s="294">
        <f t="shared" si="230"/>
        <v>-1047.9748559157808</v>
      </c>
      <c r="UQJ97" s="294">
        <f t="shared" si="230"/>
        <v>-1047.9748559157808</v>
      </c>
      <c r="UQK97" s="294">
        <f t="shared" si="230"/>
        <v>-1047.9748559157808</v>
      </c>
      <c r="UQL97" s="294">
        <f t="shared" si="230"/>
        <v>-1047.9748559157808</v>
      </c>
      <c r="UQM97" s="294">
        <f t="shared" si="230"/>
        <v>-1047.9748559157808</v>
      </c>
      <c r="UQN97" s="294">
        <f t="shared" si="230"/>
        <v>-1047.9748559157808</v>
      </c>
      <c r="UQO97" s="294">
        <f t="shared" si="230"/>
        <v>-1047.9748559157808</v>
      </c>
      <c r="UQP97" s="294">
        <f t="shared" si="230"/>
        <v>-1047.9748559157808</v>
      </c>
      <c r="UQQ97" s="294">
        <f t="shared" si="230"/>
        <v>-1047.9748559157808</v>
      </c>
      <c r="UQR97" s="294">
        <f t="shared" si="230"/>
        <v>-1047.9748559157808</v>
      </c>
      <c r="UQS97" s="294">
        <f t="shared" si="230"/>
        <v>-1047.9748559157808</v>
      </c>
      <c r="UQT97" s="294">
        <f t="shared" si="230"/>
        <v>-1047.9748559157808</v>
      </c>
      <c r="UQU97" s="294">
        <f t="shared" si="230"/>
        <v>-1047.9748559157808</v>
      </c>
      <c r="UQV97" s="294">
        <f t="shared" si="230"/>
        <v>-1047.9748559157808</v>
      </c>
      <c r="UQW97" s="294">
        <f t="shared" si="230"/>
        <v>-1047.9748559157808</v>
      </c>
      <c r="UQX97" s="294">
        <f t="shared" si="230"/>
        <v>-1047.9748559157808</v>
      </c>
      <c r="UQY97" s="294">
        <f t="shared" si="230"/>
        <v>-1047.9748559157808</v>
      </c>
      <c r="UQZ97" s="294">
        <f t="shared" si="230"/>
        <v>-1047.9748559157808</v>
      </c>
      <c r="URA97" s="294">
        <f t="shared" si="230"/>
        <v>-1047.9748559157808</v>
      </c>
      <c r="URB97" s="294">
        <f t="shared" ref="URB97:UTM97" si="231">(URB$96*$B101+SUM($F$8:$F$10)-((URB$96*$B101+SUM($F$8:$F$10))/$F$11*$F$40)-($F$27*URB$96/$D$7)-SUM($F$14:$F$26,$F$28:$F$33,$F$35:$F$36,$F$41))</f>
        <v>-1047.9748559157808</v>
      </c>
      <c r="URC97" s="294">
        <f t="shared" si="231"/>
        <v>-1047.9748559157808</v>
      </c>
      <c r="URD97" s="294">
        <f t="shared" si="231"/>
        <v>-1047.9748559157808</v>
      </c>
      <c r="URE97" s="294">
        <f t="shared" si="231"/>
        <v>-1047.9748559157808</v>
      </c>
      <c r="URF97" s="294">
        <f t="shared" si="231"/>
        <v>-1047.9748559157808</v>
      </c>
      <c r="URG97" s="294">
        <f t="shared" si="231"/>
        <v>-1047.9748559157808</v>
      </c>
      <c r="URH97" s="294">
        <f t="shared" si="231"/>
        <v>-1047.9748559157808</v>
      </c>
      <c r="URI97" s="294">
        <f t="shared" si="231"/>
        <v>-1047.9748559157808</v>
      </c>
      <c r="URJ97" s="294">
        <f t="shared" si="231"/>
        <v>-1047.9748559157808</v>
      </c>
      <c r="URK97" s="294">
        <f t="shared" si="231"/>
        <v>-1047.9748559157808</v>
      </c>
      <c r="URL97" s="294">
        <f t="shared" si="231"/>
        <v>-1047.9748559157808</v>
      </c>
      <c r="URM97" s="294">
        <f t="shared" si="231"/>
        <v>-1047.9748559157808</v>
      </c>
      <c r="URN97" s="294">
        <f t="shared" si="231"/>
        <v>-1047.9748559157808</v>
      </c>
      <c r="URO97" s="294">
        <f t="shared" si="231"/>
        <v>-1047.9748559157808</v>
      </c>
      <c r="URP97" s="294">
        <f t="shared" si="231"/>
        <v>-1047.9748559157808</v>
      </c>
      <c r="URQ97" s="294">
        <f t="shared" si="231"/>
        <v>-1047.9748559157808</v>
      </c>
      <c r="URR97" s="294">
        <f t="shared" si="231"/>
        <v>-1047.9748559157808</v>
      </c>
      <c r="URS97" s="294">
        <f t="shared" si="231"/>
        <v>-1047.9748559157808</v>
      </c>
      <c r="URT97" s="294">
        <f t="shared" si="231"/>
        <v>-1047.9748559157808</v>
      </c>
      <c r="URU97" s="294">
        <f t="shared" si="231"/>
        <v>-1047.9748559157808</v>
      </c>
      <c r="URV97" s="294">
        <f t="shared" si="231"/>
        <v>-1047.9748559157808</v>
      </c>
      <c r="URW97" s="294">
        <f t="shared" si="231"/>
        <v>-1047.9748559157808</v>
      </c>
      <c r="URX97" s="294">
        <f t="shared" si="231"/>
        <v>-1047.9748559157808</v>
      </c>
      <c r="URY97" s="294">
        <f t="shared" si="231"/>
        <v>-1047.9748559157808</v>
      </c>
      <c r="URZ97" s="294">
        <f t="shared" si="231"/>
        <v>-1047.9748559157808</v>
      </c>
      <c r="USA97" s="294">
        <f t="shared" si="231"/>
        <v>-1047.9748559157808</v>
      </c>
      <c r="USB97" s="294">
        <f t="shared" si="231"/>
        <v>-1047.9748559157808</v>
      </c>
      <c r="USC97" s="294">
        <f t="shared" si="231"/>
        <v>-1047.9748559157808</v>
      </c>
      <c r="USD97" s="294">
        <f t="shared" si="231"/>
        <v>-1047.9748559157808</v>
      </c>
      <c r="USE97" s="294">
        <f t="shared" si="231"/>
        <v>-1047.9748559157808</v>
      </c>
      <c r="USF97" s="294">
        <f t="shared" si="231"/>
        <v>-1047.9748559157808</v>
      </c>
      <c r="USG97" s="294">
        <f t="shared" si="231"/>
        <v>-1047.9748559157808</v>
      </c>
      <c r="USH97" s="294">
        <f t="shared" si="231"/>
        <v>-1047.9748559157808</v>
      </c>
      <c r="USI97" s="294">
        <f t="shared" si="231"/>
        <v>-1047.9748559157808</v>
      </c>
      <c r="USJ97" s="294">
        <f t="shared" si="231"/>
        <v>-1047.9748559157808</v>
      </c>
      <c r="USK97" s="294">
        <f t="shared" si="231"/>
        <v>-1047.9748559157808</v>
      </c>
      <c r="USL97" s="294">
        <f t="shared" si="231"/>
        <v>-1047.9748559157808</v>
      </c>
      <c r="USM97" s="294">
        <f t="shared" si="231"/>
        <v>-1047.9748559157808</v>
      </c>
      <c r="USN97" s="294">
        <f t="shared" si="231"/>
        <v>-1047.9748559157808</v>
      </c>
      <c r="USO97" s="294">
        <f t="shared" si="231"/>
        <v>-1047.9748559157808</v>
      </c>
      <c r="USP97" s="294">
        <f t="shared" si="231"/>
        <v>-1047.9748559157808</v>
      </c>
      <c r="USQ97" s="294">
        <f t="shared" si="231"/>
        <v>-1047.9748559157808</v>
      </c>
      <c r="USR97" s="294">
        <f t="shared" si="231"/>
        <v>-1047.9748559157808</v>
      </c>
      <c r="USS97" s="294">
        <f t="shared" si="231"/>
        <v>-1047.9748559157808</v>
      </c>
      <c r="UST97" s="294">
        <f t="shared" si="231"/>
        <v>-1047.9748559157808</v>
      </c>
      <c r="USU97" s="294">
        <f t="shared" si="231"/>
        <v>-1047.9748559157808</v>
      </c>
      <c r="USV97" s="294">
        <f t="shared" si="231"/>
        <v>-1047.9748559157808</v>
      </c>
      <c r="USW97" s="294">
        <f t="shared" si="231"/>
        <v>-1047.9748559157808</v>
      </c>
      <c r="USX97" s="294">
        <f t="shared" si="231"/>
        <v>-1047.9748559157808</v>
      </c>
      <c r="USY97" s="294">
        <f t="shared" si="231"/>
        <v>-1047.9748559157808</v>
      </c>
      <c r="USZ97" s="294">
        <f t="shared" si="231"/>
        <v>-1047.9748559157808</v>
      </c>
      <c r="UTA97" s="294">
        <f t="shared" si="231"/>
        <v>-1047.9748559157808</v>
      </c>
      <c r="UTB97" s="294">
        <f t="shared" si="231"/>
        <v>-1047.9748559157808</v>
      </c>
      <c r="UTC97" s="294">
        <f t="shared" si="231"/>
        <v>-1047.9748559157808</v>
      </c>
      <c r="UTD97" s="294">
        <f t="shared" si="231"/>
        <v>-1047.9748559157808</v>
      </c>
      <c r="UTE97" s="294">
        <f t="shared" si="231"/>
        <v>-1047.9748559157808</v>
      </c>
      <c r="UTF97" s="294">
        <f t="shared" si="231"/>
        <v>-1047.9748559157808</v>
      </c>
      <c r="UTG97" s="294">
        <f t="shared" si="231"/>
        <v>-1047.9748559157808</v>
      </c>
      <c r="UTH97" s="294">
        <f t="shared" si="231"/>
        <v>-1047.9748559157808</v>
      </c>
      <c r="UTI97" s="294">
        <f t="shared" si="231"/>
        <v>-1047.9748559157808</v>
      </c>
      <c r="UTJ97" s="294">
        <f t="shared" si="231"/>
        <v>-1047.9748559157808</v>
      </c>
      <c r="UTK97" s="294">
        <f t="shared" si="231"/>
        <v>-1047.9748559157808</v>
      </c>
      <c r="UTL97" s="294">
        <f t="shared" si="231"/>
        <v>-1047.9748559157808</v>
      </c>
      <c r="UTM97" s="294">
        <f t="shared" si="231"/>
        <v>-1047.9748559157808</v>
      </c>
      <c r="UTN97" s="294">
        <f t="shared" ref="UTN97:UVY97" si="232">(UTN$96*$B101+SUM($F$8:$F$10)-((UTN$96*$B101+SUM($F$8:$F$10))/$F$11*$F$40)-($F$27*UTN$96/$D$7)-SUM($F$14:$F$26,$F$28:$F$33,$F$35:$F$36,$F$41))</f>
        <v>-1047.9748559157808</v>
      </c>
      <c r="UTO97" s="294">
        <f t="shared" si="232"/>
        <v>-1047.9748559157808</v>
      </c>
      <c r="UTP97" s="294">
        <f t="shared" si="232"/>
        <v>-1047.9748559157808</v>
      </c>
      <c r="UTQ97" s="294">
        <f t="shared" si="232"/>
        <v>-1047.9748559157808</v>
      </c>
      <c r="UTR97" s="294">
        <f t="shared" si="232"/>
        <v>-1047.9748559157808</v>
      </c>
      <c r="UTS97" s="294">
        <f t="shared" si="232"/>
        <v>-1047.9748559157808</v>
      </c>
      <c r="UTT97" s="294">
        <f t="shared" si="232"/>
        <v>-1047.9748559157808</v>
      </c>
      <c r="UTU97" s="294">
        <f t="shared" si="232"/>
        <v>-1047.9748559157808</v>
      </c>
      <c r="UTV97" s="294">
        <f t="shared" si="232"/>
        <v>-1047.9748559157808</v>
      </c>
      <c r="UTW97" s="294">
        <f t="shared" si="232"/>
        <v>-1047.9748559157808</v>
      </c>
      <c r="UTX97" s="294">
        <f t="shared" si="232"/>
        <v>-1047.9748559157808</v>
      </c>
      <c r="UTY97" s="294">
        <f t="shared" si="232"/>
        <v>-1047.9748559157808</v>
      </c>
      <c r="UTZ97" s="294">
        <f t="shared" si="232"/>
        <v>-1047.9748559157808</v>
      </c>
      <c r="UUA97" s="294">
        <f t="shared" si="232"/>
        <v>-1047.9748559157808</v>
      </c>
      <c r="UUB97" s="294">
        <f t="shared" si="232"/>
        <v>-1047.9748559157808</v>
      </c>
      <c r="UUC97" s="294">
        <f t="shared" si="232"/>
        <v>-1047.9748559157808</v>
      </c>
      <c r="UUD97" s="294">
        <f t="shared" si="232"/>
        <v>-1047.9748559157808</v>
      </c>
      <c r="UUE97" s="294">
        <f t="shared" si="232"/>
        <v>-1047.9748559157808</v>
      </c>
      <c r="UUF97" s="294">
        <f t="shared" si="232"/>
        <v>-1047.9748559157808</v>
      </c>
      <c r="UUG97" s="294">
        <f t="shared" si="232"/>
        <v>-1047.9748559157808</v>
      </c>
      <c r="UUH97" s="294">
        <f t="shared" si="232"/>
        <v>-1047.9748559157808</v>
      </c>
      <c r="UUI97" s="294">
        <f t="shared" si="232"/>
        <v>-1047.9748559157808</v>
      </c>
      <c r="UUJ97" s="294">
        <f t="shared" si="232"/>
        <v>-1047.9748559157808</v>
      </c>
      <c r="UUK97" s="294">
        <f t="shared" si="232"/>
        <v>-1047.9748559157808</v>
      </c>
      <c r="UUL97" s="294">
        <f t="shared" si="232"/>
        <v>-1047.9748559157808</v>
      </c>
      <c r="UUM97" s="294">
        <f t="shared" si="232"/>
        <v>-1047.9748559157808</v>
      </c>
      <c r="UUN97" s="294">
        <f t="shared" si="232"/>
        <v>-1047.9748559157808</v>
      </c>
      <c r="UUO97" s="294">
        <f t="shared" si="232"/>
        <v>-1047.9748559157808</v>
      </c>
      <c r="UUP97" s="294">
        <f t="shared" si="232"/>
        <v>-1047.9748559157808</v>
      </c>
      <c r="UUQ97" s="294">
        <f t="shared" si="232"/>
        <v>-1047.9748559157808</v>
      </c>
      <c r="UUR97" s="294">
        <f t="shared" si="232"/>
        <v>-1047.9748559157808</v>
      </c>
      <c r="UUS97" s="294">
        <f t="shared" si="232"/>
        <v>-1047.9748559157808</v>
      </c>
      <c r="UUT97" s="294">
        <f t="shared" si="232"/>
        <v>-1047.9748559157808</v>
      </c>
      <c r="UUU97" s="294">
        <f t="shared" si="232"/>
        <v>-1047.9748559157808</v>
      </c>
      <c r="UUV97" s="294">
        <f t="shared" si="232"/>
        <v>-1047.9748559157808</v>
      </c>
      <c r="UUW97" s="294">
        <f t="shared" si="232"/>
        <v>-1047.9748559157808</v>
      </c>
      <c r="UUX97" s="294">
        <f t="shared" si="232"/>
        <v>-1047.9748559157808</v>
      </c>
      <c r="UUY97" s="294">
        <f t="shared" si="232"/>
        <v>-1047.9748559157808</v>
      </c>
      <c r="UUZ97" s="294">
        <f t="shared" si="232"/>
        <v>-1047.9748559157808</v>
      </c>
      <c r="UVA97" s="294">
        <f t="shared" si="232"/>
        <v>-1047.9748559157808</v>
      </c>
      <c r="UVB97" s="294">
        <f t="shared" si="232"/>
        <v>-1047.9748559157808</v>
      </c>
      <c r="UVC97" s="294">
        <f t="shared" si="232"/>
        <v>-1047.9748559157808</v>
      </c>
      <c r="UVD97" s="294">
        <f t="shared" si="232"/>
        <v>-1047.9748559157808</v>
      </c>
      <c r="UVE97" s="294">
        <f t="shared" si="232"/>
        <v>-1047.9748559157808</v>
      </c>
      <c r="UVF97" s="294">
        <f t="shared" si="232"/>
        <v>-1047.9748559157808</v>
      </c>
      <c r="UVG97" s="294">
        <f t="shared" si="232"/>
        <v>-1047.9748559157808</v>
      </c>
      <c r="UVH97" s="294">
        <f t="shared" si="232"/>
        <v>-1047.9748559157808</v>
      </c>
      <c r="UVI97" s="294">
        <f t="shared" si="232"/>
        <v>-1047.9748559157808</v>
      </c>
      <c r="UVJ97" s="294">
        <f t="shared" si="232"/>
        <v>-1047.9748559157808</v>
      </c>
      <c r="UVK97" s="294">
        <f t="shared" si="232"/>
        <v>-1047.9748559157808</v>
      </c>
      <c r="UVL97" s="294">
        <f t="shared" si="232"/>
        <v>-1047.9748559157808</v>
      </c>
      <c r="UVM97" s="294">
        <f t="shared" si="232"/>
        <v>-1047.9748559157808</v>
      </c>
      <c r="UVN97" s="294">
        <f t="shared" si="232"/>
        <v>-1047.9748559157808</v>
      </c>
      <c r="UVO97" s="294">
        <f t="shared" si="232"/>
        <v>-1047.9748559157808</v>
      </c>
      <c r="UVP97" s="294">
        <f t="shared" si="232"/>
        <v>-1047.9748559157808</v>
      </c>
      <c r="UVQ97" s="294">
        <f t="shared" si="232"/>
        <v>-1047.9748559157808</v>
      </c>
      <c r="UVR97" s="294">
        <f t="shared" si="232"/>
        <v>-1047.9748559157808</v>
      </c>
      <c r="UVS97" s="294">
        <f t="shared" si="232"/>
        <v>-1047.9748559157808</v>
      </c>
      <c r="UVT97" s="294">
        <f t="shared" si="232"/>
        <v>-1047.9748559157808</v>
      </c>
      <c r="UVU97" s="294">
        <f t="shared" si="232"/>
        <v>-1047.9748559157808</v>
      </c>
      <c r="UVV97" s="294">
        <f t="shared" si="232"/>
        <v>-1047.9748559157808</v>
      </c>
      <c r="UVW97" s="294">
        <f t="shared" si="232"/>
        <v>-1047.9748559157808</v>
      </c>
      <c r="UVX97" s="294">
        <f t="shared" si="232"/>
        <v>-1047.9748559157808</v>
      </c>
      <c r="UVY97" s="294">
        <f t="shared" si="232"/>
        <v>-1047.9748559157808</v>
      </c>
      <c r="UVZ97" s="294">
        <f t="shared" ref="UVZ97:UYK97" si="233">(UVZ$96*$B101+SUM($F$8:$F$10)-((UVZ$96*$B101+SUM($F$8:$F$10))/$F$11*$F$40)-($F$27*UVZ$96/$D$7)-SUM($F$14:$F$26,$F$28:$F$33,$F$35:$F$36,$F$41))</f>
        <v>-1047.9748559157808</v>
      </c>
      <c r="UWA97" s="294">
        <f t="shared" si="233"/>
        <v>-1047.9748559157808</v>
      </c>
      <c r="UWB97" s="294">
        <f t="shared" si="233"/>
        <v>-1047.9748559157808</v>
      </c>
      <c r="UWC97" s="294">
        <f t="shared" si="233"/>
        <v>-1047.9748559157808</v>
      </c>
      <c r="UWD97" s="294">
        <f t="shared" si="233"/>
        <v>-1047.9748559157808</v>
      </c>
      <c r="UWE97" s="294">
        <f t="shared" si="233"/>
        <v>-1047.9748559157808</v>
      </c>
      <c r="UWF97" s="294">
        <f t="shared" si="233"/>
        <v>-1047.9748559157808</v>
      </c>
      <c r="UWG97" s="294">
        <f t="shared" si="233"/>
        <v>-1047.9748559157808</v>
      </c>
      <c r="UWH97" s="294">
        <f t="shared" si="233"/>
        <v>-1047.9748559157808</v>
      </c>
      <c r="UWI97" s="294">
        <f t="shared" si="233"/>
        <v>-1047.9748559157808</v>
      </c>
      <c r="UWJ97" s="294">
        <f t="shared" si="233"/>
        <v>-1047.9748559157808</v>
      </c>
      <c r="UWK97" s="294">
        <f t="shared" si="233"/>
        <v>-1047.9748559157808</v>
      </c>
      <c r="UWL97" s="294">
        <f t="shared" si="233"/>
        <v>-1047.9748559157808</v>
      </c>
      <c r="UWM97" s="294">
        <f t="shared" si="233"/>
        <v>-1047.9748559157808</v>
      </c>
      <c r="UWN97" s="294">
        <f t="shared" si="233"/>
        <v>-1047.9748559157808</v>
      </c>
      <c r="UWO97" s="294">
        <f t="shared" si="233"/>
        <v>-1047.9748559157808</v>
      </c>
      <c r="UWP97" s="294">
        <f t="shared" si="233"/>
        <v>-1047.9748559157808</v>
      </c>
      <c r="UWQ97" s="294">
        <f t="shared" si="233"/>
        <v>-1047.9748559157808</v>
      </c>
      <c r="UWR97" s="294">
        <f t="shared" si="233"/>
        <v>-1047.9748559157808</v>
      </c>
      <c r="UWS97" s="294">
        <f t="shared" si="233"/>
        <v>-1047.9748559157808</v>
      </c>
      <c r="UWT97" s="294">
        <f t="shared" si="233"/>
        <v>-1047.9748559157808</v>
      </c>
      <c r="UWU97" s="294">
        <f t="shared" si="233"/>
        <v>-1047.9748559157808</v>
      </c>
      <c r="UWV97" s="294">
        <f t="shared" si="233"/>
        <v>-1047.9748559157808</v>
      </c>
      <c r="UWW97" s="294">
        <f t="shared" si="233"/>
        <v>-1047.9748559157808</v>
      </c>
      <c r="UWX97" s="294">
        <f t="shared" si="233"/>
        <v>-1047.9748559157808</v>
      </c>
      <c r="UWY97" s="294">
        <f t="shared" si="233"/>
        <v>-1047.9748559157808</v>
      </c>
      <c r="UWZ97" s="294">
        <f t="shared" si="233"/>
        <v>-1047.9748559157808</v>
      </c>
      <c r="UXA97" s="294">
        <f t="shared" si="233"/>
        <v>-1047.9748559157808</v>
      </c>
      <c r="UXB97" s="294">
        <f t="shared" si="233"/>
        <v>-1047.9748559157808</v>
      </c>
      <c r="UXC97" s="294">
        <f t="shared" si="233"/>
        <v>-1047.9748559157808</v>
      </c>
      <c r="UXD97" s="294">
        <f t="shared" si="233"/>
        <v>-1047.9748559157808</v>
      </c>
      <c r="UXE97" s="294">
        <f t="shared" si="233"/>
        <v>-1047.9748559157808</v>
      </c>
      <c r="UXF97" s="294">
        <f t="shared" si="233"/>
        <v>-1047.9748559157808</v>
      </c>
      <c r="UXG97" s="294">
        <f t="shared" si="233"/>
        <v>-1047.9748559157808</v>
      </c>
      <c r="UXH97" s="294">
        <f t="shared" si="233"/>
        <v>-1047.9748559157808</v>
      </c>
      <c r="UXI97" s="294">
        <f t="shared" si="233"/>
        <v>-1047.9748559157808</v>
      </c>
      <c r="UXJ97" s="294">
        <f t="shared" si="233"/>
        <v>-1047.9748559157808</v>
      </c>
      <c r="UXK97" s="294">
        <f t="shared" si="233"/>
        <v>-1047.9748559157808</v>
      </c>
      <c r="UXL97" s="294">
        <f t="shared" si="233"/>
        <v>-1047.9748559157808</v>
      </c>
      <c r="UXM97" s="294">
        <f t="shared" si="233"/>
        <v>-1047.9748559157808</v>
      </c>
      <c r="UXN97" s="294">
        <f t="shared" si="233"/>
        <v>-1047.9748559157808</v>
      </c>
      <c r="UXO97" s="294">
        <f t="shared" si="233"/>
        <v>-1047.9748559157808</v>
      </c>
      <c r="UXP97" s="294">
        <f t="shared" si="233"/>
        <v>-1047.9748559157808</v>
      </c>
      <c r="UXQ97" s="294">
        <f t="shared" si="233"/>
        <v>-1047.9748559157808</v>
      </c>
      <c r="UXR97" s="294">
        <f t="shared" si="233"/>
        <v>-1047.9748559157808</v>
      </c>
      <c r="UXS97" s="294">
        <f t="shared" si="233"/>
        <v>-1047.9748559157808</v>
      </c>
      <c r="UXT97" s="294">
        <f t="shared" si="233"/>
        <v>-1047.9748559157808</v>
      </c>
      <c r="UXU97" s="294">
        <f t="shared" si="233"/>
        <v>-1047.9748559157808</v>
      </c>
      <c r="UXV97" s="294">
        <f t="shared" si="233"/>
        <v>-1047.9748559157808</v>
      </c>
      <c r="UXW97" s="294">
        <f t="shared" si="233"/>
        <v>-1047.9748559157808</v>
      </c>
      <c r="UXX97" s="294">
        <f t="shared" si="233"/>
        <v>-1047.9748559157808</v>
      </c>
      <c r="UXY97" s="294">
        <f t="shared" si="233"/>
        <v>-1047.9748559157808</v>
      </c>
      <c r="UXZ97" s="294">
        <f t="shared" si="233"/>
        <v>-1047.9748559157808</v>
      </c>
      <c r="UYA97" s="294">
        <f t="shared" si="233"/>
        <v>-1047.9748559157808</v>
      </c>
      <c r="UYB97" s="294">
        <f t="shared" si="233"/>
        <v>-1047.9748559157808</v>
      </c>
      <c r="UYC97" s="294">
        <f t="shared" si="233"/>
        <v>-1047.9748559157808</v>
      </c>
      <c r="UYD97" s="294">
        <f t="shared" si="233"/>
        <v>-1047.9748559157808</v>
      </c>
      <c r="UYE97" s="294">
        <f t="shared" si="233"/>
        <v>-1047.9748559157808</v>
      </c>
      <c r="UYF97" s="294">
        <f t="shared" si="233"/>
        <v>-1047.9748559157808</v>
      </c>
      <c r="UYG97" s="294">
        <f t="shared" si="233"/>
        <v>-1047.9748559157808</v>
      </c>
      <c r="UYH97" s="294">
        <f t="shared" si="233"/>
        <v>-1047.9748559157808</v>
      </c>
      <c r="UYI97" s="294">
        <f t="shared" si="233"/>
        <v>-1047.9748559157808</v>
      </c>
      <c r="UYJ97" s="294">
        <f t="shared" si="233"/>
        <v>-1047.9748559157808</v>
      </c>
      <c r="UYK97" s="294">
        <f t="shared" si="233"/>
        <v>-1047.9748559157808</v>
      </c>
      <c r="UYL97" s="294">
        <f t="shared" ref="UYL97:VAW97" si="234">(UYL$96*$B101+SUM($F$8:$F$10)-((UYL$96*$B101+SUM($F$8:$F$10))/$F$11*$F$40)-($F$27*UYL$96/$D$7)-SUM($F$14:$F$26,$F$28:$F$33,$F$35:$F$36,$F$41))</f>
        <v>-1047.9748559157808</v>
      </c>
      <c r="UYM97" s="294">
        <f t="shared" si="234"/>
        <v>-1047.9748559157808</v>
      </c>
      <c r="UYN97" s="294">
        <f t="shared" si="234"/>
        <v>-1047.9748559157808</v>
      </c>
      <c r="UYO97" s="294">
        <f t="shared" si="234"/>
        <v>-1047.9748559157808</v>
      </c>
      <c r="UYP97" s="294">
        <f t="shared" si="234"/>
        <v>-1047.9748559157808</v>
      </c>
      <c r="UYQ97" s="294">
        <f t="shared" si="234"/>
        <v>-1047.9748559157808</v>
      </c>
      <c r="UYR97" s="294">
        <f t="shared" si="234"/>
        <v>-1047.9748559157808</v>
      </c>
      <c r="UYS97" s="294">
        <f t="shared" si="234"/>
        <v>-1047.9748559157808</v>
      </c>
      <c r="UYT97" s="294">
        <f t="shared" si="234"/>
        <v>-1047.9748559157808</v>
      </c>
      <c r="UYU97" s="294">
        <f t="shared" si="234"/>
        <v>-1047.9748559157808</v>
      </c>
      <c r="UYV97" s="294">
        <f t="shared" si="234"/>
        <v>-1047.9748559157808</v>
      </c>
      <c r="UYW97" s="294">
        <f t="shared" si="234"/>
        <v>-1047.9748559157808</v>
      </c>
      <c r="UYX97" s="294">
        <f t="shared" si="234"/>
        <v>-1047.9748559157808</v>
      </c>
      <c r="UYY97" s="294">
        <f t="shared" si="234"/>
        <v>-1047.9748559157808</v>
      </c>
      <c r="UYZ97" s="294">
        <f t="shared" si="234"/>
        <v>-1047.9748559157808</v>
      </c>
      <c r="UZA97" s="294">
        <f t="shared" si="234"/>
        <v>-1047.9748559157808</v>
      </c>
      <c r="UZB97" s="294">
        <f t="shared" si="234"/>
        <v>-1047.9748559157808</v>
      </c>
      <c r="UZC97" s="294">
        <f t="shared" si="234"/>
        <v>-1047.9748559157808</v>
      </c>
      <c r="UZD97" s="294">
        <f t="shared" si="234"/>
        <v>-1047.9748559157808</v>
      </c>
      <c r="UZE97" s="294">
        <f t="shared" si="234"/>
        <v>-1047.9748559157808</v>
      </c>
      <c r="UZF97" s="294">
        <f t="shared" si="234"/>
        <v>-1047.9748559157808</v>
      </c>
      <c r="UZG97" s="294">
        <f t="shared" si="234"/>
        <v>-1047.9748559157808</v>
      </c>
      <c r="UZH97" s="294">
        <f t="shared" si="234"/>
        <v>-1047.9748559157808</v>
      </c>
      <c r="UZI97" s="294">
        <f t="shared" si="234"/>
        <v>-1047.9748559157808</v>
      </c>
      <c r="UZJ97" s="294">
        <f t="shared" si="234"/>
        <v>-1047.9748559157808</v>
      </c>
      <c r="UZK97" s="294">
        <f t="shared" si="234"/>
        <v>-1047.9748559157808</v>
      </c>
      <c r="UZL97" s="294">
        <f t="shared" si="234"/>
        <v>-1047.9748559157808</v>
      </c>
      <c r="UZM97" s="294">
        <f t="shared" si="234"/>
        <v>-1047.9748559157808</v>
      </c>
      <c r="UZN97" s="294">
        <f t="shared" si="234"/>
        <v>-1047.9748559157808</v>
      </c>
      <c r="UZO97" s="294">
        <f t="shared" si="234"/>
        <v>-1047.9748559157808</v>
      </c>
      <c r="UZP97" s="294">
        <f t="shared" si="234"/>
        <v>-1047.9748559157808</v>
      </c>
      <c r="UZQ97" s="294">
        <f t="shared" si="234"/>
        <v>-1047.9748559157808</v>
      </c>
      <c r="UZR97" s="294">
        <f t="shared" si="234"/>
        <v>-1047.9748559157808</v>
      </c>
      <c r="UZS97" s="294">
        <f t="shared" si="234"/>
        <v>-1047.9748559157808</v>
      </c>
      <c r="UZT97" s="294">
        <f t="shared" si="234"/>
        <v>-1047.9748559157808</v>
      </c>
      <c r="UZU97" s="294">
        <f t="shared" si="234"/>
        <v>-1047.9748559157808</v>
      </c>
      <c r="UZV97" s="294">
        <f t="shared" si="234"/>
        <v>-1047.9748559157808</v>
      </c>
      <c r="UZW97" s="294">
        <f t="shared" si="234"/>
        <v>-1047.9748559157808</v>
      </c>
      <c r="UZX97" s="294">
        <f t="shared" si="234"/>
        <v>-1047.9748559157808</v>
      </c>
      <c r="UZY97" s="294">
        <f t="shared" si="234"/>
        <v>-1047.9748559157808</v>
      </c>
      <c r="UZZ97" s="294">
        <f t="shared" si="234"/>
        <v>-1047.9748559157808</v>
      </c>
      <c r="VAA97" s="294">
        <f t="shared" si="234"/>
        <v>-1047.9748559157808</v>
      </c>
      <c r="VAB97" s="294">
        <f t="shared" si="234"/>
        <v>-1047.9748559157808</v>
      </c>
      <c r="VAC97" s="294">
        <f t="shared" si="234"/>
        <v>-1047.9748559157808</v>
      </c>
      <c r="VAD97" s="294">
        <f t="shared" si="234"/>
        <v>-1047.9748559157808</v>
      </c>
      <c r="VAE97" s="294">
        <f t="shared" si="234"/>
        <v>-1047.9748559157808</v>
      </c>
      <c r="VAF97" s="294">
        <f t="shared" si="234"/>
        <v>-1047.9748559157808</v>
      </c>
      <c r="VAG97" s="294">
        <f t="shared" si="234"/>
        <v>-1047.9748559157808</v>
      </c>
      <c r="VAH97" s="294">
        <f t="shared" si="234"/>
        <v>-1047.9748559157808</v>
      </c>
      <c r="VAI97" s="294">
        <f t="shared" si="234"/>
        <v>-1047.9748559157808</v>
      </c>
      <c r="VAJ97" s="294">
        <f t="shared" si="234"/>
        <v>-1047.9748559157808</v>
      </c>
      <c r="VAK97" s="294">
        <f t="shared" si="234"/>
        <v>-1047.9748559157808</v>
      </c>
      <c r="VAL97" s="294">
        <f t="shared" si="234"/>
        <v>-1047.9748559157808</v>
      </c>
      <c r="VAM97" s="294">
        <f t="shared" si="234"/>
        <v>-1047.9748559157808</v>
      </c>
      <c r="VAN97" s="294">
        <f t="shared" si="234"/>
        <v>-1047.9748559157808</v>
      </c>
      <c r="VAO97" s="294">
        <f t="shared" si="234"/>
        <v>-1047.9748559157808</v>
      </c>
      <c r="VAP97" s="294">
        <f t="shared" si="234"/>
        <v>-1047.9748559157808</v>
      </c>
      <c r="VAQ97" s="294">
        <f t="shared" si="234"/>
        <v>-1047.9748559157808</v>
      </c>
      <c r="VAR97" s="294">
        <f t="shared" si="234"/>
        <v>-1047.9748559157808</v>
      </c>
      <c r="VAS97" s="294">
        <f t="shared" si="234"/>
        <v>-1047.9748559157808</v>
      </c>
      <c r="VAT97" s="294">
        <f t="shared" si="234"/>
        <v>-1047.9748559157808</v>
      </c>
      <c r="VAU97" s="294">
        <f t="shared" si="234"/>
        <v>-1047.9748559157808</v>
      </c>
      <c r="VAV97" s="294">
        <f t="shared" si="234"/>
        <v>-1047.9748559157808</v>
      </c>
      <c r="VAW97" s="294">
        <f t="shared" si="234"/>
        <v>-1047.9748559157808</v>
      </c>
      <c r="VAX97" s="294">
        <f t="shared" ref="VAX97:VDI97" si="235">(VAX$96*$B101+SUM($F$8:$F$10)-((VAX$96*$B101+SUM($F$8:$F$10))/$F$11*$F$40)-($F$27*VAX$96/$D$7)-SUM($F$14:$F$26,$F$28:$F$33,$F$35:$F$36,$F$41))</f>
        <v>-1047.9748559157808</v>
      </c>
      <c r="VAY97" s="294">
        <f t="shared" si="235"/>
        <v>-1047.9748559157808</v>
      </c>
      <c r="VAZ97" s="294">
        <f t="shared" si="235"/>
        <v>-1047.9748559157808</v>
      </c>
      <c r="VBA97" s="294">
        <f t="shared" si="235"/>
        <v>-1047.9748559157808</v>
      </c>
      <c r="VBB97" s="294">
        <f t="shared" si="235"/>
        <v>-1047.9748559157808</v>
      </c>
      <c r="VBC97" s="294">
        <f t="shared" si="235"/>
        <v>-1047.9748559157808</v>
      </c>
      <c r="VBD97" s="294">
        <f t="shared" si="235"/>
        <v>-1047.9748559157808</v>
      </c>
      <c r="VBE97" s="294">
        <f t="shared" si="235"/>
        <v>-1047.9748559157808</v>
      </c>
      <c r="VBF97" s="294">
        <f t="shared" si="235"/>
        <v>-1047.9748559157808</v>
      </c>
      <c r="VBG97" s="294">
        <f t="shared" si="235"/>
        <v>-1047.9748559157808</v>
      </c>
      <c r="VBH97" s="294">
        <f t="shared" si="235"/>
        <v>-1047.9748559157808</v>
      </c>
      <c r="VBI97" s="294">
        <f t="shared" si="235"/>
        <v>-1047.9748559157808</v>
      </c>
      <c r="VBJ97" s="294">
        <f t="shared" si="235"/>
        <v>-1047.9748559157808</v>
      </c>
      <c r="VBK97" s="294">
        <f t="shared" si="235"/>
        <v>-1047.9748559157808</v>
      </c>
      <c r="VBL97" s="294">
        <f t="shared" si="235"/>
        <v>-1047.9748559157808</v>
      </c>
      <c r="VBM97" s="294">
        <f t="shared" si="235"/>
        <v>-1047.9748559157808</v>
      </c>
      <c r="VBN97" s="294">
        <f t="shared" si="235"/>
        <v>-1047.9748559157808</v>
      </c>
      <c r="VBO97" s="294">
        <f t="shared" si="235"/>
        <v>-1047.9748559157808</v>
      </c>
      <c r="VBP97" s="294">
        <f t="shared" si="235"/>
        <v>-1047.9748559157808</v>
      </c>
      <c r="VBQ97" s="294">
        <f t="shared" si="235"/>
        <v>-1047.9748559157808</v>
      </c>
      <c r="VBR97" s="294">
        <f t="shared" si="235"/>
        <v>-1047.9748559157808</v>
      </c>
      <c r="VBS97" s="294">
        <f t="shared" si="235"/>
        <v>-1047.9748559157808</v>
      </c>
      <c r="VBT97" s="294">
        <f t="shared" si="235"/>
        <v>-1047.9748559157808</v>
      </c>
      <c r="VBU97" s="294">
        <f t="shared" si="235"/>
        <v>-1047.9748559157808</v>
      </c>
      <c r="VBV97" s="294">
        <f t="shared" si="235"/>
        <v>-1047.9748559157808</v>
      </c>
      <c r="VBW97" s="294">
        <f t="shared" si="235"/>
        <v>-1047.9748559157808</v>
      </c>
      <c r="VBX97" s="294">
        <f t="shared" si="235"/>
        <v>-1047.9748559157808</v>
      </c>
      <c r="VBY97" s="294">
        <f t="shared" si="235"/>
        <v>-1047.9748559157808</v>
      </c>
      <c r="VBZ97" s="294">
        <f t="shared" si="235"/>
        <v>-1047.9748559157808</v>
      </c>
      <c r="VCA97" s="294">
        <f t="shared" si="235"/>
        <v>-1047.9748559157808</v>
      </c>
      <c r="VCB97" s="294">
        <f t="shared" si="235"/>
        <v>-1047.9748559157808</v>
      </c>
      <c r="VCC97" s="294">
        <f t="shared" si="235"/>
        <v>-1047.9748559157808</v>
      </c>
      <c r="VCD97" s="294">
        <f t="shared" si="235"/>
        <v>-1047.9748559157808</v>
      </c>
      <c r="VCE97" s="294">
        <f t="shared" si="235"/>
        <v>-1047.9748559157808</v>
      </c>
      <c r="VCF97" s="294">
        <f t="shared" si="235"/>
        <v>-1047.9748559157808</v>
      </c>
      <c r="VCG97" s="294">
        <f t="shared" si="235"/>
        <v>-1047.9748559157808</v>
      </c>
      <c r="VCH97" s="294">
        <f t="shared" si="235"/>
        <v>-1047.9748559157808</v>
      </c>
      <c r="VCI97" s="294">
        <f t="shared" si="235"/>
        <v>-1047.9748559157808</v>
      </c>
      <c r="VCJ97" s="294">
        <f t="shared" si="235"/>
        <v>-1047.9748559157808</v>
      </c>
      <c r="VCK97" s="294">
        <f t="shared" si="235"/>
        <v>-1047.9748559157808</v>
      </c>
      <c r="VCL97" s="294">
        <f t="shared" si="235"/>
        <v>-1047.9748559157808</v>
      </c>
      <c r="VCM97" s="294">
        <f t="shared" si="235"/>
        <v>-1047.9748559157808</v>
      </c>
      <c r="VCN97" s="294">
        <f t="shared" si="235"/>
        <v>-1047.9748559157808</v>
      </c>
      <c r="VCO97" s="294">
        <f t="shared" si="235"/>
        <v>-1047.9748559157808</v>
      </c>
      <c r="VCP97" s="294">
        <f t="shared" si="235"/>
        <v>-1047.9748559157808</v>
      </c>
      <c r="VCQ97" s="294">
        <f t="shared" si="235"/>
        <v>-1047.9748559157808</v>
      </c>
      <c r="VCR97" s="294">
        <f t="shared" si="235"/>
        <v>-1047.9748559157808</v>
      </c>
      <c r="VCS97" s="294">
        <f t="shared" si="235"/>
        <v>-1047.9748559157808</v>
      </c>
      <c r="VCT97" s="294">
        <f t="shared" si="235"/>
        <v>-1047.9748559157808</v>
      </c>
      <c r="VCU97" s="294">
        <f t="shared" si="235"/>
        <v>-1047.9748559157808</v>
      </c>
      <c r="VCV97" s="294">
        <f t="shared" si="235"/>
        <v>-1047.9748559157808</v>
      </c>
      <c r="VCW97" s="294">
        <f t="shared" si="235"/>
        <v>-1047.9748559157808</v>
      </c>
      <c r="VCX97" s="294">
        <f t="shared" si="235"/>
        <v>-1047.9748559157808</v>
      </c>
      <c r="VCY97" s="294">
        <f t="shared" si="235"/>
        <v>-1047.9748559157808</v>
      </c>
      <c r="VCZ97" s="294">
        <f t="shared" si="235"/>
        <v>-1047.9748559157808</v>
      </c>
      <c r="VDA97" s="294">
        <f t="shared" si="235"/>
        <v>-1047.9748559157808</v>
      </c>
      <c r="VDB97" s="294">
        <f t="shared" si="235"/>
        <v>-1047.9748559157808</v>
      </c>
      <c r="VDC97" s="294">
        <f t="shared" si="235"/>
        <v>-1047.9748559157808</v>
      </c>
      <c r="VDD97" s="294">
        <f t="shared" si="235"/>
        <v>-1047.9748559157808</v>
      </c>
      <c r="VDE97" s="294">
        <f t="shared" si="235"/>
        <v>-1047.9748559157808</v>
      </c>
      <c r="VDF97" s="294">
        <f t="shared" si="235"/>
        <v>-1047.9748559157808</v>
      </c>
      <c r="VDG97" s="294">
        <f t="shared" si="235"/>
        <v>-1047.9748559157808</v>
      </c>
      <c r="VDH97" s="294">
        <f t="shared" si="235"/>
        <v>-1047.9748559157808</v>
      </c>
      <c r="VDI97" s="294">
        <f t="shared" si="235"/>
        <v>-1047.9748559157808</v>
      </c>
      <c r="VDJ97" s="294">
        <f t="shared" ref="VDJ97:VFU97" si="236">(VDJ$96*$B101+SUM($F$8:$F$10)-((VDJ$96*$B101+SUM($F$8:$F$10))/$F$11*$F$40)-($F$27*VDJ$96/$D$7)-SUM($F$14:$F$26,$F$28:$F$33,$F$35:$F$36,$F$41))</f>
        <v>-1047.9748559157808</v>
      </c>
      <c r="VDK97" s="294">
        <f t="shared" si="236"/>
        <v>-1047.9748559157808</v>
      </c>
      <c r="VDL97" s="294">
        <f t="shared" si="236"/>
        <v>-1047.9748559157808</v>
      </c>
      <c r="VDM97" s="294">
        <f t="shared" si="236"/>
        <v>-1047.9748559157808</v>
      </c>
      <c r="VDN97" s="294">
        <f t="shared" si="236"/>
        <v>-1047.9748559157808</v>
      </c>
      <c r="VDO97" s="294">
        <f t="shared" si="236"/>
        <v>-1047.9748559157808</v>
      </c>
      <c r="VDP97" s="294">
        <f t="shared" si="236"/>
        <v>-1047.9748559157808</v>
      </c>
      <c r="VDQ97" s="294">
        <f t="shared" si="236"/>
        <v>-1047.9748559157808</v>
      </c>
      <c r="VDR97" s="294">
        <f t="shared" si="236"/>
        <v>-1047.9748559157808</v>
      </c>
      <c r="VDS97" s="294">
        <f t="shared" si="236"/>
        <v>-1047.9748559157808</v>
      </c>
      <c r="VDT97" s="294">
        <f t="shared" si="236"/>
        <v>-1047.9748559157808</v>
      </c>
      <c r="VDU97" s="294">
        <f t="shared" si="236"/>
        <v>-1047.9748559157808</v>
      </c>
      <c r="VDV97" s="294">
        <f t="shared" si="236"/>
        <v>-1047.9748559157808</v>
      </c>
      <c r="VDW97" s="294">
        <f t="shared" si="236"/>
        <v>-1047.9748559157808</v>
      </c>
      <c r="VDX97" s="294">
        <f t="shared" si="236"/>
        <v>-1047.9748559157808</v>
      </c>
      <c r="VDY97" s="294">
        <f t="shared" si="236"/>
        <v>-1047.9748559157808</v>
      </c>
      <c r="VDZ97" s="294">
        <f t="shared" si="236"/>
        <v>-1047.9748559157808</v>
      </c>
      <c r="VEA97" s="294">
        <f t="shared" si="236"/>
        <v>-1047.9748559157808</v>
      </c>
      <c r="VEB97" s="294">
        <f t="shared" si="236"/>
        <v>-1047.9748559157808</v>
      </c>
      <c r="VEC97" s="294">
        <f t="shared" si="236"/>
        <v>-1047.9748559157808</v>
      </c>
      <c r="VED97" s="294">
        <f t="shared" si="236"/>
        <v>-1047.9748559157808</v>
      </c>
      <c r="VEE97" s="294">
        <f t="shared" si="236"/>
        <v>-1047.9748559157808</v>
      </c>
      <c r="VEF97" s="294">
        <f t="shared" si="236"/>
        <v>-1047.9748559157808</v>
      </c>
      <c r="VEG97" s="294">
        <f t="shared" si="236"/>
        <v>-1047.9748559157808</v>
      </c>
      <c r="VEH97" s="294">
        <f t="shared" si="236"/>
        <v>-1047.9748559157808</v>
      </c>
      <c r="VEI97" s="294">
        <f t="shared" si="236"/>
        <v>-1047.9748559157808</v>
      </c>
      <c r="VEJ97" s="294">
        <f t="shared" si="236"/>
        <v>-1047.9748559157808</v>
      </c>
      <c r="VEK97" s="294">
        <f t="shared" si="236"/>
        <v>-1047.9748559157808</v>
      </c>
      <c r="VEL97" s="294">
        <f t="shared" si="236"/>
        <v>-1047.9748559157808</v>
      </c>
      <c r="VEM97" s="294">
        <f t="shared" si="236"/>
        <v>-1047.9748559157808</v>
      </c>
      <c r="VEN97" s="294">
        <f t="shared" si="236"/>
        <v>-1047.9748559157808</v>
      </c>
      <c r="VEO97" s="294">
        <f t="shared" si="236"/>
        <v>-1047.9748559157808</v>
      </c>
      <c r="VEP97" s="294">
        <f t="shared" si="236"/>
        <v>-1047.9748559157808</v>
      </c>
      <c r="VEQ97" s="294">
        <f t="shared" si="236"/>
        <v>-1047.9748559157808</v>
      </c>
      <c r="VER97" s="294">
        <f t="shared" si="236"/>
        <v>-1047.9748559157808</v>
      </c>
      <c r="VES97" s="294">
        <f t="shared" si="236"/>
        <v>-1047.9748559157808</v>
      </c>
      <c r="VET97" s="294">
        <f t="shared" si="236"/>
        <v>-1047.9748559157808</v>
      </c>
      <c r="VEU97" s="294">
        <f t="shared" si="236"/>
        <v>-1047.9748559157808</v>
      </c>
      <c r="VEV97" s="294">
        <f t="shared" si="236"/>
        <v>-1047.9748559157808</v>
      </c>
      <c r="VEW97" s="294">
        <f t="shared" si="236"/>
        <v>-1047.9748559157808</v>
      </c>
      <c r="VEX97" s="294">
        <f t="shared" si="236"/>
        <v>-1047.9748559157808</v>
      </c>
      <c r="VEY97" s="294">
        <f t="shared" si="236"/>
        <v>-1047.9748559157808</v>
      </c>
      <c r="VEZ97" s="294">
        <f t="shared" si="236"/>
        <v>-1047.9748559157808</v>
      </c>
      <c r="VFA97" s="294">
        <f t="shared" si="236"/>
        <v>-1047.9748559157808</v>
      </c>
      <c r="VFB97" s="294">
        <f t="shared" si="236"/>
        <v>-1047.9748559157808</v>
      </c>
      <c r="VFC97" s="294">
        <f t="shared" si="236"/>
        <v>-1047.9748559157808</v>
      </c>
      <c r="VFD97" s="294">
        <f t="shared" si="236"/>
        <v>-1047.9748559157808</v>
      </c>
      <c r="VFE97" s="294">
        <f t="shared" si="236"/>
        <v>-1047.9748559157808</v>
      </c>
      <c r="VFF97" s="294">
        <f t="shared" si="236"/>
        <v>-1047.9748559157808</v>
      </c>
      <c r="VFG97" s="294">
        <f t="shared" si="236"/>
        <v>-1047.9748559157808</v>
      </c>
      <c r="VFH97" s="294">
        <f t="shared" si="236"/>
        <v>-1047.9748559157808</v>
      </c>
      <c r="VFI97" s="294">
        <f t="shared" si="236"/>
        <v>-1047.9748559157808</v>
      </c>
      <c r="VFJ97" s="294">
        <f t="shared" si="236"/>
        <v>-1047.9748559157808</v>
      </c>
      <c r="VFK97" s="294">
        <f t="shared" si="236"/>
        <v>-1047.9748559157808</v>
      </c>
      <c r="VFL97" s="294">
        <f t="shared" si="236"/>
        <v>-1047.9748559157808</v>
      </c>
      <c r="VFM97" s="294">
        <f t="shared" si="236"/>
        <v>-1047.9748559157808</v>
      </c>
      <c r="VFN97" s="294">
        <f t="shared" si="236"/>
        <v>-1047.9748559157808</v>
      </c>
      <c r="VFO97" s="294">
        <f t="shared" si="236"/>
        <v>-1047.9748559157808</v>
      </c>
      <c r="VFP97" s="294">
        <f t="shared" si="236"/>
        <v>-1047.9748559157808</v>
      </c>
      <c r="VFQ97" s="294">
        <f t="shared" si="236"/>
        <v>-1047.9748559157808</v>
      </c>
      <c r="VFR97" s="294">
        <f t="shared" si="236"/>
        <v>-1047.9748559157808</v>
      </c>
      <c r="VFS97" s="294">
        <f t="shared" si="236"/>
        <v>-1047.9748559157808</v>
      </c>
      <c r="VFT97" s="294">
        <f t="shared" si="236"/>
        <v>-1047.9748559157808</v>
      </c>
      <c r="VFU97" s="294">
        <f t="shared" si="236"/>
        <v>-1047.9748559157808</v>
      </c>
      <c r="VFV97" s="294">
        <f t="shared" ref="VFV97:VIG97" si="237">(VFV$96*$B101+SUM($F$8:$F$10)-((VFV$96*$B101+SUM($F$8:$F$10))/$F$11*$F$40)-($F$27*VFV$96/$D$7)-SUM($F$14:$F$26,$F$28:$F$33,$F$35:$F$36,$F$41))</f>
        <v>-1047.9748559157808</v>
      </c>
      <c r="VFW97" s="294">
        <f t="shared" si="237"/>
        <v>-1047.9748559157808</v>
      </c>
      <c r="VFX97" s="294">
        <f t="shared" si="237"/>
        <v>-1047.9748559157808</v>
      </c>
      <c r="VFY97" s="294">
        <f t="shared" si="237"/>
        <v>-1047.9748559157808</v>
      </c>
      <c r="VFZ97" s="294">
        <f t="shared" si="237"/>
        <v>-1047.9748559157808</v>
      </c>
      <c r="VGA97" s="294">
        <f t="shared" si="237"/>
        <v>-1047.9748559157808</v>
      </c>
      <c r="VGB97" s="294">
        <f t="shared" si="237"/>
        <v>-1047.9748559157808</v>
      </c>
      <c r="VGC97" s="294">
        <f t="shared" si="237"/>
        <v>-1047.9748559157808</v>
      </c>
      <c r="VGD97" s="294">
        <f t="shared" si="237"/>
        <v>-1047.9748559157808</v>
      </c>
      <c r="VGE97" s="294">
        <f t="shared" si="237"/>
        <v>-1047.9748559157808</v>
      </c>
      <c r="VGF97" s="294">
        <f t="shared" si="237"/>
        <v>-1047.9748559157808</v>
      </c>
      <c r="VGG97" s="294">
        <f t="shared" si="237"/>
        <v>-1047.9748559157808</v>
      </c>
      <c r="VGH97" s="294">
        <f t="shared" si="237"/>
        <v>-1047.9748559157808</v>
      </c>
      <c r="VGI97" s="294">
        <f t="shared" si="237"/>
        <v>-1047.9748559157808</v>
      </c>
      <c r="VGJ97" s="294">
        <f t="shared" si="237"/>
        <v>-1047.9748559157808</v>
      </c>
      <c r="VGK97" s="294">
        <f t="shared" si="237"/>
        <v>-1047.9748559157808</v>
      </c>
      <c r="VGL97" s="294">
        <f t="shared" si="237"/>
        <v>-1047.9748559157808</v>
      </c>
      <c r="VGM97" s="294">
        <f t="shared" si="237"/>
        <v>-1047.9748559157808</v>
      </c>
      <c r="VGN97" s="294">
        <f t="shared" si="237"/>
        <v>-1047.9748559157808</v>
      </c>
      <c r="VGO97" s="294">
        <f t="shared" si="237"/>
        <v>-1047.9748559157808</v>
      </c>
      <c r="VGP97" s="294">
        <f t="shared" si="237"/>
        <v>-1047.9748559157808</v>
      </c>
      <c r="VGQ97" s="294">
        <f t="shared" si="237"/>
        <v>-1047.9748559157808</v>
      </c>
      <c r="VGR97" s="294">
        <f t="shared" si="237"/>
        <v>-1047.9748559157808</v>
      </c>
      <c r="VGS97" s="294">
        <f t="shared" si="237"/>
        <v>-1047.9748559157808</v>
      </c>
      <c r="VGT97" s="294">
        <f t="shared" si="237"/>
        <v>-1047.9748559157808</v>
      </c>
      <c r="VGU97" s="294">
        <f t="shared" si="237"/>
        <v>-1047.9748559157808</v>
      </c>
      <c r="VGV97" s="294">
        <f t="shared" si="237"/>
        <v>-1047.9748559157808</v>
      </c>
      <c r="VGW97" s="294">
        <f t="shared" si="237"/>
        <v>-1047.9748559157808</v>
      </c>
      <c r="VGX97" s="294">
        <f t="shared" si="237"/>
        <v>-1047.9748559157808</v>
      </c>
      <c r="VGY97" s="294">
        <f t="shared" si="237"/>
        <v>-1047.9748559157808</v>
      </c>
      <c r="VGZ97" s="294">
        <f t="shared" si="237"/>
        <v>-1047.9748559157808</v>
      </c>
      <c r="VHA97" s="294">
        <f t="shared" si="237"/>
        <v>-1047.9748559157808</v>
      </c>
      <c r="VHB97" s="294">
        <f t="shared" si="237"/>
        <v>-1047.9748559157808</v>
      </c>
      <c r="VHC97" s="294">
        <f t="shared" si="237"/>
        <v>-1047.9748559157808</v>
      </c>
      <c r="VHD97" s="294">
        <f t="shared" si="237"/>
        <v>-1047.9748559157808</v>
      </c>
      <c r="VHE97" s="294">
        <f t="shared" si="237"/>
        <v>-1047.9748559157808</v>
      </c>
      <c r="VHF97" s="294">
        <f t="shared" si="237"/>
        <v>-1047.9748559157808</v>
      </c>
      <c r="VHG97" s="294">
        <f t="shared" si="237"/>
        <v>-1047.9748559157808</v>
      </c>
      <c r="VHH97" s="294">
        <f t="shared" si="237"/>
        <v>-1047.9748559157808</v>
      </c>
      <c r="VHI97" s="294">
        <f t="shared" si="237"/>
        <v>-1047.9748559157808</v>
      </c>
      <c r="VHJ97" s="294">
        <f t="shared" si="237"/>
        <v>-1047.9748559157808</v>
      </c>
      <c r="VHK97" s="294">
        <f t="shared" si="237"/>
        <v>-1047.9748559157808</v>
      </c>
      <c r="VHL97" s="294">
        <f t="shared" si="237"/>
        <v>-1047.9748559157808</v>
      </c>
      <c r="VHM97" s="294">
        <f t="shared" si="237"/>
        <v>-1047.9748559157808</v>
      </c>
      <c r="VHN97" s="294">
        <f t="shared" si="237"/>
        <v>-1047.9748559157808</v>
      </c>
      <c r="VHO97" s="294">
        <f t="shared" si="237"/>
        <v>-1047.9748559157808</v>
      </c>
      <c r="VHP97" s="294">
        <f t="shared" si="237"/>
        <v>-1047.9748559157808</v>
      </c>
      <c r="VHQ97" s="294">
        <f t="shared" si="237"/>
        <v>-1047.9748559157808</v>
      </c>
      <c r="VHR97" s="294">
        <f t="shared" si="237"/>
        <v>-1047.9748559157808</v>
      </c>
      <c r="VHS97" s="294">
        <f t="shared" si="237"/>
        <v>-1047.9748559157808</v>
      </c>
      <c r="VHT97" s="294">
        <f t="shared" si="237"/>
        <v>-1047.9748559157808</v>
      </c>
      <c r="VHU97" s="294">
        <f t="shared" si="237"/>
        <v>-1047.9748559157808</v>
      </c>
      <c r="VHV97" s="294">
        <f t="shared" si="237"/>
        <v>-1047.9748559157808</v>
      </c>
      <c r="VHW97" s="294">
        <f t="shared" si="237"/>
        <v>-1047.9748559157808</v>
      </c>
      <c r="VHX97" s="294">
        <f t="shared" si="237"/>
        <v>-1047.9748559157808</v>
      </c>
      <c r="VHY97" s="294">
        <f t="shared" si="237"/>
        <v>-1047.9748559157808</v>
      </c>
      <c r="VHZ97" s="294">
        <f t="shared" si="237"/>
        <v>-1047.9748559157808</v>
      </c>
      <c r="VIA97" s="294">
        <f t="shared" si="237"/>
        <v>-1047.9748559157808</v>
      </c>
      <c r="VIB97" s="294">
        <f t="shared" si="237"/>
        <v>-1047.9748559157808</v>
      </c>
      <c r="VIC97" s="294">
        <f t="shared" si="237"/>
        <v>-1047.9748559157808</v>
      </c>
      <c r="VID97" s="294">
        <f t="shared" si="237"/>
        <v>-1047.9748559157808</v>
      </c>
      <c r="VIE97" s="294">
        <f t="shared" si="237"/>
        <v>-1047.9748559157808</v>
      </c>
      <c r="VIF97" s="294">
        <f t="shared" si="237"/>
        <v>-1047.9748559157808</v>
      </c>
      <c r="VIG97" s="294">
        <f t="shared" si="237"/>
        <v>-1047.9748559157808</v>
      </c>
      <c r="VIH97" s="294">
        <f t="shared" ref="VIH97:VKS97" si="238">(VIH$96*$B101+SUM($F$8:$F$10)-((VIH$96*$B101+SUM($F$8:$F$10))/$F$11*$F$40)-($F$27*VIH$96/$D$7)-SUM($F$14:$F$26,$F$28:$F$33,$F$35:$F$36,$F$41))</f>
        <v>-1047.9748559157808</v>
      </c>
      <c r="VII97" s="294">
        <f t="shared" si="238"/>
        <v>-1047.9748559157808</v>
      </c>
      <c r="VIJ97" s="294">
        <f t="shared" si="238"/>
        <v>-1047.9748559157808</v>
      </c>
      <c r="VIK97" s="294">
        <f t="shared" si="238"/>
        <v>-1047.9748559157808</v>
      </c>
      <c r="VIL97" s="294">
        <f t="shared" si="238"/>
        <v>-1047.9748559157808</v>
      </c>
      <c r="VIM97" s="294">
        <f t="shared" si="238"/>
        <v>-1047.9748559157808</v>
      </c>
      <c r="VIN97" s="294">
        <f t="shared" si="238"/>
        <v>-1047.9748559157808</v>
      </c>
      <c r="VIO97" s="294">
        <f t="shared" si="238"/>
        <v>-1047.9748559157808</v>
      </c>
      <c r="VIP97" s="294">
        <f t="shared" si="238"/>
        <v>-1047.9748559157808</v>
      </c>
      <c r="VIQ97" s="294">
        <f t="shared" si="238"/>
        <v>-1047.9748559157808</v>
      </c>
      <c r="VIR97" s="294">
        <f t="shared" si="238"/>
        <v>-1047.9748559157808</v>
      </c>
      <c r="VIS97" s="294">
        <f t="shared" si="238"/>
        <v>-1047.9748559157808</v>
      </c>
      <c r="VIT97" s="294">
        <f t="shared" si="238"/>
        <v>-1047.9748559157808</v>
      </c>
      <c r="VIU97" s="294">
        <f t="shared" si="238"/>
        <v>-1047.9748559157808</v>
      </c>
      <c r="VIV97" s="294">
        <f t="shared" si="238"/>
        <v>-1047.9748559157808</v>
      </c>
      <c r="VIW97" s="294">
        <f t="shared" si="238"/>
        <v>-1047.9748559157808</v>
      </c>
      <c r="VIX97" s="294">
        <f t="shared" si="238"/>
        <v>-1047.9748559157808</v>
      </c>
      <c r="VIY97" s="294">
        <f t="shared" si="238"/>
        <v>-1047.9748559157808</v>
      </c>
      <c r="VIZ97" s="294">
        <f t="shared" si="238"/>
        <v>-1047.9748559157808</v>
      </c>
      <c r="VJA97" s="294">
        <f t="shared" si="238"/>
        <v>-1047.9748559157808</v>
      </c>
      <c r="VJB97" s="294">
        <f t="shared" si="238"/>
        <v>-1047.9748559157808</v>
      </c>
      <c r="VJC97" s="294">
        <f t="shared" si="238"/>
        <v>-1047.9748559157808</v>
      </c>
      <c r="VJD97" s="294">
        <f t="shared" si="238"/>
        <v>-1047.9748559157808</v>
      </c>
      <c r="VJE97" s="294">
        <f t="shared" si="238"/>
        <v>-1047.9748559157808</v>
      </c>
      <c r="VJF97" s="294">
        <f t="shared" si="238"/>
        <v>-1047.9748559157808</v>
      </c>
      <c r="VJG97" s="294">
        <f t="shared" si="238"/>
        <v>-1047.9748559157808</v>
      </c>
      <c r="VJH97" s="294">
        <f t="shared" si="238"/>
        <v>-1047.9748559157808</v>
      </c>
      <c r="VJI97" s="294">
        <f t="shared" si="238"/>
        <v>-1047.9748559157808</v>
      </c>
      <c r="VJJ97" s="294">
        <f t="shared" si="238"/>
        <v>-1047.9748559157808</v>
      </c>
      <c r="VJK97" s="294">
        <f t="shared" si="238"/>
        <v>-1047.9748559157808</v>
      </c>
      <c r="VJL97" s="294">
        <f t="shared" si="238"/>
        <v>-1047.9748559157808</v>
      </c>
      <c r="VJM97" s="294">
        <f t="shared" si="238"/>
        <v>-1047.9748559157808</v>
      </c>
      <c r="VJN97" s="294">
        <f t="shared" si="238"/>
        <v>-1047.9748559157808</v>
      </c>
      <c r="VJO97" s="294">
        <f t="shared" si="238"/>
        <v>-1047.9748559157808</v>
      </c>
      <c r="VJP97" s="294">
        <f t="shared" si="238"/>
        <v>-1047.9748559157808</v>
      </c>
      <c r="VJQ97" s="294">
        <f t="shared" si="238"/>
        <v>-1047.9748559157808</v>
      </c>
      <c r="VJR97" s="294">
        <f t="shared" si="238"/>
        <v>-1047.9748559157808</v>
      </c>
      <c r="VJS97" s="294">
        <f t="shared" si="238"/>
        <v>-1047.9748559157808</v>
      </c>
      <c r="VJT97" s="294">
        <f t="shared" si="238"/>
        <v>-1047.9748559157808</v>
      </c>
      <c r="VJU97" s="294">
        <f t="shared" si="238"/>
        <v>-1047.9748559157808</v>
      </c>
      <c r="VJV97" s="294">
        <f t="shared" si="238"/>
        <v>-1047.9748559157808</v>
      </c>
      <c r="VJW97" s="294">
        <f t="shared" si="238"/>
        <v>-1047.9748559157808</v>
      </c>
      <c r="VJX97" s="294">
        <f t="shared" si="238"/>
        <v>-1047.9748559157808</v>
      </c>
      <c r="VJY97" s="294">
        <f t="shared" si="238"/>
        <v>-1047.9748559157808</v>
      </c>
      <c r="VJZ97" s="294">
        <f t="shared" si="238"/>
        <v>-1047.9748559157808</v>
      </c>
      <c r="VKA97" s="294">
        <f t="shared" si="238"/>
        <v>-1047.9748559157808</v>
      </c>
      <c r="VKB97" s="294">
        <f t="shared" si="238"/>
        <v>-1047.9748559157808</v>
      </c>
      <c r="VKC97" s="294">
        <f t="shared" si="238"/>
        <v>-1047.9748559157808</v>
      </c>
      <c r="VKD97" s="294">
        <f t="shared" si="238"/>
        <v>-1047.9748559157808</v>
      </c>
      <c r="VKE97" s="294">
        <f t="shared" si="238"/>
        <v>-1047.9748559157808</v>
      </c>
      <c r="VKF97" s="294">
        <f t="shared" si="238"/>
        <v>-1047.9748559157808</v>
      </c>
      <c r="VKG97" s="294">
        <f t="shared" si="238"/>
        <v>-1047.9748559157808</v>
      </c>
      <c r="VKH97" s="294">
        <f t="shared" si="238"/>
        <v>-1047.9748559157808</v>
      </c>
      <c r="VKI97" s="294">
        <f t="shared" si="238"/>
        <v>-1047.9748559157808</v>
      </c>
      <c r="VKJ97" s="294">
        <f t="shared" si="238"/>
        <v>-1047.9748559157808</v>
      </c>
      <c r="VKK97" s="294">
        <f t="shared" si="238"/>
        <v>-1047.9748559157808</v>
      </c>
      <c r="VKL97" s="294">
        <f t="shared" si="238"/>
        <v>-1047.9748559157808</v>
      </c>
      <c r="VKM97" s="294">
        <f t="shared" si="238"/>
        <v>-1047.9748559157808</v>
      </c>
      <c r="VKN97" s="294">
        <f t="shared" si="238"/>
        <v>-1047.9748559157808</v>
      </c>
      <c r="VKO97" s="294">
        <f t="shared" si="238"/>
        <v>-1047.9748559157808</v>
      </c>
      <c r="VKP97" s="294">
        <f t="shared" si="238"/>
        <v>-1047.9748559157808</v>
      </c>
      <c r="VKQ97" s="294">
        <f t="shared" si="238"/>
        <v>-1047.9748559157808</v>
      </c>
      <c r="VKR97" s="294">
        <f t="shared" si="238"/>
        <v>-1047.9748559157808</v>
      </c>
      <c r="VKS97" s="294">
        <f t="shared" si="238"/>
        <v>-1047.9748559157808</v>
      </c>
      <c r="VKT97" s="294">
        <f t="shared" ref="VKT97:VNE97" si="239">(VKT$96*$B101+SUM($F$8:$F$10)-((VKT$96*$B101+SUM($F$8:$F$10))/$F$11*$F$40)-($F$27*VKT$96/$D$7)-SUM($F$14:$F$26,$F$28:$F$33,$F$35:$F$36,$F$41))</f>
        <v>-1047.9748559157808</v>
      </c>
      <c r="VKU97" s="294">
        <f t="shared" si="239"/>
        <v>-1047.9748559157808</v>
      </c>
      <c r="VKV97" s="294">
        <f t="shared" si="239"/>
        <v>-1047.9748559157808</v>
      </c>
      <c r="VKW97" s="294">
        <f t="shared" si="239"/>
        <v>-1047.9748559157808</v>
      </c>
      <c r="VKX97" s="294">
        <f t="shared" si="239"/>
        <v>-1047.9748559157808</v>
      </c>
      <c r="VKY97" s="294">
        <f t="shared" si="239"/>
        <v>-1047.9748559157808</v>
      </c>
      <c r="VKZ97" s="294">
        <f t="shared" si="239"/>
        <v>-1047.9748559157808</v>
      </c>
      <c r="VLA97" s="294">
        <f t="shared" si="239"/>
        <v>-1047.9748559157808</v>
      </c>
      <c r="VLB97" s="294">
        <f t="shared" si="239"/>
        <v>-1047.9748559157808</v>
      </c>
      <c r="VLC97" s="294">
        <f t="shared" si="239"/>
        <v>-1047.9748559157808</v>
      </c>
      <c r="VLD97" s="294">
        <f t="shared" si="239"/>
        <v>-1047.9748559157808</v>
      </c>
      <c r="VLE97" s="294">
        <f t="shared" si="239"/>
        <v>-1047.9748559157808</v>
      </c>
      <c r="VLF97" s="294">
        <f t="shared" si="239"/>
        <v>-1047.9748559157808</v>
      </c>
      <c r="VLG97" s="294">
        <f t="shared" si="239"/>
        <v>-1047.9748559157808</v>
      </c>
      <c r="VLH97" s="294">
        <f t="shared" si="239"/>
        <v>-1047.9748559157808</v>
      </c>
      <c r="VLI97" s="294">
        <f t="shared" si="239"/>
        <v>-1047.9748559157808</v>
      </c>
      <c r="VLJ97" s="294">
        <f t="shared" si="239"/>
        <v>-1047.9748559157808</v>
      </c>
      <c r="VLK97" s="294">
        <f t="shared" si="239"/>
        <v>-1047.9748559157808</v>
      </c>
      <c r="VLL97" s="294">
        <f t="shared" si="239"/>
        <v>-1047.9748559157808</v>
      </c>
      <c r="VLM97" s="294">
        <f t="shared" si="239"/>
        <v>-1047.9748559157808</v>
      </c>
      <c r="VLN97" s="294">
        <f t="shared" si="239"/>
        <v>-1047.9748559157808</v>
      </c>
      <c r="VLO97" s="294">
        <f t="shared" si="239"/>
        <v>-1047.9748559157808</v>
      </c>
      <c r="VLP97" s="294">
        <f t="shared" si="239"/>
        <v>-1047.9748559157808</v>
      </c>
      <c r="VLQ97" s="294">
        <f t="shared" si="239"/>
        <v>-1047.9748559157808</v>
      </c>
      <c r="VLR97" s="294">
        <f t="shared" si="239"/>
        <v>-1047.9748559157808</v>
      </c>
      <c r="VLS97" s="294">
        <f t="shared" si="239"/>
        <v>-1047.9748559157808</v>
      </c>
      <c r="VLT97" s="294">
        <f t="shared" si="239"/>
        <v>-1047.9748559157808</v>
      </c>
      <c r="VLU97" s="294">
        <f t="shared" si="239"/>
        <v>-1047.9748559157808</v>
      </c>
      <c r="VLV97" s="294">
        <f t="shared" si="239"/>
        <v>-1047.9748559157808</v>
      </c>
      <c r="VLW97" s="294">
        <f t="shared" si="239"/>
        <v>-1047.9748559157808</v>
      </c>
      <c r="VLX97" s="294">
        <f t="shared" si="239"/>
        <v>-1047.9748559157808</v>
      </c>
      <c r="VLY97" s="294">
        <f t="shared" si="239"/>
        <v>-1047.9748559157808</v>
      </c>
      <c r="VLZ97" s="294">
        <f t="shared" si="239"/>
        <v>-1047.9748559157808</v>
      </c>
      <c r="VMA97" s="294">
        <f t="shared" si="239"/>
        <v>-1047.9748559157808</v>
      </c>
      <c r="VMB97" s="294">
        <f t="shared" si="239"/>
        <v>-1047.9748559157808</v>
      </c>
      <c r="VMC97" s="294">
        <f t="shared" si="239"/>
        <v>-1047.9748559157808</v>
      </c>
      <c r="VMD97" s="294">
        <f t="shared" si="239"/>
        <v>-1047.9748559157808</v>
      </c>
      <c r="VME97" s="294">
        <f t="shared" si="239"/>
        <v>-1047.9748559157808</v>
      </c>
      <c r="VMF97" s="294">
        <f t="shared" si="239"/>
        <v>-1047.9748559157808</v>
      </c>
      <c r="VMG97" s="294">
        <f t="shared" si="239"/>
        <v>-1047.9748559157808</v>
      </c>
      <c r="VMH97" s="294">
        <f t="shared" si="239"/>
        <v>-1047.9748559157808</v>
      </c>
      <c r="VMI97" s="294">
        <f t="shared" si="239"/>
        <v>-1047.9748559157808</v>
      </c>
      <c r="VMJ97" s="294">
        <f t="shared" si="239"/>
        <v>-1047.9748559157808</v>
      </c>
      <c r="VMK97" s="294">
        <f t="shared" si="239"/>
        <v>-1047.9748559157808</v>
      </c>
      <c r="VML97" s="294">
        <f t="shared" si="239"/>
        <v>-1047.9748559157808</v>
      </c>
      <c r="VMM97" s="294">
        <f t="shared" si="239"/>
        <v>-1047.9748559157808</v>
      </c>
      <c r="VMN97" s="294">
        <f t="shared" si="239"/>
        <v>-1047.9748559157808</v>
      </c>
      <c r="VMO97" s="294">
        <f t="shared" si="239"/>
        <v>-1047.9748559157808</v>
      </c>
      <c r="VMP97" s="294">
        <f t="shared" si="239"/>
        <v>-1047.9748559157808</v>
      </c>
      <c r="VMQ97" s="294">
        <f t="shared" si="239"/>
        <v>-1047.9748559157808</v>
      </c>
      <c r="VMR97" s="294">
        <f t="shared" si="239"/>
        <v>-1047.9748559157808</v>
      </c>
      <c r="VMS97" s="294">
        <f t="shared" si="239"/>
        <v>-1047.9748559157808</v>
      </c>
      <c r="VMT97" s="294">
        <f t="shared" si="239"/>
        <v>-1047.9748559157808</v>
      </c>
      <c r="VMU97" s="294">
        <f t="shared" si="239"/>
        <v>-1047.9748559157808</v>
      </c>
      <c r="VMV97" s="294">
        <f t="shared" si="239"/>
        <v>-1047.9748559157808</v>
      </c>
      <c r="VMW97" s="294">
        <f t="shared" si="239"/>
        <v>-1047.9748559157808</v>
      </c>
      <c r="VMX97" s="294">
        <f t="shared" si="239"/>
        <v>-1047.9748559157808</v>
      </c>
      <c r="VMY97" s="294">
        <f t="shared" si="239"/>
        <v>-1047.9748559157808</v>
      </c>
      <c r="VMZ97" s="294">
        <f t="shared" si="239"/>
        <v>-1047.9748559157808</v>
      </c>
      <c r="VNA97" s="294">
        <f t="shared" si="239"/>
        <v>-1047.9748559157808</v>
      </c>
      <c r="VNB97" s="294">
        <f t="shared" si="239"/>
        <v>-1047.9748559157808</v>
      </c>
      <c r="VNC97" s="294">
        <f t="shared" si="239"/>
        <v>-1047.9748559157808</v>
      </c>
      <c r="VND97" s="294">
        <f t="shared" si="239"/>
        <v>-1047.9748559157808</v>
      </c>
      <c r="VNE97" s="294">
        <f t="shared" si="239"/>
        <v>-1047.9748559157808</v>
      </c>
      <c r="VNF97" s="294">
        <f t="shared" ref="VNF97:VPQ97" si="240">(VNF$96*$B101+SUM($F$8:$F$10)-((VNF$96*$B101+SUM($F$8:$F$10))/$F$11*$F$40)-($F$27*VNF$96/$D$7)-SUM($F$14:$F$26,$F$28:$F$33,$F$35:$F$36,$F$41))</f>
        <v>-1047.9748559157808</v>
      </c>
      <c r="VNG97" s="294">
        <f t="shared" si="240"/>
        <v>-1047.9748559157808</v>
      </c>
      <c r="VNH97" s="294">
        <f t="shared" si="240"/>
        <v>-1047.9748559157808</v>
      </c>
      <c r="VNI97" s="294">
        <f t="shared" si="240"/>
        <v>-1047.9748559157808</v>
      </c>
      <c r="VNJ97" s="294">
        <f t="shared" si="240"/>
        <v>-1047.9748559157808</v>
      </c>
      <c r="VNK97" s="294">
        <f t="shared" si="240"/>
        <v>-1047.9748559157808</v>
      </c>
      <c r="VNL97" s="294">
        <f t="shared" si="240"/>
        <v>-1047.9748559157808</v>
      </c>
      <c r="VNM97" s="294">
        <f t="shared" si="240"/>
        <v>-1047.9748559157808</v>
      </c>
      <c r="VNN97" s="294">
        <f t="shared" si="240"/>
        <v>-1047.9748559157808</v>
      </c>
      <c r="VNO97" s="294">
        <f t="shared" si="240"/>
        <v>-1047.9748559157808</v>
      </c>
      <c r="VNP97" s="294">
        <f t="shared" si="240"/>
        <v>-1047.9748559157808</v>
      </c>
      <c r="VNQ97" s="294">
        <f t="shared" si="240"/>
        <v>-1047.9748559157808</v>
      </c>
      <c r="VNR97" s="294">
        <f t="shared" si="240"/>
        <v>-1047.9748559157808</v>
      </c>
      <c r="VNS97" s="294">
        <f t="shared" si="240"/>
        <v>-1047.9748559157808</v>
      </c>
      <c r="VNT97" s="294">
        <f t="shared" si="240"/>
        <v>-1047.9748559157808</v>
      </c>
      <c r="VNU97" s="294">
        <f t="shared" si="240"/>
        <v>-1047.9748559157808</v>
      </c>
      <c r="VNV97" s="294">
        <f t="shared" si="240"/>
        <v>-1047.9748559157808</v>
      </c>
      <c r="VNW97" s="294">
        <f t="shared" si="240"/>
        <v>-1047.9748559157808</v>
      </c>
      <c r="VNX97" s="294">
        <f t="shared" si="240"/>
        <v>-1047.9748559157808</v>
      </c>
      <c r="VNY97" s="294">
        <f t="shared" si="240"/>
        <v>-1047.9748559157808</v>
      </c>
      <c r="VNZ97" s="294">
        <f t="shared" si="240"/>
        <v>-1047.9748559157808</v>
      </c>
      <c r="VOA97" s="294">
        <f t="shared" si="240"/>
        <v>-1047.9748559157808</v>
      </c>
      <c r="VOB97" s="294">
        <f t="shared" si="240"/>
        <v>-1047.9748559157808</v>
      </c>
      <c r="VOC97" s="294">
        <f t="shared" si="240"/>
        <v>-1047.9748559157808</v>
      </c>
      <c r="VOD97" s="294">
        <f t="shared" si="240"/>
        <v>-1047.9748559157808</v>
      </c>
      <c r="VOE97" s="294">
        <f t="shared" si="240"/>
        <v>-1047.9748559157808</v>
      </c>
      <c r="VOF97" s="294">
        <f t="shared" si="240"/>
        <v>-1047.9748559157808</v>
      </c>
      <c r="VOG97" s="294">
        <f t="shared" si="240"/>
        <v>-1047.9748559157808</v>
      </c>
      <c r="VOH97" s="294">
        <f t="shared" si="240"/>
        <v>-1047.9748559157808</v>
      </c>
      <c r="VOI97" s="294">
        <f t="shared" si="240"/>
        <v>-1047.9748559157808</v>
      </c>
      <c r="VOJ97" s="294">
        <f t="shared" si="240"/>
        <v>-1047.9748559157808</v>
      </c>
      <c r="VOK97" s="294">
        <f t="shared" si="240"/>
        <v>-1047.9748559157808</v>
      </c>
      <c r="VOL97" s="294">
        <f t="shared" si="240"/>
        <v>-1047.9748559157808</v>
      </c>
      <c r="VOM97" s="294">
        <f t="shared" si="240"/>
        <v>-1047.9748559157808</v>
      </c>
      <c r="VON97" s="294">
        <f t="shared" si="240"/>
        <v>-1047.9748559157808</v>
      </c>
      <c r="VOO97" s="294">
        <f t="shared" si="240"/>
        <v>-1047.9748559157808</v>
      </c>
      <c r="VOP97" s="294">
        <f t="shared" si="240"/>
        <v>-1047.9748559157808</v>
      </c>
      <c r="VOQ97" s="294">
        <f t="shared" si="240"/>
        <v>-1047.9748559157808</v>
      </c>
      <c r="VOR97" s="294">
        <f t="shared" si="240"/>
        <v>-1047.9748559157808</v>
      </c>
      <c r="VOS97" s="294">
        <f t="shared" si="240"/>
        <v>-1047.9748559157808</v>
      </c>
      <c r="VOT97" s="294">
        <f t="shared" si="240"/>
        <v>-1047.9748559157808</v>
      </c>
      <c r="VOU97" s="294">
        <f t="shared" si="240"/>
        <v>-1047.9748559157808</v>
      </c>
      <c r="VOV97" s="294">
        <f t="shared" si="240"/>
        <v>-1047.9748559157808</v>
      </c>
      <c r="VOW97" s="294">
        <f t="shared" si="240"/>
        <v>-1047.9748559157808</v>
      </c>
      <c r="VOX97" s="294">
        <f t="shared" si="240"/>
        <v>-1047.9748559157808</v>
      </c>
      <c r="VOY97" s="294">
        <f t="shared" si="240"/>
        <v>-1047.9748559157808</v>
      </c>
      <c r="VOZ97" s="294">
        <f t="shared" si="240"/>
        <v>-1047.9748559157808</v>
      </c>
      <c r="VPA97" s="294">
        <f t="shared" si="240"/>
        <v>-1047.9748559157808</v>
      </c>
      <c r="VPB97" s="294">
        <f t="shared" si="240"/>
        <v>-1047.9748559157808</v>
      </c>
      <c r="VPC97" s="294">
        <f t="shared" si="240"/>
        <v>-1047.9748559157808</v>
      </c>
      <c r="VPD97" s="294">
        <f t="shared" si="240"/>
        <v>-1047.9748559157808</v>
      </c>
      <c r="VPE97" s="294">
        <f t="shared" si="240"/>
        <v>-1047.9748559157808</v>
      </c>
      <c r="VPF97" s="294">
        <f t="shared" si="240"/>
        <v>-1047.9748559157808</v>
      </c>
      <c r="VPG97" s="294">
        <f t="shared" si="240"/>
        <v>-1047.9748559157808</v>
      </c>
      <c r="VPH97" s="294">
        <f t="shared" si="240"/>
        <v>-1047.9748559157808</v>
      </c>
      <c r="VPI97" s="294">
        <f t="shared" si="240"/>
        <v>-1047.9748559157808</v>
      </c>
      <c r="VPJ97" s="294">
        <f t="shared" si="240"/>
        <v>-1047.9748559157808</v>
      </c>
      <c r="VPK97" s="294">
        <f t="shared" si="240"/>
        <v>-1047.9748559157808</v>
      </c>
      <c r="VPL97" s="294">
        <f t="shared" si="240"/>
        <v>-1047.9748559157808</v>
      </c>
      <c r="VPM97" s="294">
        <f t="shared" si="240"/>
        <v>-1047.9748559157808</v>
      </c>
      <c r="VPN97" s="294">
        <f t="shared" si="240"/>
        <v>-1047.9748559157808</v>
      </c>
      <c r="VPO97" s="294">
        <f t="shared" si="240"/>
        <v>-1047.9748559157808</v>
      </c>
      <c r="VPP97" s="294">
        <f t="shared" si="240"/>
        <v>-1047.9748559157808</v>
      </c>
      <c r="VPQ97" s="294">
        <f t="shared" si="240"/>
        <v>-1047.9748559157808</v>
      </c>
      <c r="VPR97" s="294">
        <f t="shared" ref="VPR97:VSC97" si="241">(VPR$96*$B101+SUM($F$8:$F$10)-((VPR$96*$B101+SUM($F$8:$F$10))/$F$11*$F$40)-($F$27*VPR$96/$D$7)-SUM($F$14:$F$26,$F$28:$F$33,$F$35:$F$36,$F$41))</f>
        <v>-1047.9748559157808</v>
      </c>
      <c r="VPS97" s="294">
        <f t="shared" si="241"/>
        <v>-1047.9748559157808</v>
      </c>
      <c r="VPT97" s="294">
        <f t="shared" si="241"/>
        <v>-1047.9748559157808</v>
      </c>
      <c r="VPU97" s="294">
        <f t="shared" si="241"/>
        <v>-1047.9748559157808</v>
      </c>
      <c r="VPV97" s="294">
        <f t="shared" si="241"/>
        <v>-1047.9748559157808</v>
      </c>
      <c r="VPW97" s="294">
        <f t="shared" si="241"/>
        <v>-1047.9748559157808</v>
      </c>
      <c r="VPX97" s="294">
        <f t="shared" si="241"/>
        <v>-1047.9748559157808</v>
      </c>
      <c r="VPY97" s="294">
        <f t="shared" si="241"/>
        <v>-1047.9748559157808</v>
      </c>
      <c r="VPZ97" s="294">
        <f t="shared" si="241"/>
        <v>-1047.9748559157808</v>
      </c>
      <c r="VQA97" s="294">
        <f t="shared" si="241"/>
        <v>-1047.9748559157808</v>
      </c>
      <c r="VQB97" s="294">
        <f t="shared" si="241"/>
        <v>-1047.9748559157808</v>
      </c>
      <c r="VQC97" s="294">
        <f t="shared" si="241"/>
        <v>-1047.9748559157808</v>
      </c>
      <c r="VQD97" s="294">
        <f t="shared" si="241"/>
        <v>-1047.9748559157808</v>
      </c>
      <c r="VQE97" s="294">
        <f t="shared" si="241"/>
        <v>-1047.9748559157808</v>
      </c>
      <c r="VQF97" s="294">
        <f t="shared" si="241"/>
        <v>-1047.9748559157808</v>
      </c>
      <c r="VQG97" s="294">
        <f t="shared" si="241"/>
        <v>-1047.9748559157808</v>
      </c>
      <c r="VQH97" s="294">
        <f t="shared" si="241"/>
        <v>-1047.9748559157808</v>
      </c>
      <c r="VQI97" s="294">
        <f t="shared" si="241"/>
        <v>-1047.9748559157808</v>
      </c>
      <c r="VQJ97" s="294">
        <f t="shared" si="241"/>
        <v>-1047.9748559157808</v>
      </c>
      <c r="VQK97" s="294">
        <f t="shared" si="241"/>
        <v>-1047.9748559157808</v>
      </c>
      <c r="VQL97" s="294">
        <f t="shared" si="241"/>
        <v>-1047.9748559157808</v>
      </c>
      <c r="VQM97" s="294">
        <f t="shared" si="241"/>
        <v>-1047.9748559157808</v>
      </c>
      <c r="VQN97" s="294">
        <f t="shared" si="241"/>
        <v>-1047.9748559157808</v>
      </c>
      <c r="VQO97" s="294">
        <f t="shared" si="241"/>
        <v>-1047.9748559157808</v>
      </c>
      <c r="VQP97" s="294">
        <f t="shared" si="241"/>
        <v>-1047.9748559157808</v>
      </c>
      <c r="VQQ97" s="294">
        <f t="shared" si="241"/>
        <v>-1047.9748559157808</v>
      </c>
      <c r="VQR97" s="294">
        <f t="shared" si="241"/>
        <v>-1047.9748559157808</v>
      </c>
      <c r="VQS97" s="294">
        <f t="shared" si="241"/>
        <v>-1047.9748559157808</v>
      </c>
      <c r="VQT97" s="294">
        <f t="shared" si="241"/>
        <v>-1047.9748559157808</v>
      </c>
      <c r="VQU97" s="294">
        <f t="shared" si="241"/>
        <v>-1047.9748559157808</v>
      </c>
      <c r="VQV97" s="294">
        <f t="shared" si="241"/>
        <v>-1047.9748559157808</v>
      </c>
      <c r="VQW97" s="294">
        <f t="shared" si="241"/>
        <v>-1047.9748559157808</v>
      </c>
      <c r="VQX97" s="294">
        <f t="shared" si="241"/>
        <v>-1047.9748559157808</v>
      </c>
      <c r="VQY97" s="294">
        <f t="shared" si="241"/>
        <v>-1047.9748559157808</v>
      </c>
      <c r="VQZ97" s="294">
        <f t="shared" si="241"/>
        <v>-1047.9748559157808</v>
      </c>
      <c r="VRA97" s="294">
        <f t="shared" si="241"/>
        <v>-1047.9748559157808</v>
      </c>
      <c r="VRB97" s="294">
        <f t="shared" si="241"/>
        <v>-1047.9748559157808</v>
      </c>
      <c r="VRC97" s="294">
        <f t="shared" si="241"/>
        <v>-1047.9748559157808</v>
      </c>
      <c r="VRD97" s="294">
        <f t="shared" si="241"/>
        <v>-1047.9748559157808</v>
      </c>
      <c r="VRE97" s="294">
        <f t="shared" si="241"/>
        <v>-1047.9748559157808</v>
      </c>
      <c r="VRF97" s="294">
        <f t="shared" si="241"/>
        <v>-1047.9748559157808</v>
      </c>
      <c r="VRG97" s="294">
        <f t="shared" si="241"/>
        <v>-1047.9748559157808</v>
      </c>
      <c r="VRH97" s="294">
        <f t="shared" si="241"/>
        <v>-1047.9748559157808</v>
      </c>
      <c r="VRI97" s="294">
        <f t="shared" si="241"/>
        <v>-1047.9748559157808</v>
      </c>
      <c r="VRJ97" s="294">
        <f t="shared" si="241"/>
        <v>-1047.9748559157808</v>
      </c>
      <c r="VRK97" s="294">
        <f t="shared" si="241"/>
        <v>-1047.9748559157808</v>
      </c>
      <c r="VRL97" s="294">
        <f t="shared" si="241"/>
        <v>-1047.9748559157808</v>
      </c>
      <c r="VRM97" s="294">
        <f t="shared" si="241"/>
        <v>-1047.9748559157808</v>
      </c>
      <c r="VRN97" s="294">
        <f t="shared" si="241"/>
        <v>-1047.9748559157808</v>
      </c>
      <c r="VRO97" s="294">
        <f t="shared" si="241"/>
        <v>-1047.9748559157808</v>
      </c>
      <c r="VRP97" s="294">
        <f t="shared" si="241"/>
        <v>-1047.9748559157808</v>
      </c>
      <c r="VRQ97" s="294">
        <f t="shared" si="241"/>
        <v>-1047.9748559157808</v>
      </c>
      <c r="VRR97" s="294">
        <f t="shared" si="241"/>
        <v>-1047.9748559157808</v>
      </c>
      <c r="VRS97" s="294">
        <f t="shared" si="241"/>
        <v>-1047.9748559157808</v>
      </c>
      <c r="VRT97" s="294">
        <f t="shared" si="241"/>
        <v>-1047.9748559157808</v>
      </c>
      <c r="VRU97" s="294">
        <f t="shared" si="241"/>
        <v>-1047.9748559157808</v>
      </c>
      <c r="VRV97" s="294">
        <f t="shared" si="241"/>
        <v>-1047.9748559157808</v>
      </c>
      <c r="VRW97" s="294">
        <f t="shared" si="241"/>
        <v>-1047.9748559157808</v>
      </c>
      <c r="VRX97" s="294">
        <f t="shared" si="241"/>
        <v>-1047.9748559157808</v>
      </c>
      <c r="VRY97" s="294">
        <f t="shared" si="241"/>
        <v>-1047.9748559157808</v>
      </c>
      <c r="VRZ97" s="294">
        <f t="shared" si="241"/>
        <v>-1047.9748559157808</v>
      </c>
      <c r="VSA97" s="294">
        <f t="shared" si="241"/>
        <v>-1047.9748559157808</v>
      </c>
      <c r="VSB97" s="294">
        <f t="shared" si="241"/>
        <v>-1047.9748559157808</v>
      </c>
      <c r="VSC97" s="294">
        <f t="shared" si="241"/>
        <v>-1047.9748559157808</v>
      </c>
      <c r="VSD97" s="294">
        <f t="shared" ref="VSD97:VUO97" si="242">(VSD$96*$B101+SUM($F$8:$F$10)-((VSD$96*$B101+SUM($F$8:$F$10))/$F$11*$F$40)-($F$27*VSD$96/$D$7)-SUM($F$14:$F$26,$F$28:$F$33,$F$35:$F$36,$F$41))</f>
        <v>-1047.9748559157808</v>
      </c>
      <c r="VSE97" s="294">
        <f t="shared" si="242"/>
        <v>-1047.9748559157808</v>
      </c>
      <c r="VSF97" s="294">
        <f t="shared" si="242"/>
        <v>-1047.9748559157808</v>
      </c>
      <c r="VSG97" s="294">
        <f t="shared" si="242"/>
        <v>-1047.9748559157808</v>
      </c>
      <c r="VSH97" s="294">
        <f t="shared" si="242"/>
        <v>-1047.9748559157808</v>
      </c>
      <c r="VSI97" s="294">
        <f t="shared" si="242"/>
        <v>-1047.9748559157808</v>
      </c>
      <c r="VSJ97" s="294">
        <f t="shared" si="242"/>
        <v>-1047.9748559157808</v>
      </c>
      <c r="VSK97" s="294">
        <f t="shared" si="242"/>
        <v>-1047.9748559157808</v>
      </c>
      <c r="VSL97" s="294">
        <f t="shared" si="242"/>
        <v>-1047.9748559157808</v>
      </c>
      <c r="VSM97" s="294">
        <f t="shared" si="242"/>
        <v>-1047.9748559157808</v>
      </c>
      <c r="VSN97" s="294">
        <f t="shared" si="242"/>
        <v>-1047.9748559157808</v>
      </c>
      <c r="VSO97" s="294">
        <f t="shared" si="242"/>
        <v>-1047.9748559157808</v>
      </c>
      <c r="VSP97" s="294">
        <f t="shared" si="242"/>
        <v>-1047.9748559157808</v>
      </c>
      <c r="VSQ97" s="294">
        <f t="shared" si="242"/>
        <v>-1047.9748559157808</v>
      </c>
      <c r="VSR97" s="294">
        <f t="shared" si="242"/>
        <v>-1047.9748559157808</v>
      </c>
      <c r="VSS97" s="294">
        <f t="shared" si="242"/>
        <v>-1047.9748559157808</v>
      </c>
      <c r="VST97" s="294">
        <f t="shared" si="242"/>
        <v>-1047.9748559157808</v>
      </c>
      <c r="VSU97" s="294">
        <f t="shared" si="242"/>
        <v>-1047.9748559157808</v>
      </c>
      <c r="VSV97" s="294">
        <f t="shared" si="242"/>
        <v>-1047.9748559157808</v>
      </c>
      <c r="VSW97" s="294">
        <f t="shared" si="242"/>
        <v>-1047.9748559157808</v>
      </c>
      <c r="VSX97" s="294">
        <f t="shared" si="242"/>
        <v>-1047.9748559157808</v>
      </c>
      <c r="VSY97" s="294">
        <f t="shared" si="242"/>
        <v>-1047.9748559157808</v>
      </c>
      <c r="VSZ97" s="294">
        <f t="shared" si="242"/>
        <v>-1047.9748559157808</v>
      </c>
      <c r="VTA97" s="294">
        <f t="shared" si="242"/>
        <v>-1047.9748559157808</v>
      </c>
      <c r="VTB97" s="294">
        <f t="shared" si="242"/>
        <v>-1047.9748559157808</v>
      </c>
      <c r="VTC97" s="294">
        <f t="shared" si="242"/>
        <v>-1047.9748559157808</v>
      </c>
      <c r="VTD97" s="294">
        <f t="shared" si="242"/>
        <v>-1047.9748559157808</v>
      </c>
      <c r="VTE97" s="294">
        <f t="shared" si="242"/>
        <v>-1047.9748559157808</v>
      </c>
      <c r="VTF97" s="294">
        <f t="shared" si="242"/>
        <v>-1047.9748559157808</v>
      </c>
      <c r="VTG97" s="294">
        <f t="shared" si="242"/>
        <v>-1047.9748559157808</v>
      </c>
      <c r="VTH97" s="294">
        <f t="shared" si="242"/>
        <v>-1047.9748559157808</v>
      </c>
      <c r="VTI97" s="294">
        <f t="shared" si="242"/>
        <v>-1047.9748559157808</v>
      </c>
      <c r="VTJ97" s="294">
        <f t="shared" si="242"/>
        <v>-1047.9748559157808</v>
      </c>
      <c r="VTK97" s="294">
        <f t="shared" si="242"/>
        <v>-1047.9748559157808</v>
      </c>
      <c r="VTL97" s="294">
        <f t="shared" si="242"/>
        <v>-1047.9748559157808</v>
      </c>
      <c r="VTM97" s="294">
        <f t="shared" si="242"/>
        <v>-1047.9748559157808</v>
      </c>
      <c r="VTN97" s="294">
        <f t="shared" si="242"/>
        <v>-1047.9748559157808</v>
      </c>
      <c r="VTO97" s="294">
        <f t="shared" si="242"/>
        <v>-1047.9748559157808</v>
      </c>
      <c r="VTP97" s="294">
        <f t="shared" si="242"/>
        <v>-1047.9748559157808</v>
      </c>
      <c r="VTQ97" s="294">
        <f t="shared" si="242"/>
        <v>-1047.9748559157808</v>
      </c>
      <c r="VTR97" s="294">
        <f t="shared" si="242"/>
        <v>-1047.9748559157808</v>
      </c>
      <c r="VTS97" s="294">
        <f t="shared" si="242"/>
        <v>-1047.9748559157808</v>
      </c>
      <c r="VTT97" s="294">
        <f t="shared" si="242"/>
        <v>-1047.9748559157808</v>
      </c>
      <c r="VTU97" s="294">
        <f t="shared" si="242"/>
        <v>-1047.9748559157808</v>
      </c>
      <c r="VTV97" s="294">
        <f t="shared" si="242"/>
        <v>-1047.9748559157808</v>
      </c>
      <c r="VTW97" s="294">
        <f t="shared" si="242"/>
        <v>-1047.9748559157808</v>
      </c>
      <c r="VTX97" s="294">
        <f t="shared" si="242"/>
        <v>-1047.9748559157808</v>
      </c>
      <c r="VTY97" s="294">
        <f t="shared" si="242"/>
        <v>-1047.9748559157808</v>
      </c>
      <c r="VTZ97" s="294">
        <f t="shared" si="242"/>
        <v>-1047.9748559157808</v>
      </c>
      <c r="VUA97" s="294">
        <f t="shared" si="242"/>
        <v>-1047.9748559157808</v>
      </c>
      <c r="VUB97" s="294">
        <f t="shared" si="242"/>
        <v>-1047.9748559157808</v>
      </c>
      <c r="VUC97" s="294">
        <f t="shared" si="242"/>
        <v>-1047.9748559157808</v>
      </c>
      <c r="VUD97" s="294">
        <f t="shared" si="242"/>
        <v>-1047.9748559157808</v>
      </c>
      <c r="VUE97" s="294">
        <f t="shared" si="242"/>
        <v>-1047.9748559157808</v>
      </c>
      <c r="VUF97" s="294">
        <f t="shared" si="242"/>
        <v>-1047.9748559157808</v>
      </c>
      <c r="VUG97" s="294">
        <f t="shared" si="242"/>
        <v>-1047.9748559157808</v>
      </c>
      <c r="VUH97" s="294">
        <f t="shared" si="242"/>
        <v>-1047.9748559157808</v>
      </c>
      <c r="VUI97" s="294">
        <f t="shared" si="242"/>
        <v>-1047.9748559157808</v>
      </c>
      <c r="VUJ97" s="294">
        <f t="shared" si="242"/>
        <v>-1047.9748559157808</v>
      </c>
      <c r="VUK97" s="294">
        <f t="shared" si="242"/>
        <v>-1047.9748559157808</v>
      </c>
      <c r="VUL97" s="294">
        <f t="shared" si="242"/>
        <v>-1047.9748559157808</v>
      </c>
      <c r="VUM97" s="294">
        <f t="shared" si="242"/>
        <v>-1047.9748559157808</v>
      </c>
      <c r="VUN97" s="294">
        <f t="shared" si="242"/>
        <v>-1047.9748559157808</v>
      </c>
      <c r="VUO97" s="294">
        <f t="shared" si="242"/>
        <v>-1047.9748559157808</v>
      </c>
      <c r="VUP97" s="294">
        <f t="shared" ref="VUP97:VXA97" si="243">(VUP$96*$B101+SUM($F$8:$F$10)-((VUP$96*$B101+SUM($F$8:$F$10))/$F$11*$F$40)-($F$27*VUP$96/$D$7)-SUM($F$14:$F$26,$F$28:$F$33,$F$35:$F$36,$F$41))</f>
        <v>-1047.9748559157808</v>
      </c>
      <c r="VUQ97" s="294">
        <f t="shared" si="243"/>
        <v>-1047.9748559157808</v>
      </c>
      <c r="VUR97" s="294">
        <f t="shared" si="243"/>
        <v>-1047.9748559157808</v>
      </c>
      <c r="VUS97" s="294">
        <f t="shared" si="243"/>
        <v>-1047.9748559157808</v>
      </c>
      <c r="VUT97" s="294">
        <f t="shared" si="243"/>
        <v>-1047.9748559157808</v>
      </c>
      <c r="VUU97" s="294">
        <f t="shared" si="243"/>
        <v>-1047.9748559157808</v>
      </c>
      <c r="VUV97" s="294">
        <f t="shared" si="243"/>
        <v>-1047.9748559157808</v>
      </c>
      <c r="VUW97" s="294">
        <f t="shared" si="243"/>
        <v>-1047.9748559157808</v>
      </c>
      <c r="VUX97" s="294">
        <f t="shared" si="243"/>
        <v>-1047.9748559157808</v>
      </c>
      <c r="VUY97" s="294">
        <f t="shared" si="243"/>
        <v>-1047.9748559157808</v>
      </c>
      <c r="VUZ97" s="294">
        <f t="shared" si="243"/>
        <v>-1047.9748559157808</v>
      </c>
      <c r="VVA97" s="294">
        <f t="shared" si="243"/>
        <v>-1047.9748559157808</v>
      </c>
      <c r="VVB97" s="294">
        <f t="shared" si="243"/>
        <v>-1047.9748559157808</v>
      </c>
      <c r="VVC97" s="294">
        <f t="shared" si="243"/>
        <v>-1047.9748559157808</v>
      </c>
      <c r="VVD97" s="294">
        <f t="shared" si="243"/>
        <v>-1047.9748559157808</v>
      </c>
      <c r="VVE97" s="294">
        <f t="shared" si="243"/>
        <v>-1047.9748559157808</v>
      </c>
      <c r="VVF97" s="294">
        <f t="shared" si="243"/>
        <v>-1047.9748559157808</v>
      </c>
      <c r="VVG97" s="294">
        <f t="shared" si="243"/>
        <v>-1047.9748559157808</v>
      </c>
      <c r="VVH97" s="294">
        <f t="shared" si="243"/>
        <v>-1047.9748559157808</v>
      </c>
      <c r="VVI97" s="294">
        <f t="shared" si="243"/>
        <v>-1047.9748559157808</v>
      </c>
      <c r="VVJ97" s="294">
        <f t="shared" si="243"/>
        <v>-1047.9748559157808</v>
      </c>
      <c r="VVK97" s="294">
        <f t="shared" si="243"/>
        <v>-1047.9748559157808</v>
      </c>
      <c r="VVL97" s="294">
        <f t="shared" si="243"/>
        <v>-1047.9748559157808</v>
      </c>
      <c r="VVM97" s="294">
        <f t="shared" si="243"/>
        <v>-1047.9748559157808</v>
      </c>
      <c r="VVN97" s="294">
        <f t="shared" si="243"/>
        <v>-1047.9748559157808</v>
      </c>
      <c r="VVO97" s="294">
        <f t="shared" si="243"/>
        <v>-1047.9748559157808</v>
      </c>
      <c r="VVP97" s="294">
        <f t="shared" si="243"/>
        <v>-1047.9748559157808</v>
      </c>
      <c r="VVQ97" s="294">
        <f t="shared" si="243"/>
        <v>-1047.9748559157808</v>
      </c>
      <c r="VVR97" s="294">
        <f t="shared" si="243"/>
        <v>-1047.9748559157808</v>
      </c>
      <c r="VVS97" s="294">
        <f t="shared" si="243"/>
        <v>-1047.9748559157808</v>
      </c>
      <c r="VVT97" s="294">
        <f t="shared" si="243"/>
        <v>-1047.9748559157808</v>
      </c>
      <c r="VVU97" s="294">
        <f t="shared" si="243"/>
        <v>-1047.9748559157808</v>
      </c>
      <c r="VVV97" s="294">
        <f t="shared" si="243"/>
        <v>-1047.9748559157808</v>
      </c>
      <c r="VVW97" s="294">
        <f t="shared" si="243"/>
        <v>-1047.9748559157808</v>
      </c>
      <c r="VVX97" s="294">
        <f t="shared" si="243"/>
        <v>-1047.9748559157808</v>
      </c>
      <c r="VVY97" s="294">
        <f t="shared" si="243"/>
        <v>-1047.9748559157808</v>
      </c>
      <c r="VVZ97" s="294">
        <f t="shared" si="243"/>
        <v>-1047.9748559157808</v>
      </c>
      <c r="VWA97" s="294">
        <f t="shared" si="243"/>
        <v>-1047.9748559157808</v>
      </c>
      <c r="VWB97" s="294">
        <f t="shared" si="243"/>
        <v>-1047.9748559157808</v>
      </c>
      <c r="VWC97" s="294">
        <f t="shared" si="243"/>
        <v>-1047.9748559157808</v>
      </c>
      <c r="VWD97" s="294">
        <f t="shared" si="243"/>
        <v>-1047.9748559157808</v>
      </c>
      <c r="VWE97" s="294">
        <f t="shared" si="243"/>
        <v>-1047.9748559157808</v>
      </c>
      <c r="VWF97" s="294">
        <f t="shared" si="243"/>
        <v>-1047.9748559157808</v>
      </c>
      <c r="VWG97" s="294">
        <f t="shared" si="243"/>
        <v>-1047.9748559157808</v>
      </c>
      <c r="VWH97" s="294">
        <f t="shared" si="243"/>
        <v>-1047.9748559157808</v>
      </c>
      <c r="VWI97" s="294">
        <f t="shared" si="243"/>
        <v>-1047.9748559157808</v>
      </c>
      <c r="VWJ97" s="294">
        <f t="shared" si="243"/>
        <v>-1047.9748559157808</v>
      </c>
      <c r="VWK97" s="294">
        <f t="shared" si="243"/>
        <v>-1047.9748559157808</v>
      </c>
      <c r="VWL97" s="294">
        <f t="shared" si="243"/>
        <v>-1047.9748559157808</v>
      </c>
      <c r="VWM97" s="294">
        <f t="shared" si="243"/>
        <v>-1047.9748559157808</v>
      </c>
      <c r="VWN97" s="294">
        <f t="shared" si="243"/>
        <v>-1047.9748559157808</v>
      </c>
      <c r="VWO97" s="294">
        <f t="shared" si="243"/>
        <v>-1047.9748559157808</v>
      </c>
      <c r="VWP97" s="294">
        <f t="shared" si="243"/>
        <v>-1047.9748559157808</v>
      </c>
      <c r="VWQ97" s="294">
        <f t="shared" si="243"/>
        <v>-1047.9748559157808</v>
      </c>
      <c r="VWR97" s="294">
        <f t="shared" si="243"/>
        <v>-1047.9748559157808</v>
      </c>
      <c r="VWS97" s="294">
        <f t="shared" si="243"/>
        <v>-1047.9748559157808</v>
      </c>
      <c r="VWT97" s="294">
        <f t="shared" si="243"/>
        <v>-1047.9748559157808</v>
      </c>
      <c r="VWU97" s="294">
        <f t="shared" si="243"/>
        <v>-1047.9748559157808</v>
      </c>
      <c r="VWV97" s="294">
        <f t="shared" si="243"/>
        <v>-1047.9748559157808</v>
      </c>
      <c r="VWW97" s="294">
        <f t="shared" si="243"/>
        <v>-1047.9748559157808</v>
      </c>
      <c r="VWX97" s="294">
        <f t="shared" si="243"/>
        <v>-1047.9748559157808</v>
      </c>
      <c r="VWY97" s="294">
        <f t="shared" si="243"/>
        <v>-1047.9748559157808</v>
      </c>
      <c r="VWZ97" s="294">
        <f t="shared" si="243"/>
        <v>-1047.9748559157808</v>
      </c>
      <c r="VXA97" s="294">
        <f t="shared" si="243"/>
        <v>-1047.9748559157808</v>
      </c>
      <c r="VXB97" s="294">
        <f t="shared" ref="VXB97:VZM97" si="244">(VXB$96*$B101+SUM($F$8:$F$10)-((VXB$96*$B101+SUM($F$8:$F$10))/$F$11*$F$40)-($F$27*VXB$96/$D$7)-SUM($F$14:$F$26,$F$28:$F$33,$F$35:$F$36,$F$41))</f>
        <v>-1047.9748559157808</v>
      </c>
      <c r="VXC97" s="294">
        <f t="shared" si="244"/>
        <v>-1047.9748559157808</v>
      </c>
      <c r="VXD97" s="294">
        <f t="shared" si="244"/>
        <v>-1047.9748559157808</v>
      </c>
      <c r="VXE97" s="294">
        <f t="shared" si="244"/>
        <v>-1047.9748559157808</v>
      </c>
      <c r="VXF97" s="294">
        <f t="shared" si="244"/>
        <v>-1047.9748559157808</v>
      </c>
      <c r="VXG97" s="294">
        <f t="shared" si="244"/>
        <v>-1047.9748559157808</v>
      </c>
      <c r="VXH97" s="294">
        <f t="shared" si="244"/>
        <v>-1047.9748559157808</v>
      </c>
      <c r="VXI97" s="294">
        <f t="shared" si="244"/>
        <v>-1047.9748559157808</v>
      </c>
      <c r="VXJ97" s="294">
        <f t="shared" si="244"/>
        <v>-1047.9748559157808</v>
      </c>
      <c r="VXK97" s="294">
        <f t="shared" si="244"/>
        <v>-1047.9748559157808</v>
      </c>
      <c r="VXL97" s="294">
        <f t="shared" si="244"/>
        <v>-1047.9748559157808</v>
      </c>
      <c r="VXM97" s="294">
        <f t="shared" si="244"/>
        <v>-1047.9748559157808</v>
      </c>
      <c r="VXN97" s="294">
        <f t="shared" si="244"/>
        <v>-1047.9748559157808</v>
      </c>
      <c r="VXO97" s="294">
        <f t="shared" si="244"/>
        <v>-1047.9748559157808</v>
      </c>
      <c r="VXP97" s="294">
        <f t="shared" si="244"/>
        <v>-1047.9748559157808</v>
      </c>
      <c r="VXQ97" s="294">
        <f t="shared" si="244"/>
        <v>-1047.9748559157808</v>
      </c>
      <c r="VXR97" s="294">
        <f t="shared" si="244"/>
        <v>-1047.9748559157808</v>
      </c>
      <c r="VXS97" s="294">
        <f t="shared" si="244"/>
        <v>-1047.9748559157808</v>
      </c>
      <c r="VXT97" s="294">
        <f t="shared" si="244"/>
        <v>-1047.9748559157808</v>
      </c>
      <c r="VXU97" s="294">
        <f t="shared" si="244"/>
        <v>-1047.9748559157808</v>
      </c>
      <c r="VXV97" s="294">
        <f t="shared" si="244"/>
        <v>-1047.9748559157808</v>
      </c>
      <c r="VXW97" s="294">
        <f t="shared" si="244"/>
        <v>-1047.9748559157808</v>
      </c>
      <c r="VXX97" s="294">
        <f t="shared" si="244"/>
        <v>-1047.9748559157808</v>
      </c>
      <c r="VXY97" s="294">
        <f t="shared" si="244"/>
        <v>-1047.9748559157808</v>
      </c>
      <c r="VXZ97" s="294">
        <f t="shared" si="244"/>
        <v>-1047.9748559157808</v>
      </c>
      <c r="VYA97" s="294">
        <f t="shared" si="244"/>
        <v>-1047.9748559157808</v>
      </c>
      <c r="VYB97" s="294">
        <f t="shared" si="244"/>
        <v>-1047.9748559157808</v>
      </c>
      <c r="VYC97" s="294">
        <f t="shared" si="244"/>
        <v>-1047.9748559157808</v>
      </c>
      <c r="VYD97" s="294">
        <f t="shared" si="244"/>
        <v>-1047.9748559157808</v>
      </c>
      <c r="VYE97" s="294">
        <f t="shared" si="244"/>
        <v>-1047.9748559157808</v>
      </c>
      <c r="VYF97" s="294">
        <f t="shared" si="244"/>
        <v>-1047.9748559157808</v>
      </c>
      <c r="VYG97" s="294">
        <f t="shared" si="244"/>
        <v>-1047.9748559157808</v>
      </c>
      <c r="VYH97" s="294">
        <f t="shared" si="244"/>
        <v>-1047.9748559157808</v>
      </c>
      <c r="VYI97" s="294">
        <f t="shared" si="244"/>
        <v>-1047.9748559157808</v>
      </c>
      <c r="VYJ97" s="294">
        <f t="shared" si="244"/>
        <v>-1047.9748559157808</v>
      </c>
      <c r="VYK97" s="294">
        <f t="shared" si="244"/>
        <v>-1047.9748559157808</v>
      </c>
      <c r="VYL97" s="294">
        <f t="shared" si="244"/>
        <v>-1047.9748559157808</v>
      </c>
      <c r="VYM97" s="294">
        <f t="shared" si="244"/>
        <v>-1047.9748559157808</v>
      </c>
      <c r="VYN97" s="294">
        <f t="shared" si="244"/>
        <v>-1047.9748559157808</v>
      </c>
      <c r="VYO97" s="294">
        <f t="shared" si="244"/>
        <v>-1047.9748559157808</v>
      </c>
      <c r="VYP97" s="294">
        <f t="shared" si="244"/>
        <v>-1047.9748559157808</v>
      </c>
      <c r="VYQ97" s="294">
        <f t="shared" si="244"/>
        <v>-1047.9748559157808</v>
      </c>
      <c r="VYR97" s="294">
        <f t="shared" si="244"/>
        <v>-1047.9748559157808</v>
      </c>
      <c r="VYS97" s="294">
        <f t="shared" si="244"/>
        <v>-1047.9748559157808</v>
      </c>
      <c r="VYT97" s="294">
        <f t="shared" si="244"/>
        <v>-1047.9748559157808</v>
      </c>
      <c r="VYU97" s="294">
        <f t="shared" si="244"/>
        <v>-1047.9748559157808</v>
      </c>
      <c r="VYV97" s="294">
        <f t="shared" si="244"/>
        <v>-1047.9748559157808</v>
      </c>
      <c r="VYW97" s="294">
        <f t="shared" si="244"/>
        <v>-1047.9748559157808</v>
      </c>
      <c r="VYX97" s="294">
        <f t="shared" si="244"/>
        <v>-1047.9748559157808</v>
      </c>
      <c r="VYY97" s="294">
        <f t="shared" si="244"/>
        <v>-1047.9748559157808</v>
      </c>
      <c r="VYZ97" s="294">
        <f t="shared" si="244"/>
        <v>-1047.9748559157808</v>
      </c>
      <c r="VZA97" s="294">
        <f t="shared" si="244"/>
        <v>-1047.9748559157808</v>
      </c>
      <c r="VZB97" s="294">
        <f t="shared" si="244"/>
        <v>-1047.9748559157808</v>
      </c>
      <c r="VZC97" s="294">
        <f t="shared" si="244"/>
        <v>-1047.9748559157808</v>
      </c>
      <c r="VZD97" s="294">
        <f t="shared" si="244"/>
        <v>-1047.9748559157808</v>
      </c>
      <c r="VZE97" s="294">
        <f t="shared" si="244"/>
        <v>-1047.9748559157808</v>
      </c>
      <c r="VZF97" s="294">
        <f t="shared" si="244"/>
        <v>-1047.9748559157808</v>
      </c>
      <c r="VZG97" s="294">
        <f t="shared" si="244"/>
        <v>-1047.9748559157808</v>
      </c>
      <c r="VZH97" s="294">
        <f t="shared" si="244"/>
        <v>-1047.9748559157808</v>
      </c>
      <c r="VZI97" s="294">
        <f t="shared" si="244"/>
        <v>-1047.9748559157808</v>
      </c>
      <c r="VZJ97" s="294">
        <f t="shared" si="244"/>
        <v>-1047.9748559157808</v>
      </c>
      <c r="VZK97" s="294">
        <f t="shared" si="244"/>
        <v>-1047.9748559157808</v>
      </c>
      <c r="VZL97" s="294">
        <f t="shared" si="244"/>
        <v>-1047.9748559157808</v>
      </c>
      <c r="VZM97" s="294">
        <f t="shared" si="244"/>
        <v>-1047.9748559157808</v>
      </c>
      <c r="VZN97" s="294">
        <f t="shared" ref="VZN97:WBY97" si="245">(VZN$96*$B101+SUM($F$8:$F$10)-((VZN$96*$B101+SUM($F$8:$F$10))/$F$11*$F$40)-($F$27*VZN$96/$D$7)-SUM($F$14:$F$26,$F$28:$F$33,$F$35:$F$36,$F$41))</f>
        <v>-1047.9748559157808</v>
      </c>
      <c r="VZO97" s="294">
        <f t="shared" si="245"/>
        <v>-1047.9748559157808</v>
      </c>
      <c r="VZP97" s="294">
        <f t="shared" si="245"/>
        <v>-1047.9748559157808</v>
      </c>
      <c r="VZQ97" s="294">
        <f t="shared" si="245"/>
        <v>-1047.9748559157808</v>
      </c>
      <c r="VZR97" s="294">
        <f t="shared" si="245"/>
        <v>-1047.9748559157808</v>
      </c>
      <c r="VZS97" s="294">
        <f t="shared" si="245"/>
        <v>-1047.9748559157808</v>
      </c>
      <c r="VZT97" s="294">
        <f t="shared" si="245"/>
        <v>-1047.9748559157808</v>
      </c>
      <c r="VZU97" s="294">
        <f t="shared" si="245"/>
        <v>-1047.9748559157808</v>
      </c>
      <c r="VZV97" s="294">
        <f t="shared" si="245"/>
        <v>-1047.9748559157808</v>
      </c>
      <c r="VZW97" s="294">
        <f t="shared" si="245"/>
        <v>-1047.9748559157808</v>
      </c>
      <c r="VZX97" s="294">
        <f t="shared" si="245"/>
        <v>-1047.9748559157808</v>
      </c>
      <c r="VZY97" s="294">
        <f t="shared" si="245"/>
        <v>-1047.9748559157808</v>
      </c>
      <c r="VZZ97" s="294">
        <f t="shared" si="245"/>
        <v>-1047.9748559157808</v>
      </c>
      <c r="WAA97" s="294">
        <f t="shared" si="245"/>
        <v>-1047.9748559157808</v>
      </c>
      <c r="WAB97" s="294">
        <f t="shared" si="245"/>
        <v>-1047.9748559157808</v>
      </c>
      <c r="WAC97" s="294">
        <f t="shared" si="245"/>
        <v>-1047.9748559157808</v>
      </c>
      <c r="WAD97" s="294">
        <f t="shared" si="245"/>
        <v>-1047.9748559157808</v>
      </c>
      <c r="WAE97" s="294">
        <f t="shared" si="245"/>
        <v>-1047.9748559157808</v>
      </c>
      <c r="WAF97" s="294">
        <f t="shared" si="245"/>
        <v>-1047.9748559157808</v>
      </c>
      <c r="WAG97" s="294">
        <f t="shared" si="245"/>
        <v>-1047.9748559157808</v>
      </c>
      <c r="WAH97" s="294">
        <f t="shared" si="245"/>
        <v>-1047.9748559157808</v>
      </c>
      <c r="WAI97" s="294">
        <f t="shared" si="245"/>
        <v>-1047.9748559157808</v>
      </c>
      <c r="WAJ97" s="294">
        <f t="shared" si="245"/>
        <v>-1047.9748559157808</v>
      </c>
      <c r="WAK97" s="294">
        <f t="shared" si="245"/>
        <v>-1047.9748559157808</v>
      </c>
      <c r="WAL97" s="294">
        <f t="shared" si="245"/>
        <v>-1047.9748559157808</v>
      </c>
      <c r="WAM97" s="294">
        <f t="shared" si="245"/>
        <v>-1047.9748559157808</v>
      </c>
      <c r="WAN97" s="294">
        <f t="shared" si="245"/>
        <v>-1047.9748559157808</v>
      </c>
      <c r="WAO97" s="294">
        <f t="shared" si="245"/>
        <v>-1047.9748559157808</v>
      </c>
      <c r="WAP97" s="294">
        <f t="shared" si="245"/>
        <v>-1047.9748559157808</v>
      </c>
      <c r="WAQ97" s="294">
        <f t="shared" si="245"/>
        <v>-1047.9748559157808</v>
      </c>
      <c r="WAR97" s="294">
        <f t="shared" si="245"/>
        <v>-1047.9748559157808</v>
      </c>
      <c r="WAS97" s="294">
        <f t="shared" si="245"/>
        <v>-1047.9748559157808</v>
      </c>
      <c r="WAT97" s="294">
        <f t="shared" si="245"/>
        <v>-1047.9748559157808</v>
      </c>
      <c r="WAU97" s="294">
        <f t="shared" si="245"/>
        <v>-1047.9748559157808</v>
      </c>
      <c r="WAV97" s="294">
        <f t="shared" si="245"/>
        <v>-1047.9748559157808</v>
      </c>
      <c r="WAW97" s="294">
        <f t="shared" si="245"/>
        <v>-1047.9748559157808</v>
      </c>
      <c r="WAX97" s="294">
        <f t="shared" si="245"/>
        <v>-1047.9748559157808</v>
      </c>
      <c r="WAY97" s="294">
        <f t="shared" si="245"/>
        <v>-1047.9748559157808</v>
      </c>
      <c r="WAZ97" s="294">
        <f t="shared" si="245"/>
        <v>-1047.9748559157808</v>
      </c>
      <c r="WBA97" s="294">
        <f t="shared" si="245"/>
        <v>-1047.9748559157808</v>
      </c>
      <c r="WBB97" s="294">
        <f t="shared" si="245"/>
        <v>-1047.9748559157808</v>
      </c>
      <c r="WBC97" s="294">
        <f t="shared" si="245"/>
        <v>-1047.9748559157808</v>
      </c>
      <c r="WBD97" s="294">
        <f t="shared" si="245"/>
        <v>-1047.9748559157808</v>
      </c>
      <c r="WBE97" s="294">
        <f t="shared" si="245"/>
        <v>-1047.9748559157808</v>
      </c>
      <c r="WBF97" s="294">
        <f t="shared" si="245"/>
        <v>-1047.9748559157808</v>
      </c>
      <c r="WBG97" s="294">
        <f t="shared" si="245"/>
        <v>-1047.9748559157808</v>
      </c>
      <c r="WBH97" s="294">
        <f t="shared" si="245"/>
        <v>-1047.9748559157808</v>
      </c>
      <c r="WBI97" s="294">
        <f t="shared" si="245"/>
        <v>-1047.9748559157808</v>
      </c>
      <c r="WBJ97" s="294">
        <f t="shared" si="245"/>
        <v>-1047.9748559157808</v>
      </c>
      <c r="WBK97" s="294">
        <f t="shared" si="245"/>
        <v>-1047.9748559157808</v>
      </c>
      <c r="WBL97" s="294">
        <f t="shared" si="245"/>
        <v>-1047.9748559157808</v>
      </c>
      <c r="WBM97" s="294">
        <f t="shared" si="245"/>
        <v>-1047.9748559157808</v>
      </c>
      <c r="WBN97" s="294">
        <f t="shared" si="245"/>
        <v>-1047.9748559157808</v>
      </c>
      <c r="WBO97" s="294">
        <f t="shared" si="245"/>
        <v>-1047.9748559157808</v>
      </c>
      <c r="WBP97" s="294">
        <f t="shared" si="245"/>
        <v>-1047.9748559157808</v>
      </c>
      <c r="WBQ97" s="294">
        <f t="shared" si="245"/>
        <v>-1047.9748559157808</v>
      </c>
      <c r="WBR97" s="294">
        <f t="shared" si="245"/>
        <v>-1047.9748559157808</v>
      </c>
      <c r="WBS97" s="294">
        <f t="shared" si="245"/>
        <v>-1047.9748559157808</v>
      </c>
      <c r="WBT97" s="294">
        <f t="shared" si="245"/>
        <v>-1047.9748559157808</v>
      </c>
      <c r="WBU97" s="294">
        <f t="shared" si="245"/>
        <v>-1047.9748559157808</v>
      </c>
      <c r="WBV97" s="294">
        <f t="shared" si="245"/>
        <v>-1047.9748559157808</v>
      </c>
      <c r="WBW97" s="294">
        <f t="shared" si="245"/>
        <v>-1047.9748559157808</v>
      </c>
      <c r="WBX97" s="294">
        <f t="shared" si="245"/>
        <v>-1047.9748559157808</v>
      </c>
      <c r="WBY97" s="294">
        <f t="shared" si="245"/>
        <v>-1047.9748559157808</v>
      </c>
      <c r="WBZ97" s="294">
        <f t="shared" ref="WBZ97:WEK97" si="246">(WBZ$96*$B101+SUM($F$8:$F$10)-((WBZ$96*$B101+SUM($F$8:$F$10))/$F$11*$F$40)-($F$27*WBZ$96/$D$7)-SUM($F$14:$F$26,$F$28:$F$33,$F$35:$F$36,$F$41))</f>
        <v>-1047.9748559157808</v>
      </c>
      <c r="WCA97" s="294">
        <f t="shared" si="246"/>
        <v>-1047.9748559157808</v>
      </c>
      <c r="WCB97" s="294">
        <f t="shared" si="246"/>
        <v>-1047.9748559157808</v>
      </c>
      <c r="WCC97" s="294">
        <f t="shared" si="246"/>
        <v>-1047.9748559157808</v>
      </c>
      <c r="WCD97" s="294">
        <f t="shared" si="246"/>
        <v>-1047.9748559157808</v>
      </c>
      <c r="WCE97" s="294">
        <f t="shared" si="246"/>
        <v>-1047.9748559157808</v>
      </c>
      <c r="WCF97" s="294">
        <f t="shared" si="246"/>
        <v>-1047.9748559157808</v>
      </c>
      <c r="WCG97" s="294">
        <f t="shared" si="246"/>
        <v>-1047.9748559157808</v>
      </c>
      <c r="WCH97" s="294">
        <f t="shared" si="246"/>
        <v>-1047.9748559157808</v>
      </c>
      <c r="WCI97" s="294">
        <f t="shared" si="246"/>
        <v>-1047.9748559157808</v>
      </c>
      <c r="WCJ97" s="294">
        <f t="shared" si="246"/>
        <v>-1047.9748559157808</v>
      </c>
      <c r="WCK97" s="294">
        <f t="shared" si="246"/>
        <v>-1047.9748559157808</v>
      </c>
      <c r="WCL97" s="294">
        <f t="shared" si="246"/>
        <v>-1047.9748559157808</v>
      </c>
      <c r="WCM97" s="294">
        <f t="shared" si="246"/>
        <v>-1047.9748559157808</v>
      </c>
      <c r="WCN97" s="294">
        <f t="shared" si="246"/>
        <v>-1047.9748559157808</v>
      </c>
      <c r="WCO97" s="294">
        <f t="shared" si="246"/>
        <v>-1047.9748559157808</v>
      </c>
      <c r="WCP97" s="294">
        <f t="shared" si="246"/>
        <v>-1047.9748559157808</v>
      </c>
      <c r="WCQ97" s="294">
        <f t="shared" si="246"/>
        <v>-1047.9748559157808</v>
      </c>
      <c r="WCR97" s="294">
        <f t="shared" si="246"/>
        <v>-1047.9748559157808</v>
      </c>
      <c r="WCS97" s="294">
        <f t="shared" si="246"/>
        <v>-1047.9748559157808</v>
      </c>
      <c r="WCT97" s="294">
        <f t="shared" si="246"/>
        <v>-1047.9748559157808</v>
      </c>
      <c r="WCU97" s="294">
        <f t="shared" si="246"/>
        <v>-1047.9748559157808</v>
      </c>
      <c r="WCV97" s="294">
        <f t="shared" si="246"/>
        <v>-1047.9748559157808</v>
      </c>
      <c r="WCW97" s="294">
        <f t="shared" si="246"/>
        <v>-1047.9748559157808</v>
      </c>
      <c r="WCX97" s="294">
        <f t="shared" si="246"/>
        <v>-1047.9748559157808</v>
      </c>
      <c r="WCY97" s="294">
        <f t="shared" si="246"/>
        <v>-1047.9748559157808</v>
      </c>
      <c r="WCZ97" s="294">
        <f t="shared" si="246"/>
        <v>-1047.9748559157808</v>
      </c>
      <c r="WDA97" s="294">
        <f t="shared" si="246"/>
        <v>-1047.9748559157808</v>
      </c>
      <c r="WDB97" s="294">
        <f t="shared" si="246"/>
        <v>-1047.9748559157808</v>
      </c>
      <c r="WDC97" s="294">
        <f t="shared" si="246"/>
        <v>-1047.9748559157808</v>
      </c>
      <c r="WDD97" s="294">
        <f t="shared" si="246"/>
        <v>-1047.9748559157808</v>
      </c>
      <c r="WDE97" s="294">
        <f t="shared" si="246"/>
        <v>-1047.9748559157808</v>
      </c>
      <c r="WDF97" s="294">
        <f t="shared" si="246"/>
        <v>-1047.9748559157808</v>
      </c>
      <c r="WDG97" s="294">
        <f t="shared" si="246"/>
        <v>-1047.9748559157808</v>
      </c>
      <c r="WDH97" s="294">
        <f t="shared" si="246"/>
        <v>-1047.9748559157808</v>
      </c>
      <c r="WDI97" s="294">
        <f t="shared" si="246"/>
        <v>-1047.9748559157808</v>
      </c>
      <c r="WDJ97" s="294">
        <f t="shared" si="246"/>
        <v>-1047.9748559157808</v>
      </c>
      <c r="WDK97" s="294">
        <f t="shared" si="246"/>
        <v>-1047.9748559157808</v>
      </c>
      <c r="WDL97" s="294">
        <f t="shared" si="246"/>
        <v>-1047.9748559157808</v>
      </c>
      <c r="WDM97" s="294">
        <f t="shared" si="246"/>
        <v>-1047.9748559157808</v>
      </c>
      <c r="WDN97" s="294">
        <f t="shared" si="246"/>
        <v>-1047.9748559157808</v>
      </c>
      <c r="WDO97" s="294">
        <f t="shared" si="246"/>
        <v>-1047.9748559157808</v>
      </c>
      <c r="WDP97" s="294">
        <f t="shared" si="246"/>
        <v>-1047.9748559157808</v>
      </c>
      <c r="WDQ97" s="294">
        <f t="shared" si="246"/>
        <v>-1047.9748559157808</v>
      </c>
      <c r="WDR97" s="294">
        <f t="shared" si="246"/>
        <v>-1047.9748559157808</v>
      </c>
      <c r="WDS97" s="294">
        <f t="shared" si="246"/>
        <v>-1047.9748559157808</v>
      </c>
      <c r="WDT97" s="294">
        <f t="shared" si="246"/>
        <v>-1047.9748559157808</v>
      </c>
      <c r="WDU97" s="294">
        <f t="shared" si="246"/>
        <v>-1047.9748559157808</v>
      </c>
      <c r="WDV97" s="294">
        <f t="shared" si="246"/>
        <v>-1047.9748559157808</v>
      </c>
      <c r="WDW97" s="294">
        <f t="shared" si="246"/>
        <v>-1047.9748559157808</v>
      </c>
      <c r="WDX97" s="294">
        <f t="shared" si="246"/>
        <v>-1047.9748559157808</v>
      </c>
      <c r="WDY97" s="294">
        <f t="shared" si="246"/>
        <v>-1047.9748559157808</v>
      </c>
      <c r="WDZ97" s="294">
        <f t="shared" si="246"/>
        <v>-1047.9748559157808</v>
      </c>
      <c r="WEA97" s="294">
        <f t="shared" si="246"/>
        <v>-1047.9748559157808</v>
      </c>
      <c r="WEB97" s="294">
        <f t="shared" si="246"/>
        <v>-1047.9748559157808</v>
      </c>
      <c r="WEC97" s="294">
        <f t="shared" si="246"/>
        <v>-1047.9748559157808</v>
      </c>
      <c r="WED97" s="294">
        <f t="shared" si="246"/>
        <v>-1047.9748559157808</v>
      </c>
      <c r="WEE97" s="294">
        <f t="shared" si="246"/>
        <v>-1047.9748559157808</v>
      </c>
      <c r="WEF97" s="294">
        <f t="shared" si="246"/>
        <v>-1047.9748559157808</v>
      </c>
      <c r="WEG97" s="294">
        <f t="shared" si="246"/>
        <v>-1047.9748559157808</v>
      </c>
      <c r="WEH97" s="294">
        <f t="shared" si="246"/>
        <v>-1047.9748559157808</v>
      </c>
      <c r="WEI97" s="294">
        <f t="shared" si="246"/>
        <v>-1047.9748559157808</v>
      </c>
      <c r="WEJ97" s="294">
        <f t="shared" si="246"/>
        <v>-1047.9748559157808</v>
      </c>
      <c r="WEK97" s="294">
        <f t="shared" si="246"/>
        <v>-1047.9748559157808</v>
      </c>
      <c r="WEL97" s="294">
        <f t="shared" ref="WEL97:WGW97" si="247">(WEL$96*$B101+SUM($F$8:$F$10)-((WEL$96*$B101+SUM($F$8:$F$10))/$F$11*$F$40)-($F$27*WEL$96/$D$7)-SUM($F$14:$F$26,$F$28:$F$33,$F$35:$F$36,$F$41))</f>
        <v>-1047.9748559157808</v>
      </c>
      <c r="WEM97" s="294">
        <f t="shared" si="247"/>
        <v>-1047.9748559157808</v>
      </c>
      <c r="WEN97" s="294">
        <f t="shared" si="247"/>
        <v>-1047.9748559157808</v>
      </c>
      <c r="WEO97" s="294">
        <f t="shared" si="247"/>
        <v>-1047.9748559157808</v>
      </c>
      <c r="WEP97" s="294">
        <f t="shared" si="247"/>
        <v>-1047.9748559157808</v>
      </c>
      <c r="WEQ97" s="294">
        <f t="shared" si="247"/>
        <v>-1047.9748559157808</v>
      </c>
      <c r="WER97" s="294">
        <f t="shared" si="247"/>
        <v>-1047.9748559157808</v>
      </c>
      <c r="WES97" s="294">
        <f t="shared" si="247"/>
        <v>-1047.9748559157808</v>
      </c>
      <c r="WET97" s="294">
        <f t="shared" si="247"/>
        <v>-1047.9748559157808</v>
      </c>
      <c r="WEU97" s="294">
        <f t="shared" si="247"/>
        <v>-1047.9748559157808</v>
      </c>
      <c r="WEV97" s="294">
        <f t="shared" si="247"/>
        <v>-1047.9748559157808</v>
      </c>
      <c r="WEW97" s="294">
        <f t="shared" si="247"/>
        <v>-1047.9748559157808</v>
      </c>
      <c r="WEX97" s="294">
        <f t="shared" si="247"/>
        <v>-1047.9748559157808</v>
      </c>
      <c r="WEY97" s="294">
        <f t="shared" si="247"/>
        <v>-1047.9748559157808</v>
      </c>
      <c r="WEZ97" s="294">
        <f t="shared" si="247"/>
        <v>-1047.9748559157808</v>
      </c>
      <c r="WFA97" s="294">
        <f t="shared" si="247"/>
        <v>-1047.9748559157808</v>
      </c>
      <c r="WFB97" s="294">
        <f t="shared" si="247"/>
        <v>-1047.9748559157808</v>
      </c>
      <c r="WFC97" s="294">
        <f t="shared" si="247"/>
        <v>-1047.9748559157808</v>
      </c>
      <c r="WFD97" s="294">
        <f t="shared" si="247"/>
        <v>-1047.9748559157808</v>
      </c>
      <c r="WFE97" s="294">
        <f t="shared" si="247"/>
        <v>-1047.9748559157808</v>
      </c>
      <c r="WFF97" s="294">
        <f t="shared" si="247"/>
        <v>-1047.9748559157808</v>
      </c>
      <c r="WFG97" s="294">
        <f t="shared" si="247"/>
        <v>-1047.9748559157808</v>
      </c>
      <c r="WFH97" s="294">
        <f t="shared" si="247"/>
        <v>-1047.9748559157808</v>
      </c>
      <c r="WFI97" s="294">
        <f t="shared" si="247"/>
        <v>-1047.9748559157808</v>
      </c>
      <c r="WFJ97" s="294">
        <f t="shared" si="247"/>
        <v>-1047.9748559157808</v>
      </c>
      <c r="WFK97" s="294">
        <f t="shared" si="247"/>
        <v>-1047.9748559157808</v>
      </c>
      <c r="WFL97" s="294">
        <f t="shared" si="247"/>
        <v>-1047.9748559157808</v>
      </c>
      <c r="WFM97" s="294">
        <f t="shared" si="247"/>
        <v>-1047.9748559157808</v>
      </c>
      <c r="WFN97" s="294">
        <f t="shared" si="247"/>
        <v>-1047.9748559157808</v>
      </c>
      <c r="WFO97" s="294">
        <f t="shared" si="247"/>
        <v>-1047.9748559157808</v>
      </c>
      <c r="WFP97" s="294">
        <f t="shared" si="247"/>
        <v>-1047.9748559157808</v>
      </c>
      <c r="WFQ97" s="294">
        <f t="shared" si="247"/>
        <v>-1047.9748559157808</v>
      </c>
      <c r="WFR97" s="294">
        <f t="shared" si="247"/>
        <v>-1047.9748559157808</v>
      </c>
      <c r="WFS97" s="294">
        <f t="shared" si="247"/>
        <v>-1047.9748559157808</v>
      </c>
      <c r="WFT97" s="294">
        <f t="shared" si="247"/>
        <v>-1047.9748559157808</v>
      </c>
      <c r="WFU97" s="294">
        <f t="shared" si="247"/>
        <v>-1047.9748559157808</v>
      </c>
      <c r="WFV97" s="294">
        <f t="shared" si="247"/>
        <v>-1047.9748559157808</v>
      </c>
      <c r="WFW97" s="294">
        <f t="shared" si="247"/>
        <v>-1047.9748559157808</v>
      </c>
      <c r="WFX97" s="294">
        <f t="shared" si="247"/>
        <v>-1047.9748559157808</v>
      </c>
      <c r="WFY97" s="294">
        <f t="shared" si="247"/>
        <v>-1047.9748559157808</v>
      </c>
      <c r="WFZ97" s="294">
        <f t="shared" si="247"/>
        <v>-1047.9748559157808</v>
      </c>
      <c r="WGA97" s="294">
        <f t="shared" si="247"/>
        <v>-1047.9748559157808</v>
      </c>
      <c r="WGB97" s="294">
        <f t="shared" si="247"/>
        <v>-1047.9748559157808</v>
      </c>
      <c r="WGC97" s="294">
        <f t="shared" si="247"/>
        <v>-1047.9748559157808</v>
      </c>
      <c r="WGD97" s="294">
        <f t="shared" si="247"/>
        <v>-1047.9748559157808</v>
      </c>
      <c r="WGE97" s="294">
        <f t="shared" si="247"/>
        <v>-1047.9748559157808</v>
      </c>
      <c r="WGF97" s="294">
        <f t="shared" si="247"/>
        <v>-1047.9748559157808</v>
      </c>
      <c r="WGG97" s="294">
        <f t="shared" si="247"/>
        <v>-1047.9748559157808</v>
      </c>
      <c r="WGH97" s="294">
        <f t="shared" si="247"/>
        <v>-1047.9748559157808</v>
      </c>
      <c r="WGI97" s="294">
        <f t="shared" si="247"/>
        <v>-1047.9748559157808</v>
      </c>
      <c r="WGJ97" s="294">
        <f t="shared" si="247"/>
        <v>-1047.9748559157808</v>
      </c>
      <c r="WGK97" s="294">
        <f t="shared" si="247"/>
        <v>-1047.9748559157808</v>
      </c>
      <c r="WGL97" s="294">
        <f t="shared" si="247"/>
        <v>-1047.9748559157808</v>
      </c>
      <c r="WGM97" s="294">
        <f t="shared" si="247"/>
        <v>-1047.9748559157808</v>
      </c>
      <c r="WGN97" s="294">
        <f t="shared" si="247"/>
        <v>-1047.9748559157808</v>
      </c>
      <c r="WGO97" s="294">
        <f t="shared" si="247"/>
        <v>-1047.9748559157808</v>
      </c>
      <c r="WGP97" s="294">
        <f t="shared" si="247"/>
        <v>-1047.9748559157808</v>
      </c>
      <c r="WGQ97" s="294">
        <f t="shared" si="247"/>
        <v>-1047.9748559157808</v>
      </c>
      <c r="WGR97" s="294">
        <f t="shared" si="247"/>
        <v>-1047.9748559157808</v>
      </c>
      <c r="WGS97" s="294">
        <f t="shared" si="247"/>
        <v>-1047.9748559157808</v>
      </c>
      <c r="WGT97" s="294">
        <f t="shared" si="247"/>
        <v>-1047.9748559157808</v>
      </c>
      <c r="WGU97" s="294">
        <f t="shared" si="247"/>
        <v>-1047.9748559157808</v>
      </c>
      <c r="WGV97" s="294">
        <f t="shared" si="247"/>
        <v>-1047.9748559157808</v>
      </c>
      <c r="WGW97" s="294">
        <f t="shared" si="247"/>
        <v>-1047.9748559157808</v>
      </c>
      <c r="WGX97" s="294">
        <f t="shared" ref="WGX97:WJI97" si="248">(WGX$96*$B101+SUM($F$8:$F$10)-((WGX$96*$B101+SUM($F$8:$F$10))/$F$11*$F$40)-($F$27*WGX$96/$D$7)-SUM($F$14:$F$26,$F$28:$F$33,$F$35:$F$36,$F$41))</f>
        <v>-1047.9748559157808</v>
      </c>
      <c r="WGY97" s="294">
        <f t="shared" si="248"/>
        <v>-1047.9748559157808</v>
      </c>
      <c r="WGZ97" s="294">
        <f t="shared" si="248"/>
        <v>-1047.9748559157808</v>
      </c>
      <c r="WHA97" s="294">
        <f t="shared" si="248"/>
        <v>-1047.9748559157808</v>
      </c>
      <c r="WHB97" s="294">
        <f t="shared" si="248"/>
        <v>-1047.9748559157808</v>
      </c>
      <c r="WHC97" s="294">
        <f t="shared" si="248"/>
        <v>-1047.9748559157808</v>
      </c>
      <c r="WHD97" s="294">
        <f t="shared" si="248"/>
        <v>-1047.9748559157808</v>
      </c>
      <c r="WHE97" s="294">
        <f t="shared" si="248"/>
        <v>-1047.9748559157808</v>
      </c>
      <c r="WHF97" s="294">
        <f t="shared" si="248"/>
        <v>-1047.9748559157808</v>
      </c>
      <c r="WHG97" s="294">
        <f t="shared" si="248"/>
        <v>-1047.9748559157808</v>
      </c>
      <c r="WHH97" s="294">
        <f t="shared" si="248"/>
        <v>-1047.9748559157808</v>
      </c>
      <c r="WHI97" s="294">
        <f t="shared" si="248"/>
        <v>-1047.9748559157808</v>
      </c>
      <c r="WHJ97" s="294">
        <f t="shared" si="248"/>
        <v>-1047.9748559157808</v>
      </c>
      <c r="WHK97" s="294">
        <f t="shared" si="248"/>
        <v>-1047.9748559157808</v>
      </c>
      <c r="WHL97" s="294">
        <f t="shared" si="248"/>
        <v>-1047.9748559157808</v>
      </c>
      <c r="WHM97" s="294">
        <f t="shared" si="248"/>
        <v>-1047.9748559157808</v>
      </c>
      <c r="WHN97" s="294">
        <f t="shared" si="248"/>
        <v>-1047.9748559157808</v>
      </c>
      <c r="WHO97" s="294">
        <f t="shared" si="248"/>
        <v>-1047.9748559157808</v>
      </c>
      <c r="WHP97" s="294">
        <f t="shared" si="248"/>
        <v>-1047.9748559157808</v>
      </c>
      <c r="WHQ97" s="294">
        <f t="shared" si="248"/>
        <v>-1047.9748559157808</v>
      </c>
      <c r="WHR97" s="294">
        <f t="shared" si="248"/>
        <v>-1047.9748559157808</v>
      </c>
      <c r="WHS97" s="294">
        <f t="shared" si="248"/>
        <v>-1047.9748559157808</v>
      </c>
      <c r="WHT97" s="294">
        <f t="shared" si="248"/>
        <v>-1047.9748559157808</v>
      </c>
      <c r="WHU97" s="294">
        <f t="shared" si="248"/>
        <v>-1047.9748559157808</v>
      </c>
      <c r="WHV97" s="294">
        <f t="shared" si="248"/>
        <v>-1047.9748559157808</v>
      </c>
      <c r="WHW97" s="294">
        <f t="shared" si="248"/>
        <v>-1047.9748559157808</v>
      </c>
      <c r="WHX97" s="294">
        <f t="shared" si="248"/>
        <v>-1047.9748559157808</v>
      </c>
      <c r="WHY97" s="294">
        <f t="shared" si="248"/>
        <v>-1047.9748559157808</v>
      </c>
      <c r="WHZ97" s="294">
        <f t="shared" si="248"/>
        <v>-1047.9748559157808</v>
      </c>
      <c r="WIA97" s="294">
        <f t="shared" si="248"/>
        <v>-1047.9748559157808</v>
      </c>
      <c r="WIB97" s="294">
        <f t="shared" si="248"/>
        <v>-1047.9748559157808</v>
      </c>
      <c r="WIC97" s="294">
        <f t="shared" si="248"/>
        <v>-1047.9748559157808</v>
      </c>
      <c r="WID97" s="294">
        <f t="shared" si="248"/>
        <v>-1047.9748559157808</v>
      </c>
      <c r="WIE97" s="294">
        <f t="shared" si="248"/>
        <v>-1047.9748559157808</v>
      </c>
      <c r="WIF97" s="294">
        <f t="shared" si="248"/>
        <v>-1047.9748559157808</v>
      </c>
      <c r="WIG97" s="294">
        <f t="shared" si="248"/>
        <v>-1047.9748559157808</v>
      </c>
      <c r="WIH97" s="294">
        <f t="shared" si="248"/>
        <v>-1047.9748559157808</v>
      </c>
      <c r="WII97" s="294">
        <f t="shared" si="248"/>
        <v>-1047.9748559157808</v>
      </c>
      <c r="WIJ97" s="294">
        <f t="shared" si="248"/>
        <v>-1047.9748559157808</v>
      </c>
      <c r="WIK97" s="294">
        <f t="shared" si="248"/>
        <v>-1047.9748559157808</v>
      </c>
      <c r="WIL97" s="294">
        <f t="shared" si="248"/>
        <v>-1047.9748559157808</v>
      </c>
      <c r="WIM97" s="294">
        <f t="shared" si="248"/>
        <v>-1047.9748559157808</v>
      </c>
      <c r="WIN97" s="294">
        <f t="shared" si="248"/>
        <v>-1047.9748559157808</v>
      </c>
      <c r="WIO97" s="294">
        <f t="shared" si="248"/>
        <v>-1047.9748559157808</v>
      </c>
      <c r="WIP97" s="294">
        <f t="shared" si="248"/>
        <v>-1047.9748559157808</v>
      </c>
      <c r="WIQ97" s="294">
        <f t="shared" si="248"/>
        <v>-1047.9748559157808</v>
      </c>
      <c r="WIR97" s="294">
        <f t="shared" si="248"/>
        <v>-1047.9748559157808</v>
      </c>
      <c r="WIS97" s="294">
        <f t="shared" si="248"/>
        <v>-1047.9748559157808</v>
      </c>
      <c r="WIT97" s="294">
        <f t="shared" si="248"/>
        <v>-1047.9748559157808</v>
      </c>
      <c r="WIU97" s="294">
        <f t="shared" si="248"/>
        <v>-1047.9748559157808</v>
      </c>
      <c r="WIV97" s="294">
        <f t="shared" si="248"/>
        <v>-1047.9748559157808</v>
      </c>
      <c r="WIW97" s="294">
        <f t="shared" si="248"/>
        <v>-1047.9748559157808</v>
      </c>
      <c r="WIX97" s="294">
        <f t="shared" si="248"/>
        <v>-1047.9748559157808</v>
      </c>
      <c r="WIY97" s="294">
        <f t="shared" si="248"/>
        <v>-1047.9748559157808</v>
      </c>
      <c r="WIZ97" s="294">
        <f t="shared" si="248"/>
        <v>-1047.9748559157808</v>
      </c>
      <c r="WJA97" s="294">
        <f t="shared" si="248"/>
        <v>-1047.9748559157808</v>
      </c>
      <c r="WJB97" s="294">
        <f t="shared" si="248"/>
        <v>-1047.9748559157808</v>
      </c>
      <c r="WJC97" s="294">
        <f t="shared" si="248"/>
        <v>-1047.9748559157808</v>
      </c>
      <c r="WJD97" s="294">
        <f t="shared" si="248"/>
        <v>-1047.9748559157808</v>
      </c>
      <c r="WJE97" s="294">
        <f t="shared" si="248"/>
        <v>-1047.9748559157808</v>
      </c>
      <c r="WJF97" s="294">
        <f t="shared" si="248"/>
        <v>-1047.9748559157808</v>
      </c>
      <c r="WJG97" s="294">
        <f t="shared" si="248"/>
        <v>-1047.9748559157808</v>
      </c>
      <c r="WJH97" s="294">
        <f t="shared" si="248"/>
        <v>-1047.9748559157808</v>
      </c>
      <c r="WJI97" s="294">
        <f t="shared" si="248"/>
        <v>-1047.9748559157808</v>
      </c>
      <c r="WJJ97" s="294">
        <f t="shared" ref="WJJ97:WLU97" si="249">(WJJ$96*$B101+SUM($F$8:$F$10)-((WJJ$96*$B101+SUM($F$8:$F$10))/$F$11*$F$40)-($F$27*WJJ$96/$D$7)-SUM($F$14:$F$26,$F$28:$F$33,$F$35:$F$36,$F$41))</f>
        <v>-1047.9748559157808</v>
      </c>
      <c r="WJK97" s="294">
        <f t="shared" si="249"/>
        <v>-1047.9748559157808</v>
      </c>
      <c r="WJL97" s="294">
        <f t="shared" si="249"/>
        <v>-1047.9748559157808</v>
      </c>
      <c r="WJM97" s="294">
        <f t="shared" si="249"/>
        <v>-1047.9748559157808</v>
      </c>
      <c r="WJN97" s="294">
        <f t="shared" si="249"/>
        <v>-1047.9748559157808</v>
      </c>
      <c r="WJO97" s="294">
        <f t="shared" si="249"/>
        <v>-1047.9748559157808</v>
      </c>
      <c r="WJP97" s="294">
        <f t="shared" si="249"/>
        <v>-1047.9748559157808</v>
      </c>
      <c r="WJQ97" s="294">
        <f t="shared" si="249"/>
        <v>-1047.9748559157808</v>
      </c>
      <c r="WJR97" s="294">
        <f t="shared" si="249"/>
        <v>-1047.9748559157808</v>
      </c>
      <c r="WJS97" s="294">
        <f t="shared" si="249"/>
        <v>-1047.9748559157808</v>
      </c>
      <c r="WJT97" s="294">
        <f t="shared" si="249"/>
        <v>-1047.9748559157808</v>
      </c>
      <c r="WJU97" s="294">
        <f t="shared" si="249"/>
        <v>-1047.9748559157808</v>
      </c>
      <c r="WJV97" s="294">
        <f t="shared" si="249"/>
        <v>-1047.9748559157808</v>
      </c>
      <c r="WJW97" s="294">
        <f t="shared" si="249"/>
        <v>-1047.9748559157808</v>
      </c>
      <c r="WJX97" s="294">
        <f t="shared" si="249"/>
        <v>-1047.9748559157808</v>
      </c>
      <c r="WJY97" s="294">
        <f t="shared" si="249"/>
        <v>-1047.9748559157808</v>
      </c>
      <c r="WJZ97" s="294">
        <f t="shared" si="249"/>
        <v>-1047.9748559157808</v>
      </c>
      <c r="WKA97" s="294">
        <f t="shared" si="249"/>
        <v>-1047.9748559157808</v>
      </c>
      <c r="WKB97" s="294">
        <f t="shared" si="249"/>
        <v>-1047.9748559157808</v>
      </c>
      <c r="WKC97" s="294">
        <f t="shared" si="249"/>
        <v>-1047.9748559157808</v>
      </c>
      <c r="WKD97" s="294">
        <f t="shared" si="249"/>
        <v>-1047.9748559157808</v>
      </c>
      <c r="WKE97" s="294">
        <f t="shared" si="249"/>
        <v>-1047.9748559157808</v>
      </c>
      <c r="WKF97" s="294">
        <f t="shared" si="249"/>
        <v>-1047.9748559157808</v>
      </c>
      <c r="WKG97" s="294">
        <f t="shared" si="249"/>
        <v>-1047.9748559157808</v>
      </c>
      <c r="WKH97" s="294">
        <f t="shared" si="249"/>
        <v>-1047.9748559157808</v>
      </c>
      <c r="WKI97" s="294">
        <f t="shared" si="249"/>
        <v>-1047.9748559157808</v>
      </c>
      <c r="WKJ97" s="294">
        <f t="shared" si="249"/>
        <v>-1047.9748559157808</v>
      </c>
      <c r="WKK97" s="294">
        <f t="shared" si="249"/>
        <v>-1047.9748559157808</v>
      </c>
      <c r="WKL97" s="294">
        <f t="shared" si="249"/>
        <v>-1047.9748559157808</v>
      </c>
      <c r="WKM97" s="294">
        <f t="shared" si="249"/>
        <v>-1047.9748559157808</v>
      </c>
      <c r="WKN97" s="294">
        <f t="shared" si="249"/>
        <v>-1047.9748559157808</v>
      </c>
      <c r="WKO97" s="294">
        <f t="shared" si="249"/>
        <v>-1047.9748559157808</v>
      </c>
      <c r="WKP97" s="294">
        <f t="shared" si="249"/>
        <v>-1047.9748559157808</v>
      </c>
      <c r="WKQ97" s="294">
        <f t="shared" si="249"/>
        <v>-1047.9748559157808</v>
      </c>
      <c r="WKR97" s="294">
        <f t="shared" si="249"/>
        <v>-1047.9748559157808</v>
      </c>
      <c r="WKS97" s="294">
        <f t="shared" si="249"/>
        <v>-1047.9748559157808</v>
      </c>
      <c r="WKT97" s="294">
        <f t="shared" si="249"/>
        <v>-1047.9748559157808</v>
      </c>
      <c r="WKU97" s="294">
        <f t="shared" si="249"/>
        <v>-1047.9748559157808</v>
      </c>
      <c r="WKV97" s="294">
        <f t="shared" si="249"/>
        <v>-1047.9748559157808</v>
      </c>
      <c r="WKW97" s="294">
        <f t="shared" si="249"/>
        <v>-1047.9748559157808</v>
      </c>
      <c r="WKX97" s="294">
        <f t="shared" si="249"/>
        <v>-1047.9748559157808</v>
      </c>
      <c r="WKY97" s="294">
        <f t="shared" si="249"/>
        <v>-1047.9748559157808</v>
      </c>
      <c r="WKZ97" s="294">
        <f t="shared" si="249"/>
        <v>-1047.9748559157808</v>
      </c>
      <c r="WLA97" s="294">
        <f t="shared" si="249"/>
        <v>-1047.9748559157808</v>
      </c>
      <c r="WLB97" s="294">
        <f t="shared" si="249"/>
        <v>-1047.9748559157808</v>
      </c>
      <c r="WLC97" s="294">
        <f t="shared" si="249"/>
        <v>-1047.9748559157808</v>
      </c>
      <c r="WLD97" s="294">
        <f t="shared" si="249"/>
        <v>-1047.9748559157808</v>
      </c>
      <c r="WLE97" s="294">
        <f t="shared" si="249"/>
        <v>-1047.9748559157808</v>
      </c>
      <c r="WLF97" s="294">
        <f t="shared" si="249"/>
        <v>-1047.9748559157808</v>
      </c>
      <c r="WLG97" s="294">
        <f t="shared" si="249"/>
        <v>-1047.9748559157808</v>
      </c>
      <c r="WLH97" s="294">
        <f t="shared" si="249"/>
        <v>-1047.9748559157808</v>
      </c>
      <c r="WLI97" s="294">
        <f t="shared" si="249"/>
        <v>-1047.9748559157808</v>
      </c>
      <c r="WLJ97" s="294">
        <f t="shared" si="249"/>
        <v>-1047.9748559157808</v>
      </c>
      <c r="WLK97" s="294">
        <f t="shared" si="249"/>
        <v>-1047.9748559157808</v>
      </c>
      <c r="WLL97" s="294">
        <f t="shared" si="249"/>
        <v>-1047.9748559157808</v>
      </c>
      <c r="WLM97" s="294">
        <f t="shared" si="249"/>
        <v>-1047.9748559157808</v>
      </c>
      <c r="WLN97" s="294">
        <f t="shared" si="249"/>
        <v>-1047.9748559157808</v>
      </c>
      <c r="WLO97" s="294">
        <f t="shared" si="249"/>
        <v>-1047.9748559157808</v>
      </c>
      <c r="WLP97" s="294">
        <f t="shared" si="249"/>
        <v>-1047.9748559157808</v>
      </c>
      <c r="WLQ97" s="294">
        <f t="shared" si="249"/>
        <v>-1047.9748559157808</v>
      </c>
      <c r="WLR97" s="294">
        <f t="shared" si="249"/>
        <v>-1047.9748559157808</v>
      </c>
      <c r="WLS97" s="294">
        <f t="shared" si="249"/>
        <v>-1047.9748559157808</v>
      </c>
      <c r="WLT97" s="294">
        <f t="shared" si="249"/>
        <v>-1047.9748559157808</v>
      </c>
      <c r="WLU97" s="294">
        <f t="shared" si="249"/>
        <v>-1047.9748559157808</v>
      </c>
      <c r="WLV97" s="294">
        <f t="shared" ref="WLV97:WOG97" si="250">(WLV$96*$B101+SUM($F$8:$F$10)-((WLV$96*$B101+SUM($F$8:$F$10))/$F$11*$F$40)-($F$27*WLV$96/$D$7)-SUM($F$14:$F$26,$F$28:$F$33,$F$35:$F$36,$F$41))</f>
        <v>-1047.9748559157808</v>
      </c>
      <c r="WLW97" s="294">
        <f t="shared" si="250"/>
        <v>-1047.9748559157808</v>
      </c>
      <c r="WLX97" s="294">
        <f t="shared" si="250"/>
        <v>-1047.9748559157808</v>
      </c>
      <c r="WLY97" s="294">
        <f t="shared" si="250"/>
        <v>-1047.9748559157808</v>
      </c>
      <c r="WLZ97" s="294">
        <f t="shared" si="250"/>
        <v>-1047.9748559157808</v>
      </c>
      <c r="WMA97" s="294">
        <f t="shared" si="250"/>
        <v>-1047.9748559157808</v>
      </c>
      <c r="WMB97" s="294">
        <f t="shared" si="250"/>
        <v>-1047.9748559157808</v>
      </c>
      <c r="WMC97" s="294">
        <f t="shared" si="250"/>
        <v>-1047.9748559157808</v>
      </c>
      <c r="WMD97" s="294">
        <f t="shared" si="250"/>
        <v>-1047.9748559157808</v>
      </c>
      <c r="WME97" s="294">
        <f t="shared" si="250"/>
        <v>-1047.9748559157808</v>
      </c>
      <c r="WMF97" s="294">
        <f t="shared" si="250"/>
        <v>-1047.9748559157808</v>
      </c>
      <c r="WMG97" s="294">
        <f t="shared" si="250"/>
        <v>-1047.9748559157808</v>
      </c>
      <c r="WMH97" s="294">
        <f t="shared" si="250"/>
        <v>-1047.9748559157808</v>
      </c>
      <c r="WMI97" s="294">
        <f t="shared" si="250"/>
        <v>-1047.9748559157808</v>
      </c>
      <c r="WMJ97" s="294">
        <f t="shared" si="250"/>
        <v>-1047.9748559157808</v>
      </c>
      <c r="WMK97" s="294">
        <f t="shared" si="250"/>
        <v>-1047.9748559157808</v>
      </c>
      <c r="WML97" s="294">
        <f t="shared" si="250"/>
        <v>-1047.9748559157808</v>
      </c>
      <c r="WMM97" s="294">
        <f t="shared" si="250"/>
        <v>-1047.9748559157808</v>
      </c>
      <c r="WMN97" s="294">
        <f t="shared" si="250"/>
        <v>-1047.9748559157808</v>
      </c>
      <c r="WMO97" s="294">
        <f t="shared" si="250"/>
        <v>-1047.9748559157808</v>
      </c>
      <c r="WMP97" s="294">
        <f t="shared" si="250"/>
        <v>-1047.9748559157808</v>
      </c>
      <c r="WMQ97" s="294">
        <f t="shared" si="250"/>
        <v>-1047.9748559157808</v>
      </c>
      <c r="WMR97" s="294">
        <f t="shared" si="250"/>
        <v>-1047.9748559157808</v>
      </c>
      <c r="WMS97" s="294">
        <f t="shared" si="250"/>
        <v>-1047.9748559157808</v>
      </c>
      <c r="WMT97" s="294">
        <f t="shared" si="250"/>
        <v>-1047.9748559157808</v>
      </c>
      <c r="WMU97" s="294">
        <f t="shared" si="250"/>
        <v>-1047.9748559157808</v>
      </c>
      <c r="WMV97" s="294">
        <f t="shared" si="250"/>
        <v>-1047.9748559157808</v>
      </c>
      <c r="WMW97" s="294">
        <f t="shared" si="250"/>
        <v>-1047.9748559157808</v>
      </c>
      <c r="WMX97" s="294">
        <f t="shared" si="250"/>
        <v>-1047.9748559157808</v>
      </c>
      <c r="WMY97" s="294">
        <f t="shared" si="250"/>
        <v>-1047.9748559157808</v>
      </c>
      <c r="WMZ97" s="294">
        <f t="shared" si="250"/>
        <v>-1047.9748559157808</v>
      </c>
      <c r="WNA97" s="294">
        <f t="shared" si="250"/>
        <v>-1047.9748559157808</v>
      </c>
      <c r="WNB97" s="294">
        <f t="shared" si="250"/>
        <v>-1047.9748559157808</v>
      </c>
      <c r="WNC97" s="294">
        <f t="shared" si="250"/>
        <v>-1047.9748559157808</v>
      </c>
      <c r="WND97" s="294">
        <f t="shared" si="250"/>
        <v>-1047.9748559157808</v>
      </c>
      <c r="WNE97" s="294">
        <f t="shared" si="250"/>
        <v>-1047.9748559157808</v>
      </c>
      <c r="WNF97" s="294">
        <f t="shared" si="250"/>
        <v>-1047.9748559157808</v>
      </c>
      <c r="WNG97" s="294">
        <f t="shared" si="250"/>
        <v>-1047.9748559157808</v>
      </c>
      <c r="WNH97" s="294">
        <f t="shared" si="250"/>
        <v>-1047.9748559157808</v>
      </c>
      <c r="WNI97" s="294">
        <f t="shared" si="250"/>
        <v>-1047.9748559157808</v>
      </c>
      <c r="WNJ97" s="294">
        <f t="shared" si="250"/>
        <v>-1047.9748559157808</v>
      </c>
      <c r="WNK97" s="294">
        <f t="shared" si="250"/>
        <v>-1047.9748559157808</v>
      </c>
      <c r="WNL97" s="294">
        <f t="shared" si="250"/>
        <v>-1047.9748559157808</v>
      </c>
      <c r="WNM97" s="294">
        <f t="shared" si="250"/>
        <v>-1047.9748559157808</v>
      </c>
      <c r="WNN97" s="294">
        <f t="shared" si="250"/>
        <v>-1047.9748559157808</v>
      </c>
      <c r="WNO97" s="294">
        <f t="shared" si="250"/>
        <v>-1047.9748559157808</v>
      </c>
      <c r="WNP97" s="294">
        <f t="shared" si="250"/>
        <v>-1047.9748559157808</v>
      </c>
      <c r="WNQ97" s="294">
        <f t="shared" si="250"/>
        <v>-1047.9748559157808</v>
      </c>
      <c r="WNR97" s="294">
        <f t="shared" si="250"/>
        <v>-1047.9748559157808</v>
      </c>
      <c r="WNS97" s="294">
        <f t="shared" si="250"/>
        <v>-1047.9748559157808</v>
      </c>
      <c r="WNT97" s="294">
        <f t="shared" si="250"/>
        <v>-1047.9748559157808</v>
      </c>
      <c r="WNU97" s="294">
        <f t="shared" si="250"/>
        <v>-1047.9748559157808</v>
      </c>
      <c r="WNV97" s="294">
        <f t="shared" si="250"/>
        <v>-1047.9748559157808</v>
      </c>
      <c r="WNW97" s="294">
        <f t="shared" si="250"/>
        <v>-1047.9748559157808</v>
      </c>
      <c r="WNX97" s="294">
        <f t="shared" si="250"/>
        <v>-1047.9748559157808</v>
      </c>
      <c r="WNY97" s="294">
        <f t="shared" si="250"/>
        <v>-1047.9748559157808</v>
      </c>
      <c r="WNZ97" s="294">
        <f t="shared" si="250"/>
        <v>-1047.9748559157808</v>
      </c>
      <c r="WOA97" s="294">
        <f t="shared" si="250"/>
        <v>-1047.9748559157808</v>
      </c>
      <c r="WOB97" s="294">
        <f t="shared" si="250"/>
        <v>-1047.9748559157808</v>
      </c>
      <c r="WOC97" s="294">
        <f t="shared" si="250"/>
        <v>-1047.9748559157808</v>
      </c>
      <c r="WOD97" s="294">
        <f t="shared" si="250"/>
        <v>-1047.9748559157808</v>
      </c>
      <c r="WOE97" s="294">
        <f t="shared" si="250"/>
        <v>-1047.9748559157808</v>
      </c>
      <c r="WOF97" s="294">
        <f t="shared" si="250"/>
        <v>-1047.9748559157808</v>
      </c>
      <c r="WOG97" s="294">
        <f t="shared" si="250"/>
        <v>-1047.9748559157808</v>
      </c>
      <c r="WOH97" s="294">
        <f t="shared" ref="WOH97:WQS97" si="251">(WOH$96*$B101+SUM($F$8:$F$10)-((WOH$96*$B101+SUM($F$8:$F$10))/$F$11*$F$40)-($F$27*WOH$96/$D$7)-SUM($F$14:$F$26,$F$28:$F$33,$F$35:$F$36,$F$41))</f>
        <v>-1047.9748559157808</v>
      </c>
      <c r="WOI97" s="294">
        <f t="shared" si="251"/>
        <v>-1047.9748559157808</v>
      </c>
      <c r="WOJ97" s="294">
        <f t="shared" si="251"/>
        <v>-1047.9748559157808</v>
      </c>
      <c r="WOK97" s="294">
        <f t="shared" si="251"/>
        <v>-1047.9748559157808</v>
      </c>
      <c r="WOL97" s="294">
        <f t="shared" si="251"/>
        <v>-1047.9748559157808</v>
      </c>
      <c r="WOM97" s="294">
        <f t="shared" si="251"/>
        <v>-1047.9748559157808</v>
      </c>
      <c r="WON97" s="294">
        <f t="shared" si="251"/>
        <v>-1047.9748559157808</v>
      </c>
      <c r="WOO97" s="294">
        <f t="shared" si="251"/>
        <v>-1047.9748559157808</v>
      </c>
      <c r="WOP97" s="294">
        <f t="shared" si="251"/>
        <v>-1047.9748559157808</v>
      </c>
      <c r="WOQ97" s="294">
        <f t="shared" si="251"/>
        <v>-1047.9748559157808</v>
      </c>
      <c r="WOR97" s="294">
        <f t="shared" si="251"/>
        <v>-1047.9748559157808</v>
      </c>
      <c r="WOS97" s="294">
        <f t="shared" si="251"/>
        <v>-1047.9748559157808</v>
      </c>
      <c r="WOT97" s="294">
        <f t="shared" si="251"/>
        <v>-1047.9748559157808</v>
      </c>
      <c r="WOU97" s="294">
        <f t="shared" si="251"/>
        <v>-1047.9748559157808</v>
      </c>
      <c r="WOV97" s="294">
        <f t="shared" si="251"/>
        <v>-1047.9748559157808</v>
      </c>
      <c r="WOW97" s="294">
        <f t="shared" si="251"/>
        <v>-1047.9748559157808</v>
      </c>
      <c r="WOX97" s="294">
        <f t="shared" si="251"/>
        <v>-1047.9748559157808</v>
      </c>
      <c r="WOY97" s="294">
        <f t="shared" si="251"/>
        <v>-1047.9748559157808</v>
      </c>
      <c r="WOZ97" s="294">
        <f t="shared" si="251"/>
        <v>-1047.9748559157808</v>
      </c>
      <c r="WPA97" s="294">
        <f t="shared" si="251"/>
        <v>-1047.9748559157808</v>
      </c>
      <c r="WPB97" s="294">
        <f t="shared" si="251"/>
        <v>-1047.9748559157808</v>
      </c>
      <c r="WPC97" s="294">
        <f t="shared" si="251"/>
        <v>-1047.9748559157808</v>
      </c>
      <c r="WPD97" s="294">
        <f t="shared" si="251"/>
        <v>-1047.9748559157808</v>
      </c>
      <c r="WPE97" s="294">
        <f t="shared" si="251"/>
        <v>-1047.9748559157808</v>
      </c>
      <c r="WPF97" s="294">
        <f t="shared" si="251"/>
        <v>-1047.9748559157808</v>
      </c>
      <c r="WPG97" s="294">
        <f t="shared" si="251"/>
        <v>-1047.9748559157808</v>
      </c>
      <c r="WPH97" s="294">
        <f t="shared" si="251"/>
        <v>-1047.9748559157808</v>
      </c>
      <c r="WPI97" s="294">
        <f t="shared" si="251"/>
        <v>-1047.9748559157808</v>
      </c>
      <c r="WPJ97" s="294">
        <f t="shared" si="251"/>
        <v>-1047.9748559157808</v>
      </c>
      <c r="WPK97" s="294">
        <f t="shared" si="251"/>
        <v>-1047.9748559157808</v>
      </c>
      <c r="WPL97" s="294">
        <f t="shared" si="251"/>
        <v>-1047.9748559157808</v>
      </c>
      <c r="WPM97" s="294">
        <f t="shared" si="251"/>
        <v>-1047.9748559157808</v>
      </c>
      <c r="WPN97" s="294">
        <f t="shared" si="251"/>
        <v>-1047.9748559157808</v>
      </c>
      <c r="WPO97" s="294">
        <f t="shared" si="251"/>
        <v>-1047.9748559157808</v>
      </c>
      <c r="WPP97" s="294">
        <f t="shared" si="251"/>
        <v>-1047.9748559157808</v>
      </c>
      <c r="WPQ97" s="294">
        <f t="shared" si="251"/>
        <v>-1047.9748559157808</v>
      </c>
      <c r="WPR97" s="294">
        <f t="shared" si="251"/>
        <v>-1047.9748559157808</v>
      </c>
      <c r="WPS97" s="294">
        <f t="shared" si="251"/>
        <v>-1047.9748559157808</v>
      </c>
      <c r="WPT97" s="294">
        <f t="shared" si="251"/>
        <v>-1047.9748559157808</v>
      </c>
      <c r="WPU97" s="294">
        <f t="shared" si="251"/>
        <v>-1047.9748559157808</v>
      </c>
      <c r="WPV97" s="294">
        <f t="shared" si="251"/>
        <v>-1047.9748559157808</v>
      </c>
      <c r="WPW97" s="294">
        <f t="shared" si="251"/>
        <v>-1047.9748559157808</v>
      </c>
      <c r="WPX97" s="294">
        <f t="shared" si="251"/>
        <v>-1047.9748559157808</v>
      </c>
      <c r="WPY97" s="294">
        <f t="shared" si="251"/>
        <v>-1047.9748559157808</v>
      </c>
      <c r="WPZ97" s="294">
        <f t="shared" si="251"/>
        <v>-1047.9748559157808</v>
      </c>
      <c r="WQA97" s="294">
        <f t="shared" si="251"/>
        <v>-1047.9748559157808</v>
      </c>
      <c r="WQB97" s="294">
        <f t="shared" si="251"/>
        <v>-1047.9748559157808</v>
      </c>
      <c r="WQC97" s="294">
        <f t="shared" si="251"/>
        <v>-1047.9748559157808</v>
      </c>
      <c r="WQD97" s="294">
        <f t="shared" si="251"/>
        <v>-1047.9748559157808</v>
      </c>
      <c r="WQE97" s="294">
        <f t="shared" si="251"/>
        <v>-1047.9748559157808</v>
      </c>
      <c r="WQF97" s="294">
        <f t="shared" si="251"/>
        <v>-1047.9748559157808</v>
      </c>
      <c r="WQG97" s="294">
        <f t="shared" si="251"/>
        <v>-1047.9748559157808</v>
      </c>
      <c r="WQH97" s="294">
        <f t="shared" si="251"/>
        <v>-1047.9748559157808</v>
      </c>
      <c r="WQI97" s="294">
        <f t="shared" si="251"/>
        <v>-1047.9748559157808</v>
      </c>
      <c r="WQJ97" s="294">
        <f t="shared" si="251"/>
        <v>-1047.9748559157808</v>
      </c>
      <c r="WQK97" s="294">
        <f t="shared" si="251"/>
        <v>-1047.9748559157808</v>
      </c>
      <c r="WQL97" s="294">
        <f t="shared" si="251"/>
        <v>-1047.9748559157808</v>
      </c>
      <c r="WQM97" s="294">
        <f t="shared" si="251"/>
        <v>-1047.9748559157808</v>
      </c>
      <c r="WQN97" s="294">
        <f t="shared" si="251"/>
        <v>-1047.9748559157808</v>
      </c>
      <c r="WQO97" s="294">
        <f t="shared" si="251"/>
        <v>-1047.9748559157808</v>
      </c>
      <c r="WQP97" s="294">
        <f t="shared" si="251"/>
        <v>-1047.9748559157808</v>
      </c>
      <c r="WQQ97" s="294">
        <f t="shared" si="251"/>
        <v>-1047.9748559157808</v>
      </c>
      <c r="WQR97" s="294">
        <f t="shared" si="251"/>
        <v>-1047.9748559157808</v>
      </c>
      <c r="WQS97" s="294">
        <f t="shared" si="251"/>
        <v>-1047.9748559157808</v>
      </c>
      <c r="WQT97" s="294">
        <f t="shared" ref="WQT97:WTE97" si="252">(WQT$96*$B101+SUM($F$8:$F$10)-((WQT$96*$B101+SUM($F$8:$F$10))/$F$11*$F$40)-($F$27*WQT$96/$D$7)-SUM($F$14:$F$26,$F$28:$F$33,$F$35:$F$36,$F$41))</f>
        <v>-1047.9748559157808</v>
      </c>
      <c r="WQU97" s="294">
        <f t="shared" si="252"/>
        <v>-1047.9748559157808</v>
      </c>
      <c r="WQV97" s="294">
        <f t="shared" si="252"/>
        <v>-1047.9748559157808</v>
      </c>
      <c r="WQW97" s="294">
        <f t="shared" si="252"/>
        <v>-1047.9748559157808</v>
      </c>
      <c r="WQX97" s="294">
        <f t="shared" si="252"/>
        <v>-1047.9748559157808</v>
      </c>
      <c r="WQY97" s="294">
        <f t="shared" si="252"/>
        <v>-1047.9748559157808</v>
      </c>
      <c r="WQZ97" s="294">
        <f t="shared" si="252"/>
        <v>-1047.9748559157808</v>
      </c>
      <c r="WRA97" s="294">
        <f t="shared" si="252"/>
        <v>-1047.9748559157808</v>
      </c>
      <c r="WRB97" s="294">
        <f t="shared" si="252"/>
        <v>-1047.9748559157808</v>
      </c>
      <c r="WRC97" s="294">
        <f t="shared" si="252"/>
        <v>-1047.9748559157808</v>
      </c>
      <c r="WRD97" s="294">
        <f t="shared" si="252"/>
        <v>-1047.9748559157808</v>
      </c>
      <c r="WRE97" s="294">
        <f t="shared" si="252"/>
        <v>-1047.9748559157808</v>
      </c>
      <c r="WRF97" s="294">
        <f t="shared" si="252"/>
        <v>-1047.9748559157808</v>
      </c>
      <c r="WRG97" s="294">
        <f t="shared" si="252"/>
        <v>-1047.9748559157808</v>
      </c>
      <c r="WRH97" s="294">
        <f t="shared" si="252"/>
        <v>-1047.9748559157808</v>
      </c>
      <c r="WRI97" s="294">
        <f t="shared" si="252"/>
        <v>-1047.9748559157808</v>
      </c>
      <c r="WRJ97" s="294">
        <f t="shared" si="252"/>
        <v>-1047.9748559157808</v>
      </c>
      <c r="WRK97" s="294">
        <f t="shared" si="252"/>
        <v>-1047.9748559157808</v>
      </c>
      <c r="WRL97" s="294">
        <f t="shared" si="252"/>
        <v>-1047.9748559157808</v>
      </c>
      <c r="WRM97" s="294">
        <f t="shared" si="252"/>
        <v>-1047.9748559157808</v>
      </c>
      <c r="WRN97" s="294">
        <f t="shared" si="252"/>
        <v>-1047.9748559157808</v>
      </c>
      <c r="WRO97" s="294">
        <f t="shared" si="252"/>
        <v>-1047.9748559157808</v>
      </c>
      <c r="WRP97" s="294">
        <f t="shared" si="252"/>
        <v>-1047.9748559157808</v>
      </c>
      <c r="WRQ97" s="294">
        <f t="shared" si="252"/>
        <v>-1047.9748559157808</v>
      </c>
      <c r="WRR97" s="294">
        <f t="shared" si="252"/>
        <v>-1047.9748559157808</v>
      </c>
      <c r="WRS97" s="294">
        <f t="shared" si="252"/>
        <v>-1047.9748559157808</v>
      </c>
      <c r="WRT97" s="294">
        <f t="shared" si="252"/>
        <v>-1047.9748559157808</v>
      </c>
      <c r="WRU97" s="294">
        <f t="shared" si="252"/>
        <v>-1047.9748559157808</v>
      </c>
      <c r="WRV97" s="294">
        <f t="shared" si="252"/>
        <v>-1047.9748559157808</v>
      </c>
      <c r="WRW97" s="294">
        <f t="shared" si="252"/>
        <v>-1047.9748559157808</v>
      </c>
      <c r="WRX97" s="294">
        <f t="shared" si="252"/>
        <v>-1047.9748559157808</v>
      </c>
      <c r="WRY97" s="294">
        <f t="shared" si="252"/>
        <v>-1047.9748559157808</v>
      </c>
      <c r="WRZ97" s="294">
        <f t="shared" si="252"/>
        <v>-1047.9748559157808</v>
      </c>
      <c r="WSA97" s="294">
        <f t="shared" si="252"/>
        <v>-1047.9748559157808</v>
      </c>
      <c r="WSB97" s="294">
        <f t="shared" si="252"/>
        <v>-1047.9748559157808</v>
      </c>
      <c r="WSC97" s="294">
        <f t="shared" si="252"/>
        <v>-1047.9748559157808</v>
      </c>
      <c r="WSD97" s="294">
        <f t="shared" si="252"/>
        <v>-1047.9748559157808</v>
      </c>
      <c r="WSE97" s="294">
        <f t="shared" si="252"/>
        <v>-1047.9748559157808</v>
      </c>
      <c r="WSF97" s="294">
        <f t="shared" si="252"/>
        <v>-1047.9748559157808</v>
      </c>
      <c r="WSG97" s="294">
        <f t="shared" si="252"/>
        <v>-1047.9748559157808</v>
      </c>
      <c r="WSH97" s="294">
        <f t="shared" si="252"/>
        <v>-1047.9748559157808</v>
      </c>
      <c r="WSI97" s="294">
        <f t="shared" si="252"/>
        <v>-1047.9748559157808</v>
      </c>
      <c r="WSJ97" s="294">
        <f t="shared" si="252"/>
        <v>-1047.9748559157808</v>
      </c>
      <c r="WSK97" s="294">
        <f t="shared" si="252"/>
        <v>-1047.9748559157808</v>
      </c>
      <c r="WSL97" s="294">
        <f t="shared" si="252"/>
        <v>-1047.9748559157808</v>
      </c>
      <c r="WSM97" s="294">
        <f t="shared" si="252"/>
        <v>-1047.9748559157808</v>
      </c>
      <c r="WSN97" s="294">
        <f t="shared" si="252"/>
        <v>-1047.9748559157808</v>
      </c>
      <c r="WSO97" s="294">
        <f t="shared" si="252"/>
        <v>-1047.9748559157808</v>
      </c>
      <c r="WSP97" s="294">
        <f t="shared" si="252"/>
        <v>-1047.9748559157808</v>
      </c>
      <c r="WSQ97" s="294">
        <f t="shared" si="252"/>
        <v>-1047.9748559157808</v>
      </c>
      <c r="WSR97" s="294">
        <f t="shared" si="252"/>
        <v>-1047.9748559157808</v>
      </c>
      <c r="WSS97" s="294">
        <f t="shared" si="252"/>
        <v>-1047.9748559157808</v>
      </c>
      <c r="WST97" s="294">
        <f t="shared" si="252"/>
        <v>-1047.9748559157808</v>
      </c>
      <c r="WSU97" s="294">
        <f t="shared" si="252"/>
        <v>-1047.9748559157808</v>
      </c>
      <c r="WSV97" s="294">
        <f t="shared" si="252"/>
        <v>-1047.9748559157808</v>
      </c>
      <c r="WSW97" s="294">
        <f t="shared" si="252"/>
        <v>-1047.9748559157808</v>
      </c>
      <c r="WSX97" s="294">
        <f t="shared" si="252"/>
        <v>-1047.9748559157808</v>
      </c>
      <c r="WSY97" s="294">
        <f t="shared" si="252"/>
        <v>-1047.9748559157808</v>
      </c>
      <c r="WSZ97" s="294">
        <f t="shared" si="252"/>
        <v>-1047.9748559157808</v>
      </c>
      <c r="WTA97" s="294">
        <f t="shared" si="252"/>
        <v>-1047.9748559157808</v>
      </c>
      <c r="WTB97" s="294">
        <f t="shared" si="252"/>
        <v>-1047.9748559157808</v>
      </c>
      <c r="WTC97" s="294">
        <f t="shared" si="252"/>
        <v>-1047.9748559157808</v>
      </c>
      <c r="WTD97" s="294">
        <f t="shared" si="252"/>
        <v>-1047.9748559157808</v>
      </c>
      <c r="WTE97" s="294">
        <f t="shared" si="252"/>
        <v>-1047.9748559157808</v>
      </c>
      <c r="WTF97" s="294">
        <f t="shared" ref="WTF97:WVQ97" si="253">(WTF$96*$B101+SUM($F$8:$F$10)-((WTF$96*$B101+SUM($F$8:$F$10))/$F$11*$F$40)-($F$27*WTF$96/$D$7)-SUM($F$14:$F$26,$F$28:$F$33,$F$35:$F$36,$F$41))</f>
        <v>-1047.9748559157808</v>
      </c>
      <c r="WTG97" s="294">
        <f t="shared" si="253"/>
        <v>-1047.9748559157808</v>
      </c>
      <c r="WTH97" s="294">
        <f t="shared" si="253"/>
        <v>-1047.9748559157808</v>
      </c>
      <c r="WTI97" s="294">
        <f t="shared" si="253"/>
        <v>-1047.9748559157808</v>
      </c>
      <c r="WTJ97" s="294">
        <f t="shared" si="253"/>
        <v>-1047.9748559157808</v>
      </c>
      <c r="WTK97" s="294">
        <f t="shared" si="253"/>
        <v>-1047.9748559157808</v>
      </c>
      <c r="WTL97" s="294">
        <f t="shared" si="253"/>
        <v>-1047.9748559157808</v>
      </c>
      <c r="WTM97" s="294">
        <f t="shared" si="253"/>
        <v>-1047.9748559157808</v>
      </c>
      <c r="WTN97" s="294">
        <f t="shared" si="253"/>
        <v>-1047.9748559157808</v>
      </c>
      <c r="WTO97" s="294">
        <f t="shared" si="253"/>
        <v>-1047.9748559157808</v>
      </c>
      <c r="WTP97" s="294">
        <f t="shared" si="253"/>
        <v>-1047.9748559157808</v>
      </c>
      <c r="WTQ97" s="294">
        <f t="shared" si="253"/>
        <v>-1047.9748559157808</v>
      </c>
      <c r="WTR97" s="294">
        <f t="shared" si="253"/>
        <v>-1047.9748559157808</v>
      </c>
      <c r="WTS97" s="294">
        <f t="shared" si="253"/>
        <v>-1047.9748559157808</v>
      </c>
      <c r="WTT97" s="294">
        <f t="shared" si="253"/>
        <v>-1047.9748559157808</v>
      </c>
      <c r="WTU97" s="294">
        <f t="shared" si="253"/>
        <v>-1047.9748559157808</v>
      </c>
      <c r="WTV97" s="294">
        <f t="shared" si="253"/>
        <v>-1047.9748559157808</v>
      </c>
      <c r="WTW97" s="294">
        <f t="shared" si="253"/>
        <v>-1047.9748559157808</v>
      </c>
      <c r="WTX97" s="294">
        <f t="shared" si="253"/>
        <v>-1047.9748559157808</v>
      </c>
      <c r="WTY97" s="294">
        <f t="shared" si="253"/>
        <v>-1047.9748559157808</v>
      </c>
      <c r="WTZ97" s="294">
        <f t="shared" si="253"/>
        <v>-1047.9748559157808</v>
      </c>
      <c r="WUA97" s="294">
        <f t="shared" si="253"/>
        <v>-1047.9748559157808</v>
      </c>
      <c r="WUB97" s="294">
        <f t="shared" si="253"/>
        <v>-1047.9748559157808</v>
      </c>
      <c r="WUC97" s="294">
        <f t="shared" si="253"/>
        <v>-1047.9748559157808</v>
      </c>
      <c r="WUD97" s="294">
        <f t="shared" si="253"/>
        <v>-1047.9748559157808</v>
      </c>
      <c r="WUE97" s="294">
        <f t="shared" si="253"/>
        <v>-1047.9748559157808</v>
      </c>
      <c r="WUF97" s="294">
        <f t="shared" si="253"/>
        <v>-1047.9748559157808</v>
      </c>
      <c r="WUG97" s="294">
        <f t="shared" si="253"/>
        <v>-1047.9748559157808</v>
      </c>
      <c r="WUH97" s="294">
        <f t="shared" si="253"/>
        <v>-1047.9748559157808</v>
      </c>
      <c r="WUI97" s="294">
        <f t="shared" si="253"/>
        <v>-1047.9748559157808</v>
      </c>
      <c r="WUJ97" s="294">
        <f t="shared" si="253"/>
        <v>-1047.9748559157808</v>
      </c>
      <c r="WUK97" s="294">
        <f t="shared" si="253"/>
        <v>-1047.9748559157808</v>
      </c>
      <c r="WUL97" s="294">
        <f t="shared" si="253"/>
        <v>-1047.9748559157808</v>
      </c>
      <c r="WUM97" s="294">
        <f t="shared" si="253"/>
        <v>-1047.9748559157808</v>
      </c>
      <c r="WUN97" s="294">
        <f t="shared" si="253"/>
        <v>-1047.9748559157808</v>
      </c>
      <c r="WUO97" s="294">
        <f t="shared" si="253"/>
        <v>-1047.9748559157808</v>
      </c>
      <c r="WUP97" s="294">
        <f t="shared" si="253"/>
        <v>-1047.9748559157808</v>
      </c>
      <c r="WUQ97" s="294">
        <f t="shared" si="253"/>
        <v>-1047.9748559157808</v>
      </c>
      <c r="WUR97" s="294">
        <f t="shared" si="253"/>
        <v>-1047.9748559157808</v>
      </c>
      <c r="WUS97" s="294">
        <f t="shared" si="253"/>
        <v>-1047.9748559157808</v>
      </c>
      <c r="WUT97" s="294">
        <f t="shared" si="253"/>
        <v>-1047.9748559157808</v>
      </c>
      <c r="WUU97" s="294">
        <f t="shared" si="253"/>
        <v>-1047.9748559157808</v>
      </c>
      <c r="WUV97" s="294">
        <f t="shared" si="253"/>
        <v>-1047.9748559157808</v>
      </c>
      <c r="WUW97" s="294">
        <f t="shared" si="253"/>
        <v>-1047.9748559157808</v>
      </c>
      <c r="WUX97" s="294">
        <f t="shared" si="253"/>
        <v>-1047.9748559157808</v>
      </c>
      <c r="WUY97" s="294">
        <f t="shared" si="253"/>
        <v>-1047.9748559157808</v>
      </c>
      <c r="WUZ97" s="294">
        <f t="shared" si="253"/>
        <v>-1047.9748559157808</v>
      </c>
      <c r="WVA97" s="294">
        <f t="shared" si="253"/>
        <v>-1047.9748559157808</v>
      </c>
      <c r="WVB97" s="294">
        <f t="shared" si="253"/>
        <v>-1047.9748559157808</v>
      </c>
      <c r="WVC97" s="294">
        <f t="shared" si="253"/>
        <v>-1047.9748559157808</v>
      </c>
      <c r="WVD97" s="294">
        <f t="shared" si="253"/>
        <v>-1047.9748559157808</v>
      </c>
      <c r="WVE97" s="294">
        <f t="shared" si="253"/>
        <v>-1047.9748559157808</v>
      </c>
      <c r="WVF97" s="294">
        <f t="shared" si="253"/>
        <v>-1047.9748559157808</v>
      </c>
      <c r="WVG97" s="294">
        <f t="shared" si="253"/>
        <v>-1047.9748559157808</v>
      </c>
      <c r="WVH97" s="294">
        <f t="shared" si="253"/>
        <v>-1047.9748559157808</v>
      </c>
      <c r="WVI97" s="294">
        <f t="shared" si="253"/>
        <v>-1047.9748559157808</v>
      </c>
      <c r="WVJ97" s="294">
        <f t="shared" si="253"/>
        <v>-1047.9748559157808</v>
      </c>
      <c r="WVK97" s="294">
        <f t="shared" si="253"/>
        <v>-1047.9748559157808</v>
      </c>
      <c r="WVL97" s="294">
        <f t="shared" si="253"/>
        <v>-1047.9748559157808</v>
      </c>
      <c r="WVM97" s="294">
        <f t="shared" si="253"/>
        <v>-1047.9748559157808</v>
      </c>
      <c r="WVN97" s="294">
        <f t="shared" si="253"/>
        <v>-1047.9748559157808</v>
      </c>
      <c r="WVO97" s="294">
        <f t="shared" si="253"/>
        <v>-1047.9748559157808</v>
      </c>
      <c r="WVP97" s="294">
        <f t="shared" si="253"/>
        <v>-1047.9748559157808</v>
      </c>
      <c r="WVQ97" s="294">
        <f t="shared" si="253"/>
        <v>-1047.9748559157808</v>
      </c>
      <c r="WVR97" s="294">
        <f t="shared" ref="WVR97:WYC97" si="254">(WVR$96*$B101+SUM($F$8:$F$10)-((WVR$96*$B101+SUM($F$8:$F$10))/$F$11*$F$40)-($F$27*WVR$96/$D$7)-SUM($F$14:$F$26,$F$28:$F$33,$F$35:$F$36,$F$41))</f>
        <v>-1047.9748559157808</v>
      </c>
      <c r="WVS97" s="294">
        <f t="shared" si="254"/>
        <v>-1047.9748559157808</v>
      </c>
      <c r="WVT97" s="294">
        <f t="shared" si="254"/>
        <v>-1047.9748559157808</v>
      </c>
      <c r="WVU97" s="294">
        <f t="shared" si="254"/>
        <v>-1047.9748559157808</v>
      </c>
      <c r="WVV97" s="294">
        <f t="shared" si="254"/>
        <v>-1047.9748559157808</v>
      </c>
      <c r="WVW97" s="294">
        <f t="shared" si="254"/>
        <v>-1047.9748559157808</v>
      </c>
      <c r="WVX97" s="294">
        <f t="shared" si="254"/>
        <v>-1047.9748559157808</v>
      </c>
      <c r="WVY97" s="294">
        <f t="shared" si="254"/>
        <v>-1047.9748559157808</v>
      </c>
      <c r="WVZ97" s="294">
        <f t="shared" si="254"/>
        <v>-1047.9748559157808</v>
      </c>
      <c r="WWA97" s="294">
        <f t="shared" si="254"/>
        <v>-1047.9748559157808</v>
      </c>
      <c r="WWB97" s="294">
        <f t="shared" si="254"/>
        <v>-1047.9748559157808</v>
      </c>
      <c r="WWC97" s="294">
        <f t="shared" si="254"/>
        <v>-1047.9748559157808</v>
      </c>
      <c r="WWD97" s="294">
        <f t="shared" si="254"/>
        <v>-1047.9748559157808</v>
      </c>
      <c r="WWE97" s="294">
        <f t="shared" si="254"/>
        <v>-1047.9748559157808</v>
      </c>
      <c r="WWF97" s="294">
        <f t="shared" si="254"/>
        <v>-1047.9748559157808</v>
      </c>
      <c r="WWG97" s="294">
        <f t="shared" si="254"/>
        <v>-1047.9748559157808</v>
      </c>
      <c r="WWH97" s="294">
        <f t="shared" si="254"/>
        <v>-1047.9748559157808</v>
      </c>
      <c r="WWI97" s="294">
        <f t="shared" si="254"/>
        <v>-1047.9748559157808</v>
      </c>
      <c r="WWJ97" s="294">
        <f t="shared" si="254"/>
        <v>-1047.9748559157808</v>
      </c>
      <c r="WWK97" s="294">
        <f t="shared" si="254"/>
        <v>-1047.9748559157808</v>
      </c>
      <c r="WWL97" s="294">
        <f t="shared" si="254"/>
        <v>-1047.9748559157808</v>
      </c>
      <c r="WWM97" s="294">
        <f t="shared" si="254"/>
        <v>-1047.9748559157808</v>
      </c>
      <c r="WWN97" s="294">
        <f t="shared" si="254"/>
        <v>-1047.9748559157808</v>
      </c>
      <c r="WWO97" s="294">
        <f t="shared" si="254"/>
        <v>-1047.9748559157808</v>
      </c>
      <c r="WWP97" s="294">
        <f t="shared" si="254"/>
        <v>-1047.9748559157808</v>
      </c>
      <c r="WWQ97" s="294">
        <f t="shared" si="254"/>
        <v>-1047.9748559157808</v>
      </c>
      <c r="WWR97" s="294">
        <f t="shared" si="254"/>
        <v>-1047.9748559157808</v>
      </c>
      <c r="WWS97" s="294">
        <f t="shared" si="254"/>
        <v>-1047.9748559157808</v>
      </c>
      <c r="WWT97" s="294">
        <f t="shared" si="254"/>
        <v>-1047.9748559157808</v>
      </c>
      <c r="WWU97" s="294">
        <f t="shared" si="254"/>
        <v>-1047.9748559157808</v>
      </c>
      <c r="WWV97" s="294">
        <f t="shared" si="254"/>
        <v>-1047.9748559157808</v>
      </c>
      <c r="WWW97" s="294">
        <f t="shared" si="254"/>
        <v>-1047.9748559157808</v>
      </c>
      <c r="WWX97" s="294">
        <f t="shared" si="254"/>
        <v>-1047.9748559157808</v>
      </c>
      <c r="WWY97" s="294">
        <f t="shared" si="254"/>
        <v>-1047.9748559157808</v>
      </c>
      <c r="WWZ97" s="294">
        <f t="shared" si="254"/>
        <v>-1047.9748559157808</v>
      </c>
      <c r="WXA97" s="294">
        <f t="shared" si="254"/>
        <v>-1047.9748559157808</v>
      </c>
      <c r="WXB97" s="294">
        <f t="shared" si="254"/>
        <v>-1047.9748559157808</v>
      </c>
      <c r="WXC97" s="294">
        <f t="shared" si="254"/>
        <v>-1047.9748559157808</v>
      </c>
      <c r="WXD97" s="294">
        <f t="shared" si="254"/>
        <v>-1047.9748559157808</v>
      </c>
      <c r="WXE97" s="294">
        <f t="shared" si="254"/>
        <v>-1047.9748559157808</v>
      </c>
      <c r="WXF97" s="294">
        <f t="shared" si="254"/>
        <v>-1047.9748559157808</v>
      </c>
      <c r="WXG97" s="294">
        <f t="shared" si="254"/>
        <v>-1047.9748559157808</v>
      </c>
      <c r="WXH97" s="294">
        <f t="shared" si="254"/>
        <v>-1047.9748559157808</v>
      </c>
      <c r="WXI97" s="294">
        <f t="shared" si="254"/>
        <v>-1047.9748559157808</v>
      </c>
      <c r="WXJ97" s="294">
        <f t="shared" si="254"/>
        <v>-1047.9748559157808</v>
      </c>
      <c r="WXK97" s="294">
        <f t="shared" si="254"/>
        <v>-1047.9748559157808</v>
      </c>
      <c r="WXL97" s="294">
        <f t="shared" si="254"/>
        <v>-1047.9748559157808</v>
      </c>
      <c r="WXM97" s="294">
        <f t="shared" si="254"/>
        <v>-1047.9748559157808</v>
      </c>
      <c r="WXN97" s="294">
        <f t="shared" si="254"/>
        <v>-1047.9748559157808</v>
      </c>
      <c r="WXO97" s="294">
        <f t="shared" si="254"/>
        <v>-1047.9748559157808</v>
      </c>
      <c r="WXP97" s="294">
        <f t="shared" si="254"/>
        <v>-1047.9748559157808</v>
      </c>
      <c r="WXQ97" s="294">
        <f t="shared" si="254"/>
        <v>-1047.9748559157808</v>
      </c>
      <c r="WXR97" s="294">
        <f t="shared" si="254"/>
        <v>-1047.9748559157808</v>
      </c>
      <c r="WXS97" s="294">
        <f t="shared" si="254"/>
        <v>-1047.9748559157808</v>
      </c>
      <c r="WXT97" s="294">
        <f t="shared" si="254"/>
        <v>-1047.9748559157808</v>
      </c>
      <c r="WXU97" s="294">
        <f t="shared" si="254"/>
        <v>-1047.9748559157808</v>
      </c>
      <c r="WXV97" s="294">
        <f t="shared" si="254"/>
        <v>-1047.9748559157808</v>
      </c>
      <c r="WXW97" s="294">
        <f t="shared" si="254"/>
        <v>-1047.9748559157808</v>
      </c>
      <c r="WXX97" s="294">
        <f t="shared" si="254"/>
        <v>-1047.9748559157808</v>
      </c>
      <c r="WXY97" s="294">
        <f t="shared" si="254"/>
        <v>-1047.9748559157808</v>
      </c>
      <c r="WXZ97" s="294">
        <f t="shared" si="254"/>
        <v>-1047.9748559157808</v>
      </c>
      <c r="WYA97" s="294">
        <f t="shared" si="254"/>
        <v>-1047.9748559157808</v>
      </c>
      <c r="WYB97" s="294">
        <f t="shared" si="254"/>
        <v>-1047.9748559157808</v>
      </c>
      <c r="WYC97" s="294">
        <f t="shared" si="254"/>
        <v>-1047.9748559157808</v>
      </c>
      <c r="WYD97" s="294">
        <f t="shared" ref="WYD97:XAO97" si="255">(WYD$96*$B101+SUM($F$8:$F$10)-((WYD$96*$B101+SUM($F$8:$F$10))/$F$11*$F$40)-($F$27*WYD$96/$D$7)-SUM($F$14:$F$26,$F$28:$F$33,$F$35:$F$36,$F$41))</f>
        <v>-1047.9748559157808</v>
      </c>
      <c r="WYE97" s="294">
        <f t="shared" si="255"/>
        <v>-1047.9748559157808</v>
      </c>
      <c r="WYF97" s="294">
        <f t="shared" si="255"/>
        <v>-1047.9748559157808</v>
      </c>
      <c r="WYG97" s="294">
        <f t="shared" si="255"/>
        <v>-1047.9748559157808</v>
      </c>
      <c r="WYH97" s="294">
        <f t="shared" si="255"/>
        <v>-1047.9748559157808</v>
      </c>
      <c r="WYI97" s="294">
        <f t="shared" si="255"/>
        <v>-1047.9748559157808</v>
      </c>
      <c r="WYJ97" s="294">
        <f t="shared" si="255"/>
        <v>-1047.9748559157808</v>
      </c>
      <c r="WYK97" s="294">
        <f t="shared" si="255"/>
        <v>-1047.9748559157808</v>
      </c>
      <c r="WYL97" s="294">
        <f t="shared" si="255"/>
        <v>-1047.9748559157808</v>
      </c>
      <c r="WYM97" s="294">
        <f t="shared" si="255"/>
        <v>-1047.9748559157808</v>
      </c>
      <c r="WYN97" s="294">
        <f t="shared" si="255"/>
        <v>-1047.9748559157808</v>
      </c>
      <c r="WYO97" s="294">
        <f t="shared" si="255"/>
        <v>-1047.9748559157808</v>
      </c>
      <c r="WYP97" s="294">
        <f t="shared" si="255"/>
        <v>-1047.9748559157808</v>
      </c>
      <c r="WYQ97" s="294">
        <f t="shared" si="255"/>
        <v>-1047.9748559157808</v>
      </c>
      <c r="WYR97" s="294">
        <f t="shared" si="255"/>
        <v>-1047.9748559157808</v>
      </c>
      <c r="WYS97" s="294">
        <f t="shared" si="255"/>
        <v>-1047.9748559157808</v>
      </c>
      <c r="WYT97" s="294">
        <f t="shared" si="255"/>
        <v>-1047.9748559157808</v>
      </c>
      <c r="WYU97" s="294">
        <f t="shared" si="255"/>
        <v>-1047.9748559157808</v>
      </c>
      <c r="WYV97" s="294">
        <f t="shared" si="255"/>
        <v>-1047.9748559157808</v>
      </c>
      <c r="WYW97" s="294">
        <f t="shared" si="255"/>
        <v>-1047.9748559157808</v>
      </c>
      <c r="WYX97" s="294">
        <f t="shared" si="255"/>
        <v>-1047.9748559157808</v>
      </c>
      <c r="WYY97" s="294">
        <f t="shared" si="255"/>
        <v>-1047.9748559157808</v>
      </c>
      <c r="WYZ97" s="294">
        <f t="shared" si="255"/>
        <v>-1047.9748559157808</v>
      </c>
      <c r="WZA97" s="294">
        <f t="shared" si="255"/>
        <v>-1047.9748559157808</v>
      </c>
      <c r="WZB97" s="294">
        <f t="shared" si="255"/>
        <v>-1047.9748559157808</v>
      </c>
      <c r="WZC97" s="294">
        <f t="shared" si="255"/>
        <v>-1047.9748559157808</v>
      </c>
      <c r="WZD97" s="294">
        <f t="shared" si="255"/>
        <v>-1047.9748559157808</v>
      </c>
      <c r="WZE97" s="294">
        <f t="shared" si="255"/>
        <v>-1047.9748559157808</v>
      </c>
      <c r="WZF97" s="294">
        <f t="shared" si="255"/>
        <v>-1047.9748559157808</v>
      </c>
      <c r="WZG97" s="294">
        <f t="shared" si="255"/>
        <v>-1047.9748559157808</v>
      </c>
      <c r="WZH97" s="294">
        <f t="shared" si="255"/>
        <v>-1047.9748559157808</v>
      </c>
      <c r="WZI97" s="294">
        <f t="shared" si="255"/>
        <v>-1047.9748559157808</v>
      </c>
      <c r="WZJ97" s="294">
        <f t="shared" si="255"/>
        <v>-1047.9748559157808</v>
      </c>
      <c r="WZK97" s="294">
        <f t="shared" si="255"/>
        <v>-1047.9748559157808</v>
      </c>
      <c r="WZL97" s="294">
        <f t="shared" si="255"/>
        <v>-1047.9748559157808</v>
      </c>
      <c r="WZM97" s="294">
        <f t="shared" si="255"/>
        <v>-1047.9748559157808</v>
      </c>
      <c r="WZN97" s="294">
        <f t="shared" si="255"/>
        <v>-1047.9748559157808</v>
      </c>
      <c r="WZO97" s="294">
        <f t="shared" si="255"/>
        <v>-1047.9748559157808</v>
      </c>
      <c r="WZP97" s="294">
        <f t="shared" si="255"/>
        <v>-1047.9748559157808</v>
      </c>
      <c r="WZQ97" s="294">
        <f t="shared" si="255"/>
        <v>-1047.9748559157808</v>
      </c>
      <c r="WZR97" s="294">
        <f t="shared" si="255"/>
        <v>-1047.9748559157808</v>
      </c>
      <c r="WZS97" s="294">
        <f t="shared" si="255"/>
        <v>-1047.9748559157808</v>
      </c>
      <c r="WZT97" s="294">
        <f t="shared" si="255"/>
        <v>-1047.9748559157808</v>
      </c>
      <c r="WZU97" s="294">
        <f t="shared" si="255"/>
        <v>-1047.9748559157808</v>
      </c>
      <c r="WZV97" s="294">
        <f t="shared" si="255"/>
        <v>-1047.9748559157808</v>
      </c>
      <c r="WZW97" s="294">
        <f t="shared" si="255"/>
        <v>-1047.9748559157808</v>
      </c>
      <c r="WZX97" s="294">
        <f t="shared" si="255"/>
        <v>-1047.9748559157808</v>
      </c>
      <c r="WZY97" s="294">
        <f t="shared" si="255"/>
        <v>-1047.9748559157808</v>
      </c>
      <c r="WZZ97" s="294">
        <f t="shared" si="255"/>
        <v>-1047.9748559157808</v>
      </c>
      <c r="XAA97" s="294">
        <f t="shared" si="255"/>
        <v>-1047.9748559157808</v>
      </c>
      <c r="XAB97" s="294">
        <f t="shared" si="255"/>
        <v>-1047.9748559157808</v>
      </c>
      <c r="XAC97" s="294">
        <f t="shared" si="255"/>
        <v>-1047.9748559157808</v>
      </c>
      <c r="XAD97" s="294">
        <f t="shared" si="255"/>
        <v>-1047.9748559157808</v>
      </c>
      <c r="XAE97" s="294">
        <f t="shared" si="255"/>
        <v>-1047.9748559157808</v>
      </c>
      <c r="XAF97" s="294">
        <f t="shared" si="255"/>
        <v>-1047.9748559157808</v>
      </c>
      <c r="XAG97" s="294">
        <f t="shared" si="255"/>
        <v>-1047.9748559157808</v>
      </c>
      <c r="XAH97" s="294">
        <f t="shared" si="255"/>
        <v>-1047.9748559157808</v>
      </c>
      <c r="XAI97" s="294">
        <f t="shared" si="255"/>
        <v>-1047.9748559157808</v>
      </c>
      <c r="XAJ97" s="294">
        <f t="shared" si="255"/>
        <v>-1047.9748559157808</v>
      </c>
      <c r="XAK97" s="294">
        <f t="shared" si="255"/>
        <v>-1047.9748559157808</v>
      </c>
      <c r="XAL97" s="294">
        <f t="shared" si="255"/>
        <v>-1047.9748559157808</v>
      </c>
      <c r="XAM97" s="294">
        <f t="shared" si="255"/>
        <v>-1047.9748559157808</v>
      </c>
      <c r="XAN97" s="294">
        <f t="shared" si="255"/>
        <v>-1047.9748559157808</v>
      </c>
      <c r="XAO97" s="294">
        <f t="shared" si="255"/>
        <v>-1047.9748559157808</v>
      </c>
      <c r="XAP97" s="294">
        <f t="shared" ref="XAP97:XDA97" si="256">(XAP$96*$B101+SUM($F$8:$F$10)-((XAP$96*$B101+SUM($F$8:$F$10))/$F$11*$F$40)-($F$27*XAP$96/$D$7)-SUM($F$14:$F$26,$F$28:$F$33,$F$35:$F$36,$F$41))</f>
        <v>-1047.9748559157808</v>
      </c>
      <c r="XAQ97" s="294">
        <f t="shared" si="256"/>
        <v>-1047.9748559157808</v>
      </c>
      <c r="XAR97" s="294">
        <f t="shared" si="256"/>
        <v>-1047.9748559157808</v>
      </c>
      <c r="XAS97" s="294">
        <f t="shared" si="256"/>
        <v>-1047.9748559157808</v>
      </c>
      <c r="XAT97" s="294">
        <f t="shared" si="256"/>
        <v>-1047.9748559157808</v>
      </c>
      <c r="XAU97" s="294">
        <f t="shared" si="256"/>
        <v>-1047.9748559157808</v>
      </c>
      <c r="XAV97" s="294">
        <f t="shared" si="256"/>
        <v>-1047.9748559157808</v>
      </c>
      <c r="XAW97" s="294">
        <f t="shared" si="256"/>
        <v>-1047.9748559157808</v>
      </c>
      <c r="XAX97" s="294">
        <f t="shared" si="256"/>
        <v>-1047.9748559157808</v>
      </c>
      <c r="XAY97" s="294">
        <f t="shared" si="256"/>
        <v>-1047.9748559157808</v>
      </c>
      <c r="XAZ97" s="294">
        <f t="shared" si="256"/>
        <v>-1047.9748559157808</v>
      </c>
      <c r="XBA97" s="294">
        <f t="shared" si="256"/>
        <v>-1047.9748559157808</v>
      </c>
      <c r="XBB97" s="294">
        <f t="shared" si="256"/>
        <v>-1047.9748559157808</v>
      </c>
      <c r="XBC97" s="294">
        <f t="shared" si="256"/>
        <v>-1047.9748559157808</v>
      </c>
      <c r="XBD97" s="294">
        <f t="shared" si="256"/>
        <v>-1047.9748559157808</v>
      </c>
      <c r="XBE97" s="294">
        <f t="shared" si="256"/>
        <v>-1047.9748559157808</v>
      </c>
      <c r="XBF97" s="294">
        <f t="shared" si="256"/>
        <v>-1047.9748559157808</v>
      </c>
      <c r="XBG97" s="294">
        <f t="shared" si="256"/>
        <v>-1047.9748559157808</v>
      </c>
      <c r="XBH97" s="294">
        <f t="shared" si="256"/>
        <v>-1047.9748559157808</v>
      </c>
      <c r="XBI97" s="294">
        <f t="shared" si="256"/>
        <v>-1047.9748559157808</v>
      </c>
      <c r="XBJ97" s="294">
        <f t="shared" si="256"/>
        <v>-1047.9748559157808</v>
      </c>
      <c r="XBK97" s="294">
        <f t="shared" si="256"/>
        <v>-1047.9748559157808</v>
      </c>
      <c r="XBL97" s="294">
        <f t="shared" si="256"/>
        <v>-1047.9748559157808</v>
      </c>
      <c r="XBM97" s="294">
        <f t="shared" si="256"/>
        <v>-1047.9748559157808</v>
      </c>
      <c r="XBN97" s="294">
        <f t="shared" si="256"/>
        <v>-1047.9748559157808</v>
      </c>
      <c r="XBO97" s="294">
        <f t="shared" si="256"/>
        <v>-1047.9748559157808</v>
      </c>
      <c r="XBP97" s="294">
        <f t="shared" si="256"/>
        <v>-1047.9748559157808</v>
      </c>
      <c r="XBQ97" s="294">
        <f t="shared" si="256"/>
        <v>-1047.9748559157808</v>
      </c>
      <c r="XBR97" s="294">
        <f t="shared" si="256"/>
        <v>-1047.9748559157808</v>
      </c>
      <c r="XBS97" s="294">
        <f t="shared" si="256"/>
        <v>-1047.9748559157808</v>
      </c>
      <c r="XBT97" s="294">
        <f t="shared" si="256"/>
        <v>-1047.9748559157808</v>
      </c>
      <c r="XBU97" s="294">
        <f t="shared" si="256"/>
        <v>-1047.9748559157808</v>
      </c>
      <c r="XBV97" s="294">
        <f t="shared" si="256"/>
        <v>-1047.9748559157808</v>
      </c>
      <c r="XBW97" s="294">
        <f t="shared" si="256"/>
        <v>-1047.9748559157808</v>
      </c>
      <c r="XBX97" s="294">
        <f t="shared" si="256"/>
        <v>-1047.9748559157808</v>
      </c>
      <c r="XBY97" s="294">
        <f t="shared" si="256"/>
        <v>-1047.9748559157808</v>
      </c>
      <c r="XBZ97" s="294">
        <f t="shared" si="256"/>
        <v>-1047.9748559157808</v>
      </c>
      <c r="XCA97" s="294">
        <f t="shared" si="256"/>
        <v>-1047.9748559157808</v>
      </c>
      <c r="XCB97" s="294">
        <f t="shared" si="256"/>
        <v>-1047.9748559157808</v>
      </c>
      <c r="XCC97" s="294">
        <f t="shared" si="256"/>
        <v>-1047.9748559157808</v>
      </c>
      <c r="XCD97" s="294">
        <f t="shared" si="256"/>
        <v>-1047.9748559157808</v>
      </c>
      <c r="XCE97" s="294">
        <f t="shared" si="256"/>
        <v>-1047.9748559157808</v>
      </c>
      <c r="XCF97" s="294">
        <f t="shared" si="256"/>
        <v>-1047.9748559157808</v>
      </c>
      <c r="XCG97" s="294">
        <f t="shared" si="256"/>
        <v>-1047.9748559157808</v>
      </c>
      <c r="XCH97" s="294">
        <f t="shared" si="256"/>
        <v>-1047.9748559157808</v>
      </c>
      <c r="XCI97" s="294">
        <f t="shared" si="256"/>
        <v>-1047.9748559157808</v>
      </c>
      <c r="XCJ97" s="294">
        <f t="shared" si="256"/>
        <v>-1047.9748559157808</v>
      </c>
      <c r="XCK97" s="294">
        <f t="shared" si="256"/>
        <v>-1047.9748559157808</v>
      </c>
      <c r="XCL97" s="294">
        <f t="shared" si="256"/>
        <v>-1047.9748559157808</v>
      </c>
      <c r="XCM97" s="294">
        <f t="shared" si="256"/>
        <v>-1047.9748559157808</v>
      </c>
      <c r="XCN97" s="294">
        <f t="shared" si="256"/>
        <v>-1047.9748559157808</v>
      </c>
      <c r="XCO97" s="294">
        <f t="shared" si="256"/>
        <v>-1047.9748559157808</v>
      </c>
      <c r="XCP97" s="294">
        <f t="shared" si="256"/>
        <v>-1047.9748559157808</v>
      </c>
      <c r="XCQ97" s="294">
        <f t="shared" si="256"/>
        <v>-1047.9748559157808</v>
      </c>
      <c r="XCR97" s="294">
        <f t="shared" si="256"/>
        <v>-1047.9748559157808</v>
      </c>
      <c r="XCS97" s="294">
        <f t="shared" si="256"/>
        <v>-1047.9748559157808</v>
      </c>
      <c r="XCT97" s="294">
        <f t="shared" si="256"/>
        <v>-1047.9748559157808</v>
      </c>
      <c r="XCU97" s="294">
        <f t="shared" si="256"/>
        <v>-1047.9748559157808</v>
      </c>
      <c r="XCV97" s="294">
        <f t="shared" si="256"/>
        <v>-1047.9748559157808</v>
      </c>
      <c r="XCW97" s="294">
        <f t="shared" si="256"/>
        <v>-1047.9748559157808</v>
      </c>
      <c r="XCX97" s="294">
        <f t="shared" si="256"/>
        <v>-1047.9748559157808</v>
      </c>
      <c r="XCY97" s="294">
        <f t="shared" si="256"/>
        <v>-1047.9748559157808</v>
      </c>
      <c r="XCZ97" s="294">
        <f t="shared" si="256"/>
        <v>-1047.9748559157808</v>
      </c>
      <c r="XDA97" s="294">
        <f t="shared" si="256"/>
        <v>-1047.9748559157808</v>
      </c>
      <c r="XDB97" s="294">
        <f t="shared" ref="XDB97:XFD97" si="257">(XDB$96*$B101+SUM($F$8:$F$10)-((XDB$96*$B101+SUM($F$8:$F$10))/$F$11*$F$40)-($F$27*XDB$96/$D$7)-SUM($F$14:$F$26,$F$28:$F$33,$F$35:$F$36,$F$41))</f>
        <v>-1047.9748559157808</v>
      </c>
      <c r="XDC97" s="294">
        <f t="shared" si="257"/>
        <v>-1047.9748559157808</v>
      </c>
      <c r="XDD97" s="294">
        <f t="shared" si="257"/>
        <v>-1047.9748559157808</v>
      </c>
      <c r="XDE97" s="294">
        <f t="shared" si="257"/>
        <v>-1047.9748559157808</v>
      </c>
      <c r="XDF97" s="294">
        <f t="shared" si="257"/>
        <v>-1047.9748559157808</v>
      </c>
      <c r="XDG97" s="294">
        <f t="shared" si="257"/>
        <v>-1047.9748559157808</v>
      </c>
      <c r="XDH97" s="294">
        <f t="shared" si="257"/>
        <v>-1047.9748559157808</v>
      </c>
      <c r="XDI97" s="294">
        <f t="shared" si="257"/>
        <v>-1047.9748559157808</v>
      </c>
      <c r="XDJ97" s="294">
        <f t="shared" si="257"/>
        <v>-1047.9748559157808</v>
      </c>
      <c r="XDK97" s="294">
        <f t="shared" si="257"/>
        <v>-1047.9748559157808</v>
      </c>
      <c r="XDL97" s="294">
        <f t="shared" si="257"/>
        <v>-1047.9748559157808</v>
      </c>
      <c r="XDM97" s="294">
        <f t="shared" si="257"/>
        <v>-1047.9748559157808</v>
      </c>
      <c r="XDN97" s="294">
        <f t="shared" si="257"/>
        <v>-1047.9748559157808</v>
      </c>
      <c r="XDO97" s="294">
        <f t="shared" si="257"/>
        <v>-1047.9748559157808</v>
      </c>
      <c r="XDP97" s="294">
        <f t="shared" si="257"/>
        <v>-1047.9748559157808</v>
      </c>
      <c r="XDQ97" s="294">
        <f t="shared" si="257"/>
        <v>-1047.9748559157808</v>
      </c>
      <c r="XDR97" s="294">
        <f t="shared" si="257"/>
        <v>-1047.9748559157808</v>
      </c>
      <c r="XDS97" s="294">
        <f t="shared" si="257"/>
        <v>-1047.9748559157808</v>
      </c>
      <c r="XDT97" s="294">
        <f t="shared" si="257"/>
        <v>-1047.9748559157808</v>
      </c>
      <c r="XDU97" s="294">
        <f t="shared" si="257"/>
        <v>-1047.9748559157808</v>
      </c>
      <c r="XDV97" s="294">
        <f t="shared" si="257"/>
        <v>-1047.9748559157808</v>
      </c>
      <c r="XDW97" s="294">
        <f t="shared" si="257"/>
        <v>-1047.9748559157808</v>
      </c>
      <c r="XDX97" s="294">
        <f t="shared" si="257"/>
        <v>-1047.9748559157808</v>
      </c>
      <c r="XDY97" s="294">
        <f t="shared" si="257"/>
        <v>-1047.9748559157808</v>
      </c>
      <c r="XDZ97" s="294">
        <f t="shared" si="257"/>
        <v>-1047.9748559157808</v>
      </c>
      <c r="XEA97" s="294">
        <f t="shared" si="257"/>
        <v>-1047.9748559157808</v>
      </c>
      <c r="XEB97" s="294">
        <f t="shared" si="257"/>
        <v>-1047.9748559157808</v>
      </c>
      <c r="XEC97" s="294">
        <f t="shared" si="257"/>
        <v>-1047.9748559157808</v>
      </c>
      <c r="XED97" s="294">
        <f t="shared" si="257"/>
        <v>-1047.9748559157808</v>
      </c>
      <c r="XEE97" s="294">
        <f t="shared" si="257"/>
        <v>-1047.9748559157808</v>
      </c>
      <c r="XEF97" s="294">
        <f t="shared" si="257"/>
        <v>-1047.9748559157808</v>
      </c>
      <c r="XEG97" s="294">
        <f t="shared" si="257"/>
        <v>-1047.9748559157808</v>
      </c>
      <c r="XEH97" s="294">
        <f t="shared" si="257"/>
        <v>-1047.9748559157808</v>
      </c>
      <c r="XEI97" s="294">
        <f t="shared" si="257"/>
        <v>-1047.9748559157808</v>
      </c>
      <c r="XEJ97" s="294">
        <f t="shared" si="257"/>
        <v>-1047.9748559157808</v>
      </c>
      <c r="XEK97" s="294">
        <f t="shared" si="257"/>
        <v>-1047.9748559157808</v>
      </c>
      <c r="XEL97" s="294">
        <f t="shared" si="257"/>
        <v>-1047.9748559157808</v>
      </c>
      <c r="XEM97" s="294">
        <f t="shared" si="257"/>
        <v>-1047.9748559157808</v>
      </c>
      <c r="XEN97" s="294">
        <f t="shared" si="257"/>
        <v>-1047.9748559157808</v>
      </c>
      <c r="XEO97" s="294">
        <f t="shared" si="257"/>
        <v>-1047.9748559157808</v>
      </c>
      <c r="XEP97" s="294">
        <f t="shared" si="257"/>
        <v>-1047.9748559157808</v>
      </c>
      <c r="XEQ97" s="294">
        <f t="shared" si="257"/>
        <v>-1047.9748559157808</v>
      </c>
      <c r="XER97" s="294">
        <f t="shared" si="257"/>
        <v>-1047.9748559157808</v>
      </c>
      <c r="XES97" s="294">
        <f t="shared" si="257"/>
        <v>-1047.9748559157808</v>
      </c>
      <c r="XET97" s="294">
        <f t="shared" si="257"/>
        <v>-1047.9748559157808</v>
      </c>
      <c r="XEU97" s="294">
        <f t="shared" si="257"/>
        <v>-1047.9748559157808</v>
      </c>
      <c r="XEV97" s="294">
        <f t="shared" si="257"/>
        <v>-1047.9748559157808</v>
      </c>
      <c r="XEW97" s="294">
        <f t="shared" si="257"/>
        <v>-1047.9748559157808</v>
      </c>
      <c r="XEX97" s="294">
        <f t="shared" si="257"/>
        <v>-1047.9748559157808</v>
      </c>
      <c r="XEY97" s="294">
        <f t="shared" si="257"/>
        <v>-1047.9748559157808</v>
      </c>
      <c r="XEZ97" s="294">
        <f t="shared" si="257"/>
        <v>-1047.9748559157808</v>
      </c>
      <c r="XFA97" s="294">
        <f t="shared" si="257"/>
        <v>-1047.9748559157808</v>
      </c>
      <c r="XFB97" s="294">
        <f t="shared" si="257"/>
        <v>-1047.9748559157808</v>
      </c>
      <c r="XFC97" s="294">
        <f t="shared" si="257"/>
        <v>-1047.9748559157808</v>
      </c>
      <c r="XFD97" s="294">
        <f t="shared" si="257"/>
        <v>-1047.9748559157808</v>
      </c>
    </row>
    <row r="98" spans="1:16384" s="3" customFormat="1">
      <c r="B98" s="292" t="s">
        <v>960</v>
      </c>
    </row>
    <row r="99" spans="1:16384" s="3" customFormat="1">
      <c r="B99" s="368" t="s">
        <v>10</v>
      </c>
      <c r="C99" s="368"/>
      <c r="D99" s="368"/>
      <c r="E99" s="368"/>
      <c r="F99" s="368"/>
      <c r="G99" s="368"/>
      <c r="H99" s="368"/>
      <c r="I99" s="368"/>
    </row>
    <row r="100" spans="1:16384" s="3" customFormat="1">
      <c r="A100" s="369" t="s">
        <v>959</v>
      </c>
      <c r="B100" s="293"/>
      <c r="C100" s="299">
        <f>0.7*$D$7</f>
        <v>59.499999999999993</v>
      </c>
      <c r="D100" s="299">
        <f>0.8*$D$7</f>
        <v>68</v>
      </c>
      <c r="E100" s="299">
        <f>0.9*$D$7</f>
        <v>76.5</v>
      </c>
      <c r="F100" s="299">
        <f>1*$D$7</f>
        <v>85</v>
      </c>
      <c r="G100" s="299">
        <f>1.1*$D$7</f>
        <v>93.500000000000014</v>
      </c>
      <c r="H100" s="299">
        <f>1.2*$D$7</f>
        <v>102</v>
      </c>
      <c r="I100" s="299">
        <f>1.3*$D$7</f>
        <v>110.5</v>
      </c>
    </row>
    <row r="101" spans="1:16384" s="3" customFormat="1">
      <c r="A101" s="369"/>
      <c r="B101" s="300">
        <f>0.7*$E$7</f>
        <v>9.7999999999999989</v>
      </c>
      <c r="C101" s="309">
        <f t="shared" ref="C101:I107" si="258">(C$100*$B101+SUM($F$8:$F$10)-((C$100*$B101+SUM($F$8:$F$10))/$F$11*$F$40)-($F$27*C$100/$D$7)-SUM($F$14:$F$26,$F$28:$F$33,$F$35:$F$36,$F$41))</f>
        <v>-503.76141147133637</v>
      </c>
      <c r="D101" s="310">
        <f t="shared" si="258"/>
        <v>-426.01663369355867</v>
      </c>
      <c r="E101" s="310">
        <f t="shared" si="258"/>
        <v>-348.27185591578086</v>
      </c>
      <c r="F101" s="320">
        <f t="shared" si="258"/>
        <v>-270.52707813800316</v>
      </c>
      <c r="G101" s="310">
        <f t="shared" si="258"/>
        <v>-192.78230036022524</v>
      </c>
      <c r="H101" s="310">
        <f t="shared" si="258"/>
        <v>-115.03752258244765</v>
      </c>
      <c r="I101" s="311">
        <f t="shared" si="258"/>
        <v>-37.292744804669837</v>
      </c>
    </row>
    <row r="102" spans="1:16384" s="3" customFormat="1">
      <c r="A102" s="369"/>
      <c r="B102" s="300">
        <f>0.8*$E$7</f>
        <v>11.200000000000001</v>
      </c>
      <c r="C102" s="312">
        <f t="shared" si="258"/>
        <v>-421.29441147133639</v>
      </c>
      <c r="D102" s="313">
        <f t="shared" si="258"/>
        <v>-331.76863369355863</v>
      </c>
      <c r="E102" s="313">
        <f t="shared" si="258"/>
        <v>-242.24285591578075</v>
      </c>
      <c r="F102" s="318">
        <f t="shared" si="258"/>
        <v>-152.71707813800299</v>
      </c>
      <c r="G102" s="313">
        <f t="shared" si="258"/>
        <v>-63.191300360225</v>
      </c>
      <c r="H102" s="313">
        <f t="shared" si="258"/>
        <v>26.334477417552534</v>
      </c>
      <c r="I102" s="314">
        <f t="shared" si="258"/>
        <v>115.86025519533041</v>
      </c>
    </row>
    <row r="103" spans="1:16384" s="3" customFormat="1">
      <c r="A103" s="369"/>
      <c r="B103" s="300">
        <f>0.9*$E$7</f>
        <v>12.6</v>
      </c>
      <c r="C103" s="312">
        <f t="shared" si="258"/>
        <v>-338.8274114713364</v>
      </c>
      <c r="D103" s="313">
        <f t="shared" si="258"/>
        <v>-237.52063369355869</v>
      </c>
      <c r="E103" s="313">
        <f t="shared" si="258"/>
        <v>-136.21385591578087</v>
      </c>
      <c r="F103" s="318">
        <f t="shared" si="258"/>
        <v>-34.907078138003044</v>
      </c>
      <c r="G103" s="313">
        <f t="shared" si="258"/>
        <v>66.399699639774781</v>
      </c>
      <c r="H103" s="313">
        <f t="shared" si="258"/>
        <v>167.70647741755261</v>
      </c>
      <c r="I103" s="314">
        <f t="shared" si="258"/>
        <v>269.0132551953302</v>
      </c>
    </row>
    <row r="104" spans="1:16384" s="3" customFormat="1">
      <c r="A104" s="369"/>
      <c r="B104" s="300">
        <f>1*$E$7</f>
        <v>14</v>
      </c>
      <c r="C104" s="317">
        <f t="shared" si="258"/>
        <v>-256.36041147133642</v>
      </c>
      <c r="D104" s="318">
        <f t="shared" si="258"/>
        <v>-143.27263369355865</v>
      </c>
      <c r="E104" s="318">
        <f t="shared" si="258"/>
        <v>-30.184855915780872</v>
      </c>
      <c r="F104" s="318">
        <f t="shared" si="258"/>
        <v>82.902921861997129</v>
      </c>
      <c r="G104" s="318">
        <f t="shared" si="258"/>
        <v>195.9906996397749</v>
      </c>
      <c r="H104" s="318">
        <f t="shared" si="258"/>
        <v>309.07847741755245</v>
      </c>
      <c r="I104" s="319">
        <f t="shared" si="258"/>
        <v>422.16625519533022</v>
      </c>
    </row>
    <row r="105" spans="1:16384" s="3" customFormat="1">
      <c r="A105" s="369"/>
      <c r="B105" s="300">
        <f>1.1*$E$7</f>
        <v>15.400000000000002</v>
      </c>
      <c r="C105" s="312">
        <f t="shared" si="258"/>
        <v>-173.89341147133632</v>
      </c>
      <c r="D105" s="313">
        <f t="shared" si="258"/>
        <v>-49.024633693558599</v>
      </c>
      <c r="E105" s="313">
        <f t="shared" si="258"/>
        <v>75.844144084219351</v>
      </c>
      <c r="F105" s="318">
        <f t="shared" si="258"/>
        <v>200.7129218619973</v>
      </c>
      <c r="G105" s="313">
        <f t="shared" si="258"/>
        <v>325.58169963977502</v>
      </c>
      <c r="H105" s="313">
        <f t="shared" si="258"/>
        <v>450.45047741755275</v>
      </c>
      <c r="I105" s="314">
        <f t="shared" si="258"/>
        <v>575.31925519533047</v>
      </c>
    </row>
    <row r="106" spans="1:16384" s="3" customFormat="1">
      <c r="A106" s="369"/>
      <c r="B106" s="300">
        <f>1.2*$E$7</f>
        <v>16.8</v>
      </c>
      <c r="C106" s="312">
        <f t="shared" si="258"/>
        <v>-91.426411471336451</v>
      </c>
      <c r="D106" s="313">
        <f t="shared" si="258"/>
        <v>45.223366306441449</v>
      </c>
      <c r="E106" s="313">
        <f t="shared" si="258"/>
        <v>181.87314408421935</v>
      </c>
      <c r="F106" s="318">
        <f t="shared" si="258"/>
        <v>318.52292186199702</v>
      </c>
      <c r="G106" s="313">
        <f t="shared" si="258"/>
        <v>455.17269963977515</v>
      </c>
      <c r="H106" s="313">
        <f t="shared" si="258"/>
        <v>591.82247741755259</v>
      </c>
      <c r="I106" s="314">
        <f t="shared" si="258"/>
        <v>728.47225519533049</v>
      </c>
    </row>
    <row r="107" spans="1:16384" s="3" customFormat="1" hidden="1">
      <c r="A107" s="369"/>
      <c r="B107" s="302">
        <f>1.3*$E$7</f>
        <v>18.2</v>
      </c>
      <c r="C107" s="315">
        <f t="shared" si="258"/>
        <v>-8.9594114713365798</v>
      </c>
      <c r="D107" s="297">
        <f t="shared" si="258"/>
        <v>139.47136630644127</v>
      </c>
      <c r="E107" s="297">
        <f t="shared" si="258"/>
        <v>287.90214408421912</v>
      </c>
      <c r="F107" s="298">
        <f t="shared" si="258"/>
        <v>436.33292186199697</v>
      </c>
      <c r="G107" s="297">
        <f t="shared" si="258"/>
        <v>584.76369963977481</v>
      </c>
      <c r="H107" s="297">
        <f t="shared" si="258"/>
        <v>733.19447741755243</v>
      </c>
      <c r="I107" s="316">
        <f t="shared" si="258"/>
        <v>881.62525519533028</v>
      </c>
    </row>
    <row r="108" spans="1:16384" s="3" customFormat="1" hidden="1">
      <c r="E108" s="3" t="s">
        <v>968</v>
      </c>
      <c r="F108" s="12">
        <f>F49</f>
        <v>82.902921861996944</v>
      </c>
    </row>
    <row r="112" spans="1:16384" s="3" customFormat="1"/>
    <row r="955" spans="2:3" hidden="1">
      <c r="B955" s="3" t="s">
        <v>74</v>
      </c>
    </row>
    <row r="956" spans="2:3" hidden="1">
      <c r="B956" s="3" t="s">
        <v>75</v>
      </c>
      <c r="C956" s="3">
        <v>5</v>
      </c>
    </row>
    <row r="957" spans="2:3" hidden="1">
      <c r="B957" s="3" t="s">
        <v>76</v>
      </c>
      <c r="C957" s="3">
        <v>1</v>
      </c>
    </row>
    <row r="958" spans="2:3" hidden="1">
      <c r="B958" s="3" t="s">
        <v>77</v>
      </c>
      <c r="C958" s="3">
        <v>1</v>
      </c>
    </row>
    <row r="959" spans="2:3" hidden="1">
      <c r="B959" s="3" t="s">
        <v>78</v>
      </c>
      <c r="C959" s="3">
        <v>2</v>
      </c>
    </row>
    <row r="960" spans="2:3" hidden="1">
      <c r="B960" s="3" t="s">
        <v>79</v>
      </c>
      <c r="C960" s="3">
        <v>1</v>
      </c>
    </row>
    <row r="961" spans="2:3" hidden="1">
      <c r="B961" s="3" t="s">
        <v>80</v>
      </c>
      <c r="C961" s="3">
        <v>0</v>
      </c>
    </row>
    <row r="962" spans="2:3" hidden="1">
      <c r="B962" s="3" t="s">
        <v>81</v>
      </c>
      <c r="C962" s="3">
        <v>0</v>
      </c>
    </row>
    <row r="963" spans="2:3" hidden="1">
      <c r="B963" s="3" t="s">
        <v>82</v>
      </c>
      <c r="C963" s="3">
        <v>0</v>
      </c>
    </row>
    <row r="964" spans="2:3" hidden="1">
      <c r="B964" s="3" t="s">
        <v>83</v>
      </c>
      <c r="C964" s="3">
        <v>0</v>
      </c>
    </row>
    <row r="965" spans="2:3" hidden="1">
      <c r="B965" s="3" t="s">
        <v>84</v>
      </c>
      <c r="C965" s="3">
        <v>0</v>
      </c>
    </row>
    <row r="966" spans="2:3" hidden="1">
      <c r="B966" s="3" t="s">
        <v>85</v>
      </c>
      <c r="C966" s="3">
        <v>0</v>
      </c>
    </row>
    <row r="967" spans="2:3" hidden="1">
      <c r="B967" s="3" t="s">
        <v>86</v>
      </c>
      <c r="C967" s="3" t="b">
        <v>1</v>
      </c>
    </row>
    <row r="968" spans="2:3" hidden="1">
      <c r="B968" s="3" t="s">
        <v>87</v>
      </c>
      <c r="C968" s="3">
        <v>0</v>
      </c>
    </row>
    <row r="969" spans="2:3" hidden="1">
      <c r="B969" s="3" t="s">
        <v>88</v>
      </c>
      <c r="C969" s="3" t="b">
        <v>1</v>
      </c>
    </row>
    <row r="970" spans="2:3" hidden="1">
      <c r="B970" s="3" t="s">
        <v>89</v>
      </c>
      <c r="C970" s="3">
        <v>0</v>
      </c>
    </row>
    <row r="971" spans="2:3" hidden="1">
      <c r="B971" s="3" t="s">
        <v>90</v>
      </c>
      <c r="C971" s="3">
        <v>0</v>
      </c>
    </row>
    <row r="972" spans="2:3" hidden="1">
      <c r="B972" s="3" t="s">
        <v>91</v>
      </c>
      <c r="C972" s="3" t="b">
        <v>1</v>
      </c>
    </row>
    <row r="973" spans="2:3" hidden="1">
      <c r="B973" s="3" t="s">
        <v>92</v>
      </c>
      <c r="C973" s="3">
        <v>0</v>
      </c>
    </row>
    <row r="974" spans="2:3" hidden="1">
      <c r="B974" s="3" t="s">
        <v>93</v>
      </c>
      <c r="C974" s="3">
        <v>0</v>
      </c>
    </row>
    <row r="975" spans="2:3" hidden="1">
      <c r="B975" s="3" t="s">
        <v>94</v>
      </c>
      <c r="C975" s="3">
        <v>0</v>
      </c>
    </row>
    <row r="976" spans="2:3" hidden="1">
      <c r="B976" s="3" t="s">
        <v>95</v>
      </c>
      <c r="C976" s="3">
        <v>0</v>
      </c>
    </row>
    <row r="977" spans="2:3" hidden="1">
      <c r="B977" s="3" t="s">
        <v>96</v>
      </c>
      <c r="C977" s="3" t="s">
        <v>392</v>
      </c>
    </row>
    <row r="978" spans="2:3" hidden="1">
      <c r="B978" s="3" t="s">
        <v>97</v>
      </c>
      <c r="C978" s="3">
        <v>100</v>
      </c>
    </row>
    <row r="979" spans="2:3" hidden="1">
      <c r="B979" s="3" t="s">
        <v>98</v>
      </c>
      <c r="C979" s="3">
        <v>25</v>
      </c>
    </row>
    <row r="980" spans="2:3" hidden="1">
      <c r="B980" s="3" t="s">
        <v>99</v>
      </c>
      <c r="C980" s="3">
        <v>9</v>
      </c>
    </row>
    <row r="981" spans="2:3" hidden="1">
      <c r="B981" s="3" t="s">
        <v>100</v>
      </c>
      <c r="C981" s="3">
        <v>0</v>
      </c>
    </row>
    <row r="982" spans="2:3" hidden="1">
      <c r="B982" s="3" t="s">
        <v>101</v>
      </c>
      <c r="C982" s="3">
        <v>0</v>
      </c>
    </row>
    <row r="983" spans="2:3" hidden="1">
      <c r="B983" s="3" t="s">
        <v>102</v>
      </c>
      <c r="C983" s="3">
        <v>0</v>
      </c>
    </row>
    <row r="984" spans="2:3" hidden="1">
      <c r="B984" s="3" t="s">
        <v>103</v>
      </c>
      <c r="C984" s="3">
        <v>0</v>
      </c>
    </row>
    <row r="985" spans="2:3" hidden="1">
      <c r="B985" s="3" t="s">
        <v>104</v>
      </c>
      <c r="C985" s="3">
        <v>0</v>
      </c>
    </row>
    <row r="986" spans="2:3" hidden="1">
      <c r="B986" s="3" t="s">
        <v>105</v>
      </c>
      <c r="C986" s="3">
        <v>60</v>
      </c>
    </row>
    <row r="987" spans="2:3" hidden="1">
      <c r="B987" s="3" t="s">
        <v>106</v>
      </c>
      <c r="C987" s="3">
        <v>0</v>
      </c>
    </row>
    <row r="988" spans="2:3" hidden="1">
      <c r="B988" s="3" t="s">
        <v>107</v>
      </c>
      <c r="C988" s="3">
        <v>0</v>
      </c>
    </row>
    <row r="989" spans="2:3" hidden="1">
      <c r="B989" s="3" t="s">
        <v>108</v>
      </c>
      <c r="C989" s="3">
        <v>0</v>
      </c>
    </row>
    <row r="990" spans="2:3" hidden="1">
      <c r="B990" s="3" t="s">
        <v>109</v>
      </c>
      <c r="C990" s="3">
        <v>0</v>
      </c>
    </row>
    <row r="991" spans="2:3" hidden="1">
      <c r="B991" s="3" t="s">
        <v>110</v>
      </c>
      <c r="C991" s="3">
        <v>0</v>
      </c>
    </row>
    <row r="992" spans="2:3" hidden="1">
      <c r="B992" s="3" t="s">
        <v>111</v>
      </c>
      <c r="C992" s="3">
        <v>200000</v>
      </c>
    </row>
    <row r="993" spans="2:3" hidden="1">
      <c r="B993" s="3" t="s">
        <v>112</v>
      </c>
      <c r="C993" s="3">
        <v>0</v>
      </c>
    </row>
    <row r="994" spans="2:3" hidden="1">
      <c r="B994" s="3" t="s">
        <v>113</v>
      </c>
      <c r="C994" s="3">
        <v>0</v>
      </c>
    </row>
    <row r="995" spans="2:3" hidden="1">
      <c r="B995" s="3" t="s">
        <v>114</v>
      </c>
      <c r="C995" s="3">
        <v>0</v>
      </c>
    </row>
    <row r="996" spans="2:3" hidden="1">
      <c r="B996" s="3" t="s">
        <v>115</v>
      </c>
      <c r="C996" s="3">
        <v>0</v>
      </c>
    </row>
    <row r="997" spans="2:3" hidden="1">
      <c r="B997" s="3" t="s">
        <v>116</v>
      </c>
      <c r="C997" s="3">
        <v>0</v>
      </c>
    </row>
    <row r="998" spans="2:3" hidden="1">
      <c r="B998" s="3" t="s">
        <v>117</v>
      </c>
      <c r="C998" s="3">
        <v>0</v>
      </c>
    </row>
    <row r="999" spans="2:3" hidden="1">
      <c r="B999" s="3" t="s">
        <v>118</v>
      </c>
      <c r="C999" s="3">
        <v>0</v>
      </c>
    </row>
    <row r="1000" spans="2:3" hidden="1">
      <c r="B1000" s="3" t="s">
        <v>119</v>
      </c>
      <c r="C1000" s="3">
        <v>20</v>
      </c>
    </row>
    <row r="1001" spans="2:3" hidden="1">
      <c r="B1001" s="3" t="s">
        <v>120</v>
      </c>
      <c r="C1001" s="3">
        <v>35</v>
      </c>
    </row>
    <row r="1002" spans="2:3" hidden="1">
      <c r="B1002" s="3" t="s">
        <v>121</v>
      </c>
      <c r="C1002" s="3">
        <v>0</v>
      </c>
    </row>
    <row r="1003" spans="2:3" hidden="1">
      <c r="B1003" s="3" t="s">
        <v>122</v>
      </c>
      <c r="C1003" s="3">
        <v>0</v>
      </c>
    </row>
    <row r="1004" spans="2:3" hidden="1">
      <c r="B1004" s="3" t="s">
        <v>123</v>
      </c>
      <c r="C1004" s="3">
        <v>0</v>
      </c>
    </row>
    <row r="1005" spans="2:3" hidden="1">
      <c r="B1005" s="3" t="s">
        <v>124</v>
      </c>
      <c r="C1005" s="3">
        <v>0</v>
      </c>
    </row>
    <row r="1006" spans="2:3" hidden="1">
      <c r="B1006" s="3" t="s">
        <v>125</v>
      </c>
      <c r="C1006" s="3">
        <v>0</v>
      </c>
    </row>
    <row r="1007" spans="2:3" hidden="1">
      <c r="B1007" s="3" t="s">
        <v>126</v>
      </c>
      <c r="C1007" s="3">
        <v>0</v>
      </c>
    </row>
    <row r="1008" spans="2:3" hidden="1">
      <c r="B1008" s="3" t="s">
        <v>127</v>
      </c>
      <c r="C1008" s="3">
        <v>0.49</v>
      </c>
    </row>
    <row r="1009" spans="2:3" hidden="1">
      <c r="B1009" s="3" t="s">
        <v>128</v>
      </c>
      <c r="C1009" s="3">
        <v>0.4</v>
      </c>
    </row>
    <row r="1010" spans="2:3" hidden="1">
      <c r="B1010" s="3" t="s">
        <v>129</v>
      </c>
      <c r="C1010" s="3">
        <v>0</v>
      </c>
    </row>
    <row r="1011" spans="2:3" hidden="1">
      <c r="B1011" s="3" t="s">
        <v>130</v>
      </c>
      <c r="C1011" s="3">
        <v>0</v>
      </c>
    </row>
    <row r="1012" spans="2:3" hidden="1">
      <c r="B1012" s="3" t="s">
        <v>131</v>
      </c>
      <c r="C1012" s="3">
        <v>0</v>
      </c>
    </row>
    <row r="1013" spans="2:3" hidden="1">
      <c r="B1013" s="3" t="s">
        <v>132</v>
      </c>
      <c r="C1013" s="3">
        <v>0</v>
      </c>
    </row>
    <row r="1014" spans="2:3" hidden="1">
      <c r="B1014" s="3" t="s">
        <v>133</v>
      </c>
      <c r="C1014" s="3">
        <v>0</v>
      </c>
    </row>
    <row r="1015" spans="2:3" hidden="1">
      <c r="B1015" s="3" t="s">
        <v>134</v>
      </c>
      <c r="C1015" s="3">
        <v>0</v>
      </c>
    </row>
    <row r="1016" spans="2:3" hidden="1">
      <c r="B1016" s="3" t="s">
        <v>135</v>
      </c>
      <c r="C1016" s="3">
        <v>1</v>
      </c>
    </row>
    <row r="1017" spans="2:3" hidden="1">
      <c r="B1017" s="3" t="s">
        <v>136</v>
      </c>
      <c r="C1017" s="3">
        <v>0</v>
      </c>
    </row>
    <row r="1018" spans="2:3" hidden="1">
      <c r="B1018" s="3" t="s">
        <v>137</v>
      </c>
      <c r="C1018" s="3">
        <v>0</v>
      </c>
    </row>
    <row r="1019" spans="2:3" hidden="1">
      <c r="B1019" s="3" t="s">
        <v>138</v>
      </c>
      <c r="C1019" s="3">
        <v>1</v>
      </c>
    </row>
    <row r="1020" spans="2:3" hidden="1">
      <c r="B1020" s="3" t="s">
        <v>139</v>
      </c>
      <c r="C1020" s="3">
        <v>0</v>
      </c>
    </row>
    <row r="1021" spans="2:3" hidden="1">
      <c r="B1021" s="3" t="s">
        <v>140</v>
      </c>
      <c r="C1021" s="3">
        <v>0</v>
      </c>
    </row>
    <row r="1022" spans="2:3" hidden="1">
      <c r="B1022" s="3" t="s">
        <v>141</v>
      </c>
      <c r="C1022" s="3">
        <v>0</v>
      </c>
    </row>
    <row r="1023" spans="2:3" hidden="1">
      <c r="B1023" s="3" t="s">
        <v>142</v>
      </c>
      <c r="C1023" s="3">
        <v>0</v>
      </c>
    </row>
    <row r="1024" spans="2:3" hidden="1">
      <c r="B1024" s="3" t="s">
        <v>143</v>
      </c>
      <c r="C1024" s="3">
        <v>8.75</v>
      </c>
    </row>
    <row r="1025" spans="2:3" hidden="1">
      <c r="B1025" s="3" t="s">
        <v>144</v>
      </c>
      <c r="C1025" s="3">
        <v>0</v>
      </c>
    </row>
    <row r="1026" spans="2:3" hidden="1">
      <c r="B1026" s="3" t="s">
        <v>145</v>
      </c>
      <c r="C1026" s="3">
        <v>0</v>
      </c>
    </row>
    <row r="1027" spans="2:3" hidden="1">
      <c r="B1027" s="3" t="s">
        <v>146</v>
      </c>
      <c r="C1027" s="3">
        <v>0</v>
      </c>
    </row>
    <row r="1028" spans="2:3" hidden="1">
      <c r="B1028" s="3" t="s">
        <v>147</v>
      </c>
      <c r="C1028" s="3">
        <v>0</v>
      </c>
    </row>
    <row r="1029" spans="2:3" hidden="1">
      <c r="B1029" s="3" t="s">
        <v>148</v>
      </c>
      <c r="C1029" s="3">
        <v>0</v>
      </c>
    </row>
    <row r="1030" spans="2:3" hidden="1">
      <c r="B1030" s="3" t="s">
        <v>149</v>
      </c>
      <c r="C1030" s="3">
        <v>0</v>
      </c>
    </row>
    <row r="1031" spans="2:3" hidden="1">
      <c r="B1031" s="3" t="s">
        <v>150</v>
      </c>
      <c r="C1031" s="3">
        <v>0</v>
      </c>
    </row>
    <row r="1032" spans="2:3" hidden="1">
      <c r="B1032" s="3" t="s">
        <v>151</v>
      </c>
      <c r="C1032" s="3">
        <v>0</v>
      </c>
    </row>
    <row r="1033" spans="2:3" hidden="1">
      <c r="B1033" s="3" t="s">
        <v>152</v>
      </c>
      <c r="C1033" s="3">
        <v>0</v>
      </c>
    </row>
    <row r="1034" spans="2:3" hidden="1">
      <c r="B1034" s="3" t="s">
        <v>153</v>
      </c>
      <c r="C1034" s="3">
        <v>0</v>
      </c>
    </row>
    <row r="1035" spans="2:3" hidden="1">
      <c r="B1035" s="3" t="s">
        <v>154</v>
      </c>
      <c r="C1035" s="3">
        <v>0</v>
      </c>
    </row>
    <row r="1036" spans="2:3" hidden="1">
      <c r="B1036" s="3" t="s">
        <v>155</v>
      </c>
      <c r="C1036" s="3">
        <v>0</v>
      </c>
    </row>
    <row r="1037" spans="2:3" hidden="1">
      <c r="B1037" s="3" t="s">
        <v>156</v>
      </c>
      <c r="C1037" s="3">
        <v>0</v>
      </c>
    </row>
    <row r="1038" spans="2:3" hidden="1">
      <c r="B1038" s="3" t="s">
        <v>157</v>
      </c>
      <c r="C1038" s="3">
        <v>0</v>
      </c>
    </row>
    <row r="1039" spans="2:3" hidden="1">
      <c r="B1039" s="3" t="s">
        <v>158</v>
      </c>
      <c r="C1039" s="3">
        <v>0.5</v>
      </c>
    </row>
    <row r="1040" spans="2:3" hidden="1">
      <c r="B1040" s="3" t="s">
        <v>159</v>
      </c>
      <c r="C1040" s="3">
        <v>13.5</v>
      </c>
    </row>
    <row r="1041" spans="2:3" hidden="1">
      <c r="B1041" s="3" t="s">
        <v>160</v>
      </c>
      <c r="C1041" s="3">
        <v>18</v>
      </c>
    </row>
    <row r="1042" spans="2:3" hidden="1">
      <c r="B1042" s="3" t="s">
        <v>161</v>
      </c>
      <c r="C1042" s="3">
        <v>0</v>
      </c>
    </row>
    <row r="1043" spans="2:3" hidden="1">
      <c r="B1043" s="3" t="s">
        <v>162</v>
      </c>
      <c r="C1043" s="3">
        <v>0</v>
      </c>
    </row>
    <row r="1044" spans="2:3" hidden="1">
      <c r="B1044" s="3" t="s">
        <v>163</v>
      </c>
      <c r="C1044" s="3">
        <v>0</v>
      </c>
    </row>
    <row r="1045" spans="2:3" hidden="1">
      <c r="B1045" s="3" t="s">
        <v>164</v>
      </c>
      <c r="C1045" s="3">
        <v>3600</v>
      </c>
    </row>
    <row r="1046" spans="2:3" hidden="1">
      <c r="B1046" s="3" t="s">
        <v>165</v>
      </c>
      <c r="C1046" s="3">
        <v>0</v>
      </c>
    </row>
    <row r="1047" spans="2:3" hidden="1">
      <c r="B1047" s="3" t="s">
        <v>166</v>
      </c>
      <c r="C1047" s="3">
        <v>0</v>
      </c>
    </row>
    <row r="1048" spans="2:3" hidden="1">
      <c r="B1048" s="3" t="s">
        <v>167</v>
      </c>
      <c r="C1048" s="3">
        <v>0</v>
      </c>
    </row>
    <row r="1049" spans="2:3" hidden="1">
      <c r="B1049" s="3" t="s">
        <v>168</v>
      </c>
      <c r="C1049" s="3">
        <v>0</v>
      </c>
    </row>
    <row r="1050" spans="2:3" hidden="1">
      <c r="B1050" s="3" t="s">
        <v>169</v>
      </c>
      <c r="C1050" s="3">
        <v>6</v>
      </c>
    </row>
    <row r="1051" spans="2:3" hidden="1">
      <c r="B1051" s="3" t="s">
        <v>170</v>
      </c>
      <c r="C1051" s="3">
        <v>3.65</v>
      </c>
    </row>
    <row r="1052" spans="2:3" hidden="1">
      <c r="B1052" s="3" t="s">
        <v>171</v>
      </c>
      <c r="C1052" s="3">
        <v>3.38</v>
      </c>
    </row>
    <row r="1053" spans="2:3" hidden="1">
      <c r="B1053" s="3" t="s">
        <v>172</v>
      </c>
      <c r="C1053" s="3">
        <v>0</v>
      </c>
    </row>
    <row r="1054" spans="2:3" hidden="1">
      <c r="B1054" s="3" t="s">
        <v>173</v>
      </c>
      <c r="C1054" s="3">
        <v>0</v>
      </c>
    </row>
    <row r="1055" spans="2:3" hidden="1">
      <c r="B1055" s="3" t="s">
        <v>174</v>
      </c>
      <c r="C1055" s="3">
        <v>0</v>
      </c>
    </row>
    <row r="1056" spans="2:3" hidden="1">
      <c r="B1056" s="3" t="s">
        <v>175</v>
      </c>
      <c r="C1056" s="3">
        <v>0</v>
      </c>
    </row>
    <row r="1057" spans="2:3" hidden="1">
      <c r="B1057" s="3" t="s">
        <v>176</v>
      </c>
      <c r="C1057" s="3">
        <v>0</v>
      </c>
    </row>
    <row r="1058" spans="2:3" hidden="1">
      <c r="B1058" s="3" t="s">
        <v>177</v>
      </c>
      <c r="C1058" s="3">
        <v>0</v>
      </c>
    </row>
    <row r="1059" spans="2:3" hidden="1">
      <c r="B1059" s="3" t="s">
        <v>178</v>
      </c>
      <c r="C1059" s="3">
        <v>0</v>
      </c>
    </row>
    <row r="1060" spans="2:3" hidden="1">
      <c r="B1060" s="3" t="s">
        <v>179</v>
      </c>
      <c r="C1060" s="3">
        <v>0</v>
      </c>
    </row>
    <row r="1061" spans="2:3" hidden="1">
      <c r="B1061" s="3" t="s">
        <v>180</v>
      </c>
      <c r="C1061" s="3">
        <v>0</v>
      </c>
    </row>
    <row r="1062" spans="2:3" hidden="1">
      <c r="B1062" s="3" t="s">
        <v>181</v>
      </c>
      <c r="C1062" s="3">
        <v>5</v>
      </c>
    </row>
    <row r="1063" spans="2:3" hidden="1">
      <c r="B1063" s="3" t="s">
        <v>182</v>
      </c>
      <c r="C1063" s="3">
        <v>0</v>
      </c>
    </row>
    <row r="1064" spans="2:3" hidden="1">
      <c r="B1064" s="3" t="s">
        <v>183</v>
      </c>
      <c r="C1064" s="3">
        <v>0</v>
      </c>
    </row>
    <row r="1065" spans="2:3" hidden="1">
      <c r="B1065" s="3" t="s">
        <v>184</v>
      </c>
      <c r="C1065" s="3">
        <v>0</v>
      </c>
    </row>
    <row r="1066" spans="2:3" hidden="1">
      <c r="B1066" s="3" t="s">
        <v>185</v>
      </c>
      <c r="C1066" s="3">
        <v>6800</v>
      </c>
    </row>
    <row r="1067" spans="2:3" hidden="1">
      <c r="B1067" s="3" t="s">
        <v>186</v>
      </c>
      <c r="C1067" s="3">
        <v>0</v>
      </c>
    </row>
    <row r="1068" spans="2:3" hidden="1">
      <c r="B1068" s="3" t="s">
        <v>187</v>
      </c>
      <c r="C1068" s="3">
        <v>0</v>
      </c>
    </row>
    <row r="1069" spans="2:3" hidden="1">
      <c r="B1069" s="3" t="s">
        <v>188</v>
      </c>
      <c r="C1069" s="3">
        <v>8500</v>
      </c>
    </row>
    <row r="1070" spans="2:3" hidden="1">
      <c r="B1070" s="3" t="s">
        <v>189</v>
      </c>
      <c r="C1070" s="3">
        <v>0</v>
      </c>
    </row>
    <row r="1071" spans="2:3" hidden="1">
      <c r="B1071" s="3" t="s">
        <v>190</v>
      </c>
      <c r="C1071" s="3">
        <v>15000</v>
      </c>
    </row>
    <row r="1072" spans="2:3" hidden="1">
      <c r="B1072" s="3" t="s">
        <v>191</v>
      </c>
      <c r="C1072" s="3">
        <v>3</v>
      </c>
    </row>
    <row r="1073" spans="2:3" hidden="1">
      <c r="B1073" s="3" t="s">
        <v>192</v>
      </c>
      <c r="C1073" s="3">
        <v>0</v>
      </c>
    </row>
    <row r="1074" spans="2:3" hidden="1">
      <c r="B1074" s="3" t="s">
        <v>193</v>
      </c>
      <c r="C1074" s="3">
        <v>0</v>
      </c>
    </row>
    <row r="1075" spans="2:3" hidden="1">
      <c r="B1075" s="3" t="s">
        <v>194</v>
      </c>
      <c r="C1075" s="3">
        <v>0</v>
      </c>
    </row>
    <row r="1076" spans="2:3" hidden="1">
      <c r="B1076" s="3" t="s">
        <v>195</v>
      </c>
      <c r="C1076" s="3">
        <v>0</v>
      </c>
    </row>
    <row r="1077" spans="2:3" hidden="1">
      <c r="B1077" s="3" t="s">
        <v>196</v>
      </c>
      <c r="C1077" s="3">
        <v>0</v>
      </c>
    </row>
    <row r="1078" spans="2:3" hidden="1">
      <c r="B1078" s="3" t="s">
        <v>197</v>
      </c>
      <c r="C1078" s="3">
        <v>0</v>
      </c>
    </row>
    <row r="1079" spans="2:3" hidden="1">
      <c r="B1079" s="3" t="s">
        <v>198</v>
      </c>
      <c r="C1079" s="3">
        <v>0</v>
      </c>
    </row>
    <row r="1080" spans="2:3" hidden="1">
      <c r="B1080" s="3" t="s">
        <v>199</v>
      </c>
      <c r="C1080" s="3">
        <v>0</v>
      </c>
    </row>
    <row r="1081" spans="2:3" hidden="1">
      <c r="B1081" s="3" t="s">
        <v>200</v>
      </c>
      <c r="C1081" s="3">
        <v>0</v>
      </c>
    </row>
    <row r="1082" spans="2:3" hidden="1">
      <c r="B1082" s="3" t="s">
        <v>201</v>
      </c>
      <c r="C1082" s="3">
        <v>0</v>
      </c>
    </row>
    <row r="1083" spans="2:3" hidden="1">
      <c r="B1083" s="3" t="s">
        <v>202</v>
      </c>
      <c r="C1083" s="3">
        <v>0</v>
      </c>
    </row>
    <row r="1084" spans="2:3" hidden="1">
      <c r="B1084" s="3" t="s">
        <v>203</v>
      </c>
      <c r="C1084" s="3">
        <v>0</v>
      </c>
    </row>
    <row r="1085" spans="2:3" hidden="1">
      <c r="B1085" s="3" t="s">
        <v>204</v>
      </c>
      <c r="C1085" s="3">
        <v>0</v>
      </c>
    </row>
    <row r="1086" spans="2:3" hidden="1">
      <c r="B1086" s="3" t="s">
        <v>205</v>
      </c>
      <c r="C1086" s="3">
        <v>0</v>
      </c>
    </row>
    <row r="1087" spans="2:3" hidden="1">
      <c r="B1087" s="3" t="s">
        <v>206</v>
      </c>
      <c r="C1087" s="3">
        <v>0</v>
      </c>
    </row>
    <row r="1088" spans="2:3" hidden="1">
      <c r="B1088" s="3" t="s">
        <v>207</v>
      </c>
      <c r="C1088" s="3">
        <v>0</v>
      </c>
    </row>
    <row r="1089" spans="2:3" hidden="1">
      <c r="B1089" s="3" t="s">
        <v>208</v>
      </c>
      <c r="C1089" s="3">
        <v>0</v>
      </c>
    </row>
    <row r="1090" spans="2:3" hidden="1">
      <c r="B1090" s="3" t="s">
        <v>209</v>
      </c>
      <c r="C1090" s="3">
        <v>0</v>
      </c>
    </row>
    <row r="1091" spans="2:3" hidden="1">
      <c r="B1091" s="3" t="s">
        <v>210</v>
      </c>
      <c r="C1091" s="3">
        <v>0</v>
      </c>
    </row>
    <row r="1092" spans="2:3" hidden="1">
      <c r="B1092" s="3" t="s">
        <v>211</v>
      </c>
      <c r="C1092" s="3">
        <v>0</v>
      </c>
    </row>
    <row r="1093" spans="2:3" hidden="1">
      <c r="B1093" s="3" t="s">
        <v>212</v>
      </c>
      <c r="C1093" s="3">
        <v>0</v>
      </c>
    </row>
    <row r="1094" spans="2:3" hidden="1">
      <c r="B1094" s="3" t="s">
        <v>213</v>
      </c>
      <c r="C1094" s="3">
        <v>0</v>
      </c>
    </row>
    <row r="1095" spans="2:3" hidden="1">
      <c r="B1095" s="3" t="s">
        <v>214</v>
      </c>
      <c r="C1095" s="3">
        <v>0</v>
      </c>
    </row>
    <row r="1096" spans="2:3" hidden="1">
      <c r="B1096" s="3" t="s">
        <v>215</v>
      </c>
      <c r="C1096" s="3">
        <v>0</v>
      </c>
    </row>
    <row r="1097" spans="2:3" hidden="1">
      <c r="B1097" s="3" t="s">
        <v>216</v>
      </c>
      <c r="C1097" s="3">
        <v>0</v>
      </c>
    </row>
    <row r="1098" spans="2:3" hidden="1">
      <c r="B1098" s="3" t="s">
        <v>217</v>
      </c>
      <c r="C1098" s="3">
        <v>0</v>
      </c>
    </row>
    <row r="1099" spans="2:3" hidden="1">
      <c r="B1099" s="3" t="s">
        <v>218</v>
      </c>
      <c r="C1099" s="3">
        <v>0</v>
      </c>
    </row>
    <row r="1100" spans="2:3" hidden="1">
      <c r="B1100" s="3" t="s">
        <v>219</v>
      </c>
      <c r="C1100" s="3">
        <v>0</v>
      </c>
    </row>
    <row r="1101" spans="2:3" hidden="1">
      <c r="B1101" s="3" t="s">
        <v>220</v>
      </c>
      <c r="C1101" s="3">
        <v>0</v>
      </c>
    </row>
    <row r="1102" spans="2:3" hidden="1">
      <c r="B1102" s="3" t="s">
        <v>221</v>
      </c>
      <c r="C1102" s="3">
        <v>0</v>
      </c>
    </row>
    <row r="1103" spans="2:3" hidden="1">
      <c r="B1103" s="3" t="s">
        <v>222</v>
      </c>
      <c r="C1103" s="3">
        <v>0</v>
      </c>
    </row>
    <row r="1104" spans="2:3" hidden="1">
      <c r="B1104" s="3" t="s">
        <v>223</v>
      </c>
      <c r="C1104" s="3">
        <v>0</v>
      </c>
    </row>
    <row r="1105" spans="2:3" hidden="1">
      <c r="B1105" s="3" t="s">
        <v>224</v>
      </c>
      <c r="C1105" s="3" t="s">
        <v>225</v>
      </c>
    </row>
    <row r="1106" spans="2:3" hidden="1">
      <c r="B1106" s="3" t="s">
        <v>226</v>
      </c>
      <c r="C1106" s="3" t="s">
        <v>227</v>
      </c>
    </row>
    <row r="1107" spans="2:3" hidden="1">
      <c r="B1107" s="3" t="s">
        <v>228</v>
      </c>
      <c r="C1107" s="3" t="s">
        <v>229</v>
      </c>
    </row>
    <row r="1108" spans="2:3" hidden="1">
      <c r="B1108" s="3" t="s">
        <v>230</v>
      </c>
      <c r="C1108" s="3" t="s">
        <v>231</v>
      </c>
    </row>
    <row r="1109" spans="2:3" hidden="1">
      <c r="B1109" s="3" t="s">
        <v>232</v>
      </c>
      <c r="C1109" s="3" t="s">
        <v>233</v>
      </c>
    </row>
    <row r="1110" spans="2:3" hidden="1">
      <c r="B1110" s="3" t="s">
        <v>234</v>
      </c>
      <c r="C1110" s="3" t="s">
        <v>235</v>
      </c>
    </row>
    <row r="1111" spans="2:3" hidden="1">
      <c r="B1111" s="3" t="s">
        <v>236</v>
      </c>
      <c r="C1111" s="3" t="s">
        <v>237</v>
      </c>
    </row>
    <row r="1112" spans="2:3" hidden="1">
      <c r="B1112" s="3" t="s">
        <v>238</v>
      </c>
      <c r="C1112" s="3" t="s">
        <v>239</v>
      </c>
    </row>
    <row r="1113" spans="2:3" hidden="1">
      <c r="B1113" s="3" t="s">
        <v>240</v>
      </c>
      <c r="C1113" s="3" t="s">
        <v>241</v>
      </c>
    </row>
    <row r="1114" spans="2:3" hidden="1">
      <c r="B1114" s="3" t="s">
        <v>242</v>
      </c>
      <c r="C1114" s="3" t="s">
        <v>243</v>
      </c>
    </row>
    <row r="1115" spans="2:3" hidden="1">
      <c r="B1115" s="3" t="s">
        <v>244</v>
      </c>
      <c r="C1115" s="3" t="s">
        <v>245</v>
      </c>
    </row>
    <row r="1116" spans="2:3" hidden="1">
      <c r="B1116" s="3" t="s">
        <v>246</v>
      </c>
      <c r="C1116" s="3" t="s">
        <v>247</v>
      </c>
    </row>
    <row r="1117" spans="2:3" hidden="1">
      <c r="B1117" s="3" t="s">
        <v>248</v>
      </c>
      <c r="C1117" s="3" t="s">
        <v>245</v>
      </c>
    </row>
    <row r="1118" spans="2:3" hidden="1">
      <c r="B1118" s="3" t="s">
        <v>249</v>
      </c>
      <c r="C1118" s="3" t="s">
        <v>237</v>
      </c>
    </row>
    <row r="1119" spans="2:3" hidden="1">
      <c r="B1119" s="3" t="s">
        <v>250</v>
      </c>
      <c r="C1119" s="3" t="s">
        <v>225</v>
      </c>
    </row>
    <row r="1120" spans="2:3" hidden="1">
      <c r="B1120" s="3" t="s">
        <v>251</v>
      </c>
      <c r="C1120" s="3" t="s">
        <v>245</v>
      </c>
    </row>
    <row r="1121" spans="2:3" hidden="1">
      <c r="B1121" s="3" t="s">
        <v>252</v>
      </c>
      <c r="C1121" s="3" t="s">
        <v>245</v>
      </c>
    </row>
    <row r="1122" spans="2:3" hidden="1">
      <c r="B1122" s="3" t="s">
        <v>253</v>
      </c>
      <c r="C1122" s="3" t="s">
        <v>233</v>
      </c>
    </row>
    <row r="1123" spans="2:3" hidden="1">
      <c r="B1123" s="3" t="s">
        <v>254</v>
      </c>
      <c r="C1123" s="3" t="s">
        <v>255</v>
      </c>
    </row>
    <row r="1124" spans="2:3" hidden="1">
      <c r="B1124" s="3" t="s">
        <v>256</v>
      </c>
      <c r="C1124" s="3" t="s">
        <v>229</v>
      </c>
    </row>
    <row r="1125" spans="2:3" hidden="1">
      <c r="B1125" s="3" t="s">
        <v>257</v>
      </c>
      <c r="C1125" s="3" t="s">
        <v>255</v>
      </c>
    </row>
    <row r="1126" spans="2:3" hidden="1">
      <c r="B1126" s="3" t="s">
        <v>258</v>
      </c>
      <c r="C1126" s="3" t="s">
        <v>259</v>
      </c>
    </row>
    <row r="1127" spans="2:3" hidden="1">
      <c r="B1127" s="3" t="s">
        <v>260</v>
      </c>
      <c r="C1127" s="3" t="s">
        <v>261</v>
      </c>
    </row>
    <row r="1128" spans="2:3" hidden="1">
      <c r="B1128" s="3" t="s">
        <v>262</v>
      </c>
      <c r="C1128" s="3" t="s">
        <v>263</v>
      </c>
    </row>
    <row r="1129" spans="2:3" hidden="1">
      <c r="B1129" s="3" t="s">
        <v>264</v>
      </c>
      <c r="C1129" s="3" t="s">
        <v>225</v>
      </c>
    </row>
    <row r="1130" spans="2:3" hidden="1">
      <c r="B1130" s="3" t="s">
        <v>265</v>
      </c>
      <c r="C1130" s="3" t="s">
        <v>233</v>
      </c>
    </row>
    <row r="1131" spans="2:3" hidden="1">
      <c r="B1131" s="3" t="s">
        <v>266</v>
      </c>
      <c r="C1131" s="3" t="s">
        <v>267</v>
      </c>
    </row>
    <row r="1132" spans="2:3" hidden="1">
      <c r="B1132" s="3" t="s">
        <v>268</v>
      </c>
      <c r="C1132" s="3" t="s">
        <v>269</v>
      </c>
    </row>
    <row r="1133" spans="2:3" hidden="1">
      <c r="B1133" s="3" t="s">
        <v>270</v>
      </c>
      <c r="C1133" s="3">
        <v>0</v>
      </c>
    </row>
    <row r="1134" spans="2:3" hidden="1">
      <c r="B1134" s="3" t="s">
        <v>271</v>
      </c>
      <c r="C1134" s="3">
        <v>0</v>
      </c>
    </row>
    <row r="1135" spans="2:3" hidden="1">
      <c r="B1135" s="3" t="s">
        <v>272</v>
      </c>
      <c r="C1135" s="3">
        <v>0</v>
      </c>
    </row>
    <row r="1136" spans="2:3" hidden="1">
      <c r="B1136" s="3" t="s">
        <v>273</v>
      </c>
      <c r="C1136" s="3">
        <v>0</v>
      </c>
    </row>
    <row r="1137" spans="2:3" hidden="1">
      <c r="B1137" s="3" t="s">
        <v>275</v>
      </c>
      <c r="C1137" s="3">
        <v>0</v>
      </c>
    </row>
    <row r="1138" spans="2:3" hidden="1">
      <c r="B1138" s="3" t="s">
        <v>276</v>
      </c>
      <c r="C1138" s="3">
        <v>0</v>
      </c>
    </row>
    <row r="1139" spans="2:3" hidden="1">
      <c r="B1139" s="3" t="s">
        <v>277</v>
      </c>
      <c r="C1139" s="3">
        <v>0</v>
      </c>
    </row>
    <row r="1140" spans="2:3" hidden="1">
      <c r="B1140" s="3" t="s">
        <v>278</v>
      </c>
      <c r="C1140" s="3">
        <v>0</v>
      </c>
    </row>
    <row r="1141" spans="2:3" hidden="1">
      <c r="B1141" s="3" t="s">
        <v>279</v>
      </c>
      <c r="C1141" s="3">
        <v>0</v>
      </c>
    </row>
    <row r="1142" spans="2:3" hidden="1">
      <c r="B1142" s="3" t="s">
        <v>280</v>
      </c>
      <c r="C1142" s="3">
        <v>0</v>
      </c>
    </row>
    <row r="1143" spans="2:3" hidden="1">
      <c r="B1143" s="3" t="s">
        <v>281</v>
      </c>
      <c r="C1143" s="3">
        <v>0</v>
      </c>
    </row>
    <row r="1144" spans="2:3" hidden="1">
      <c r="B1144" s="3" t="s">
        <v>282</v>
      </c>
      <c r="C1144" s="3" t="s">
        <v>283</v>
      </c>
    </row>
    <row r="1145" spans="2:3" hidden="1">
      <c r="B1145" s="3" t="s">
        <v>284</v>
      </c>
      <c r="C1145" s="3">
        <v>0</v>
      </c>
    </row>
    <row r="1146" spans="2:3" hidden="1">
      <c r="B1146" s="3" t="s">
        <v>285</v>
      </c>
      <c r="C1146" s="3">
        <v>0</v>
      </c>
    </row>
    <row r="1147" spans="2:3" hidden="1">
      <c r="B1147" s="3" t="s">
        <v>286</v>
      </c>
      <c r="C1147" s="3">
        <v>0</v>
      </c>
    </row>
    <row r="1148" spans="2:3" hidden="1">
      <c r="B1148" s="3" t="s">
        <v>287</v>
      </c>
      <c r="C1148" s="3">
        <v>0</v>
      </c>
    </row>
    <row r="1149" spans="2:3" hidden="1">
      <c r="B1149" s="3" t="s">
        <v>288</v>
      </c>
      <c r="C1149" s="3">
        <v>0</v>
      </c>
    </row>
    <row r="1150" spans="2:3" hidden="1">
      <c r="B1150" s="3" t="s">
        <v>289</v>
      </c>
      <c r="C1150" s="3">
        <v>0</v>
      </c>
    </row>
    <row r="1151" spans="2:3" hidden="1">
      <c r="B1151" s="3" t="s">
        <v>290</v>
      </c>
      <c r="C1151" s="3">
        <v>0</v>
      </c>
    </row>
    <row r="1152" spans="2:3" hidden="1">
      <c r="B1152" s="3" t="s">
        <v>291</v>
      </c>
      <c r="C1152" s="3" t="s">
        <v>292</v>
      </c>
    </row>
    <row r="1153" spans="2:3" hidden="1">
      <c r="B1153" s="3" t="s">
        <v>293</v>
      </c>
      <c r="C1153" s="3">
        <v>0</v>
      </c>
    </row>
    <row r="1154" spans="2:3" hidden="1">
      <c r="B1154" s="3" t="s">
        <v>294</v>
      </c>
      <c r="C1154" s="3">
        <v>0</v>
      </c>
    </row>
    <row r="1155" spans="2:3" hidden="1">
      <c r="B1155" s="3" t="s">
        <v>295</v>
      </c>
      <c r="C1155" s="3">
        <v>0</v>
      </c>
    </row>
    <row r="1156" spans="2:3" hidden="1">
      <c r="B1156" s="3" t="s">
        <v>296</v>
      </c>
      <c r="C1156" s="3">
        <v>0</v>
      </c>
    </row>
    <row r="1157" spans="2:3" hidden="1">
      <c r="B1157" s="3" t="s">
        <v>297</v>
      </c>
      <c r="C1157" s="3">
        <v>0</v>
      </c>
    </row>
    <row r="1158" spans="2:3" hidden="1">
      <c r="B1158" s="3" t="s">
        <v>298</v>
      </c>
      <c r="C1158" s="3">
        <v>0</v>
      </c>
    </row>
    <row r="1159" spans="2:3" hidden="1">
      <c r="B1159" s="3" t="s">
        <v>299</v>
      </c>
      <c r="C1159" s="3">
        <v>0</v>
      </c>
    </row>
    <row r="1160" spans="2:3" hidden="1">
      <c r="B1160" s="3" t="s">
        <v>300</v>
      </c>
      <c r="C1160" s="3">
        <v>0</v>
      </c>
    </row>
    <row r="1161" spans="2:3" hidden="1">
      <c r="B1161" s="3" t="s">
        <v>301</v>
      </c>
      <c r="C1161" s="3">
        <v>0</v>
      </c>
    </row>
    <row r="1162" spans="2:3" hidden="1">
      <c r="B1162" s="3" t="s">
        <v>302</v>
      </c>
      <c r="C1162" s="3">
        <v>0</v>
      </c>
    </row>
    <row r="1163" spans="2:3" hidden="1">
      <c r="B1163" s="3" t="s">
        <v>303</v>
      </c>
      <c r="C1163" s="3">
        <v>0</v>
      </c>
    </row>
    <row r="1164" spans="2:3" hidden="1">
      <c r="B1164" s="3" t="s">
        <v>304</v>
      </c>
      <c r="C1164" s="3">
        <v>0</v>
      </c>
    </row>
    <row r="1165" spans="2:3" hidden="1">
      <c r="B1165" s="3" t="s">
        <v>305</v>
      </c>
      <c r="C1165" s="3">
        <v>0</v>
      </c>
    </row>
    <row r="1166" spans="2:3" hidden="1">
      <c r="B1166" s="3" t="s">
        <v>306</v>
      </c>
      <c r="C1166" s="3">
        <v>0</v>
      </c>
    </row>
    <row r="1167" spans="2:3" hidden="1">
      <c r="B1167" s="3" t="s">
        <v>307</v>
      </c>
      <c r="C1167" s="3">
        <v>0</v>
      </c>
    </row>
    <row r="1168" spans="2:3" hidden="1">
      <c r="B1168" s="3" t="s">
        <v>308</v>
      </c>
      <c r="C1168" s="3">
        <v>0</v>
      </c>
    </row>
    <row r="1169" spans="2:3" hidden="1">
      <c r="B1169" s="3" t="s">
        <v>309</v>
      </c>
      <c r="C1169" s="3">
        <v>0</v>
      </c>
    </row>
    <row r="1170" spans="2:3" hidden="1">
      <c r="B1170" s="3" t="s">
        <v>310</v>
      </c>
      <c r="C1170" s="3" t="s">
        <v>274</v>
      </c>
    </row>
    <row r="1171" spans="2:3" hidden="1">
      <c r="B1171" s="3" t="s">
        <v>311</v>
      </c>
      <c r="C1171" s="3">
        <v>0</v>
      </c>
    </row>
    <row r="1172" spans="2:3" hidden="1">
      <c r="B1172" s="3" t="s">
        <v>312</v>
      </c>
      <c r="C1172" s="3">
        <v>0</v>
      </c>
    </row>
    <row r="1173" spans="2:3" hidden="1">
      <c r="B1173" s="3" t="s">
        <v>313</v>
      </c>
      <c r="C1173" s="3">
        <v>0</v>
      </c>
    </row>
    <row r="1174" spans="2:3" hidden="1">
      <c r="B1174" s="3" t="s">
        <v>314</v>
      </c>
      <c r="C1174" s="3">
        <v>0</v>
      </c>
    </row>
    <row r="1175" spans="2:3" hidden="1">
      <c r="B1175" s="3" t="s">
        <v>315</v>
      </c>
      <c r="C1175" s="3">
        <v>0</v>
      </c>
    </row>
    <row r="1176" spans="2:3" hidden="1">
      <c r="B1176" s="3" t="s">
        <v>316</v>
      </c>
      <c r="C1176" s="3">
        <v>0</v>
      </c>
    </row>
    <row r="1177" spans="2:3" hidden="1">
      <c r="B1177" s="3" t="s">
        <v>317</v>
      </c>
      <c r="C1177" s="3">
        <v>0</v>
      </c>
    </row>
    <row r="1178" spans="2:3" hidden="1">
      <c r="B1178" s="3" t="s">
        <v>318</v>
      </c>
      <c r="C1178" s="3">
        <v>0</v>
      </c>
    </row>
    <row r="1179" spans="2:3" hidden="1">
      <c r="B1179" s="3" t="s">
        <v>319</v>
      </c>
      <c r="C1179" s="3">
        <v>0</v>
      </c>
    </row>
    <row r="1180" spans="2:3" hidden="1">
      <c r="B1180" s="3" t="s">
        <v>320</v>
      </c>
      <c r="C1180" s="3">
        <v>0</v>
      </c>
    </row>
    <row r="1181" spans="2:3" hidden="1">
      <c r="B1181" s="3" t="s">
        <v>321</v>
      </c>
      <c r="C1181" s="3">
        <v>0</v>
      </c>
    </row>
    <row r="1182" spans="2:3" hidden="1">
      <c r="B1182" s="3" t="s">
        <v>322</v>
      </c>
      <c r="C1182" s="3">
        <v>1</v>
      </c>
    </row>
    <row r="1183" spans="2:3" hidden="1">
      <c r="B1183" s="3" t="s">
        <v>323</v>
      </c>
      <c r="C1183" s="3">
        <v>0</v>
      </c>
    </row>
    <row r="1184" spans="2:3" hidden="1">
      <c r="B1184" s="3" t="s">
        <v>324</v>
      </c>
      <c r="C1184" s="3">
        <v>0</v>
      </c>
    </row>
    <row r="1185" spans="2:3" hidden="1">
      <c r="B1185" s="3" t="s">
        <v>325</v>
      </c>
      <c r="C1185" s="3">
        <v>0</v>
      </c>
    </row>
    <row r="1186" spans="2:3" hidden="1">
      <c r="B1186" s="3" t="s">
        <v>326</v>
      </c>
      <c r="C1186" s="3">
        <v>0</v>
      </c>
    </row>
    <row r="1187" spans="2:3" hidden="1">
      <c r="B1187" s="3" t="s">
        <v>327</v>
      </c>
      <c r="C1187" s="3">
        <v>0</v>
      </c>
    </row>
    <row r="1188" spans="2:3" hidden="1">
      <c r="B1188" s="3" t="s">
        <v>328</v>
      </c>
      <c r="C1188" s="3">
        <v>0</v>
      </c>
    </row>
    <row r="1189" spans="2:3" hidden="1">
      <c r="B1189" s="3" t="s">
        <v>329</v>
      </c>
      <c r="C1189" s="3">
        <v>0</v>
      </c>
    </row>
    <row r="1190" spans="2:3" hidden="1">
      <c r="B1190" s="3" t="s">
        <v>330</v>
      </c>
      <c r="C1190" s="3">
        <v>1</v>
      </c>
    </row>
    <row r="1191" spans="2:3" hidden="1">
      <c r="B1191" s="3" t="s">
        <v>331</v>
      </c>
      <c r="C1191" s="3">
        <v>0</v>
      </c>
    </row>
    <row r="1192" spans="2:3" hidden="1">
      <c r="B1192" s="3" t="s">
        <v>332</v>
      </c>
      <c r="C1192" s="3">
        <v>0</v>
      </c>
    </row>
    <row r="1193" spans="2:3" hidden="1">
      <c r="B1193" s="3" t="s">
        <v>333</v>
      </c>
      <c r="C1193" s="3">
        <v>0</v>
      </c>
    </row>
    <row r="1194" spans="2:3" hidden="1">
      <c r="B1194" s="3" t="s">
        <v>334</v>
      </c>
      <c r="C1194" s="3">
        <v>0</v>
      </c>
    </row>
    <row r="1195" spans="2:3" hidden="1">
      <c r="B1195" s="3" t="s">
        <v>335</v>
      </c>
      <c r="C1195" s="3">
        <v>0</v>
      </c>
    </row>
    <row r="1196" spans="2:3" hidden="1">
      <c r="B1196" s="3" t="s">
        <v>336</v>
      </c>
      <c r="C1196" s="3">
        <v>0</v>
      </c>
    </row>
    <row r="1197" spans="2:3" hidden="1">
      <c r="B1197" s="3" t="s">
        <v>337</v>
      </c>
      <c r="C1197" s="3">
        <v>0</v>
      </c>
    </row>
    <row r="1198" spans="2:3" hidden="1">
      <c r="B1198" s="3" t="s">
        <v>338</v>
      </c>
      <c r="C1198" s="3">
        <v>0</v>
      </c>
    </row>
    <row r="1199" spans="2:3" hidden="1">
      <c r="B1199" s="3" t="s">
        <v>339</v>
      </c>
      <c r="C1199" s="3">
        <v>0</v>
      </c>
    </row>
    <row r="1200" spans="2:3" hidden="1">
      <c r="B1200" s="3" t="s">
        <v>340</v>
      </c>
      <c r="C1200" s="3">
        <v>0</v>
      </c>
    </row>
    <row r="1201" spans="2:3" hidden="1">
      <c r="B1201" s="3" t="s">
        <v>341</v>
      </c>
      <c r="C1201" s="3">
        <v>0</v>
      </c>
    </row>
    <row r="1202" spans="2:3" hidden="1">
      <c r="B1202" s="3" t="s">
        <v>342</v>
      </c>
      <c r="C1202" s="3">
        <v>0</v>
      </c>
    </row>
    <row r="1203" spans="2:3" hidden="1">
      <c r="B1203" s="3" t="s">
        <v>343</v>
      </c>
      <c r="C1203" s="3">
        <v>0</v>
      </c>
    </row>
    <row r="1204" spans="2:3" hidden="1">
      <c r="B1204" s="3" t="s">
        <v>344</v>
      </c>
      <c r="C1204" s="3">
        <v>0</v>
      </c>
    </row>
    <row r="1205" spans="2:3" hidden="1">
      <c r="B1205" s="3" t="s">
        <v>345</v>
      </c>
      <c r="C1205" s="3">
        <v>0</v>
      </c>
    </row>
    <row r="1206" spans="2:3" hidden="1">
      <c r="B1206" s="3" t="s">
        <v>346</v>
      </c>
      <c r="C1206" s="3">
        <v>0</v>
      </c>
    </row>
    <row r="1207" spans="2:3" hidden="1">
      <c r="B1207" s="3" t="s">
        <v>347</v>
      </c>
      <c r="C1207" s="3">
        <v>0</v>
      </c>
    </row>
    <row r="1208" spans="2:3" hidden="1">
      <c r="B1208" s="3" t="s">
        <v>348</v>
      </c>
      <c r="C1208" s="3">
        <v>0</v>
      </c>
    </row>
    <row r="1209" spans="2:3" hidden="1">
      <c r="B1209" s="3" t="s">
        <v>349</v>
      </c>
      <c r="C1209" s="3">
        <v>1</v>
      </c>
    </row>
    <row r="1210" spans="2:3" hidden="1">
      <c r="B1210" s="3" t="s">
        <v>350</v>
      </c>
      <c r="C1210" s="3">
        <v>0</v>
      </c>
    </row>
    <row r="1211" spans="2:3" hidden="1">
      <c r="B1211" s="3" t="s">
        <v>351</v>
      </c>
      <c r="C1211" s="3">
        <v>0</v>
      </c>
    </row>
    <row r="1212" spans="2:3" hidden="1">
      <c r="B1212" s="3" t="s">
        <v>352</v>
      </c>
      <c r="C1212" s="3">
        <v>0</v>
      </c>
    </row>
    <row r="1213" spans="2:3" hidden="1">
      <c r="B1213" s="3" t="s">
        <v>353</v>
      </c>
      <c r="C1213" s="3">
        <v>0</v>
      </c>
    </row>
    <row r="1214" spans="2:3" hidden="1">
      <c r="B1214" s="3" t="s">
        <v>354</v>
      </c>
      <c r="C1214" s="3">
        <v>0</v>
      </c>
    </row>
    <row r="1215" spans="2:3" hidden="1">
      <c r="B1215" s="3" t="s">
        <v>355</v>
      </c>
      <c r="C1215" s="3">
        <v>0</v>
      </c>
    </row>
    <row r="1216" spans="2:3" hidden="1">
      <c r="B1216" s="3" t="s">
        <v>356</v>
      </c>
      <c r="C1216" s="3">
        <v>0</v>
      </c>
    </row>
    <row r="1217" spans="2:3" hidden="1">
      <c r="B1217" s="3" t="s">
        <v>357</v>
      </c>
      <c r="C1217" s="3">
        <v>0</v>
      </c>
    </row>
    <row r="1218" spans="2:3" hidden="1">
      <c r="B1218" s="3" t="s">
        <v>358</v>
      </c>
      <c r="C1218" s="3">
        <v>0</v>
      </c>
    </row>
    <row r="1219" spans="2:3" hidden="1">
      <c r="B1219" s="3" t="s">
        <v>359</v>
      </c>
      <c r="C1219" s="3">
        <v>0</v>
      </c>
    </row>
    <row r="1220" spans="2:3" hidden="1">
      <c r="B1220" s="3" t="s">
        <v>360</v>
      </c>
      <c r="C1220" s="3">
        <v>0</v>
      </c>
    </row>
    <row r="1221" spans="2:3" hidden="1">
      <c r="B1221" s="3" t="s">
        <v>361</v>
      </c>
      <c r="C1221" s="3">
        <v>0</v>
      </c>
    </row>
    <row r="1222" spans="2:3" hidden="1">
      <c r="B1222" s="3" t="s">
        <v>362</v>
      </c>
      <c r="C1222" s="3">
        <v>0</v>
      </c>
    </row>
    <row r="1223" spans="2:3" hidden="1">
      <c r="B1223" s="3" t="s">
        <v>363</v>
      </c>
      <c r="C1223" s="3">
        <v>0</v>
      </c>
    </row>
    <row r="1224" spans="2:3" hidden="1">
      <c r="B1224" s="3" t="s">
        <v>364</v>
      </c>
      <c r="C1224" s="3">
        <v>0</v>
      </c>
    </row>
    <row r="1225" spans="2:3" hidden="1">
      <c r="B1225" s="3" t="s">
        <v>365</v>
      </c>
      <c r="C1225" s="3">
        <v>0</v>
      </c>
    </row>
    <row r="1226" spans="2:3" hidden="1">
      <c r="B1226" s="3" t="s">
        <v>366</v>
      </c>
      <c r="C1226" s="3">
        <v>0</v>
      </c>
    </row>
    <row r="1227" spans="2:3" hidden="1">
      <c r="B1227" s="3" t="s">
        <v>367</v>
      </c>
      <c r="C1227" s="3">
        <v>0</v>
      </c>
    </row>
    <row r="1228" spans="2:3" hidden="1">
      <c r="B1228" s="3" t="s">
        <v>368</v>
      </c>
      <c r="C1228" s="3">
        <v>0</v>
      </c>
    </row>
    <row r="1229" spans="2:3" hidden="1">
      <c r="B1229" s="3" t="s">
        <v>369</v>
      </c>
      <c r="C1229" s="3">
        <v>0</v>
      </c>
    </row>
    <row r="1230" spans="2:3" hidden="1">
      <c r="B1230" s="3" t="s">
        <v>370</v>
      </c>
      <c r="C1230" s="3">
        <v>0</v>
      </c>
    </row>
    <row r="1231" spans="2:3" hidden="1">
      <c r="B1231" s="3" t="s">
        <v>371</v>
      </c>
      <c r="C1231" s="3">
        <v>0</v>
      </c>
    </row>
    <row r="1232" spans="2:3" hidden="1">
      <c r="B1232" s="3" t="s">
        <v>372</v>
      </c>
      <c r="C1232" s="3">
        <v>0</v>
      </c>
    </row>
    <row r="1233" spans="2:3" hidden="1">
      <c r="B1233" s="3" t="s">
        <v>373</v>
      </c>
      <c r="C1233" s="3">
        <v>0</v>
      </c>
    </row>
    <row r="1234" spans="2:3" hidden="1">
      <c r="B1234" s="3" t="s">
        <v>374</v>
      </c>
      <c r="C1234" s="3">
        <v>0</v>
      </c>
    </row>
    <row r="1235" spans="2:3" hidden="1">
      <c r="B1235" s="3" t="s">
        <v>375</v>
      </c>
      <c r="C1235" s="3">
        <v>0</v>
      </c>
    </row>
    <row r="1236" spans="2:3" hidden="1">
      <c r="B1236" s="3" t="s">
        <v>376</v>
      </c>
      <c r="C1236" s="3">
        <v>0</v>
      </c>
    </row>
    <row r="1237" spans="2:3" hidden="1">
      <c r="B1237" s="3" t="s">
        <v>377</v>
      </c>
      <c r="C1237" s="3">
        <v>0</v>
      </c>
    </row>
    <row r="1238" spans="2:3" hidden="1">
      <c r="B1238" s="3" t="s">
        <v>378</v>
      </c>
      <c r="C1238" s="3">
        <v>0</v>
      </c>
    </row>
    <row r="1239" spans="2:3" hidden="1">
      <c r="B1239" s="3" t="s">
        <v>379</v>
      </c>
      <c r="C1239" s="3">
        <v>0</v>
      </c>
    </row>
    <row r="1240" spans="2:3" hidden="1">
      <c r="B1240" s="3" t="s">
        <v>380</v>
      </c>
      <c r="C1240" s="3">
        <v>0</v>
      </c>
    </row>
    <row r="1241" spans="2:3" hidden="1">
      <c r="B1241" s="3" t="s">
        <v>381</v>
      </c>
      <c r="C1241" s="3">
        <v>0</v>
      </c>
    </row>
    <row r="1242" spans="2:3" hidden="1">
      <c r="B1242" s="3" t="s">
        <v>382</v>
      </c>
      <c r="C1242" s="3">
        <v>0</v>
      </c>
    </row>
    <row r="1243" spans="2:3" hidden="1">
      <c r="B1243" s="3" t="s">
        <v>383</v>
      </c>
      <c r="C1243" s="3">
        <v>0</v>
      </c>
    </row>
    <row r="1244" spans="2:3" hidden="1">
      <c r="B1244" s="3" t="s">
        <v>384</v>
      </c>
      <c r="C1244" s="3">
        <v>0</v>
      </c>
    </row>
    <row r="1245" spans="2:3" hidden="1">
      <c r="B1245" s="3" t="s">
        <v>385</v>
      </c>
      <c r="C1245" s="3">
        <v>0</v>
      </c>
    </row>
    <row r="1246" spans="2:3" hidden="1">
      <c r="B1246" s="3" t="s">
        <v>386</v>
      </c>
      <c r="C1246" s="3">
        <v>0</v>
      </c>
    </row>
    <row r="1247" spans="2:3" hidden="1">
      <c r="B1247" s="3" t="s">
        <v>387</v>
      </c>
      <c r="C1247" s="3">
        <v>0</v>
      </c>
    </row>
    <row r="1248" spans="2:3" hidden="1">
      <c r="B1248" s="3" t="s">
        <v>388</v>
      </c>
      <c r="C1248" s="3">
        <v>0</v>
      </c>
    </row>
    <row r="1249" spans="2:3" hidden="1">
      <c r="B1249" s="3" t="s">
        <v>389</v>
      </c>
      <c r="C1249" s="3">
        <v>0</v>
      </c>
    </row>
    <row r="1250" spans="2:3" hidden="1">
      <c r="B1250" s="3" t="s">
        <v>390</v>
      </c>
      <c r="C1250" s="3">
        <v>0</v>
      </c>
    </row>
    <row r="1251" spans="2:3"/>
  </sheetData>
  <sheetProtection sheet="1" objects="1" scenarios="1"/>
  <protectedRanges>
    <protectedRange sqref="F1 C5 C8:E8 F9:F10 F28:F29 F35" name="Grey cells"/>
  </protectedRanges>
  <mergeCells count="4">
    <mergeCell ref="B3:F3"/>
    <mergeCell ref="B99:I99"/>
    <mergeCell ref="A100:A107"/>
    <mergeCell ref="C78:C79"/>
  </mergeCells>
  <conditionalFormatting sqref="B90:C90">
    <cfRule type="expression" dxfId="7" priority="2" stopIfTrue="1">
      <formula>MID($B90,1,4)="Rent"</formula>
    </cfRule>
  </conditionalFormatting>
  <conditionalFormatting sqref="C13:D36">
    <cfRule type="expression" dxfId="6" priority="1">
      <formula>$F$1="yes"</formula>
    </cfRule>
  </conditionalFormatting>
  <dataValidations count="1">
    <dataValidation type="list" allowBlank="1" showInputMessage="1" showErrorMessage="1" sqref="F1" xr:uid="{B8865DCB-3D71-4E1E-BE7B-81DB1266B590}">
      <formula1>"Yes, No"</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3AA088FE-1509-44B1-953B-C2D9C1B7BD9C}">
          <x14:formula1>
            <xm:f>'Irrigation costs'!$J$22:$J$25</xm:f>
          </x14:formula1>
          <xm:sqref>C5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9A56D-0339-43B6-98E6-85B27C920DC3}">
  <dimension ref="A1:XFD1260"/>
  <sheetViews>
    <sheetView topLeftCell="A62" workbookViewId="0">
      <selection activeCell="F34" activeCellId="1" sqref="F31 F34"/>
    </sheetView>
  </sheetViews>
  <sheetFormatPr defaultColWidth="0" defaultRowHeight="16.5" zeroHeight="1"/>
  <cols>
    <col min="1" max="1" width="3.125" style="3" customWidth="1"/>
    <col min="2" max="2" width="43" style="3" customWidth="1"/>
    <col min="3" max="3" width="11.875" style="3" customWidth="1"/>
    <col min="4" max="4" width="10.5" style="3" customWidth="1"/>
    <col min="5" max="5" width="11" style="3" customWidth="1"/>
    <col min="6" max="6" width="12.625" style="3" customWidth="1"/>
    <col min="7" max="7" width="11.75" style="3" customWidth="1"/>
    <col min="8" max="8" width="11.875" style="3" customWidth="1"/>
    <col min="9" max="9" width="9" style="3" customWidth="1"/>
    <col min="10" max="13" width="8" style="3" hidden="1"/>
    <col min="14" max="14" width="38.75" style="3" hidden="1"/>
    <col min="15" max="257" width="8" style="3" hidden="1"/>
    <col min="258" max="258" width="28.125" style="3" hidden="1"/>
    <col min="259" max="259" width="8.125" style="3" hidden="1"/>
    <col min="260" max="260" width="9.125" style="3" hidden="1"/>
    <col min="261" max="261" width="9.75" style="3" hidden="1"/>
    <col min="262" max="262" width="11.125" style="3" hidden="1"/>
    <col min="263" max="263" width="10.375" style="3" hidden="1"/>
    <col min="264" max="264" width="10.5" style="3" hidden="1"/>
    <col min="265" max="513" width="8" style="3" hidden="1"/>
    <col min="514" max="514" width="28.125" style="3" hidden="1"/>
    <col min="515" max="515" width="8.125" style="3" hidden="1"/>
    <col min="516" max="516" width="9.125" style="3" hidden="1"/>
    <col min="517" max="517" width="9.75" style="3" hidden="1"/>
    <col min="518" max="518" width="11.125" style="3" hidden="1"/>
    <col min="519" max="519" width="10.375" style="3" hidden="1"/>
    <col min="520" max="520" width="10.5" style="3" hidden="1"/>
    <col min="521" max="769" width="8" style="3" hidden="1"/>
    <col min="770" max="770" width="28.125" style="3" hidden="1"/>
    <col min="771" max="771" width="8.125" style="3" hidden="1"/>
    <col min="772" max="772" width="9.125" style="3" hidden="1"/>
    <col min="773" max="773" width="9.75" style="3" hidden="1"/>
    <col min="774" max="774" width="11.125" style="3" hidden="1"/>
    <col min="775" max="775" width="10.375" style="3" hidden="1"/>
    <col min="776" max="776" width="10.5" style="3" hidden="1"/>
    <col min="777" max="1025" width="9" style="3" hidden="1"/>
    <col min="1026" max="1026" width="28.125" style="3" hidden="1"/>
    <col min="1027" max="1027" width="8.125" style="3" hidden="1"/>
    <col min="1028" max="1028" width="9.125" style="3" hidden="1"/>
    <col min="1029" max="1029" width="9.75" style="3" hidden="1"/>
    <col min="1030" max="1030" width="11.125" style="3" hidden="1"/>
    <col min="1031" max="1031" width="10.375" style="3" hidden="1"/>
    <col min="1032" max="1032" width="10.5" style="3" hidden="1"/>
    <col min="1033" max="1281" width="8" style="3" hidden="1"/>
    <col min="1282" max="1282" width="28.125" style="3" hidden="1"/>
    <col min="1283" max="1283" width="8.125" style="3" hidden="1"/>
    <col min="1284" max="1284" width="9.125" style="3" hidden="1"/>
    <col min="1285" max="1285" width="9.75" style="3" hidden="1"/>
    <col min="1286" max="1286" width="11.125" style="3" hidden="1"/>
    <col min="1287" max="1287" width="10.375" style="3" hidden="1"/>
    <col min="1288" max="1288" width="10.5" style="3" hidden="1"/>
    <col min="1289" max="1537" width="8" style="3" hidden="1"/>
    <col min="1538" max="1538" width="28.125" style="3" hidden="1"/>
    <col min="1539" max="1539" width="8.125" style="3" hidden="1"/>
    <col min="1540" max="1540" width="9.125" style="3" hidden="1"/>
    <col min="1541" max="1541" width="9.75" style="3" hidden="1"/>
    <col min="1542" max="1542" width="11.125" style="3" hidden="1"/>
    <col min="1543" max="1543" width="10.375" style="3" hidden="1"/>
    <col min="1544" max="1544" width="10.5" style="3" hidden="1"/>
    <col min="1545" max="1793" width="8" style="3" hidden="1"/>
    <col min="1794" max="1794" width="28.125" style="3" hidden="1"/>
    <col min="1795" max="1795" width="8.125" style="3" hidden="1"/>
    <col min="1796" max="1796" width="9.125" style="3" hidden="1"/>
    <col min="1797" max="1797" width="9.75" style="3" hidden="1"/>
    <col min="1798" max="1798" width="11.125" style="3" hidden="1"/>
    <col min="1799" max="1799" width="10.375" style="3" hidden="1"/>
    <col min="1800" max="1800" width="10.5" style="3" hidden="1"/>
    <col min="1801" max="2049" width="9" style="3" hidden="1"/>
    <col min="2050" max="2050" width="28.125" style="3" hidden="1"/>
    <col min="2051" max="2051" width="8.125" style="3" hidden="1"/>
    <col min="2052" max="2052" width="9.125" style="3" hidden="1"/>
    <col min="2053" max="2053" width="9.75" style="3" hidden="1"/>
    <col min="2054" max="2054" width="11.125" style="3" hidden="1"/>
    <col min="2055" max="2055" width="10.375" style="3" hidden="1"/>
    <col min="2056" max="2056" width="10.5" style="3" hidden="1"/>
    <col min="2057" max="2305" width="8" style="3" hidden="1"/>
    <col min="2306" max="2306" width="28.125" style="3" hidden="1"/>
    <col min="2307" max="2307" width="8.125" style="3" hidden="1"/>
    <col min="2308" max="2308" width="9.125" style="3" hidden="1"/>
    <col min="2309" max="2309" width="9.75" style="3" hidden="1"/>
    <col min="2310" max="2310" width="11.125" style="3" hidden="1"/>
    <col min="2311" max="2311" width="10.375" style="3" hidden="1"/>
    <col min="2312" max="2312" width="10.5" style="3" hidden="1"/>
    <col min="2313" max="2561" width="8" style="3" hidden="1"/>
    <col min="2562" max="2562" width="28.125" style="3" hidden="1"/>
    <col min="2563" max="2563" width="8.125" style="3" hidden="1"/>
    <col min="2564" max="2564" width="9.125" style="3" hidden="1"/>
    <col min="2565" max="2565" width="9.75" style="3" hidden="1"/>
    <col min="2566" max="2566" width="11.125" style="3" hidden="1"/>
    <col min="2567" max="2567" width="10.375" style="3" hidden="1"/>
    <col min="2568" max="2568" width="10.5" style="3" hidden="1"/>
    <col min="2569" max="2817" width="8" style="3" hidden="1"/>
    <col min="2818" max="2818" width="28.125" style="3" hidden="1"/>
    <col min="2819" max="2819" width="8.125" style="3" hidden="1"/>
    <col min="2820" max="2820" width="9.125" style="3" hidden="1"/>
    <col min="2821" max="2821" width="9.75" style="3" hidden="1"/>
    <col min="2822" max="2822" width="11.125" style="3" hidden="1"/>
    <col min="2823" max="2823" width="10.375" style="3" hidden="1"/>
    <col min="2824" max="2824" width="10.5" style="3" hidden="1"/>
    <col min="2825" max="3073" width="9" style="3" hidden="1"/>
    <col min="3074" max="3074" width="28.125" style="3" hidden="1"/>
    <col min="3075" max="3075" width="8.125" style="3" hidden="1"/>
    <col min="3076" max="3076" width="9.125" style="3" hidden="1"/>
    <col min="3077" max="3077" width="9.75" style="3" hidden="1"/>
    <col min="3078" max="3078" width="11.125" style="3" hidden="1"/>
    <col min="3079" max="3079" width="10.375" style="3" hidden="1"/>
    <col min="3080" max="3080" width="10.5" style="3" hidden="1"/>
    <col min="3081" max="3329" width="8" style="3" hidden="1"/>
    <col min="3330" max="3330" width="28.125" style="3" hidden="1"/>
    <col min="3331" max="3331" width="8.125" style="3" hidden="1"/>
    <col min="3332" max="3332" width="9.125" style="3" hidden="1"/>
    <col min="3333" max="3333" width="9.75" style="3" hidden="1"/>
    <col min="3334" max="3334" width="11.125" style="3" hidden="1"/>
    <col min="3335" max="3335" width="10.375" style="3" hidden="1"/>
    <col min="3336" max="3336" width="10.5" style="3" hidden="1"/>
    <col min="3337" max="3585" width="8" style="3" hidden="1"/>
    <col min="3586" max="3586" width="28.125" style="3" hidden="1"/>
    <col min="3587" max="3587" width="8.125" style="3" hidden="1"/>
    <col min="3588" max="3588" width="9.125" style="3" hidden="1"/>
    <col min="3589" max="3589" width="9.75" style="3" hidden="1"/>
    <col min="3590" max="3590" width="11.125" style="3" hidden="1"/>
    <col min="3591" max="3591" width="10.375" style="3" hidden="1"/>
    <col min="3592" max="3592" width="10.5" style="3" hidden="1"/>
    <col min="3593" max="3841" width="8" style="3" hidden="1"/>
    <col min="3842" max="3842" width="28.125" style="3" hidden="1"/>
    <col min="3843" max="3843" width="8.125" style="3" hidden="1"/>
    <col min="3844" max="3844" width="9.125" style="3" hidden="1"/>
    <col min="3845" max="3845" width="9.75" style="3" hidden="1"/>
    <col min="3846" max="3846" width="11.125" style="3" hidden="1"/>
    <col min="3847" max="3847" width="10.375" style="3" hidden="1"/>
    <col min="3848" max="3848" width="10.5" style="3" hidden="1"/>
    <col min="3849" max="4097" width="9" style="3" hidden="1"/>
    <col min="4098" max="4098" width="28.125" style="3" hidden="1"/>
    <col min="4099" max="4099" width="8.125" style="3" hidden="1"/>
    <col min="4100" max="4100" width="9.125" style="3" hidden="1"/>
    <col min="4101" max="4101" width="9.75" style="3" hidden="1"/>
    <col min="4102" max="4102" width="11.125" style="3" hidden="1"/>
    <col min="4103" max="4103" width="10.375" style="3" hidden="1"/>
    <col min="4104" max="4104" width="10.5" style="3" hidden="1"/>
    <col min="4105" max="4353" width="8" style="3" hidden="1"/>
    <col min="4354" max="4354" width="28.125" style="3" hidden="1"/>
    <col min="4355" max="4355" width="8.125" style="3" hidden="1"/>
    <col min="4356" max="4356" width="9.125" style="3" hidden="1"/>
    <col min="4357" max="4357" width="9.75" style="3" hidden="1"/>
    <col min="4358" max="4358" width="11.125" style="3" hidden="1"/>
    <col min="4359" max="4359" width="10.375" style="3" hidden="1"/>
    <col min="4360" max="4360" width="10.5" style="3" hidden="1"/>
    <col min="4361" max="4609" width="8" style="3" hidden="1"/>
    <col min="4610" max="4610" width="28.125" style="3" hidden="1"/>
    <col min="4611" max="4611" width="8.125" style="3" hidden="1"/>
    <col min="4612" max="4612" width="9.125" style="3" hidden="1"/>
    <col min="4613" max="4613" width="9.75" style="3" hidden="1"/>
    <col min="4614" max="4614" width="11.125" style="3" hidden="1"/>
    <col min="4615" max="4615" width="10.375" style="3" hidden="1"/>
    <col min="4616" max="4616" width="10.5" style="3" hidden="1"/>
    <col min="4617" max="4865" width="8" style="3" hidden="1"/>
    <col min="4866" max="4866" width="28.125" style="3" hidden="1"/>
    <col min="4867" max="4867" width="8.125" style="3" hidden="1"/>
    <col min="4868" max="4868" width="9.125" style="3" hidden="1"/>
    <col min="4869" max="4869" width="9.75" style="3" hidden="1"/>
    <col min="4870" max="4870" width="11.125" style="3" hidden="1"/>
    <col min="4871" max="4871" width="10.375" style="3" hidden="1"/>
    <col min="4872" max="4872" width="10.5" style="3" hidden="1"/>
    <col min="4873" max="5121" width="9" style="3" hidden="1"/>
    <col min="5122" max="5122" width="28.125" style="3" hidden="1"/>
    <col min="5123" max="5123" width="8.125" style="3" hidden="1"/>
    <col min="5124" max="5124" width="9.125" style="3" hidden="1"/>
    <col min="5125" max="5125" width="9.75" style="3" hidden="1"/>
    <col min="5126" max="5126" width="11.125" style="3" hidden="1"/>
    <col min="5127" max="5127" width="10.375" style="3" hidden="1"/>
    <col min="5128" max="5128" width="10.5" style="3" hidden="1"/>
    <col min="5129" max="5377" width="8" style="3" hidden="1"/>
    <col min="5378" max="5378" width="28.125" style="3" hidden="1"/>
    <col min="5379" max="5379" width="8.125" style="3" hidden="1"/>
    <col min="5380" max="5380" width="9.125" style="3" hidden="1"/>
    <col min="5381" max="5381" width="9.75" style="3" hidden="1"/>
    <col min="5382" max="5382" width="11.125" style="3" hidden="1"/>
    <col min="5383" max="5383" width="10.375" style="3" hidden="1"/>
    <col min="5384" max="5384" width="10.5" style="3" hidden="1"/>
    <col min="5385" max="5633" width="8" style="3" hidden="1"/>
    <col min="5634" max="5634" width="28.125" style="3" hidden="1"/>
    <col min="5635" max="5635" width="8.125" style="3" hidden="1"/>
    <col min="5636" max="5636" width="9.125" style="3" hidden="1"/>
    <col min="5637" max="5637" width="9.75" style="3" hidden="1"/>
    <col min="5638" max="5638" width="11.125" style="3" hidden="1"/>
    <col min="5639" max="5639" width="10.375" style="3" hidden="1"/>
    <col min="5640" max="5640" width="10.5" style="3" hidden="1"/>
    <col min="5641" max="5889" width="8" style="3" hidden="1"/>
    <col min="5890" max="5890" width="28.125" style="3" hidden="1"/>
    <col min="5891" max="5891" width="8.125" style="3" hidden="1"/>
    <col min="5892" max="5892" width="9.125" style="3" hidden="1"/>
    <col min="5893" max="5893" width="9.75" style="3" hidden="1"/>
    <col min="5894" max="5894" width="11.125" style="3" hidden="1"/>
    <col min="5895" max="5895" width="10.375" style="3" hidden="1"/>
    <col min="5896" max="5896" width="10.5" style="3" hidden="1"/>
    <col min="5897" max="6145" width="9" style="3" hidden="1"/>
    <col min="6146" max="6146" width="28.125" style="3" hidden="1"/>
    <col min="6147" max="6147" width="8.125" style="3" hidden="1"/>
    <col min="6148" max="6148" width="9.125" style="3" hidden="1"/>
    <col min="6149" max="6149" width="9.75" style="3" hidden="1"/>
    <col min="6150" max="6150" width="11.125" style="3" hidden="1"/>
    <col min="6151" max="6151" width="10.375" style="3" hidden="1"/>
    <col min="6152" max="6152" width="10.5" style="3" hidden="1"/>
    <col min="6153" max="6401" width="8" style="3" hidden="1"/>
    <col min="6402" max="6402" width="28.125" style="3" hidden="1"/>
    <col min="6403" max="6403" width="8.125" style="3" hidden="1"/>
    <col min="6404" max="6404" width="9.125" style="3" hidden="1"/>
    <col min="6405" max="6405" width="9.75" style="3" hidden="1"/>
    <col min="6406" max="6406" width="11.125" style="3" hidden="1"/>
    <col min="6407" max="6407" width="10.375" style="3" hidden="1"/>
    <col min="6408" max="6408" width="10.5" style="3" hidden="1"/>
    <col min="6409" max="6657" width="8" style="3" hidden="1"/>
    <col min="6658" max="6658" width="28.125" style="3" hidden="1"/>
    <col min="6659" max="6659" width="8.125" style="3" hidden="1"/>
    <col min="6660" max="6660" width="9.125" style="3" hidden="1"/>
    <col min="6661" max="6661" width="9.75" style="3" hidden="1"/>
    <col min="6662" max="6662" width="11.125" style="3" hidden="1"/>
    <col min="6663" max="6663" width="10.375" style="3" hidden="1"/>
    <col min="6664" max="6664" width="10.5" style="3" hidden="1"/>
    <col min="6665" max="6913" width="8" style="3" hidden="1"/>
    <col min="6914" max="6914" width="28.125" style="3" hidden="1"/>
    <col min="6915" max="6915" width="8.125" style="3" hidden="1"/>
    <col min="6916" max="6916" width="9.125" style="3" hidden="1"/>
    <col min="6917" max="6917" width="9.75" style="3" hidden="1"/>
    <col min="6918" max="6918" width="11.125" style="3" hidden="1"/>
    <col min="6919" max="6919" width="10.375" style="3" hidden="1"/>
    <col min="6920" max="6920" width="10.5" style="3" hidden="1"/>
    <col min="6921" max="7169" width="9" style="3" hidden="1"/>
    <col min="7170" max="7170" width="28.125" style="3" hidden="1"/>
    <col min="7171" max="7171" width="8.125" style="3" hidden="1"/>
    <col min="7172" max="7172" width="9.125" style="3" hidden="1"/>
    <col min="7173" max="7173" width="9.75" style="3" hidden="1"/>
    <col min="7174" max="7174" width="11.125" style="3" hidden="1"/>
    <col min="7175" max="7175" width="10.375" style="3" hidden="1"/>
    <col min="7176" max="7176" width="10.5" style="3" hidden="1"/>
    <col min="7177" max="7425" width="8" style="3" hidden="1"/>
    <col min="7426" max="7426" width="28.125" style="3" hidden="1"/>
    <col min="7427" max="7427" width="8.125" style="3" hidden="1"/>
    <col min="7428" max="7428" width="9.125" style="3" hidden="1"/>
    <col min="7429" max="7429" width="9.75" style="3" hidden="1"/>
    <col min="7430" max="7430" width="11.125" style="3" hidden="1"/>
    <col min="7431" max="7431" width="10.375" style="3" hidden="1"/>
    <col min="7432" max="7432" width="10.5" style="3" hidden="1"/>
    <col min="7433" max="7681" width="8" style="3" hidden="1"/>
    <col min="7682" max="7682" width="28.125" style="3" hidden="1"/>
    <col min="7683" max="7683" width="8.125" style="3" hidden="1"/>
    <col min="7684" max="7684" width="9.125" style="3" hidden="1"/>
    <col min="7685" max="7685" width="9.75" style="3" hidden="1"/>
    <col min="7686" max="7686" width="11.125" style="3" hidden="1"/>
    <col min="7687" max="7687" width="10.375" style="3" hidden="1"/>
    <col min="7688" max="7688" width="10.5" style="3" hidden="1"/>
    <col min="7689" max="7937" width="8" style="3" hidden="1"/>
    <col min="7938" max="7938" width="28.125" style="3" hidden="1"/>
    <col min="7939" max="7939" width="8.125" style="3" hidden="1"/>
    <col min="7940" max="7940" width="9.125" style="3" hidden="1"/>
    <col min="7941" max="7941" width="9.75" style="3" hidden="1"/>
    <col min="7942" max="7942" width="11.125" style="3" hidden="1"/>
    <col min="7943" max="7943" width="10.375" style="3" hidden="1"/>
    <col min="7944" max="7944" width="10.5" style="3" hidden="1"/>
    <col min="7945" max="8193" width="9" style="3" hidden="1"/>
    <col min="8194" max="8194" width="28.125" style="3" hidden="1"/>
    <col min="8195" max="8195" width="8.125" style="3" hidden="1"/>
    <col min="8196" max="8196" width="9.125" style="3" hidden="1"/>
    <col min="8197" max="8197" width="9.75" style="3" hidden="1"/>
    <col min="8198" max="8198" width="11.125" style="3" hidden="1"/>
    <col min="8199" max="8199" width="10.375" style="3" hidden="1"/>
    <col min="8200" max="8200" width="10.5" style="3" hidden="1"/>
    <col min="8201" max="8449" width="8" style="3" hidden="1"/>
    <col min="8450" max="8450" width="28.125" style="3" hidden="1"/>
    <col min="8451" max="8451" width="8.125" style="3" hidden="1"/>
    <col min="8452" max="8452" width="9.125" style="3" hidden="1"/>
    <col min="8453" max="8453" width="9.75" style="3" hidden="1"/>
    <col min="8454" max="8454" width="11.125" style="3" hidden="1"/>
    <col min="8455" max="8455" width="10.375" style="3" hidden="1"/>
    <col min="8456" max="8456" width="10.5" style="3" hidden="1"/>
    <col min="8457" max="8705" width="8" style="3" hidden="1"/>
    <col min="8706" max="8706" width="28.125" style="3" hidden="1"/>
    <col min="8707" max="8707" width="8.125" style="3" hidden="1"/>
    <col min="8708" max="8708" width="9.125" style="3" hidden="1"/>
    <col min="8709" max="8709" width="9.75" style="3" hidden="1"/>
    <col min="8710" max="8710" width="11.125" style="3" hidden="1"/>
    <col min="8711" max="8711" width="10.375" style="3" hidden="1"/>
    <col min="8712" max="8712" width="10.5" style="3" hidden="1"/>
    <col min="8713" max="8961" width="8" style="3" hidden="1"/>
    <col min="8962" max="8962" width="28.125" style="3" hidden="1"/>
    <col min="8963" max="8963" width="8.125" style="3" hidden="1"/>
    <col min="8964" max="8964" width="9.125" style="3" hidden="1"/>
    <col min="8965" max="8965" width="9.75" style="3" hidden="1"/>
    <col min="8966" max="8966" width="11.125" style="3" hidden="1"/>
    <col min="8967" max="8967" width="10.375" style="3" hidden="1"/>
    <col min="8968" max="8968" width="10.5" style="3" hidden="1"/>
    <col min="8969" max="9217" width="9" style="3" hidden="1"/>
    <col min="9218" max="9218" width="28.125" style="3" hidden="1"/>
    <col min="9219" max="9219" width="8.125" style="3" hidden="1"/>
    <col min="9220" max="9220" width="9.125" style="3" hidden="1"/>
    <col min="9221" max="9221" width="9.75" style="3" hidden="1"/>
    <col min="9222" max="9222" width="11.125" style="3" hidden="1"/>
    <col min="9223" max="9223" width="10.375" style="3" hidden="1"/>
    <col min="9224" max="9224" width="10.5" style="3" hidden="1"/>
    <col min="9225" max="9473" width="8" style="3" hidden="1"/>
    <col min="9474" max="9474" width="28.125" style="3" hidden="1"/>
    <col min="9475" max="9475" width="8.125" style="3" hidden="1"/>
    <col min="9476" max="9476" width="9.125" style="3" hidden="1"/>
    <col min="9477" max="9477" width="9.75" style="3" hidden="1"/>
    <col min="9478" max="9478" width="11.125" style="3" hidden="1"/>
    <col min="9479" max="9479" width="10.375" style="3" hidden="1"/>
    <col min="9480" max="9480" width="10.5" style="3" hidden="1"/>
    <col min="9481" max="9729" width="8" style="3" hidden="1"/>
    <col min="9730" max="9730" width="28.125" style="3" hidden="1"/>
    <col min="9731" max="9731" width="8.125" style="3" hidden="1"/>
    <col min="9732" max="9732" width="9.125" style="3" hidden="1"/>
    <col min="9733" max="9733" width="9.75" style="3" hidden="1"/>
    <col min="9734" max="9734" width="11.125" style="3" hidden="1"/>
    <col min="9735" max="9735" width="10.375" style="3" hidden="1"/>
    <col min="9736" max="9736" width="10.5" style="3" hidden="1"/>
    <col min="9737" max="9985" width="8" style="3" hidden="1"/>
    <col min="9986" max="9986" width="28.125" style="3" hidden="1"/>
    <col min="9987" max="9987" width="8.125" style="3" hidden="1"/>
    <col min="9988" max="9988" width="9.125" style="3" hidden="1"/>
    <col min="9989" max="9989" width="9.75" style="3" hidden="1"/>
    <col min="9990" max="9990" width="11.125" style="3" hidden="1"/>
    <col min="9991" max="9991" width="10.375" style="3" hidden="1"/>
    <col min="9992" max="9992" width="10.5" style="3" hidden="1"/>
    <col min="9993" max="10241" width="9" style="3" hidden="1"/>
    <col min="10242" max="10242" width="28.125" style="3" hidden="1"/>
    <col min="10243" max="10243" width="8.125" style="3" hidden="1"/>
    <col min="10244" max="10244" width="9.125" style="3" hidden="1"/>
    <col min="10245" max="10245" width="9.75" style="3" hidden="1"/>
    <col min="10246" max="10246" width="11.125" style="3" hidden="1"/>
    <col min="10247" max="10247" width="10.375" style="3" hidden="1"/>
    <col min="10248" max="10248" width="10.5" style="3" hidden="1"/>
    <col min="10249" max="10497" width="8" style="3" hidden="1"/>
    <col min="10498" max="10498" width="28.125" style="3" hidden="1"/>
    <col min="10499" max="10499" width="8.125" style="3" hidden="1"/>
    <col min="10500" max="10500" width="9.125" style="3" hidden="1"/>
    <col min="10501" max="10501" width="9.75" style="3" hidden="1"/>
    <col min="10502" max="10502" width="11.125" style="3" hidden="1"/>
    <col min="10503" max="10503" width="10.375" style="3" hidden="1"/>
    <col min="10504" max="10504" width="10.5" style="3" hidden="1"/>
    <col min="10505" max="10753" width="8" style="3" hidden="1"/>
    <col min="10754" max="10754" width="28.125" style="3" hidden="1"/>
    <col min="10755" max="10755" width="8.125" style="3" hidden="1"/>
    <col min="10756" max="10756" width="9.125" style="3" hidden="1"/>
    <col min="10757" max="10757" width="9.75" style="3" hidden="1"/>
    <col min="10758" max="10758" width="11.125" style="3" hidden="1"/>
    <col min="10759" max="10759" width="10.375" style="3" hidden="1"/>
    <col min="10760" max="10760" width="10.5" style="3" hidden="1"/>
    <col min="10761" max="11009" width="8" style="3" hidden="1"/>
    <col min="11010" max="11010" width="28.125" style="3" hidden="1"/>
    <col min="11011" max="11011" width="8.125" style="3" hidden="1"/>
    <col min="11012" max="11012" width="9.125" style="3" hidden="1"/>
    <col min="11013" max="11013" width="9.75" style="3" hidden="1"/>
    <col min="11014" max="11014" width="11.125" style="3" hidden="1"/>
    <col min="11015" max="11015" width="10.375" style="3" hidden="1"/>
    <col min="11016" max="11016" width="10.5" style="3" hidden="1"/>
    <col min="11017" max="11265" width="9" style="3" hidden="1"/>
    <col min="11266" max="11266" width="28.125" style="3" hidden="1"/>
    <col min="11267" max="11267" width="8.125" style="3" hidden="1"/>
    <col min="11268" max="11268" width="9.125" style="3" hidden="1"/>
    <col min="11269" max="11269" width="9.75" style="3" hidden="1"/>
    <col min="11270" max="11270" width="11.125" style="3" hidden="1"/>
    <col min="11271" max="11271" width="10.375" style="3" hidden="1"/>
    <col min="11272" max="11272" width="10.5" style="3" hidden="1"/>
    <col min="11273" max="11521" width="8" style="3" hidden="1"/>
    <col min="11522" max="11522" width="28.125" style="3" hidden="1"/>
    <col min="11523" max="11523" width="8.125" style="3" hidden="1"/>
    <col min="11524" max="11524" width="9.125" style="3" hidden="1"/>
    <col min="11525" max="11525" width="9.75" style="3" hidden="1"/>
    <col min="11526" max="11526" width="11.125" style="3" hidden="1"/>
    <col min="11527" max="11527" width="10.375" style="3" hidden="1"/>
    <col min="11528" max="11528" width="10.5" style="3" hidden="1"/>
    <col min="11529" max="11777" width="8" style="3" hidden="1"/>
    <col min="11778" max="11778" width="28.125" style="3" hidden="1"/>
    <col min="11779" max="11779" width="8.125" style="3" hidden="1"/>
    <col min="11780" max="11780" width="9.125" style="3" hidden="1"/>
    <col min="11781" max="11781" width="9.75" style="3" hidden="1"/>
    <col min="11782" max="11782" width="11.125" style="3" hidden="1"/>
    <col min="11783" max="11783" width="10.375" style="3" hidden="1"/>
    <col min="11784" max="11784" width="10.5" style="3" hidden="1"/>
    <col min="11785" max="12033" width="8" style="3" hidden="1"/>
    <col min="12034" max="12034" width="28.125" style="3" hidden="1"/>
    <col min="12035" max="12035" width="8.125" style="3" hidden="1"/>
    <col min="12036" max="12036" width="9.125" style="3" hidden="1"/>
    <col min="12037" max="12037" width="9.75" style="3" hidden="1"/>
    <col min="12038" max="12038" width="11.125" style="3" hidden="1"/>
    <col min="12039" max="12039" width="10.375" style="3" hidden="1"/>
    <col min="12040" max="12040" width="10.5" style="3" hidden="1"/>
    <col min="12041" max="12289" width="9" style="3" hidden="1"/>
    <col min="12290" max="12290" width="28.125" style="3" hidden="1"/>
    <col min="12291" max="12291" width="8.125" style="3" hidden="1"/>
    <col min="12292" max="12292" width="9.125" style="3" hidden="1"/>
    <col min="12293" max="12293" width="9.75" style="3" hidden="1"/>
    <col min="12294" max="12294" width="11.125" style="3" hidden="1"/>
    <col min="12295" max="12295" width="10.375" style="3" hidden="1"/>
    <col min="12296" max="12296" width="10.5" style="3" hidden="1"/>
    <col min="12297" max="12545" width="8" style="3" hidden="1"/>
    <col min="12546" max="12546" width="28.125" style="3" hidden="1"/>
    <col min="12547" max="12547" width="8.125" style="3" hidden="1"/>
    <col min="12548" max="12548" width="9.125" style="3" hidden="1"/>
    <col min="12549" max="12549" width="9.75" style="3" hidden="1"/>
    <col min="12550" max="12550" width="11.125" style="3" hidden="1"/>
    <col min="12551" max="12551" width="10.375" style="3" hidden="1"/>
    <col min="12552" max="12552" width="10.5" style="3" hidden="1"/>
    <col min="12553" max="12801" width="8" style="3" hidden="1"/>
    <col min="12802" max="12802" width="28.125" style="3" hidden="1"/>
    <col min="12803" max="12803" width="8.125" style="3" hidden="1"/>
    <col min="12804" max="12804" width="9.125" style="3" hidden="1"/>
    <col min="12805" max="12805" width="9.75" style="3" hidden="1"/>
    <col min="12806" max="12806" width="11.125" style="3" hidden="1"/>
    <col min="12807" max="12807" width="10.375" style="3" hidden="1"/>
    <col min="12808" max="12808" width="10.5" style="3" hidden="1"/>
    <col min="12809" max="13057" width="8" style="3" hidden="1"/>
    <col min="13058" max="13058" width="28.125" style="3" hidden="1"/>
    <col min="13059" max="13059" width="8.125" style="3" hidden="1"/>
    <col min="13060" max="13060" width="9.125" style="3" hidden="1"/>
    <col min="13061" max="13061" width="9.75" style="3" hidden="1"/>
    <col min="13062" max="13062" width="11.125" style="3" hidden="1"/>
    <col min="13063" max="13063" width="10.375" style="3" hidden="1"/>
    <col min="13064" max="13064" width="10.5" style="3" hidden="1"/>
    <col min="13065" max="13313" width="9" style="3" hidden="1"/>
    <col min="13314" max="13314" width="28.125" style="3" hidden="1"/>
    <col min="13315" max="13315" width="8.125" style="3" hidden="1"/>
    <col min="13316" max="13316" width="9.125" style="3" hidden="1"/>
    <col min="13317" max="13317" width="9.75" style="3" hidden="1"/>
    <col min="13318" max="13318" width="11.125" style="3" hidden="1"/>
    <col min="13319" max="13319" width="10.375" style="3" hidden="1"/>
    <col min="13320" max="13320" width="10.5" style="3" hidden="1"/>
    <col min="13321" max="13569" width="8" style="3" hidden="1"/>
    <col min="13570" max="13570" width="28.125" style="3" hidden="1"/>
    <col min="13571" max="13571" width="8.125" style="3" hidden="1"/>
    <col min="13572" max="13572" width="9.125" style="3" hidden="1"/>
    <col min="13573" max="13573" width="9.75" style="3" hidden="1"/>
    <col min="13574" max="13574" width="11.125" style="3" hidden="1"/>
    <col min="13575" max="13575" width="10.375" style="3" hidden="1"/>
    <col min="13576" max="13576" width="10.5" style="3" hidden="1"/>
    <col min="13577" max="13825" width="8" style="3" hidden="1"/>
    <col min="13826" max="13826" width="28.125" style="3" hidden="1"/>
    <col min="13827" max="13827" width="8.125" style="3" hidden="1"/>
    <col min="13828" max="13828" width="9.125" style="3" hidden="1"/>
    <col min="13829" max="13829" width="9.75" style="3" hidden="1"/>
    <col min="13830" max="13830" width="11.125" style="3" hidden="1"/>
    <col min="13831" max="13831" width="10.375" style="3" hidden="1"/>
    <col min="13832" max="13832" width="10.5" style="3" hidden="1"/>
    <col min="13833" max="14081" width="8" style="3" hidden="1"/>
    <col min="14082" max="14082" width="28.125" style="3" hidden="1"/>
    <col min="14083" max="14083" width="8.125" style="3" hidden="1"/>
    <col min="14084" max="14084" width="9.125" style="3" hidden="1"/>
    <col min="14085" max="14085" width="9.75" style="3" hidden="1"/>
    <col min="14086" max="14086" width="11.125" style="3" hidden="1"/>
    <col min="14087" max="14087" width="10.375" style="3" hidden="1"/>
    <col min="14088" max="14088" width="10.5" style="3" hidden="1"/>
    <col min="14089" max="14337" width="9" style="3" hidden="1"/>
    <col min="14338" max="14338" width="28.125" style="3" hidden="1"/>
    <col min="14339" max="14339" width="8.125" style="3" hidden="1"/>
    <col min="14340" max="14340" width="9.125" style="3" hidden="1"/>
    <col min="14341" max="14341" width="9.75" style="3" hidden="1"/>
    <col min="14342" max="14342" width="11.125" style="3" hidden="1"/>
    <col min="14343" max="14343" width="10.375" style="3" hidden="1"/>
    <col min="14344" max="14344" width="10.5" style="3" hidden="1"/>
    <col min="14345" max="14593" width="8" style="3" hidden="1"/>
    <col min="14594" max="14594" width="28.125" style="3" hidden="1"/>
    <col min="14595" max="14595" width="8.125" style="3" hidden="1"/>
    <col min="14596" max="14596" width="9.125" style="3" hidden="1"/>
    <col min="14597" max="14597" width="9.75" style="3" hidden="1"/>
    <col min="14598" max="14598" width="11.125" style="3" hidden="1"/>
    <col min="14599" max="14599" width="10.375" style="3" hidden="1"/>
    <col min="14600" max="14600" width="10.5" style="3" hidden="1"/>
    <col min="14601" max="14849" width="8" style="3" hidden="1"/>
    <col min="14850" max="14850" width="28.125" style="3" hidden="1"/>
    <col min="14851" max="14851" width="8.125" style="3" hidden="1"/>
    <col min="14852" max="14852" width="9.125" style="3" hidden="1"/>
    <col min="14853" max="14853" width="9.75" style="3" hidden="1"/>
    <col min="14854" max="14854" width="11.125" style="3" hidden="1"/>
    <col min="14855" max="14855" width="10.375" style="3" hidden="1"/>
    <col min="14856" max="14856" width="10.5" style="3" hidden="1"/>
    <col min="14857" max="15105" width="8" style="3" hidden="1"/>
    <col min="15106" max="15106" width="28.125" style="3" hidden="1"/>
    <col min="15107" max="15107" width="8.125" style="3" hidden="1"/>
    <col min="15108" max="15108" width="9.125" style="3" hidden="1"/>
    <col min="15109" max="15109" width="9.75" style="3" hidden="1"/>
    <col min="15110" max="15110" width="11.125" style="3" hidden="1"/>
    <col min="15111" max="15111" width="10.375" style="3" hidden="1"/>
    <col min="15112" max="15112" width="10.5" style="3" hidden="1"/>
    <col min="15113" max="15361" width="9" style="3" hidden="1"/>
    <col min="15362" max="15362" width="28.125" style="3" hidden="1"/>
    <col min="15363" max="15363" width="8.125" style="3" hidden="1"/>
    <col min="15364" max="15364" width="9.125" style="3" hidden="1"/>
    <col min="15365" max="15365" width="9.75" style="3" hidden="1"/>
    <col min="15366" max="15366" width="11.125" style="3" hidden="1"/>
    <col min="15367" max="15367" width="10.375" style="3" hidden="1"/>
    <col min="15368" max="15368" width="10.5" style="3" hidden="1"/>
    <col min="15369" max="15617" width="8" style="3" hidden="1"/>
    <col min="15618" max="15618" width="28.125" style="3" hidden="1"/>
    <col min="15619" max="15619" width="8.125" style="3" hidden="1"/>
    <col min="15620" max="15620" width="9.125" style="3" hidden="1"/>
    <col min="15621" max="15621" width="9.75" style="3" hidden="1"/>
    <col min="15622" max="15622" width="11.125" style="3" hidden="1"/>
    <col min="15623" max="15623" width="10.375" style="3" hidden="1"/>
    <col min="15624" max="15624" width="10.5" style="3" hidden="1"/>
    <col min="15625" max="15873" width="8" style="3" hidden="1"/>
    <col min="15874" max="15874" width="28.125" style="3" hidden="1"/>
    <col min="15875" max="15875" width="8.125" style="3" hidden="1"/>
    <col min="15876" max="15876" width="9.125" style="3" hidden="1"/>
    <col min="15877" max="15877" width="9.75" style="3" hidden="1"/>
    <col min="15878" max="15878" width="11.125" style="3" hidden="1"/>
    <col min="15879" max="15879" width="10.375" style="3" hidden="1"/>
    <col min="15880" max="15880" width="10.5" style="3" hidden="1"/>
    <col min="15881" max="16129" width="8" style="3" hidden="1"/>
    <col min="16130" max="16130" width="28.125" style="3" hidden="1"/>
    <col min="16131" max="16131" width="8.125" style="3" hidden="1"/>
    <col min="16132" max="16132" width="9.125" style="3" hidden="1"/>
    <col min="16133" max="16133" width="9.75" style="3" hidden="1"/>
    <col min="16134" max="16134" width="11.125" style="3" hidden="1"/>
    <col min="16135" max="16135" width="10.375" style="3" hidden="1"/>
    <col min="16136" max="16136" width="10.5" style="3" hidden="1"/>
    <col min="16137" max="16384" width="9" style="3" hidden="1"/>
  </cols>
  <sheetData>
    <row r="1" spans="2:8">
      <c r="B1" s="3" t="s">
        <v>30</v>
      </c>
      <c r="F1" s="4" t="s">
        <v>31</v>
      </c>
    </row>
    <row r="2" spans="2:8" ht="4.5" customHeight="1" thickBot="1"/>
    <row r="3" spans="2:8" ht="20.25" customHeight="1">
      <c r="B3" s="365" t="s">
        <v>962</v>
      </c>
      <c r="C3" s="366"/>
      <c r="D3" s="366"/>
      <c r="E3" s="366"/>
      <c r="F3" s="367"/>
      <c r="G3" s="19"/>
      <c r="H3" s="38"/>
    </row>
    <row r="4" spans="2:8" ht="6" customHeight="1">
      <c r="B4" s="5"/>
      <c r="C4" s="11"/>
      <c r="E4" s="11"/>
      <c r="F4" s="16"/>
      <c r="G4" s="19"/>
      <c r="H4" s="19"/>
    </row>
    <row r="5" spans="2:8">
      <c r="B5" s="237" t="s">
        <v>789</v>
      </c>
      <c r="C5" s="238" t="s">
        <v>764</v>
      </c>
      <c r="D5" s="95"/>
      <c r="E5" s="6"/>
      <c r="F5" s="239"/>
      <c r="G5" s="19"/>
      <c r="H5" s="19"/>
    </row>
    <row r="6" spans="2:8">
      <c r="B6" s="84" t="s">
        <v>408</v>
      </c>
      <c r="C6" s="85" t="s">
        <v>6</v>
      </c>
      <c r="D6" s="85" t="s">
        <v>10</v>
      </c>
      <c r="E6" s="86" t="s">
        <v>32</v>
      </c>
      <c r="F6" s="40" t="s">
        <v>33</v>
      </c>
      <c r="G6" s="19"/>
      <c r="H6" s="19"/>
    </row>
    <row r="7" spans="2:8">
      <c r="B7" s="8" t="s">
        <v>34</v>
      </c>
      <c r="C7" s="9" t="s">
        <v>881</v>
      </c>
      <c r="D7" s="78">
        <f>'Input quantities'!H5</f>
        <v>70</v>
      </c>
      <c r="E7" s="11">
        <f>'Input quantities'!H7</f>
        <v>14</v>
      </c>
      <c r="F7" s="13">
        <f>D7*E7</f>
        <v>980</v>
      </c>
      <c r="G7" s="107" t="s">
        <v>73</v>
      </c>
      <c r="H7" s="107" t="s">
        <v>73</v>
      </c>
    </row>
    <row r="8" spans="2:8">
      <c r="B8" s="8" t="s">
        <v>36</v>
      </c>
      <c r="C8" s="79"/>
      <c r="D8" s="79">
        <v>0</v>
      </c>
      <c r="E8" s="80">
        <v>0</v>
      </c>
      <c r="F8" s="13">
        <f>D8*E8</f>
        <v>0</v>
      </c>
      <c r="G8" s="39"/>
      <c r="H8" s="39"/>
    </row>
    <row r="9" spans="2:8">
      <c r="B9" s="14" t="s">
        <v>37</v>
      </c>
      <c r="C9" s="11"/>
      <c r="D9" s="93"/>
      <c r="E9" s="11"/>
      <c r="F9" s="17">
        <v>20</v>
      </c>
      <c r="G9" s="39"/>
      <c r="H9" s="39"/>
    </row>
    <row r="10" spans="2:8">
      <c r="B10" s="14" t="s">
        <v>38</v>
      </c>
      <c r="C10" s="11"/>
      <c r="D10" s="93"/>
      <c r="E10" s="11"/>
      <c r="F10" s="96">
        <v>0</v>
      </c>
      <c r="G10" s="39"/>
      <c r="H10" s="39"/>
    </row>
    <row r="11" spans="2:8">
      <c r="B11" s="90" t="s">
        <v>411</v>
      </c>
      <c r="C11" s="6"/>
      <c r="D11" s="20"/>
      <c r="E11" s="20"/>
      <c r="F11" s="91">
        <f>SUM(F7:F10)</f>
        <v>1000</v>
      </c>
      <c r="G11" s="11"/>
      <c r="H11" s="11"/>
    </row>
    <row r="12" spans="2:8">
      <c r="B12" s="10"/>
      <c r="C12" s="11"/>
      <c r="D12" s="12"/>
      <c r="E12" s="11"/>
      <c r="F12" s="13"/>
      <c r="G12" s="11"/>
      <c r="H12" s="11"/>
    </row>
    <row r="13" spans="2:8">
      <c r="B13" s="87" t="s">
        <v>409</v>
      </c>
      <c r="C13" s="97" t="s">
        <v>39</v>
      </c>
      <c r="D13" s="97" t="s">
        <v>32</v>
      </c>
      <c r="E13" s="11"/>
      <c r="F13" s="13"/>
      <c r="G13" s="41"/>
      <c r="H13" s="41"/>
    </row>
    <row r="14" spans="2:8">
      <c r="B14" s="14" t="s">
        <v>22</v>
      </c>
      <c r="C14" s="98">
        <f>'Input quantities'!H11</f>
        <v>65</v>
      </c>
      <c r="D14" s="82">
        <f>'Input prices'!K14</f>
        <v>0.38</v>
      </c>
      <c r="F14" s="13">
        <f>D14*C14/'Input quantities'!H10</f>
        <v>24.7</v>
      </c>
      <c r="G14" s="11"/>
      <c r="H14" s="11"/>
    </row>
    <row r="15" spans="2:8">
      <c r="B15" s="14" t="s">
        <v>40</v>
      </c>
      <c r="C15" s="81"/>
      <c r="D15" s="82"/>
      <c r="E15" s="106"/>
      <c r="F15" s="13">
        <f>SUM(E16:E20)</f>
        <v>164.1</v>
      </c>
      <c r="G15" s="11"/>
      <c r="H15" s="11"/>
    </row>
    <row r="16" spans="2:8">
      <c r="B16" s="15" t="s">
        <v>41</v>
      </c>
      <c r="C16" s="81">
        <f>'Input quantities'!H12</f>
        <v>150</v>
      </c>
      <c r="D16" s="82">
        <f>IF('Input prices'!$K6&gt;0,'Input prices'!$K6,'Input prices'!$D6)</f>
        <v>0.6</v>
      </c>
      <c r="E16" s="104">
        <f>C16*D16</f>
        <v>90</v>
      </c>
      <c r="F16" s="13"/>
      <c r="G16" s="11"/>
      <c r="H16" s="11"/>
    </row>
    <row r="17" spans="2:8">
      <c r="B17" s="15" t="s">
        <v>42</v>
      </c>
      <c r="C17" s="81">
        <f>'Input quantities'!H13</f>
        <v>50</v>
      </c>
      <c r="D17" s="82">
        <f>IF('Input prices'!$K7&gt;0,'Input prices'!$K7,'Input prices'!$D7)</f>
        <v>0.45</v>
      </c>
      <c r="E17" s="104">
        <f>C17*D17</f>
        <v>22.5</v>
      </c>
      <c r="F17" s="13"/>
      <c r="G17" s="11"/>
      <c r="H17" s="11"/>
    </row>
    <row r="18" spans="2:8">
      <c r="B18" s="15" t="s">
        <v>14</v>
      </c>
      <c r="C18" s="81">
        <f>'Input quantities'!H14</f>
        <v>70</v>
      </c>
      <c r="D18" s="82">
        <f>IF('Input prices'!$K8&gt;0,'Input prices'!$K8,'Input prices'!$D8)</f>
        <v>0.38</v>
      </c>
      <c r="E18" s="104">
        <f>C18*D18</f>
        <v>26.6</v>
      </c>
      <c r="F18" s="13"/>
      <c r="G18" s="11"/>
      <c r="H18" s="11"/>
    </row>
    <row r="19" spans="2:8">
      <c r="B19" s="15" t="s">
        <v>792</v>
      </c>
      <c r="C19" s="81">
        <f>SUM('Input quantities'!H15:H18)</f>
        <v>10</v>
      </c>
      <c r="D19" s="82">
        <f>IF(C19=0,"",SUMPRODUCT('Input prices'!D9:D12,'Input quantities'!H15:H18)/SUM('Input quantities'!H15:H18))</f>
        <v>2.5</v>
      </c>
      <c r="E19" s="326">
        <f>SUMPRODUCT('Input quantities'!H15:H18,'Input prices'!D9:D12)</f>
        <v>25</v>
      </c>
      <c r="F19" s="13"/>
      <c r="G19" s="11"/>
      <c r="H19" s="11"/>
    </row>
    <row r="20" spans="2:8">
      <c r="B20" s="15" t="s">
        <v>15</v>
      </c>
      <c r="C20" s="81">
        <f>'Input quantities'!H19</f>
        <v>0</v>
      </c>
      <c r="D20" s="82">
        <f>IF('Input prices'!$K13&gt;0,'Input prices'!$K13,'Input prices'!$D13)</f>
        <v>30</v>
      </c>
      <c r="E20" s="104">
        <f>C20*D20</f>
        <v>0</v>
      </c>
      <c r="F20" s="16"/>
      <c r="G20" s="11"/>
      <c r="H20" s="11"/>
    </row>
    <row r="21" spans="2:8">
      <c r="B21" s="14" t="s">
        <v>43</v>
      </c>
      <c r="C21" s="81"/>
      <c r="D21" s="82"/>
      <c r="E21" s="104"/>
      <c r="F21" s="13">
        <f>SUM(E22:E25)</f>
        <v>135</v>
      </c>
      <c r="G21" s="11"/>
      <c r="H21" s="11"/>
    </row>
    <row r="22" spans="2:8">
      <c r="B22" s="15" t="s">
        <v>24</v>
      </c>
      <c r="C22" s="81">
        <f>'Input quantities'!H20</f>
        <v>3</v>
      </c>
      <c r="D22" s="82">
        <f>'Input prices'!K15</f>
        <v>45</v>
      </c>
      <c r="E22" s="104">
        <f>C22*D22</f>
        <v>135</v>
      </c>
      <c r="F22" s="13"/>
      <c r="G22" s="19"/>
      <c r="H22" s="19"/>
    </row>
    <row r="23" spans="2:8">
      <c r="B23" s="15" t="s">
        <v>794</v>
      </c>
      <c r="C23" s="81">
        <f>'Input quantities'!H21</f>
        <v>0</v>
      </c>
      <c r="D23" s="82">
        <f>'Input prices'!K16</f>
        <v>0</v>
      </c>
      <c r="E23" s="104">
        <f>C23*D23</f>
        <v>0</v>
      </c>
      <c r="F23" s="13"/>
      <c r="G23" s="19"/>
      <c r="H23" s="19"/>
    </row>
    <row r="24" spans="2:8">
      <c r="B24" s="15" t="s">
        <v>795</v>
      </c>
      <c r="C24" s="81">
        <f>'Input quantities'!H22</f>
        <v>0</v>
      </c>
      <c r="D24" s="82">
        <f>'Input prices'!K17</f>
        <v>16</v>
      </c>
      <c r="E24" s="104">
        <f t="shared" ref="E24:E25" si="0">C24*D24</f>
        <v>0</v>
      </c>
      <c r="F24" s="13"/>
      <c r="G24" s="19"/>
      <c r="H24" s="19"/>
    </row>
    <row r="25" spans="2:8">
      <c r="B25" s="15" t="s">
        <v>797</v>
      </c>
      <c r="C25" s="81">
        <f>'Input quantities'!H23</f>
        <v>0</v>
      </c>
      <c r="D25" s="82">
        <f>'Input prices'!K18</f>
        <v>0</v>
      </c>
      <c r="E25" s="104">
        <f t="shared" si="0"/>
        <v>0</v>
      </c>
      <c r="F25" s="13"/>
      <c r="G25" s="11"/>
      <c r="H25" s="11"/>
    </row>
    <row r="26" spans="2:8">
      <c r="B26" s="14" t="s">
        <v>393</v>
      </c>
      <c r="C26" s="81">
        <f>'Input quantities'!H24</f>
        <v>30</v>
      </c>
      <c r="D26" s="82">
        <f>IF(C5='Irrigation costs'!J25,0,HLOOKUP(C5,'Irrigation costs'!$B$3:$D$19,15,FALSE)/'Input quantities'!H24+HLOOKUP(C5,'Irrigation costs'!$B$3:$D$11,9,FALSE))</f>
        <v>7.7050222934472936</v>
      </c>
      <c r="E26" s="104"/>
      <c r="F26" s="13">
        <f>C26*D26</f>
        <v>231.1506688034188</v>
      </c>
      <c r="G26" s="11"/>
      <c r="H26" s="11"/>
    </row>
    <row r="27" spans="2:8">
      <c r="B27" s="14" t="s">
        <v>887</v>
      </c>
      <c r="C27" s="272">
        <f>IF('Input quantities'!H6&gt;'Input quantities'!H25,'Input quantities'!H6-'Input quantities'!H25,"-")</f>
        <v>5.0000000000000017E-2</v>
      </c>
      <c r="D27" s="82">
        <f>'Input prices'!D19</f>
        <v>0.05</v>
      </c>
      <c r="E27" s="104"/>
      <c r="F27" s="13">
        <f>IFERROR(C27*100*D27*D7*100/45,0)</f>
        <v>38.888888888888907</v>
      </c>
      <c r="G27" s="11"/>
      <c r="H27" s="11"/>
    </row>
    <row r="28" spans="2:8">
      <c r="B28" s="14" t="s">
        <v>44</v>
      </c>
      <c r="C28" s="81"/>
      <c r="D28" s="82"/>
      <c r="E28" s="11"/>
      <c r="F28" s="17">
        <v>8</v>
      </c>
      <c r="G28" s="11"/>
      <c r="H28" s="11"/>
    </row>
    <row r="29" spans="2:8">
      <c r="B29" s="14" t="s">
        <v>45</v>
      </c>
      <c r="C29" s="81"/>
      <c r="D29" s="82"/>
      <c r="E29" s="11"/>
      <c r="F29" s="17">
        <v>32</v>
      </c>
      <c r="G29" s="11"/>
      <c r="H29" s="11"/>
    </row>
    <row r="30" spans="2:8">
      <c r="B30" s="14" t="s">
        <v>46</v>
      </c>
      <c r="C30" s="81"/>
      <c r="D30" s="82"/>
      <c r="E30" s="11"/>
      <c r="F30" s="264">
        <f>G76</f>
        <v>32.620000000000005</v>
      </c>
      <c r="G30" s="11"/>
      <c r="H30" s="11"/>
    </row>
    <row r="31" spans="2:8">
      <c r="B31" s="14" t="s">
        <v>984</v>
      </c>
      <c r="C31" s="81">
        <f>D90</f>
        <v>0.77682545181534157</v>
      </c>
      <c r="D31" s="82">
        <f>'Input prices'!D20</f>
        <v>20</v>
      </c>
      <c r="E31" s="11"/>
      <c r="F31" s="264">
        <f>D31*C31</f>
        <v>15.536509036306832</v>
      </c>
      <c r="G31" s="11"/>
      <c r="H31" s="11"/>
    </row>
    <row r="32" spans="2:8">
      <c r="B32" s="14" t="s">
        <v>816</v>
      </c>
      <c r="C32" s="81">
        <f>E90</f>
        <v>6.8256336701988474</v>
      </c>
      <c r="D32" s="82">
        <f>'Input prices'!D21</f>
        <v>3.25</v>
      </c>
      <c r="E32" s="11"/>
      <c r="F32" s="264">
        <f>C32*D32</f>
        <v>22.183309428146252</v>
      </c>
      <c r="G32" s="11"/>
      <c r="H32" s="11"/>
    </row>
    <row r="33" spans="2:8">
      <c r="B33" s="14" t="s">
        <v>47</v>
      </c>
      <c r="C33" s="81"/>
      <c r="D33" s="82"/>
      <c r="E33" s="11"/>
      <c r="F33" s="264">
        <f>F90-F32+50-(C31*D31)-F31</f>
        <v>85.271607090412402</v>
      </c>
      <c r="G33" s="11"/>
      <c r="H33" s="11"/>
    </row>
    <row r="34" spans="2:8">
      <c r="B34" s="14" t="s">
        <v>404</v>
      </c>
      <c r="C34" s="81"/>
      <c r="D34" s="82"/>
      <c r="E34" s="11"/>
      <c r="F34" s="264">
        <f>F11*0.03</f>
        <v>30</v>
      </c>
      <c r="G34" s="11"/>
      <c r="H34" s="11"/>
    </row>
    <row r="35" spans="2:8">
      <c r="B35" s="14" t="s">
        <v>48</v>
      </c>
      <c r="C35" s="81"/>
      <c r="D35" s="82"/>
      <c r="E35" s="11"/>
      <c r="F35" s="17">
        <v>0</v>
      </c>
      <c r="G35" s="11"/>
      <c r="H35" s="11"/>
    </row>
    <row r="36" spans="2:8">
      <c r="B36" s="14" t="s">
        <v>18</v>
      </c>
      <c r="C36" s="92">
        <f>SUM(F14:F35)/2</f>
        <v>409.72549162358655</v>
      </c>
      <c r="D36" s="83">
        <f>'Input prices'!D22</f>
        <v>7.7499999999999999E-2</v>
      </c>
      <c r="E36" s="81"/>
      <c r="F36" s="18">
        <f>D36*C36</f>
        <v>31.753725600827956</v>
      </c>
      <c r="G36" s="11"/>
      <c r="H36" s="11"/>
    </row>
    <row r="37" spans="2:8">
      <c r="B37" s="89" t="s">
        <v>410</v>
      </c>
      <c r="C37" s="11"/>
      <c r="D37" s="12"/>
      <c r="E37" s="11"/>
      <c r="F37" s="88">
        <f>SUM(F14:F36)</f>
        <v>851.20470884800102</v>
      </c>
      <c r="G37" s="41"/>
      <c r="H37" s="41"/>
    </row>
    <row r="38" spans="2:8">
      <c r="B38" s="10"/>
      <c r="C38" s="11"/>
      <c r="D38" s="12"/>
      <c r="E38" s="11"/>
      <c r="F38" s="16"/>
      <c r="G38" s="11"/>
      <c r="H38" s="11"/>
    </row>
    <row r="39" spans="2:8">
      <c r="B39" s="87" t="s">
        <v>686</v>
      </c>
      <c r="C39" s="11"/>
      <c r="D39" s="12"/>
      <c r="E39" s="11"/>
      <c r="F39" s="13"/>
      <c r="G39" s="11"/>
      <c r="H39" s="11"/>
    </row>
    <row r="40" spans="2:8">
      <c r="B40" s="14" t="s">
        <v>28</v>
      </c>
      <c r="C40" s="19"/>
      <c r="D40" s="12"/>
      <c r="E40" s="11"/>
      <c r="F40" s="13">
        <f>'Input prices'!D25*F11</f>
        <v>10</v>
      </c>
      <c r="G40" s="11"/>
      <c r="H40" s="11"/>
    </row>
    <row r="41" spans="2:8">
      <c r="B41" s="14" t="s">
        <v>420</v>
      </c>
      <c r="C41" s="11"/>
      <c r="D41" s="12"/>
      <c r="E41" s="11"/>
      <c r="F41" s="13">
        <f>G90</f>
        <v>97.117156790001857</v>
      </c>
      <c r="G41" s="11"/>
      <c r="H41" s="11"/>
    </row>
    <row r="42" spans="2:8">
      <c r="B42" s="14" t="s">
        <v>49</v>
      </c>
      <c r="C42" s="11"/>
      <c r="D42" s="12"/>
      <c r="E42" s="11"/>
      <c r="F42" s="18">
        <f>'Input prices'!D26</f>
        <v>225</v>
      </c>
      <c r="G42" s="11"/>
      <c r="H42" s="11"/>
    </row>
    <row r="43" spans="2:8">
      <c r="B43" s="89" t="s">
        <v>952</v>
      </c>
      <c r="C43" s="11"/>
      <c r="D43" s="12"/>
      <c r="E43" s="11"/>
      <c r="F43" s="88">
        <f>SUM(F40:F42)</f>
        <v>332.11715679000184</v>
      </c>
      <c r="G43" s="41"/>
      <c r="H43" s="41"/>
    </row>
    <row r="44" spans="2:8">
      <c r="B44" s="10"/>
      <c r="C44" s="11"/>
      <c r="D44" s="12"/>
      <c r="E44" s="11"/>
      <c r="F44" s="77"/>
      <c r="G44" s="11"/>
      <c r="H44" s="11"/>
    </row>
    <row r="45" spans="2:8" ht="15" customHeight="1">
      <c r="B45" s="89" t="s">
        <v>413</v>
      </c>
      <c r="C45" s="11"/>
      <c r="D45" s="12"/>
      <c r="E45" s="12"/>
      <c r="F45" s="88">
        <f>F37+F43</f>
        <v>1183.3218656380029</v>
      </c>
      <c r="G45" s="41"/>
      <c r="H45" s="41"/>
    </row>
    <row r="46" spans="2:8">
      <c r="B46" s="101"/>
      <c r="C46" s="99"/>
      <c r="D46" s="100"/>
      <c r="E46" s="99"/>
      <c r="F46" s="102"/>
      <c r="G46" s="19"/>
      <c r="H46" s="11"/>
    </row>
    <row r="47" spans="2:8">
      <c r="B47" s="94" t="s">
        <v>405</v>
      </c>
      <c r="C47" s="11"/>
      <c r="D47" s="12"/>
      <c r="E47" s="11"/>
      <c r="F47" s="7">
        <f>F11-F37</f>
        <v>148.79529115199898</v>
      </c>
      <c r="G47" s="11"/>
      <c r="H47" s="11"/>
    </row>
    <row r="48" spans="2:8">
      <c r="B48" s="94" t="s">
        <v>406</v>
      </c>
      <c r="C48" s="11"/>
      <c r="D48" s="12"/>
      <c r="E48" s="11"/>
      <c r="F48" s="7">
        <f>F11-F45</f>
        <v>-183.32186563800292</v>
      </c>
      <c r="G48" s="11"/>
      <c r="H48" s="11"/>
    </row>
    <row r="49" spans="2:8">
      <c r="B49" s="103" t="s">
        <v>407</v>
      </c>
      <c r="C49" s="6"/>
      <c r="D49" s="20"/>
      <c r="E49" s="6"/>
      <c r="F49" s="40">
        <f>F11-F45+F42+F34</f>
        <v>71.678134361997081</v>
      </c>
      <c r="G49" s="19"/>
      <c r="H49" s="19"/>
    </row>
    <row r="50" spans="2:8">
      <c r="B50" s="10"/>
      <c r="C50" s="11"/>
      <c r="D50" s="11" t="s">
        <v>893</v>
      </c>
      <c r="E50" s="11"/>
      <c r="F50" s="13">
        <f>F37/D7</f>
        <v>12.160067269257157</v>
      </c>
      <c r="G50" s="11"/>
      <c r="H50" s="11"/>
    </row>
    <row r="51" spans="2:8">
      <c r="B51" s="10"/>
      <c r="C51" s="11"/>
      <c r="D51" s="11" t="s">
        <v>894</v>
      </c>
      <c r="E51" s="11"/>
      <c r="F51" s="13">
        <f>F43/D7</f>
        <v>4.7445308112857409</v>
      </c>
      <c r="G51" s="11"/>
      <c r="H51" s="11"/>
    </row>
    <row r="52" spans="2:8" ht="17.25" thickBot="1">
      <c r="B52" s="21"/>
      <c r="C52" s="22"/>
      <c r="D52" s="22" t="s">
        <v>895</v>
      </c>
      <c r="E52" s="22"/>
      <c r="F52" s="42">
        <f>F45/D7</f>
        <v>16.9045980805429</v>
      </c>
      <c r="G52" s="11"/>
      <c r="H52" s="11"/>
    </row>
    <row r="53" spans="2:8">
      <c r="B53" s="19"/>
      <c r="C53" s="11"/>
      <c r="D53" s="12"/>
      <c r="E53" s="11"/>
      <c r="F53" s="19"/>
      <c r="G53" s="11"/>
      <c r="H53" s="11"/>
    </row>
    <row r="54" spans="2:8">
      <c r="B54" s="19"/>
      <c r="C54" s="11"/>
      <c r="D54" s="12"/>
      <c r="E54" s="11"/>
      <c r="F54" s="19"/>
      <c r="G54" s="11"/>
      <c r="H54" s="11"/>
    </row>
    <row r="55" spans="2:8">
      <c r="B55" s="19"/>
      <c r="C55" s="11"/>
      <c r="D55" s="11"/>
      <c r="E55" s="11"/>
      <c r="F55" s="11"/>
      <c r="G55" s="19"/>
      <c r="H55" s="19"/>
    </row>
    <row r="56" spans="2:8">
      <c r="G56" s="27"/>
    </row>
    <row r="57" spans="2:8">
      <c r="B57" s="23" t="str">
        <f>"Detailed Report: "&amp;B3</f>
        <v>Detailed Report: Conventional Rice Enterprise Budget</v>
      </c>
      <c r="C57" s="24"/>
      <c r="D57" s="25"/>
      <c r="E57" s="24"/>
      <c r="F57" s="26"/>
      <c r="G57" s="27"/>
    </row>
    <row r="58" spans="2:8">
      <c r="C58" s="28"/>
      <c r="D58" s="25"/>
      <c r="E58" s="26"/>
      <c r="F58" s="26"/>
      <c r="G58" s="26"/>
    </row>
    <row r="59" spans="2:8">
      <c r="B59" s="29" t="s">
        <v>53</v>
      </c>
      <c r="C59" s="30" t="s">
        <v>54</v>
      </c>
      <c r="D59" s="31"/>
      <c r="E59" s="29" t="s">
        <v>55</v>
      </c>
      <c r="F59" s="29"/>
      <c r="G59" s="32"/>
      <c r="H59" s="30" t="s">
        <v>56</v>
      </c>
    </row>
    <row r="60" spans="2:8">
      <c r="B60" s="26" t="s">
        <v>903</v>
      </c>
      <c r="C60" s="33">
        <f>D7</f>
        <v>70</v>
      </c>
      <c r="D60" s="25"/>
      <c r="E60" s="26" t="s">
        <v>905</v>
      </c>
      <c r="H60" s="25">
        <f>E7</f>
        <v>14</v>
      </c>
    </row>
    <row r="61" spans="2:8">
      <c r="B61" s="26" t="s">
        <v>904</v>
      </c>
      <c r="C61" s="34">
        <f>C14</f>
        <v>65</v>
      </c>
      <c r="D61" s="25"/>
      <c r="E61" s="26" t="s">
        <v>999</v>
      </c>
      <c r="H61" s="25">
        <f>D14</f>
        <v>0.38</v>
      </c>
    </row>
    <row r="62" spans="2:8">
      <c r="B62" s="3" t="s">
        <v>985</v>
      </c>
      <c r="C62" s="12">
        <f>C16</f>
        <v>150</v>
      </c>
      <c r="D62" s="25"/>
      <c r="E62" s="3" t="s">
        <v>991</v>
      </c>
      <c r="H62" s="12">
        <f>D16</f>
        <v>0.6</v>
      </c>
    </row>
    <row r="63" spans="2:8">
      <c r="B63" s="26" t="s">
        <v>59</v>
      </c>
      <c r="C63" s="35">
        <f>C17</f>
        <v>50</v>
      </c>
      <c r="D63" s="25"/>
      <c r="E63" s="26" t="s">
        <v>60</v>
      </c>
      <c r="F63" s="26"/>
      <c r="H63" s="25">
        <f>D17</f>
        <v>0.45</v>
      </c>
    </row>
    <row r="64" spans="2:8">
      <c r="B64" s="26" t="s">
        <v>61</v>
      </c>
      <c r="C64" s="35">
        <f>C18</f>
        <v>70</v>
      </c>
      <c r="D64" s="25"/>
      <c r="E64" s="26" t="s">
        <v>62</v>
      </c>
      <c r="F64" s="26"/>
      <c r="H64" s="25">
        <f>D18</f>
        <v>0.38</v>
      </c>
    </row>
    <row r="65" spans="2:8">
      <c r="B65" s="26" t="s">
        <v>1000</v>
      </c>
      <c r="C65" s="323">
        <f>C19</f>
        <v>10</v>
      </c>
      <c r="D65" s="25"/>
      <c r="E65" s="26" t="s">
        <v>1001</v>
      </c>
      <c r="F65" s="26"/>
      <c r="H65" s="25">
        <f>D19</f>
        <v>2.5</v>
      </c>
    </row>
    <row r="66" spans="2:8">
      <c r="B66" s="3" t="s">
        <v>988</v>
      </c>
      <c r="C66" s="12">
        <f>C26</f>
        <v>30</v>
      </c>
      <c r="E66" s="26" t="s">
        <v>64</v>
      </c>
      <c r="F66" s="26"/>
      <c r="H66" s="25">
        <f>'Input prices'!D20</f>
        <v>20</v>
      </c>
    </row>
    <row r="67" spans="2:8">
      <c r="B67" s="26" t="s">
        <v>63</v>
      </c>
      <c r="C67" s="28">
        <f>D90</f>
        <v>0.77682545181534157</v>
      </c>
      <c r="E67" s="3" t="s">
        <v>989</v>
      </c>
      <c r="H67" s="12">
        <f>D26</f>
        <v>7.7050222934472936</v>
      </c>
    </row>
    <row r="68" spans="2:8">
      <c r="B68" s="26" t="s">
        <v>990</v>
      </c>
      <c r="C68" s="308">
        <f>D36</f>
        <v>7.7499999999999999E-2</v>
      </c>
      <c r="E68" s="26" t="s">
        <v>65</v>
      </c>
      <c r="F68" s="26"/>
      <c r="H68" s="25">
        <f>'Input prices'!D21</f>
        <v>3.25</v>
      </c>
    </row>
    <row r="69" spans="2:8">
      <c r="E69" s="26"/>
      <c r="F69" s="26"/>
      <c r="H69" s="25"/>
    </row>
    <row r="70" spans="2:8">
      <c r="B70" s="67" t="s">
        <v>807</v>
      </c>
      <c r="C70" s="241" t="s">
        <v>808</v>
      </c>
      <c r="D70" s="67"/>
      <c r="E70" s="67"/>
      <c r="F70" s="67"/>
      <c r="G70" s="67"/>
      <c r="H70" s="67"/>
    </row>
    <row r="71" spans="2:8">
      <c r="B71" s="244" t="s">
        <v>604</v>
      </c>
      <c r="C71" s="244" t="s">
        <v>606</v>
      </c>
      <c r="D71" s="242" t="s">
        <v>17</v>
      </c>
      <c r="E71" s="243" t="s">
        <v>611</v>
      </c>
      <c r="F71" s="243" t="s">
        <v>886</v>
      </c>
      <c r="G71" s="244" t="s">
        <v>809</v>
      </c>
    </row>
    <row r="72" spans="2:8">
      <c r="B72" s="253" t="str">
        <f>'Custom hire'!A41</f>
        <v xml:space="preserve">Apply dry fertilizer on cropland, single spread </v>
      </c>
      <c r="C72" s="246" t="str">
        <f>'Custom hire'!C41</f>
        <v>per acre</v>
      </c>
      <c r="D72" s="245">
        <f>'Custom hire'!E41</f>
        <v>1</v>
      </c>
      <c r="E72" s="246">
        <f>'Custom hire'!B41</f>
        <v>7.02</v>
      </c>
      <c r="F72" s="247" t="str">
        <f>IF(ISBLANK('Custom hire'!D41),"-",'Custom hire'!D41)</f>
        <v>-</v>
      </c>
      <c r="G72" s="247">
        <f>IFERROR(D72*E72*IF(C72="per acre",1,F72),"-")</f>
        <v>7.02</v>
      </c>
    </row>
    <row r="73" spans="2:8">
      <c r="B73" s="67" t="str">
        <f>'Custom hire'!A42</f>
        <v>Aerially apply fertilizer or seed</v>
      </c>
      <c r="C73" s="67" t="str">
        <f>'Custom hire'!C42</f>
        <v>per pound</v>
      </c>
      <c r="D73" s="245">
        <f>'Custom hire'!E42</f>
        <v>2</v>
      </c>
      <c r="E73" s="247">
        <f>'Custom hire'!B42</f>
        <v>0.08</v>
      </c>
      <c r="F73" s="247">
        <f>IF(ISBLANK('Custom hire'!D42),"-",'Custom hire'!D42)</f>
        <v>110</v>
      </c>
      <c r="G73" s="247">
        <f>IFERROR(D73*E73*IF(C73="per acre",1,F73),"-")</f>
        <v>17.600000000000001</v>
      </c>
    </row>
    <row r="74" spans="2:8">
      <c r="B74" s="67" t="str">
        <f>'Custom hire'!A43</f>
        <v>Aerially apply chemicals</v>
      </c>
      <c r="C74" s="67" t="str">
        <f>'Custom hire'!C43</f>
        <v>per acre</v>
      </c>
      <c r="D74" s="245">
        <f>'Custom hire'!E43</f>
        <v>1</v>
      </c>
      <c r="E74" s="247">
        <f>'Custom hire'!B43</f>
        <v>8</v>
      </c>
      <c r="F74" s="247" t="str">
        <f>IF(ISBLANK('Custom hire'!D43),"-",'Custom hire'!D43)</f>
        <v>-</v>
      </c>
      <c r="G74" s="247">
        <f>IFERROR(D74*E74*IF(C74="per acre",1,F74),"-")</f>
        <v>8</v>
      </c>
    </row>
    <row r="75" spans="2:8">
      <c r="B75" s="244">
        <f>'Custom hire'!A44</f>
        <v>0</v>
      </c>
      <c r="C75" s="244">
        <f>'Custom hire'!C44</f>
        <v>0</v>
      </c>
      <c r="D75" s="248">
        <f>'Custom hire'!E44</f>
        <v>0</v>
      </c>
      <c r="E75" s="249" t="str">
        <f>'Custom hire'!B44</f>
        <v/>
      </c>
      <c r="F75" s="249" t="str">
        <f>IF(ISBLANK('Custom hire'!D44),"-",'Custom hire'!D44)</f>
        <v>-</v>
      </c>
      <c r="G75" s="249" t="str">
        <f>IFERROR(D75*E75*IF(C75="per acre",1,F75),"-")</f>
        <v>-</v>
      </c>
    </row>
    <row r="76" spans="2:8" ht="23.25" customHeight="1">
      <c r="B76" s="251" t="s">
        <v>810</v>
      </c>
      <c r="C76" s="250"/>
      <c r="D76" s="251"/>
      <c r="E76" s="250"/>
      <c r="F76" s="250"/>
      <c r="G76" s="256">
        <f>SUM(G72:G75)</f>
        <v>32.620000000000005</v>
      </c>
    </row>
    <row r="77" spans="2:8">
      <c r="B77" s="26"/>
      <c r="C77" s="28"/>
      <c r="D77" s="28"/>
      <c r="E77" s="28"/>
      <c r="F77" s="28"/>
      <c r="G77" s="28"/>
      <c r="H77" s="26"/>
    </row>
    <row r="78" spans="2:8" ht="33.75">
      <c r="B78" s="23"/>
      <c r="C78" s="370" t="s">
        <v>973</v>
      </c>
      <c r="D78" s="36" t="s">
        <v>66</v>
      </c>
      <c r="E78" s="36" t="s">
        <v>67</v>
      </c>
      <c r="F78" s="37" t="s">
        <v>418</v>
      </c>
      <c r="G78" s="37" t="s">
        <v>419</v>
      </c>
      <c r="H78" s="37" t="s">
        <v>417</v>
      </c>
    </row>
    <row r="79" spans="2:8">
      <c r="B79" s="29" t="s">
        <v>68</v>
      </c>
      <c r="C79" s="371"/>
      <c r="D79" s="30" t="s">
        <v>69</v>
      </c>
      <c r="E79" s="30" t="s">
        <v>70</v>
      </c>
      <c r="F79" s="30" t="s">
        <v>71</v>
      </c>
      <c r="G79" s="30" t="s">
        <v>71</v>
      </c>
      <c r="H79" s="30" t="s">
        <v>71</v>
      </c>
    </row>
    <row r="80" spans="2:8">
      <c r="B80" s="3" t="str">
        <f>CONCATENATE(Equipment!B94,"; ",Equipment!C94)</f>
        <v>Tandem disk, 32 Ft Folding, per acre; 340 HP MFWD</v>
      </c>
      <c r="C80" s="240">
        <f>IFERROR(Equipment!D94,"-")</f>
        <v>2</v>
      </c>
      <c r="D80" s="28">
        <f>IFERROR(Equipment!F94,"-")</f>
        <v>0.10742187499999999</v>
      </c>
      <c r="E80" s="28">
        <f>IFERROR(Equipment!E94,"-")</f>
        <v>1.6070312499999997</v>
      </c>
      <c r="F80" s="28">
        <f>IFERROR(Equipment!G94,"-")</f>
        <v>13.837119965950638</v>
      </c>
      <c r="G80" s="28">
        <f>IFERROR(Equipment!H94,"-")</f>
        <v>26.388447347279715</v>
      </c>
      <c r="H80" s="12">
        <f>SUM(F80:G80)</f>
        <v>40.225567313230357</v>
      </c>
    </row>
    <row r="81" spans="1:16384" s="3" customFormat="1">
      <c r="B81" s="3" t="str">
        <f>CONCATENATE(Equipment!B95,"; ",Equipment!C95)</f>
        <v>Field cultivator, 42 Ft Folding, per acre; 340 HP MFWD</v>
      </c>
      <c r="C81" s="240">
        <f>IFERROR(Equipment!D95,"-")</f>
        <v>1</v>
      </c>
      <c r="D81" s="28">
        <f>IFERROR(Equipment!F95,"-")</f>
        <v>3.3013205282112844E-2</v>
      </c>
      <c r="E81" s="28">
        <f>IFERROR(Equipment!E95,"-")</f>
        <v>0.49387755102040809</v>
      </c>
      <c r="F81" s="28">
        <f>IFERROR(Equipment!G95,"-")</f>
        <v>3.9746910401665758</v>
      </c>
      <c r="G81" s="28">
        <f>IFERROR(Equipment!H95,"-")</f>
        <v>7.3172840672357902</v>
      </c>
      <c r="H81" s="12">
        <f t="shared" ref="H81:H89" si="1">SUM(F81:G81)</f>
        <v>11.291975107402365</v>
      </c>
    </row>
    <row r="82" spans="1:16384" s="3" customFormat="1">
      <c r="B82" s="3" t="str">
        <f>CONCATENATE(Equipment!B96,"; ",Equipment!C96)</f>
        <v>Air seeder drill w/cart, 52 Ft Folding, per acre; 340 HP MFWD</v>
      </c>
      <c r="C82" s="240">
        <f>IFERROR(Equipment!D96,"-")</f>
        <v>1</v>
      </c>
      <c r="D82" s="28">
        <f>IFERROR(Equipment!F96,"-")</f>
        <v>4.5329670329670328E-2</v>
      </c>
      <c r="E82" s="28">
        <f>IFERROR(Equipment!E96,"-")</f>
        <v>0.6781318681318681</v>
      </c>
      <c r="F82" s="28">
        <f>IFERROR(Equipment!G96,"-")</f>
        <v>10.64264894268528</v>
      </c>
      <c r="G82" s="28">
        <f>IFERROR(Equipment!H96,"-")</f>
        <v>22.661994379609482</v>
      </c>
      <c r="H82" s="12">
        <f t="shared" si="1"/>
        <v>33.304643322294766</v>
      </c>
    </row>
    <row r="83" spans="1:16384" s="3" customFormat="1">
      <c r="B83" s="3" t="str">
        <f>CONCATENATE(Equipment!B97,"; ",Equipment!C97)</f>
        <v>Boom sprayer - self-propelled, 120 Ft Folding, per acre; 275 HP SP Sprayer</v>
      </c>
      <c r="C83" s="240">
        <f>IFERROR(Equipment!D97,"-")</f>
        <v>3</v>
      </c>
      <c r="D83" s="28">
        <f>IFERROR(Equipment!F97,"-")</f>
        <v>3.1730769230769229E-2</v>
      </c>
      <c r="E83" s="28">
        <f>IFERROR(Equipment!E97,"-")</f>
        <v>0.33158653846153846</v>
      </c>
      <c r="F83" s="28">
        <f>IFERROR(Equipment!G97,"-")</f>
        <v>16.744162195696138</v>
      </c>
      <c r="G83" s="28">
        <f>IFERROR(Equipment!H97,"-")</f>
        <v>4.3342424185854567</v>
      </c>
      <c r="H83" s="12">
        <f t="shared" si="1"/>
        <v>21.078404614281595</v>
      </c>
    </row>
    <row r="84" spans="1:16384" s="3" customFormat="1">
      <c r="B84" s="3" t="str">
        <f>CONCATENATE(Equipment!B98,"; ",Equipment!C98)</f>
        <v>Draper platform, 35 Ft, per acre; 440 HP Combine</v>
      </c>
      <c r="C84" s="240">
        <f>IFERROR(Equipment!D98,"-")</f>
        <v>1</v>
      </c>
      <c r="D84" s="28">
        <f>IFERROR(Equipment!F98,"-")</f>
        <v>7.4829931972789115E-2</v>
      </c>
      <c r="E84" s="28">
        <f>IFERROR(Equipment!E98,"-")</f>
        <v>1.251156462585034</v>
      </c>
      <c r="F84" s="28">
        <f>IFERROR(Equipment!G98,"-")</f>
        <v>18.903096272116677</v>
      </c>
      <c r="G84" s="28">
        <f>IFERROR(Equipment!H98,"-")</f>
        <v>17.820951473153151</v>
      </c>
      <c r="H84" s="12">
        <f t="shared" si="1"/>
        <v>36.724047745269829</v>
      </c>
    </row>
    <row r="85" spans="1:16384" s="3" customFormat="1">
      <c r="B85" s="3" t="str">
        <f>CONCATENATE(Equipment!B99,"; ",Equipment!C99)</f>
        <v>Grain cart, 1000 Bu, per hour; 280 HP MFWD</v>
      </c>
      <c r="C85" s="240">
        <f>IFERROR(Equipment!D99,"-")</f>
        <v>0.05</v>
      </c>
      <c r="D85" s="28">
        <f>IFERROR(Equipment!F99,"-")</f>
        <v>5.5500000000000008E-2</v>
      </c>
      <c r="E85" s="28">
        <f>IFERROR(Equipment!E99,"-")</f>
        <v>0.61599999999999999</v>
      </c>
      <c r="F85" s="28">
        <f>IFERROR(Equipment!G99,"-")</f>
        <v>5.7171709691934609</v>
      </c>
      <c r="G85" s="28">
        <f>IFERROR(Equipment!H99,"-")</f>
        <v>8.0837526599045866</v>
      </c>
      <c r="H85" s="12">
        <f t="shared" si="1"/>
        <v>13.800923629098047</v>
      </c>
    </row>
    <row r="86" spans="1:16384" s="3" customFormat="1">
      <c r="B86" s="3" t="str">
        <f>CONCATENATE(Equipment!B100,"; ",Equipment!C100)</f>
        <v xml:space="preserve">Grain trailer, 1000 Bushel HB, per hour; 475 HP Road tractor </v>
      </c>
      <c r="C86" s="240">
        <f>IFERROR(Equipment!D100,"-")</f>
        <v>0.13</v>
      </c>
      <c r="D86" s="28">
        <f>IFERROR(Equipment!F100,"-")</f>
        <v>0.14300000000000002</v>
      </c>
      <c r="E86" s="28">
        <f>IFERROR(Equipment!E100,"-")</f>
        <v>0.92625000000000002</v>
      </c>
      <c r="F86" s="28">
        <f>IFERROR(Equipment!G100,"-")</f>
        <v>8.6498422816582838</v>
      </c>
      <c r="G86" s="28">
        <f>IFERROR(Equipment!H100,"-")</f>
        <v>4.2369664133359883</v>
      </c>
      <c r="H86" s="12">
        <f t="shared" si="1"/>
        <v>12.886808694994272</v>
      </c>
    </row>
    <row r="87" spans="1:16384" s="3" customFormat="1">
      <c r="B87" s="3" t="str">
        <f>CONCATENATE(Equipment!B101,"; ",Equipment!C101)</f>
        <v>Grain auger, 13 In; 130 HP MFWD</v>
      </c>
      <c r="C87" s="240">
        <f>IFERROR(Equipment!D101,"-")</f>
        <v>0.03</v>
      </c>
      <c r="D87" s="28">
        <f>IFERROR(Equipment!F101,"-")</f>
        <v>3.5999999999999997E-2</v>
      </c>
      <c r="E87" s="28">
        <f>IFERROR(Equipment!E101,"-")</f>
        <v>0.17159999999999997</v>
      </c>
      <c r="F87" s="28">
        <f>IFERROR(Equipment!G101,"-")</f>
        <v>1.9653213447578988</v>
      </c>
      <c r="G87" s="28">
        <f>IFERROR(Equipment!H101,"-")</f>
        <v>1.9734126273208201</v>
      </c>
      <c r="H87" s="12">
        <f t="shared" si="1"/>
        <v>3.9387339720787189</v>
      </c>
    </row>
    <row r="88" spans="1:16384" s="322" customFormat="1">
      <c r="A88" s="3"/>
      <c r="B88" s="3" t="str">
        <f>CONCATENATE(Equipment!B102,"; ",Equipment!C102)</f>
        <v>; 1 Ton 4x4 Pickup</v>
      </c>
      <c r="C88" s="240">
        <f>IFERROR(Equipment!D102,"-")</f>
        <v>0.25</v>
      </c>
      <c r="D88" s="28">
        <f>IFERROR(Equipment!F102,"-")</f>
        <v>0.25</v>
      </c>
      <c r="E88" s="28">
        <f>IFERROR(Equipment!E102,"-")</f>
        <v>0.75</v>
      </c>
      <c r="F88" s="28">
        <f>IFERROR(Equipment!G102,"-")</f>
        <v>8.0938815789473679</v>
      </c>
      <c r="G88" s="28">
        <f>IFERROR(Equipment!H102,"-")</f>
        <v>4.3001054035768478</v>
      </c>
      <c r="H88" s="12">
        <f t="shared" si="1"/>
        <v>12.393986982524215</v>
      </c>
      <c r="I88" s="3"/>
      <c r="J88" s="310">
        <f t="shared" ref="J88:BU88" si="2">(J$87*$B101+SUM($F$8:$F$10)-((J$87*$B101+SUM($F$8:$F$10))/$F$11*$F$40)-($F$27*J$87/$D$7)-SUM($F$14:$F$26,$F$28:$F$33,$F$35:$F$36,$F$41))</f>
        <v>-859.63297674911405</v>
      </c>
      <c r="K88" s="310">
        <f t="shared" si="2"/>
        <v>-859.63297674911405</v>
      </c>
      <c r="L88" s="310">
        <f t="shared" si="2"/>
        <v>-859.63297674911405</v>
      </c>
      <c r="M88" s="310">
        <f t="shared" si="2"/>
        <v>-859.63297674911405</v>
      </c>
      <c r="N88" s="310">
        <f t="shared" si="2"/>
        <v>-859.63297674911405</v>
      </c>
      <c r="O88" s="310">
        <f t="shared" si="2"/>
        <v>-859.63297674911405</v>
      </c>
      <c r="P88" s="310">
        <f t="shared" si="2"/>
        <v>-859.63297674911405</v>
      </c>
      <c r="Q88" s="310">
        <f t="shared" si="2"/>
        <v>-859.63297674911405</v>
      </c>
      <c r="R88" s="310">
        <f t="shared" si="2"/>
        <v>-859.63297674911405</v>
      </c>
      <c r="S88" s="310">
        <f t="shared" si="2"/>
        <v>-859.63297674911405</v>
      </c>
      <c r="T88" s="310">
        <f t="shared" si="2"/>
        <v>-859.63297674911405</v>
      </c>
      <c r="U88" s="310">
        <f t="shared" si="2"/>
        <v>-859.63297674911405</v>
      </c>
      <c r="V88" s="310">
        <f t="shared" si="2"/>
        <v>-859.63297674911405</v>
      </c>
      <c r="W88" s="310">
        <f t="shared" si="2"/>
        <v>-859.63297674911405</v>
      </c>
      <c r="X88" s="310">
        <f t="shared" si="2"/>
        <v>-859.63297674911405</v>
      </c>
      <c r="Y88" s="310">
        <f t="shared" si="2"/>
        <v>-859.63297674911405</v>
      </c>
      <c r="Z88" s="310">
        <f t="shared" si="2"/>
        <v>-859.63297674911405</v>
      </c>
      <c r="AA88" s="310">
        <f t="shared" si="2"/>
        <v>-859.63297674911405</v>
      </c>
      <c r="AB88" s="310">
        <f t="shared" si="2"/>
        <v>-859.63297674911405</v>
      </c>
      <c r="AC88" s="310">
        <f t="shared" si="2"/>
        <v>-859.63297674911405</v>
      </c>
      <c r="AD88" s="310">
        <f t="shared" si="2"/>
        <v>-859.63297674911405</v>
      </c>
      <c r="AE88" s="310">
        <f t="shared" si="2"/>
        <v>-859.63297674911405</v>
      </c>
      <c r="AF88" s="310">
        <f t="shared" si="2"/>
        <v>-859.63297674911405</v>
      </c>
      <c r="AG88" s="310">
        <f t="shared" si="2"/>
        <v>-859.63297674911405</v>
      </c>
      <c r="AH88" s="310">
        <f t="shared" si="2"/>
        <v>-859.63297674911405</v>
      </c>
      <c r="AI88" s="310">
        <f t="shared" si="2"/>
        <v>-859.63297674911405</v>
      </c>
      <c r="AJ88" s="310">
        <f t="shared" si="2"/>
        <v>-859.63297674911405</v>
      </c>
      <c r="AK88" s="310">
        <f t="shared" si="2"/>
        <v>-859.63297674911405</v>
      </c>
      <c r="AL88" s="310">
        <f t="shared" si="2"/>
        <v>-859.63297674911405</v>
      </c>
      <c r="AM88" s="310">
        <f t="shared" si="2"/>
        <v>-859.63297674911405</v>
      </c>
      <c r="AN88" s="310">
        <f t="shared" si="2"/>
        <v>-859.63297674911405</v>
      </c>
      <c r="AO88" s="310">
        <f t="shared" si="2"/>
        <v>-859.63297674911405</v>
      </c>
      <c r="AP88" s="310">
        <f t="shared" si="2"/>
        <v>-859.63297674911405</v>
      </c>
      <c r="AQ88" s="310">
        <f t="shared" si="2"/>
        <v>-859.63297674911405</v>
      </c>
      <c r="AR88" s="310">
        <f t="shared" si="2"/>
        <v>-859.63297674911405</v>
      </c>
      <c r="AS88" s="310">
        <f t="shared" si="2"/>
        <v>-859.63297674911405</v>
      </c>
      <c r="AT88" s="310">
        <f t="shared" si="2"/>
        <v>-859.63297674911405</v>
      </c>
      <c r="AU88" s="310">
        <f t="shared" si="2"/>
        <v>-859.63297674911405</v>
      </c>
      <c r="AV88" s="310">
        <f t="shared" si="2"/>
        <v>-859.63297674911405</v>
      </c>
      <c r="AW88" s="310">
        <f t="shared" si="2"/>
        <v>-859.63297674911405</v>
      </c>
      <c r="AX88" s="310">
        <f t="shared" si="2"/>
        <v>-859.63297674911405</v>
      </c>
      <c r="AY88" s="310">
        <f t="shared" si="2"/>
        <v>-859.63297674911405</v>
      </c>
      <c r="AZ88" s="310">
        <f t="shared" si="2"/>
        <v>-859.63297674911405</v>
      </c>
      <c r="BA88" s="310">
        <f t="shared" si="2"/>
        <v>-859.63297674911405</v>
      </c>
      <c r="BB88" s="310">
        <f t="shared" si="2"/>
        <v>-859.63297674911405</v>
      </c>
      <c r="BC88" s="310">
        <f t="shared" si="2"/>
        <v>-859.63297674911405</v>
      </c>
      <c r="BD88" s="310">
        <f t="shared" si="2"/>
        <v>-859.63297674911405</v>
      </c>
      <c r="BE88" s="310">
        <f t="shared" si="2"/>
        <v>-859.63297674911405</v>
      </c>
      <c r="BF88" s="310">
        <f t="shared" si="2"/>
        <v>-859.63297674911405</v>
      </c>
      <c r="BG88" s="310">
        <f t="shared" si="2"/>
        <v>-859.63297674911405</v>
      </c>
      <c r="BH88" s="310">
        <f t="shared" si="2"/>
        <v>-859.63297674911405</v>
      </c>
      <c r="BI88" s="310">
        <f t="shared" si="2"/>
        <v>-859.63297674911405</v>
      </c>
      <c r="BJ88" s="310">
        <f t="shared" si="2"/>
        <v>-859.63297674911405</v>
      </c>
      <c r="BK88" s="310">
        <f t="shared" si="2"/>
        <v>-859.63297674911405</v>
      </c>
      <c r="BL88" s="310">
        <f t="shared" si="2"/>
        <v>-859.63297674911405</v>
      </c>
      <c r="BM88" s="310">
        <f t="shared" si="2"/>
        <v>-859.63297674911405</v>
      </c>
      <c r="BN88" s="310">
        <f t="shared" si="2"/>
        <v>-859.63297674911405</v>
      </c>
      <c r="BO88" s="310">
        <f t="shared" si="2"/>
        <v>-859.63297674911405</v>
      </c>
      <c r="BP88" s="310">
        <f t="shared" si="2"/>
        <v>-859.63297674911405</v>
      </c>
      <c r="BQ88" s="310">
        <f t="shared" si="2"/>
        <v>-859.63297674911405</v>
      </c>
      <c r="BR88" s="310">
        <f t="shared" si="2"/>
        <v>-859.63297674911405</v>
      </c>
      <c r="BS88" s="310">
        <f t="shared" si="2"/>
        <v>-859.63297674911405</v>
      </c>
      <c r="BT88" s="310">
        <f t="shared" si="2"/>
        <v>-859.63297674911405</v>
      </c>
      <c r="BU88" s="310">
        <f t="shared" si="2"/>
        <v>-859.63297674911405</v>
      </c>
      <c r="BV88" s="310">
        <f t="shared" ref="BV88:EG88" si="3">(BV$87*$B101+SUM($F$8:$F$10)-((BV$87*$B101+SUM($F$8:$F$10))/$F$11*$F$40)-($F$27*BV$87/$D$7)-SUM($F$14:$F$26,$F$28:$F$33,$F$35:$F$36,$F$41))</f>
        <v>-859.63297674911405</v>
      </c>
      <c r="BW88" s="310">
        <f t="shared" si="3"/>
        <v>-859.63297674911405</v>
      </c>
      <c r="BX88" s="310">
        <f t="shared" si="3"/>
        <v>-859.63297674911405</v>
      </c>
      <c r="BY88" s="310">
        <f t="shared" si="3"/>
        <v>-859.63297674911405</v>
      </c>
      <c r="BZ88" s="310">
        <f t="shared" si="3"/>
        <v>-859.63297674911405</v>
      </c>
      <c r="CA88" s="310">
        <f t="shared" si="3"/>
        <v>-859.63297674911405</v>
      </c>
      <c r="CB88" s="310">
        <f t="shared" si="3"/>
        <v>-859.63297674911405</v>
      </c>
      <c r="CC88" s="310">
        <f t="shared" si="3"/>
        <v>-859.63297674911405</v>
      </c>
      <c r="CD88" s="310">
        <f t="shared" si="3"/>
        <v>-859.63297674911405</v>
      </c>
      <c r="CE88" s="310">
        <f t="shared" si="3"/>
        <v>-859.63297674911405</v>
      </c>
      <c r="CF88" s="310">
        <f t="shared" si="3"/>
        <v>-859.63297674911405</v>
      </c>
      <c r="CG88" s="310">
        <f t="shared" si="3"/>
        <v>-859.63297674911405</v>
      </c>
      <c r="CH88" s="310">
        <f t="shared" si="3"/>
        <v>-859.63297674911405</v>
      </c>
      <c r="CI88" s="310">
        <f t="shared" si="3"/>
        <v>-859.63297674911405</v>
      </c>
      <c r="CJ88" s="310">
        <f t="shared" si="3"/>
        <v>-859.63297674911405</v>
      </c>
      <c r="CK88" s="310">
        <f t="shared" si="3"/>
        <v>-859.63297674911405</v>
      </c>
      <c r="CL88" s="310">
        <f t="shared" si="3"/>
        <v>-859.63297674911405</v>
      </c>
      <c r="CM88" s="310">
        <f t="shared" si="3"/>
        <v>-859.63297674911405</v>
      </c>
      <c r="CN88" s="310">
        <f t="shared" si="3"/>
        <v>-859.63297674911405</v>
      </c>
      <c r="CO88" s="310">
        <f t="shared" si="3"/>
        <v>-859.63297674911405</v>
      </c>
      <c r="CP88" s="310">
        <f t="shared" si="3"/>
        <v>-859.63297674911405</v>
      </c>
      <c r="CQ88" s="310">
        <f t="shared" si="3"/>
        <v>-859.63297674911405</v>
      </c>
      <c r="CR88" s="310">
        <f t="shared" si="3"/>
        <v>-859.63297674911405</v>
      </c>
      <c r="CS88" s="310">
        <f t="shared" si="3"/>
        <v>-859.63297674911405</v>
      </c>
      <c r="CT88" s="310">
        <f t="shared" si="3"/>
        <v>-859.63297674911405</v>
      </c>
      <c r="CU88" s="310">
        <f t="shared" si="3"/>
        <v>-859.63297674911405</v>
      </c>
      <c r="CV88" s="310">
        <f t="shared" si="3"/>
        <v>-859.63297674911405</v>
      </c>
      <c r="CW88" s="310">
        <f t="shared" si="3"/>
        <v>-859.63297674911405</v>
      </c>
      <c r="CX88" s="310">
        <f t="shared" si="3"/>
        <v>-859.63297674911405</v>
      </c>
      <c r="CY88" s="310">
        <f t="shared" si="3"/>
        <v>-859.63297674911405</v>
      </c>
      <c r="CZ88" s="310">
        <f t="shared" si="3"/>
        <v>-859.63297674911405</v>
      </c>
      <c r="DA88" s="310">
        <f t="shared" si="3"/>
        <v>-859.63297674911405</v>
      </c>
      <c r="DB88" s="310">
        <f t="shared" si="3"/>
        <v>-859.63297674911405</v>
      </c>
      <c r="DC88" s="310">
        <f t="shared" si="3"/>
        <v>-859.63297674911405</v>
      </c>
      <c r="DD88" s="310">
        <f t="shared" si="3"/>
        <v>-859.63297674911405</v>
      </c>
      <c r="DE88" s="310">
        <f t="shared" si="3"/>
        <v>-859.63297674911405</v>
      </c>
      <c r="DF88" s="310">
        <f t="shared" si="3"/>
        <v>-859.63297674911405</v>
      </c>
      <c r="DG88" s="310">
        <f t="shared" si="3"/>
        <v>-859.63297674911405</v>
      </c>
      <c r="DH88" s="310">
        <f t="shared" si="3"/>
        <v>-859.63297674911405</v>
      </c>
      <c r="DI88" s="310">
        <f t="shared" si="3"/>
        <v>-859.63297674911405</v>
      </c>
      <c r="DJ88" s="310">
        <f t="shared" si="3"/>
        <v>-859.63297674911405</v>
      </c>
      <c r="DK88" s="310">
        <f t="shared" si="3"/>
        <v>-859.63297674911405</v>
      </c>
      <c r="DL88" s="310">
        <f t="shared" si="3"/>
        <v>-859.63297674911405</v>
      </c>
      <c r="DM88" s="310">
        <f t="shared" si="3"/>
        <v>-859.63297674911405</v>
      </c>
      <c r="DN88" s="310">
        <f t="shared" si="3"/>
        <v>-859.63297674911405</v>
      </c>
      <c r="DO88" s="310">
        <f t="shared" si="3"/>
        <v>-859.63297674911405</v>
      </c>
      <c r="DP88" s="310">
        <f t="shared" si="3"/>
        <v>-859.63297674911405</v>
      </c>
      <c r="DQ88" s="310">
        <f t="shared" si="3"/>
        <v>-859.63297674911405</v>
      </c>
      <c r="DR88" s="310">
        <f t="shared" si="3"/>
        <v>-859.63297674911405</v>
      </c>
      <c r="DS88" s="310">
        <f t="shared" si="3"/>
        <v>-859.63297674911405</v>
      </c>
      <c r="DT88" s="310">
        <f t="shared" si="3"/>
        <v>-859.63297674911405</v>
      </c>
      <c r="DU88" s="310">
        <f t="shared" si="3"/>
        <v>-859.63297674911405</v>
      </c>
      <c r="DV88" s="310">
        <f t="shared" si="3"/>
        <v>-859.63297674911405</v>
      </c>
      <c r="DW88" s="310">
        <f t="shared" si="3"/>
        <v>-859.63297674911405</v>
      </c>
      <c r="DX88" s="310">
        <f t="shared" si="3"/>
        <v>-859.63297674911405</v>
      </c>
      <c r="DY88" s="310">
        <f t="shared" si="3"/>
        <v>-859.63297674911405</v>
      </c>
      <c r="DZ88" s="310">
        <f t="shared" si="3"/>
        <v>-859.63297674911405</v>
      </c>
      <c r="EA88" s="310">
        <f t="shared" si="3"/>
        <v>-859.63297674911405</v>
      </c>
      <c r="EB88" s="310">
        <f t="shared" si="3"/>
        <v>-859.63297674911405</v>
      </c>
      <c r="EC88" s="310">
        <f t="shared" si="3"/>
        <v>-859.63297674911405</v>
      </c>
      <c r="ED88" s="310">
        <f t="shared" si="3"/>
        <v>-859.63297674911405</v>
      </c>
      <c r="EE88" s="310">
        <f t="shared" si="3"/>
        <v>-859.63297674911405</v>
      </c>
      <c r="EF88" s="310">
        <f t="shared" si="3"/>
        <v>-859.63297674911405</v>
      </c>
      <c r="EG88" s="310">
        <f t="shared" si="3"/>
        <v>-859.63297674911405</v>
      </c>
      <c r="EH88" s="310">
        <f t="shared" ref="EH88:GS88" si="4">(EH$87*$B101+SUM($F$8:$F$10)-((EH$87*$B101+SUM($F$8:$F$10))/$F$11*$F$40)-($F$27*EH$87/$D$7)-SUM($F$14:$F$26,$F$28:$F$33,$F$35:$F$36,$F$41))</f>
        <v>-859.63297674911405</v>
      </c>
      <c r="EI88" s="310">
        <f t="shared" si="4"/>
        <v>-859.63297674911405</v>
      </c>
      <c r="EJ88" s="310">
        <f t="shared" si="4"/>
        <v>-859.63297674911405</v>
      </c>
      <c r="EK88" s="310">
        <f t="shared" si="4"/>
        <v>-859.63297674911405</v>
      </c>
      <c r="EL88" s="310">
        <f t="shared" si="4"/>
        <v>-859.63297674911405</v>
      </c>
      <c r="EM88" s="310">
        <f t="shared" si="4"/>
        <v>-859.63297674911405</v>
      </c>
      <c r="EN88" s="310">
        <f t="shared" si="4"/>
        <v>-859.63297674911405</v>
      </c>
      <c r="EO88" s="310">
        <f t="shared" si="4"/>
        <v>-859.63297674911405</v>
      </c>
      <c r="EP88" s="310">
        <f t="shared" si="4"/>
        <v>-859.63297674911405</v>
      </c>
      <c r="EQ88" s="310">
        <f t="shared" si="4"/>
        <v>-859.63297674911405</v>
      </c>
      <c r="ER88" s="310">
        <f t="shared" si="4"/>
        <v>-859.63297674911405</v>
      </c>
      <c r="ES88" s="310">
        <f t="shared" si="4"/>
        <v>-859.63297674911405</v>
      </c>
      <c r="ET88" s="310">
        <f t="shared" si="4"/>
        <v>-859.63297674911405</v>
      </c>
      <c r="EU88" s="310">
        <f t="shared" si="4"/>
        <v>-859.63297674911405</v>
      </c>
      <c r="EV88" s="310">
        <f t="shared" si="4"/>
        <v>-859.63297674911405</v>
      </c>
      <c r="EW88" s="310">
        <f t="shared" si="4"/>
        <v>-859.63297674911405</v>
      </c>
      <c r="EX88" s="310">
        <f t="shared" si="4"/>
        <v>-859.63297674911405</v>
      </c>
      <c r="EY88" s="310">
        <f t="shared" si="4"/>
        <v>-859.63297674911405</v>
      </c>
      <c r="EZ88" s="310">
        <f t="shared" si="4"/>
        <v>-859.63297674911405</v>
      </c>
      <c r="FA88" s="310">
        <f t="shared" si="4"/>
        <v>-859.63297674911405</v>
      </c>
      <c r="FB88" s="310">
        <f t="shared" si="4"/>
        <v>-859.63297674911405</v>
      </c>
      <c r="FC88" s="310">
        <f t="shared" si="4"/>
        <v>-859.63297674911405</v>
      </c>
      <c r="FD88" s="310">
        <f t="shared" si="4"/>
        <v>-859.63297674911405</v>
      </c>
      <c r="FE88" s="310">
        <f t="shared" si="4"/>
        <v>-859.63297674911405</v>
      </c>
      <c r="FF88" s="310">
        <f t="shared" si="4"/>
        <v>-859.63297674911405</v>
      </c>
      <c r="FG88" s="310">
        <f t="shared" si="4"/>
        <v>-859.63297674911405</v>
      </c>
      <c r="FH88" s="310">
        <f t="shared" si="4"/>
        <v>-859.63297674911405</v>
      </c>
      <c r="FI88" s="310">
        <f t="shared" si="4"/>
        <v>-859.63297674911405</v>
      </c>
      <c r="FJ88" s="310">
        <f t="shared" si="4"/>
        <v>-859.63297674911405</v>
      </c>
      <c r="FK88" s="310">
        <f t="shared" si="4"/>
        <v>-859.63297674911405</v>
      </c>
      <c r="FL88" s="310">
        <f t="shared" si="4"/>
        <v>-859.63297674911405</v>
      </c>
      <c r="FM88" s="310">
        <f t="shared" si="4"/>
        <v>-859.63297674911405</v>
      </c>
      <c r="FN88" s="310">
        <f t="shared" si="4"/>
        <v>-859.63297674911405</v>
      </c>
      <c r="FO88" s="310">
        <f t="shared" si="4"/>
        <v>-859.63297674911405</v>
      </c>
      <c r="FP88" s="310">
        <f t="shared" si="4"/>
        <v>-859.63297674911405</v>
      </c>
      <c r="FQ88" s="310">
        <f t="shared" si="4"/>
        <v>-859.63297674911405</v>
      </c>
      <c r="FR88" s="310">
        <f t="shared" si="4"/>
        <v>-859.63297674911405</v>
      </c>
      <c r="FS88" s="310">
        <f t="shared" si="4"/>
        <v>-859.63297674911405</v>
      </c>
      <c r="FT88" s="310">
        <f t="shared" si="4"/>
        <v>-859.63297674911405</v>
      </c>
      <c r="FU88" s="310">
        <f t="shared" si="4"/>
        <v>-859.63297674911405</v>
      </c>
      <c r="FV88" s="310">
        <f t="shared" si="4"/>
        <v>-859.63297674911405</v>
      </c>
      <c r="FW88" s="310">
        <f t="shared" si="4"/>
        <v>-859.63297674911405</v>
      </c>
      <c r="FX88" s="310">
        <f t="shared" si="4"/>
        <v>-859.63297674911405</v>
      </c>
      <c r="FY88" s="310">
        <f t="shared" si="4"/>
        <v>-859.63297674911405</v>
      </c>
      <c r="FZ88" s="310">
        <f t="shared" si="4"/>
        <v>-859.63297674911405</v>
      </c>
      <c r="GA88" s="310">
        <f t="shared" si="4"/>
        <v>-859.63297674911405</v>
      </c>
      <c r="GB88" s="310">
        <f t="shared" si="4"/>
        <v>-859.63297674911405</v>
      </c>
      <c r="GC88" s="310">
        <f t="shared" si="4"/>
        <v>-859.63297674911405</v>
      </c>
      <c r="GD88" s="310">
        <f t="shared" si="4"/>
        <v>-859.63297674911405</v>
      </c>
      <c r="GE88" s="310">
        <f t="shared" si="4"/>
        <v>-859.63297674911405</v>
      </c>
      <c r="GF88" s="310">
        <f t="shared" si="4"/>
        <v>-859.63297674911405</v>
      </c>
      <c r="GG88" s="310">
        <f t="shared" si="4"/>
        <v>-859.63297674911405</v>
      </c>
      <c r="GH88" s="310">
        <f t="shared" si="4"/>
        <v>-859.63297674911405</v>
      </c>
      <c r="GI88" s="310">
        <f t="shared" si="4"/>
        <v>-859.63297674911405</v>
      </c>
      <c r="GJ88" s="310">
        <f t="shared" si="4"/>
        <v>-859.63297674911405</v>
      </c>
      <c r="GK88" s="310">
        <f t="shared" si="4"/>
        <v>-859.63297674911405</v>
      </c>
      <c r="GL88" s="310">
        <f t="shared" si="4"/>
        <v>-859.63297674911405</v>
      </c>
      <c r="GM88" s="310">
        <f t="shared" si="4"/>
        <v>-859.63297674911405</v>
      </c>
      <c r="GN88" s="310">
        <f t="shared" si="4"/>
        <v>-859.63297674911405</v>
      </c>
      <c r="GO88" s="310">
        <f t="shared" si="4"/>
        <v>-859.63297674911405</v>
      </c>
      <c r="GP88" s="310">
        <f t="shared" si="4"/>
        <v>-859.63297674911405</v>
      </c>
      <c r="GQ88" s="310">
        <f t="shared" si="4"/>
        <v>-859.63297674911405</v>
      </c>
      <c r="GR88" s="310">
        <f t="shared" si="4"/>
        <v>-859.63297674911405</v>
      </c>
      <c r="GS88" s="310">
        <f t="shared" si="4"/>
        <v>-859.63297674911405</v>
      </c>
      <c r="GT88" s="310">
        <f t="shared" ref="GT88:JE88" si="5">(GT$87*$B101+SUM($F$8:$F$10)-((GT$87*$B101+SUM($F$8:$F$10))/$F$11*$F$40)-($F$27*GT$87/$D$7)-SUM($F$14:$F$26,$F$28:$F$33,$F$35:$F$36,$F$41))</f>
        <v>-859.63297674911405</v>
      </c>
      <c r="GU88" s="310">
        <f t="shared" si="5"/>
        <v>-859.63297674911405</v>
      </c>
      <c r="GV88" s="310">
        <f t="shared" si="5"/>
        <v>-859.63297674911405</v>
      </c>
      <c r="GW88" s="310">
        <f t="shared" si="5"/>
        <v>-859.63297674911405</v>
      </c>
      <c r="GX88" s="310">
        <f t="shared" si="5"/>
        <v>-859.63297674911405</v>
      </c>
      <c r="GY88" s="310">
        <f t="shared" si="5"/>
        <v>-859.63297674911405</v>
      </c>
      <c r="GZ88" s="310">
        <f t="shared" si="5"/>
        <v>-859.63297674911405</v>
      </c>
      <c r="HA88" s="310">
        <f t="shared" si="5"/>
        <v>-859.63297674911405</v>
      </c>
      <c r="HB88" s="310">
        <f t="shared" si="5"/>
        <v>-859.63297674911405</v>
      </c>
      <c r="HC88" s="310">
        <f t="shared" si="5"/>
        <v>-859.63297674911405</v>
      </c>
      <c r="HD88" s="310">
        <f t="shared" si="5"/>
        <v>-859.63297674911405</v>
      </c>
      <c r="HE88" s="310">
        <f t="shared" si="5"/>
        <v>-859.63297674911405</v>
      </c>
      <c r="HF88" s="310">
        <f t="shared" si="5"/>
        <v>-859.63297674911405</v>
      </c>
      <c r="HG88" s="310">
        <f t="shared" si="5"/>
        <v>-859.63297674911405</v>
      </c>
      <c r="HH88" s="310">
        <f t="shared" si="5"/>
        <v>-859.63297674911405</v>
      </c>
      <c r="HI88" s="310">
        <f t="shared" si="5"/>
        <v>-859.63297674911405</v>
      </c>
      <c r="HJ88" s="310">
        <f t="shared" si="5"/>
        <v>-859.63297674911405</v>
      </c>
      <c r="HK88" s="310">
        <f t="shared" si="5"/>
        <v>-859.63297674911405</v>
      </c>
      <c r="HL88" s="310">
        <f t="shared" si="5"/>
        <v>-859.63297674911405</v>
      </c>
      <c r="HM88" s="310">
        <f t="shared" si="5"/>
        <v>-859.63297674911405</v>
      </c>
      <c r="HN88" s="310">
        <f t="shared" si="5"/>
        <v>-859.63297674911405</v>
      </c>
      <c r="HO88" s="310">
        <f t="shared" si="5"/>
        <v>-859.63297674911405</v>
      </c>
      <c r="HP88" s="310">
        <f t="shared" si="5"/>
        <v>-859.63297674911405</v>
      </c>
      <c r="HQ88" s="310">
        <f t="shared" si="5"/>
        <v>-859.63297674911405</v>
      </c>
      <c r="HR88" s="310">
        <f t="shared" si="5"/>
        <v>-859.63297674911405</v>
      </c>
      <c r="HS88" s="310">
        <f t="shared" si="5"/>
        <v>-859.63297674911405</v>
      </c>
      <c r="HT88" s="310">
        <f t="shared" si="5"/>
        <v>-859.63297674911405</v>
      </c>
      <c r="HU88" s="310">
        <f t="shared" si="5"/>
        <v>-859.63297674911405</v>
      </c>
      <c r="HV88" s="310">
        <f t="shared" si="5"/>
        <v>-859.63297674911405</v>
      </c>
      <c r="HW88" s="310">
        <f t="shared" si="5"/>
        <v>-859.63297674911405</v>
      </c>
      <c r="HX88" s="310">
        <f t="shared" si="5"/>
        <v>-859.63297674911405</v>
      </c>
      <c r="HY88" s="310">
        <f t="shared" si="5"/>
        <v>-859.63297674911405</v>
      </c>
      <c r="HZ88" s="310">
        <f t="shared" si="5"/>
        <v>-859.63297674911405</v>
      </c>
      <c r="IA88" s="310">
        <f t="shared" si="5"/>
        <v>-859.63297674911405</v>
      </c>
      <c r="IB88" s="310">
        <f t="shared" si="5"/>
        <v>-859.63297674911405</v>
      </c>
      <c r="IC88" s="310">
        <f t="shared" si="5"/>
        <v>-859.63297674911405</v>
      </c>
      <c r="ID88" s="310">
        <f t="shared" si="5"/>
        <v>-859.63297674911405</v>
      </c>
      <c r="IE88" s="310">
        <f t="shared" si="5"/>
        <v>-859.63297674911405</v>
      </c>
      <c r="IF88" s="310">
        <f t="shared" si="5"/>
        <v>-859.63297674911405</v>
      </c>
      <c r="IG88" s="310">
        <f t="shared" si="5"/>
        <v>-859.63297674911405</v>
      </c>
      <c r="IH88" s="310">
        <f t="shared" si="5"/>
        <v>-859.63297674911405</v>
      </c>
      <c r="II88" s="310">
        <f t="shared" si="5"/>
        <v>-859.63297674911405</v>
      </c>
      <c r="IJ88" s="310">
        <f t="shared" si="5"/>
        <v>-859.63297674911405</v>
      </c>
      <c r="IK88" s="310">
        <f t="shared" si="5"/>
        <v>-859.63297674911405</v>
      </c>
      <c r="IL88" s="310">
        <f t="shared" si="5"/>
        <v>-859.63297674911405</v>
      </c>
      <c r="IM88" s="310">
        <f t="shared" si="5"/>
        <v>-859.63297674911405</v>
      </c>
      <c r="IN88" s="310">
        <f t="shared" si="5"/>
        <v>-859.63297674911405</v>
      </c>
      <c r="IO88" s="310">
        <f t="shared" si="5"/>
        <v>-859.63297674911405</v>
      </c>
      <c r="IP88" s="310">
        <f t="shared" si="5"/>
        <v>-859.63297674911405</v>
      </c>
      <c r="IQ88" s="310">
        <f t="shared" si="5"/>
        <v>-859.63297674911405</v>
      </c>
      <c r="IR88" s="310">
        <f t="shared" si="5"/>
        <v>-859.63297674911405</v>
      </c>
      <c r="IS88" s="310">
        <f t="shared" si="5"/>
        <v>-859.63297674911405</v>
      </c>
      <c r="IT88" s="310">
        <f t="shared" si="5"/>
        <v>-859.63297674911405</v>
      </c>
      <c r="IU88" s="310">
        <f t="shared" si="5"/>
        <v>-859.63297674911405</v>
      </c>
      <c r="IV88" s="310">
        <f t="shared" si="5"/>
        <v>-859.63297674911405</v>
      </c>
      <c r="IW88" s="310">
        <f t="shared" si="5"/>
        <v>-859.63297674911405</v>
      </c>
      <c r="IX88" s="310">
        <f t="shared" si="5"/>
        <v>-859.63297674911405</v>
      </c>
      <c r="IY88" s="310">
        <f t="shared" si="5"/>
        <v>-859.63297674911405</v>
      </c>
      <c r="IZ88" s="310">
        <f t="shared" si="5"/>
        <v>-859.63297674911405</v>
      </c>
      <c r="JA88" s="310">
        <f t="shared" si="5"/>
        <v>-859.63297674911405</v>
      </c>
      <c r="JB88" s="310">
        <f t="shared" si="5"/>
        <v>-859.63297674911405</v>
      </c>
      <c r="JC88" s="310">
        <f t="shared" si="5"/>
        <v>-859.63297674911405</v>
      </c>
      <c r="JD88" s="310">
        <f t="shared" si="5"/>
        <v>-859.63297674911405</v>
      </c>
      <c r="JE88" s="310">
        <f t="shared" si="5"/>
        <v>-859.63297674911405</v>
      </c>
      <c r="JF88" s="310">
        <f t="shared" ref="JF88:LQ88" si="6">(JF$87*$B101+SUM($F$8:$F$10)-((JF$87*$B101+SUM($F$8:$F$10))/$F$11*$F$40)-($F$27*JF$87/$D$7)-SUM($F$14:$F$26,$F$28:$F$33,$F$35:$F$36,$F$41))</f>
        <v>-859.63297674911405</v>
      </c>
      <c r="JG88" s="310">
        <f t="shared" si="6"/>
        <v>-859.63297674911405</v>
      </c>
      <c r="JH88" s="310">
        <f t="shared" si="6"/>
        <v>-859.63297674911405</v>
      </c>
      <c r="JI88" s="310">
        <f t="shared" si="6"/>
        <v>-859.63297674911405</v>
      </c>
      <c r="JJ88" s="310">
        <f t="shared" si="6"/>
        <v>-859.63297674911405</v>
      </c>
      <c r="JK88" s="310">
        <f t="shared" si="6"/>
        <v>-859.63297674911405</v>
      </c>
      <c r="JL88" s="310">
        <f t="shared" si="6"/>
        <v>-859.63297674911405</v>
      </c>
      <c r="JM88" s="310">
        <f t="shared" si="6"/>
        <v>-859.63297674911405</v>
      </c>
      <c r="JN88" s="310">
        <f t="shared" si="6"/>
        <v>-859.63297674911405</v>
      </c>
      <c r="JO88" s="310">
        <f t="shared" si="6"/>
        <v>-859.63297674911405</v>
      </c>
      <c r="JP88" s="310">
        <f t="shared" si="6"/>
        <v>-859.63297674911405</v>
      </c>
      <c r="JQ88" s="310">
        <f t="shared" si="6"/>
        <v>-859.63297674911405</v>
      </c>
      <c r="JR88" s="310">
        <f t="shared" si="6"/>
        <v>-859.63297674911405</v>
      </c>
      <c r="JS88" s="310">
        <f t="shared" si="6"/>
        <v>-859.63297674911405</v>
      </c>
      <c r="JT88" s="310">
        <f t="shared" si="6"/>
        <v>-859.63297674911405</v>
      </c>
      <c r="JU88" s="310">
        <f t="shared" si="6"/>
        <v>-859.63297674911405</v>
      </c>
      <c r="JV88" s="310">
        <f t="shared" si="6"/>
        <v>-859.63297674911405</v>
      </c>
      <c r="JW88" s="310">
        <f t="shared" si="6"/>
        <v>-859.63297674911405</v>
      </c>
      <c r="JX88" s="310">
        <f t="shared" si="6"/>
        <v>-859.63297674911405</v>
      </c>
      <c r="JY88" s="310">
        <f t="shared" si="6"/>
        <v>-859.63297674911405</v>
      </c>
      <c r="JZ88" s="310">
        <f t="shared" si="6"/>
        <v>-859.63297674911405</v>
      </c>
      <c r="KA88" s="310">
        <f t="shared" si="6"/>
        <v>-859.63297674911405</v>
      </c>
      <c r="KB88" s="310">
        <f t="shared" si="6"/>
        <v>-859.63297674911405</v>
      </c>
      <c r="KC88" s="310">
        <f t="shared" si="6"/>
        <v>-859.63297674911405</v>
      </c>
      <c r="KD88" s="310">
        <f t="shared" si="6"/>
        <v>-859.63297674911405</v>
      </c>
      <c r="KE88" s="310">
        <f t="shared" si="6"/>
        <v>-859.63297674911405</v>
      </c>
      <c r="KF88" s="310">
        <f t="shared" si="6"/>
        <v>-859.63297674911405</v>
      </c>
      <c r="KG88" s="310">
        <f t="shared" si="6"/>
        <v>-859.63297674911405</v>
      </c>
      <c r="KH88" s="310">
        <f t="shared" si="6"/>
        <v>-859.63297674911405</v>
      </c>
      <c r="KI88" s="310">
        <f t="shared" si="6"/>
        <v>-859.63297674911405</v>
      </c>
      <c r="KJ88" s="310">
        <f t="shared" si="6"/>
        <v>-859.63297674911405</v>
      </c>
      <c r="KK88" s="310">
        <f t="shared" si="6"/>
        <v>-859.63297674911405</v>
      </c>
      <c r="KL88" s="310">
        <f t="shared" si="6"/>
        <v>-859.63297674911405</v>
      </c>
      <c r="KM88" s="310">
        <f t="shared" si="6"/>
        <v>-859.63297674911405</v>
      </c>
      <c r="KN88" s="310">
        <f t="shared" si="6"/>
        <v>-859.63297674911405</v>
      </c>
      <c r="KO88" s="310">
        <f t="shared" si="6"/>
        <v>-859.63297674911405</v>
      </c>
      <c r="KP88" s="310">
        <f t="shared" si="6"/>
        <v>-859.63297674911405</v>
      </c>
      <c r="KQ88" s="310">
        <f t="shared" si="6"/>
        <v>-859.63297674911405</v>
      </c>
      <c r="KR88" s="310">
        <f t="shared" si="6"/>
        <v>-859.63297674911405</v>
      </c>
      <c r="KS88" s="310">
        <f t="shared" si="6"/>
        <v>-859.63297674911405</v>
      </c>
      <c r="KT88" s="310">
        <f t="shared" si="6"/>
        <v>-859.63297674911405</v>
      </c>
      <c r="KU88" s="310">
        <f t="shared" si="6"/>
        <v>-859.63297674911405</v>
      </c>
      <c r="KV88" s="310">
        <f t="shared" si="6"/>
        <v>-859.63297674911405</v>
      </c>
      <c r="KW88" s="310">
        <f t="shared" si="6"/>
        <v>-859.63297674911405</v>
      </c>
      <c r="KX88" s="310">
        <f t="shared" si="6"/>
        <v>-859.63297674911405</v>
      </c>
      <c r="KY88" s="310">
        <f t="shared" si="6"/>
        <v>-859.63297674911405</v>
      </c>
      <c r="KZ88" s="310">
        <f t="shared" si="6"/>
        <v>-859.63297674911405</v>
      </c>
      <c r="LA88" s="310">
        <f t="shared" si="6"/>
        <v>-859.63297674911405</v>
      </c>
      <c r="LB88" s="310">
        <f t="shared" si="6"/>
        <v>-859.63297674911405</v>
      </c>
      <c r="LC88" s="310">
        <f t="shared" si="6"/>
        <v>-859.63297674911405</v>
      </c>
      <c r="LD88" s="310">
        <f t="shared" si="6"/>
        <v>-859.63297674911405</v>
      </c>
      <c r="LE88" s="310">
        <f t="shared" si="6"/>
        <v>-859.63297674911405</v>
      </c>
      <c r="LF88" s="310">
        <f t="shared" si="6"/>
        <v>-859.63297674911405</v>
      </c>
      <c r="LG88" s="310">
        <f t="shared" si="6"/>
        <v>-859.63297674911405</v>
      </c>
      <c r="LH88" s="310">
        <f t="shared" si="6"/>
        <v>-859.63297674911405</v>
      </c>
      <c r="LI88" s="310">
        <f t="shared" si="6"/>
        <v>-859.63297674911405</v>
      </c>
      <c r="LJ88" s="310">
        <f t="shared" si="6"/>
        <v>-859.63297674911405</v>
      </c>
      <c r="LK88" s="310">
        <f t="shared" si="6"/>
        <v>-859.63297674911405</v>
      </c>
      <c r="LL88" s="310">
        <f t="shared" si="6"/>
        <v>-859.63297674911405</v>
      </c>
      <c r="LM88" s="310">
        <f t="shared" si="6"/>
        <v>-859.63297674911405</v>
      </c>
      <c r="LN88" s="310">
        <f t="shared" si="6"/>
        <v>-859.63297674911405</v>
      </c>
      <c r="LO88" s="310">
        <f t="shared" si="6"/>
        <v>-859.63297674911405</v>
      </c>
      <c r="LP88" s="310">
        <f t="shared" si="6"/>
        <v>-859.63297674911405</v>
      </c>
      <c r="LQ88" s="310">
        <f t="shared" si="6"/>
        <v>-859.63297674911405</v>
      </c>
      <c r="LR88" s="310">
        <f t="shared" ref="LR88:OC88" si="7">(LR$87*$B101+SUM($F$8:$F$10)-((LR$87*$B101+SUM($F$8:$F$10))/$F$11*$F$40)-($F$27*LR$87/$D$7)-SUM($F$14:$F$26,$F$28:$F$33,$F$35:$F$36,$F$41))</f>
        <v>-859.63297674911405</v>
      </c>
      <c r="LS88" s="310">
        <f t="shared" si="7"/>
        <v>-859.63297674911405</v>
      </c>
      <c r="LT88" s="310">
        <f t="shared" si="7"/>
        <v>-859.63297674911405</v>
      </c>
      <c r="LU88" s="310">
        <f t="shared" si="7"/>
        <v>-859.63297674911405</v>
      </c>
      <c r="LV88" s="310">
        <f t="shared" si="7"/>
        <v>-859.63297674911405</v>
      </c>
      <c r="LW88" s="310">
        <f t="shared" si="7"/>
        <v>-859.63297674911405</v>
      </c>
      <c r="LX88" s="310">
        <f t="shared" si="7"/>
        <v>-859.63297674911405</v>
      </c>
      <c r="LY88" s="310">
        <f t="shared" si="7"/>
        <v>-859.63297674911405</v>
      </c>
      <c r="LZ88" s="310">
        <f t="shared" si="7"/>
        <v>-859.63297674911405</v>
      </c>
      <c r="MA88" s="310">
        <f t="shared" si="7"/>
        <v>-859.63297674911405</v>
      </c>
      <c r="MB88" s="310">
        <f t="shared" si="7"/>
        <v>-859.63297674911405</v>
      </c>
      <c r="MC88" s="310">
        <f t="shared" si="7"/>
        <v>-859.63297674911405</v>
      </c>
      <c r="MD88" s="310">
        <f t="shared" si="7"/>
        <v>-859.63297674911405</v>
      </c>
      <c r="ME88" s="310">
        <f t="shared" si="7"/>
        <v>-859.63297674911405</v>
      </c>
      <c r="MF88" s="310">
        <f t="shared" si="7"/>
        <v>-859.63297674911405</v>
      </c>
      <c r="MG88" s="310">
        <f t="shared" si="7"/>
        <v>-859.63297674911405</v>
      </c>
      <c r="MH88" s="310">
        <f t="shared" si="7"/>
        <v>-859.63297674911405</v>
      </c>
      <c r="MI88" s="310">
        <f t="shared" si="7"/>
        <v>-859.63297674911405</v>
      </c>
      <c r="MJ88" s="310">
        <f t="shared" si="7"/>
        <v>-859.63297674911405</v>
      </c>
      <c r="MK88" s="310">
        <f t="shared" si="7"/>
        <v>-859.63297674911405</v>
      </c>
      <c r="ML88" s="310">
        <f t="shared" si="7"/>
        <v>-859.63297674911405</v>
      </c>
      <c r="MM88" s="310">
        <f t="shared" si="7"/>
        <v>-859.63297674911405</v>
      </c>
      <c r="MN88" s="310">
        <f t="shared" si="7"/>
        <v>-859.63297674911405</v>
      </c>
      <c r="MO88" s="310">
        <f t="shared" si="7"/>
        <v>-859.63297674911405</v>
      </c>
      <c r="MP88" s="310">
        <f t="shared" si="7"/>
        <v>-859.63297674911405</v>
      </c>
      <c r="MQ88" s="310">
        <f t="shared" si="7"/>
        <v>-859.63297674911405</v>
      </c>
      <c r="MR88" s="310">
        <f t="shared" si="7"/>
        <v>-859.63297674911405</v>
      </c>
      <c r="MS88" s="310">
        <f t="shared" si="7"/>
        <v>-859.63297674911405</v>
      </c>
      <c r="MT88" s="310">
        <f t="shared" si="7"/>
        <v>-859.63297674911405</v>
      </c>
      <c r="MU88" s="310">
        <f t="shared" si="7"/>
        <v>-859.63297674911405</v>
      </c>
      <c r="MV88" s="310">
        <f t="shared" si="7"/>
        <v>-859.63297674911405</v>
      </c>
      <c r="MW88" s="310">
        <f t="shared" si="7"/>
        <v>-859.63297674911405</v>
      </c>
      <c r="MX88" s="310">
        <f t="shared" si="7"/>
        <v>-859.63297674911405</v>
      </c>
      <c r="MY88" s="310">
        <f t="shared" si="7"/>
        <v>-859.63297674911405</v>
      </c>
      <c r="MZ88" s="310">
        <f t="shared" si="7"/>
        <v>-859.63297674911405</v>
      </c>
      <c r="NA88" s="310">
        <f t="shared" si="7"/>
        <v>-859.63297674911405</v>
      </c>
      <c r="NB88" s="310">
        <f t="shared" si="7"/>
        <v>-859.63297674911405</v>
      </c>
      <c r="NC88" s="310">
        <f t="shared" si="7"/>
        <v>-859.63297674911405</v>
      </c>
      <c r="ND88" s="310">
        <f t="shared" si="7"/>
        <v>-859.63297674911405</v>
      </c>
      <c r="NE88" s="310">
        <f t="shared" si="7"/>
        <v>-859.63297674911405</v>
      </c>
      <c r="NF88" s="310">
        <f t="shared" si="7"/>
        <v>-859.63297674911405</v>
      </c>
      <c r="NG88" s="310">
        <f t="shared" si="7"/>
        <v>-859.63297674911405</v>
      </c>
      <c r="NH88" s="310">
        <f t="shared" si="7"/>
        <v>-859.63297674911405</v>
      </c>
      <c r="NI88" s="310">
        <f t="shared" si="7"/>
        <v>-859.63297674911405</v>
      </c>
      <c r="NJ88" s="310">
        <f t="shared" si="7"/>
        <v>-859.63297674911405</v>
      </c>
      <c r="NK88" s="310">
        <f t="shared" si="7"/>
        <v>-859.63297674911405</v>
      </c>
      <c r="NL88" s="310">
        <f t="shared" si="7"/>
        <v>-859.63297674911405</v>
      </c>
      <c r="NM88" s="310">
        <f t="shared" si="7"/>
        <v>-859.63297674911405</v>
      </c>
      <c r="NN88" s="310">
        <f t="shared" si="7"/>
        <v>-859.63297674911405</v>
      </c>
      <c r="NO88" s="310">
        <f t="shared" si="7"/>
        <v>-859.63297674911405</v>
      </c>
      <c r="NP88" s="310">
        <f t="shared" si="7"/>
        <v>-859.63297674911405</v>
      </c>
      <c r="NQ88" s="310">
        <f t="shared" si="7"/>
        <v>-859.63297674911405</v>
      </c>
      <c r="NR88" s="310">
        <f t="shared" si="7"/>
        <v>-859.63297674911405</v>
      </c>
      <c r="NS88" s="310">
        <f t="shared" si="7"/>
        <v>-859.63297674911405</v>
      </c>
      <c r="NT88" s="310">
        <f t="shared" si="7"/>
        <v>-859.63297674911405</v>
      </c>
      <c r="NU88" s="310">
        <f t="shared" si="7"/>
        <v>-859.63297674911405</v>
      </c>
      <c r="NV88" s="310">
        <f t="shared" si="7"/>
        <v>-859.63297674911405</v>
      </c>
      <c r="NW88" s="310">
        <f t="shared" si="7"/>
        <v>-859.63297674911405</v>
      </c>
      <c r="NX88" s="310">
        <f t="shared" si="7"/>
        <v>-859.63297674911405</v>
      </c>
      <c r="NY88" s="310">
        <f t="shared" si="7"/>
        <v>-859.63297674911405</v>
      </c>
      <c r="NZ88" s="310">
        <f t="shared" si="7"/>
        <v>-859.63297674911405</v>
      </c>
      <c r="OA88" s="310">
        <f t="shared" si="7"/>
        <v>-859.63297674911405</v>
      </c>
      <c r="OB88" s="310">
        <f t="shared" si="7"/>
        <v>-859.63297674911405</v>
      </c>
      <c r="OC88" s="310">
        <f t="shared" si="7"/>
        <v>-859.63297674911405</v>
      </c>
      <c r="OD88" s="310">
        <f t="shared" ref="OD88:QO88" si="8">(OD$87*$B101+SUM($F$8:$F$10)-((OD$87*$B101+SUM($F$8:$F$10))/$F$11*$F$40)-($F$27*OD$87/$D$7)-SUM($F$14:$F$26,$F$28:$F$33,$F$35:$F$36,$F$41))</f>
        <v>-859.63297674911405</v>
      </c>
      <c r="OE88" s="310">
        <f t="shared" si="8"/>
        <v>-859.63297674911405</v>
      </c>
      <c r="OF88" s="310">
        <f t="shared" si="8"/>
        <v>-859.63297674911405</v>
      </c>
      <c r="OG88" s="310">
        <f t="shared" si="8"/>
        <v>-859.63297674911405</v>
      </c>
      <c r="OH88" s="310">
        <f t="shared" si="8"/>
        <v>-859.63297674911405</v>
      </c>
      <c r="OI88" s="310">
        <f t="shared" si="8"/>
        <v>-859.63297674911405</v>
      </c>
      <c r="OJ88" s="310">
        <f t="shared" si="8"/>
        <v>-859.63297674911405</v>
      </c>
      <c r="OK88" s="310">
        <f t="shared" si="8"/>
        <v>-859.63297674911405</v>
      </c>
      <c r="OL88" s="310">
        <f t="shared" si="8"/>
        <v>-859.63297674911405</v>
      </c>
      <c r="OM88" s="310">
        <f t="shared" si="8"/>
        <v>-859.63297674911405</v>
      </c>
      <c r="ON88" s="310">
        <f t="shared" si="8"/>
        <v>-859.63297674911405</v>
      </c>
      <c r="OO88" s="310">
        <f t="shared" si="8"/>
        <v>-859.63297674911405</v>
      </c>
      <c r="OP88" s="310">
        <f t="shared" si="8"/>
        <v>-859.63297674911405</v>
      </c>
      <c r="OQ88" s="310">
        <f t="shared" si="8"/>
        <v>-859.63297674911405</v>
      </c>
      <c r="OR88" s="310">
        <f t="shared" si="8"/>
        <v>-859.63297674911405</v>
      </c>
      <c r="OS88" s="310">
        <f t="shared" si="8"/>
        <v>-859.63297674911405</v>
      </c>
      <c r="OT88" s="310">
        <f t="shared" si="8"/>
        <v>-859.63297674911405</v>
      </c>
      <c r="OU88" s="310">
        <f t="shared" si="8"/>
        <v>-859.63297674911405</v>
      </c>
      <c r="OV88" s="310">
        <f t="shared" si="8"/>
        <v>-859.63297674911405</v>
      </c>
      <c r="OW88" s="310">
        <f t="shared" si="8"/>
        <v>-859.63297674911405</v>
      </c>
      <c r="OX88" s="310">
        <f t="shared" si="8"/>
        <v>-859.63297674911405</v>
      </c>
      <c r="OY88" s="310">
        <f t="shared" si="8"/>
        <v>-859.63297674911405</v>
      </c>
      <c r="OZ88" s="310">
        <f t="shared" si="8"/>
        <v>-859.63297674911405</v>
      </c>
      <c r="PA88" s="310">
        <f t="shared" si="8"/>
        <v>-859.63297674911405</v>
      </c>
      <c r="PB88" s="310">
        <f t="shared" si="8"/>
        <v>-859.63297674911405</v>
      </c>
      <c r="PC88" s="310">
        <f t="shared" si="8"/>
        <v>-859.63297674911405</v>
      </c>
      <c r="PD88" s="310">
        <f t="shared" si="8"/>
        <v>-859.63297674911405</v>
      </c>
      <c r="PE88" s="310">
        <f t="shared" si="8"/>
        <v>-859.63297674911405</v>
      </c>
      <c r="PF88" s="310">
        <f t="shared" si="8"/>
        <v>-859.63297674911405</v>
      </c>
      <c r="PG88" s="310">
        <f t="shared" si="8"/>
        <v>-859.63297674911405</v>
      </c>
      <c r="PH88" s="310">
        <f t="shared" si="8"/>
        <v>-859.63297674911405</v>
      </c>
      <c r="PI88" s="310">
        <f t="shared" si="8"/>
        <v>-859.63297674911405</v>
      </c>
      <c r="PJ88" s="310">
        <f t="shared" si="8"/>
        <v>-859.63297674911405</v>
      </c>
      <c r="PK88" s="310">
        <f t="shared" si="8"/>
        <v>-859.63297674911405</v>
      </c>
      <c r="PL88" s="310">
        <f t="shared" si="8"/>
        <v>-859.63297674911405</v>
      </c>
      <c r="PM88" s="310">
        <f t="shared" si="8"/>
        <v>-859.63297674911405</v>
      </c>
      <c r="PN88" s="310">
        <f t="shared" si="8"/>
        <v>-859.63297674911405</v>
      </c>
      <c r="PO88" s="310">
        <f t="shared" si="8"/>
        <v>-859.63297674911405</v>
      </c>
      <c r="PP88" s="310">
        <f t="shared" si="8"/>
        <v>-859.63297674911405</v>
      </c>
      <c r="PQ88" s="310">
        <f t="shared" si="8"/>
        <v>-859.63297674911405</v>
      </c>
      <c r="PR88" s="310">
        <f t="shared" si="8"/>
        <v>-859.63297674911405</v>
      </c>
      <c r="PS88" s="310">
        <f t="shared" si="8"/>
        <v>-859.63297674911405</v>
      </c>
      <c r="PT88" s="310">
        <f t="shared" si="8"/>
        <v>-859.63297674911405</v>
      </c>
      <c r="PU88" s="310">
        <f t="shared" si="8"/>
        <v>-859.63297674911405</v>
      </c>
      <c r="PV88" s="310">
        <f t="shared" si="8"/>
        <v>-859.63297674911405</v>
      </c>
      <c r="PW88" s="310">
        <f t="shared" si="8"/>
        <v>-859.63297674911405</v>
      </c>
      <c r="PX88" s="310">
        <f t="shared" si="8"/>
        <v>-859.63297674911405</v>
      </c>
      <c r="PY88" s="310">
        <f t="shared" si="8"/>
        <v>-859.63297674911405</v>
      </c>
      <c r="PZ88" s="310">
        <f t="shared" si="8"/>
        <v>-859.63297674911405</v>
      </c>
      <c r="QA88" s="310">
        <f t="shared" si="8"/>
        <v>-859.63297674911405</v>
      </c>
      <c r="QB88" s="310">
        <f t="shared" si="8"/>
        <v>-859.63297674911405</v>
      </c>
      <c r="QC88" s="310">
        <f t="shared" si="8"/>
        <v>-859.63297674911405</v>
      </c>
      <c r="QD88" s="310">
        <f t="shared" si="8"/>
        <v>-859.63297674911405</v>
      </c>
      <c r="QE88" s="310">
        <f t="shared" si="8"/>
        <v>-859.63297674911405</v>
      </c>
      <c r="QF88" s="310">
        <f t="shared" si="8"/>
        <v>-859.63297674911405</v>
      </c>
      <c r="QG88" s="310">
        <f t="shared" si="8"/>
        <v>-859.63297674911405</v>
      </c>
      <c r="QH88" s="310">
        <f t="shared" si="8"/>
        <v>-859.63297674911405</v>
      </c>
      <c r="QI88" s="310">
        <f t="shared" si="8"/>
        <v>-859.63297674911405</v>
      </c>
      <c r="QJ88" s="310">
        <f t="shared" si="8"/>
        <v>-859.63297674911405</v>
      </c>
      <c r="QK88" s="310">
        <f t="shared" si="8"/>
        <v>-859.63297674911405</v>
      </c>
      <c r="QL88" s="310">
        <f t="shared" si="8"/>
        <v>-859.63297674911405</v>
      </c>
      <c r="QM88" s="310">
        <f t="shared" si="8"/>
        <v>-859.63297674911405</v>
      </c>
      <c r="QN88" s="310">
        <f t="shared" si="8"/>
        <v>-859.63297674911405</v>
      </c>
      <c r="QO88" s="310">
        <f t="shared" si="8"/>
        <v>-859.63297674911405</v>
      </c>
      <c r="QP88" s="310">
        <f t="shared" ref="QP88:TA88" si="9">(QP$87*$B101+SUM($F$8:$F$10)-((QP$87*$B101+SUM($F$8:$F$10))/$F$11*$F$40)-($F$27*QP$87/$D$7)-SUM($F$14:$F$26,$F$28:$F$33,$F$35:$F$36,$F$41))</f>
        <v>-859.63297674911405</v>
      </c>
      <c r="QQ88" s="310">
        <f t="shared" si="9"/>
        <v>-859.63297674911405</v>
      </c>
      <c r="QR88" s="310">
        <f t="shared" si="9"/>
        <v>-859.63297674911405</v>
      </c>
      <c r="QS88" s="310">
        <f t="shared" si="9"/>
        <v>-859.63297674911405</v>
      </c>
      <c r="QT88" s="310">
        <f t="shared" si="9"/>
        <v>-859.63297674911405</v>
      </c>
      <c r="QU88" s="310">
        <f t="shared" si="9"/>
        <v>-859.63297674911405</v>
      </c>
      <c r="QV88" s="310">
        <f t="shared" si="9"/>
        <v>-859.63297674911405</v>
      </c>
      <c r="QW88" s="310">
        <f t="shared" si="9"/>
        <v>-859.63297674911405</v>
      </c>
      <c r="QX88" s="310">
        <f t="shared" si="9"/>
        <v>-859.63297674911405</v>
      </c>
      <c r="QY88" s="310">
        <f t="shared" si="9"/>
        <v>-859.63297674911405</v>
      </c>
      <c r="QZ88" s="310">
        <f t="shared" si="9"/>
        <v>-859.63297674911405</v>
      </c>
      <c r="RA88" s="310">
        <f t="shared" si="9"/>
        <v>-859.63297674911405</v>
      </c>
      <c r="RB88" s="310">
        <f t="shared" si="9"/>
        <v>-859.63297674911405</v>
      </c>
      <c r="RC88" s="310">
        <f t="shared" si="9"/>
        <v>-859.63297674911405</v>
      </c>
      <c r="RD88" s="310">
        <f t="shared" si="9"/>
        <v>-859.63297674911405</v>
      </c>
      <c r="RE88" s="310">
        <f t="shared" si="9"/>
        <v>-859.63297674911405</v>
      </c>
      <c r="RF88" s="310">
        <f t="shared" si="9"/>
        <v>-859.63297674911405</v>
      </c>
      <c r="RG88" s="310">
        <f t="shared" si="9"/>
        <v>-859.63297674911405</v>
      </c>
      <c r="RH88" s="310">
        <f t="shared" si="9"/>
        <v>-859.63297674911405</v>
      </c>
      <c r="RI88" s="310">
        <f t="shared" si="9"/>
        <v>-859.63297674911405</v>
      </c>
      <c r="RJ88" s="310">
        <f t="shared" si="9"/>
        <v>-859.63297674911405</v>
      </c>
      <c r="RK88" s="310">
        <f t="shared" si="9"/>
        <v>-859.63297674911405</v>
      </c>
      <c r="RL88" s="310">
        <f t="shared" si="9"/>
        <v>-859.63297674911405</v>
      </c>
      <c r="RM88" s="310">
        <f t="shared" si="9"/>
        <v>-859.63297674911405</v>
      </c>
      <c r="RN88" s="310">
        <f t="shared" si="9"/>
        <v>-859.63297674911405</v>
      </c>
      <c r="RO88" s="310">
        <f t="shared" si="9"/>
        <v>-859.63297674911405</v>
      </c>
      <c r="RP88" s="310">
        <f t="shared" si="9"/>
        <v>-859.63297674911405</v>
      </c>
      <c r="RQ88" s="310">
        <f t="shared" si="9"/>
        <v>-859.63297674911405</v>
      </c>
      <c r="RR88" s="310">
        <f t="shared" si="9"/>
        <v>-859.63297674911405</v>
      </c>
      <c r="RS88" s="310">
        <f t="shared" si="9"/>
        <v>-859.63297674911405</v>
      </c>
      <c r="RT88" s="310">
        <f t="shared" si="9"/>
        <v>-859.63297674911405</v>
      </c>
      <c r="RU88" s="310">
        <f t="shared" si="9"/>
        <v>-859.63297674911405</v>
      </c>
      <c r="RV88" s="310">
        <f t="shared" si="9"/>
        <v>-859.63297674911405</v>
      </c>
      <c r="RW88" s="310">
        <f t="shared" si="9"/>
        <v>-859.63297674911405</v>
      </c>
      <c r="RX88" s="310">
        <f t="shared" si="9"/>
        <v>-859.63297674911405</v>
      </c>
      <c r="RY88" s="310">
        <f t="shared" si="9"/>
        <v>-859.63297674911405</v>
      </c>
      <c r="RZ88" s="310">
        <f t="shared" si="9"/>
        <v>-859.63297674911405</v>
      </c>
      <c r="SA88" s="310">
        <f t="shared" si="9"/>
        <v>-859.63297674911405</v>
      </c>
      <c r="SB88" s="310">
        <f t="shared" si="9"/>
        <v>-859.63297674911405</v>
      </c>
      <c r="SC88" s="310">
        <f t="shared" si="9"/>
        <v>-859.63297674911405</v>
      </c>
      <c r="SD88" s="310">
        <f t="shared" si="9"/>
        <v>-859.63297674911405</v>
      </c>
      <c r="SE88" s="310">
        <f t="shared" si="9"/>
        <v>-859.63297674911405</v>
      </c>
      <c r="SF88" s="310">
        <f t="shared" si="9"/>
        <v>-859.63297674911405</v>
      </c>
      <c r="SG88" s="310">
        <f t="shared" si="9"/>
        <v>-859.63297674911405</v>
      </c>
      <c r="SH88" s="310">
        <f t="shared" si="9"/>
        <v>-859.63297674911405</v>
      </c>
      <c r="SI88" s="310">
        <f t="shared" si="9"/>
        <v>-859.63297674911405</v>
      </c>
      <c r="SJ88" s="310">
        <f t="shared" si="9"/>
        <v>-859.63297674911405</v>
      </c>
      <c r="SK88" s="310">
        <f t="shared" si="9"/>
        <v>-859.63297674911405</v>
      </c>
      <c r="SL88" s="310">
        <f t="shared" si="9"/>
        <v>-859.63297674911405</v>
      </c>
      <c r="SM88" s="310">
        <f t="shared" si="9"/>
        <v>-859.63297674911405</v>
      </c>
      <c r="SN88" s="310">
        <f t="shared" si="9"/>
        <v>-859.63297674911405</v>
      </c>
      <c r="SO88" s="310">
        <f t="shared" si="9"/>
        <v>-859.63297674911405</v>
      </c>
      <c r="SP88" s="310">
        <f t="shared" si="9"/>
        <v>-859.63297674911405</v>
      </c>
      <c r="SQ88" s="310">
        <f t="shared" si="9"/>
        <v>-859.63297674911405</v>
      </c>
      <c r="SR88" s="310">
        <f t="shared" si="9"/>
        <v>-859.63297674911405</v>
      </c>
      <c r="SS88" s="310">
        <f t="shared" si="9"/>
        <v>-859.63297674911405</v>
      </c>
      <c r="ST88" s="310">
        <f t="shared" si="9"/>
        <v>-859.63297674911405</v>
      </c>
      <c r="SU88" s="310">
        <f t="shared" si="9"/>
        <v>-859.63297674911405</v>
      </c>
      <c r="SV88" s="310">
        <f t="shared" si="9"/>
        <v>-859.63297674911405</v>
      </c>
      <c r="SW88" s="310">
        <f t="shared" si="9"/>
        <v>-859.63297674911405</v>
      </c>
      <c r="SX88" s="310">
        <f t="shared" si="9"/>
        <v>-859.63297674911405</v>
      </c>
      <c r="SY88" s="310">
        <f t="shared" si="9"/>
        <v>-859.63297674911405</v>
      </c>
      <c r="SZ88" s="310">
        <f t="shared" si="9"/>
        <v>-859.63297674911405</v>
      </c>
      <c r="TA88" s="310">
        <f t="shared" si="9"/>
        <v>-859.63297674911405</v>
      </c>
      <c r="TB88" s="310">
        <f t="shared" ref="TB88:VM88" si="10">(TB$87*$B101+SUM($F$8:$F$10)-((TB$87*$B101+SUM($F$8:$F$10))/$F$11*$F$40)-($F$27*TB$87/$D$7)-SUM($F$14:$F$26,$F$28:$F$33,$F$35:$F$36,$F$41))</f>
        <v>-859.63297674911405</v>
      </c>
      <c r="TC88" s="310">
        <f t="shared" si="10"/>
        <v>-859.63297674911405</v>
      </c>
      <c r="TD88" s="310">
        <f t="shared" si="10"/>
        <v>-859.63297674911405</v>
      </c>
      <c r="TE88" s="310">
        <f t="shared" si="10"/>
        <v>-859.63297674911405</v>
      </c>
      <c r="TF88" s="310">
        <f t="shared" si="10"/>
        <v>-859.63297674911405</v>
      </c>
      <c r="TG88" s="310">
        <f t="shared" si="10"/>
        <v>-859.63297674911405</v>
      </c>
      <c r="TH88" s="310">
        <f t="shared" si="10"/>
        <v>-859.63297674911405</v>
      </c>
      <c r="TI88" s="310">
        <f t="shared" si="10"/>
        <v>-859.63297674911405</v>
      </c>
      <c r="TJ88" s="310">
        <f t="shared" si="10"/>
        <v>-859.63297674911405</v>
      </c>
      <c r="TK88" s="310">
        <f t="shared" si="10"/>
        <v>-859.63297674911405</v>
      </c>
      <c r="TL88" s="310">
        <f t="shared" si="10"/>
        <v>-859.63297674911405</v>
      </c>
      <c r="TM88" s="310">
        <f t="shared" si="10"/>
        <v>-859.63297674911405</v>
      </c>
      <c r="TN88" s="310">
        <f t="shared" si="10"/>
        <v>-859.63297674911405</v>
      </c>
      <c r="TO88" s="310">
        <f t="shared" si="10"/>
        <v>-859.63297674911405</v>
      </c>
      <c r="TP88" s="310">
        <f t="shared" si="10"/>
        <v>-859.63297674911405</v>
      </c>
      <c r="TQ88" s="310">
        <f t="shared" si="10"/>
        <v>-859.63297674911405</v>
      </c>
      <c r="TR88" s="310">
        <f t="shared" si="10"/>
        <v>-859.63297674911405</v>
      </c>
      <c r="TS88" s="310">
        <f t="shared" si="10"/>
        <v>-859.63297674911405</v>
      </c>
      <c r="TT88" s="310">
        <f t="shared" si="10"/>
        <v>-859.63297674911405</v>
      </c>
      <c r="TU88" s="310">
        <f t="shared" si="10"/>
        <v>-859.63297674911405</v>
      </c>
      <c r="TV88" s="310">
        <f t="shared" si="10"/>
        <v>-859.63297674911405</v>
      </c>
      <c r="TW88" s="310">
        <f t="shared" si="10"/>
        <v>-859.63297674911405</v>
      </c>
      <c r="TX88" s="310">
        <f t="shared" si="10"/>
        <v>-859.63297674911405</v>
      </c>
      <c r="TY88" s="310">
        <f t="shared" si="10"/>
        <v>-859.63297674911405</v>
      </c>
      <c r="TZ88" s="310">
        <f t="shared" si="10"/>
        <v>-859.63297674911405</v>
      </c>
      <c r="UA88" s="310">
        <f t="shared" si="10"/>
        <v>-859.63297674911405</v>
      </c>
      <c r="UB88" s="310">
        <f t="shared" si="10"/>
        <v>-859.63297674911405</v>
      </c>
      <c r="UC88" s="310">
        <f t="shared" si="10"/>
        <v>-859.63297674911405</v>
      </c>
      <c r="UD88" s="310">
        <f t="shared" si="10"/>
        <v>-859.63297674911405</v>
      </c>
      <c r="UE88" s="310">
        <f t="shared" si="10"/>
        <v>-859.63297674911405</v>
      </c>
      <c r="UF88" s="310">
        <f t="shared" si="10"/>
        <v>-859.63297674911405</v>
      </c>
      <c r="UG88" s="310">
        <f t="shared" si="10"/>
        <v>-859.63297674911405</v>
      </c>
      <c r="UH88" s="310">
        <f t="shared" si="10"/>
        <v>-859.63297674911405</v>
      </c>
      <c r="UI88" s="310">
        <f t="shared" si="10"/>
        <v>-859.63297674911405</v>
      </c>
      <c r="UJ88" s="310">
        <f t="shared" si="10"/>
        <v>-859.63297674911405</v>
      </c>
      <c r="UK88" s="310">
        <f t="shared" si="10"/>
        <v>-859.63297674911405</v>
      </c>
      <c r="UL88" s="310">
        <f t="shared" si="10"/>
        <v>-859.63297674911405</v>
      </c>
      <c r="UM88" s="310">
        <f t="shared" si="10"/>
        <v>-859.63297674911405</v>
      </c>
      <c r="UN88" s="310">
        <f t="shared" si="10"/>
        <v>-859.63297674911405</v>
      </c>
      <c r="UO88" s="310">
        <f t="shared" si="10"/>
        <v>-859.63297674911405</v>
      </c>
      <c r="UP88" s="310">
        <f t="shared" si="10"/>
        <v>-859.63297674911405</v>
      </c>
      <c r="UQ88" s="310">
        <f t="shared" si="10"/>
        <v>-859.63297674911405</v>
      </c>
      <c r="UR88" s="310">
        <f t="shared" si="10"/>
        <v>-859.63297674911405</v>
      </c>
      <c r="US88" s="310">
        <f t="shared" si="10"/>
        <v>-859.63297674911405</v>
      </c>
      <c r="UT88" s="310">
        <f t="shared" si="10"/>
        <v>-859.63297674911405</v>
      </c>
      <c r="UU88" s="310">
        <f t="shared" si="10"/>
        <v>-859.63297674911405</v>
      </c>
      <c r="UV88" s="310">
        <f t="shared" si="10"/>
        <v>-859.63297674911405</v>
      </c>
      <c r="UW88" s="310">
        <f t="shared" si="10"/>
        <v>-859.63297674911405</v>
      </c>
      <c r="UX88" s="310">
        <f t="shared" si="10"/>
        <v>-859.63297674911405</v>
      </c>
      <c r="UY88" s="310">
        <f t="shared" si="10"/>
        <v>-859.63297674911405</v>
      </c>
      <c r="UZ88" s="310">
        <f t="shared" si="10"/>
        <v>-859.63297674911405</v>
      </c>
      <c r="VA88" s="310">
        <f t="shared" si="10"/>
        <v>-859.63297674911405</v>
      </c>
      <c r="VB88" s="310">
        <f t="shared" si="10"/>
        <v>-859.63297674911405</v>
      </c>
      <c r="VC88" s="310">
        <f t="shared" si="10"/>
        <v>-859.63297674911405</v>
      </c>
      <c r="VD88" s="310">
        <f t="shared" si="10"/>
        <v>-859.63297674911405</v>
      </c>
      <c r="VE88" s="310">
        <f t="shared" si="10"/>
        <v>-859.63297674911405</v>
      </c>
      <c r="VF88" s="310">
        <f t="shared" si="10"/>
        <v>-859.63297674911405</v>
      </c>
      <c r="VG88" s="310">
        <f t="shared" si="10"/>
        <v>-859.63297674911405</v>
      </c>
      <c r="VH88" s="310">
        <f t="shared" si="10"/>
        <v>-859.63297674911405</v>
      </c>
      <c r="VI88" s="310">
        <f t="shared" si="10"/>
        <v>-859.63297674911405</v>
      </c>
      <c r="VJ88" s="310">
        <f t="shared" si="10"/>
        <v>-859.63297674911405</v>
      </c>
      <c r="VK88" s="310">
        <f t="shared" si="10"/>
        <v>-859.63297674911405</v>
      </c>
      <c r="VL88" s="310">
        <f t="shared" si="10"/>
        <v>-859.63297674911405</v>
      </c>
      <c r="VM88" s="310">
        <f t="shared" si="10"/>
        <v>-859.63297674911405</v>
      </c>
      <c r="VN88" s="310">
        <f t="shared" ref="VN88:XY88" si="11">(VN$87*$B101+SUM($F$8:$F$10)-((VN$87*$B101+SUM($F$8:$F$10))/$F$11*$F$40)-($F$27*VN$87/$D$7)-SUM($F$14:$F$26,$F$28:$F$33,$F$35:$F$36,$F$41))</f>
        <v>-859.63297674911405</v>
      </c>
      <c r="VO88" s="310">
        <f t="shared" si="11"/>
        <v>-859.63297674911405</v>
      </c>
      <c r="VP88" s="310">
        <f t="shared" si="11"/>
        <v>-859.63297674911405</v>
      </c>
      <c r="VQ88" s="310">
        <f t="shared" si="11"/>
        <v>-859.63297674911405</v>
      </c>
      <c r="VR88" s="310">
        <f t="shared" si="11"/>
        <v>-859.63297674911405</v>
      </c>
      <c r="VS88" s="310">
        <f t="shared" si="11"/>
        <v>-859.63297674911405</v>
      </c>
      <c r="VT88" s="310">
        <f t="shared" si="11"/>
        <v>-859.63297674911405</v>
      </c>
      <c r="VU88" s="310">
        <f t="shared" si="11"/>
        <v>-859.63297674911405</v>
      </c>
      <c r="VV88" s="310">
        <f t="shared" si="11"/>
        <v>-859.63297674911405</v>
      </c>
      <c r="VW88" s="310">
        <f t="shared" si="11"/>
        <v>-859.63297674911405</v>
      </c>
      <c r="VX88" s="310">
        <f t="shared" si="11"/>
        <v>-859.63297674911405</v>
      </c>
      <c r="VY88" s="310">
        <f t="shared" si="11"/>
        <v>-859.63297674911405</v>
      </c>
      <c r="VZ88" s="310">
        <f t="shared" si="11"/>
        <v>-859.63297674911405</v>
      </c>
      <c r="WA88" s="310">
        <f t="shared" si="11"/>
        <v>-859.63297674911405</v>
      </c>
      <c r="WB88" s="310">
        <f t="shared" si="11"/>
        <v>-859.63297674911405</v>
      </c>
      <c r="WC88" s="310">
        <f t="shared" si="11"/>
        <v>-859.63297674911405</v>
      </c>
      <c r="WD88" s="310">
        <f t="shared" si="11"/>
        <v>-859.63297674911405</v>
      </c>
      <c r="WE88" s="310">
        <f t="shared" si="11"/>
        <v>-859.63297674911405</v>
      </c>
      <c r="WF88" s="310">
        <f t="shared" si="11"/>
        <v>-859.63297674911405</v>
      </c>
      <c r="WG88" s="310">
        <f t="shared" si="11"/>
        <v>-859.63297674911405</v>
      </c>
      <c r="WH88" s="310">
        <f t="shared" si="11"/>
        <v>-859.63297674911405</v>
      </c>
      <c r="WI88" s="310">
        <f t="shared" si="11"/>
        <v>-859.63297674911405</v>
      </c>
      <c r="WJ88" s="310">
        <f t="shared" si="11"/>
        <v>-859.63297674911405</v>
      </c>
      <c r="WK88" s="310">
        <f t="shared" si="11"/>
        <v>-859.63297674911405</v>
      </c>
      <c r="WL88" s="310">
        <f t="shared" si="11"/>
        <v>-859.63297674911405</v>
      </c>
      <c r="WM88" s="310">
        <f t="shared" si="11"/>
        <v>-859.63297674911405</v>
      </c>
      <c r="WN88" s="310">
        <f t="shared" si="11"/>
        <v>-859.63297674911405</v>
      </c>
      <c r="WO88" s="310">
        <f t="shared" si="11"/>
        <v>-859.63297674911405</v>
      </c>
      <c r="WP88" s="310">
        <f t="shared" si="11"/>
        <v>-859.63297674911405</v>
      </c>
      <c r="WQ88" s="310">
        <f t="shared" si="11"/>
        <v>-859.63297674911405</v>
      </c>
      <c r="WR88" s="310">
        <f t="shared" si="11"/>
        <v>-859.63297674911405</v>
      </c>
      <c r="WS88" s="310">
        <f t="shared" si="11"/>
        <v>-859.63297674911405</v>
      </c>
      <c r="WT88" s="310">
        <f t="shared" si="11"/>
        <v>-859.63297674911405</v>
      </c>
      <c r="WU88" s="310">
        <f t="shared" si="11"/>
        <v>-859.63297674911405</v>
      </c>
      <c r="WV88" s="310">
        <f t="shared" si="11"/>
        <v>-859.63297674911405</v>
      </c>
      <c r="WW88" s="310">
        <f t="shared" si="11"/>
        <v>-859.63297674911405</v>
      </c>
      <c r="WX88" s="310">
        <f t="shared" si="11"/>
        <v>-859.63297674911405</v>
      </c>
      <c r="WY88" s="310">
        <f t="shared" si="11"/>
        <v>-859.63297674911405</v>
      </c>
      <c r="WZ88" s="310">
        <f t="shared" si="11"/>
        <v>-859.63297674911405</v>
      </c>
      <c r="XA88" s="310">
        <f t="shared" si="11"/>
        <v>-859.63297674911405</v>
      </c>
      <c r="XB88" s="310">
        <f t="shared" si="11"/>
        <v>-859.63297674911405</v>
      </c>
      <c r="XC88" s="310">
        <f t="shared" si="11"/>
        <v>-859.63297674911405</v>
      </c>
      <c r="XD88" s="310">
        <f t="shared" si="11"/>
        <v>-859.63297674911405</v>
      </c>
      <c r="XE88" s="310">
        <f t="shared" si="11"/>
        <v>-859.63297674911405</v>
      </c>
      <c r="XF88" s="310">
        <f t="shared" si="11"/>
        <v>-859.63297674911405</v>
      </c>
      <c r="XG88" s="310">
        <f t="shared" si="11"/>
        <v>-859.63297674911405</v>
      </c>
      <c r="XH88" s="310">
        <f t="shared" si="11"/>
        <v>-859.63297674911405</v>
      </c>
      <c r="XI88" s="310">
        <f t="shared" si="11"/>
        <v>-859.63297674911405</v>
      </c>
      <c r="XJ88" s="310">
        <f t="shared" si="11"/>
        <v>-859.63297674911405</v>
      </c>
      <c r="XK88" s="310">
        <f t="shared" si="11"/>
        <v>-859.63297674911405</v>
      </c>
      <c r="XL88" s="310">
        <f t="shared" si="11"/>
        <v>-859.63297674911405</v>
      </c>
      <c r="XM88" s="310">
        <f t="shared" si="11"/>
        <v>-859.63297674911405</v>
      </c>
      <c r="XN88" s="310">
        <f t="shared" si="11"/>
        <v>-859.63297674911405</v>
      </c>
      <c r="XO88" s="310">
        <f t="shared" si="11"/>
        <v>-859.63297674911405</v>
      </c>
      <c r="XP88" s="310">
        <f t="shared" si="11"/>
        <v>-859.63297674911405</v>
      </c>
      <c r="XQ88" s="310">
        <f t="shared" si="11"/>
        <v>-859.63297674911405</v>
      </c>
      <c r="XR88" s="310">
        <f t="shared" si="11"/>
        <v>-859.63297674911405</v>
      </c>
      <c r="XS88" s="310">
        <f t="shared" si="11"/>
        <v>-859.63297674911405</v>
      </c>
      <c r="XT88" s="310">
        <f t="shared" si="11"/>
        <v>-859.63297674911405</v>
      </c>
      <c r="XU88" s="310">
        <f t="shared" si="11"/>
        <v>-859.63297674911405</v>
      </c>
      <c r="XV88" s="310">
        <f t="shared" si="11"/>
        <v>-859.63297674911405</v>
      </c>
      <c r="XW88" s="310">
        <f t="shared" si="11"/>
        <v>-859.63297674911405</v>
      </c>
      <c r="XX88" s="310">
        <f t="shared" si="11"/>
        <v>-859.63297674911405</v>
      </c>
      <c r="XY88" s="310">
        <f t="shared" si="11"/>
        <v>-859.63297674911405</v>
      </c>
      <c r="XZ88" s="310">
        <f t="shared" ref="XZ88:AAK88" si="12">(XZ$87*$B101+SUM($F$8:$F$10)-((XZ$87*$B101+SUM($F$8:$F$10))/$F$11*$F$40)-($F$27*XZ$87/$D$7)-SUM($F$14:$F$26,$F$28:$F$33,$F$35:$F$36,$F$41))</f>
        <v>-859.63297674911405</v>
      </c>
      <c r="YA88" s="310">
        <f t="shared" si="12"/>
        <v>-859.63297674911405</v>
      </c>
      <c r="YB88" s="310">
        <f t="shared" si="12"/>
        <v>-859.63297674911405</v>
      </c>
      <c r="YC88" s="310">
        <f t="shared" si="12"/>
        <v>-859.63297674911405</v>
      </c>
      <c r="YD88" s="310">
        <f t="shared" si="12"/>
        <v>-859.63297674911405</v>
      </c>
      <c r="YE88" s="310">
        <f t="shared" si="12"/>
        <v>-859.63297674911405</v>
      </c>
      <c r="YF88" s="310">
        <f t="shared" si="12"/>
        <v>-859.63297674911405</v>
      </c>
      <c r="YG88" s="310">
        <f t="shared" si="12"/>
        <v>-859.63297674911405</v>
      </c>
      <c r="YH88" s="310">
        <f t="shared" si="12"/>
        <v>-859.63297674911405</v>
      </c>
      <c r="YI88" s="310">
        <f t="shared" si="12"/>
        <v>-859.63297674911405</v>
      </c>
      <c r="YJ88" s="310">
        <f t="shared" si="12"/>
        <v>-859.63297674911405</v>
      </c>
      <c r="YK88" s="310">
        <f t="shared" si="12"/>
        <v>-859.63297674911405</v>
      </c>
      <c r="YL88" s="310">
        <f t="shared" si="12"/>
        <v>-859.63297674911405</v>
      </c>
      <c r="YM88" s="310">
        <f t="shared" si="12"/>
        <v>-859.63297674911405</v>
      </c>
      <c r="YN88" s="310">
        <f t="shared" si="12"/>
        <v>-859.63297674911405</v>
      </c>
      <c r="YO88" s="310">
        <f t="shared" si="12"/>
        <v>-859.63297674911405</v>
      </c>
      <c r="YP88" s="310">
        <f t="shared" si="12"/>
        <v>-859.63297674911405</v>
      </c>
      <c r="YQ88" s="310">
        <f t="shared" si="12"/>
        <v>-859.63297674911405</v>
      </c>
      <c r="YR88" s="310">
        <f t="shared" si="12"/>
        <v>-859.63297674911405</v>
      </c>
      <c r="YS88" s="310">
        <f t="shared" si="12"/>
        <v>-859.63297674911405</v>
      </c>
      <c r="YT88" s="310">
        <f t="shared" si="12"/>
        <v>-859.63297674911405</v>
      </c>
      <c r="YU88" s="310">
        <f t="shared" si="12"/>
        <v>-859.63297674911405</v>
      </c>
      <c r="YV88" s="310">
        <f t="shared" si="12"/>
        <v>-859.63297674911405</v>
      </c>
      <c r="YW88" s="310">
        <f t="shared" si="12"/>
        <v>-859.63297674911405</v>
      </c>
      <c r="YX88" s="310">
        <f t="shared" si="12"/>
        <v>-859.63297674911405</v>
      </c>
      <c r="YY88" s="310">
        <f t="shared" si="12"/>
        <v>-859.63297674911405</v>
      </c>
      <c r="YZ88" s="310">
        <f t="shared" si="12"/>
        <v>-859.63297674911405</v>
      </c>
      <c r="ZA88" s="310">
        <f t="shared" si="12"/>
        <v>-859.63297674911405</v>
      </c>
      <c r="ZB88" s="310">
        <f t="shared" si="12"/>
        <v>-859.63297674911405</v>
      </c>
      <c r="ZC88" s="310">
        <f t="shared" si="12"/>
        <v>-859.63297674911405</v>
      </c>
      <c r="ZD88" s="310">
        <f t="shared" si="12"/>
        <v>-859.63297674911405</v>
      </c>
      <c r="ZE88" s="310">
        <f t="shared" si="12"/>
        <v>-859.63297674911405</v>
      </c>
      <c r="ZF88" s="310">
        <f t="shared" si="12"/>
        <v>-859.63297674911405</v>
      </c>
      <c r="ZG88" s="310">
        <f t="shared" si="12"/>
        <v>-859.63297674911405</v>
      </c>
      <c r="ZH88" s="310">
        <f t="shared" si="12"/>
        <v>-859.63297674911405</v>
      </c>
      <c r="ZI88" s="310">
        <f t="shared" si="12"/>
        <v>-859.63297674911405</v>
      </c>
      <c r="ZJ88" s="310">
        <f t="shared" si="12"/>
        <v>-859.63297674911405</v>
      </c>
      <c r="ZK88" s="310">
        <f t="shared" si="12"/>
        <v>-859.63297674911405</v>
      </c>
      <c r="ZL88" s="310">
        <f t="shared" si="12"/>
        <v>-859.63297674911405</v>
      </c>
      <c r="ZM88" s="310">
        <f t="shared" si="12"/>
        <v>-859.63297674911405</v>
      </c>
      <c r="ZN88" s="310">
        <f t="shared" si="12"/>
        <v>-859.63297674911405</v>
      </c>
      <c r="ZO88" s="310">
        <f t="shared" si="12"/>
        <v>-859.63297674911405</v>
      </c>
      <c r="ZP88" s="310">
        <f t="shared" si="12"/>
        <v>-859.63297674911405</v>
      </c>
      <c r="ZQ88" s="310">
        <f t="shared" si="12"/>
        <v>-859.63297674911405</v>
      </c>
      <c r="ZR88" s="310">
        <f t="shared" si="12"/>
        <v>-859.63297674911405</v>
      </c>
      <c r="ZS88" s="310">
        <f t="shared" si="12"/>
        <v>-859.63297674911405</v>
      </c>
      <c r="ZT88" s="310">
        <f t="shared" si="12"/>
        <v>-859.63297674911405</v>
      </c>
      <c r="ZU88" s="310">
        <f t="shared" si="12"/>
        <v>-859.63297674911405</v>
      </c>
      <c r="ZV88" s="310">
        <f t="shared" si="12"/>
        <v>-859.63297674911405</v>
      </c>
      <c r="ZW88" s="310">
        <f t="shared" si="12"/>
        <v>-859.63297674911405</v>
      </c>
      <c r="ZX88" s="310">
        <f t="shared" si="12"/>
        <v>-859.63297674911405</v>
      </c>
      <c r="ZY88" s="310">
        <f t="shared" si="12"/>
        <v>-859.63297674911405</v>
      </c>
      <c r="ZZ88" s="310">
        <f t="shared" si="12"/>
        <v>-859.63297674911405</v>
      </c>
      <c r="AAA88" s="310">
        <f t="shared" si="12"/>
        <v>-859.63297674911405</v>
      </c>
      <c r="AAB88" s="310">
        <f t="shared" si="12"/>
        <v>-859.63297674911405</v>
      </c>
      <c r="AAC88" s="310">
        <f t="shared" si="12"/>
        <v>-859.63297674911405</v>
      </c>
      <c r="AAD88" s="310">
        <f t="shared" si="12"/>
        <v>-859.63297674911405</v>
      </c>
      <c r="AAE88" s="310">
        <f t="shared" si="12"/>
        <v>-859.63297674911405</v>
      </c>
      <c r="AAF88" s="310">
        <f t="shared" si="12"/>
        <v>-859.63297674911405</v>
      </c>
      <c r="AAG88" s="310">
        <f t="shared" si="12"/>
        <v>-859.63297674911405</v>
      </c>
      <c r="AAH88" s="310">
        <f t="shared" si="12"/>
        <v>-859.63297674911405</v>
      </c>
      <c r="AAI88" s="310">
        <f t="shared" si="12"/>
        <v>-859.63297674911405</v>
      </c>
      <c r="AAJ88" s="310">
        <f t="shared" si="12"/>
        <v>-859.63297674911405</v>
      </c>
      <c r="AAK88" s="310">
        <f t="shared" si="12"/>
        <v>-859.63297674911405</v>
      </c>
      <c r="AAL88" s="310">
        <f t="shared" ref="AAL88:ACW88" si="13">(AAL$87*$B101+SUM($F$8:$F$10)-((AAL$87*$B101+SUM($F$8:$F$10))/$F$11*$F$40)-($F$27*AAL$87/$D$7)-SUM($F$14:$F$26,$F$28:$F$33,$F$35:$F$36,$F$41))</f>
        <v>-859.63297674911405</v>
      </c>
      <c r="AAM88" s="310">
        <f t="shared" si="13"/>
        <v>-859.63297674911405</v>
      </c>
      <c r="AAN88" s="310">
        <f t="shared" si="13"/>
        <v>-859.63297674911405</v>
      </c>
      <c r="AAO88" s="310">
        <f t="shared" si="13"/>
        <v>-859.63297674911405</v>
      </c>
      <c r="AAP88" s="310">
        <f t="shared" si="13"/>
        <v>-859.63297674911405</v>
      </c>
      <c r="AAQ88" s="310">
        <f t="shared" si="13"/>
        <v>-859.63297674911405</v>
      </c>
      <c r="AAR88" s="310">
        <f t="shared" si="13"/>
        <v>-859.63297674911405</v>
      </c>
      <c r="AAS88" s="310">
        <f t="shared" si="13"/>
        <v>-859.63297674911405</v>
      </c>
      <c r="AAT88" s="310">
        <f t="shared" si="13"/>
        <v>-859.63297674911405</v>
      </c>
      <c r="AAU88" s="310">
        <f t="shared" si="13"/>
        <v>-859.63297674911405</v>
      </c>
      <c r="AAV88" s="310">
        <f t="shared" si="13"/>
        <v>-859.63297674911405</v>
      </c>
      <c r="AAW88" s="310">
        <f t="shared" si="13"/>
        <v>-859.63297674911405</v>
      </c>
      <c r="AAX88" s="310">
        <f t="shared" si="13"/>
        <v>-859.63297674911405</v>
      </c>
      <c r="AAY88" s="310">
        <f t="shared" si="13"/>
        <v>-859.63297674911405</v>
      </c>
      <c r="AAZ88" s="310">
        <f t="shared" si="13"/>
        <v>-859.63297674911405</v>
      </c>
      <c r="ABA88" s="310">
        <f t="shared" si="13"/>
        <v>-859.63297674911405</v>
      </c>
      <c r="ABB88" s="310">
        <f t="shared" si="13"/>
        <v>-859.63297674911405</v>
      </c>
      <c r="ABC88" s="310">
        <f t="shared" si="13"/>
        <v>-859.63297674911405</v>
      </c>
      <c r="ABD88" s="310">
        <f t="shared" si="13"/>
        <v>-859.63297674911405</v>
      </c>
      <c r="ABE88" s="310">
        <f t="shared" si="13"/>
        <v>-859.63297674911405</v>
      </c>
      <c r="ABF88" s="310">
        <f t="shared" si="13"/>
        <v>-859.63297674911405</v>
      </c>
      <c r="ABG88" s="310">
        <f t="shared" si="13"/>
        <v>-859.63297674911405</v>
      </c>
      <c r="ABH88" s="310">
        <f t="shared" si="13"/>
        <v>-859.63297674911405</v>
      </c>
      <c r="ABI88" s="310">
        <f t="shared" si="13"/>
        <v>-859.63297674911405</v>
      </c>
      <c r="ABJ88" s="310">
        <f t="shared" si="13"/>
        <v>-859.63297674911405</v>
      </c>
      <c r="ABK88" s="310">
        <f t="shared" si="13"/>
        <v>-859.63297674911405</v>
      </c>
      <c r="ABL88" s="310">
        <f t="shared" si="13"/>
        <v>-859.63297674911405</v>
      </c>
      <c r="ABM88" s="310">
        <f t="shared" si="13"/>
        <v>-859.63297674911405</v>
      </c>
      <c r="ABN88" s="310">
        <f t="shared" si="13"/>
        <v>-859.63297674911405</v>
      </c>
      <c r="ABO88" s="310">
        <f t="shared" si="13"/>
        <v>-859.63297674911405</v>
      </c>
      <c r="ABP88" s="310">
        <f t="shared" si="13"/>
        <v>-859.63297674911405</v>
      </c>
      <c r="ABQ88" s="310">
        <f t="shared" si="13"/>
        <v>-859.63297674911405</v>
      </c>
      <c r="ABR88" s="310">
        <f t="shared" si="13"/>
        <v>-859.63297674911405</v>
      </c>
      <c r="ABS88" s="310">
        <f t="shared" si="13"/>
        <v>-859.63297674911405</v>
      </c>
      <c r="ABT88" s="310">
        <f t="shared" si="13"/>
        <v>-859.63297674911405</v>
      </c>
      <c r="ABU88" s="310">
        <f t="shared" si="13"/>
        <v>-859.63297674911405</v>
      </c>
      <c r="ABV88" s="310">
        <f t="shared" si="13"/>
        <v>-859.63297674911405</v>
      </c>
      <c r="ABW88" s="310">
        <f t="shared" si="13"/>
        <v>-859.63297674911405</v>
      </c>
      <c r="ABX88" s="310">
        <f t="shared" si="13"/>
        <v>-859.63297674911405</v>
      </c>
      <c r="ABY88" s="310">
        <f t="shared" si="13"/>
        <v>-859.63297674911405</v>
      </c>
      <c r="ABZ88" s="310">
        <f t="shared" si="13"/>
        <v>-859.63297674911405</v>
      </c>
      <c r="ACA88" s="310">
        <f t="shared" si="13"/>
        <v>-859.63297674911405</v>
      </c>
      <c r="ACB88" s="310">
        <f t="shared" si="13"/>
        <v>-859.63297674911405</v>
      </c>
      <c r="ACC88" s="310">
        <f t="shared" si="13"/>
        <v>-859.63297674911405</v>
      </c>
      <c r="ACD88" s="310">
        <f t="shared" si="13"/>
        <v>-859.63297674911405</v>
      </c>
      <c r="ACE88" s="310">
        <f t="shared" si="13"/>
        <v>-859.63297674911405</v>
      </c>
      <c r="ACF88" s="310">
        <f t="shared" si="13"/>
        <v>-859.63297674911405</v>
      </c>
      <c r="ACG88" s="310">
        <f t="shared" si="13"/>
        <v>-859.63297674911405</v>
      </c>
      <c r="ACH88" s="310">
        <f t="shared" si="13"/>
        <v>-859.63297674911405</v>
      </c>
      <c r="ACI88" s="310">
        <f t="shared" si="13"/>
        <v>-859.63297674911405</v>
      </c>
      <c r="ACJ88" s="310">
        <f t="shared" si="13"/>
        <v>-859.63297674911405</v>
      </c>
      <c r="ACK88" s="310">
        <f t="shared" si="13"/>
        <v>-859.63297674911405</v>
      </c>
      <c r="ACL88" s="310">
        <f t="shared" si="13"/>
        <v>-859.63297674911405</v>
      </c>
      <c r="ACM88" s="310">
        <f t="shared" si="13"/>
        <v>-859.63297674911405</v>
      </c>
      <c r="ACN88" s="310">
        <f t="shared" si="13"/>
        <v>-859.63297674911405</v>
      </c>
      <c r="ACO88" s="310">
        <f t="shared" si="13"/>
        <v>-859.63297674911405</v>
      </c>
      <c r="ACP88" s="310">
        <f t="shared" si="13"/>
        <v>-859.63297674911405</v>
      </c>
      <c r="ACQ88" s="310">
        <f t="shared" si="13"/>
        <v>-859.63297674911405</v>
      </c>
      <c r="ACR88" s="310">
        <f t="shared" si="13"/>
        <v>-859.63297674911405</v>
      </c>
      <c r="ACS88" s="310">
        <f t="shared" si="13"/>
        <v>-859.63297674911405</v>
      </c>
      <c r="ACT88" s="310">
        <f t="shared" si="13"/>
        <v>-859.63297674911405</v>
      </c>
      <c r="ACU88" s="310">
        <f t="shared" si="13"/>
        <v>-859.63297674911405</v>
      </c>
      <c r="ACV88" s="310">
        <f t="shared" si="13"/>
        <v>-859.63297674911405</v>
      </c>
      <c r="ACW88" s="310">
        <f t="shared" si="13"/>
        <v>-859.63297674911405</v>
      </c>
      <c r="ACX88" s="310">
        <f t="shared" ref="ACX88:AFI88" si="14">(ACX$87*$B101+SUM($F$8:$F$10)-((ACX$87*$B101+SUM($F$8:$F$10))/$F$11*$F$40)-($F$27*ACX$87/$D$7)-SUM($F$14:$F$26,$F$28:$F$33,$F$35:$F$36,$F$41))</f>
        <v>-859.63297674911405</v>
      </c>
      <c r="ACY88" s="310">
        <f t="shared" si="14"/>
        <v>-859.63297674911405</v>
      </c>
      <c r="ACZ88" s="310">
        <f t="shared" si="14"/>
        <v>-859.63297674911405</v>
      </c>
      <c r="ADA88" s="310">
        <f t="shared" si="14"/>
        <v>-859.63297674911405</v>
      </c>
      <c r="ADB88" s="310">
        <f t="shared" si="14"/>
        <v>-859.63297674911405</v>
      </c>
      <c r="ADC88" s="310">
        <f t="shared" si="14"/>
        <v>-859.63297674911405</v>
      </c>
      <c r="ADD88" s="310">
        <f t="shared" si="14"/>
        <v>-859.63297674911405</v>
      </c>
      <c r="ADE88" s="310">
        <f t="shared" si="14"/>
        <v>-859.63297674911405</v>
      </c>
      <c r="ADF88" s="310">
        <f t="shared" si="14"/>
        <v>-859.63297674911405</v>
      </c>
      <c r="ADG88" s="310">
        <f t="shared" si="14"/>
        <v>-859.63297674911405</v>
      </c>
      <c r="ADH88" s="310">
        <f t="shared" si="14"/>
        <v>-859.63297674911405</v>
      </c>
      <c r="ADI88" s="310">
        <f t="shared" si="14"/>
        <v>-859.63297674911405</v>
      </c>
      <c r="ADJ88" s="310">
        <f t="shared" si="14"/>
        <v>-859.63297674911405</v>
      </c>
      <c r="ADK88" s="310">
        <f t="shared" si="14"/>
        <v>-859.63297674911405</v>
      </c>
      <c r="ADL88" s="310">
        <f t="shared" si="14"/>
        <v>-859.63297674911405</v>
      </c>
      <c r="ADM88" s="310">
        <f t="shared" si="14"/>
        <v>-859.63297674911405</v>
      </c>
      <c r="ADN88" s="310">
        <f t="shared" si="14"/>
        <v>-859.63297674911405</v>
      </c>
      <c r="ADO88" s="310">
        <f t="shared" si="14"/>
        <v>-859.63297674911405</v>
      </c>
      <c r="ADP88" s="310">
        <f t="shared" si="14"/>
        <v>-859.63297674911405</v>
      </c>
      <c r="ADQ88" s="310">
        <f t="shared" si="14"/>
        <v>-859.63297674911405</v>
      </c>
      <c r="ADR88" s="310">
        <f t="shared" si="14"/>
        <v>-859.63297674911405</v>
      </c>
      <c r="ADS88" s="310">
        <f t="shared" si="14"/>
        <v>-859.63297674911405</v>
      </c>
      <c r="ADT88" s="310">
        <f t="shared" si="14"/>
        <v>-859.63297674911405</v>
      </c>
      <c r="ADU88" s="310">
        <f t="shared" si="14"/>
        <v>-859.63297674911405</v>
      </c>
      <c r="ADV88" s="310">
        <f t="shared" si="14"/>
        <v>-859.63297674911405</v>
      </c>
      <c r="ADW88" s="310">
        <f t="shared" si="14"/>
        <v>-859.63297674911405</v>
      </c>
      <c r="ADX88" s="310">
        <f t="shared" si="14"/>
        <v>-859.63297674911405</v>
      </c>
      <c r="ADY88" s="310">
        <f t="shared" si="14"/>
        <v>-859.63297674911405</v>
      </c>
      <c r="ADZ88" s="310">
        <f t="shared" si="14"/>
        <v>-859.63297674911405</v>
      </c>
      <c r="AEA88" s="310">
        <f t="shared" si="14"/>
        <v>-859.63297674911405</v>
      </c>
      <c r="AEB88" s="310">
        <f t="shared" si="14"/>
        <v>-859.63297674911405</v>
      </c>
      <c r="AEC88" s="310">
        <f t="shared" si="14"/>
        <v>-859.63297674911405</v>
      </c>
      <c r="AED88" s="310">
        <f t="shared" si="14"/>
        <v>-859.63297674911405</v>
      </c>
      <c r="AEE88" s="310">
        <f t="shared" si="14"/>
        <v>-859.63297674911405</v>
      </c>
      <c r="AEF88" s="310">
        <f t="shared" si="14"/>
        <v>-859.63297674911405</v>
      </c>
      <c r="AEG88" s="310">
        <f t="shared" si="14"/>
        <v>-859.63297674911405</v>
      </c>
      <c r="AEH88" s="310">
        <f t="shared" si="14"/>
        <v>-859.63297674911405</v>
      </c>
      <c r="AEI88" s="310">
        <f t="shared" si="14"/>
        <v>-859.63297674911405</v>
      </c>
      <c r="AEJ88" s="310">
        <f t="shared" si="14"/>
        <v>-859.63297674911405</v>
      </c>
      <c r="AEK88" s="310">
        <f t="shared" si="14"/>
        <v>-859.63297674911405</v>
      </c>
      <c r="AEL88" s="310">
        <f t="shared" si="14"/>
        <v>-859.63297674911405</v>
      </c>
      <c r="AEM88" s="310">
        <f t="shared" si="14"/>
        <v>-859.63297674911405</v>
      </c>
      <c r="AEN88" s="310">
        <f t="shared" si="14"/>
        <v>-859.63297674911405</v>
      </c>
      <c r="AEO88" s="310">
        <f t="shared" si="14"/>
        <v>-859.63297674911405</v>
      </c>
      <c r="AEP88" s="310">
        <f t="shared" si="14"/>
        <v>-859.63297674911405</v>
      </c>
      <c r="AEQ88" s="310">
        <f t="shared" si="14"/>
        <v>-859.63297674911405</v>
      </c>
      <c r="AER88" s="310">
        <f t="shared" si="14"/>
        <v>-859.63297674911405</v>
      </c>
      <c r="AES88" s="310">
        <f t="shared" si="14"/>
        <v>-859.63297674911405</v>
      </c>
      <c r="AET88" s="310">
        <f t="shared" si="14"/>
        <v>-859.63297674911405</v>
      </c>
      <c r="AEU88" s="310">
        <f t="shared" si="14"/>
        <v>-859.63297674911405</v>
      </c>
      <c r="AEV88" s="310">
        <f t="shared" si="14"/>
        <v>-859.63297674911405</v>
      </c>
      <c r="AEW88" s="310">
        <f t="shared" si="14"/>
        <v>-859.63297674911405</v>
      </c>
      <c r="AEX88" s="310">
        <f t="shared" si="14"/>
        <v>-859.63297674911405</v>
      </c>
      <c r="AEY88" s="310">
        <f t="shared" si="14"/>
        <v>-859.63297674911405</v>
      </c>
      <c r="AEZ88" s="310">
        <f t="shared" si="14"/>
        <v>-859.63297674911405</v>
      </c>
      <c r="AFA88" s="310">
        <f t="shared" si="14"/>
        <v>-859.63297674911405</v>
      </c>
      <c r="AFB88" s="310">
        <f t="shared" si="14"/>
        <v>-859.63297674911405</v>
      </c>
      <c r="AFC88" s="310">
        <f t="shared" si="14"/>
        <v>-859.63297674911405</v>
      </c>
      <c r="AFD88" s="310">
        <f t="shared" si="14"/>
        <v>-859.63297674911405</v>
      </c>
      <c r="AFE88" s="310">
        <f t="shared" si="14"/>
        <v>-859.63297674911405</v>
      </c>
      <c r="AFF88" s="310">
        <f t="shared" si="14"/>
        <v>-859.63297674911405</v>
      </c>
      <c r="AFG88" s="310">
        <f t="shared" si="14"/>
        <v>-859.63297674911405</v>
      </c>
      <c r="AFH88" s="310">
        <f t="shared" si="14"/>
        <v>-859.63297674911405</v>
      </c>
      <c r="AFI88" s="310">
        <f t="shared" si="14"/>
        <v>-859.63297674911405</v>
      </c>
      <c r="AFJ88" s="310">
        <f t="shared" ref="AFJ88:AHU88" si="15">(AFJ$87*$B101+SUM($F$8:$F$10)-((AFJ$87*$B101+SUM($F$8:$F$10))/$F$11*$F$40)-($F$27*AFJ$87/$D$7)-SUM($F$14:$F$26,$F$28:$F$33,$F$35:$F$36,$F$41))</f>
        <v>-859.63297674911405</v>
      </c>
      <c r="AFK88" s="310">
        <f t="shared" si="15"/>
        <v>-859.63297674911405</v>
      </c>
      <c r="AFL88" s="310">
        <f t="shared" si="15"/>
        <v>-859.63297674911405</v>
      </c>
      <c r="AFM88" s="310">
        <f t="shared" si="15"/>
        <v>-859.63297674911405</v>
      </c>
      <c r="AFN88" s="310">
        <f t="shared" si="15"/>
        <v>-859.63297674911405</v>
      </c>
      <c r="AFO88" s="310">
        <f t="shared" si="15"/>
        <v>-859.63297674911405</v>
      </c>
      <c r="AFP88" s="310">
        <f t="shared" si="15"/>
        <v>-859.63297674911405</v>
      </c>
      <c r="AFQ88" s="310">
        <f t="shared" si="15"/>
        <v>-859.63297674911405</v>
      </c>
      <c r="AFR88" s="310">
        <f t="shared" si="15"/>
        <v>-859.63297674911405</v>
      </c>
      <c r="AFS88" s="310">
        <f t="shared" si="15"/>
        <v>-859.63297674911405</v>
      </c>
      <c r="AFT88" s="310">
        <f t="shared" si="15"/>
        <v>-859.63297674911405</v>
      </c>
      <c r="AFU88" s="310">
        <f t="shared" si="15"/>
        <v>-859.63297674911405</v>
      </c>
      <c r="AFV88" s="310">
        <f t="shared" si="15"/>
        <v>-859.63297674911405</v>
      </c>
      <c r="AFW88" s="310">
        <f t="shared" si="15"/>
        <v>-859.63297674911405</v>
      </c>
      <c r="AFX88" s="310">
        <f t="shared" si="15"/>
        <v>-859.63297674911405</v>
      </c>
      <c r="AFY88" s="310">
        <f t="shared" si="15"/>
        <v>-859.63297674911405</v>
      </c>
      <c r="AFZ88" s="310">
        <f t="shared" si="15"/>
        <v>-859.63297674911405</v>
      </c>
      <c r="AGA88" s="310">
        <f t="shared" si="15"/>
        <v>-859.63297674911405</v>
      </c>
      <c r="AGB88" s="310">
        <f t="shared" si="15"/>
        <v>-859.63297674911405</v>
      </c>
      <c r="AGC88" s="310">
        <f t="shared" si="15"/>
        <v>-859.63297674911405</v>
      </c>
      <c r="AGD88" s="310">
        <f t="shared" si="15"/>
        <v>-859.63297674911405</v>
      </c>
      <c r="AGE88" s="310">
        <f t="shared" si="15"/>
        <v>-859.63297674911405</v>
      </c>
      <c r="AGF88" s="310">
        <f t="shared" si="15"/>
        <v>-859.63297674911405</v>
      </c>
      <c r="AGG88" s="310">
        <f t="shared" si="15"/>
        <v>-859.63297674911405</v>
      </c>
      <c r="AGH88" s="310">
        <f t="shared" si="15"/>
        <v>-859.63297674911405</v>
      </c>
      <c r="AGI88" s="310">
        <f t="shared" si="15"/>
        <v>-859.63297674911405</v>
      </c>
      <c r="AGJ88" s="310">
        <f t="shared" si="15"/>
        <v>-859.63297674911405</v>
      </c>
      <c r="AGK88" s="310">
        <f t="shared" si="15"/>
        <v>-859.63297674911405</v>
      </c>
      <c r="AGL88" s="310">
        <f t="shared" si="15"/>
        <v>-859.63297674911405</v>
      </c>
      <c r="AGM88" s="310">
        <f t="shared" si="15"/>
        <v>-859.63297674911405</v>
      </c>
      <c r="AGN88" s="310">
        <f t="shared" si="15"/>
        <v>-859.63297674911405</v>
      </c>
      <c r="AGO88" s="310">
        <f t="shared" si="15"/>
        <v>-859.63297674911405</v>
      </c>
      <c r="AGP88" s="310">
        <f t="shared" si="15"/>
        <v>-859.63297674911405</v>
      </c>
      <c r="AGQ88" s="310">
        <f t="shared" si="15"/>
        <v>-859.63297674911405</v>
      </c>
      <c r="AGR88" s="310">
        <f t="shared" si="15"/>
        <v>-859.63297674911405</v>
      </c>
      <c r="AGS88" s="310">
        <f t="shared" si="15"/>
        <v>-859.63297674911405</v>
      </c>
      <c r="AGT88" s="310">
        <f t="shared" si="15"/>
        <v>-859.63297674911405</v>
      </c>
      <c r="AGU88" s="310">
        <f t="shared" si="15"/>
        <v>-859.63297674911405</v>
      </c>
      <c r="AGV88" s="310">
        <f t="shared" si="15"/>
        <v>-859.63297674911405</v>
      </c>
      <c r="AGW88" s="310">
        <f t="shared" si="15"/>
        <v>-859.63297674911405</v>
      </c>
      <c r="AGX88" s="310">
        <f t="shared" si="15"/>
        <v>-859.63297674911405</v>
      </c>
      <c r="AGY88" s="310">
        <f t="shared" si="15"/>
        <v>-859.63297674911405</v>
      </c>
      <c r="AGZ88" s="310">
        <f t="shared" si="15"/>
        <v>-859.63297674911405</v>
      </c>
      <c r="AHA88" s="310">
        <f t="shared" si="15"/>
        <v>-859.63297674911405</v>
      </c>
      <c r="AHB88" s="310">
        <f t="shared" si="15"/>
        <v>-859.63297674911405</v>
      </c>
      <c r="AHC88" s="310">
        <f t="shared" si="15"/>
        <v>-859.63297674911405</v>
      </c>
      <c r="AHD88" s="310">
        <f t="shared" si="15"/>
        <v>-859.63297674911405</v>
      </c>
      <c r="AHE88" s="310">
        <f t="shared" si="15"/>
        <v>-859.63297674911405</v>
      </c>
      <c r="AHF88" s="310">
        <f t="shared" si="15"/>
        <v>-859.63297674911405</v>
      </c>
      <c r="AHG88" s="310">
        <f t="shared" si="15"/>
        <v>-859.63297674911405</v>
      </c>
      <c r="AHH88" s="310">
        <f t="shared" si="15"/>
        <v>-859.63297674911405</v>
      </c>
      <c r="AHI88" s="310">
        <f t="shared" si="15"/>
        <v>-859.63297674911405</v>
      </c>
      <c r="AHJ88" s="310">
        <f t="shared" si="15"/>
        <v>-859.63297674911405</v>
      </c>
      <c r="AHK88" s="310">
        <f t="shared" si="15"/>
        <v>-859.63297674911405</v>
      </c>
      <c r="AHL88" s="310">
        <f t="shared" si="15"/>
        <v>-859.63297674911405</v>
      </c>
      <c r="AHM88" s="310">
        <f t="shared" si="15"/>
        <v>-859.63297674911405</v>
      </c>
      <c r="AHN88" s="310">
        <f t="shared" si="15"/>
        <v>-859.63297674911405</v>
      </c>
      <c r="AHO88" s="310">
        <f t="shared" si="15"/>
        <v>-859.63297674911405</v>
      </c>
      <c r="AHP88" s="310">
        <f t="shared" si="15"/>
        <v>-859.63297674911405</v>
      </c>
      <c r="AHQ88" s="310">
        <f t="shared" si="15"/>
        <v>-859.63297674911405</v>
      </c>
      <c r="AHR88" s="310">
        <f t="shared" si="15"/>
        <v>-859.63297674911405</v>
      </c>
      <c r="AHS88" s="310">
        <f t="shared" si="15"/>
        <v>-859.63297674911405</v>
      </c>
      <c r="AHT88" s="310">
        <f t="shared" si="15"/>
        <v>-859.63297674911405</v>
      </c>
      <c r="AHU88" s="310">
        <f t="shared" si="15"/>
        <v>-859.63297674911405</v>
      </c>
      <c r="AHV88" s="310">
        <f t="shared" ref="AHV88:AKG88" si="16">(AHV$87*$B101+SUM($F$8:$F$10)-((AHV$87*$B101+SUM($F$8:$F$10))/$F$11*$F$40)-($F$27*AHV$87/$D$7)-SUM($F$14:$F$26,$F$28:$F$33,$F$35:$F$36,$F$41))</f>
        <v>-859.63297674911405</v>
      </c>
      <c r="AHW88" s="310">
        <f t="shared" si="16"/>
        <v>-859.63297674911405</v>
      </c>
      <c r="AHX88" s="310">
        <f t="shared" si="16"/>
        <v>-859.63297674911405</v>
      </c>
      <c r="AHY88" s="310">
        <f t="shared" si="16"/>
        <v>-859.63297674911405</v>
      </c>
      <c r="AHZ88" s="310">
        <f t="shared" si="16"/>
        <v>-859.63297674911405</v>
      </c>
      <c r="AIA88" s="310">
        <f t="shared" si="16"/>
        <v>-859.63297674911405</v>
      </c>
      <c r="AIB88" s="310">
        <f t="shared" si="16"/>
        <v>-859.63297674911405</v>
      </c>
      <c r="AIC88" s="310">
        <f t="shared" si="16"/>
        <v>-859.63297674911405</v>
      </c>
      <c r="AID88" s="310">
        <f t="shared" si="16"/>
        <v>-859.63297674911405</v>
      </c>
      <c r="AIE88" s="310">
        <f t="shared" si="16"/>
        <v>-859.63297674911405</v>
      </c>
      <c r="AIF88" s="310">
        <f t="shared" si="16"/>
        <v>-859.63297674911405</v>
      </c>
      <c r="AIG88" s="310">
        <f t="shared" si="16"/>
        <v>-859.63297674911405</v>
      </c>
      <c r="AIH88" s="310">
        <f t="shared" si="16"/>
        <v>-859.63297674911405</v>
      </c>
      <c r="AII88" s="310">
        <f t="shared" si="16"/>
        <v>-859.63297674911405</v>
      </c>
      <c r="AIJ88" s="310">
        <f t="shared" si="16"/>
        <v>-859.63297674911405</v>
      </c>
      <c r="AIK88" s="310">
        <f t="shared" si="16"/>
        <v>-859.63297674911405</v>
      </c>
      <c r="AIL88" s="310">
        <f t="shared" si="16"/>
        <v>-859.63297674911405</v>
      </c>
      <c r="AIM88" s="310">
        <f t="shared" si="16"/>
        <v>-859.63297674911405</v>
      </c>
      <c r="AIN88" s="310">
        <f t="shared" si="16"/>
        <v>-859.63297674911405</v>
      </c>
      <c r="AIO88" s="310">
        <f t="shared" si="16"/>
        <v>-859.63297674911405</v>
      </c>
      <c r="AIP88" s="310">
        <f t="shared" si="16"/>
        <v>-859.63297674911405</v>
      </c>
      <c r="AIQ88" s="310">
        <f t="shared" si="16"/>
        <v>-859.63297674911405</v>
      </c>
      <c r="AIR88" s="310">
        <f t="shared" si="16"/>
        <v>-859.63297674911405</v>
      </c>
      <c r="AIS88" s="310">
        <f t="shared" si="16"/>
        <v>-859.63297674911405</v>
      </c>
      <c r="AIT88" s="310">
        <f t="shared" si="16"/>
        <v>-859.63297674911405</v>
      </c>
      <c r="AIU88" s="310">
        <f t="shared" si="16"/>
        <v>-859.63297674911405</v>
      </c>
      <c r="AIV88" s="310">
        <f t="shared" si="16"/>
        <v>-859.63297674911405</v>
      </c>
      <c r="AIW88" s="310">
        <f t="shared" si="16"/>
        <v>-859.63297674911405</v>
      </c>
      <c r="AIX88" s="310">
        <f t="shared" si="16"/>
        <v>-859.63297674911405</v>
      </c>
      <c r="AIY88" s="310">
        <f t="shared" si="16"/>
        <v>-859.63297674911405</v>
      </c>
      <c r="AIZ88" s="310">
        <f t="shared" si="16"/>
        <v>-859.63297674911405</v>
      </c>
      <c r="AJA88" s="310">
        <f t="shared" si="16"/>
        <v>-859.63297674911405</v>
      </c>
      <c r="AJB88" s="310">
        <f t="shared" si="16"/>
        <v>-859.63297674911405</v>
      </c>
      <c r="AJC88" s="310">
        <f t="shared" si="16"/>
        <v>-859.63297674911405</v>
      </c>
      <c r="AJD88" s="310">
        <f t="shared" si="16"/>
        <v>-859.63297674911405</v>
      </c>
      <c r="AJE88" s="310">
        <f t="shared" si="16"/>
        <v>-859.63297674911405</v>
      </c>
      <c r="AJF88" s="310">
        <f t="shared" si="16"/>
        <v>-859.63297674911405</v>
      </c>
      <c r="AJG88" s="310">
        <f t="shared" si="16"/>
        <v>-859.63297674911405</v>
      </c>
      <c r="AJH88" s="310">
        <f t="shared" si="16"/>
        <v>-859.63297674911405</v>
      </c>
      <c r="AJI88" s="310">
        <f t="shared" si="16"/>
        <v>-859.63297674911405</v>
      </c>
      <c r="AJJ88" s="310">
        <f t="shared" si="16"/>
        <v>-859.63297674911405</v>
      </c>
      <c r="AJK88" s="310">
        <f t="shared" si="16"/>
        <v>-859.63297674911405</v>
      </c>
      <c r="AJL88" s="310">
        <f t="shared" si="16"/>
        <v>-859.63297674911405</v>
      </c>
      <c r="AJM88" s="310">
        <f t="shared" si="16"/>
        <v>-859.63297674911405</v>
      </c>
      <c r="AJN88" s="310">
        <f t="shared" si="16"/>
        <v>-859.63297674911405</v>
      </c>
      <c r="AJO88" s="310">
        <f t="shared" si="16"/>
        <v>-859.63297674911405</v>
      </c>
      <c r="AJP88" s="310">
        <f t="shared" si="16"/>
        <v>-859.63297674911405</v>
      </c>
      <c r="AJQ88" s="310">
        <f t="shared" si="16"/>
        <v>-859.63297674911405</v>
      </c>
      <c r="AJR88" s="310">
        <f t="shared" si="16"/>
        <v>-859.63297674911405</v>
      </c>
      <c r="AJS88" s="310">
        <f t="shared" si="16"/>
        <v>-859.63297674911405</v>
      </c>
      <c r="AJT88" s="310">
        <f t="shared" si="16"/>
        <v>-859.63297674911405</v>
      </c>
      <c r="AJU88" s="310">
        <f t="shared" si="16"/>
        <v>-859.63297674911405</v>
      </c>
      <c r="AJV88" s="310">
        <f t="shared" si="16"/>
        <v>-859.63297674911405</v>
      </c>
      <c r="AJW88" s="310">
        <f t="shared" si="16"/>
        <v>-859.63297674911405</v>
      </c>
      <c r="AJX88" s="310">
        <f t="shared" si="16"/>
        <v>-859.63297674911405</v>
      </c>
      <c r="AJY88" s="310">
        <f t="shared" si="16"/>
        <v>-859.63297674911405</v>
      </c>
      <c r="AJZ88" s="310">
        <f t="shared" si="16"/>
        <v>-859.63297674911405</v>
      </c>
      <c r="AKA88" s="310">
        <f t="shared" si="16"/>
        <v>-859.63297674911405</v>
      </c>
      <c r="AKB88" s="310">
        <f t="shared" si="16"/>
        <v>-859.63297674911405</v>
      </c>
      <c r="AKC88" s="310">
        <f t="shared" si="16"/>
        <v>-859.63297674911405</v>
      </c>
      <c r="AKD88" s="310">
        <f t="shared" si="16"/>
        <v>-859.63297674911405</v>
      </c>
      <c r="AKE88" s="310">
        <f t="shared" si="16"/>
        <v>-859.63297674911405</v>
      </c>
      <c r="AKF88" s="310">
        <f t="shared" si="16"/>
        <v>-859.63297674911405</v>
      </c>
      <c r="AKG88" s="310">
        <f t="shared" si="16"/>
        <v>-859.63297674911405</v>
      </c>
      <c r="AKH88" s="310">
        <f t="shared" ref="AKH88:AMS88" si="17">(AKH$87*$B101+SUM($F$8:$F$10)-((AKH$87*$B101+SUM($F$8:$F$10))/$F$11*$F$40)-($F$27*AKH$87/$D$7)-SUM($F$14:$F$26,$F$28:$F$33,$F$35:$F$36,$F$41))</f>
        <v>-859.63297674911405</v>
      </c>
      <c r="AKI88" s="310">
        <f t="shared" si="17"/>
        <v>-859.63297674911405</v>
      </c>
      <c r="AKJ88" s="310">
        <f t="shared" si="17"/>
        <v>-859.63297674911405</v>
      </c>
      <c r="AKK88" s="310">
        <f t="shared" si="17"/>
        <v>-859.63297674911405</v>
      </c>
      <c r="AKL88" s="310">
        <f t="shared" si="17"/>
        <v>-859.63297674911405</v>
      </c>
      <c r="AKM88" s="310">
        <f t="shared" si="17"/>
        <v>-859.63297674911405</v>
      </c>
      <c r="AKN88" s="310">
        <f t="shared" si="17"/>
        <v>-859.63297674911405</v>
      </c>
      <c r="AKO88" s="310">
        <f t="shared" si="17"/>
        <v>-859.63297674911405</v>
      </c>
      <c r="AKP88" s="310">
        <f t="shared" si="17"/>
        <v>-859.63297674911405</v>
      </c>
      <c r="AKQ88" s="310">
        <f t="shared" si="17"/>
        <v>-859.63297674911405</v>
      </c>
      <c r="AKR88" s="310">
        <f t="shared" si="17"/>
        <v>-859.63297674911405</v>
      </c>
      <c r="AKS88" s="310">
        <f t="shared" si="17"/>
        <v>-859.63297674911405</v>
      </c>
      <c r="AKT88" s="310">
        <f t="shared" si="17"/>
        <v>-859.63297674911405</v>
      </c>
      <c r="AKU88" s="310">
        <f t="shared" si="17"/>
        <v>-859.63297674911405</v>
      </c>
      <c r="AKV88" s="310">
        <f t="shared" si="17"/>
        <v>-859.63297674911405</v>
      </c>
      <c r="AKW88" s="310">
        <f t="shared" si="17"/>
        <v>-859.63297674911405</v>
      </c>
      <c r="AKX88" s="310">
        <f t="shared" si="17"/>
        <v>-859.63297674911405</v>
      </c>
      <c r="AKY88" s="310">
        <f t="shared" si="17"/>
        <v>-859.63297674911405</v>
      </c>
      <c r="AKZ88" s="310">
        <f t="shared" si="17"/>
        <v>-859.63297674911405</v>
      </c>
      <c r="ALA88" s="310">
        <f t="shared" si="17"/>
        <v>-859.63297674911405</v>
      </c>
      <c r="ALB88" s="310">
        <f t="shared" si="17"/>
        <v>-859.63297674911405</v>
      </c>
      <c r="ALC88" s="310">
        <f t="shared" si="17"/>
        <v>-859.63297674911405</v>
      </c>
      <c r="ALD88" s="310">
        <f t="shared" si="17"/>
        <v>-859.63297674911405</v>
      </c>
      <c r="ALE88" s="310">
        <f t="shared" si="17"/>
        <v>-859.63297674911405</v>
      </c>
      <c r="ALF88" s="310">
        <f t="shared" si="17"/>
        <v>-859.63297674911405</v>
      </c>
      <c r="ALG88" s="310">
        <f t="shared" si="17"/>
        <v>-859.63297674911405</v>
      </c>
      <c r="ALH88" s="310">
        <f t="shared" si="17"/>
        <v>-859.63297674911405</v>
      </c>
      <c r="ALI88" s="310">
        <f t="shared" si="17"/>
        <v>-859.63297674911405</v>
      </c>
      <c r="ALJ88" s="310">
        <f t="shared" si="17"/>
        <v>-859.63297674911405</v>
      </c>
      <c r="ALK88" s="310">
        <f t="shared" si="17"/>
        <v>-859.63297674911405</v>
      </c>
      <c r="ALL88" s="310">
        <f t="shared" si="17"/>
        <v>-859.63297674911405</v>
      </c>
      <c r="ALM88" s="310">
        <f t="shared" si="17"/>
        <v>-859.63297674911405</v>
      </c>
      <c r="ALN88" s="310">
        <f t="shared" si="17"/>
        <v>-859.63297674911405</v>
      </c>
      <c r="ALO88" s="310">
        <f t="shared" si="17"/>
        <v>-859.63297674911405</v>
      </c>
      <c r="ALP88" s="310">
        <f t="shared" si="17"/>
        <v>-859.63297674911405</v>
      </c>
      <c r="ALQ88" s="310">
        <f t="shared" si="17"/>
        <v>-859.63297674911405</v>
      </c>
      <c r="ALR88" s="310">
        <f t="shared" si="17"/>
        <v>-859.63297674911405</v>
      </c>
      <c r="ALS88" s="310">
        <f t="shared" si="17"/>
        <v>-859.63297674911405</v>
      </c>
      <c r="ALT88" s="310">
        <f t="shared" si="17"/>
        <v>-859.63297674911405</v>
      </c>
      <c r="ALU88" s="310">
        <f t="shared" si="17"/>
        <v>-859.63297674911405</v>
      </c>
      <c r="ALV88" s="310">
        <f t="shared" si="17"/>
        <v>-859.63297674911405</v>
      </c>
      <c r="ALW88" s="310">
        <f t="shared" si="17"/>
        <v>-859.63297674911405</v>
      </c>
      <c r="ALX88" s="310">
        <f t="shared" si="17"/>
        <v>-859.63297674911405</v>
      </c>
      <c r="ALY88" s="310">
        <f t="shared" si="17"/>
        <v>-859.63297674911405</v>
      </c>
      <c r="ALZ88" s="310">
        <f t="shared" si="17"/>
        <v>-859.63297674911405</v>
      </c>
      <c r="AMA88" s="310">
        <f t="shared" si="17"/>
        <v>-859.63297674911405</v>
      </c>
      <c r="AMB88" s="310">
        <f t="shared" si="17"/>
        <v>-859.63297674911405</v>
      </c>
      <c r="AMC88" s="310">
        <f t="shared" si="17"/>
        <v>-859.63297674911405</v>
      </c>
      <c r="AMD88" s="310">
        <f t="shared" si="17"/>
        <v>-859.63297674911405</v>
      </c>
      <c r="AME88" s="310">
        <f t="shared" si="17"/>
        <v>-859.63297674911405</v>
      </c>
      <c r="AMF88" s="310">
        <f t="shared" si="17"/>
        <v>-859.63297674911405</v>
      </c>
      <c r="AMG88" s="310">
        <f t="shared" si="17"/>
        <v>-859.63297674911405</v>
      </c>
      <c r="AMH88" s="310">
        <f t="shared" si="17"/>
        <v>-859.63297674911405</v>
      </c>
      <c r="AMI88" s="310">
        <f t="shared" si="17"/>
        <v>-859.63297674911405</v>
      </c>
      <c r="AMJ88" s="310">
        <f t="shared" si="17"/>
        <v>-859.63297674911405</v>
      </c>
      <c r="AMK88" s="310">
        <f t="shared" si="17"/>
        <v>-859.63297674911405</v>
      </c>
      <c r="AML88" s="310">
        <f t="shared" si="17"/>
        <v>-859.63297674911405</v>
      </c>
      <c r="AMM88" s="310">
        <f t="shared" si="17"/>
        <v>-859.63297674911405</v>
      </c>
      <c r="AMN88" s="310">
        <f t="shared" si="17"/>
        <v>-859.63297674911405</v>
      </c>
      <c r="AMO88" s="310">
        <f t="shared" si="17"/>
        <v>-859.63297674911405</v>
      </c>
      <c r="AMP88" s="310">
        <f t="shared" si="17"/>
        <v>-859.63297674911405</v>
      </c>
      <c r="AMQ88" s="310">
        <f t="shared" si="17"/>
        <v>-859.63297674911405</v>
      </c>
      <c r="AMR88" s="310">
        <f t="shared" si="17"/>
        <v>-859.63297674911405</v>
      </c>
      <c r="AMS88" s="310">
        <f t="shared" si="17"/>
        <v>-859.63297674911405</v>
      </c>
      <c r="AMT88" s="310">
        <f t="shared" ref="AMT88:APE88" si="18">(AMT$87*$B101+SUM($F$8:$F$10)-((AMT$87*$B101+SUM($F$8:$F$10))/$F$11*$F$40)-($F$27*AMT$87/$D$7)-SUM($F$14:$F$26,$F$28:$F$33,$F$35:$F$36,$F$41))</f>
        <v>-859.63297674911405</v>
      </c>
      <c r="AMU88" s="310">
        <f t="shared" si="18"/>
        <v>-859.63297674911405</v>
      </c>
      <c r="AMV88" s="310">
        <f t="shared" si="18"/>
        <v>-859.63297674911405</v>
      </c>
      <c r="AMW88" s="310">
        <f t="shared" si="18"/>
        <v>-859.63297674911405</v>
      </c>
      <c r="AMX88" s="310">
        <f t="shared" si="18"/>
        <v>-859.63297674911405</v>
      </c>
      <c r="AMY88" s="310">
        <f t="shared" si="18"/>
        <v>-859.63297674911405</v>
      </c>
      <c r="AMZ88" s="310">
        <f t="shared" si="18"/>
        <v>-859.63297674911405</v>
      </c>
      <c r="ANA88" s="310">
        <f t="shared" si="18"/>
        <v>-859.63297674911405</v>
      </c>
      <c r="ANB88" s="310">
        <f t="shared" si="18"/>
        <v>-859.63297674911405</v>
      </c>
      <c r="ANC88" s="310">
        <f t="shared" si="18"/>
        <v>-859.63297674911405</v>
      </c>
      <c r="AND88" s="310">
        <f t="shared" si="18"/>
        <v>-859.63297674911405</v>
      </c>
      <c r="ANE88" s="310">
        <f t="shared" si="18"/>
        <v>-859.63297674911405</v>
      </c>
      <c r="ANF88" s="310">
        <f t="shared" si="18"/>
        <v>-859.63297674911405</v>
      </c>
      <c r="ANG88" s="310">
        <f t="shared" si="18"/>
        <v>-859.63297674911405</v>
      </c>
      <c r="ANH88" s="310">
        <f t="shared" si="18"/>
        <v>-859.63297674911405</v>
      </c>
      <c r="ANI88" s="310">
        <f t="shared" si="18"/>
        <v>-859.63297674911405</v>
      </c>
      <c r="ANJ88" s="310">
        <f t="shared" si="18"/>
        <v>-859.63297674911405</v>
      </c>
      <c r="ANK88" s="310">
        <f t="shared" si="18"/>
        <v>-859.63297674911405</v>
      </c>
      <c r="ANL88" s="310">
        <f t="shared" si="18"/>
        <v>-859.63297674911405</v>
      </c>
      <c r="ANM88" s="310">
        <f t="shared" si="18"/>
        <v>-859.63297674911405</v>
      </c>
      <c r="ANN88" s="310">
        <f t="shared" si="18"/>
        <v>-859.63297674911405</v>
      </c>
      <c r="ANO88" s="310">
        <f t="shared" si="18"/>
        <v>-859.63297674911405</v>
      </c>
      <c r="ANP88" s="310">
        <f t="shared" si="18"/>
        <v>-859.63297674911405</v>
      </c>
      <c r="ANQ88" s="310">
        <f t="shared" si="18"/>
        <v>-859.63297674911405</v>
      </c>
      <c r="ANR88" s="310">
        <f t="shared" si="18"/>
        <v>-859.63297674911405</v>
      </c>
      <c r="ANS88" s="310">
        <f t="shared" si="18"/>
        <v>-859.63297674911405</v>
      </c>
      <c r="ANT88" s="310">
        <f t="shared" si="18"/>
        <v>-859.63297674911405</v>
      </c>
      <c r="ANU88" s="310">
        <f t="shared" si="18"/>
        <v>-859.63297674911405</v>
      </c>
      <c r="ANV88" s="310">
        <f t="shared" si="18"/>
        <v>-859.63297674911405</v>
      </c>
      <c r="ANW88" s="310">
        <f t="shared" si="18"/>
        <v>-859.63297674911405</v>
      </c>
      <c r="ANX88" s="310">
        <f t="shared" si="18"/>
        <v>-859.63297674911405</v>
      </c>
      <c r="ANY88" s="310">
        <f t="shared" si="18"/>
        <v>-859.63297674911405</v>
      </c>
      <c r="ANZ88" s="310">
        <f t="shared" si="18"/>
        <v>-859.63297674911405</v>
      </c>
      <c r="AOA88" s="310">
        <f t="shared" si="18"/>
        <v>-859.63297674911405</v>
      </c>
      <c r="AOB88" s="310">
        <f t="shared" si="18"/>
        <v>-859.63297674911405</v>
      </c>
      <c r="AOC88" s="310">
        <f t="shared" si="18"/>
        <v>-859.63297674911405</v>
      </c>
      <c r="AOD88" s="310">
        <f t="shared" si="18"/>
        <v>-859.63297674911405</v>
      </c>
      <c r="AOE88" s="310">
        <f t="shared" si="18"/>
        <v>-859.63297674911405</v>
      </c>
      <c r="AOF88" s="310">
        <f t="shared" si="18"/>
        <v>-859.63297674911405</v>
      </c>
      <c r="AOG88" s="310">
        <f t="shared" si="18"/>
        <v>-859.63297674911405</v>
      </c>
      <c r="AOH88" s="310">
        <f t="shared" si="18"/>
        <v>-859.63297674911405</v>
      </c>
      <c r="AOI88" s="310">
        <f t="shared" si="18"/>
        <v>-859.63297674911405</v>
      </c>
      <c r="AOJ88" s="310">
        <f t="shared" si="18"/>
        <v>-859.63297674911405</v>
      </c>
      <c r="AOK88" s="310">
        <f t="shared" si="18"/>
        <v>-859.63297674911405</v>
      </c>
      <c r="AOL88" s="310">
        <f t="shared" si="18"/>
        <v>-859.63297674911405</v>
      </c>
      <c r="AOM88" s="310">
        <f t="shared" si="18"/>
        <v>-859.63297674911405</v>
      </c>
      <c r="AON88" s="310">
        <f t="shared" si="18"/>
        <v>-859.63297674911405</v>
      </c>
      <c r="AOO88" s="310">
        <f t="shared" si="18"/>
        <v>-859.63297674911405</v>
      </c>
      <c r="AOP88" s="310">
        <f t="shared" si="18"/>
        <v>-859.63297674911405</v>
      </c>
      <c r="AOQ88" s="310">
        <f t="shared" si="18"/>
        <v>-859.63297674911405</v>
      </c>
      <c r="AOR88" s="310">
        <f t="shared" si="18"/>
        <v>-859.63297674911405</v>
      </c>
      <c r="AOS88" s="310">
        <f t="shared" si="18"/>
        <v>-859.63297674911405</v>
      </c>
      <c r="AOT88" s="310">
        <f t="shared" si="18"/>
        <v>-859.63297674911405</v>
      </c>
      <c r="AOU88" s="310">
        <f t="shared" si="18"/>
        <v>-859.63297674911405</v>
      </c>
      <c r="AOV88" s="310">
        <f t="shared" si="18"/>
        <v>-859.63297674911405</v>
      </c>
      <c r="AOW88" s="310">
        <f t="shared" si="18"/>
        <v>-859.63297674911405</v>
      </c>
      <c r="AOX88" s="310">
        <f t="shared" si="18"/>
        <v>-859.63297674911405</v>
      </c>
      <c r="AOY88" s="310">
        <f t="shared" si="18"/>
        <v>-859.63297674911405</v>
      </c>
      <c r="AOZ88" s="310">
        <f t="shared" si="18"/>
        <v>-859.63297674911405</v>
      </c>
      <c r="APA88" s="310">
        <f t="shared" si="18"/>
        <v>-859.63297674911405</v>
      </c>
      <c r="APB88" s="310">
        <f t="shared" si="18"/>
        <v>-859.63297674911405</v>
      </c>
      <c r="APC88" s="310">
        <f t="shared" si="18"/>
        <v>-859.63297674911405</v>
      </c>
      <c r="APD88" s="310">
        <f t="shared" si="18"/>
        <v>-859.63297674911405</v>
      </c>
      <c r="APE88" s="310">
        <f t="shared" si="18"/>
        <v>-859.63297674911405</v>
      </c>
      <c r="APF88" s="310">
        <f t="shared" ref="APF88:ARQ88" si="19">(APF$87*$B101+SUM($F$8:$F$10)-((APF$87*$B101+SUM($F$8:$F$10))/$F$11*$F$40)-($F$27*APF$87/$D$7)-SUM($F$14:$F$26,$F$28:$F$33,$F$35:$F$36,$F$41))</f>
        <v>-859.63297674911405</v>
      </c>
      <c r="APG88" s="310">
        <f t="shared" si="19"/>
        <v>-859.63297674911405</v>
      </c>
      <c r="APH88" s="310">
        <f t="shared" si="19"/>
        <v>-859.63297674911405</v>
      </c>
      <c r="API88" s="310">
        <f t="shared" si="19"/>
        <v>-859.63297674911405</v>
      </c>
      <c r="APJ88" s="310">
        <f t="shared" si="19"/>
        <v>-859.63297674911405</v>
      </c>
      <c r="APK88" s="310">
        <f t="shared" si="19"/>
        <v>-859.63297674911405</v>
      </c>
      <c r="APL88" s="310">
        <f t="shared" si="19"/>
        <v>-859.63297674911405</v>
      </c>
      <c r="APM88" s="310">
        <f t="shared" si="19"/>
        <v>-859.63297674911405</v>
      </c>
      <c r="APN88" s="310">
        <f t="shared" si="19"/>
        <v>-859.63297674911405</v>
      </c>
      <c r="APO88" s="310">
        <f t="shared" si="19"/>
        <v>-859.63297674911405</v>
      </c>
      <c r="APP88" s="310">
        <f t="shared" si="19"/>
        <v>-859.63297674911405</v>
      </c>
      <c r="APQ88" s="310">
        <f t="shared" si="19"/>
        <v>-859.63297674911405</v>
      </c>
      <c r="APR88" s="310">
        <f t="shared" si="19"/>
        <v>-859.63297674911405</v>
      </c>
      <c r="APS88" s="310">
        <f t="shared" si="19"/>
        <v>-859.63297674911405</v>
      </c>
      <c r="APT88" s="310">
        <f t="shared" si="19"/>
        <v>-859.63297674911405</v>
      </c>
      <c r="APU88" s="310">
        <f t="shared" si="19"/>
        <v>-859.63297674911405</v>
      </c>
      <c r="APV88" s="310">
        <f t="shared" si="19"/>
        <v>-859.63297674911405</v>
      </c>
      <c r="APW88" s="310">
        <f t="shared" si="19"/>
        <v>-859.63297674911405</v>
      </c>
      <c r="APX88" s="310">
        <f t="shared" si="19"/>
        <v>-859.63297674911405</v>
      </c>
      <c r="APY88" s="310">
        <f t="shared" si="19"/>
        <v>-859.63297674911405</v>
      </c>
      <c r="APZ88" s="310">
        <f t="shared" si="19"/>
        <v>-859.63297674911405</v>
      </c>
      <c r="AQA88" s="310">
        <f t="shared" si="19"/>
        <v>-859.63297674911405</v>
      </c>
      <c r="AQB88" s="310">
        <f t="shared" si="19"/>
        <v>-859.63297674911405</v>
      </c>
      <c r="AQC88" s="310">
        <f t="shared" si="19"/>
        <v>-859.63297674911405</v>
      </c>
      <c r="AQD88" s="310">
        <f t="shared" si="19"/>
        <v>-859.63297674911405</v>
      </c>
      <c r="AQE88" s="310">
        <f t="shared" si="19"/>
        <v>-859.63297674911405</v>
      </c>
      <c r="AQF88" s="310">
        <f t="shared" si="19"/>
        <v>-859.63297674911405</v>
      </c>
      <c r="AQG88" s="310">
        <f t="shared" si="19"/>
        <v>-859.63297674911405</v>
      </c>
      <c r="AQH88" s="310">
        <f t="shared" si="19"/>
        <v>-859.63297674911405</v>
      </c>
      <c r="AQI88" s="310">
        <f t="shared" si="19"/>
        <v>-859.63297674911405</v>
      </c>
      <c r="AQJ88" s="310">
        <f t="shared" si="19"/>
        <v>-859.63297674911405</v>
      </c>
      <c r="AQK88" s="310">
        <f t="shared" si="19"/>
        <v>-859.63297674911405</v>
      </c>
      <c r="AQL88" s="310">
        <f t="shared" si="19"/>
        <v>-859.63297674911405</v>
      </c>
      <c r="AQM88" s="310">
        <f t="shared" si="19"/>
        <v>-859.63297674911405</v>
      </c>
      <c r="AQN88" s="310">
        <f t="shared" si="19"/>
        <v>-859.63297674911405</v>
      </c>
      <c r="AQO88" s="310">
        <f t="shared" si="19"/>
        <v>-859.63297674911405</v>
      </c>
      <c r="AQP88" s="310">
        <f t="shared" si="19"/>
        <v>-859.63297674911405</v>
      </c>
      <c r="AQQ88" s="310">
        <f t="shared" si="19"/>
        <v>-859.63297674911405</v>
      </c>
      <c r="AQR88" s="310">
        <f t="shared" si="19"/>
        <v>-859.63297674911405</v>
      </c>
      <c r="AQS88" s="310">
        <f t="shared" si="19"/>
        <v>-859.63297674911405</v>
      </c>
      <c r="AQT88" s="310">
        <f t="shared" si="19"/>
        <v>-859.63297674911405</v>
      </c>
      <c r="AQU88" s="310">
        <f t="shared" si="19"/>
        <v>-859.63297674911405</v>
      </c>
      <c r="AQV88" s="310">
        <f t="shared" si="19"/>
        <v>-859.63297674911405</v>
      </c>
      <c r="AQW88" s="310">
        <f t="shared" si="19"/>
        <v>-859.63297674911405</v>
      </c>
      <c r="AQX88" s="310">
        <f t="shared" si="19"/>
        <v>-859.63297674911405</v>
      </c>
      <c r="AQY88" s="310">
        <f t="shared" si="19"/>
        <v>-859.63297674911405</v>
      </c>
      <c r="AQZ88" s="310">
        <f t="shared" si="19"/>
        <v>-859.63297674911405</v>
      </c>
      <c r="ARA88" s="310">
        <f t="shared" si="19"/>
        <v>-859.63297674911405</v>
      </c>
      <c r="ARB88" s="310">
        <f t="shared" si="19"/>
        <v>-859.63297674911405</v>
      </c>
      <c r="ARC88" s="310">
        <f t="shared" si="19"/>
        <v>-859.63297674911405</v>
      </c>
      <c r="ARD88" s="310">
        <f t="shared" si="19"/>
        <v>-859.63297674911405</v>
      </c>
      <c r="ARE88" s="310">
        <f t="shared" si="19"/>
        <v>-859.63297674911405</v>
      </c>
      <c r="ARF88" s="310">
        <f t="shared" si="19"/>
        <v>-859.63297674911405</v>
      </c>
      <c r="ARG88" s="310">
        <f t="shared" si="19"/>
        <v>-859.63297674911405</v>
      </c>
      <c r="ARH88" s="310">
        <f t="shared" si="19"/>
        <v>-859.63297674911405</v>
      </c>
      <c r="ARI88" s="310">
        <f t="shared" si="19"/>
        <v>-859.63297674911405</v>
      </c>
      <c r="ARJ88" s="310">
        <f t="shared" si="19"/>
        <v>-859.63297674911405</v>
      </c>
      <c r="ARK88" s="310">
        <f t="shared" si="19"/>
        <v>-859.63297674911405</v>
      </c>
      <c r="ARL88" s="310">
        <f t="shared" si="19"/>
        <v>-859.63297674911405</v>
      </c>
      <c r="ARM88" s="310">
        <f t="shared" si="19"/>
        <v>-859.63297674911405</v>
      </c>
      <c r="ARN88" s="310">
        <f t="shared" si="19"/>
        <v>-859.63297674911405</v>
      </c>
      <c r="ARO88" s="310">
        <f t="shared" si="19"/>
        <v>-859.63297674911405</v>
      </c>
      <c r="ARP88" s="310">
        <f t="shared" si="19"/>
        <v>-859.63297674911405</v>
      </c>
      <c r="ARQ88" s="310">
        <f t="shared" si="19"/>
        <v>-859.63297674911405</v>
      </c>
      <c r="ARR88" s="310">
        <f t="shared" ref="ARR88:AUC88" si="20">(ARR$87*$B101+SUM($F$8:$F$10)-((ARR$87*$B101+SUM($F$8:$F$10))/$F$11*$F$40)-($F$27*ARR$87/$D$7)-SUM($F$14:$F$26,$F$28:$F$33,$F$35:$F$36,$F$41))</f>
        <v>-859.63297674911405</v>
      </c>
      <c r="ARS88" s="310">
        <f t="shared" si="20"/>
        <v>-859.63297674911405</v>
      </c>
      <c r="ART88" s="310">
        <f t="shared" si="20"/>
        <v>-859.63297674911405</v>
      </c>
      <c r="ARU88" s="310">
        <f t="shared" si="20"/>
        <v>-859.63297674911405</v>
      </c>
      <c r="ARV88" s="310">
        <f t="shared" si="20"/>
        <v>-859.63297674911405</v>
      </c>
      <c r="ARW88" s="310">
        <f t="shared" si="20"/>
        <v>-859.63297674911405</v>
      </c>
      <c r="ARX88" s="310">
        <f t="shared" si="20"/>
        <v>-859.63297674911405</v>
      </c>
      <c r="ARY88" s="310">
        <f t="shared" si="20"/>
        <v>-859.63297674911405</v>
      </c>
      <c r="ARZ88" s="310">
        <f t="shared" si="20"/>
        <v>-859.63297674911405</v>
      </c>
      <c r="ASA88" s="310">
        <f t="shared" si="20"/>
        <v>-859.63297674911405</v>
      </c>
      <c r="ASB88" s="310">
        <f t="shared" si="20"/>
        <v>-859.63297674911405</v>
      </c>
      <c r="ASC88" s="310">
        <f t="shared" si="20"/>
        <v>-859.63297674911405</v>
      </c>
      <c r="ASD88" s="310">
        <f t="shared" si="20"/>
        <v>-859.63297674911405</v>
      </c>
      <c r="ASE88" s="310">
        <f t="shared" si="20"/>
        <v>-859.63297674911405</v>
      </c>
      <c r="ASF88" s="310">
        <f t="shared" si="20"/>
        <v>-859.63297674911405</v>
      </c>
      <c r="ASG88" s="310">
        <f t="shared" si="20"/>
        <v>-859.63297674911405</v>
      </c>
      <c r="ASH88" s="310">
        <f t="shared" si="20"/>
        <v>-859.63297674911405</v>
      </c>
      <c r="ASI88" s="310">
        <f t="shared" si="20"/>
        <v>-859.63297674911405</v>
      </c>
      <c r="ASJ88" s="310">
        <f t="shared" si="20"/>
        <v>-859.63297674911405</v>
      </c>
      <c r="ASK88" s="310">
        <f t="shared" si="20"/>
        <v>-859.63297674911405</v>
      </c>
      <c r="ASL88" s="310">
        <f t="shared" si="20"/>
        <v>-859.63297674911405</v>
      </c>
      <c r="ASM88" s="310">
        <f t="shared" si="20"/>
        <v>-859.63297674911405</v>
      </c>
      <c r="ASN88" s="310">
        <f t="shared" si="20"/>
        <v>-859.63297674911405</v>
      </c>
      <c r="ASO88" s="310">
        <f t="shared" si="20"/>
        <v>-859.63297674911405</v>
      </c>
      <c r="ASP88" s="310">
        <f t="shared" si="20"/>
        <v>-859.63297674911405</v>
      </c>
      <c r="ASQ88" s="310">
        <f t="shared" si="20"/>
        <v>-859.63297674911405</v>
      </c>
      <c r="ASR88" s="310">
        <f t="shared" si="20"/>
        <v>-859.63297674911405</v>
      </c>
      <c r="ASS88" s="310">
        <f t="shared" si="20"/>
        <v>-859.63297674911405</v>
      </c>
      <c r="AST88" s="310">
        <f t="shared" si="20"/>
        <v>-859.63297674911405</v>
      </c>
      <c r="ASU88" s="310">
        <f t="shared" si="20"/>
        <v>-859.63297674911405</v>
      </c>
      <c r="ASV88" s="310">
        <f t="shared" si="20"/>
        <v>-859.63297674911405</v>
      </c>
      <c r="ASW88" s="310">
        <f t="shared" si="20"/>
        <v>-859.63297674911405</v>
      </c>
      <c r="ASX88" s="310">
        <f t="shared" si="20"/>
        <v>-859.63297674911405</v>
      </c>
      <c r="ASY88" s="310">
        <f t="shared" si="20"/>
        <v>-859.63297674911405</v>
      </c>
      <c r="ASZ88" s="310">
        <f t="shared" si="20"/>
        <v>-859.63297674911405</v>
      </c>
      <c r="ATA88" s="310">
        <f t="shared" si="20"/>
        <v>-859.63297674911405</v>
      </c>
      <c r="ATB88" s="310">
        <f t="shared" si="20"/>
        <v>-859.63297674911405</v>
      </c>
      <c r="ATC88" s="310">
        <f t="shared" si="20"/>
        <v>-859.63297674911405</v>
      </c>
      <c r="ATD88" s="310">
        <f t="shared" si="20"/>
        <v>-859.63297674911405</v>
      </c>
      <c r="ATE88" s="310">
        <f t="shared" si="20"/>
        <v>-859.63297674911405</v>
      </c>
      <c r="ATF88" s="310">
        <f t="shared" si="20"/>
        <v>-859.63297674911405</v>
      </c>
      <c r="ATG88" s="310">
        <f t="shared" si="20"/>
        <v>-859.63297674911405</v>
      </c>
      <c r="ATH88" s="310">
        <f t="shared" si="20"/>
        <v>-859.63297674911405</v>
      </c>
      <c r="ATI88" s="310">
        <f t="shared" si="20"/>
        <v>-859.63297674911405</v>
      </c>
      <c r="ATJ88" s="310">
        <f t="shared" si="20"/>
        <v>-859.63297674911405</v>
      </c>
      <c r="ATK88" s="310">
        <f t="shared" si="20"/>
        <v>-859.63297674911405</v>
      </c>
      <c r="ATL88" s="310">
        <f t="shared" si="20"/>
        <v>-859.63297674911405</v>
      </c>
      <c r="ATM88" s="310">
        <f t="shared" si="20"/>
        <v>-859.63297674911405</v>
      </c>
      <c r="ATN88" s="310">
        <f t="shared" si="20"/>
        <v>-859.63297674911405</v>
      </c>
      <c r="ATO88" s="310">
        <f t="shared" si="20"/>
        <v>-859.63297674911405</v>
      </c>
      <c r="ATP88" s="310">
        <f t="shared" si="20"/>
        <v>-859.63297674911405</v>
      </c>
      <c r="ATQ88" s="310">
        <f t="shared" si="20"/>
        <v>-859.63297674911405</v>
      </c>
      <c r="ATR88" s="310">
        <f t="shared" si="20"/>
        <v>-859.63297674911405</v>
      </c>
      <c r="ATS88" s="310">
        <f t="shared" si="20"/>
        <v>-859.63297674911405</v>
      </c>
      <c r="ATT88" s="310">
        <f t="shared" si="20"/>
        <v>-859.63297674911405</v>
      </c>
      <c r="ATU88" s="310">
        <f t="shared" si="20"/>
        <v>-859.63297674911405</v>
      </c>
      <c r="ATV88" s="310">
        <f t="shared" si="20"/>
        <v>-859.63297674911405</v>
      </c>
      <c r="ATW88" s="310">
        <f t="shared" si="20"/>
        <v>-859.63297674911405</v>
      </c>
      <c r="ATX88" s="310">
        <f t="shared" si="20"/>
        <v>-859.63297674911405</v>
      </c>
      <c r="ATY88" s="310">
        <f t="shared" si="20"/>
        <v>-859.63297674911405</v>
      </c>
      <c r="ATZ88" s="310">
        <f t="shared" si="20"/>
        <v>-859.63297674911405</v>
      </c>
      <c r="AUA88" s="310">
        <f t="shared" si="20"/>
        <v>-859.63297674911405</v>
      </c>
      <c r="AUB88" s="310">
        <f t="shared" si="20"/>
        <v>-859.63297674911405</v>
      </c>
      <c r="AUC88" s="310">
        <f t="shared" si="20"/>
        <v>-859.63297674911405</v>
      </c>
      <c r="AUD88" s="310">
        <f t="shared" ref="AUD88:AWO88" si="21">(AUD$87*$B101+SUM($F$8:$F$10)-((AUD$87*$B101+SUM($F$8:$F$10))/$F$11*$F$40)-($F$27*AUD$87/$D$7)-SUM($F$14:$F$26,$F$28:$F$33,$F$35:$F$36,$F$41))</f>
        <v>-859.63297674911405</v>
      </c>
      <c r="AUE88" s="310">
        <f t="shared" si="21"/>
        <v>-859.63297674911405</v>
      </c>
      <c r="AUF88" s="310">
        <f t="shared" si="21"/>
        <v>-859.63297674911405</v>
      </c>
      <c r="AUG88" s="310">
        <f t="shared" si="21"/>
        <v>-859.63297674911405</v>
      </c>
      <c r="AUH88" s="310">
        <f t="shared" si="21"/>
        <v>-859.63297674911405</v>
      </c>
      <c r="AUI88" s="310">
        <f t="shared" si="21"/>
        <v>-859.63297674911405</v>
      </c>
      <c r="AUJ88" s="310">
        <f t="shared" si="21"/>
        <v>-859.63297674911405</v>
      </c>
      <c r="AUK88" s="310">
        <f t="shared" si="21"/>
        <v>-859.63297674911405</v>
      </c>
      <c r="AUL88" s="310">
        <f t="shared" si="21"/>
        <v>-859.63297674911405</v>
      </c>
      <c r="AUM88" s="310">
        <f t="shared" si="21"/>
        <v>-859.63297674911405</v>
      </c>
      <c r="AUN88" s="310">
        <f t="shared" si="21"/>
        <v>-859.63297674911405</v>
      </c>
      <c r="AUO88" s="310">
        <f t="shared" si="21"/>
        <v>-859.63297674911405</v>
      </c>
      <c r="AUP88" s="310">
        <f t="shared" si="21"/>
        <v>-859.63297674911405</v>
      </c>
      <c r="AUQ88" s="310">
        <f t="shared" si="21"/>
        <v>-859.63297674911405</v>
      </c>
      <c r="AUR88" s="310">
        <f t="shared" si="21"/>
        <v>-859.63297674911405</v>
      </c>
      <c r="AUS88" s="310">
        <f t="shared" si="21"/>
        <v>-859.63297674911405</v>
      </c>
      <c r="AUT88" s="310">
        <f t="shared" si="21"/>
        <v>-859.63297674911405</v>
      </c>
      <c r="AUU88" s="310">
        <f t="shared" si="21"/>
        <v>-859.63297674911405</v>
      </c>
      <c r="AUV88" s="310">
        <f t="shared" si="21"/>
        <v>-859.63297674911405</v>
      </c>
      <c r="AUW88" s="310">
        <f t="shared" si="21"/>
        <v>-859.63297674911405</v>
      </c>
      <c r="AUX88" s="310">
        <f t="shared" si="21"/>
        <v>-859.63297674911405</v>
      </c>
      <c r="AUY88" s="310">
        <f t="shared" si="21"/>
        <v>-859.63297674911405</v>
      </c>
      <c r="AUZ88" s="310">
        <f t="shared" si="21"/>
        <v>-859.63297674911405</v>
      </c>
      <c r="AVA88" s="310">
        <f t="shared" si="21"/>
        <v>-859.63297674911405</v>
      </c>
      <c r="AVB88" s="310">
        <f t="shared" si="21"/>
        <v>-859.63297674911405</v>
      </c>
      <c r="AVC88" s="310">
        <f t="shared" si="21"/>
        <v>-859.63297674911405</v>
      </c>
      <c r="AVD88" s="310">
        <f t="shared" si="21"/>
        <v>-859.63297674911405</v>
      </c>
      <c r="AVE88" s="310">
        <f t="shared" si="21"/>
        <v>-859.63297674911405</v>
      </c>
      <c r="AVF88" s="310">
        <f t="shared" si="21"/>
        <v>-859.63297674911405</v>
      </c>
      <c r="AVG88" s="310">
        <f t="shared" si="21"/>
        <v>-859.63297674911405</v>
      </c>
      <c r="AVH88" s="310">
        <f t="shared" si="21"/>
        <v>-859.63297674911405</v>
      </c>
      <c r="AVI88" s="310">
        <f t="shared" si="21"/>
        <v>-859.63297674911405</v>
      </c>
      <c r="AVJ88" s="310">
        <f t="shared" si="21"/>
        <v>-859.63297674911405</v>
      </c>
      <c r="AVK88" s="310">
        <f t="shared" si="21"/>
        <v>-859.63297674911405</v>
      </c>
      <c r="AVL88" s="310">
        <f t="shared" si="21"/>
        <v>-859.63297674911405</v>
      </c>
      <c r="AVM88" s="310">
        <f t="shared" si="21"/>
        <v>-859.63297674911405</v>
      </c>
      <c r="AVN88" s="310">
        <f t="shared" si="21"/>
        <v>-859.63297674911405</v>
      </c>
      <c r="AVO88" s="310">
        <f t="shared" si="21"/>
        <v>-859.63297674911405</v>
      </c>
      <c r="AVP88" s="310">
        <f t="shared" si="21"/>
        <v>-859.63297674911405</v>
      </c>
      <c r="AVQ88" s="310">
        <f t="shared" si="21"/>
        <v>-859.63297674911405</v>
      </c>
      <c r="AVR88" s="310">
        <f t="shared" si="21"/>
        <v>-859.63297674911405</v>
      </c>
      <c r="AVS88" s="310">
        <f t="shared" si="21"/>
        <v>-859.63297674911405</v>
      </c>
      <c r="AVT88" s="310">
        <f t="shared" si="21"/>
        <v>-859.63297674911405</v>
      </c>
      <c r="AVU88" s="310">
        <f t="shared" si="21"/>
        <v>-859.63297674911405</v>
      </c>
      <c r="AVV88" s="310">
        <f t="shared" si="21"/>
        <v>-859.63297674911405</v>
      </c>
      <c r="AVW88" s="310">
        <f t="shared" si="21"/>
        <v>-859.63297674911405</v>
      </c>
      <c r="AVX88" s="310">
        <f t="shared" si="21"/>
        <v>-859.63297674911405</v>
      </c>
      <c r="AVY88" s="310">
        <f t="shared" si="21"/>
        <v>-859.63297674911405</v>
      </c>
      <c r="AVZ88" s="310">
        <f t="shared" si="21"/>
        <v>-859.63297674911405</v>
      </c>
      <c r="AWA88" s="310">
        <f t="shared" si="21"/>
        <v>-859.63297674911405</v>
      </c>
      <c r="AWB88" s="310">
        <f t="shared" si="21"/>
        <v>-859.63297674911405</v>
      </c>
      <c r="AWC88" s="310">
        <f t="shared" si="21"/>
        <v>-859.63297674911405</v>
      </c>
      <c r="AWD88" s="310">
        <f t="shared" si="21"/>
        <v>-859.63297674911405</v>
      </c>
      <c r="AWE88" s="310">
        <f t="shared" si="21"/>
        <v>-859.63297674911405</v>
      </c>
      <c r="AWF88" s="310">
        <f t="shared" si="21"/>
        <v>-859.63297674911405</v>
      </c>
      <c r="AWG88" s="310">
        <f t="shared" si="21"/>
        <v>-859.63297674911405</v>
      </c>
      <c r="AWH88" s="310">
        <f t="shared" si="21"/>
        <v>-859.63297674911405</v>
      </c>
      <c r="AWI88" s="310">
        <f t="shared" si="21"/>
        <v>-859.63297674911405</v>
      </c>
      <c r="AWJ88" s="310">
        <f t="shared" si="21"/>
        <v>-859.63297674911405</v>
      </c>
      <c r="AWK88" s="310">
        <f t="shared" si="21"/>
        <v>-859.63297674911405</v>
      </c>
      <c r="AWL88" s="310">
        <f t="shared" si="21"/>
        <v>-859.63297674911405</v>
      </c>
      <c r="AWM88" s="310">
        <f t="shared" si="21"/>
        <v>-859.63297674911405</v>
      </c>
      <c r="AWN88" s="310">
        <f t="shared" si="21"/>
        <v>-859.63297674911405</v>
      </c>
      <c r="AWO88" s="310">
        <f t="shared" si="21"/>
        <v>-859.63297674911405</v>
      </c>
      <c r="AWP88" s="310">
        <f t="shared" ref="AWP88:AZA88" si="22">(AWP$87*$B101+SUM($F$8:$F$10)-((AWP$87*$B101+SUM($F$8:$F$10))/$F$11*$F$40)-($F$27*AWP$87/$D$7)-SUM($F$14:$F$26,$F$28:$F$33,$F$35:$F$36,$F$41))</f>
        <v>-859.63297674911405</v>
      </c>
      <c r="AWQ88" s="310">
        <f t="shared" si="22"/>
        <v>-859.63297674911405</v>
      </c>
      <c r="AWR88" s="310">
        <f t="shared" si="22"/>
        <v>-859.63297674911405</v>
      </c>
      <c r="AWS88" s="310">
        <f t="shared" si="22"/>
        <v>-859.63297674911405</v>
      </c>
      <c r="AWT88" s="310">
        <f t="shared" si="22"/>
        <v>-859.63297674911405</v>
      </c>
      <c r="AWU88" s="310">
        <f t="shared" si="22"/>
        <v>-859.63297674911405</v>
      </c>
      <c r="AWV88" s="310">
        <f t="shared" si="22"/>
        <v>-859.63297674911405</v>
      </c>
      <c r="AWW88" s="310">
        <f t="shared" si="22"/>
        <v>-859.63297674911405</v>
      </c>
      <c r="AWX88" s="310">
        <f t="shared" si="22"/>
        <v>-859.63297674911405</v>
      </c>
      <c r="AWY88" s="310">
        <f t="shared" si="22"/>
        <v>-859.63297674911405</v>
      </c>
      <c r="AWZ88" s="310">
        <f t="shared" si="22"/>
        <v>-859.63297674911405</v>
      </c>
      <c r="AXA88" s="310">
        <f t="shared" si="22"/>
        <v>-859.63297674911405</v>
      </c>
      <c r="AXB88" s="310">
        <f t="shared" si="22"/>
        <v>-859.63297674911405</v>
      </c>
      <c r="AXC88" s="310">
        <f t="shared" si="22"/>
        <v>-859.63297674911405</v>
      </c>
      <c r="AXD88" s="310">
        <f t="shared" si="22"/>
        <v>-859.63297674911405</v>
      </c>
      <c r="AXE88" s="310">
        <f t="shared" si="22"/>
        <v>-859.63297674911405</v>
      </c>
      <c r="AXF88" s="310">
        <f t="shared" si="22"/>
        <v>-859.63297674911405</v>
      </c>
      <c r="AXG88" s="310">
        <f t="shared" si="22"/>
        <v>-859.63297674911405</v>
      </c>
      <c r="AXH88" s="310">
        <f t="shared" si="22"/>
        <v>-859.63297674911405</v>
      </c>
      <c r="AXI88" s="310">
        <f t="shared" si="22"/>
        <v>-859.63297674911405</v>
      </c>
      <c r="AXJ88" s="310">
        <f t="shared" si="22"/>
        <v>-859.63297674911405</v>
      </c>
      <c r="AXK88" s="310">
        <f t="shared" si="22"/>
        <v>-859.63297674911405</v>
      </c>
      <c r="AXL88" s="310">
        <f t="shared" si="22"/>
        <v>-859.63297674911405</v>
      </c>
      <c r="AXM88" s="310">
        <f t="shared" si="22"/>
        <v>-859.63297674911405</v>
      </c>
      <c r="AXN88" s="310">
        <f t="shared" si="22"/>
        <v>-859.63297674911405</v>
      </c>
      <c r="AXO88" s="310">
        <f t="shared" si="22"/>
        <v>-859.63297674911405</v>
      </c>
      <c r="AXP88" s="310">
        <f t="shared" si="22"/>
        <v>-859.63297674911405</v>
      </c>
      <c r="AXQ88" s="310">
        <f t="shared" si="22"/>
        <v>-859.63297674911405</v>
      </c>
      <c r="AXR88" s="310">
        <f t="shared" si="22"/>
        <v>-859.63297674911405</v>
      </c>
      <c r="AXS88" s="310">
        <f t="shared" si="22"/>
        <v>-859.63297674911405</v>
      </c>
      <c r="AXT88" s="310">
        <f t="shared" si="22"/>
        <v>-859.63297674911405</v>
      </c>
      <c r="AXU88" s="310">
        <f t="shared" si="22"/>
        <v>-859.63297674911405</v>
      </c>
      <c r="AXV88" s="310">
        <f t="shared" si="22"/>
        <v>-859.63297674911405</v>
      </c>
      <c r="AXW88" s="310">
        <f t="shared" si="22"/>
        <v>-859.63297674911405</v>
      </c>
      <c r="AXX88" s="310">
        <f t="shared" si="22"/>
        <v>-859.63297674911405</v>
      </c>
      <c r="AXY88" s="310">
        <f t="shared" si="22"/>
        <v>-859.63297674911405</v>
      </c>
      <c r="AXZ88" s="310">
        <f t="shared" si="22"/>
        <v>-859.63297674911405</v>
      </c>
      <c r="AYA88" s="310">
        <f t="shared" si="22"/>
        <v>-859.63297674911405</v>
      </c>
      <c r="AYB88" s="310">
        <f t="shared" si="22"/>
        <v>-859.63297674911405</v>
      </c>
      <c r="AYC88" s="310">
        <f t="shared" si="22"/>
        <v>-859.63297674911405</v>
      </c>
      <c r="AYD88" s="310">
        <f t="shared" si="22"/>
        <v>-859.63297674911405</v>
      </c>
      <c r="AYE88" s="310">
        <f t="shared" si="22"/>
        <v>-859.63297674911405</v>
      </c>
      <c r="AYF88" s="310">
        <f t="shared" si="22"/>
        <v>-859.63297674911405</v>
      </c>
      <c r="AYG88" s="310">
        <f t="shared" si="22"/>
        <v>-859.63297674911405</v>
      </c>
      <c r="AYH88" s="310">
        <f t="shared" si="22"/>
        <v>-859.63297674911405</v>
      </c>
      <c r="AYI88" s="310">
        <f t="shared" si="22"/>
        <v>-859.63297674911405</v>
      </c>
      <c r="AYJ88" s="310">
        <f t="shared" si="22"/>
        <v>-859.63297674911405</v>
      </c>
      <c r="AYK88" s="310">
        <f t="shared" si="22"/>
        <v>-859.63297674911405</v>
      </c>
      <c r="AYL88" s="310">
        <f t="shared" si="22"/>
        <v>-859.63297674911405</v>
      </c>
      <c r="AYM88" s="310">
        <f t="shared" si="22"/>
        <v>-859.63297674911405</v>
      </c>
      <c r="AYN88" s="310">
        <f t="shared" si="22"/>
        <v>-859.63297674911405</v>
      </c>
      <c r="AYO88" s="310">
        <f t="shared" si="22"/>
        <v>-859.63297674911405</v>
      </c>
      <c r="AYP88" s="310">
        <f t="shared" si="22"/>
        <v>-859.63297674911405</v>
      </c>
      <c r="AYQ88" s="310">
        <f t="shared" si="22"/>
        <v>-859.63297674911405</v>
      </c>
      <c r="AYR88" s="310">
        <f t="shared" si="22"/>
        <v>-859.63297674911405</v>
      </c>
      <c r="AYS88" s="310">
        <f t="shared" si="22"/>
        <v>-859.63297674911405</v>
      </c>
      <c r="AYT88" s="310">
        <f t="shared" si="22"/>
        <v>-859.63297674911405</v>
      </c>
      <c r="AYU88" s="310">
        <f t="shared" si="22"/>
        <v>-859.63297674911405</v>
      </c>
      <c r="AYV88" s="310">
        <f t="shared" si="22"/>
        <v>-859.63297674911405</v>
      </c>
      <c r="AYW88" s="310">
        <f t="shared" si="22"/>
        <v>-859.63297674911405</v>
      </c>
      <c r="AYX88" s="310">
        <f t="shared" si="22"/>
        <v>-859.63297674911405</v>
      </c>
      <c r="AYY88" s="310">
        <f t="shared" si="22"/>
        <v>-859.63297674911405</v>
      </c>
      <c r="AYZ88" s="310">
        <f t="shared" si="22"/>
        <v>-859.63297674911405</v>
      </c>
      <c r="AZA88" s="310">
        <f t="shared" si="22"/>
        <v>-859.63297674911405</v>
      </c>
      <c r="AZB88" s="310">
        <f t="shared" ref="AZB88:BBM88" si="23">(AZB$87*$B101+SUM($F$8:$F$10)-((AZB$87*$B101+SUM($F$8:$F$10))/$F$11*$F$40)-($F$27*AZB$87/$D$7)-SUM($F$14:$F$26,$F$28:$F$33,$F$35:$F$36,$F$41))</f>
        <v>-859.63297674911405</v>
      </c>
      <c r="AZC88" s="310">
        <f t="shared" si="23"/>
        <v>-859.63297674911405</v>
      </c>
      <c r="AZD88" s="310">
        <f t="shared" si="23"/>
        <v>-859.63297674911405</v>
      </c>
      <c r="AZE88" s="310">
        <f t="shared" si="23"/>
        <v>-859.63297674911405</v>
      </c>
      <c r="AZF88" s="310">
        <f t="shared" si="23"/>
        <v>-859.63297674911405</v>
      </c>
      <c r="AZG88" s="310">
        <f t="shared" si="23"/>
        <v>-859.63297674911405</v>
      </c>
      <c r="AZH88" s="310">
        <f t="shared" si="23"/>
        <v>-859.63297674911405</v>
      </c>
      <c r="AZI88" s="310">
        <f t="shared" si="23"/>
        <v>-859.63297674911405</v>
      </c>
      <c r="AZJ88" s="310">
        <f t="shared" si="23"/>
        <v>-859.63297674911405</v>
      </c>
      <c r="AZK88" s="310">
        <f t="shared" si="23"/>
        <v>-859.63297674911405</v>
      </c>
      <c r="AZL88" s="310">
        <f t="shared" si="23"/>
        <v>-859.63297674911405</v>
      </c>
      <c r="AZM88" s="310">
        <f t="shared" si="23"/>
        <v>-859.63297674911405</v>
      </c>
      <c r="AZN88" s="310">
        <f t="shared" si="23"/>
        <v>-859.63297674911405</v>
      </c>
      <c r="AZO88" s="310">
        <f t="shared" si="23"/>
        <v>-859.63297674911405</v>
      </c>
      <c r="AZP88" s="310">
        <f t="shared" si="23"/>
        <v>-859.63297674911405</v>
      </c>
      <c r="AZQ88" s="310">
        <f t="shared" si="23"/>
        <v>-859.63297674911405</v>
      </c>
      <c r="AZR88" s="310">
        <f t="shared" si="23"/>
        <v>-859.63297674911405</v>
      </c>
      <c r="AZS88" s="310">
        <f t="shared" si="23"/>
        <v>-859.63297674911405</v>
      </c>
      <c r="AZT88" s="310">
        <f t="shared" si="23"/>
        <v>-859.63297674911405</v>
      </c>
      <c r="AZU88" s="310">
        <f t="shared" si="23"/>
        <v>-859.63297674911405</v>
      </c>
      <c r="AZV88" s="310">
        <f t="shared" si="23"/>
        <v>-859.63297674911405</v>
      </c>
      <c r="AZW88" s="310">
        <f t="shared" si="23"/>
        <v>-859.63297674911405</v>
      </c>
      <c r="AZX88" s="310">
        <f t="shared" si="23"/>
        <v>-859.63297674911405</v>
      </c>
      <c r="AZY88" s="310">
        <f t="shared" si="23"/>
        <v>-859.63297674911405</v>
      </c>
      <c r="AZZ88" s="310">
        <f t="shared" si="23"/>
        <v>-859.63297674911405</v>
      </c>
      <c r="BAA88" s="310">
        <f t="shared" si="23"/>
        <v>-859.63297674911405</v>
      </c>
      <c r="BAB88" s="310">
        <f t="shared" si="23"/>
        <v>-859.63297674911405</v>
      </c>
      <c r="BAC88" s="310">
        <f t="shared" si="23"/>
        <v>-859.63297674911405</v>
      </c>
      <c r="BAD88" s="310">
        <f t="shared" si="23"/>
        <v>-859.63297674911405</v>
      </c>
      <c r="BAE88" s="310">
        <f t="shared" si="23"/>
        <v>-859.63297674911405</v>
      </c>
      <c r="BAF88" s="310">
        <f t="shared" si="23"/>
        <v>-859.63297674911405</v>
      </c>
      <c r="BAG88" s="310">
        <f t="shared" si="23"/>
        <v>-859.63297674911405</v>
      </c>
      <c r="BAH88" s="310">
        <f t="shared" si="23"/>
        <v>-859.63297674911405</v>
      </c>
      <c r="BAI88" s="310">
        <f t="shared" si="23"/>
        <v>-859.63297674911405</v>
      </c>
      <c r="BAJ88" s="310">
        <f t="shared" si="23"/>
        <v>-859.63297674911405</v>
      </c>
      <c r="BAK88" s="310">
        <f t="shared" si="23"/>
        <v>-859.63297674911405</v>
      </c>
      <c r="BAL88" s="310">
        <f t="shared" si="23"/>
        <v>-859.63297674911405</v>
      </c>
      <c r="BAM88" s="310">
        <f t="shared" si="23"/>
        <v>-859.63297674911405</v>
      </c>
      <c r="BAN88" s="310">
        <f t="shared" si="23"/>
        <v>-859.63297674911405</v>
      </c>
      <c r="BAO88" s="310">
        <f t="shared" si="23"/>
        <v>-859.63297674911405</v>
      </c>
      <c r="BAP88" s="310">
        <f t="shared" si="23"/>
        <v>-859.63297674911405</v>
      </c>
      <c r="BAQ88" s="310">
        <f t="shared" si="23"/>
        <v>-859.63297674911405</v>
      </c>
      <c r="BAR88" s="310">
        <f t="shared" si="23"/>
        <v>-859.63297674911405</v>
      </c>
      <c r="BAS88" s="310">
        <f t="shared" si="23"/>
        <v>-859.63297674911405</v>
      </c>
      <c r="BAT88" s="310">
        <f t="shared" si="23"/>
        <v>-859.63297674911405</v>
      </c>
      <c r="BAU88" s="310">
        <f t="shared" si="23"/>
        <v>-859.63297674911405</v>
      </c>
      <c r="BAV88" s="310">
        <f t="shared" si="23"/>
        <v>-859.63297674911405</v>
      </c>
      <c r="BAW88" s="310">
        <f t="shared" si="23"/>
        <v>-859.63297674911405</v>
      </c>
      <c r="BAX88" s="310">
        <f t="shared" si="23"/>
        <v>-859.63297674911405</v>
      </c>
      <c r="BAY88" s="310">
        <f t="shared" si="23"/>
        <v>-859.63297674911405</v>
      </c>
      <c r="BAZ88" s="310">
        <f t="shared" si="23"/>
        <v>-859.63297674911405</v>
      </c>
      <c r="BBA88" s="310">
        <f t="shared" si="23"/>
        <v>-859.63297674911405</v>
      </c>
      <c r="BBB88" s="310">
        <f t="shared" si="23"/>
        <v>-859.63297674911405</v>
      </c>
      <c r="BBC88" s="310">
        <f t="shared" si="23"/>
        <v>-859.63297674911405</v>
      </c>
      <c r="BBD88" s="310">
        <f t="shared" si="23"/>
        <v>-859.63297674911405</v>
      </c>
      <c r="BBE88" s="310">
        <f t="shared" si="23"/>
        <v>-859.63297674911405</v>
      </c>
      <c r="BBF88" s="310">
        <f t="shared" si="23"/>
        <v>-859.63297674911405</v>
      </c>
      <c r="BBG88" s="310">
        <f t="shared" si="23"/>
        <v>-859.63297674911405</v>
      </c>
      <c r="BBH88" s="310">
        <f t="shared" si="23"/>
        <v>-859.63297674911405</v>
      </c>
      <c r="BBI88" s="310">
        <f t="shared" si="23"/>
        <v>-859.63297674911405</v>
      </c>
      <c r="BBJ88" s="310">
        <f t="shared" si="23"/>
        <v>-859.63297674911405</v>
      </c>
      <c r="BBK88" s="310">
        <f t="shared" si="23"/>
        <v>-859.63297674911405</v>
      </c>
      <c r="BBL88" s="310">
        <f t="shared" si="23"/>
        <v>-859.63297674911405</v>
      </c>
      <c r="BBM88" s="310">
        <f t="shared" si="23"/>
        <v>-859.63297674911405</v>
      </c>
      <c r="BBN88" s="310">
        <f t="shared" ref="BBN88:BDY88" si="24">(BBN$87*$B101+SUM($F$8:$F$10)-((BBN$87*$B101+SUM($F$8:$F$10))/$F$11*$F$40)-($F$27*BBN$87/$D$7)-SUM($F$14:$F$26,$F$28:$F$33,$F$35:$F$36,$F$41))</f>
        <v>-859.63297674911405</v>
      </c>
      <c r="BBO88" s="310">
        <f t="shared" si="24"/>
        <v>-859.63297674911405</v>
      </c>
      <c r="BBP88" s="310">
        <f t="shared" si="24"/>
        <v>-859.63297674911405</v>
      </c>
      <c r="BBQ88" s="310">
        <f t="shared" si="24"/>
        <v>-859.63297674911405</v>
      </c>
      <c r="BBR88" s="310">
        <f t="shared" si="24"/>
        <v>-859.63297674911405</v>
      </c>
      <c r="BBS88" s="310">
        <f t="shared" si="24"/>
        <v>-859.63297674911405</v>
      </c>
      <c r="BBT88" s="310">
        <f t="shared" si="24"/>
        <v>-859.63297674911405</v>
      </c>
      <c r="BBU88" s="310">
        <f t="shared" si="24"/>
        <v>-859.63297674911405</v>
      </c>
      <c r="BBV88" s="310">
        <f t="shared" si="24"/>
        <v>-859.63297674911405</v>
      </c>
      <c r="BBW88" s="310">
        <f t="shared" si="24"/>
        <v>-859.63297674911405</v>
      </c>
      <c r="BBX88" s="310">
        <f t="shared" si="24"/>
        <v>-859.63297674911405</v>
      </c>
      <c r="BBY88" s="310">
        <f t="shared" si="24"/>
        <v>-859.63297674911405</v>
      </c>
      <c r="BBZ88" s="310">
        <f t="shared" si="24"/>
        <v>-859.63297674911405</v>
      </c>
      <c r="BCA88" s="310">
        <f t="shared" si="24"/>
        <v>-859.63297674911405</v>
      </c>
      <c r="BCB88" s="310">
        <f t="shared" si="24"/>
        <v>-859.63297674911405</v>
      </c>
      <c r="BCC88" s="310">
        <f t="shared" si="24"/>
        <v>-859.63297674911405</v>
      </c>
      <c r="BCD88" s="310">
        <f t="shared" si="24"/>
        <v>-859.63297674911405</v>
      </c>
      <c r="BCE88" s="310">
        <f t="shared" si="24"/>
        <v>-859.63297674911405</v>
      </c>
      <c r="BCF88" s="310">
        <f t="shared" si="24"/>
        <v>-859.63297674911405</v>
      </c>
      <c r="BCG88" s="310">
        <f t="shared" si="24"/>
        <v>-859.63297674911405</v>
      </c>
      <c r="BCH88" s="310">
        <f t="shared" si="24"/>
        <v>-859.63297674911405</v>
      </c>
      <c r="BCI88" s="310">
        <f t="shared" si="24"/>
        <v>-859.63297674911405</v>
      </c>
      <c r="BCJ88" s="310">
        <f t="shared" si="24"/>
        <v>-859.63297674911405</v>
      </c>
      <c r="BCK88" s="310">
        <f t="shared" si="24"/>
        <v>-859.63297674911405</v>
      </c>
      <c r="BCL88" s="310">
        <f t="shared" si="24"/>
        <v>-859.63297674911405</v>
      </c>
      <c r="BCM88" s="310">
        <f t="shared" si="24"/>
        <v>-859.63297674911405</v>
      </c>
      <c r="BCN88" s="310">
        <f t="shared" si="24"/>
        <v>-859.63297674911405</v>
      </c>
      <c r="BCO88" s="310">
        <f t="shared" si="24"/>
        <v>-859.63297674911405</v>
      </c>
      <c r="BCP88" s="310">
        <f t="shared" si="24"/>
        <v>-859.63297674911405</v>
      </c>
      <c r="BCQ88" s="310">
        <f t="shared" si="24"/>
        <v>-859.63297674911405</v>
      </c>
      <c r="BCR88" s="310">
        <f t="shared" si="24"/>
        <v>-859.63297674911405</v>
      </c>
      <c r="BCS88" s="310">
        <f t="shared" si="24"/>
        <v>-859.63297674911405</v>
      </c>
      <c r="BCT88" s="310">
        <f t="shared" si="24"/>
        <v>-859.63297674911405</v>
      </c>
      <c r="BCU88" s="310">
        <f t="shared" si="24"/>
        <v>-859.63297674911405</v>
      </c>
      <c r="BCV88" s="310">
        <f t="shared" si="24"/>
        <v>-859.63297674911405</v>
      </c>
      <c r="BCW88" s="310">
        <f t="shared" si="24"/>
        <v>-859.63297674911405</v>
      </c>
      <c r="BCX88" s="310">
        <f t="shared" si="24"/>
        <v>-859.63297674911405</v>
      </c>
      <c r="BCY88" s="310">
        <f t="shared" si="24"/>
        <v>-859.63297674911405</v>
      </c>
      <c r="BCZ88" s="310">
        <f t="shared" si="24"/>
        <v>-859.63297674911405</v>
      </c>
      <c r="BDA88" s="310">
        <f t="shared" si="24"/>
        <v>-859.63297674911405</v>
      </c>
      <c r="BDB88" s="310">
        <f t="shared" si="24"/>
        <v>-859.63297674911405</v>
      </c>
      <c r="BDC88" s="310">
        <f t="shared" si="24"/>
        <v>-859.63297674911405</v>
      </c>
      <c r="BDD88" s="310">
        <f t="shared" si="24"/>
        <v>-859.63297674911405</v>
      </c>
      <c r="BDE88" s="310">
        <f t="shared" si="24"/>
        <v>-859.63297674911405</v>
      </c>
      <c r="BDF88" s="310">
        <f t="shared" si="24"/>
        <v>-859.63297674911405</v>
      </c>
      <c r="BDG88" s="310">
        <f t="shared" si="24"/>
        <v>-859.63297674911405</v>
      </c>
      <c r="BDH88" s="310">
        <f t="shared" si="24"/>
        <v>-859.63297674911405</v>
      </c>
      <c r="BDI88" s="310">
        <f t="shared" si="24"/>
        <v>-859.63297674911405</v>
      </c>
      <c r="BDJ88" s="310">
        <f t="shared" si="24"/>
        <v>-859.63297674911405</v>
      </c>
      <c r="BDK88" s="310">
        <f t="shared" si="24"/>
        <v>-859.63297674911405</v>
      </c>
      <c r="BDL88" s="310">
        <f t="shared" si="24"/>
        <v>-859.63297674911405</v>
      </c>
      <c r="BDM88" s="310">
        <f t="shared" si="24"/>
        <v>-859.63297674911405</v>
      </c>
      <c r="BDN88" s="310">
        <f t="shared" si="24"/>
        <v>-859.63297674911405</v>
      </c>
      <c r="BDO88" s="310">
        <f t="shared" si="24"/>
        <v>-859.63297674911405</v>
      </c>
      <c r="BDP88" s="310">
        <f t="shared" si="24"/>
        <v>-859.63297674911405</v>
      </c>
      <c r="BDQ88" s="310">
        <f t="shared" si="24"/>
        <v>-859.63297674911405</v>
      </c>
      <c r="BDR88" s="310">
        <f t="shared" si="24"/>
        <v>-859.63297674911405</v>
      </c>
      <c r="BDS88" s="310">
        <f t="shared" si="24"/>
        <v>-859.63297674911405</v>
      </c>
      <c r="BDT88" s="310">
        <f t="shared" si="24"/>
        <v>-859.63297674911405</v>
      </c>
      <c r="BDU88" s="310">
        <f t="shared" si="24"/>
        <v>-859.63297674911405</v>
      </c>
      <c r="BDV88" s="310">
        <f t="shared" si="24"/>
        <v>-859.63297674911405</v>
      </c>
      <c r="BDW88" s="310">
        <f t="shared" si="24"/>
        <v>-859.63297674911405</v>
      </c>
      <c r="BDX88" s="310">
        <f t="shared" si="24"/>
        <v>-859.63297674911405</v>
      </c>
      <c r="BDY88" s="310">
        <f t="shared" si="24"/>
        <v>-859.63297674911405</v>
      </c>
      <c r="BDZ88" s="310">
        <f t="shared" ref="BDZ88:BGK88" si="25">(BDZ$87*$B101+SUM($F$8:$F$10)-((BDZ$87*$B101+SUM($F$8:$F$10))/$F$11*$F$40)-($F$27*BDZ$87/$D$7)-SUM($F$14:$F$26,$F$28:$F$33,$F$35:$F$36,$F$41))</f>
        <v>-859.63297674911405</v>
      </c>
      <c r="BEA88" s="310">
        <f t="shared" si="25"/>
        <v>-859.63297674911405</v>
      </c>
      <c r="BEB88" s="310">
        <f t="shared" si="25"/>
        <v>-859.63297674911405</v>
      </c>
      <c r="BEC88" s="310">
        <f t="shared" si="25"/>
        <v>-859.63297674911405</v>
      </c>
      <c r="BED88" s="310">
        <f t="shared" si="25"/>
        <v>-859.63297674911405</v>
      </c>
      <c r="BEE88" s="310">
        <f t="shared" si="25"/>
        <v>-859.63297674911405</v>
      </c>
      <c r="BEF88" s="310">
        <f t="shared" si="25"/>
        <v>-859.63297674911405</v>
      </c>
      <c r="BEG88" s="310">
        <f t="shared" si="25"/>
        <v>-859.63297674911405</v>
      </c>
      <c r="BEH88" s="310">
        <f t="shared" si="25"/>
        <v>-859.63297674911405</v>
      </c>
      <c r="BEI88" s="310">
        <f t="shared" si="25"/>
        <v>-859.63297674911405</v>
      </c>
      <c r="BEJ88" s="310">
        <f t="shared" si="25"/>
        <v>-859.63297674911405</v>
      </c>
      <c r="BEK88" s="310">
        <f t="shared" si="25"/>
        <v>-859.63297674911405</v>
      </c>
      <c r="BEL88" s="310">
        <f t="shared" si="25"/>
        <v>-859.63297674911405</v>
      </c>
      <c r="BEM88" s="310">
        <f t="shared" si="25"/>
        <v>-859.63297674911405</v>
      </c>
      <c r="BEN88" s="310">
        <f t="shared" si="25"/>
        <v>-859.63297674911405</v>
      </c>
      <c r="BEO88" s="310">
        <f t="shared" si="25"/>
        <v>-859.63297674911405</v>
      </c>
      <c r="BEP88" s="310">
        <f t="shared" si="25"/>
        <v>-859.63297674911405</v>
      </c>
      <c r="BEQ88" s="310">
        <f t="shared" si="25"/>
        <v>-859.63297674911405</v>
      </c>
      <c r="BER88" s="310">
        <f t="shared" si="25"/>
        <v>-859.63297674911405</v>
      </c>
      <c r="BES88" s="310">
        <f t="shared" si="25"/>
        <v>-859.63297674911405</v>
      </c>
      <c r="BET88" s="310">
        <f t="shared" si="25"/>
        <v>-859.63297674911405</v>
      </c>
      <c r="BEU88" s="310">
        <f t="shared" si="25"/>
        <v>-859.63297674911405</v>
      </c>
      <c r="BEV88" s="310">
        <f t="shared" si="25"/>
        <v>-859.63297674911405</v>
      </c>
      <c r="BEW88" s="310">
        <f t="shared" si="25"/>
        <v>-859.63297674911405</v>
      </c>
      <c r="BEX88" s="310">
        <f t="shared" si="25"/>
        <v>-859.63297674911405</v>
      </c>
      <c r="BEY88" s="310">
        <f t="shared" si="25"/>
        <v>-859.63297674911405</v>
      </c>
      <c r="BEZ88" s="310">
        <f t="shared" si="25"/>
        <v>-859.63297674911405</v>
      </c>
      <c r="BFA88" s="310">
        <f t="shared" si="25"/>
        <v>-859.63297674911405</v>
      </c>
      <c r="BFB88" s="310">
        <f t="shared" si="25"/>
        <v>-859.63297674911405</v>
      </c>
      <c r="BFC88" s="310">
        <f t="shared" si="25"/>
        <v>-859.63297674911405</v>
      </c>
      <c r="BFD88" s="310">
        <f t="shared" si="25"/>
        <v>-859.63297674911405</v>
      </c>
      <c r="BFE88" s="310">
        <f t="shared" si="25"/>
        <v>-859.63297674911405</v>
      </c>
      <c r="BFF88" s="310">
        <f t="shared" si="25"/>
        <v>-859.63297674911405</v>
      </c>
      <c r="BFG88" s="310">
        <f t="shared" si="25"/>
        <v>-859.63297674911405</v>
      </c>
      <c r="BFH88" s="310">
        <f t="shared" si="25"/>
        <v>-859.63297674911405</v>
      </c>
      <c r="BFI88" s="310">
        <f t="shared" si="25"/>
        <v>-859.63297674911405</v>
      </c>
      <c r="BFJ88" s="310">
        <f t="shared" si="25"/>
        <v>-859.63297674911405</v>
      </c>
      <c r="BFK88" s="310">
        <f t="shared" si="25"/>
        <v>-859.63297674911405</v>
      </c>
      <c r="BFL88" s="310">
        <f t="shared" si="25"/>
        <v>-859.63297674911405</v>
      </c>
      <c r="BFM88" s="310">
        <f t="shared" si="25"/>
        <v>-859.63297674911405</v>
      </c>
      <c r="BFN88" s="310">
        <f t="shared" si="25"/>
        <v>-859.63297674911405</v>
      </c>
      <c r="BFO88" s="310">
        <f t="shared" si="25"/>
        <v>-859.63297674911405</v>
      </c>
      <c r="BFP88" s="310">
        <f t="shared" si="25"/>
        <v>-859.63297674911405</v>
      </c>
      <c r="BFQ88" s="310">
        <f t="shared" si="25"/>
        <v>-859.63297674911405</v>
      </c>
      <c r="BFR88" s="310">
        <f t="shared" si="25"/>
        <v>-859.63297674911405</v>
      </c>
      <c r="BFS88" s="310">
        <f t="shared" si="25"/>
        <v>-859.63297674911405</v>
      </c>
      <c r="BFT88" s="310">
        <f t="shared" si="25"/>
        <v>-859.63297674911405</v>
      </c>
      <c r="BFU88" s="310">
        <f t="shared" si="25"/>
        <v>-859.63297674911405</v>
      </c>
      <c r="BFV88" s="310">
        <f t="shared" si="25"/>
        <v>-859.63297674911405</v>
      </c>
      <c r="BFW88" s="310">
        <f t="shared" si="25"/>
        <v>-859.63297674911405</v>
      </c>
      <c r="BFX88" s="310">
        <f t="shared" si="25"/>
        <v>-859.63297674911405</v>
      </c>
      <c r="BFY88" s="310">
        <f t="shared" si="25"/>
        <v>-859.63297674911405</v>
      </c>
      <c r="BFZ88" s="310">
        <f t="shared" si="25"/>
        <v>-859.63297674911405</v>
      </c>
      <c r="BGA88" s="310">
        <f t="shared" si="25"/>
        <v>-859.63297674911405</v>
      </c>
      <c r="BGB88" s="310">
        <f t="shared" si="25"/>
        <v>-859.63297674911405</v>
      </c>
      <c r="BGC88" s="310">
        <f t="shared" si="25"/>
        <v>-859.63297674911405</v>
      </c>
      <c r="BGD88" s="310">
        <f t="shared" si="25"/>
        <v>-859.63297674911405</v>
      </c>
      <c r="BGE88" s="310">
        <f t="shared" si="25"/>
        <v>-859.63297674911405</v>
      </c>
      <c r="BGF88" s="310">
        <f t="shared" si="25"/>
        <v>-859.63297674911405</v>
      </c>
      <c r="BGG88" s="310">
        <f t="shared" si="25"/>
        <v>-859.63297674911405</v>
      </c>
      <c r="BGH88" s="310">
        <f t="shared" si="25"/>
        <v>-859.63297674911405</v>
      </c>
      <c r="BGI88" s="310">
        <f t="shared" si="25"/>
        <v>-859.63297674911405</v>
      </c>
      <c r="BGJ88" s="310">
        <f t="shared" si="25"/>
        <v>-859.63297674911405</v>
      </c>
      <c r="BGK88" s="310">
        <f t="shared" si="25"/>
        <v>-859.63297674911405</v>
      </c>
      <c r="BGL88" s="310">
        <f t="shared" ref="BGL88:BIW88" si="26">(BGL$87*$B101+SUM($F$8:$F$10)-((BGL$87*$B101+SUM($F$8:$F$10))/$F$11*$F$40)-($F$27*BGL$87/$D$7)-SUM($F$14:$F$26,$F$28:$F$33,$F$35:$F$36,$F$41))</f>
        <v>-859.63297674911405</v>
      </c>
      <c r="BGM88" s="310">
        <f t="shared" si="26"/>
        <v>-859.63297674911405</v>
      </c>
      <c r="BGN88" s="310">
        <f t="shared" si="26"/>
        <v>-859.63297674911405</v>
      </c>
      <c r="BGO88" s="310">
        <f t="shared" si="26"/>
        <v>-859.63297674911405</v>
      </c>
      <c r="BGP88" s="310">
        <f t="shared" si="26"/>
        <v>-859.63297674911405</v>
      </c>
      <c r="BGQ88" s="310">
        <f t="shared" si="26"/>
        <v>-859.63297674911405</v>
      </c>
      <c r="BGR88" s="310">
        <f t="shared" si="26"/>
        <v>-859.63297674911405</v>
      </c>
      <c r="BGS88" s="310">
        <f t="shared" si="26"/>
        <v>-859.63297674911405</v>
      </c>
      <c r="BGT88" s="310">
        <f t="shared" si="26"/>
        <v>-859.63297674911405</v>
      </c>
      <c r="BGU88" s="310">
        <f t="shared" si="26"/>
        <v>-859.63297674911405</v>
      </c>
      <c r="BGV88" s="310">
        <f t="shared" si="26"/>
        <v>-859.63297674911405</v>
      </c>
      <c r="BGW88" s="310">
        <f t="shared" si="26"/>
        <v>-859.63297674911405</v>
      </c>
      <c r="BGX88" s="310">
        <f t="shared" si="26"/>
        <v>-859.63297674911405</v>
      </c>
      <c r="BGY88" s="310">
        <f t="shared" si="26"/>
        <v>-859.63297674911405</v>
      </c>
      <c r="BGZ88" s="310">
        <f t="shared" si="26"/>
        <v>-859.63297674911405</v>
      </c>
      <c r="BHA88" s="310">
        <f t="shared" si="26"/>
        <v>-859.63297674911405</v>
      </c>
      <c r="BHB88" s="310">
        <f t="shared" si="26"/>
        <v>-859.63297674911405</v>
      </c>
      <c r="BHC88" s="310">
        <f t="shared" si="26"/>
        <v>-859.63297674911405</v>
      </c>
      <c r="BHD88" s="310">
        <f t="shared" si="26"/>
        <v>-859.63297674911405</v>
      </c>
      <c r="BHE88" s="310">
        <f t="shared" si="26"/>
        <v>-859.63297674911405</v>
      </c>
      <c r="BHF88" s="310">
        <f t="shared" si="26"/>
        <v>-859.63297674911405</v>
      </c>
      <c r="BHG88" s="310">
        <f t="shared" si="26"/>
        <v>-859.63297674911405</v>
      </c>
      <c r="BHH88" s="310">
        <f t="shared" si="26"/>
        <v>-859.63297674911405</v>
      </c>
      <c r="BHI88" s="310">
        <f t="shared" si="26"/>
        <v>-859.63297674911405</v>
      </c>
      <c r="BHJ88" s="310">
        <f t="shared" si="26"/>
        <v>-859.63297674911405</v>
      </c>
      <c r="BHK88" s="310">
        <f t="shared" si="26"/>
        <v>-859.63297674911405</v>
      </c>
      <c r="BHL88" s="310">
        <f t="shared" si="26"/>
        <v>-859.63297674911405</v>
      </c>
      <c r="BHM88" s="310">
        <f t="shared" si="26"/>
        <v>-859.63297674911405</v>
      </c>
      <c r="BHN88" s="310">
        <f t="shared" si="26"/>
        <v>-859.63297674911405</v>
      </c>
      <c r="BHO88" s="310">
        <f t="shared" si="26"/>
        <v>-859.63297674911405</v>
      </c>
      <c r="BHP88" s="310">
        <f t="shared" si="26"/>
        <v>-859.63297674911405</v>
      </c>
      <c r="BHQ88" s="310">
        <f t="shared" si="26"/>
        <v>-859.63297674911405</v>
      </c>
      <c r="BHR88" s="310">
        <f t="shared" si="26"/>
        <v>-859.63297674911405</v>
      </c>
      <c r="BHS88" s="310">
        <f t="shared" si="26"/>
        <v>-859.63297674911405</v>
      </c>
      <c r="BHT88" s="310">
        <f t="shared" si="26"/>
        <v>-859.63297674911405</v>
      </c>
      <c r="BHU88" s="310">
        <f t="shared" si="26"/>
        <v>-859.63297674911405</v>
      </c>
      <c r="BHV88" s="310">
        <f t="shared" si="26"/>
        <v>-859.63297674911405</v>
      </c>
      <c r="BHW88" s="310">
        <f t="shared" si="26"/>
        <v>-859.63297674911405</v>
      </c>
      <c r="BHX88" s="310">
        <f t="shared" si="26"/>
        <v>-859.63297674911405</v>
      </c>
      <c r="BHY88" s="310">
        <f t="shared" si="26"/>
        <v>-859.63297674911405</v>
      </c>
      <c r="BHZ88" s="310">
        <f t="shared" si="26"/>
        <v>-859.63297674911405</v>
      </c>
      <c r="BIA88" s="310">
        <f t="shared" si="26"/>
        <v>-859.63297674911405</v>
      </c>
      <c r="BIB88" s="310">
        <f t="shared" si="26"/>
        <v>-859.63297674911405</v>
      </c>
      <c r="BIC88" s="310">
        <f t="shared" si="26"/>
        <v>-859.63297674911405</v>
      </c>
      <c r="BID88" s="310">
        <f t="shared" si="26"/>
        <v>-859.63297674911405</v>
      </c>
      <c r="BIE88" s="310">
        <f t="shared" si="26"/>
        <v>-859.63297674911405</v>
      </c>
      <c r="BIF88" s="310">
        <f t="shared" si="26"/>
        <v>-859.63297674911405</v>
      </c>
      <c r="BIG88" s="310">
        <f t="shared" si="26"/>
        <v>-859.63297674911405</v>
      </c>
      <c r="BIH88" s="310">
        <f t="shared" si="26"/>
        <v>-859.63297674911405</v>
      </c>
      <c r="BII88" s="310">
        <f t="shared" si="26"/>
        <v>-859.63297674911405</v>
      </c>
      <c r="BIJ88" s="310">
        <f t="shared" si="26"/>
        <v>-859.63297674911405</v>
      </c>
      <c r="BIK88" s="310">
        <f t="shared" si="26"/>
        <v>-859.63297674911405</v>
      </c>
      <c r="BIL88" s="310">
        <f t="shared" si="26"/>
        <v>-859.63297674911405</v>
      </c>
      <c r="BIM88" s="310">
        <f t="shared" si="26"/>
        <v>-859.63297674911405</v>
      </c>
      <c r="BIN88" s="310">
        <f t="shared" si="26"/>
        <v>-859.63297674911405</v>
      </c>
      <c r="BIO88" s="310">
        <f t="shared" si="26"/>
        <v>-859.63297674911405</v>
      </c>
      <c r="BIP88" s="310">
        <f t="shared" si="26"/>
        <v>-859.63297674911405</v>
      </c>
      <c r="BIQ88" s="310">
        <f t="shared" si="26"/>
        <v>-859.63297674911405</v>
      </c>
      <c r="BIR88" s="310">
        <f t="shared" si="26"/>
        <v>-859.63297674911405</v>
      </c>
      <c r="BIS88" s="310">
        <f t="shared" si="26"/>
        <v>-859.63297674911405</v>
      </c>
      <c r="BIT88" s="310">
        <f t="shared" si="26"/>
        <v>-859.63297674911405</v>
      </c>
      <c r="BIU88" s="310">
        <f t="shared" si="26"/>
        <v>-859.63297674911405</v>
      </c>
      <c r="BIV88" s="310">
        <f t="shared" si="26"/>
        <v>-859.63297674911405</v>
      </c>
      <c r="BIW88" s="310">
        <f t="shared" si="26"/>
        <v>-859.63297674911405</v>
      </c>
      <c r="BIX88" s="310">
        <f t="shared" ref="BIX88:BLI88" si="27">(BIX$87*$B101+SUM($F$8:$F$10)-((BIX$87*$B101+SUM($F$8:$F$10))/$F$11*$F$40)-($F$27*BIX$87/$D$7)-SUM($F$14:$F$26,$F$28:$F$33,$F$35:$F$36,$F$41))</f>
        <v>-859.63297674911405</v>
      </c>
      <c r="BIY88" s="310">
        <f t="shared" si="27"/>
        <v>-859.63297674911405</v>
      </c>
      <c r="BIZ88" s="310">
        <f t="shared" si="27"/>
        <v>-859.63297674911405</v>
      </c>
      <c r="BJA88" s="310">
        <f t="shared" si="27"/>
        <v>-859.63297674911405</v>
      </c>
      <c r="BJB88" s="310">
        <f t="shared" si="27"/>
        <v>-859.63297674911405</v>
      </c>
      <c r="BJC88" s="310">
        <f t="shared" si="27"/>
        <v>-859.63297674911405</v>
      </c>
      <c r="BJD88" s="310">
        <f t="shared" si="27"/>
        <v>-859.63297674911405</v>
      </c>
      <c r="BJE88" s="310">
        <f t="shared" si="27"/>
        <v>-859.63297674911405</v>
      </c>
      <c r="BJF88" s="310">
        <f t="shared" si="27"/>
        <v>-859.63297674911405</v>
      </c>
      <c r="BJG88" s="310">
        <f t="shared" si="27"/>
        <v>-859.63297674911405</v>
      </c>
      <c r="BJH88" s="310">
        <f t="shared" si="27"/>
        <v>-859.63297674911405</v>
      </c>
      <c r="BJI88" s="310">
        <f t="shared" si="27"/>
        <v>-859.63297674911405</v>
      </c>
      <c r="BJJ88" s="310">
        <f t="shared" si="27"/>
        <v>-859.63297674911405</v>
      </c>
      <c r="BJK88" s="310">
        <f t="shared" si="27"/>
        <v>-859.63297674911405</v>
      </c>
      <c r="BJL88" s="310">
        <f t="shared" si="27"/>
        <v>-859.63297674911405</v>
      </c>
      <c r="BJM88" s="310">
        <f t="shared" si="27"/>
        <v>-859.63297674911405</v>
      </c>
      <c r="BJN88" s="310">
        <f t="shared" si="27"/>
        <v>-859.63297674911405</v>
      </c>
      <c r="BJO88" s="310">
        <f t="shared" si="27"/>
        <v>-859.63297674911405</v>
      </c>
      <c r="BJP88" s="310">
        <f t="shared" si="27"/>
        <v>-859.63297674911405</v>
      </c>
      <c r="BJQ88" s="310">
        <f t="shared" si="27"/>
        <v>-859.63297674911405</v>
      </c>
      <c r="BJR88" s="310">
        <f t="shared" si="27"/>
        <v>-859.63297674911405</v>
      </c>
      <c r="BJS88" s="310">
        <f t="shared" si="27"/>
        <v>-859.63297674911405</v>
      </c>
      <c r="BJT88" s="310">
        <f t="shared" si="27"/>
        <v>-859.63297674911405</v>
      </c>
      <c r="BJU88" s="310">
        <f t="shared" si="27"/>
        <v>-859.63297674911405</v>
      </c>
      <c r="BJV88" s="310">
        <f t="shared" si="27"/>
        <v>-859.63297674911405</v>
      </c>
      <c r="BJW88" s="310">
        <f t="shared" si="27"/>
        <v>-859.63297674911405</v>
      </c>
      <c r="BJX88" s="310">
        <f t="shared" si="27"/>
        <v>-859.63297674911405</v>
      </c>
      <c r="BJY88" s="310">
        <f t="shared" si="27"/>
        <v>-859.63297674911405</v>
      </c>
      <c r="BJZ88" s="310">
        <f t="shared" si="27"/>
        <v>-859.63297674911405</v>
      </c>
      <c r="BKA88" s="310">
        <f t="shared" si="27"/>
        <v>-859.63297674911405</v>
      </c>
      <c r="BKB88" s="310">
        <f t="shared" si="27"/>
        <v>-859.63297674911405</v>
      </c>
      <c r="BKC88" s="310">
        <f t="shared" si="27"/>
        <v>-859.63297674911405</v>
      </c>
      <c r="BKD88" s="310">
        <f t="shared" si="27"/>
        <v>-859.63297674911405</v>
      </c>
      <c r="BKE88" s="310">
        <f t="shared" si="27"/>
        <v>-859.63297674911405</v>
      </c>
      <c r="BKF88" s="310">
        <f t="shared" si="27"/>
        <v>-859.63297674911405</v>
      </c>
      <c r="BKG88" s="310">
        <f t="shared" si="27"/>
        <v>-859.63297674911405</v>
      </c>
      <c r="BKH88" s="310">
        <f t="shared" si="27"/>
        <v>-859.63297674911405</v>
      </c>
      <c r="BKI88" s="310">
        <f t="shared" si="27"/>
        <v>-859.63297674911405</v>
      </c>
      <c r="BKJ88" s="310">
        <f t="shared" si="27"/>
        <v>-859.63297674911405</v>
      </c>
      <c r="BKK88" s="310">
        <f t="shared" si="27"/>
        <v>-859.63297674911405</v>
      </c>
      <c r="BKL88" s="310">
        <f t="shared" si="27"/>
        <v>-859.63297674911405</v>
      </c>
      <c r="BKM88" s="310">
        <f t="shared" si="27"/>
        <v>-859.63297674911405</v>
      </c>
      <c r="BKN88" s="310">
        <f t="shared" si="27"/>
        <v>-859.63297674911405</v>
      </c>
      <c r="BKO88" s="310">
        <f t="shared" si="27"/>
        <v>-859.63297674911405</v>
      </c>
      <c r="BKP88" s="310">
        <f t="shared" si="27"/>
        <v>-859.63297674911405</v>
      </c>
      <c r="BKQ88" s="310">
        <f t="shared" si="27"/>
        <v>-859.63297674911405</v>
      </c>
      <c r="BKR88" s="310">
        <f t="shared" si="27"/>
        <v>-859.63297674911405</v>
      </c>
      <c r="BKS88" s="310">
        <f t="shared" si="27"/>
        <v>-859.63297674911405</v>
      </c>
      <c r="BKT88" s="310">
        <f t="shared" si="27"/>
        <v>-859.63297674911405</v>
      </c>
      <c r="BKU88" s="310">
        <f t="shared" si="27"/>
        <v>-859.63297674911405</v>
      </c>
      <c r="BKV88" s="310">
        <f t="shared" si="27"/>
        <v>-859.63297674911405</v>
      </c>
      <c r="BKW88" s="310">
        <f t="shared" si="27"/>
        <v>-859.63297674911405</v>
      </c>
      <c r="BKX88" s="310">
        <f t="shared" si="27"/>
        <v>-859.63297674911405</v>
      </c>
      <c r="BKY88" s="310">
        <f t="shared" si="27"/>
        <v>-859.63297674911405</v>
      </c>
      <c r="BKZ88" s="310">
        <f t="shared" si="27"/>
        <v>-859.63297674911405</v>
      </c>
      <c r="BLA88" s="310">
        <f t="shared" si="27"/>
        <v>-859.63297674911405</v>
      </c>
      <c r="BLB88" s="310">
        <f t="shared" si="27"/>
        <v>-859.63297674911405</v>
      </c>
      <c r="BLC88" s="310">
        <f t="shared" si="27"/>
        <v>-859.63297674911405</v>
      </c>
      <c r="BLD88" s="310">
        <f t="shared" si="27"/>
        <v>-859.63297674911405</v>
      </c>
      <c r="BLE88" s="310">
        <f t="shared" si="27"/>
        <v>-859.63297674911405</v>
      </c>
      <c r="BLF88" s="310">
        <f t="shared" si="27"/>
        <v>-859.63297674911405</v>
      </c>
      <c r="BLG88" s="310">
        <f t="shared" si="27"/>
        <v>-859.63297674911405</v>
      </c>
      <c r="BLH88" s="310">
        <f t="shared" si="27"/>
        <v>-859.63297674911405</v>
      </c>
      <c r="BLI88" s="310">
        <f t="shared" si="27"/>
        <v>-859.63297674911405</v>
      </c>
      <c r="BLJ88" s="310">
        <f t="shared" ref="BLJ88:BNU88" si="28">(BLJ$87*$B101+SUM($F$8:$F$10)-((BLJ$87*$B101+SUM($F$8:$F$10))/$F$11*$F$40)-($F$27*BLJ$87/$D$7)-SUM($F$14:$F$26,$F$28:$F$33,$F$35:$F$36,$F$41))</f>
        <v>-859.63297674911405</v>
      </c>
      <c r="BLK88" s="310">
        <f t="shared" si="28"/>
        <v>-859.63297674911405</v>
      </c>
      <c r="BLL88" s="310">
        <f t="shared" si="28"/>
        <v>-859.63297674911405</v>
      </c>
      <c r="BLM88" s="310">
        <f t="shared" si="28"/>
        <v>-859.63297674911405</v>
      </c>
      <c r="BLN88" s="310">
        <f t="shared" si="28"/>
        <v>-859.63297674911405</v>
      </c>
      <c r="BLO88" s="310">
        <f t="shared" si="28"/>
        <v>-859.63297674911405</v>
      </c>
      <c r="BLP88" s="310">
        <f t="shared" si="28"/>
        <v>-859.63297674911405</v>
      </c>
      <c r="BLQ88" s="310">
        <f t="shared" si="28"/>
        <v>-859.63297674911405</v>
      </c>
      <c r="BLR88" s="310">
        <f t="shared" si="28"/>
        <v>-859.63297674911405</v>
      </c>
      <c r="BLS88" s="310">
        <f t="shared" si="28"/>
        <v>-859.63297674911405</v>
      </c>
      <c r="BLT88" s="310">
        <f t="shared" si="28"/>
        <v>-859.63297674911405</v>
      </c>
      <c r="BLU88" s="310">
        <f t="shared" si="28"/>
        <v>-859.63297674911405</v>
      </c>
      <c r="BLV88" s="310">
        <f t="shared" si="28"/>
        <v>-859.63297674911405</v>
      </c>
      <c r="BLW88" s="310">
        <f t="shared" si="28"/>
        <v>-859.63297674911405</v>
      </c>
      <c r="BLX88" s="310">
        <f t="shared" si="28"/>
        <v>-859.63297674911405</v>
      </c>
      <c r="BLY88" s="310">
        <f t="shared" si="28"/>
        <v>-859.63297674911405</v>
      </c>
      <c r="BLZ88" s="310">
        <f t="shared" si="28"/>
        <v>-859.63297674911405</v>
      </c>
      <c r="BMA88" s="310">
        <f t="shared" si="28"/>
        <v>-859.63297674911405</v>
      </c>
      <c r="BMB88" s="310">
        <f t="shared" si="28"/>
        <v>-859.63297674911405</v>
      </c>
      <c r="BMC88" s="310">
        <f t="shared" si="28"/>
        <v>-859.63297674911405</v>
      </c>
      <c r="BMD88" s="310">
        <f t="shared" si="28"/>
        <v>-859.63297674911405</v>
      </c>
      <c r="BME88" s="310">
        <f t="shared" si="28"/>
        <v>-859.63297674911405</v>
      </c>
      <c r="BMF88" s="310">
        <f t="shared" si="28"/>
        <v>-859.63297674911405</v>
      </c>
      <c r="BMG88" s="310">
        <f t="shared" si="28"/>
        <v>-859.63297674911405</v>
      </c>
      <c r="BMH88" s="310">
        <f t="shared" si="28"/>
        <v>-859.63297674911405</v>
      </c>
      <c r="BMI88" s="310">
        <f t="shared" si="28"/>
        <v>-859.63297674911405</v>
      </c>
      <c r="BMJ88" s="310">
        <f t="shared" si="28"/>
        <v>-859.63297674911405</v>
      </c>
      <c r="BMK88" s="310">
        <f t="shared" si="28"/>
        <v>-859.63297674911405</v>
      </c>
      <c r="BML88" s="310">
        <f t="shared" si="28"/>
        <v>-859.63297674911405</v>
      </c>
      <c r="BMM88" s="310">
        <f t="shared" si="28"/>
        <v>-859.63297674911405</v>
      </c>
      <c r="BMN88" s="310">
        <f t="shared" si="28"/>
        <v>-859.63297674911405</v>
      </c>
      <c r="BMO88" s="310">
        <f t="shared" si="28"/>
        <v>-859.63297674911405</v>
      </c>
      <c r="BMP88" s="310">
        <f t="shared" si="28"/>
        <v>-859.63297674911405</v>
      </c>
      <c r="BMQ88" s="310">
        <f t="shared" si="28"/>
        <v>-859.63297674911405</v>
      </c>
      <c r="BMR88" s="310">
        <f t="shared" si="28"/>
        <v>-859.63297674911405</v>
      </c>
      <c r="BMS88" s="310">
        <f t="shared" si="28"/>
        <v>-859.63297674911405</v>
      </c>
      <c r="BMT88" s="310">
        <f t="shared" si="28"/>
        <v>-859.63297674911405</v>
      </c>
      <c r="BMU88" s="310">
        <f t="shared" si="28"/>
        <v>-859.63297674911405</v>
      </c>
      <c r="BMV88" s="310">
        <f t="shared" si="28"/>
        <v>-859.63297674911405</v>
      </c>
      <c r="BMW88" s="310">
        <f t="shared" si="28"/>
        <v>-859.63297674911405</v>
      </c>
      <c r="BMX88" s="310">
        <f t="shared" si="28"/>
        <v>-859.63297674911405</v>
      </c>
      <c r="BMY88" s="310">
        <f t="shared" si="28"/>
        <v>-859.63297674911405</v>
      </c>
      <c r="BMZ88" s="310">
        <f t="shared" si="28"/>
        <v>-859.63297674911405</v>
      </c>
      <c r="BNA88" s="310">
        <f t="shared" si="28"/>
        <v>-859.63297674911405</v>
      </c>
      <c r="BNB88" s="310">
        <f t="shared" si="28"/>
        <v>-859.63297674911405</v>
      </c>
      <c r="BNC88" s="310">
        <f t="shared" si="28"/>
        <v>-859.63297674911405</v>
      </c>
      <c r="BND88" s="310">
        <f t="shared" si="28"/>
        <v>-859.63297674911405</v>
      </c>
      <c r="BNE88" s="310">
        <f t="shared" si="28"/>
        <v>-859.63297674911405</v>
      </c>
      <c r="BNF88" s="310">
        <f t="shared" si="28"/>
        <v>-859.63297674911405</v>
      </c>
      <c r="BNG88" s="310">
        <f t="shared" si="28"/>
        <v>-859.63297674911405</v>
      </c>
      <c r="BNH88" s="310">
        <f t="shared" si="28"/>
        <v>-859.63297674911405</v>
      </c>
      <c r="BNI88" s="310">
        <f t="shared" si="28"/>
        <v>-859.63297674911405</v>
      </c>
      <c r="BNJ88" s="310">
        <f t="shared" si="28"/>
        <v>-859.63297674911405</v>
      </c>
      <c r="BNK88" s="310">
        <f t="shared" si="28"/>
        <v>-859.63297674911405</v>
      </c>
      <c r="BNL88" s="310">
        <f t="shared" si="28"/>
        <v>-859.63297674911405</v>
      </c>
      <c r="BNM88" s="310">
        <f t="shared" si="28"/>
        <v>-859.63297674911405</v>
      </c>
      <c r="BNN88" s="310">
        <f t="shared" si="28"/>
        <v>-859.63297674911405</v>
      </c>
      <c r="BNO88" s="310">
        <f t="shared" si="28"/>
        <v>-859.63297674911405</v>
      </c>
      <c r="BNP88" s="310">
        <f t="shared" si="28"/>
        <v>-859.63297674911405</v>
      </c>
      <c r="BNQ88" s="310">
        <f t="shared" si="28"/>
        <v>-859.63297674911405</v>
      </c>
      <c r="BNR88" s="310">
        <f t="shared" si="28"/>
        <v>-859.63297674911405</v>
      </c>
      <c r="BNS88" s="310">
        <f t="shared" si="28"/>
        <v>-859.63297674911405</v>
      </c>
      <c r="BNT88" s="310">
        <f t="shared" si="28"/>
        <v>-859.63297674911405</v>
      </c>
      <c r="BNU88" s="310">
        <f t="shared" si="28"/>
        <v>-859.63297674911405</v>
      </c>
      <c r="BNV88" s="310">
        <f t="shared" ref="BNV88:BQG88" si="29">(BNV$87*$B101+SUM($F$8:$F$10)-((BNV$87*$B101+SUM($F$8:$F$10))/$F$11*$F$40)-($F$27*BNV$87/$D$7)-SUM($F$14:$F$26,$F$28:$F$33,$F$35:$F$36,$F$41))</f>
        <v>-859.63297674911405</v>
      </c>
      <c r="BNW88" s="310">
        <f t="shared" si="29"/>
        <v>-859.63297674911405</v>
      </c>
      <c r="BNX88" s="310">
        <f t="shared" si="29"/>
        <v>-859.63297674911405</v>
      </c>
      <c r="BNY88" s="310">
        <f t="shared" si="29"/>
        <v>-859.63297674911405</v>
      </c>
      <c r="BNZ88" s="310">
        <f t="shared" si="29"/>
        <v>-859.63297674911405</v>
      </c>
      <c r="BOA88" s="310">
        <f t="shared" si="29"/>
        <v>-859.63297674911405</v>
      </c>
      <c r="BOB88" s="310">
        <f t="shared" si="29"/>
        <v>-859.63297674911405</v>
      </c>
      <c r="BOC88" s="310">
        <f t="shared" si="29"/>
        <v>-859.63297674911405</v>
      </c>
      <c r="BOD88" s="310">
        <f t="shared" si="29"/>
        <v>-859.63297674911405</v>
      </c>
      <c r="BOE88" s="310">
        <f t="shared" si="29"/>
        <v>-859.63297674911405</v>
      </c>
      <c r="BOF88" s="310">
        <f t="shared" si="29"/>
        <v>-859.63297674911405</v>
      </c>
      <c r="BOG88" s="310">
        <f t="shared" si="29"/>
        <v>-859.63297674911405</v>
      </c>
      <c r="BOH88" s="310">
        <f t="shared" si="29"/>
        <v>-859.63297674911405</v>
      </c>
      <c r="BOI88" s="310">
        <f t="shared" si="29"/>
        <v>-859.63297674911405</v>
      </c>
      <c r="BOJ88" s="310">
        <f t="shared" si="29"/>
        <v>-859.63297674911405</v>
      </c>
      <c r="BOK88" s="310">
        <f t="shared" si="29"/>
        <v>-859.63297674911405</v>
      </c>
      <c r="BOL88" s="310">
        <f t="shared" si="29"/>
        <v>-859.63297674911405</v>
      </c>
      <c r="BOM88" s="310">
        <f t="shared" si="29"/>
        <v>-859.63297674911405</v>
      </c>
      <c r="BON88" s="310">
        <f t="shared" si="29"/>
        <v>-859.63297674911405</v>
      </c>
      <c r="BOO88" s="310">
        <f t="shared" si="29"/>
        <v>-859.63297674911405</v>
      </c>
      <c r="BOP88" s="310">
        <f t="shared" si="29"/>
        <v>-859.63297674911405</v>
      </c>
      <c r="BOQ88" s="310">
        <f t="shared" si="29"/>
        <v>-859.63297674911405</v>
      </c>
      <c r="BOR88" s="310">
        <f t="shared" si="29"/>
        <v>-859.63297674911405</v>
      </c>
      <c r="BOS88" s="310">
        <f t="shared" si="29"/>
        <v>-859.63297674911405</v>
      </c>
      <c r="BOT88" s="310">
        <f t="shared" si="29"/>
        <v>-859.63297674911405</v>
      </c>
      <c r="BOU88" s="310">
        <f t="shared" si="29"/>
        <v>-859.63297674911405</v>
      </c>
      <c r="BOV88" s="310">
        <f t="shared" si="29"/>
        <v>-859.63297674911405</v>
      </c>
      <c r="BOW88" s="310">
        <f t="shared" si="29"/>
        <v>-859.63297674911405</v>
      </c>
      <c r="BOX88" s="310">
        <f t="shared" si="29"/>
        <v>-859.63297674911405</v>
      </c>
      <c r="BOY88" s="310">
        <f t="shared" si="29"/>
        <v>-859.63297674911405</v>
      </c>
      <c r="BOZ88" s="310">
        <f t="shared" si="29"/>
        <v>-859.63297674911405</v>
      </c>
      <c r="BPA88" s="310">
        <f t="shared" si="29"/>
        <v>-859.63297674911405</v>
      </c>
      <c r="BPB88" s="310">
        <f t="shared" si="29"/>
        <v>-859.63297674911405</v>
      </c>
      <c r="BPC88" s="310">
        <f t="shared" si="29"/>
        <v>-859.63297674911405</v>
      </c>
      <c r="BPD88" s="310">
        <f t="shared" si="29"/>
        <v>-859.63297674911405</v>
      </c>
      <c r="BPE88" s="310">
        <f t="shared" si="29"/>
        <v>-859.63297674911405</v>
      </c>
      <c r="BPF88" s="310">
        <f t="shared" si="29"/>
        <v>-859.63297674911405</v>
      </c>
      <c r="BPG88" s="310">
        <f t="shared" si="29"/>
        <v>-859.63297674911405</v>
      </c>
      <c r="BPH88" s="310">
        <f t="shared" si="29"/>
        <v>-859.63297674911405</v>
      </c>
      <c r="BPI88" s="310">
        <f t="shared" si="29"/>
        <v>-859.63297674911405</v>
      </c>
      <c r="BPJ88" s="310">
        <f t="shared" si="29"/>
        <v>-859.63297674911405</v>
      </c>
      <c r="BPK88" s="310">
        <f t="shared" si="29"/>
        <v>-859.63297674911405</v>
      </c>
      <c r="BPL88" s="310">
        <f t="shared" si="29"/>
        <v>-859.63297674911405</v>
      </c>
      <c r="BPM88" s="310">
        <f t="shared" si="29"/>
        <v>-859.63297674911405</v>
      </c>
      <c r="BPN88" s="310">
        <f t="shared" si="29"/>
        <v>-859.63297674911405</v>
      </c>
      <c r="BPO88" s="310">
        <f t="shared" si="29"/>
        <v>-859.63297674911405</v>
      </c>
      <c r="BPP88" s="310">
        <f t="shared" si="29"/>
        <v>-859.63297674911405</v>
      </c>
      <c r="BPQ88" s="310">
        <f t="shared" si="29"/>
        <v>-859.63297674911405</v>
      </c>
      <c r="BPR88" s="310">
        <f t="shared" si="29"/>
        <v>-859.63297674911405</v>
      </c>
      <c r="BPS88" s="310">
        <f t="shared" si="29"/>
        <v>-859.63297674911405</v>
      </c>
      <c r="BPT88" s="310">
        <f t="shared" si="29"/>
        <v>-859.63297674911405</v>
      </c>
      <c r="BPU88" s="310">
        <f t="shared" si="29"/>
        <v>-859.63297674911405</v>
      </c>
      <c r="BPV88" s="310">
        <f t="shared" si="29"/>
        <v>-859.63297674911405</v>
      </c>
      <c r="BPW88" s="310">
        <f t="shared" si="29"/>
        <v>-859.63297674911405</v>
      </c>
      <c r="BPX88" s="310">
        <f t="shared" si="29"/>
        <v>-859.63297674911405</v>
      </c>
      <c r="BPY88" s="310">
        <f t="shared" si="29"/>
        <v>-859.63297674911405</v>
      </c>
      <c r="BPZ88" s="310">
        <f t="shared" si="29"/>
        <v>-859.63297674911405</v>
      </c>
      <c r="BQA88" s="310">
        <f t="shared" si="29"/>
        <v>-859.63297674911405</v>
      </c>
      <c r="BQB88" s="310">
        <f t="shared" si="29"/>
        <v>-859.63297674911405</v>
      </c>
      <c r="BQC88" s="310">
        <f t="shared" si="29"/>
        <v>-859.63297674911405</v>
      </c>
      <c r="BQD88" s="310">
        <f t="shared" si="29"/>
        <v>-859.63297674911405</v>
      </c>
      <c r="BQE88" s="310">
        <f t="shared" si="29"/>
        <v>-859.63297674911405</v>
      </c>
      <c r="BQF88" s="310">
        <f t="shared" si="29"/>
        <v>-859.63297674911405</v>
      </c>
      <c r="BQG88" s="310">
        <f t="shared" si="29"/>
        <v>-859.63297674911405</v>
      </c>
      <c r="BQH88" s="310">
        <f t="shared" ref="BQH88:BSS88" si="30">(BQH$87*$B101+SUM($F$8:$F$10)-((BQH$87*$B101+SUM($F$8:$F$10))/$F$11*$F$40)-($F$27*BQH$87/$D$7)-SUM($F$14:$F$26,$F$28:$F$33,$F$35:$F$36,$F$41))</f>
        <v>-859.63297674911405</v>
      </c>
      <c r="BQI88" s="310">
        <f t="shared" si="30"/>
        <v>-859.63297674911405</v>
      </c>
      <c r="BQJ88" s="310">
        <f t="shared" si="30"/>
        <v>-859.63297674911405</v>
      </c>
      <c r="BQK88" s="310">
        <f t="shared" si="30"/>
        <v>-859.63297674911405</v>
      </c>
      <c r="BQL88" s="310">
        <f t="shared" si="30"/>
        <v>-859.63297674911405</v>
      </c>
      <c r="BQM88" s="310">
        <f t="shared" si="30"/>
        <v>-859.63297674911405</v>
      </c>
      <c r="BQN88" s="310">
        <f t="shared" si="30"/>
        <v>-859.63297674911405</v>
      </c>
      <c r="BQO88" s="310">
        <f t="shared" si="30"/>
        <v>-859.63297674911405</v>
      </c>
      <c r="BQP88" s="310">
        <f t="shared" si="30"/>
        <v>-859.63297674911405</v>
      </c>
      <c r="BQQ88" s="310">
        <f t="shared" si="30"/>
        <v>-859.63297674911405</v>
      </c>
      <c r="BQR88" s="310">
        <f t="shared" si="30"/>
        <v>-859.63297674911405</v>
      </c>
      <c r="BQS88" s="310">
        <f t="shared" si="30"/>
        <v>-859.63297674911405</v>
      </c>
      <c r="BQT88" s="310">
        <f t="shared" si="30"/>
        <v>-859.63297674911405</v>
      </c>
      <c r="BQU88" s="310">
        <f t="shared" si="30"/>
        <v>-859.63297674911405</v>
      </c>
      <c r="BQV88" s="310">
        <f t="shared" si="30"/>
        <v>-859.63297674911405</v>
      </c>
      <c r="BQW88" s="310">
        <f t="shared" si="30"/>
        <v>-859.63297674911405</v>
      </c>
      <c r="BQX88" s="310">
        <f t="shared" si="30"/>
        <v>-859.63297674911405</v>
      </c>
      <c r="BQY88" s="310">
        <f t="shared" si="30"/>
        <v>-859.63297674911405</v>
      </c>
      <c r="BQZ88" s="310">
        <f t="shared" si="30"/>
        <v>-859.63297674911405</v>
      </c>
      <c r="BRA88" s="310">
        <f t="shared" si="30"/>
        <v>-859.63297674911405</v>
      </c>
      <c r="BRB88" s="310">
        <f t="shared" si="30"/>
        <v>-859.63297674911405</v>
      </c>
      <c r="BRC88" s="310">
        <f t="shared" si="30"/>
        <v>-859.63297674911405</v>
      </c>
      <c r="BRD88" s="310">
        <f t="shared" si="30"/>
        <v>-859.63297674911405</v>
      </c>
      <c r="BRE88" s="310">
        <f t="shared" si="30"/>
        <v>-859.63297674911405</v>
      </c>
      <c r="BRF88" s="310">
        <f t="shared" si="30"/>
        <v>-859.63297674911405</v>
      </c>
      <c r="BRG88" s="310">
        <f t="shared" si="30"/>
        <v>-859.63297674911405</v>
      </c>
      <c r="BRH88" s="310">
        <f t="shared" si="30"/>
        <v>-859.63297674911405</v>
      </c>
      <c r="BRI88" s="310">
        <f t="shared" si="30"/>
        <v>-859.63297674911405</v>
      </c>
      <c r="BRJ88" s="310">
        <f t="shared" si="30"/>
        <v>-859.63297674911405</v>
      </c>
      <c r="BRK88" s="310">
        <f t="shared" si="30"/>
        <v>-859.63297674911405</v>
      </c>
      <c r="BRL88" s="310">
        <f t="shared" si="30"/>
        <v>-859.63297674911405</v>
      </c>
      <c r="BRM88" s="310">
        <f t="shared" si="30"/>
        <v>-859.63297674911405</v>
      </c>
      <c r="BRN88" s="310">
        <f t="shared" si="30"/>
        <v>-859.63297674911405</v>
      </c>
      <c r="BRO88" s="310">
        <f t="shared" si="30"/>
        <v>-859.63297674911405</v>
      </c>
      <c r="BRP88" s="310">
        <f t="shared" si="30"/>
        <v>-859.63297674911405</v>
      </c>
      <c r="BRQ88" s="310">
        <f t="shared" si="30"/>
        <v>-859.63297674911405</v>
      </c>
      <c r="BRR88" s="310">
        <f t="shared" si="30"/>
        <v>-859.63297674911405</v>
      </c>
      <c r="BRS88" s="310">
        <f t="shared" si="30"/>
        <v>-859.63297674911405</v>
      </c>
      <c r="BRT88" s="310">
        <f t="shared" si="30"/>
        <v>-859.63297674911405</v>
      </c>
      <c r="BRU88" s="310">
        <f t="shared" si="30"/>
        <v>-859.63297674911405</v>
      </c>
      <c r="BRV88" s="310">
        <f t="shared" si="30"/>
        <v>-859.63297674911405</v>
      </c>
      <c r="BRW88" s="310">
        <f t="shared" si="30"/>
        <v>-859.63297674911405</v>
      </c>
      <c r="BRX88" s="310">
        <f t="shared" si="30"/>
        <v>-859.63297674911405</v>
      </c>
      <c r="BRY88" s="310">
        <f t="shared" si="30"/>
        <v>-859.63297674911405</v>
      </c>
      <c r="BRZ88" s="310">
        <f t="shared" si="30"/>
        <v>-859.63297674911405</v>
      </c>
      <c r="BSA88" s="310">
        <f t="shared" si="30"/>
        <v>-859.63297674911405</v>
      </c>
      <c r="BSB88" s="310">
        <f t="shared" si="30"/>
        <v>-859.63297674911405</v>
      </c>
      <c r="BSC88" s="310">
        <f t="shared" si="30"/>
        <v>-859.63297674911405</v>
      </c>
      <c r="BSD88" s="310">
        <f t="shared" si="30"/>
        <v>-859.63297674911405</v>
      </c>
      <c r="BSE88" s="310">
        <f t="shared" si="30"/>
        <v>-859.63297674911405</v>
      </c>
      <c r="BSF88" s="310">
        <f t="shared" si="30"/>
        <v>-859.63297674911405</v>
      </c>
      <c r="BSG88" s="310">
        <f t="shared" si="30"/>
        <v>-859.63297674911405</v>
      </c>
      <c r="BSH88" s="310">
        <f t="shared" si="30"/>
        <v>-859.63297674911405</v>
      </c>
      <c r="BSI88" s="310">
        <f t="shared" si="30"/>
        <v>-859.63297674911405</v>
      </c>
      <c r="BSJ88" s="310">
        <f t="shared" si="30"/>
        <v>-859.63297674911405</v>
      </c>
      <c r="BSK88" s="310">
        <f t="shared" si="30"/>
        <v>-859.63297674911405</v>
      </c>
      <c r="BSL88" s="310">
        <f t="shared" si="30"/>
        <v>-859.63297674911405</v>
      </c>
      <c r="BSM88" s="310">
        <f t="shared" si="30"/>
        <v>-859.63297674911405</v>
      </c>
      <c r="BSN88" s="310">
        <f t="shared" si="30"/>
        <v>-859.63297674911405</v>
      </c>
      <c r="BSO88" s="310">
        <f t="shared" si="30"/>
        <v>-859.63297674911405</v>
      </c>
      <c r="BSP88" s="310">
        <f t="shared" si="30"/>
        <v>-859.63297674911405</v>
      </c>
      <c r="BSQ88" s="310">
        <f t="shared" si="30"/>
        <v>-859.63297674911405</v>
      </c>
      <c r="BSR88" s="310">
        <f t="shared" si="30"/>
        <v>-859.63297674911405</v>
      </c>
      <c r="BSS88" s="310">
        <f t="shared" si="30"/>
        <v>-859.63297674911405</v>
      </c>
      <c r="BST88" s="310">
        <f t="shared" ref="BST88:BVE88" si="31">(BST$87*$B101+SUM($F$8:$F$10)-((BST$87*$B101+SUM($F$8:$F$10))/$F$11*$F$40)-($F$27*BST$87/$D$7)-SUM($F$14:$F$26,$F$28:$F$33,$F$35:$F$36,$F$41))</f>
        <v>-859.63297674911405</v>
      </c>
      <c r="BSU88" s="310">
        <f t="shared" si="31"/>
        <v>-859.63297674911405</v>
      </c>
      <c r="BSV88" s="310">
        <f t="shared" si="31"/>
        <v>-859.63297674911405</v>
      </c>
      <c r="BSW88" s="310">
        <f t="shared" si="31"/>
        <v>-859.63297674911405</v>
      </c>
      <c r="BSX88" s="310">
        <f t="shared" si="31"/>
        <v>-859.63297674911405</v>
      </c>
      <c r="BSY88" s="310">
        <f t="shared" si="31"/>
        <v>-859.63297674911405</v>
      </c>
      <c r="BSZ88" s="310">
        <f t="shared" si="31"/>
        <v>-859.63297674911405</v>
      </c>
      <c r="BTA88" s="310">
        <f t="shared" si="31"/>
        <v>-859.63297674911405</v>
      </c>
      <c r="BTB88" s="310">
        <f t="shared" si="31"/>
        <v>-859.63297674911405</v>
      </c>
      <c r="BTC88" s="310">
        <f t="shared" si="31"/>
        <v>-859.63297674911405</v>
      </c>
      <c r="BTD88" s="310">
        <f t="shared" si="31"/>
        <v>-859.63297674911405</v>
      </c>
      <c r="BTE88" s="310">
        <f t="shared" si="31"/>
        <v>-859.63297674911405</v>
      </c>
      <c r="BTF88" s="310">
        <f t="shared" si="31"/>
        <v>-859.63297674911405</v>
      </c>
      <c r="BTG88" s="310">
        <f t="shared" si="31"/>
        <v>-859.63297674911405</v>
      </c>
      <c r="BTH88" s="310">
        <f t="shared" si="31"/>
        <v>-859.63297674911405</v>
      </c>
      <c r="BTI88" s="310">
        <f t="shared" si="31"/>
        <v>-859.63297674911405</v>
      </c>
      <c r="BTJ88" s="310">
        <f t="shared" si="31"/>
        <v>-859.63297674911405</v>
      </c>
      <c r="BTK88" s="310">
        <f t="shared" si="31"/>
        <v>-859.63297674911405</v>
      </c>
      <c r="BTL88" s="310">
        <f t="shared" si="31"/>
        <v>-859.63297674911405</v>
      </c>
      <c r="BTM88" s="310">
        <f t="shared" si="31"/>
        <v>-859.63297674911405</v>
      </c>
      <c r="BTN88" s="310">
        <f t="shared" si="31"/>
        <v>-859.63297674911405</v>
      </c>
      <c r="BTO88" s="310">
        <f t="shared" si="31"/>
        <v>-859.63297674911405</v>
      </c>
      <c r="BTP88" s="310">
        <f t="shared" si="31"/>
        <v>-859.63297674911405</v>
      </c>
      <c r="BTQ88" s="310">
        <f t="shared" si="31"/>
        <v>-859.63297674911405</v>
      </c>
      <c r="BTR88" s="310">
        <f t="shared" si="31"/>
        <v>-859.63297674911405</v>
      </c>
      <c r="BTS88" s="310">
        <f t="shared" si="31"/>
        <v>-859.63297674911405</v>
      </c>
      <c r="BTT88" s="310">
        <f t="shared" si="31"/>
        <v>-859.63297674911405</v>
      </c>
      <c r="BTU88" s="310">
        <f t="shared" si="31"/>
        <v>-859.63297674911405</v>
      </c>
      <c r="BTV88" s="310">
        <f t="shared" si="31"/>
        <v>-859.63297674911405</v>
      </c>
      <c r="BTW88" s="310">
        <f t="shared" si="31"/>
        <v>-859.63297674911405</v>
      </c>
      <c r="BTX88" s="310">
        <f t="shared" si="31"/>
        <v>-859.63297674911405</v>
      </c>
      <c r="BTY88" s="310">
        <f t="shared" si="31"/>
        <v>-859.63297674911405</v>
      </c>
      <c r="BTZ88" s="310">
        <f t="shared" si="31"/>
        <v>-859.63297674911405</v>
      </c>
      <c r="BUA88" s="310">
        <f t="shared" si="31"/>
        <v>-859.63297674911405</v>
      </c>
      <c r="BUB88" s="310">
        <f t="shared" si="31"/>
        <v>-859.63297674911405</v>
      </c>
      <c r="BUC88" s="310">
        <f t="shared" si="31"/>
        <v>-859.63297674911405</v>
      </c>
      <c r="BUD88" s="310">
        <f t="shared" si="31"/>
        <v>-859.63297674911405</v>
      </c>
      <c r="BUE88" s="310">
        <f t="shared" si="31"/>
        <v>-859.63297674911405</v>
      </c>
      <c r="BUF88" s="310">
        <f t="shared" si="31"/>
        <v>-859.63297674911405</v>
      </c>
      <c r="BUG88" s="310">
        <f t="shared" si="31"/>
        <v>-859.63297674911405</v>
      </c>
      <c r="BUH88" s="310">
        <f t="shared" si="31"/>
        <v>-859.63297674911405</v>
      </c>
      <c r="BUI88" s="310">
        <f t="shared" si="31"/>
        <v>-859.63297674911405</v>
      </c>
      <c r="BUJ88" s="310">
        <f t="shared" si="31"/>
        <v>-859.63297674911405</v>
      </c>
      <c r="BUK88" s="310">
        <f t="shared" si="31"/>
        <v>-859.63297674911405</v>
      </c>
      <c r="BUL88" s="310">
        <f t="shared" si="31"/>
        <v>-859.63297674911405</v>
      </c>
      <c r="BUM88" s="310">
        <f t="shared" si="31"/>
        <v>-859.63297674911405</v>
      </c>
      <c r="BUN88" s="310">
        <f t="shared" si="31"/>
        <v>-859.63297674911405</v>
      </c>
      <c r="BUO88" s="310">
        <f t="shared" si="31"/>
        <v>-859.63297674911405</v>
      </c>
      <c r="BUP88" s="310">
        <f t="shared" si="31"/>
        <v>-859.63297674911405</v>
      </c>
      <c r="BUQ88" s="310">
        <f t="shared" si="31"/>
        <v>-859.63297674911405</v>
      </c>
      <c r="BUR88" s="310">
        <f t="shared" si="31"/>
        <v>-859.63297674911405</v>
      </c>
      <c r="BUS88" s="310">
        <f t="shared" si="31"/>
        <v>-859.63297674911405</v>
      </c>
      <c r="BUT88" s="310">
        <f t="shared" si="31"/>
        <v>-859.63297674911405</v>
      </c>
      <c r="BUU88" s="310">
        <f t="shared" si="31"/>
        <v>-859.63297674911405</v>
      </c>
      <c r="BUV88" s="310">
        <f t="shared" si="31"/>
        <v>-859.63297674911405</v>
      </c>
      <c r="BUW88" s="310">
        <f t="shared" si="31"/>
        <v>-859.63297674911405</v>
      </c>
      <c r="BUX88" s="310">
        <f t="shared" si="31"/>
        <v>-859.63297674911405</v>
      </c>
      <c r="BUY88" s="310">
        <f t="shared" si="31"/>
        <v>-859.63297674911405</v>
      </c>
      <c r="BUZ88" s="310">
        <f t="shared" si="31"/>
        <v>-859.63297674911405</v>
      </c>
      <c r="BVA88" s="310">
        <f t="shared" si="31"/>
        <v>-859.63297674911405</v>
      </c>
      <c r="BVB88" s="310">
        <f t="shared" si="31"/>
        <v>-859.63297674911405</v>
      </c>
      <c r="BVC88" s="310">
        <f t="shared" si="31"/>
        <v>-859.63297674911405</v>
      </c>
      <c r="BVD88" s="310">
        <f t="shared" si="31"/>
        <v>-859.63297674911405</v>
      </c>
      <c r="BVE88" s="310">
        <f t="shared" si="31"/>
        <v>-859.63297674911405</v>
      </c>
      <c r="BVF88" s="310">
        <f t="shared" ref="BVF88:BXQ88" si="32">(BVF$87*$B101+SUM($F$8:$F$10)-((BVF$87*$B101+SUM($F$8:$F$10))/$F$11*$F$40)-($F$27*BVF$87/$D$7)-SUM($F$14:$F$26,$F$28:$F$33,$F$35:$F$36,$F$41))</f>
        <v>-859.63297674911405</v>
      </c>
      <c r="BVG88" s="310">
        <f t="shared" si="32"/>
        <v>-859.63297674911405</v>
      </c>
      <c r="BVH88" s="310">
        <f t="shared" si="32"/>
        <v>-859.63297674911405</v>
      </c>
      <c r="BVI88" s="310">
        <f t="shared" si="32"/>
        <v>-859.63297674911405</v>
      </c>
      <c r="BVJ88" s="310">
        <f t="shared" si="32"/>
        <v>-859.63297674911405</v>
      </c>
      <c r="BVK88" s="310">
        <f t="shared" si="32"/>
        <v>-859.63297674911405</v>
      </c>
      <c r="BVL88" s="310">
        <f t="shared" si="32"/>
        <v>-859.63297674911405</v>
      </c>
      <c r="BVM88" s="310">
        <f t="shared" si="32"/>
        <v>-859.63297674911405</v>
      </c>
      <c r="BVN88" s="310">
        <f t="shared" si="32"/>
        <v>-859.63297674911405</v>
      </c>
      <c r="BVO88" s="310">
        <f t="shared" si="32"/>
        <v>-859.63297674911405</v>
      </c>
      <c r="BVP88" s="310">
        <f t="shared" si="32"/>
        <v>-859.63297674911405</v>
      </c>
      <c r="BVQ88" s="310">
        <f t="shared" si="32"/>
        <v>-859.63297674911405</v>
      </c>
      <c r="BVR88" s="310">
        <f t="shared" si="32"/>
        <v>-859.63297674911405</v>
      </c>
      <c r="BVS88" s="310">
        <f t="shared" si="32"/>
        <v>-859.63297674911405</v>
      </c>
      <c r="BVT88" s="310">
        <f t="shared" si="32"/>
        <v>-859.63297674911405</v>
      </c>
      <c r="BVU88" s="310">
        <f t="shared" si="32"/>
        <v>-859.63297674911405</v>
      </c>
      <c r="BVV88" s="310">
        <f t="shared" si="32"/>
        <v>-859.63297674911405</v>
      </c>
      <c r="BVW88" s="310">
        <f t="shared" si="32"/>
        <v>-859.63297674911405</v>
      </c>
      <c r="BVX88" s="310">
        <f t="shared" si="32"/>
        <v>-859.63297674911405</v>
      </c>
      <c r="BVY88" s="310">
        <f t="shared" si="32"/>
        <v>-859.63297674911405</v>
      </c>
      <c r="BVZ88" s="310">
        <f t="shared" si="32"/>
        <v>-859.63297674911405</v>
      </c>
      <c r="BWA88" s="310">
        <f t="shared" si="32"/>
        <v>-859.63297674911405</v>
      </c>
      <c r="BWB88" s="310">
        <f t="shared" si="32"/>
        <v>-859.63297674911405</v>
      </c>
      <c r="BWC88" s="310">
        <f t="shared" si="32"/>
        <v>-859.63297674911405</v>
      </c>
      <c r="BWD88" s="310">
        <f t="shared" si="32"/>
        <v>-859.63297674911405</v>
      </c>
      <c r="BWE88" s="310">
        <f t="shared" si="32"/>
        <v>-859.63297674911405</v>
      </c>
      <c r="BWF88" s="310">
        <f t="shared" si="32"/>
        <v>-859.63297674911405</v>
      </c>
      <c r="BWG88" s="310">
        <f t="shared" si="32"/>
        <v>-859.63297674911405</v>
      </c>
      <c r="BWH88" s="310">
        <f t="shared" si="32"/>
        <v>-859.63297674911405</v>
      </c>
      <c r="BWI88" s="310">
        <f t="shared" si="32"/>
        <v>-859.63297674911405</v>
      </c>
      <c r="BWJ88" s="310">
        <f t="shared" si="32"/>
        <v>-859.63297674911405</v>
      </c>
      <c r="BWK88" s="310">
        <f t="shared" si="32"/>
        <v>-859.63297674911405</v>
      </c>
      <c r="BWL88" s="310">
        <f t="shared" si="32"/>
        <v>-859.63297674911405</v>
      </c>
      <c r="BWM88" s="310">
        <f t="shared" si="32"/>
        <v>-859.63297674911405</v>
      </c>
      <c r="BWN88" s="310">
        <f t="shared" si="32"/>
        <v>-859.63297674911405</v>
      </c>
      <c r="BWO88" s="310">
        <f t="shared" si="32"/>
        <v>-859.63297674911405</v>
      </c>
      <c r="BWP88" s="310">
        <f t="shared" si="32"/>
        <v>-859.63297674911405</v>
      </c>
      <c r="BWQ88" s="310">
        <f t="shared" si="32"/>
        <v>-859.63297674911405</v>
      </c>
      <c r="BWR88" s="310">
        <f t="shared" si="32"/>
        <v>-859.63297674911405</v>
      </c>
      <c r="BWS88" s="310">
        <f t="shared" si="32"/>
        <v>-859.63297674911405</v>
      </c>
      <c r="BWT88" s="310">
        <f t="shared" si="32"/>
        <v>-859.63297674911405</v>
      </c>
      <c r="BWU88" s="310">
        <f t="shared" si="32"/>
        <v>-859.63297674911405</v>
      </c>
      <c r="BWV88" s="310">
        <f t="shared" si="32"/>
        <v>-859.63297674911405</v>
      </c>
      <c r="BWW88" s="310">
        <f t="shared" si="32"/>
        <v>-859.63297674911405</v>
      </c>
      <c r="BWX88" s="310">
        <f t="shared" si="32"/>
        <v>-859.63297674911405</v>
      </c>
      <c r="BWY88" s="310">
        <f t="shared" si="32"/>
        <v>-859.63297674911405</v>
      </c>
      <c r="BWZ88" s="310">
        <f t="shared" si="32"/>
        <v>-859.63297674911405</v>
      </c>
      <c r="BXA88" s="310">
        <f t="shared" si="32"/>
        <v>-859.63297674911405</v>
      </c>
      <c r="BXB88" s="310">
        <f t="shared" si="32"/>
        <v>-859.63297674911405</v>
      </c>
      <c r="BXC88" s="310">
        <f t="shared" si="32"/>
        <v>-859.63297674911405</v>
      </c>
      <c r="BXD88" s="310">
        <f t="shared" si="32"/>
        <v>-859.63297674911405</v>
      </c>
      <c r="BXE88" s="310">
        <f t="shared" si="32"/>
        <v>-859.63297674911405</v>
      </c>
      <c r="BXF88" s="310">
        <f t="shared" si="32"/>
        <v>-859.63297674911405</v>
      </c>
      <c r="BXG88" s="310">
        <f t="shared" si="32"/>
        <v>-859.63297674911405</v>
      </c>
      <c r="BXH88" s="310">
        <f t="shared" si="32"/>
        <v>-859.63297674911405</v>
      </c>
      <c r="BXI88" s="310">
        <f t="shared" si="32"/>
        <v>-859.63297674911405</v>
      </c>
      <c r="BXJ88" s="310">
        <f t="shared" si="32"/>
        <v>-859.63297674911405</v>
      </c>
      <c r="BXK88" s="310">
        <f t="shared" si="32"/>
        <v>-859.63297674911405</v>
      </c>
      <c r="BXL88" s="310">
        <f t="shared" si="32"/>
        <v>-859.63297674911405</v>
      </c>
      <c r="BXM88" s="310">
        <f t="shared" si="32"/>
        <v>-859.63297674911405</v>
      </c>
      <c r="BXN88" s="310">
        <f t="shared" si="32"/>
        <v>-859.63297674911405</v>
      </c>
      <c r="BXO88" s="310">
        <f t="shared" si="32"/>
        <v>-859.63297674911405</v>
      </c>
      <c r="BXP88" s="310">
        <f t="shared" si="32"/>
        <v>-859.63297674911405</v>
      </c>
      <c r="BXQ88" s="310">
        <f t="shared" si="32"/>
        <v>-859.63297674911405</v>
      </c>
      <c r="BXR88" s="310">
        <f t="shared" ref="BXR88:CAC88" si="33">(BXR$87*$B101+SUM($F$8:$F$10)-((BXR$87*$B101+SUM($F$8:$F$10))/$F$11*$F$40)-($F$27*BXR$87/$D$7)-SUM($F$14:$F$26,$F$28:$F$33,$F$35:$F$36,$F$41))</f>
        <v>-859.63297674911405</v>
      </c>
      <c r="BXS88" s="310">
        <f t="shared" si="33"/>
        <v>-859.63297674911405</v>
      </c>
      <c r="BXT88" s="310">
        <f t="shared" si="33"/>
        <v>-859.63297674911405</v>
      </c>
      <c r="BXU88" s="310">
        <f t="shared" si="33"/>
        <v>-859.63297674911405</v>
      </c>
      <c r="BXV88" s="310">
        <f t="shared" si="33"/>
        <v>-859.63297674911405</v>
      </c>
      <c r="BXW88" s="310">
        <f t="shared" si="33"/>
        <v>-859.63297674911405</v>
      </c>
      <c r="BXX88" s="310">
        <f t="shared" si="33"/>
        <v>-859.63297674911405</v>
      </c>
      <c r="BXY88" s="310">
        <f t="shared" si="33"/>
        <v>-859.63297674911405</v>
      </c>
      <c r="BXZ88" s="310">
        <f t="shared" si="33"/>
        <v>-859.63297674911405</v>
      </c>
      <c r="BYA88" s="310">
        <f t="shared" si="33"/>
        <v>-859.63297674911405</v>
      </c>
      <c r="BYB88" s="310">
        <f t="shared" si="33"/>
        <v>-859.63297674911405</v>
      </c>
      <c r="BYC88" s="310">
        <f t="shared" si="33"/>
        <v>-859.63297674911405</v>
      </c>
      <c r="BYD88" s="310">
        <f t="shared" si="33"/>
        <v>-859.63297674911405</v>
      </c>
      <c r="BYE88" s="310">
        <f t="shared" si="33"/>
        <v>-859.63297674911405</v>
      </c>
      <c r="BYF88" s="310">
        <f t="shared" si="33"/>
        <v>-859.63297674911405</v>
      </c>
      <c r="BYG88" s="310">
        <f t="shared" si="33"/>
        <v>-859.63297674911405</v>
      </c>
      <c r="BYH88" s="310">
        <f t="shared" si="33"/>
        <v>-859.63297674911405</v>
      </c>
      <c r="BYI88" s="310">
        <f t="shared" si="33"/>
        <v>-859.63297674911405</v>
      </c>
      <c r="BYJ88" s="310">
        <f t="shared" si="33"/>
        <v>-859.63297674911405</v>
      </c>
      <c r="BYK88" s="310">
        <f t="shared" si="33"/>
        <v>-859.63297674911405</v>
      </c>
      <c r="BYL88" s="310">
        <f t="shared" si="33"/>
        <v>-859.63297674911405</v>
      </c>
      <c r="BYM88" s="310">
        <f t="shared" si="33"/>
        <v>-859.63297674911405</v>
      </c>
      <c r="BYN88" s="310">
        <f t="shared" si="33"/>
        <v>-859.63297674911405</v>
      </c>
      <c r="BYO88" s="310">
        <f t="shared" si="33"/>
        <v>-859.63297674911405</v>
      </c>
      <c r="BYP88" s="310">
        <f t="shared" si="33"/>
        <v>-859.63297674911405</v>
      </c>
      <c r="BYQ88" s="310">
        <f t="shared" si="33"/>
        <v>-859.63297674911405</v>
      </c>
      <c r="BYR88" s="310">
        <f t="shared" si="33"/>
        <v>-859.63297674911405</v>
      </c>
      <c r="BYS88" s="310">
        <f t="shared" si="33"/>
        <v>-859.63297674911405</v>
      </c>
      <c r="BYT88" s="310">
        <f t="shared" si="33"/>
        <v>-859.63297674911405</v>
      </c>
      <c r="BYU88" s="310">
        <f t="shared" si="33"/>
        <v>-859.63297674911405</v>
      </c>
      <c r="BYV88" s="310">
        <f t="shared" si="33"/>
        <v>-859.63297674911405</v>
      </c>
      <c r="BYW88" s="310">
        <f t="shared" si="33"/>
        <v>-859.63297674911405</v>
      </c>
      <c r="BYX88" s="310">
        <f t="shared" si="33"/>
        <v>-859.63297674911405</v>
      </c>
      <c r="BYY88" s="310">
        <f t="shared" si="33"/>
        <v>-859.63297674911405</v>
      </c>
      <c r="BYZ88" s="310">
        <f t="shared" si="33"/>
        <v>-859.63297674911405</v>
      </c>
      <c r="BZA88" s="310">
        <f t="shared" si="33"/>
        <v>-859.63297674911405</v>
      </c>
      <c r="BZB88" s="310">
        <f t="shared" si="33"/>
        <v>-859.63297674911405</v>
      </c>
      <c r="BZC88" s="310">
        <f t="shared" si="33"/>
        <v>-859.63297674911405</v>
      </c>
      <c r="BZD88" s="310">
        <f t="shared" si="33"/>
        <v>-859.63297674911405</v>
      </c>
      <c r="BZE88" s="310">
        <f t="shared" si="33"/>
        <v>-859.63297674911405</v>
      </c>
      <c r="BZF88" s="310">
        <f t="shared" si="33"/>
        <v>-859.63297674911405</v>
      </c>
      <c r="BZG88" s="310">
        <f t="shared" si="33"/>
        <v>-859.63297674911405</v>
      </c>
      <c r="BZH88" s="310">
        <f t="shared" si="33"/>
        <v>-859.63297674911405</v>
      </c>
      <c r="BZI88" s="310">
        <f t="shared" si="33"/>
        <v>-859.63297674911405</v>
      </c>
      <c r="BZJ88" s="310">
        <f t="shared" si="33"/>
        <v>-859.63297674911405</v>
      </c>
      <c r="BZK88" s="310">
        <f t="shared" si="33"/>
        <v>-859.63297674911405</v>
      </c>
      <c r="BZL88" s="310">
        <f t="shared" si="33"/>
        <v>-859.63297674911405</v>
      </c>
      <c r="BZM88" s="310">
        <f t="shared" si="33"/>
        <v>-859.63297674911405</v>
      </c>
      <c r="BZN88" s="310">
        <f t="shared" si="33"/>
        <v>-859.63297674911405</v>
      </c>
      <c r="BZO88" s="310">
        <f t="shared" si="33"/>
        <v>-859.63297674911405</v>
      </c>
      <c r="BZP88" s="310">
        <f t="shared" si="33"/>
        <v>-859.63297674911405</v>
      </c>
      <c r="BZQ88" s="310">
        <f t="shared" si="33"/>
        <v>-859.63297674911405</v>
      </c>
      <c r="BZR88" s="310">
        <f t="shared" si="33"/>
        <v>-859.63297674911405</v>
      </c>
      <c r="BZS88" s="310">
        <f t="shared" si="33"/>
        <v>-859.63297674911405</v>
      </c>
      <c r="BZT88" s="310">
        <f t="shared" si="33"/>
        <v>-859.63297674911405</v>
      </c>
      <c r="BZU88" s="310">
        <f t="shared" si="33"/>
        <v>-859.63297674911405</v>
      </c>
      <c r="BZV88" s="310">
        <f t="shared" si="33"/>
        <v>-859.63297674911405</v>
      </c>
      <c r="BZW88" s="310">
        <f t="shared" si="33"/>
        <v>-859.63297674911405</v>
      </c>
      <c r="BZX88" s="310">
        <f t="shared" si="33"/>
        <v>-859.63297674911405</v>
      </c>
      <c r="BZY88" s="310">
        <f t="shared" si="33"/>
        <v>-859.63297674911405</v>
      </c>
      <c r="BZZ88" s="310">
        <f t="shared" si="33"/>
        <v>-859.63297674911405</v>
      </c>
      <c r="CAA88" s="310">
        <f t="shared" si="33"/>
        <v>-859.63297674911405</v>
      </c>
      <c r="CAB88" s="310">
        <f t="shared" si="33"/>
        <v>-859.63297674911405</v>
      </c>
      <c r="CAC88" s="310">
        <f t="shared" si="33"/>
        <v>-859.63297674911405</v>
      </c>
      <c r="CAD88" s="310">
        <f t="shared" ref="CAD88:CCO88" si="34">(CAD$87*$B101+SUM($F$8:$F$10)-((CAD$87*$B101+SUM($F$8:$F$10))/$F$11*$F$40)-($F$27*CAD$87/$D$7)-SUM($F$14:$F$26,$F$28:$F$33,$F$35:$F$36,$F$41))</f>
        <v>-859.63297674911405</v>
      </c>
      <c r="CAE88" s="310">
        <f t="shared" si="34"/>
        <v>-859.63297674911405</v>
      </c>
      <c r="CAF88" s="310">
        <f t="shared" si="34"/>
        <v>-859.63297674911405</v>
      </c>
      <c r="CAG88" s="310">
        <f t="shared" si="34"/>
        <v>-859.63297674911405</v>
      </c>
      <c r="CAH88" s="310">
        <f t="shared" si="34"/>
        <v>-859.63297674911405</v>
      </c>
      <c r="CAI88" s="310">
        <f t="shared" si="34"/>
        <v>-859.63297674911405</v>
      </c>
      <c r="CAJ88" s="310">
        <f t="shared" si="34"/>
        <v>-859.63297674911405</v>
      </c>
      <c r="CAK88" s="310">
        <f t="shared" si="34"/>
        <v>-859.63297674911405</v>
      </c>
      <c r="CAL88" s="310">
        <f t="shared" si="34"/>
        <v>-859.63297674911405</v>
      </c>
      <c r="CAM88" s="310">
        <f t="shared" si="34"/>
        <v>-859.63297674911405</v>
      </c>
      <c r="CAN88" s="310">
        <f t="shared" si="34"/>
        <v>-859.63297674911405</v>
      </c>
      <c r="CAO88" s="310">
        <f t="shared" si="34"/>
        <v>-859.63297674911405</v>
      </c>
      <c r="CAP88" s="310">
        <f t="shared" si="34"/>
        <v>-859.63297674911405</v>
      </c>
      <c r="CAQ88" s="310">
        <f t="shared" si="34"/>
        <v>-859.63297674911405</v>
      </c>
      <c r="CAR88" s="310">
        <f t="shared" si="34"/>
        <v>-859.63297674911405</v>
      </c>
      <c r="CAS88" s="310">
        <f t="shared" si="34"/>
        <v>-859.63297674911405</v>
      </c>
      <c r="CAT88" s="310">
        <f t="shared" si="34"/>
        <v>-859.63297674911405</v>
      </c>
      <c r="CAU88" s="310">
        <f t="shared" si="34"/>
        <v>-859.63297674911405</v>
      </c>
      <c r="CAV88" s="310">
        <f t="shared" si="34"/>
        <v>-859.63297674911405</v>
      </c>
      <c r="CAW88" s="310">
        <f t="shared" si="34"/>
        <v>-859.63297674911405</v>
      </c>
      <c r="CAX88" s="310">
        <f t="shared" si="34"/>
        <v>-859.63297674911405</v>
      </c>
      <c r="CAY88" s="310">
        <f t="shared" si="34"/>
        <v>-859.63297674911405</v>
      </c>
      <c r="CAZ88" s="310">
        <f t="shared" si="34"/>
        <v>-859.63297674911405</v>
      </c>
      <c r="CBA88" s="310">
        <f t="shared" si="34"/>
        <v>-859.63297674911405</v>
      </c>
      <c r="CBB88" s="310">
        <f t="shared" si="34"/>
        <v>-859.63297674911405</v>
      </c>
      <c r="CBC88" s="310">
        <f t="shared" si="34"/>
        <v>-859.63297674911405</v>
      </c>
      <c r="CBD88" s="310">
        <f t="shared" si="34"/>
        <v>-859.63297674911405</v>
      </c>
      <c r="CBE88" s="310">
        <f t="shared" si="34"/>
        <v>-859.63297674911405</v>
      </c>
      <c r="CBF88" s="310">
        <f t="shared" si="34"/>
        <v>-859.63297674911405</v>
      </c>
      <c r="CBG88" s="310">
        <f t="shared" si="34"/>
        <v>-859.63297674911405</v>
      </c>
      <c r="CBH88" s="310">
        <f t="shared" si="34"/>
        <v>-859.63297674911405</v>
      </c>
      <c r="CBI88" s="310">
        <f t="shared" si="34"/>
        <v>-859.63297674911405</v>
      </c>
      <c r="CBJ88" s="310">
        <f t="shared" si="34"/>
        <v>-859.63297674911405</v>
      </c>
      <c r="CBK88" s="310">
        <f t="shared" si="34"/>
        <v>-859.63297674911405</v>
      </c>
      <c r="CBL88" s="310">
        <f t="shared" si="34"/>
        <v>-859.63297674911405</v>
      </c>
      <c r="CBM88" s="310">
        <f t="shared" si="34"/>
        <v>-859.63297674911405</v>
      </c>
      <c r="CBN88" s="310">
        <f t="shared" si="34"/>
        <v>-859.63297674911405</v>
      </c>
      <c r="CBO88" s="310">
        <f t="shared" si="34"/>
        <v>-859.63297674911405</v>
      </c>
      <c r="CBP88" s="310">
        <f t="shared" si="34"/>
        <v>-859.63297674911405</v>
      </c>
      <c r="CBQ88" s="310">
        <f t="shared" si="34"/>
        <v>-859.63297674911405</v>
      </c>
      <c r="CBR88" s="310">
        <f t="shared" si="34"/>
        <v>-859.63297674911405</v>
      </c>
      <c r="CBS88" s="310">
        <f t="shared" si="34"/>
        <v>-859.63297674911405</v>
      </c>
      <c r="CBT88" s="310">
        <f t="shared" si="34"/>
        <v>-859.63297674911405</v>
      </c>
      <c r="CBU88" s="310">
        <f t="shared" si="34"/>
        <v>-859.63297674911405</v>
      </c>
      <c r="CBV88" s="310">
        <f t="shared" si="34"/>
        <v>-859.63297674911405</v>
      </c>
      <c r="CBW88" s="310">
        <f t="shared" si="34"/>
        <v>-859.63297674911405</v>
      </c>
      <c r="CBX88" s="310">
        <f t="shared" si="34"/>
        <v>-859.63297674911405</v>
      </c>
      <c r="CBY88" s="310">
        <f t="shared" si="34"/>
        <v>-859.63297674911405</v>
      </c>
      <c r="CBZ88" s="310">
        <f t="shared" si="34"/>
        <v>-859.63297674911405</v>
      </c>
      <c r="CCA88" s="310">
        <f t="shared" si="34"/>
        <v>-859.63297674911405</v>
      </c>
      <c r="CCB88" s="310">
        <f t="shared" si="34"/>
        <v>-859.63297674911405</v>
      </c>
      <c r="CCC88" s="310">
        <f t="shared" si="34"/>
        <v>-859.63297674911405</v>
      </c>
      <c r="CCD88" s="310">
        <f t="shared" si="34"/>
        <v>-859.63297674911405</v>
      </c>
      <c r="CCE88" s="310">
        <f t="shared" si="34"/>
        <v>-859.63297674911405</v>
      </c>
      <c r="CCF88" s="310">
        <f t="shared" si="34"/>
        <v>-859.63297674911405</v>
      </c>
      <c r="CCG88" s="310">
        <f t="shared" si="34"/>
        <v>-859.63297674911405</v>
      </c>
      <c r="CCH88" s="310">
        <f t="shared" si="34"/>
        <v>-859.63297674911405</v>
      </c>
      <c r="CCI88" s="310">
        <f t="shared" si="34"/>
        <v>-859.63297674911405</v>
      </c>
      <c r="CCJ88" s="310">
        <f t="shared" si="34"/>
        <v>-859.63297674911405</v>
      </c>
      <c r="CCK88" s="310">
        <f t="shared" si="34"/>
        <v>-859.63297674911405</v>
      </c>
      <c r="CCL88" s="310">
        <f t="shared" si="34"/>
        <v>-859.63297674911405</v>
      </c>
      <c r="CCM88" s="310">
        <f t="shared" si="34"/>
        <v>-859.63297674911405</v>
      </c>
      <c r="CCN88" s="310">
        <f t="shared" si="34"/>
        <v>-859.63297674911405</v>
      </c>
      <c r="CCO88" s="310">
        <f t="shared" si="34"/>
        <v>-859.63297674911405</v>
      </c>
      <c r="CCP88" s="310">
        <f t="shared" ref="CCP88:CFA88" si="35">(CCP$87*$B101+SUM($F$8:$F$10)-((CCP$87*$B101+SUM($F$8:$F$10))/$F$11*$F$40)-($F$27*CCP$87/$D$7)-SUM($F$14:$F$26,$F$28:$F$33,$F$35:$F$36,$F$41))</f>
        <v>-859.63297674911405</v>
      </c>
      <c r="CCQ88" s="310">
        <f t="shared" si="35"/>
        <v>-859.63297674911405</v>
      </c>
      <c r="CCR88" s="310">
        <f t="shared" si="35"/>
        <v>-859.63297674911405</v>
      </c>
      <c r="CCS88" s="310">
        <f t="shared" si="35"/>
        <v>-859.63297674911405</v>
      </c>
      <c r="CCT88" s="310">
        <f t="shared" si="35"/>
        <v>-859.63297674911405</v>
      </c>
      <c r="CCU88" s="310">
        <f t="shared" si="35"/>
        <v>-859.63297674911405</v>
      </c>
      <c r="CCV88" s="310">
        <f t="shared" si="35"/>
        <v>-859.63297674911405</v>
      </c>
      <c r="CCW88" s="310">
        <f t="shared" si="35"/>
        <v>-859.63297674911405</v>
      </c>
      <c r="CCX88" s="310">
        <f t="shared" si="35"/>
        <v>-859.63297674911405</v>
      </c>
      <c r="CCY88" s="310">
        <f t="shared" si="35"/>
        <v>-859.63297674911405</v>
      </c>
      <c r="CCZ88" s="310">
        <f t="shared" si="35"/>
        <v>-859.63297674911405</v>
      </c>
      <c r="CDA88" s="310">
        <f t="shared" si="35"/>
        <v>-859.63297674911405</v>
      </c>
      <c r="CDB88" s="310">
        <f t="shared" si="35"/>
        <v>-859.63297674911405</v>
      </c>
      <c r="CDC88" s="310">
        <f t="shared" si="35"/>
        <v>-859.63297674911405</v>
      </c>
      <c r="CDD88" s="310">
        <f t="shared" si="35"/>
        <v>-859.63297674911405</v>
      </c>
      <c r="CDE88" s="310">
        <f t="shared" si="35"/>
        <v>-859.63297674911405</v>
      </c>
      <c r="CDF88" s="310">
        <f t="shared" si="35"/>
        <v>-859.63297674911405</v>
      </c>
      <c r="CDG88" s="310">
        <f t="shared" si="35"/>
        <v>-859.63297674911405</v>
      </c>
      <c r="CDH88" s="310">
        <f t="shared" si="35"/>
        <v>-859.63297674911405</v>
      </c>
      <c r="CDI88" s="310">
        <f t="shared" si="35"/>
        <v>-859.63297674911405</v>
      </c>
      <c r="CDJ88" s="310">
        <f t="shared" si="35"/>
        <v>-859.63297674911405</v>
      </c>
      <c r="CDK88" s="310">
        <f t="shared" si="35"/>
        <v>-859.63297674911405</v>
      </c>
      <c r="CDL88" s="310">
        <f t="shared" si="35"/>
        <v>-859.63297674911405</v>
      </c>
      <c r="CDM88" s="310">
        <f t="shared" si="35"/>
        <v>-859.63297674911405</v>
      </c>
      <c r="CDN88" s="310">
        <f t="shared" si="35"/>
        <v>-859.63297674911405</v>
      </c>
      <c r="CDO88" s="310">
        <f t="shared" si="35"/>
        <v>-859.63297674911405</v>
      </c>
      <c r="CDP88" s="310">
        <f t="shared" si="35"/>
        <v>-859.63297674911405</v>
      </c>
      <c r="CDQ88" s="310">
        <f t="shared" si="35"/>
        <v>-859.63297674911405</v>
      </c>
      <c r="CDR88" s="310">
        <f t="shared" si="35"/>
        <v>-859.63297674911405</v>
      </c>
      <c r="CDS88" s="310">
        <f t="shared" si="35"/>
        <v>-859.63297674911405</v>
      </c>
      <c r="CDT88" s="310">
        <f t="shared" si="35"/>
        <v>-859.63297674911405</v>
      </c>
      <c r="CDU88" s="310">
        <f t="shared" si="35"/>
        <v>-859.63297674911405</v>
      </c>
      <c r="CDV88" s="310">
        <f t="shared" si="35"/>
        <v>-859.63297674911405</v>
      </c>
      <c r="CDW88" s="310">
        <f t="shared" si="35"/>
        <v>-859.63297674911405</v>
      </c>
      <c r="CDX88" s="310">
        <f t="shared" si="35"/>
        <v>-859.63297674911405</v>
      </c>
      <c r="CDY88" s="310">
        <f t="shared" si="35"/>
        <v>-859.63297674911405</v>
      </c>
      <c r="CDZ88" s="310">
        <f t="shared" si="35"/>
        <v>-859.63297674911405</v>
      </c>
      <c r="CEA88" s="310">
        <f t="shared" si="35"/>
        <v>-859.63297674911405</v>
      </c>
      <c r="CEB88" s="310">
        <f t="shared" si="35"/>
        <v>-859.63297674911405</v>
      </c>
      <c r="CEC88" s="310">
        <f t="shared" si="35"/>
        <v>-859.63297674911405</v>
      </c>
      <c r="CED88" s="310">
        <f t="shared" si="35"/>
        <v>-859.63297674911405</v>
      </c>
      <c r="CEE88" s="310">
        <f t="shared" si="35"/>
        <v>-859.63297674911405</v>
      </c>
      <c r="CEF88" s="310">
        <f t="shared" si="35"/>
        <v>-859.63297674911405</v>
      </c>
      <c r="CEG88" s="310">
        <f t="shared" si="35"/>
        <v>-859.63297674911405</v>
      </c>
      <c r="CEH88" s="310">
        <f t="shared" si="35"/>
        <v>-859.63297674911405</v>
      </c>
      <c r="CEI88" s="310">
        <f t="shared" si="35"/>
        <v>-859.63297674911405</v>
      </c>
      <c r="CEJ88" s="310">
        <f t="shared" si="35"/>
        <v>-859.63297674911405</v>
      </c>
      <c r="CEK88" s="310">
        <f t="shared" si="35"/>
        <v>-859.63297674911405</v>
      </c>
      <c r="CEL88" s="310">
        <f t="shared" si="35"/>
        <v>-859.63297674911405</v>
      </c>
      <c r="CEM88" s="310">
        <f t="shared" si="35"/>
        <v>-859.63297674911405</v>
      </c>
      <c r="CEN88" s="310">
        <f t="shared" si="35"/>
        <v>-859.63297674911405</v>
      </c>
      <c r="CEO88" s="310">
        <f t="shared" si="35"/>
        <v>-859.63297674911405</v>
      </c>
      <c r="CEP88" s="310">
        <f t="shared" si="35"/>
        <v>-859.63297674911405</v>
      </c>
      <c r="CEQ88" s="310">
        <f t="shared" si="35"/>
        <v>-859.63297674911405</v>
      </c>
      <c r="CER88" s="310">
        <f t="shared" si="35"/>
        <v>-859.63297674911405</v>
      </c>
      <c r="CES88" s="310">
        <f t="shared" si="35"/>
        <v>-859.63297674911405</v>
      </c>
      <c r="CET88" s="310">
        <f t="shared" si="35"/>
        <v>-859.63297674911405</v>
      </c>
      <c r="CEU88" s="310">
        <f t="shared" si="35"/>
        <v>-859.63297674911405</v>
      </c>
      <c r="CEV88" s="310">
        <f t="shared" si="35"/>
        <v>-859.63297674911405</v>
      </c>
      <c r="CEW88" s="310">
        <f t="shared" si="35"/>
        <v>-859.63297674911405</v>
      </c>
      <c r="CEX88" s="310">
        <f t="shared" si="35"/>
        <v>-859.63297674911405</v>
      </c>
      <c r="CEY88" s="310">
        <f t="shared" si="35"/>
        <v>-859.63297674911405</v>
      </c>
      <c r="CEZ88" s="310">
        <f t="shared" si="35"/>
        <v>-859.63297674911405</v>
      </c>
      <c r="CFA88" s="310">
        <f t="shared" si="35"/>
        <v>-859.63297674911405</v>
      </c>
      <c r="CFB88" s="310">
        <f t="shared" ref="CFB88:CHM88" si="36">(CFB$87*$B101+SUM($F$8:$F$10)-((CFB$87*$B101+SUM($F$8:$F$10))/$F$11*$F$40)-($F$27*CFB$87/$D$7)-SUM($F$14:$F$26,$F$28:$F$33,$F$35:$F$36,$F$41))</f>
        <v>-859.63297674911405</v>
      </c>
      <c r="CFC88" s="310">
        <f t="shared" si="36"/>
        <v>-859.63297674911405</v>
      </c>
      <c r="CFD88" s="310">
        <f t="shared" si="36"/>
        <v>-859.63297674911405</v>
      </c>
      <c r="CFE88" s="310">
        <f t="shared" si="36"/>
        <v>-859.63297674911405</v>
      </c>
      <c r="CFF88" s="310">
        <f t="shared" si="36"/>
        <v>-859.63297674911405</v>
      </c>
      <c r="CFG88" s="310">
        <f t="shared" si="36"/>
        <v>-859.63297674911405</v>
      </c>
      <c r="CFH88" s="310">
        <f t="shared" si="36"/>
        <v>-859.63297674911405</v>
      </c>
      <c r="CFI88" s="310">
        <f t="shared" si="36"/>
        <v>-859.63297674911405</v>
      </c>
      <c r="CFJ88" s="310">
        <f t="shared" si="36"/>
        <v>-859.63297674911405</v>
      </c>
      <c r="CFK88" s="310">
        <f t="shared" si="36"/>
        <v>-859.63297674911405</v>
      </c>
      <c r="CFL88" s="310">
        <f t="shared" si="36"/>
        <v>-859.63297674911405</v>
      </c>
      <c r="CFM88" s="310">
        <f t="shared" si="36"/>
        <v>-859.63297674911405</v>
      </c>
      <c r="CFN88" s="310">
        <f t="shared" si="36"/>
        <v>-859.63297674911405</v>
      </c>
      <c r="CFO88" s="310">
        <f t="shared" si="36"/>
        <v>-859.63297674911405</v>
      </c>
      <c r="CFP88" s="310">
        <f t="shared" si="36"/>
        <v>-859.63297674911405</v>
      </c>
      <c r="CFQ88" s="310">
        <f t="shared" si="36"/>
        <v>-859.63297674911405</v>
      </c>
      <c r="CFR88" s="310">
        <f t="shared" si="36"/>
        <v>-859.63297674911405</v>
      </c>
      <c r="CFS88" s="310">
        <f t="shared" si="36"/>
        <v>-859.63297674911405</v>
      </c>
      <c r="CFT88" s="310">
        <f t="shared" si="36"/>
        <v>-859.63297674911405</v>
      </c>
      <c r="CFU88" s="310">
        <f t="shared" si="36"/>
        <v>-859.63297674911405</v>
      </c>
      <c r="CFV88" s="310">
        <f t="shared" si="36"/>
        <v>-859.63297674911405</v>
      </c>
      <c r="CFW88" s="310">
        <f t="shared" si="36"/>
        <v>-859.63297674911405</v>
      </c>
      <c r="CFX88" s="310">
        <f t="shared" si="36"/>
        <v>-859.63297674911405</v>
      </c>
      <c r="CFY88" s="310">
        <f t="shared" si="36"/>
        <v>-859.63297674911405</v>
      </c>
      <c r="CFZ88" s="310">
        <f t="shared" si="36"/>
        <v>-859.63297674911405</v>
      </c>
      <c r="CGA88" s="310">
        <f t="shared" si="36"/>
        <v>-859.63297674911405</v>
      </c>
      <c r="CGB88" s="310">
        <f t="shared" si="36"/>
        <v>-859.63297674911405</v>
      </c>
      <c r="CGC88" s="310">
        <f t="shared" si="36"/>
        <v>-859.63297674911405</v>
      </c>
      <c r="CGD88" s="310">
        <f t="shared" si="36"/>
        <v>-859.63297674911405</v>
      </c>
      <c r="CGE88" s="310">
        <f t="shared" si="36"/>
        <v>-859.63297674911405</v>
      </c>
      <c r="CGF88" s="310">
        <f t="shared" si="36"/>
        <v>-859.63297674911405</v>
      </c>
      <c r="CGG88" s="310">
        <f t="shared" si="36"/>
        <v>-859.63297674911405</v>
      </c>
      <c r="CGH88" s="310">
        <f t="shared" si="36"/>
        <v>-859.63297674911405</v>
      </c>
      <c r="CGI88" s="310">
        <f t="shared" si="36"/>
        <v>-859.63297674911405</v>
      </c>
      <c r="CGJ88" s="310">
        <f t="shared" si="36"/>
        <v>-859.63297674911405</v>
      </c>
      <c r="CGK88" s="310">
        <f t="shared" si="36"/>
        <v>-859.63297674911405</v>
      </c>
      <c r="CGL88" s="310">
        <f t="shared" si="36"/>
        <v>-859.63297674911405</v>
      </c>
      <c r="CGM88" s="310">
        <f t="shared" si="36"/>
        <v>-859.63297674911405</v>
      </c>
      <c r="CGN88" s="310">
        <f t="shared" si="36"/>
        <v>-859.63297674911405</v>
      </c>
      <c r="CGO88" s="310">
        <f t="shared" si="36"/>
        <v>-859.63297674911405</v>
      </c>
      <c r="CGP88" s="310">
        <f t="shared" si="36"/>
        <v>-859.63297674911405</v>
      </c>
      <c r="CGQ88" s="310">
        <f t="shared" si="36"/>
        <v>-859.63297674911405</v>
      </c>
      <c r="CGR88" s="310">
        <f t="shared" si="36"/>
        <v>-859.63297674911405</v>
      </c>
      <c r="CGS88" s="310">
        <f t="shared" si="36"/>
        <v>-859.63297674911405</v>
      </c>
      <c r="CGT88" s="310">
        <f t="shared" si="36"/>
        <v>-859.63297674911405</v>
      </c>
      <c r="CGU88" s="310">
        <f t="shared" si="36"/>
        <v>-859.63297674911405</v>
      </c>
      <c r="CGV88" s="310">
        <f t="shared" si="36"/>
        <v>-859.63297674911405</v>
      </c>
      <c r="CGW88" s="310">
        <f t="shared" si="36"/>
        <v>-859.63297674911405</v>
      </c>
      <c r="CGX88" s="310">
        <f t="shared" si="36"/>
        <v>-859.63297674911405</v>
      </c>
      <c r="CGY88" s="310">
        <f t="shared" si="36"/>
        <v>-859.63297674911405</v>
      </c>
      <c r="CGZ88" s="310">
        <f t="shared" si="36"/>
        <v>-859.63297674911405</v>
      </c>
      <c r="CHA88" s="310">
        <f t="shared" si="36"/>
        <v>-859.63297674911405</v>
      </c>
      <c r="CHB88" s="310">
        <f t="shared" si="36"/>
        <v>-859.63297674911405</v>
      </c>
      <c r="CHC88" s="310">
        <f t="shared" si="36"/>
        <v>-859.63297674911405</v>
      </c>
      <c r="CHD88" s="310">
        <f t="shared" si="36"/>
        <v>-859.63297674911405</v>
      </c>
      <c r="CHE88" s="310">
        <f t="shared" si="36"/>
        <v>-859.63297674911405</v>
      </c>
      <c r="CHF88" s="310">
        <f t="shared" si="36"/>
        <v>-859.63297674911405</v>
      </c>
      <c r="CHG88" s="310">
        <f t="shared" si="36"/>
        <v>-859.63297674911405</v>
      </c>
      <c r="CHH88" s="310">
        <f t="shared" si="36"/>
        <v>-859.63297674911405</v>
      </c>
      <c r="CHI88" s="310">
        <f t="shared" si="36"/>
        <v>-859.63297674911405</v>
      </c>
      <c r="CHJ88" s="310">
        <f t="shared" si="36"/>
        <v>-859.63297674911405</v>
      </c>
      <c r="CHK88" s="310">
        <f t="shared" si="36"/>
        <v>-859.63297674911405</v>
      </c>
      <c r="CHL88" s="310">
        <f t="shared" si="36"/>
        <v>-859.63297674911405</v>
      </c>
      <c r="CHM88" s="310">
        <f t="shared" si="36"/>
        <v>-859.63297674911405</v>
      </c>
      <c r="CHN88" s="310">
        <f t="shared" ref="CHN88:CJY88" si="37">(CHN$87*$B101+SUM($F$8:$F$10)-((CHN$87*$B101+SUM($F$8:$F$10))/$F$11*$F$40)-($F$27*CHN$87/$D$7)-SUM($F$14:$F$26,$F$28:$F$33,$F$35:$F$36,$F$41))</f>
        <v>-859.63297674911405</v>
      </c>
      <c r="CHO88" s="310">
        <f t="shared" si="37"/>
        <v>-859.63297674911405</v>
      </c>
      <c r="CHP88" s="310">
        <f t="shared" si="37"/>
        <v>-859.63297674911405</v>
      </c>
      <c r="CHQ88" s="310">
        <f t="shared" si="37"/>
        <v>-859.63297674911405</v>
      </c>
      <c r="CHR88" s="310">
        <f t="shared" si="37"/>
        <v>-859.63297674911405</v>
      </c>
      <c r="CHS88" s="310">
        <f t="shared" si="37"/>
        <v>-859.63297674911405</v>
      </c>
      <c r="CHT88" s="310">
        <f t="shared" si="37"/>
        <v>-859.63297674911405</v>
      </c>
      <c r="CHU88" s="310">
        <f t="shared" si="37"/>
        <v>-859.63297674911405</v>
      </c>
      <c r="CHV88" s="310">
        <f t="shared" si="37"/>
        <v>-859.63297674911405</v>
      </c>
      <c r="CHW88" s="310">
        <f t="shared" si="37"/>
        <v>-859.63297674911405</v>
      </c>
      <c r="CHX88" s="310">
        <f t="shared" si="37"/>
        <v>-859.63297674911405</v>
      </c>
      <c r="CHY88" s="310">
        <f t="shared" si="37"/>
        <v>-859.63297674911405</v>
      </c>
      <c r="CHZ88" s="310">
        <f t="shared" si="37"/>
        <v>-859.63297674911405</v>
      </c>
      <c r="CIA88" s="310">
        <f t="shared" si="37"/>
        <v>-859.63297674911405</v>
      </c>
      <c r="CIB88" s="310">
        <f t="shared" si="37"/>
        <v>-859.63297674911405</v>
      </c>
      <c r="CIC88" s="310">
        <f t="shared" si="37"/>
        <v>-859.63297674911405</v>
      </c>
      <c r="CID88" s="310">
        <f t="shared" si="37"/>
        <v>-859.63297674911405</v>
      </c>
      <c r="CIE88" s="310">
        <f t="shared" si="37"/>
        <v>-859.63297674911405</v>
      </c>
      <c r="CIF88" s="310">
        <f t="shared" si="37"/>
        <v>-859.63297674911405</v>
      </c>
      <c r="CIG88" s="310">
        <f t="shared" si="37"/>
        <v>-859.63297674911405</v>
      </c>
      <c r="CIH88" s="310">
        <f t="shared" si="37"/>
        <v>-859.63297674911405</v>
      </c>
      <c r="CII88" s="310">
        <f t="shared" si="37"/>
        <v>-859.63297674911405</v>
      </c>
      <c r="CIJ88" s="310">
        <f t="shared" si="37"/>
        <v>-859.63297674911405</v>
      </c>
      <c r="CIK88" s="310">
        <f t="shared" si="37"/>
        <v>-859.63297674911405</v>
      </c>
      <c r="CIL88" s="310">
        <f t="shared" si="37"/>
        <v>-859.63297674911405</v>
      </c>
      <c r="CIM88" s="310">
        <f t="shared" si="37"/>
        <v>-859.63297674911405</v>
      </c>
      <c r="CIN88" s="310">
        <f t="shared" si="37"/>
        <v>-859.63297674911405</v>
      </c>
      <c r="CIO88" s="310">
        <f t="shared" si="37"/>
        <v>-859.63297674911405</v>
      </c>
      <c r="CIP88" s="310">
        <f t="shared" si="37"/>
        <v>-859.63297674911405</v>
      </c>
      <c r="CIQ88" s="310">
        <f t="shared" si="37"/>
        <v>-859.63297674911405</v>
      </c>
      <c r="CIR88" s="310">
        <f t="shared" si="37"/>
        <v>-859.63297674911405</v>
      </c>
      <c r="CIS88" s="310">
        <f t="shared" si="37"/>
        <v>-859.63297674911405</v>
      </c>
      <c r="CIT88" s="310">
        <f t="shared" si="37"/>
        <v>-859.63297674911405</v>
      </c>
      <c r="CIU88" s="310">
        <f t="shared" si="37"/>
        <v>-859.63297674911405</v>
      </c>
      <c r="CIV88" s="310">
        <f t="shared" si="37"/>
        <v>-859.63297674911405</v>
      </c>
      <c r="CIW88" s="310">
        <f t="shared" si="37"/>
        <v>-859.63297674911405</v>
      </c>
      <c r="CIX88" s="310">
        <f t="shared" si="37"/>
        <v>-859.63297674911405</v>
      </c>
      <c r="CIY88" s="310">
        <f t="shared" si="37"/>
        <v>-859.63297674911405</v>
      </c>
      <c r="CIZ88" s="310">
        <f t="shared" si="37"/>
        <v>-859.63297674911405</v>
      </c>
      <c r="CJA88" s="310">
        <f t="shared" si="37"/>
        <v>-859.63297674911405</v>
      </c>
      <c r="CJB88" s="310">
        <f t="shared" si="37"/>
        <v>-859.63297674911405</v>
      </c>
      <c r="CJC88" s="310">
        <f t="shared" si="37"/>
        <v>-859.63297674911405</v>
      </c>
      <c r="CJD88" s="310">
        <f t="shared" si="37"/>
        <v>-859.63297674911405</v>
      </c>
      <c r="CJE88" s="310">
        <f t="shared" si="37"/>
        <v>-859.63297674911405</v>
      </c>
      <c r="CJF88" s="310">
        <f t="shared" si="37"/>
        <v>-859.63297674911405</v>
      </c>
      <c r="CJG88" s="310">
        <f t="shared" si="37"/>
        <v>-859.63297674911405</v>
      </c>
      <c r="CJH88" s="310">
        <f t="shared" si="37"/>
        <v>-859.63297674911405</v>
      </c>
      <c r="CJI88" s="310">
        <f t="shared" si="37"/>
        <v>-859.63297674911405</v>
      </c>
      <c r="CJJ88" s="310">
        <f t="shared" si="37"/>
        <v>-859.63297674911405</v>
      </c>
      <c r="CJK88" s="310">
        <f t="shared" si="37"/>
        <v>-859.63297674911405</v>
      </c>
      <c r="CJL88" s="310">
        <f t="shared" si="37"/>
        <v>-859.63297674911405</v>
      </c>
      <c r="CJM88" s="310">
        <f t="shared" si="37"/>
        <v>-859.63297674911405</v>
      </c>
      <c r="CJN88" s="310">
        <f t="shared" si="37"/>
        <v>-859.63297674911405</v>
      </c>
      <c r="CJO88" s="310">
        <f t="shared" si="37"/>
        <v>-859.63297674911405</v>
      </c>
      <c r="CJP88" s="310">
        <f t="shared" si="37"/>
        <v>-859.63297674911405</v>
      </c>
      <c r="CJQ88" s="310">
        <f t="shared" si="37"/>
        <v>-859.63297674911405</v>
      </c>
      <c r="CJR88" s="310">
        <f t="shared" si="37"/>
        <v>-859.63297674911405</v>
      </c>
      <c r="CJS88" s="310">
        <f t="shared" si="37"/>
        <v>-859.63297674911405</v>
      </c>
      <c r="CJT88" s="310">
        <f t="shared" si="37"/>
        <v>-859.63297674911405</v>
      </c>
      <c r="CJU88" s="310">
        <f t="shared" si="37"/>
        <v>-859.63297674911405</v>
      </c>
      <c r="CJV88" s="310">
        <f t="shared" si="37"/>
        <v>-859.63297674911405</v>
      </c>
      <c r="CJW88" s="310">
        <f t="shared" si="37"/>
        <v>-859.63297674911405</v>
      </c>
      <c r="CJX88" s="310">
        <f t="shared" si="37"/>
        <v>-859.63297674911405</v>
      </c>
      <c r="CJY88" s="310">
        <f t="shared" si="37"/>
        <v>-859.63297674911405</v>
      </c>
      <c r="CJZ88" s="310">
        <f t="shared" ref="CJZ88:CMK88" si="38">(CJZ$87*$B101+SUM($F$8:$F$10)-((CJZ$87*$B101+SUM($F$8:$F$10))/$F$11*$F$40)-($F$27*CJZ$87/$D$7)-SUM($F$14:$F$26,$F$28:$F$33,$F$35:$F$36,$F$41))</f>
        <v>-859.63297674911405</v>
      </c>
      <c r="CKA88" s="310">
        <f t="shared" si="38"/>
        <v>-859.63297674911405</v>
      </c>
      <c r="CKB88" s="310">
        <f t="shared" si="38"/>
        <v>-859.63297674911405</v>
      </c>
      <c r="CKC88" s="310">
        <f t="shared" si="38"/>
        <v>-859.63297674911405</v>
      </c>
      <c r="CKD88" s="310">
        <f t="shared" si="38"/>
        <v>-859.63297674911405</v>
      </c>
      <c r="CKE88" s="310">
        <f t="shared" si="38"/>
        <v>-859.63297674911405</v>
      </c>
      <c r="CKF88" s="310">
        <f t="shared" si="38"/>
        <v>-859.63297674911405</v>
      </c>
      <c r="CKG88" s="310">
        <f t="shared" si="38"/>
        <v>-859.63297674911405</v>
      </c>
      <c r="CKH88" s="310">
        <f t="shared" si="38"/>
        <v>-859.63297674911405</v>
      </c>
      <c r="CKI88" s="310">
        <f t="shared" si="38"/>
        <v>-859.63297674911405</v>
      </c>
      <c r="CKJ88" s="310">
        <f t="shared" si="38"/>
        <v>-859.63297674911405</v>
      </c>
      <c r="CKK88" s="310">
        <f t="shared" si="38"/>
        <v>-859.63297674911405</v>
      </c>
      <c r="CKL88" s="310">
        <f t="shared" si="38"/>
        <v>-859.63297674911405</v>
      </c>
      <c r="CKM88" s="310">
        <f t="shared" si="38"/>
        <v>-859.63297674911405</v>
      </c>
      <c r="CKN88" s="310">
        <f t="shared" si="38"/>
        <v>-859.63297674911405</v>
      </c>
      <c r="CKO88" s="310">
        <f t="shared" si="38"/>
        <v>-859.63297674911405</v>
      </c>
      <c r="CKP88" s="310">
        <f t="shared" si="38"/>
        <v>-859.63297674911405</v>
      </c>
      <c r="CKQ88" s="310">
        <f t="shared" si="38"/>
        <v>-859.63297674911405</v>
      </c>
      <c r="CKR88" s="310">
        <f t="shared" si="38"/>
        <v>-859.63297674911405</v>
      </c>
      <c r="CKS88" s="310">
        <f t="shared" si="38"/>
        <v>-859.63297674911405</v>
      </c>
      <c r="CKT88" s="310">
        <f t="shared" si="38"/>
        <v>-859.63297674911405</v>
      </c>
      <c r="CKU88" s="310">
        <f t="shared" si="38"/>
        <v>-859.63297674911405</v>
      </c>
      <c r="CKV88" s="310">
        <f t="shared" si="38"/>
        <v>-859.63297674911405</v>
      </c>
      <c r="CKW88" s="310">
        <f t="shared" si="38"/>
        <v>-859.63297674911405</v>
      </c>
      <c r="CKX88" s="310">
        <f t="shared" si="38"/>
        <v>-859.63297674911405</v>
      </c>
      <c r="CKY88" s="310">
        <f t="shared" si="38"/>
        <v>-859.63297674911405</v>
      </c>
      <c r="CKZ88" s="310">
        <f t="shared" si="38"/>
        <v>-859.63297674911405</v>
      </c>
      <c r="CLA88" s="310">
        <f t="shared" si="38"/>
        <v>-859.63297674911405</v>
      </c>
      <c r="CLB88" s="310">
        <f t="shared" si="38"/>
        <v>-859.63297674911405</v>
      </c>
      <c r="CLC88" s="310">
        <f t="shared" si="38"/>
        <v>-859.63297674911405</v>
      </c>
      <c r="CLD88" s="310">
        <f t="shared" si="38"/>
        <v>-859.63297674911405</v>
      </c>
      <c r="CLE88" s="310">
        <f t="shared" si="38"/>
        <v>-859.63297674911405</v>
      </c>
      <c r="CLF88" s="310">
        <f t="shared" si="38"/>
        <v>-859.63297674911405</v>
      </c>
      <c r="CLG88" s="310">
        <f t="shared" si="38"/>
        <v>-859.63297674911405</v>
      </c>
      <c r="CLH88" s="310">
        <f t="shared" si="38"/>
        <v>-859.63297674911405</v>
      </c>
      <c r="CLI88" s="310">
        <f t="shared" si="38"/>
        <v>-859.63297674911405</v>
      </c>
      <c r="CLJ88" s="310">
        <f t="shared" si="38"/>
        <v>-859.63297674911405</v>
      </c>
      <c r="CLK88" s="310">
        <f t="shared" si="38"/>
        <v>-859.63297674911405</v>
      </c>
      <c r="CLL88" s="310">
        <f t="shared" si="38"/>
        <v>-859.63297674911405</v>
      </c>
      <c r="CLM88" s="310">
        <f t="shared" si="38"/>
        <v>-859.63297674911405</v>
      </c>
      <c r="CLN88" s="310">
        <f t="shared" si="38"/>
        <v>-859.63297674911405</v>
      </c>
      <c r="CLO88" s="310">
        <f t="shared" si="38"/>
        <v>-859.63297674911405</v>
      </c>
      <c r="CLP88" s="310">
        <f t="shared" si="38"/>
        <v>-859.63297674911405</v>
      </c>
      <c r="CLQ88" s="310">
        <f t="shared" si="38"/>
        <v>-859.63297674911405</v>
      </c>
      <c r="CLR88" s="310">
        <f t="shared" si="38"/>
        <v>-859.63297674911405</v>
      </c>
      <c r="CLS88" s="310">
        <f t="shared" si="38"/>
        <v>-859.63297674911405</v>
      </c>
      <c r="CLT88" s="310">
        <f t="shared" si="38"/>
        <v>-859.63297674911405</v>
      </c>
      <c r="CLU88" s="310">
        <f t="shared" si="38"/>
        <v>-859.63297674911405</v>
      </c>
      <c r="CLV88" s="310">
        <f t="shared" si="38"/>
        <v>-859.63297674911405</v>
      </c>
      <c r="CLW88" s="310">
        <f t="shared" si="38"/>
        <v>-859.63297674911405</v>
      </c>
      <c r="CLX88" s="310">
        <f t="shared" si="38"/>
        <v>-859.63297674911405</v>
      </c>
      <c r="CLY88" s="310">
        <f t="shared" si="38"/>
        <v>-859.63297674911405</v>
      </c>
      <c r="CLZ88" s="310">
        <f t="shared" si="38"/>
        <v>-859.63297674911405</v>
      </c>
      <c r="CMA88" s="310">
        <f t="shared" si="38"/>
        <v>-859.63297674911405</v>
      </c>
      <c r="CMB88" s="310">
        <f t="shared" si="38"/>
        <v>-859.63297674911405</v>
      </c>
      <c r="CMC88" s="310">
        <f t="shared" si="38"/>
        <v>-859.63297674911405</v>
      </c>
      <c r="CMD88" s="310">
        <f t="shared" si="38"/>
        <v>-859.63297674911405</v>
      </c>
      <c r="CME88" s="310">
        <f t="shared" si="38"/>
        <v>-859.63297674911405</v>
      </c>
      <c r="CMF88" s="310">
        <f t="shared" si="38"/>
        <v>-859.63297674911405</v>
      </c>
      <c r="CMG88" s="310">
        <f t="shared" si="38"/>
        <v>-859.63297674911405</v>
      </c>
      <c r="CMH88" s="310">
        <f t="shared" si="38"/>
        <v>-859.63297674911405</v>
      </c>
      <c r="CMI88" s="310">
        <f t="shared" si="38"/>
        <v>-859.63297674911405</v>
      </c>
      <c r="CMJ88" s="310">
        <f t="shared" si="38"/>
        <v>-859.63297674911405</v>
      </c>
      <c r="CMK88" s="310">
        <f t="shared" si="38"/>
        <v>-859.63297674911405</v>
      </c>
      <c r="CML88" s="310">
        <f t="shared" ref="CML88:COW88" si="39">(CML$87*$B101+SUM($F$8:$F$10)-((CML$87*$B101+SUM($F$8:$F$10))/$F$11*$F$40)-($F$27*CML$87/$D$7)-SUM($F$14:$F$26,$F$28:$F$33,$F$35:$F$36,$F$41))</f>
        <v>-859.63297674911405</v>
      </c>
      <c r="CMM88" s="310">
        <f t="shared" si="39"/>
        <v>-859.63297674911405</v>
      </c>
      <c r="CMN88" s="310">
        <f t="shared" si="39"/>
        <v>-859.63297674911405</v>
      </c>
      <c r="CMO88" s="310">
        <f t="shared" si="39"/>
        <v>-859.63297674911405</v>
      </c>
      <c r="CMP88" s="310">
        <f t="shared" si="39"/>
        <v>-859.63297674911405</v>
      </c>
      <c r="CMQ88" s="310">
        <f t="shared" si="39"/>
        <v>-859.63297674911405</v>
      </c>
      <c r="CMR88" s="310">
        <f t="shared" si="39"/>
        <v>-859.63297674911405</v>
      </c>
      <c r="CMS88" s="310">
        <f t="shared" si="39"/>
        <v>-859.63297674911405</v>
      </c>
      <c r="CMT88" s="310">
        <f t="shared" si="39"/>
        <v>-859.63297674911405</v>
      </c>
      <c r="CMU88" s="310">
        <f t="shared" si="39"/>
        <v>-859.63297674911405</v>
      </c>
      <c r="CMV88" s="310">
        <f t="shared" si="39"/>
        <v>-859.63297674911405</v>
      </c>
      <c r="CMW88" s="310">
        <f t="shared" si="39"/>
        <v>-859.63297674911405</v>
      </c>
      <c r="CMX88" s="310">
        <f t="shared" si="39"/>
        <v>-859.63297674911405</v>
      </c>
      <c r="CMY88" s="310">
        <f t="shared" si="39"/>
        <v>-859.63297674911405</v>
      </c>
      <c r="CMZ88" s="310">
        <f t="shared" si="39"/>
        <v>-859.63297674911405</v>
      </c>
      <c r="CNA88" s="310">
        <f t="shared" si="39"/>
        <v>-859.63297674911405</v>
      </c>
      <c r="CNB88" s="310">
        <f t="shared" si="39"/>
        <v>-859.63297674911405</v>
      </c>
      <c r="CNC88" s="310">
        <f t="shared" si="39"/>
        <v>-859.63297674911405</v>
      </c>
      <c r="CND88" s="310">
        <f t="shared" si="39"/>
        <v>-859.63297674911405</v>
      </c>
      <c r="CNE88" s="310">
        <f t="shared" si="39"/>
        <v>-859.63297674911405</v>
      </c>
      <c r="CNF88" s="310">
        <f t="shared" si="39"/>
        <v>-859.63297674911405</v>
      </c>
      <c r="CNG88" s="310">
        <f t="shared" si="39"/>
        <v>-859.63297674911405</v>
      </c>
      <c r="CNH88" s="310">
        <f t="shared" si="39"/>
        <v>-859.63297674911405</v>
      </c>
      <c r="CNI88" s="310">
        <f t="shared" si="39"/>
        <v>-859.63297674911405</v>
      </c>
      <c r="CNJ88" s="310">
        <f t="shared" si="39"/>
        <v>-859.63297674911405</v>
      </c>
      <c r="CNK88" s="310">
        <f t="shared" si="39"/>
        <v>-859.63297674911405</v>
      </c>
      <c r="CNL88" s="310">
        <f t="shared" si="39"/>
        <v>-859.63297674911405</v>
      </c>
      <c r="CNM88" s="310">
        <f t="shared" si="39"/>
        <v>-859.63297674911405</v>
      </c>
      <c r="CNN88" s="310">
        <f t="shared" si="39"/>
        <v>-859.63297674911405</v>
      </c>
      <c r="CNO88" s="310">
        <f t="shared" si="39"/>
        <v>-859.63297674911405</v>
      </c>
      <c r="CNP88" s="310">
        <f t="shared" si="39"/>
        <v>-859.63297674911405</v>
      </c>
      <c r="CNQ88" s="310">
        <f t="shared" si="39"/>
        <v>-859.63297674911405</v>
      </c>
      <c r="CNR88" s="310">
        <f t="shared" si="39"/>
        <v>-859.63297674911405</v>
      </c>
      <c r="CNS88" s="310">
        <f t="shared" si="39"/>
        <v>-859.63297674911405</v>
      </c>
      <c r="CNT88" s="310">
        <f t="shared" si="39"/>
        <v>-859.63297674911405</v>
      </c>
      <c r="CNU88" s="310">
        <f t="shared" si="39"/>
        <v>-859.63297674911405</v>
      </c>
      <c r="CNV88" s="310">
        <f t="shared" si="39"/>
        <v>-859.63297674911405</v>
      </c>
      <c r="CNW88" s="310">
        <f t="shared" si="39"/>
        <v>-859.63297674911405</v>
      </c>
      <c r="CNX88" s="310">
        <f t="shared" si="39"/>
        <v>-859.63297674911405</v>
      </c>
      <c r="CNY88" s="310">
        <f t="shared" si="39"/>
        <v>-859.63297674911405</v>
      </c>
      <c r="CNZ88" s="310">
        <f t="shared" si="39"/>
        <v>-859.63297674911405</v>
      </c>
      <c r="COA88" s="310">
        <f t="shared" si="39"/>
        <v>-859.63297674911405</v>
      </c>
      <c r="COB88" s="310">
        <f t="shared" si="39"/>
        <v>-859.63297674911405</v>
      </c>
      <c r="COC88" s="310">
        <f t="shared" si="39"/>
        <v>-859.63297674911405</v>
      </c>
      <c r="COD88" s="310">
        <f t="shared" si="39"/>
        <v>-859.63297674911405</v>
      </c>
      <c r="COE88" s="310">
        <f t="shared" si="39"/>
        <v>-859.63297674911405</v>
      </c>
      <c r="COF88" s="310">
        <f t="shared" si="39"/>
        <v>-859.63297674911405</v>
      </c>
      <c r="COG88" s="310">
        <f t="shared" si="39"/>
        <v>-859.63297674911405</v>
      </c>
      <c r="COH88" s="310">
        <f t="shared" si="39"/>
        <v>-859.63297674911405</v>
      </c>
      <c r="COI88" s="310">
        <f t="shared" si="39"/>
        <v>-859.63297674911405</v>
      </c>
      <c r="COJ88" s="310">
        <f t="shared" si="39"/>
        <v>-859.63297674911405</v>
      </c>
      <c r="COK88" s="310">
        <f t="shared" si="39"/>
        <v>-859.63297674911405</v>
      </c>
      <c r="COL88" s="310">
        <f t="shared" si="39"/>
        <v>-859.63297674911405</v>
      </c>
      <c r="COM88" s="310">
        <f t="shared" si="39"/>
        <v>-859.63297674911405</v>
      </c>
      <c r="CON88" s="310">
        <f t="shared" si="39"/>
        <v>-859.63297674911405</v>
      </c>
      <c r="COO88" s="310">
        <f t="shared" si="39"/>
        <v>-859.63297674911405</v>
      </c>
      <c r="COP88" s="310">
        <f t="shared" si="39"/>
        <v>-859.63297674911405</v>
      </c>
      <c r="COQ88" s="310">
        <f t="shared" si="39"/>
        <v>-859.63297674911405</v>
      </c>
      <c r="COR88" s="310">
        <f t="shared" si="39"/>
        <v>-859.63297674911405</v>
      </c>
      <c r="COS88" s="310">
        <f t="shared" si="39"/>
        <v>-859.63297674911405</v>
      </c>
      <c r="COT88" s="310">
        <f t="shared" si="39"/>
        <v>-859.63297674911405</v>
      </c>
      <c r="COU88" s="310">
        <f t="shared" si="39"/>
        <v>-859.63297674911405</v>
      </c>
      <c r="COV88" s="310">
        <f t="shared" si="39"/>
        <v>-859.63297674911405</v>
      </c>
      <c r="COW88" s="310">
        <f t="shared" si="39"/>
        <v>-859.63297674911405</v>
      </c>
      <c r="COX88" s="310">
        <f t="shared" ref="COX88:CRI88" si="40">(COX$87*$B101+SUM($F$8:$F$10)-((COX$87*$B101+SUM($F$8:$F$10))/$F$11*$F$40)-($F$27*COX$87/$D$7)-SUM($F$14:$F$26,$F$28:$F$33,$F$35:$F$36,$F$41))</f>
        <v>-859.63297674911405</v>
      </c>
      <c r="COY88" s="310">
        <f t="shared" si="40"/>
        <v>-859.63297674911405</v>
      </c>
      <c r="COZ88" s="310">
        <f t="shared" si="40"/>
        <v>-859.63297674911405</v>
      </c>
      <c r="CPA88" s="310">
        <f t="shared" si="40"/>
        <v>-859.63297674911405</v>
      </c>
      <c r="CPB88" s="310">
        <f t="shared" si="40"/>
        <v>-859.63297674911405</v>
      </c>
      <c r="CPC88" s="310">
        <f t="shared" si="40"/>
        <v>-859.63297674911405</v>
      </c>
      <c r="CPD88" s="310">
        <f t="shared" si="40"/>
        <v>-859.63297674911405</v>
      </c>
      <c r="CPE88" s="310">
        <f t="shared" si="40"/>
        <v>-859.63297674911405</v>
      </c>
      <c r="CPF88" s="310">
        <f t="shared" si="40"/>
        <v>-859.63297674911405</v>
      </c>
      <c r="CPG88" s="310">
        <f t="shared" si="40"/>
        <v>-859.63297674911405</v>
      </c>
      <c r="CPH88" s="310">
        <f t="shared" si="40"/>
        <v>-859.63297674911405</v>
      </c>
      <c r="CPI88" s="310">
        <f t="shared" si="40"/>
        <v>-859.63297674911405</v>
      </c>
      <c r="CPJ88" s="310">
        <f t="shared" si="40"/>
        <v>-859.63297674911405</v>
      </c>
      <c r="CPK88" s="310">
        <f t="shared" si="40"/>
        <v>-859.63297674911405</v>
      </c>
      <c r="CPL88" s="310">
        <f t="shared" si="40"/>
        <v>-859.63297674911405</v>
      </c>
      <c r="CPM88" s="310">
        <f t="shared" si="40"/>
        <v>-859.63297674911405</v>
      </c>
      <c r="CPN88" s="310">
        <f t="shared" si="40"/>
        <v>-859.63297674911405</v>
      </c>
      <c r="CPO88" s="310">
        <f t="shared" si="40"/>
        <v>-859.63297674911405</v>
      </c>
      <c r="CPP88" s="310">
        <f t="shared" si="40"/>
        <v>-859.63297674911405</v>
      </c>
      <c r="CPQ88" s="310">
        <f t="shared" si="40"/>
        <v>-859.63297674911405</v>
      </c>
      <c r="CPR88" s="310">
        <f t="shared" si="40"/>
        <v>-859.63297674911405</v>
      </c>
      <c r="CPS88" s="310">
        <f t="shared" si="40"/>
        <v>-859.63297674911405</v>
      </c>
      <c r="CPT88" s="310">
        <f t="shared" si="40"/>
        <v>-859.63297674911405</v>
      </c>
      <c r="CPU88" s="310">
        <f t="shared" si="40"/>
        <v>-859.63297674911405</v>
      </c>
      <c r="CPV88" s="310">
        <f t="shared" si="40"/>
        <v>-859.63297674911405</v>
      </c>
      <c r="CPW88" s="310">
        <f t="shared" si="40"/>
        <v>-859.63297674911405</v>
      </c>
      <c r="CPX88" s="310">
        <f t="shared" si="40"/>
        <v>-859.63297674911405</v>
      </c>
      <c r="CPY88" s="310">
        <f t="shared" si="40"/>
        <v>-859.63297674911405</v>
      </c>
      <c r="CPZ88" s="310">
        <f t="shared" si="40"/>
        <v>-859.63297674911405</v>
      </c>
      <c r="CQA88" s="310">
        <f t="shared" si="40"/>
        <v>-859.63297674911405</v>
      </c>
      <c r="CQB88" s="310">
        <f t="shared" si="40"/>
        <v>-859.63297674911405</v>
      </c>
      <c r="CQC88" s="310">
        <f t="shared" si="40"/>
        <v>-859.63297674911405</v>
      </c>
      <c r="CQD88" s="310">
        <f t="shared" si="40"/>
        <v>-859.63297674911405</v>
      </c>
      <c r="CQE88" s="310">
        <f t="shared" si="40"/>
        <v>-859.63297674911405</v>
      </c>
      <c r="CQF88" s="310">
        <f t="shared" si="40"/>
        <v>-859.63297674911405</v>
      </c>
      <c r="CQG88" s="310">
        <f t="shared" si="40"/>
        <v>-859.63297674911405</v>
      </c>
      <c r="CQH88" s="310">
        <f t="shared" si="40"/>
        <v>-859.63297674911405</v>
      </c>
      <c r="CQI88" s="310">
        <f t="shared" si="40"/>
        <v>-859.63297674911405</v>
      </c>
      <c r="CQJ88" s="310">
        <f t="shared" si="40"/>
        <v>-859.63297674911405</v>
      </c>
      <c r="CQK88" s="310">
        <f t="shared" si="40"/>
        <v>-859.63297674911405</v>
      </c>
      <c r="CQL88" s="310">
        <f t="shared" si="40"/>
        <v>-859.63297674911405</v>
      </c>
      <c r="CQM88" s="310">
        <f t="shared" si="40"/>
        <v>-859.63297674911405</v>
      </c>
      <c r="CQN88" s="310">
        <f t="shared" si="40"/>
        <v>-859.63297674911405</v>
      </c>
      <c r="CQO88" s="310">
        <f t="shared" si="40"/>
        <v>-859.63297674911405</v>
      </c>
      <c r="CQP88" s="310">
        <f t="shared" si="40"/>
        <v>-859.63297674911405</v>
      </c>
      <c r="CQQ88" s="310">
        <f t="shared" si="40"/>
        <v>-859.63297674911405</v>
      </c>
      <c r="CQR88" s="310">
        <f t="shared" si="40"/>
        <v>-859.63297674911405</v>
      </c>
      <c r="CQS88" s="310">
        <f t="shared" si="40"/>
        <v>-859.63297674911405</v>
      </c>
      <c r="CQT88" s="310">
        <f t="shared" si="40"/>
        <v>-859.63297674911405</v>
      </c>
      <c r="CQU88" s="310">
        <f t="shared" si="40"/>
        <v>-859.63297674911405</v>
      </c>
      <c r="CQV88" s="310">
        <f t="shared" si="40"/>
        <v>-859.63297674911405</v>
      </c>
      <c r="CQW88" s="310">
        <f t="shared" si="40"/>
        <v>-859.63297674911405</v>
      </c>
      <c r="CQX88" s="310">
        <f t="shared" si="40"/>
        <v>-859.63297674911405</v>
      </c>
      <c r="CQY88" s="310">
        <f t="shared" si="40"/>
        <v>-859.63297674911405</v>
      </c>
      <c r="CQZ88" s="310">
        <f t="shared" si="40"/>
        <v>-859.63297674911405</v>
      </c>
      <c r="CRA88" s="310">
        <f t="shared" si="40"/>
        <v>-859.63297674911405</v>
      </c>
      <c r="CRB88" s="310">
        <f t="shared" si="40"/>
        <v>-859.63297674911405</v>
      </c>
      <c r="CRC88" s="310">
        <f t="shared" si="40"/>
        <v>-859.63297674911405</v>
      </c>
      <c r="CRD88" s="310">
        <f t="shared" si="40"/>
        <v>-859.63297674911405</v>
      </c>
      <c r="CRE88" s="310">
        <f t="shared" si="40"/>
        <v>-859.63297674911405</v>
      </c>
      <c r="CRF88" s="310">
        <f t="shared" si="40"/>
        <v>-859.63297674911405</v>
      </c>
      <c r="CRG88" s="310">
        <f t="shared" si="40"/>
        <v>-859.63297674911405</v>
      </c>
      <c r="CRH88" s="310">
        <f t="shared" si="40"/>
        <v>-859.63297674911405</v>
      </c>
      <c r="CRI88" s="310">
        <f t="shared" si="40"/>
        <v>-859.63297674911405</v>
      </c>
      <c r="CRJ88" s="310">
        <f t="shared" ref="CRJ88:CTU88" si="41">(CRJ$87*$B101+SUM($F$8:$F$10)-((CRJ$87*$B101+SUM($F$8:$F$10))/$F$11*$F$40)-($F$27*CRJ$87/$D$7)-SUM($F$14:$F$26,$F$28:$F$33,$F$35:$F$36,$F$41))</f>
        <v>-859.63297674911405</v>
      </c>
      <c r="CRK88" s="310">
        <f t="shared" si="41"/>
        <v>-859.63297674911405</v>
      </c>
      <c r="CRL88" s="310">
        <f t="shared" si="41"/>
        <v>-859.63297674911405</v>
      </c>
      <c r="CRM88" s="310">
        <f t="shared" si="41"/>
        <v>-859.63297674911405</v>
      </c>
      <c r="CRN88" s="310">
        <f t="shared" si="41"/>
        <v>-859.63297674911405</v>
      </c>
      <c r="CRO88" s="310">
        <f t="shared" si="41"/>
        <v>-859.63297674911405</v>
      </c>
      <c r="CRP88" s="310">
        <f t="shared" si="41"/>
        <v>-859.63297674911405</v>
      </c>
      <c r="CRQ88" s="310">
        <f t="shared" si="41"/>
        <v>-859.63297674911405</v>
      </c>
      <c r="CRR88" s="310">
        <f t="shared" si="41"/>
        <v>-859.63297674911405</v>
      </c>
      <c r="CRS88" s="310">
        <f t="shared" si="41"/>
        <v>-859.63297674911405</v>
      </c>
      <c r="CRT88" s="310">
        <f t="shared" si="41"/>
        <v>-859.63297674911405</v>
      </c>
      <c r="CRU88" s="310">
        <f t="shared" si="41"/>
        <v>-859.63297674911405</v>
      </c>
      <c r="CRV88" s="310">
        <f t="shared" si="41"/>
        <v>-859.63297674911405</v>
      </c>
      <c r="CRW88" s="310">
        <f t="shared" si="41"/>
        <v>-859.63297674911405</v>
      </c>
      <c r="CRX88" s="310">
        <f t="shared" si="41"/>
        <v>-859.63297674911405</v>
      </c>
      <c r="CRY88" s="310">
        <f t="shared" si="41"/>
        <v>-859.63297674911405</v>
      </c>
      <c r="CRZ88" s="310">
        <f t="shared" si="41"/>
        <v>-859.63297674911405</v>
      </c>
      <c r="CSA88" s="310">
        <f t="shared" si="41"/>
        <v>-859.63297674911405</v>
      </c>
      <c r="CSB88" s="310">
        <f t="shared" si="41"/>
        <v>-859.63297674911405</v>
      </c>
      <c r="CSC88" s="310">
        <f t="shared" si="41"/>
        <v>-859.63297674911405</v>
      </c>
      <c r="CSD88" s="310">
        <f t="shared" si="41"/>
        <v>-859.63297674911405</v>
      </c>
      <c r="CSE88" s="310">
        <f t="shared" si="41"/>
        <v>-859.63297674911405</v>
      </c>
      <c r="CSF88" s="310">
        <f t="shared" si="41"/>
        <v>-859.63297674911405</v>
      </c>
      <c r="CSG88" s="310">
        <f t="shared" si="41"/>
        <v>-859.63297674911405</v>
      </c>
      <c r="CSH88" s="310">
        <f t="shared" si="41"/>
        <v>-859.63297674911405</v>
      </c>
      <c r="CSI88" s="310">
        <f t="shared" si="41"/>
        <v>-859.63297674911405</v>
      </c>
      <c r="CSJ88" s="310">
        <f t="shared" si="41"/>
        <v>-859.63297674911405</v>
      </c>
      <c r="CSK88" s="310">
        <f t="shared" si="41"/>
        <v>-859.63297674911405</v>
      </c>
      <c r="CSL88" s="310">
        <f t="shared" si="41"/>
        <v>-859.63297674911405</v>
      </c>
      <c r="CSM88" s="310">
        <f t="shared" si="41"/>
        <v>-859.63297674911405</v>
      </c>
      <c r="CSN88" s="310">
        <f t="shared" si="41"/>
        <v>-859.63297674911405</v>
      </c>
      <c r="CSO88" s="310">
        <f t="shared" si="41"/>
        <v>-859.63297674911405</v>
      </c>
      <c r="CSP88" s="310">
        <f t="shared" si="41"/>
        <v>-859.63297674911405</v>
      </c>
      <c r="CSQ88" s="310">
        <f t="shared" si="41"/>
        <v>-859.63297674911405</v>
      </c>
      <c r="CSR88" s="310">
        <f t="shared" si="41"/>
        <v>-859.63297674911405</v>
      </c>
      <c r="CSS88" s="310">
        <f t="shared" si="41"/>
        <v>-859.63297674911405</v>
      </c>
      <c r="CST88" s="310">
        <f t="shared" si="41"/>
        <v>-859.63297674911405</v>
      </c>
      <c r="CSU88" s="310">
        <f t="shared" si="41"/>
        <v>-859.63297674911405</v>
      </c>
      <c r="CSV88" s="310">
        <f t="shared" si="41"/>
        <v>-859.63297674911405</v>
      </c>
      <c r="CSW88" s="310">
        <f t="shared" si="41"/>
        <v>-859.63297674911405</v>
      </c>
      <c r="CSX88" s="310">
        <f t="shared" si="41"/>
        <v>-859.63297674911405</v>
      </c>
      <c r="CSY88" s="310">
        <f t="shared" si="41"/>
        <v>-859.63297674911405</v>
      </c>
      <c r="CSZ88" s="310">
        <f t="shared" si="41"/>
        <v>-859.63297674911405</v>
      </c>
      <c r="CTA88" s="310">
        <f t="shared" si="41"/>
        <v>-859.63297674911405</v>
      </c>
      <c r="CTB88" s="310">
        <f t="shared" si="41"/>
        <v>-859.63297674911405</v>
      </c>
      <c r="CTC88" s="310">
        <f t="shared" si="41"/>
        <v>-859.63297674911405</v>
      </c>
      <c r="CTD88" s="310">
        <f t="shared" si="41"/>
        <v>-859.63297674911405</v>
      </c>
      <c r="CTE88" s="310">
        <f t="shared" si="41"/>
        <v>-859.63297674911405</v>
      </c>
      <c r="CTF88" s="310">
        <f t="shared" si="41"/>
        <v>-859.63297674911405</v>
      </c>
      <c r="CTG88" s="310">
        <f t="shared" si="41"/>
        <v>-859.63297674911405</v>
      </c>
      <c r="CTH88" s="310">
        <f t="shared" si="41"/>
        <v>-859.63297674911405</v>
      </c>
      <c r="CTI88" s="310">
        <f t="shared" si="41"/>
        <v>-859.63297674911405</v>
      </c>
      <c r="CTJ88" s="310">
        <f t="shared" si="41"/>
        <v>-859.63297674911405</v>
      </c>
      <c r="CTK88" s="310">
        <f t="shared" si="41"/>
        <v>-859.63297674911405</v>
      </c>
      <c r="CTL88" s="310">
        <f t="shared" si="41"/>
        <v>-859.63297674911405</v>
      </c>
      <c r="CTM88" s="310">
        <f t="shared" si="41"/>
        <v>-859.63297674911405</v>
      </c>
      <c r="CTN88" s="310">
        <f t="shared" si="41"/>
        <v>-859.63297674911405</v>
      </c>
      <c r="CTO88" s="310">
        <f t="shared" si="41"/>
        <v>-859.63297674911405</v>
      </c>
      <c r="CTP88" s="310">
        <f t="shared" si="41"/>
        <v>-859.63297674911405</v>
      </c>
      <c r="CTQ88" s="310">
        <f t="shared" si="41"/>
        <v>-859.63297674911405</v>
      </c>
      <c r="CTR88" s="310">
        <f t="shared" si="41"/>
        <v>-859.63297674911405</v>
      </c>
      <c r="CTS88" s="310">
        <f t="shared" si="41"/>
        <v>-859.63297674911405</v>
      </c>
      <c r="CTT88" s="310">
        <f t="shared" si="41"/>
        <v>-859.63297674911405</v>
      </c>
      <c r="CTU88" s="310">
        <f t="shared" si="41"/>
        <v>-859.63297674911405</v>
      </c>
      <c r="CTV88" s="310">
        <f t="shared" ref="CTV88:CWG88" si="42">(CTV$87*$B101+SUM($F$8:$F$10)-((CTV$87*$B101+SUM($F$8:$F$10))/$F$11*$F$40)-($F$27*CTV$87/$D$7)-SUM($F$14:$F$26,$F$28:$F$33,$F$35:$F$36,$F$41))</f>
        <v>-859.63297674911405</v>
      </c>
      <c r="CTW88" s="310">
        <f t="shared" si="42"/>
        <v>-859.63297674911405</v>
      </c>
      <c r="CTX88" s="310">
        <f t="shared" si="42"/>
        <v>-859.63297674911405</v>
      </c>
      <c r="CTY88" s="310">
        <f t="shared" si="42"/>
        <v>-859.63297674911405</v>
      </c>
      <c r="CTZ88" s="310">
        <f t="shared" si="42"/>
        <v>-859.63297674911405</v>
      </c>
      <c r="CUA88" s="310">
        <f t="shared" si="42"/>
        <v>-859.63297674911405</v>
      </c>
      <c r="CUB88" s="310">
        <f t="shared" si="42"/>
        <v>-859.63297674911405</v>
      </c>
      <c r="CUC88" s="310">
        <f t="shared" si="42"/>
        <v>-859.63297674911405</v>
      </c>
      <c r="CUD88" s="310">
        <f t="shared" si="42"/>
        <v>-859.63297674911405</v>
      </c>
      <c r="CUE88" s="310">
        <f t="shared" si="42"/>
        <v>-859.63297674911405</v>
      </c>
      <c r="CUF88" s="310">
        <f t="shared" si="42"/>
        <v>-859.63297674911405</v>
      </c>
      <c r="CUG88" s="310">
        <f t="shared" si="42"/>
        <v>-859.63297674911405</v>
      </c>
      <c r="CUH88" s="310">
        <f t="shared" si="42"/>
        <v>-859.63297674911405</v>
      </c>
      <c r="CUI88" s="310">
        <f t="shared" si="42"/>
        <v>-859.63297674911405</v>
      </c>
      <c r="CUJ88" s="310">
        <f t="shared" si="42"/>
        <v>-859.63297674911405</v>
      </c>
      <c r="CUK88" s="310">
        <f t="shared" si="42"/>
        <v>-859.63297674911405</v>
      </c>
      <c r="CUL88" s="310">
        <f t="shared" si="42"/>
        <v>-859.63297674911405</v>
      </c>
      <c r="CUM88" s="310">
        <f t="shared" si="42"/>
        <v>-859.63297674911405</v>
      </c>
      <c r="CUN88" s="310">
        <f t="shared" si="42"/>
        <v>-859.63297674911405</v>
      </c>
      <c r="CUO88" s="310">
        <f t="shared" si="42"/>
        <v>-859.63297674911405</v>
      </c>
      <c r="CUP88" s="310">
        <f t="shared" si="42"/>
        <v>-859.63297674911405</v>
      </c>
      <c r="CUQ88" s="310">
        <f t="shared" si="42"/>
        <v>-859.63297674911405</v>
      </c>
      <c r="CUR88" s="310">
        <f t="shared" si="42"/>
        <v>-859.63297674911405</v>
      </c>
      <c r="CUS88" s="310">
        <f t="shared" si="42"/>
        <v>-859.63297674911405</v>
      </c>
      <c r="CUT88" s="310">
        <f t="shared" si="42"/>
        <v>-859.63297674911405</v>
      </c>
      <c r="CUU88" s="310">
        <f t="shared" si="42"/>
        <v>-859.63297674911405</v>
      </c>
      <c r="CUV88" s="310">
        <f t="shared" si="42"/>
        <v>-859.63297674911405</v>
      </c>
      <c r="CUW88" s="310">
        <f t="shared" si="42"/>
        <v>-859.63297674911405</v>
      </c>
      <c r="CUX88" s="310">
        <f t="shared" si="42"/>
        <v>-859.63297674911405</v>
      </c>
      <c r="CUY88" s="310">
        <f t="shared" si="42"/>
        <v>-859.63297674911405</v>
      </c>
      <c r="CUZ88" s="310">
        <f t="shared" si="42"/>
        <v>-859.63297674911405</v>
      </c>
      <c r="CVA88" s="310">
        <f t="shared" si="42"/>
        <v>-859.63297674911405</v>
      </c>
      <c r="CVB88" s="310">
        <f t="shared" si="42"/>
        <v>-859.63297674911405</v>
      </c>
      <c r="CVC88" s="310">
        <f t="shared" si="42"/>
        <v>-859.63297674911405</v>
      </c>
      <c r="CVD88" s="310">
        <f t="shared" si="42"/>
        <v>-859.63297674911405</v>
      </c>
      <c r="CVE88" s="310">
        <f t="shared" si="42"/>
        <v>-859.63297674911405</v>
      </c>
      <c r="CVF88" s="310">
        <f t="shared" si="42"/>
        <v>-859.63297674911405</v>
      </c>
      <c r="CVG88" s="310">
        <f t="shared" si="42"/>
        <v>-859.63297674911405</v>
      </c>
      <c r="CVH88" s="310">
        <f t="shared" si="42"/>
        <v>-859.63297674911405</v>
      </c>
      <c r="CVI88" s="310">
        <f t="shared" si="42"/>
        <v>-859.63297674911405</v>
      </c>
      <c r="CVJ88" s="310">
        <f t="shared" si="42"/>
        <v>-859.63297674911405</v>
      </c>
      <c r="CVK88" s="310">
        <f t="shared" si="42"/>
        <v>-859.63297674911405</v>
      </c>
      <c r="CVL88" s="310">
        <f t="shared" si="42"/>
        <v>-859.63297674911405</v>
      </c>
      <c r="CVM88" s="310">
        <f t="shared" si="42"/>
        <v>-859.63297674911405</v>
      </c>
      <c r="CVN88" s="310">
        <f t="shared" si="42"/>
        <v>-859.63297674911405</v>
      </c>
      <c r="CVO88" s="310">
        <f t="shared" si="42"/>
        <v>-859.63297674911405</v>
      </c>
      <c r="CVP88" s="310">
        <f t="shared" si="42"/>
        <v>-859.63297674911405</v>
      </c>
      <c r="CVQ88" s="310">
        <f t="shared" si="42"/>
        <v>-859.63297674911405</v>
      </c>
      <c r="CVR88" s="310">
        <f t="shared" si="42"/>
        <v>-859.63297674911405</v>
      </c>
      <c r="CVS88" s="310">
        <f t="shared" si="42"/>
        <v>-859.63297674911405</v>
      </c>
      <c r="CVT88" s="310">
        <f t="shared" si="42"/>
        <v>-859.63297674911405</v>
      </c>
      <c r="CVU88" s="310">
        <f t="shared" si="42"/>
        <v>-859.63297674911405</v>
      </c>
      <c r="CVV88" s="310">
        <f t="shared" si="42"/>
        <v>-859.63297674911405</v>
      </c>
      <c r="CVW88" s="310">
        <f t="shared" si="42"/>
        <v>-859.63297674911405</v>
      </c>
      <c r="CVX88" s="310">
        <f t="shared" si="42"/>
        <v>-859.63297674911405</v>
      </c>
      <c r="CVY88" s="310">
        <f t="shared" si="42"/>
        <v>-859.63297674911405</v>
      </c>
      <c r="CVZ88" s="310">
        <f t="shared" si="42"/>
        <v>-859.63297674911405</v>
      </c>
      <c r="CWA88" s="310">
        <f t="shared" si="42"/>
        <v>-859.63297674911405</v>
      </c>
      <c r="CWB88" s="310">
        <f t="shared" si="42"/>
        <v>-859.63297674911405</v>
      </c>
      <c r="CWC88" s="310">
        <f t="shared" si="42"/>
        <v>-859.63297674911405</v>
      </c>
      <c r="CWD88" s="310">
        <f t="shared" si="42"/>
        <v>-859.63297674911405</v>
      </c>
      <c r="CWE88" s="310">
        <f t="shared" si="42"/>
        <v>-859.63297674911405</v>
      </c>
      <c r="CWF88" s="310">
        <f t="shared" si="42"/>
        <v>-859.63297674911405</v>
      </c>
      <c r="CWG88" s="310">
        <f t="shared" si="42"/>
        <v>-859.63297674911405</v>
      </c>
      <c r="CWH88" s="310">
        <f t="shared" ref="CWH88:CYS88" si="43">(CWH$87*$B101+SUM($F$8:$F$10)-((CWH$87*$B101+SUM($F$8:$F$10))/$F$11*$F$40)-($F$27*CWH$87/$D$7)-SUM($F$14:$F$26,$F$28:$F$33,$F$35:$F$36,$F$41))</f>
        <v>-859.63297674911405</v>
      </c>
      <c r="CWI88" s="310">
        <f t="shared" si="43"/>
        <v>-859.63297674911405</v>
      </c>
      <c r="CWJ88" s="310">
        <f t="shared" si="43"/>
        <v>-859.63297674911405</v>
      </c>
      <c r="CWK88" s="310">
        <f t="shared" si="43"/>
        <v>-859.63297674911405</v>
      </c>
      <c r="CWL88" s="310">
        <f t="shared" si="43"/>
        <v>-859.63297674911405</v>
      </c>
      <c r="CWM88" s="310">
        <f t="shared" si="43"/>
        <v>-859.63297674911405</v>
      </c>
      <c r="CWN88" s="310">
        <f t="shared" si="43"/>
        <v>-859.63297674911405</v>
      </c>
      <c r="CWO88" s="310">
        <f t="shared" si="43"/>
        <v>-859.63297674911405</v>
      </c>
      <c r="CWP88" s="310">
        <f t="shared" si="43"/>
        <v>-859.63297674911405</v>
      </c>
      <c r="CWQ88" s="310">
        <f t="shared" si="43"/>
        <v>-859.63297674911405</v>
      </c>
      <c r="CWR88" s="310">
        <f t="shared" si="43"/>
        <v>-859.63297674911405</v>
      </c>
      <c r="CWS88" s="310">
        <f t="shared" si="43"/>
        <v>-859.63297674911405</v>
      </c>
      <c r="CWT88" s="310">
        <f t="shared" si="43"/>
        <v>-859.63297674911405</v>
      </c>
      <c r="CWU88" s="310">
        <f t="shared" si="43"/>
        <v>-859.63297674911405</v>
      </c>
      <c r="CWV88" s="310">
        <f t="shared" si="43"/>
        <v>-859.63297674911405</v>
      </c>
      <c r="CWW88" s="310">
        <f t="shared" si="43"/>
        <v>-859.63297674911405</v>
      </c>
      <c r="CWX88" s="310">
        <f t="shared" si="43"/>
        <v>-859.63297674911405</v>
      </c>
      <c r="CWY88" s="310">
        <f t="shared" si="43"/>
        <v>-859.63297674911405</v>
      </c>
      <c r="CWZ88" s="310">
        <f t="shared" si="43"/>
        <v>-859.63297674911405</v>
      </c>
      <c r="CXA88" s="310">
        <f t="shared" si="43"/>
        <v>-859.63297674911405</v>
      </c>
      <c r="CXB88" s="310">
        <f t="shared" si="43"/>
        <v>-859.63297674911405</v>
      </c>
      <c r="CXC88" s="310">
        <f t="shared" si="43"/>
        <v>-859.63297674911405</v>
      </c>
      <c r="CXD88" s="310">
        <f t="shared" si="43"/>
        <v>-859.63297674911405</v>
      </c>
      <c r="CXE88" s="310">
        <f t="shared" si="43"/>
        <v>-859.63297674911405</v>
      </c>
      <c r="CXF88" s="310">
        <f t="shared" si="43"/>
        <v>-859.63297674911405</v>
      </c>
      <c r="CXG88" s="310">
        <f t="shared" si="43"/>
        <v>-859.63297674911405</v>
      </c>
      <c r="CXH88" s="310">
        <f t="shared" si="43"/>
        <v>-859.63297674911405</v>
      </c>
      <c r="CXI88" s="310">
        <f t="shared" si="43"/>
        <v>-859.63297674911405</v>
      </c>
      <c r="CXJ88" s="310">
        <f t="shared" si="43"/>
        <v>-859.63297674911405</v>
      </c>
      <c r="CXK88" s="310">
        <f t="shared" si="43"/>
        <v>-859.63297674911405</v>
      </c>
      <c r="CXL88" s="310">
        <f t="shared" si="43"/>
        <v>-859.63297674911405</v>
      </c>
      <c r="CXM88" s="310">
        <f t="shared" si="43"/>
        <v>-859.63297674911405</v>
      </c>
      <c r="CXN88" s="310">
        <f t="shared" si="43"/>
        <v>-859.63297674911405</v>
      </c>
      <c r="CXO88" s="310">
        <f t="shared" si="43"/>
        <v>-859.63297674911405</v>
      </c>
      <c r="CXP88" s="310">
        <f t="shared" si="43"/>
        <v>-859.63297674911405</v>
      </c>
      <c r="CXQ88" s="310">
        <f t="shared" si="43"/>
        <v>-859.63297674911405</v>
      </c>
      <c r="CXR88" s="310">
        <f t="shared" si="43"/>
        <v>-859.63297674911405</v>
      </c>
      <c r="CXS88" s="310">
        <f t="shared" si="43"/>
        <v>-859.63297674911405</v>
      </c>
      <c r="CXT88" s="310">
        <f t="shared" si="43"/>
        <v>-859.63297674911405</v>
      </c>
      <c r="CXU88" s="310">
        <f t="shared" si="43"/>
        <v>-859.63297674911405</v>
      </c>
      <c r="CXV88" s="310">
        <f t="shared" si="43"/>
        <v>-859.63297674911405</v>
      </c>
      <c r="CXW88" s="310">
        <f t="shared" si="43"/>
        <v>-859.63297674911405</v>
      </c>
      <c r="CXX88" s="310">
        <f t="shared" si="43"/>
        <v>-859.63297674911405</v>
      </c>
      <c r="CXY88" s="310">
        <f t="shared" si="43"/>
        <v>-859.63297674911405</v>
      </c>
      <c r="CXZ88" s="310">
        <f t="shared" si="43"/>
        <v>-859.63297674911405</v>
      </c>
      <c r="CYA88" s="310">
        <f t="shared" si="43"/>
        <v>-859.63297674911405</v>
      </c>
      <c r="CYB88" s="310">
        <f t="shared" si="43"/>
        <v>-859.63297674911405</v>
      </c>
      <c r="CYC88" s="310">
        <f t="shared" si="43"/>
        <v>-859.63297674911405</v>
      </c>
      <c r="CYD88" s="310">
        <f t="shared" si="43"/>
        <v>-859.63297674911405</v>
      </c>
      <c r="CYE88" s="310">
        <f t="shared" si="43"/>
        <v>-859.63297674911405</v>
      </c>
      <c r="CYF88" s="310">
        <f t="shared" si="43"/>
        <v>-859.63297674911405</v>
      </c>
      <c r="CYG88" s="310">
        <f t="shared" si="43"/>
        <v>-859.63297674911405</v>
      </c>
      <c r="CYH88" s="310">
        <f t="shared" si="43"/>
        <v>-859.63297674911405</v>
      </c>
      <c r="CYI88" s="310">
        <f t="shared" si="43"/>
        <v>-859.63297674911405</v>
      </c>
      <c r="CYJ88" s="310">
        <f t="shared" si="43"/>
        <v>-859.63297674911405</v>
      </c>
      <c r="CYK88" s="310">
        <f t="shared" si="43"/>
        <v>-859.63297674911405</v>
      </c>
      <c r="CYL88" s="310">
        <f t="shared" si="43"/>
        <v>-859.63297674911405</v>
      </c>
      <c r="CYM88" s="310">
        <f t="shared" si="43"/>
        <v>-859.63297674911405</v>
      </c>
      <c r="CYN88" s="310">
        <f t="shared" si="43"/>
        <v>-859.63297674911405</v>
      </c>
      <c r="CYO88" s="310">
        <f t="shared" si="43"/>
        <v>-859.63297674911405</v>
      </c>
      <c r="CYP88" s="310">
        <f t="shared" si="43"/>
        <v>-859.63297674911405</v>
      </c>
      <c r="CYQ88" s="310">
        <f t="shared" si="43"/>
        <v>-859.63297674911405</v>
      </c>
      <c r="CYR88" s="310">
        <f t="shared" si="43"/>
        <v>-859.63297674911405</v>
      </c>
      <c r="CYS88" s="310">
        <f t="shared" si="43"/>
        <v>-859.63297674911405</v>
      </c>
      <c r="CYT88" s="310">
        <f t="shared" ref="CYT88:DBE88" si="44">(CYT$87*$B101+SUM($F$8:$F$10)-((CYT$87*$B101+SUM($F$8:$F$10))/$F$11*$F$40)-($F$27*CYT$87/$D$7)-SUM($F$14:$F$26,$F$28:$F$33,$F$35:$F$36,$F$41))</f>
        <v>-859.63297674911405</v>
      </c>
      <c r="CYU88" s="310">
        <f t="shared" si="44"/>
        <v>-859.63297674911405</v>
      </c>
      <c r="CYV88" s="310">
        <f t="shared" si="44"/>
        <v>-859.63297674911405</v>
      </c>
      <c r="CYW88" s="310">
        <f t="shared" si="44"/>
        <v>-859.63297674911405</v>
      </c>
      <c r="CYX88" s="310">
        <f t="shared" si="44"/>
        <v>-859.63297674911405</v>
      </c>
      <c r="CYY88" s="310">
        <f t="shared" si="44"/>
        <v>-859.63297674911405</v>
      </c>
      <c r="CYZ88" s="310">
        <f t="shared" si="44"/>
        <v>-859.63297674911405</v>
      </c>
      <c r="CZA88" s="310">
        <f t="shared" si="44"/>
        <v>-859.63297674911405</v>
      </c>
      <c r="CZB88" s="310">
        <f t="shared" si="44"/>
        <v>-859.63297674911405</v>
      </c>
      <c r="CZC88" s="310">
        <f t="shared" si="44"/>
        <v>-859.63297674911405</v>
      </c>
      <c r="CZD88" s="310">
        <f t="shared" si="44"/>
        <v>-859.63297674911405</v>
      </c>
      <c r="CZE88" s="310">
        <f t="shared" si="44"/>
        <v>-859.63297674911405</v>
      </c>
      <c r="CZF88" s="310">
        <f t="shared" si="44"/>
        <v>-859.63297674911405</v>
      </c>
      <c r="CZG88" s="310">
        <f t="shared" si="44"/>
        <v>-859.63297674911405</v>
      </c>
      <c r="CZH88" s="310">
        <f t="shared" si="44"/>
        <v>-859.63297674911405</v>
      </c>
      <c r="CZI88" s="310">
        <f t="shared" si="44"/>
        <v>-859.63297674911405</v>
      </c>
      <c r="CZJ88" s="310">
        <f t="shared" si="44"/>
        <v>-859.63297674911405</v>
      </c>
      <c r="CZK88" s="310">
        <f t="shared" si="44"/>
        <v>-859.63297674911405</v>
      </c>
      <c r="CZL88" s="310">
        <f t="shared" si="44"/>
        <v>-859.63297674911405</v>
      </c>
      <c r="CZM88" s="310">
        <f t="shared" si="44"/>
        <v>-859.63297674911405</v>
      </c>
      <c r="CZN88" s="310">
        <f t="shared" si="44"/>
        <v>-859.63297674911405</v>
      </c>
      <c r="CZO88" s="310">
        <f t="shared" si="44"/>
        <v>-859.63297674911405</v>
      </c>
      <c r="CZP88" s="310">
        <f t="shared" si="44"/>
        <v>-859.63297674911405</v>
      </c>
      <c r="CZQ88" s="310">
        <f t="shared" si="44"/>
        <v>-859.63297674911405</v>
      </c>
      <c r="CZR88" s="310">
        <f t="shared" si="44"/>
        <v>-859.63297674911405</v>
      </c>
      <c r="CZS88" s="310">
        <f t="shared" si="44"/>
        <v>-859.63297674911405</v>
      </c>
      <c r="CZT88" s="310">
        <f t="shared" si="44"/>
        <v>-859.63297674911405</v>
      </c>
      <c r="CZU88" s="310">
        <f t="shared" si="44"/>
        <v>-859.63297674911405</v>
      </c>
      <c r="CZV88" s="310">
        <f t="shared" si="44"/>
        <v>-859.63297674911405</v>
      </c>
      <c r="CZW88" s="310">
        <f t="shared" si="44"/>
        <v>-859.63297674911405</v>
      </c>
      <c r="CZX88" s="310">
        <f t="shared" si="44"/>
        <v>-859.63297674911405</v>
      </c>
      <c r="CZY88" s="310">
        <f t="shared" si="44"/>
        <v>-859.63297674911405</v>
      </c>
      <c r="CZZ88" s="310">
        <f t="shared" si="44"/>
        <v>-859.63297674911405</v>
      </c>
      <c r="DAA88" s="310">
        <f t="shared" si="44"/>
        <v>-859.63297674911405</v>
      </c>
      <c r="DAB88" s="310">
        <f t="shared" si="44"/>
        <v>-859.63297674911405</v>
      </c>
      <c r="DAC88" s="310">
        <f t="shared" si="44"/>
        <v>-859.63297674911405</v>
      </c>
      <c r="DAD88" s="310">
        <f t="shared" si="44"/>
        <v>-859.63297674911405</v>
      </c>
      <c r="DAE88" s="310">
        <f t="shared" si="44"/>
        <v>-859.63297674911405</v>
      </c>
      <c r="DAF88" s="310">
        <f t="shared" si="44"/>
        <v>-859.63297674911405</v>
      </c>
      <c r="DAG88" s="310">
        <f t="shared" si="44"/>
        <v>-859.63297674911405</v>
      </c>
      <c r="DAH88" s="310">
        <f t="shared" si="44"/>
        <v>-859.63297674911405</v>
      </c>
      <c r="DAI88" s="310">
        <f t="shared" si="44"/>
        <v>-859.63297674911405</v>
      </c>
      <c r="DAJ88" s="310">
        <f t="shared" si="44"/>
        <v>-859.63297674911405</v>
      </c>
      <c r="DAK88" s="310">
        <f t="shared" si="44"/>
        <v>-859.63297674911405</v>
      </c>
      <c r="DAL88" s="310">
        <f t="shared" si="44"/>
        <v>-859.63297674911405</v>
      </c>
      <c r="DAM88" s="310">
        <f t="shared" si="44"/>
        <v>-859.63297674911405</v>
      </c>
      <c r="DAN88" s="310">
        <f t="shared" si="44"/>
        <v>-859.63297674911405</v>
      </c>
      <c r="DAO88" s="310">
        <f t="shared" si="44"/>
        <v>-859.63297674911405</v>
      </c>
      <c r="DAP88" s="310">
        <f t="shared" si="44"/>
        <v>-859.63297674911405</v>
      </c>
      <c r="DAQ88" s="310">
        <f t="shared" si="44"/>
        <v>-859.63297674911405</v>
      </c>
      <c r="DAR88" s="310">
        <f t="shared" si="44"/>
        <v>-859.63297674911405</v>
      </c>
      <c r="DAS88" s="310">
        <f t="shared" si="44"/>
        <v>-859.63297674911405</v>
      </c>
      <c r="DAT88" s="310">
        <f t="shared" si="44"/>
        <v>-859.63297674911405</v>
      </c>
      <c r="DAU88" s="310">
        <f t="shared" si="44"/>
        <v>-859.63297674911405</v>
      </c>
      <c r="DAV88" s="310">
        <f t="shared" si="44"/>
        <v>-859.63297674911405</v>
      </c>
      <c r="DAW88" s="310">
        <f t="shared" si="44"/>
        <v>-859.63297674911405</v>
      </c>
      <c r="DAX88" s="310">
        <f t="shared" si="44"/>
        <v>-859.63297674911405</v>
      </c>
      <c r="DAY88" s="310">
        <f t="shared" si="44"/>
        <v>-859.63297674911405</v>
      </c>
      <c r="DAZ88" s="310">
        <f t="shared" si="44"/>
        <v>-859.63297674911405</v>
      </c>
      <c r="DBA88" s="310">
        <f t="shared" si="44"/>
        <v>-859.63297674911405</v>
      </c>
      <c r="DBB88" s="310">
        <f t="shared" si="44"/>
        <v>-859.63297674911405</v>
      </c>
      <c r="DBC88" s="310">
        <f t="shared" si="44"/>
        <v>-859.63297674911405</v>
      </c>
      <c r="DBD88" s="310">
        <f t="shared" si="44"/>
        <v>-859.63297674911405</v>
      </c>
      <c r="DBE88" s="310">
        <f t="shared" si="44"/>
        <v>-859.63297674911405</v>
      </c>
      <c r="DBF88" s="310">
        <f t="shared" ref="DBF88:DDQ88" si="45">(DBF$87*$B101+SUM($F$8:$F$10)-((DBF$87*$B101+SUM($F$8:$F$10))/$F$11*$F$40)-($F$27*DBF$87/$D$7)-SUM($F$14:$F$26,$F$28:$F$33,$F$35:$F$36,$F$41))</f>
        <v>-859.63297674911405</v>
      </c>
      <c r="DBG88" s="310">
        <f t="shared" si="45"/>
        <v>-859.63297674911405</v>
      </c>
      <c r="DBH88" s="310">
        <f t="shared" si="45"/>
        <v>-859.63297674911405</v>
      </c>
      <c r="DBI88" s="310">
        <f t="shared" si="45"/>
        <v>-859.63297674911405</v>
      </c>
      <c r="DBJ88" s="310">
        <f t="shared" si="45"/>
        <v>-859.63297674911405</v>
      </c>
      <c r="DBK88" s="310">
        <f t="shared" si="45"/>
        <v>-859.63297674911405</v>
      </c>
      <c r="DBL88" s="310">
        <f t="shared" si="45"/>
        <v>-859.63297674911405</v>
      </c>
      <c r="DBM88" s="310">
        <f t="shared" si="45"/>
        <v>-859.63297674911405</v>
      </c>
      <c r="DBN88" s="310">
        <f t="shared" si="45"/>
        <v>-859.63297674911405</v>
      </c>
      <c r="DBO88" s="310">
        <f t="shared" si="45"/>
        <v>-859.63297674911405</v>
      </c>
      <c r="DBP88" s="310">
        <f t="shared" si="45"/>
        <v>-859.63297674911405</v>
      </c>
      <c r="DBQ88" s="310">
        <f t="shared" si="45"/>
        <v>-859.63297674911405</v>
      </c>
      <c r="DBR88" s="310">
        <f t="shared" si="45"/>
        <v>-859.63297674911405</v>
      </c>
      <c r="DBS88" s="310">
        <f t="shared" si="45"/>
        <v>-859.63297674911405</v>
      </c>
      <c r="DBT88" s="310">
        <f t="shared" si="45"/>
        <v>-859.63297674911405</v>
      </c>
      <c r="DBU88" s="310">
        <f t="shared" si="45"/>
        <v>-859.63297674911405</v>
      </c>
      <c r="DBV88" s="310">
        <f t="shared" si="45"/>
        <v>-859.63297674911405</v>
      </c>
      <c r="DBW88" s="310">
        <f t="shared" si="45"/>
        <v>-859.63297674911405</v>
      </c>
      <c r="DBX88" s="310">
        <f t="shared" si="45"/>
        <v>-859.63297674911405</v>
      </c>
      <c r="DBY88" s="310">
        <f t="shared" si="45"/>
        <v>-859.63297674911405</v>
      </c>
      <c r="DBZ88" s="310">
        <f t="shared" si="45"/>
        <v>-859.63297674911405</v>
      </c>
      <c r="DCA88" s="310">
        <f t="shared" si="45"/>
        <v>-859.63297674911405</v>
      </c>
      <c r="DCB88" s="310">
        <f t="shared" si="45"/>
        <v>-859.63297674911405</v>
      </c>
      <c r="DCC88" s="310">
        <f t="shared" si="45"/>
        <v>-859.63297674911405</v>
      </c>
      <c r="DCD88" s="310">
        <f t="shared" si="45"/>
        <v>-859.63297674911405</v>
      </c>
      <c r="DCE88" s="310">
        <f t="shared" si="45"/>
        <v>-859.63297674911405</v>
      </c>
      <c r="DCF88" s="310">
        <f t="shared" si="45"/>
        <v>-859.63297674911405</v>
      </c>
      <c r="DCG88" s="310">
        <f t="shared" si="45"/>
        <v>-859.63297674911405</v>
      </c>
      <c r="DCH88" s="310">
        <f t="shared" si="45"/>
        <v>-859.63297674911405</v>
      </c>
      <c r="DCI88" s="310">
        <f t="shared" si="45"/>
        <v>-859.63297674911405</v>
      </c>
      <c r="DCJ88" s="310">
        <f t="shared" si="45"/>
        <v>-859.63297674911405</v>
      </c>
      <c r="DCK88" s="310">
        <f t="shared" si="45"/>
        <v>-859.63297674911405</v>
      </c>
      <c r="DCL88" s="310">
        <f t="shared" si="45"/>
        <v>-859.63297674911405</v>
      </c>
      <c r="DCM88" s="310">
        <f t="shared" si="45"/>
        <v>-859.63297674911405</v>
      </c>
      <c r="DCN88" s="310">
        <f t="shared" si="45"/>
        <v>-859.63297674911405</v>
      </c>
      <c r="DCO88" s="310">
        <f t="shared" si="45"/>
        <v>-859.63297674911405</v>
      </c>
      <c r="DCP88" s="310">
        <f t="shared" si="45"/>
        <v>-859.63297674911405</v>
      </c>
      <c r="DCQ88" s="310">
        <f t="shared" si="45"/>
        <v>-859.63297674911405</v>
      </c>
      <c r="DCR88" s="310">
        <f t="shared" si="45"/>
        <v>-859.63297674911405</v>
      </c>
      <c r="DCS88" s="310">
        <f t="shared" si="45"/>
        <v>-859.63297674911405</v>
      </c>
      <c r="DCT88" s="310">
        <f t="shared" si="45"/>
        <v>-859.63297674911405</v>
      </c>
      <c r="DCU88" s="310">
        <f t="shared" si="45"/>
        <v>-859.63297674911405</v>
      </c>
      <c r="DCV88" s="310">
        <f t="shared" si="45"/>
        <v>-859.63297674911405</v>
      </c>
      <c r="DCW88" s="310">
        <f t="shared" si="45"/>
        <v>-859.63297674911405</v>
      </c>
      <c r="DCX88" s="310">
        <f t="shared" si="45"/>
        <v>-859.63297674911405</v>
      </c>
      <c r="DCY88" s="310">
        <f t="shared" si="45"/>
        <v>-859.63297674911405</v>
      </c>
      <c r="DCZ88" s="310">
        <f t="shared" si="45"/>
        <v>-859.63297674911405</v>
      </c>
      <c r="DDA88" s="310">
        <f t="shared" si="45"/>
        <v>-859.63297674911405</v>
      </c>
      <c r="DDB88" s="310">
        <f t="shared" si="45"/>
        <v>-859.63297674911405</v>
      </c>
      <c r="DDC88" s="310">
        <f t="shared" si="45"/>
        <v>-859.63297674911405</v>
      </c>
      <c r="DDD88" s="310">
        <f t="shared" si="45"/>
        <v>-859.63297674911405</v>
      </c>
      <c r="DDE88" s="310">
        <f t="shared" si="45"/>
        <v>-859.63297674911405</v>
      </c>
      <c r="DDF88" s="310">
        <f t="shared" si="45"/>
        <v>-859.63297674911405</v>
      </c>
      <c r="DDG88" s="310">
        <f t="shared" si="45"/>
        <v>-859.63297674911405</v>
      </c>
      <c r="DDH88" s="310">
        <f t="shared" si="45"/>
        <v>-859.63297674911405</v>
      </c>
      <c r="DDI88" s="310">
        <f t="shared" si="45"/>
        <v>-859.63297674911405</v>
      </c>
      <c r="DDJ88" s="310">
        <f t="shared" si="45"/>
        <v>-859.63297674911405</v>
      </c>
      <c r="DDK88" s="310">
        <f t="shared" si="45"/>
        <v>-859.63297674911405</v>
      </c>
      <c r="DDL88" s="310">
        <f t="shared" si="45"/>
        <v>-859.63297674911405</v>
      </c>
      <c r="DDM88" s="310">
        <f t="shared" si="45"/>
        <v>-859.63297674911405</v>
      </c>
      <c r="DDN88" s="310">
        <f t="shared" si="45"/>
        <v>-859.63297674911405</v>
      </c>
      <c r="DDO88" s="310">
        <f t="shared" si="45"/>
        <v>-859.63297674911405</v>
      </c>
      <c r="DDP88" s="310">
        <f t="shared" si="45"/>
        <v>-859.63297674911405</v>
      </c>
      <c r="DDQ88" s="310">
        <f t="shared" si="45"/>
        <v>-859.63297674911405</v>
      </c>
      <c r="DDR88" s="310">
        <f t="shared" ref="DDR88:DGC88" si="46">(DDR$87*$B101+SUM($F$8:$F$10)-((DDR$87*$B101+SUM($F$8:$F$10))/$F$11*$F$40)-($F$27*DDR$87/$D$7)-SUM($F$14:$F$26,$F$28:$F$33,$F$35:$F$36,$F$41))</f>
        <v>-859.63297674911405</v>
      </c>
      <c r="DDS88" s="310">
        <f t="shared" si="46"/>
        <v>-859.63297674911405</v>
      </c>
      <c r="DDT88" s="310">
        <f t="shared" si="46"/>
        <v>-859.63297674911405</v>
      </c>
      <c r="DDU88" s="310">
        <f t="shared" si="46"/>
        <v>-859.63297674911405</v>
      </c>
      <c r="DDV88" s="310">
        <f t="shared" si="46"/>
        <v>-859.63297674911405</v>
      </c>
      <c r="DDW88" s="310">
        <f t="shared" si="46"/>
        <v>-859.63297674911405</v>
      </c>
      <c r="DDX88" s="310">
        <f t="shared" si="46"/>
        <v>-859.63297674911405</v>
      </c>
      <c r="DDY88" s="310">
        <f t="shared" si="46"/>
        <v>-859.63297674911405</v>
      </c>
      <c r="DDZ88" s="310">
        <f t="shared" si="46"/>
        <v>-859.63297674911405</v>
      </c>
      <c r="DEA88" s="310">
        <f t="shared" si="46"/>
        <v>-859.63297674911405</v>
      </c>
      <c r="DEB88" s="310">
        <f t="shared" si="46"/>
        <v>-859.63297674911405</v>
      </c>
      <c r="DEC88" s="310">
        <f t="shared" si="46"/>
        <v>-859.63297674911405</v>
      </c>
      <c r="DED88" s="310">
        <f t="shared" si="46"/>
        <v>-859.63297674911405</v>
      </c>
      <c r="DEE88" s="310">
        <f t="shared" si="46"/>
        <v>-859.63297674911405</v>
      </c>
      <c r="DEF88" s="310">
        <f t="shared" si="46"/>
        <v>-859.63297674911405</v>
      </c>
      <c r="DEG88" s="310">
        <f t="shared" si="46"/>
        <v>-859.63297674911405</v>
      </c>
      <c r="DEH88" s="310">
        <f t="shared" si="46"/>
        <v>-859.63297674911405</v>
      </c>
      <c r="DEI88" s="310">
        <f t="shared" si="46"/>
        <v>-859.63297674911405</v>
      </c>
      <c r="DEJ88" s="310">
        <f t="shared" si="46"/>
        <v>-859.63297674911405</v>
      </c>
      <c r="DEK88" s="310">
        <f t="shared" si="46"/>
        <v>-859.63297674911405</v>
      </c>
      <c r="DEL88" s="310">
        <f t="shared" si="46"/>
        <v>-859.63297674911405</v>
      </c>
      <c r="DEM88" s="310">
        <f t="shared" si="46"/>
        <v>-859.63297674911405</v>
      </c>
      <c r="DEN88" s="310">
        <f t="shared" si="46"/>
        <v>-859.63297674911405</v>
      </c>
      <c r="DEO88" s="310">
        <f t="shared" si="46"/>
        <v>-859.63297674911405</v>
      </c>
      <c r="DEP88" s="310">
        <f t="shared" si="46"/>
        <v>-859.63297674911405</v>
      </c>
      <c r="DEQ88" s="310">
        <f t="shared" si="46"/>
        <v>-859.63297674911405</v>
      </c>
      <c r="DER88" s="310">
        <f t="shared" si="46"/>
        <v>-859.63297674911405</v>
      </c>
      <c r="DES88" s="310">
        <f t="shared" si="46"/>
        <v>-859.63297674911405</v>
      </c>
      <c r="DET88" s="310">
        <f t="shared" si="46"/>
        <v>-859.63297674911405</v>
      </c>
      <c r="DEU88" s="310">
        <f t="shared" si="46"/>
        <v>-859.63297674911405</v>
      </c>
      <c r="DEV88" s="310">
        <f t="shared" si="46"/>
        <v>-859.63297674911405</v>
      </c>
      <c r="DEW88" s="310">
        <f t="shared" si="46"/>
        <v>-859.63297674911405</v>
      </c>
      <c r="DEX88" s="310">
        <f t="shared" si="46"/>
        <v>-859.63297674911405</v>
      </c>
      <c r="DEY88" s="310">
        <f t="shared" si="46"/>
        <v>-859.63297674911405</v>
      </c>
      <c r="DEZ88" s="310">
        <f t="shared" si="46"/>
        <v>-859.63297674911405</v>
      </c>
      <c r="DFA88" s="310">
        <f t="shared" si="46"/>
        <v>-859.63297674911405</v>
      </c>
      <c r="DFB88" s="310">
        <f t="shared" si="46"/>
        <v>-859.63297674911405</v>
      </c>
      <c r="DFC88" s="310">
        <f t="shared" si="46"/>
        <v>-859.63297674911405</v>
      </c>
      <c r="DFD88" s="310">
        <f t="shared" si="46"/>
        <v>-859.63297674911405</v>
      </c>
      <c r="DFE88" s="310">
        <f t="shared" si="46"/>
        <v>-859.63297674911405</v>
      </c>
      <c r="DFF88" s="310">
        <f t="shared" si="46"/>
        <v>-859.63297674911405</v>
      </c>
      <c r="DFG88" s="310">
        <f t="shared" si="46"/>
        <v>-859.63297674911405</v>
      </c>
      <c r="DFH88" s="310">
        <f t="shared" si="46"/>
        <v>-859.63297674911405</v>
      </c>
      <c r="DFI88" s="310">
        <f t="shared" si="46"/>
        <v>-859.63297674911405</v>
      </c>
      <c r="DFJ88" s="310">
        <f t="shared" si="46"/>
        <v>-859.63297674911405</v>
      </c>
      <c r="DFK88" s="310">
        <f t="shared" si="46"/>
        <v>-859.63297674911405</v>
      </c>
      <c r="DFL88" s="310">
        <f t="shared" si="46"/>
        <v>-859.63297674911405</v>
      </c>
      <c r="DFM88" s="310">
        <f t="shared" si="46"/>
        <v>-859.63297674911405</v>
      </c>
      <c r="DFN88" s="310">
        <f t="shared" si="46"/>
        <v>-859.63297674911405</v>
      </c>
      <c r="DFO88" s="310">
        <f t="shared" si="46"/>
        <v>-859.63297674911405</v>
      </c>
      <c r="DFP88" s="310">
        <f t="shared" si="46"/>
        <v>-859.63297674911405</v>
      </c>
      <c r="DFQ88" s="310">
        <f t="shared" si="46"/>
        <v>-859.63297674911405</v>
      </c>
      <c r="DFR88" s="310">
        <f t="shared" si="46"/>
        <v>-859.63297674911405</v>
      </c>
      <c r="DFS88" s="310">
        <f t="shared" si="46"/>
        <v>-859.63297674911405</v>
      </c>
      <c r="DFT88" s="310">
        <f t="shared" si="46"/>
        <v>-859.63297674911405</v>
      </c>
      <c r="DFU88" s="310">
        <f t="shared" si="46"/>
        <v>-859.63297674911405</v>
      </c>
      <c r="DFV88" s="310">
        <f t="shared" si="46"/>
        <v>-859.63297674911405</v>
      </c>
      <c r="DFW88" s="310">
        <f t="shared" si="46"/>
        <v>-859.63297674911405</v>
      </c>
      <c r="DFX88" s="310">
        <f t="shared" si="46"/>
        <v>-859.63297674911405</v>
      </c>
      <c r="DFY88" s="310">
        <f t="shared" si="46"/>
        <v>-859.63297674911405</v>
      </c>
      <c r="DFZ88" s="310">
        <f t="shared" si="46"/>
        <v>-859.63297674911405</v>
      </c>
      <c r="DGA88" s="310">
        <f t="shared" si="46"/>
        <v>-859.63297674911405</v>
      </c>
      <c r="DGB88" s="310">
        <f t="shared" si="46"/>
        <v>-859.63297674911405</v>
      </c>
      <c r="DGC88" s="310">
        <f t="shared" si="46"/>
        <v>-859.63297674911405</v>
      </c>
      <c r="DGD88" s="310">
        <f t="shared" ref="DGD88:DIO88" si="47">(DGD$87*$B101+SUM($F$8:$F$10)-((DGD$87*$B101+SUM($F$8:$F$10))/$F$11*$F$40)-($F$27*DGD$87/$D$7)-SUM($F$14:$F$26,$F$28:$F$33,$F$35:$F$36,$F$41))</f>
        <v>-859.63297674911405</v>
      </c>
      <c r="DGE88" s="310">
        <f t="shared" si="47"/>
        <v>-859.63297674911405</v>
      </c>
      <c r="DGF88" s="310">
        <f t="shared" si="47"/>
        <v>-859.63297674911405</v>
      </c>
      <c r="DGG88" s="310">
        <f t="shared" si="47"/>
        <v>-859.63297674911405</v>
      </c>
      <c r="DGH88" s="310">
        <f t="shared" si="47"/>
        <v>-859.63297674911405</v>
      </c>
      <c r="DGI88" s="310">
        <f t="shared" si="47"/>
        <v>-859.63297674911405</v>
      </c>
      <c r="DGJ88" s="310">
        <f t="shared" si="47"/>
        <v>-859.63297674911405</v>
      </c>
      <c r="DGK88" s="310">
        <f t="shared" si="47"/>
        <v>-859.63297674911405</v>
      </c>
      <c r="DGL88" s="310">
        <f t="shared" si="47"/>
        <v>-859.63297674911405</v>
      </c>
      <c r="DGM88" s="310">
        <f t="shared" si="47"/>
        <v>-859.63297674911405</v>
      </c>
      <c r="DGN88" s="310">
        <f t="shared" si="47"/>
        <v>-859.63297674911405</v>
      </c>
      <c r="DGO88" s="310">
        <f t="shared" si="47"/>
        <v>-859.63297674911405</v>
      </c>
      <c r="DGP88" s="310">
        <f t="shared" si="47"/>
        <v>-859.63297674911405</v>
      </c>
      <c r="DGQ88" s="310">
        <f t="shared" si="47"/>
        <v>-859.63297674911405</v>
      </c>
      <c r="DGR88" s="310">
        <f t="shared" si="47"/>
        <v>-859.63297674911405</v>
      </c>
      <c r="DGS88" s="310">
        <f t="shared" si="47"/>
        <v>-859.63297674911405</v>
      </c>
      <c r="DGT88" s="310">
        <f t="shared" si="47"/>
        <v>-859.63297674911405</v>
      </c>
      <c r="DGU88" s="310">
        <f t="shared" si="47"/>
        <v>-859.63297674911405</v>
      </c>
      <c r="DGV88" s="310">
        <f t="shared" si="47"/>
        <v>-859.63297674911405</v>
      </c>
      <c r="DGW88" s="310">
        <f t="shared" si="47"/>
        <v>-859.63297674911405</v>
      </c>
      <c r="DGX88" s="310">
        <f t="shared" si="47"/>
        <v>-859.63297674911405</v>
      </c>
      <c r="DGY88" s="310">
        <f t="shared" si="47"/>
        <v>-859.63297674911405</v>
      </c>
      <c r="DGZ88" s="310">
        <f t="shared" si="47"/>
        <v>-859.63297674911405</v>
      </c>
      <c r="DHA88" s="310">
        <f t="shared" si="47"/>
        <v>-859.63297674911405</v>
      </c>
      <c r="DHB88" s="310">
        <f t="shared" si="47"/>
        <v>-859.63297674911405</v>
      </c>
      <c r="DHC88" s="310">
        <f t="shared" si="47"/>
        <v>-859.63297674911405</v>
      </c>
      <c r="DHD88" s="310">
        <f t="shared" si="47"/>
        <v>-859.63297674911405</v>
      </c>
      <c r="DHE88" s="310">
        <f t="shared" si="47"/>
        <v>-859.63297674911405</v>
      </c>
      <c r="DHF88" s="310">
        <f t="shared" si="47"/>
        <v>-859.63297674911405</v>
      </c>
      <c r="DHG88" s="310">
        <f t="shared" si="47"/>
        <v>-859.63297674911405</v>
      </c>
      <c r="DHH88" s="310">
        <f t="shared" si="47"/>
        <v>-859.63297674911405</v>
      </c>
      <c r="DHI88" s="310">
        <f t="shared" si="47"/>
        <v>-859.63297674911405</v>
      </c>
      <c r="DHJ88" s="310">
        <f t="shared" si="47"/>
        <v>-859.63297674911405</v>
      </c>
      <c r="DHK88" s="310">
        <f t="shared" si="47"/>
        <v>-859.63297674911405</v>
      </c>
      <c r="DHL88" s="310">
        <f t="shared" si="47"/>
        <v>-859.63297674911405</v>
      </c>
      <c r="DHM88" s="310">
        <f t="shared" si="47"/>
        <v>-859.63297674911405</v>
      </c>
      <c r="DHN88" s="310">
        <f t="shared" si="47"/>
        <v>-859.63297674911405</v>
      </c>
      <c r="DHO88" s="310">
        <f t="shared" si="47"/>
        <v>-859.63297674911405</v>
      </c>
      <c r="DHP88" s="310">
        <f t="shared" si="47"/>
        <v>-859.63297674911405</v>
      </c>
      <c r="DHQ88" s="310">
        <f t="shared" si="47"/>
        <v>-859.63297674911405</v>
      </c>
      <c r="DHR88" s="310">
        <f t="shared" si="47"/>
        <v>-859.63297674911405</v>
      </c>
      <c r="DHS88" s="310">
        <f t="shared" si="47"/>
        <v>-859.63297674911405</v>
      </c>
      <c r="DHT88" s="310">
        <f t="shared" si="47"/>
        <v>-859.63297674911405</v>
      </c>
      <c r="DHU88" s="310">
        <f t="shared" si="47"/>
        <v>-859.63297674911405</v>
      </c>
      <c r="DHV88" s="310">
        <f t="shared" si="47"/>
        <v>-859.63297674911405</v>
      </c>
      <c r="DHW88" s="310">
        <f t="shared" si="47"/>
        <v>-859.63297674911405</v>
      </c>
      <c r="DHX88" s="310">
        <f t="shared" si="47"/>
        <v>-859.63297674911405</v>
      </c>
      <c r="DHY88" s="310">
        <f t="shared" si="47"/>
        <v>-859.63297674911405</v>
      </c>
      <c r="DHZ88" s="310">
        <f t="shared" si="47"/>
        <v>-859.63297674911405</v>
      </c>
      <c r="DIA88" s="310">
        <f t="shared" si="47"/>
        <v>-859.63297674911405</v>
      </c>
      <c r="DIB88" s="310">
        <f t="shared" si="47"/>
        <v>-859.63297674911405</v>
      </c>
      <c r="DIC88" s="310">
        <f t="shared" si="47"/>
        <v>-859.63297674911405</v>
      </c>
      <c r="DID88" s="310">
        <f t="shared" si="47"/>
        <v>-859.63297674911405</v>
      </c>
      <c r="DIE88" s="310">
        <f t="shared" si="47"/>
        <v>-859.63297674911405</v>
      </c>
      <c r="DIF88" s="310">
        <f t="shared" si="47"/>
        <v>-859.63297674911405</v>
      </c>
      <c r="DIG88" s="310">
        <f t="shared" si="47"/>
        <v>-859.63297674911405</v>
      </c>
      <c r="DIH88" s="310">
        <f t="shared" si="47"/>
        <v>-859.63297674911405</v>
      </c>
      <c r="DII88" s="310">
        <f t="shared" si="47"/>
        <v>-859.63297674911405</v>
      </c>
      <c r="DIJ88" s="310">
        <f t="shared" si="47"/>
        <v>-859.63297674911405</v>
      </c>
      <c r="DIK88" s="310">
        <f t="shared" si="47"/>
        <v>-859.63297674911405</v>
      </c>
      <c r="DIL88" s="310">
        <f t="shared" si="47"/>
        <v>-859.63297674911405</v>
      </c>
      <c r="DIM88" s="310">
        <f t="shared" si="47"/>
        <v>-859.63297674911405</v>
      </c>
      <c r="DIN88" s="310">
        <f t="shared" si="47"/>
        <v>-859.63297674911405</v>
      </c>
      <c r="DIO88" s="310">
        <f t="shared" si="47"/>
        <v>-859.63297674911405</v>
      </c>
      <c r="DIP88" s="310">
        <f t="shared" ref="DIP88:DLA88" si="48">(DIP$87*$B101+SUM($F$8:$F$10)-((DIP$87*$B101+SUM($F$8:$F$10))/$F$11*$F$40)-($F$27*DIP$87/$D$7)-SUM($F$14:$F$26,$F$28:$F$33,$F$35:$F$36,$F$41))</f>
        <v>-859.63297674911405</v>
      </c>
      <c r="DIQ88" s="310">
        <f t="shared" si="48"/>
        <v>-859.63297674911405</v>
      </c>
      <c r="DIR88" s="310">
        <f t="shared" si="48"/>
        <v>-859.63297674911405</v>
      </c>
      <c r="DIS88" s="310">
        <f t="shared" si="48"/>
        <v>-859.63297674911405</v>
      </c>
      <c r="DIT88" s="310">
        <f t="shared" si="48"/>
        <v>-859.63297674911405</v>
      </c>
      <c r="DIU88" s="310">
        <f t="shared" si="48"/>
        <v>-859.63297674911405</v>
      </c>
      <c r="DIV88" s="310">
        <f t="shared" si="48"/>
        <v>-859.63297674911405</v>
      </c>
      <c r="DIW88" s="310">
        <f t="shared" si="48"/>
        <v>-859.63297674911405</v>
      </c>
      <c r="DIX88" s="310">
        <f t="shared" si="48"/>
        <v>-859.63297674911405</v>
      </c>
      <c r="DIY88" s="310">
        <f t="shared" si="48"/>
        <v>-859.63297674911405</v>
      </c>
      <c r="DIZ88" s="310">
        <f t="shared" si="48"/>
        <v>-859.63297674911405</v>
      </c>
      <c r="DJA88" s="310">
        <f t="shared" si="48"/>
        <v>-859.63297674911405</v>
      </c>
      <c r="DJB88" s="310">
        <f t="shared" si="48"/>
        <v>-859.63297674911405</v>
      </c>
      <c r="DJC88" s="310">
        <f t="shared" si="48"/>
        <v>-859.63297674911405</v>
      </c>
      <c r="DJD88" s="310">
        <f t="shared" si="48"/>
        <v>-859.63297674911405</v>
      </c>
      <c r="DJE88" s="310">
        <f t="shared" si="48"/>
        <v>-859.63297674911405</v>
      </c>
      <c r="DJF88" s="310">
        <f t="shared" si="48"/>
        <v>-859.63297674911405</v>
      </c>
      <c r="DJG88" s="310">
        <f t="shared" si="48"/>
        <v>-859.63297674911405</v>
      </c>
      <c r="DJH88" s="310">
        <f t="shared" si="48"/>
        <v>-859.63297674911405</v>
      </c>
      <c r="DJI88" s="310">
        <f t="shared" si="48"/>
        <v>-859.63297674911405</v>
      </c>
      <c r="DJJ88" s="310">
        <f t="shared" si="48"/>
        <v>-859.63297674911405</v>
      </c>
      <c r="DJK88" s="310">
        <f t="shared" si="48"/>
        <v>-859.63297674911405</v>
      </c>
      <c r="DJL88" s="310">
        <f t="shared" si="48"/>
        <v>-859.63297674911405</v>
      </c>
      <c r="DJM88" s="310">
        <f t="shared" si="48"/>
        <v>-859.63297674911405</v>
      </c>
      <c r="DJN88" s="310">
        <f t="shared" si="48"/>
        <v>-859.63297674911405</v>
      </c>
      <c r="DJO88" s="310">
        <f t="shared" si="48"/>
        <v>-859.63297674911405</v>
      </c>
      <c r="DJP88" s="310">
        <f t="shared" si="48"/>
        <v>-859.63297674911405</v>
      </c>
      <c r="DJQ88" s="310">
        <f t="shared" si="48"/>
        <v>-859.63297674911405</v>
      </c>
      <c r="DJR88" s="310">
        <f t="shared" si="48"/>
        <v>-859.63297674911405</v>
      </c>
      <c r="DJS88" s="310">
        <f t="shared" si="48"/>
        <v>-859.63297674911405</v>
      </c>
      <c r="DJT88" s="310">
        <f t="shared" si="48"/>
        <v>-859.63297674911405</v>
      </c>
      <c r="DJU88" s="310">
        <f t="shared" si="48"/>
        <v>-859.63297674911405</v>
      </c>
      <c r="DJV88" s="310">
        <f t="shared" si="48"/>
        <v>-859.63297674911405</v>
      </c>
      <c r="DJW88" s="310">
        <f t="shared" si="48"/>
        <v>-859.63297674911405</v>
      </c>
      <c r="DJX88" s="310">
        <f t="shared" si="48"/>
        <v>-859.63297674911405</v>
      </c>
      <c r="DJY88" s="310">
        <f t="shared" si="48"/>
        <v>-859.63297674911405</v>
      </c>
      <c r="DJZ88" s="310">
        <f t="shared" si="48"/>
        <v>-859.63297674911405</v>
      </c>
      <c r="DKA88" s="310">
        <f t="shared" si="48"/>
        <v>-859.63297674911405</v>
      </c>
      <c r="DKB88" s="310">
        <f t="shared" si="48"/>
        <v>-859.63297674911405</v>
      </c>
      <c r="DKC88" s="310">
        <f t="shared" si="48"/>
        <v>-859.63297674911405</v>
      </c>
      <c r="DKD88" s="310">
        <f t="shared" si="48"/>
        <v>-859.63297674911405</v>
      </c>
      <c r="DKE88" s="310">
        <f t="shared" si="48"/>
        <v>-859.63297674911405</v>
      </c>
      <c r="DKF88" s="310">
        <f t="shared" si="48"/>
        <v>-859.63297674911405</v>
      </c>
      <c r="DKG88" s="310">
        <f t="shared" si="48"/>
        <v>-859.63297674911405</v>
      </c>
      <c r="DKH88" s="310">
        <f t="shared" si="48"/>
        <v>-859.63297674911405</v>
      </c>
      <c r="DKI88" s="310">
        <f t="shared" si="48"/>
        <v>-859.63297674911405</v>
      </c>
      <c r="DKJ88" s="310">
        <f t="shared" si="48"/>
        <v>-859.63297674911405</v>
      </c>
      <c r="DKK88" s="310">
        <f t="shared" si="48"/>
        <v>-859.63297674911405</v>
      </c>
      <c r="DKL88" s="310">
        <f t="shared" si="48"/>
        <v>-859.63297674911405</v>
      </c>
      <c r="DKM88" s="310">
        <f t="shared" si="48"/>
        <v>-859.63297674911405</v>
      </c>
      <c r="DKN88" s="310">
        <f t="shared" si="48"/>
        <v>-859.63297674911405</v>
      </c>
      <c r="DKO88" s="310">
        <f t="shared" si="48"/>
        <v>-859.63297674911405</v>
      </c>
      <c r="DKP88" s="310">
        <f t="shared" si="48"/>
        <v>-859.63297674911405</v>
      </c>
      <c r="DKQ88" s="310">
        <f t="shared" si="48"/>
        <v>-859.63297674911405</v>
      </c>
      <c r="DKR88" s="310">
        <f t="shared" si="48"/>
        <v>-859.63297674911405</v>
      </c>
      <c r="DKS88" s="310">
        <f t="shared" si="48"/>
        <v>-859.63297674911405</v>
      </c>
      <c r="DKT88" s="310">
        <f t="shared" si="48"/>
        <v>-859.63297674911405</v>
      </c>
      <c r="DKU88" s="310">
        <f t="shared" si="48"/>
        <v>-859.63297674911405</v>
      </c>
      <c r="DKV88" s="310">
        <f t="shared" si="48"/>
        <v>-859.63297674911405</v>
      </c>
      <c r="DKW88" s="310">
        <f t="shared" si="48"/>
        <v>-859.63297674911405</v>
      </c>
      <c r="DKX88" s="310">
        <f t="shared" si="48"/>
        <v>-859.63297674911405</v>
      </c>
      <c r="DKY88" s="310">
        <f t="shared" si="48"/>
        <v>-859.63297674911405</v>
      </c>
      <c r="DKZ88" s="310">
        <f t="shared" si="48"/>
        <v>-859.63297674911405</v>
      </c>
      <c r="DLA88" s="310">
        <f t="shared" si="48"/>
        <v>-859.63297674911405</v>
      </c>
      <c r="DLB88" s="310">
        <f t="shared" ref="DLB88:DNM88" si="49">(DLB$87*$B101+SUM($F$8:$F$10)-((DLB$87*$B101+SUM($F$8:$F$10))/$F$11*$F$40)-($F$27*DLB$87/$D$7)-SUM($F$14:$F$26,$F$28:$F$33,$F$35:$F$36,$F$41))</f>
        <v>-859.63297674911405</v>
      </c>
      <c r="DLC88" s="310">
        <f t="shared" si="49"/>
        <v>-859.63297674911405</v>
      </c>
      <c r="DLD88" s="310">
        <f t="shared" si="49"/>
        <v>-859.63297674911405</v>
      </c>
      <c r="DLE88" s="310">
        <f t="shared" si="49"/>
        <v>-859.63297674911405</v>
      </c>
      <c r="DLF88" s="310">
        <f t="shared" si="49"/>
        <v>-859.63297674911405</v>
      </c>
      <c r="DLG88" s="310">
        <f t="shared" si="49"/>
        <v>-859.63297674911405</v>
      </c>
      <c r="DLH88" s="310">
        <f t="shared" si="49"/>
        <v>-859.63297674911405</v>
      </c>
      <c r="DLI88" s="310">
        <f t="shared" si="49"/>
        <v>-859.63297674911405</v>
      </c>
      <c r="DLJ88" s="310">
        <f t="shared" si="49"/>
        <v>-859.63297674911405</v>
      </c>
      <c r="DLK88" s="310">
        <f t="shared" si="49"/>
        <v>-859.63297674911405</v>
      </c>
      <c r="DLL88" s="310">
        <f t="shared" si="49"/>
        <v>-859.63297674911405</v>
      </c>
      <c r="DLM88" s="310">
        <f t="shared" si="49"/>
        <v>-859.63297674911405</v>
      </c>
      <c r="DLN88" s="310">
        <f t="shared" si="49"/>
        <v>-859.63297674911405</v>
      </c>
      <c r="DLO88" s="310">
        <f t="shared" si="49"/>
        <v>-859.63297674911405</v>
      </c>
      <c r="DLP88" s="310">
        <f t="shared" si="49"/>
        <v>-859.63297674911405</v>
      </c>
      <c r="DLQ88" s="310">
        <f t="shared" si="49"/>
        <v>-859.63297674911405</v>
      </c>
      <c r="DLR88" s="310">
        <f t="shared" si="49"/>
        <v>-859.63297674911405</v>
      </c>
      <c r="DLS88" s="310">
        <f t="shared" si="49"/>
        <v>-859.63297674911405</v>
      </c>
      <c r="DLT88" s="310">
        <f t="shared" si="49"/>
        <v>-859.63297674911405</v>
      </c>
      <c r="DLU88" s="310">
        <f t="shared" si="49"/>
        <v>-859.63297674911405</v>
      </c>
      <c r="DLV88" s="310">
        <f t="shared" si="49"/>
        <v>-859.63297674911405</v>
      </c>
      <c r="DLW88" s="310">
        <f t="shared" si="49"/>
        <v>-859.63297674911405</v>
      </c>
      <c r="DLX88" s="310">
        <f t="shared" si="49"/>
        <v>-859.63297674911405</v>
      </c>
      <c r="DLY88" s="310">
        <f t="shared" si="49"/>
        <v>-859.63297674911405</v>
      </c>
      <c r="DLZ88" s="310">
        <f t="shared" si="49"/>
        <v>-859.63297674911405</v>
      </c>
      <c r="DMA88" s="310">
        <f t="shared" si="49"/>
        <v>-859.63297674911405</v>
      </c>
      <c r="DMB88" s="310">
        <f t="shared" si="49"/>
        <v>-859.63297674911405</v>
      </c>
      <c r="DMC88" s="310">
        <f t="shared" si="49"/>
        <v>-859.63297674911405</v>
      </c>
      <c r="DMD88" s="310">
        <f t="shared" si="49"/>
        <v>-859.63297674911405</v>
      </c>
      <c r="DME88" s="310">
        <f t="shared" si="49"/>
        <v>-859.63297674911405</v>
      </c>
      <c r="DMF88" s="310">
        <f t="shared" si="49"/>
        <v>-859.63297674911405</v>
      </c>
      <c r="DMG88" s="310">
        <f t="shared" si="49"/>
        <v>-859.63297674911405</v>
      </c>
      <c r="DMH88" s="310">
        <f t="shared" si="49"/>
        <v>-859.63297674911405</v>
      </c>
      <c r="DMI88" s="310">
        <f t="shared" si="49"/>
        <v>-859.63297674911405</v>
      </c>
      <c r="DMJ88" s="310">
        <f t="shared" si="49"/>
        <v>-859.63297674911405</v>
      </c>
      <c r="DMK88" s="310">
        <f t="shared" si="49"/>
        <v>-859.63297674911405</v>
      </c>
      <c r="DML88" s="310">
        <f t="shared" si="49"/>
        <v>-859.63297674911405</v>
      </c>
      <c r="DMM88" s="310">
        <f t="shared" si="49"/>
        <v>-859.63297674911405</v>
      </c>
      <c r="DMN88" s="310">
        <f t="shared" si="49"/>
        <v>-859.63297674911405</v>
      </c>
      <c r="DMO88" s="310">
        <f t="shared" si="49"/>
        <v>-859.63297674911405</v>
      </c>
      <c r="DMP88" s="310">
        <f t="shared" si="49"/>
        <v>-859.63297674911405</v>
      </c>
      <c r="DMQ88" s="310">
        <f t="shared" si="49"/>
        <v>-859.63297674911405</v>
      </c>
      <c r="DMR88" s="310">
        <f t="shared" si="49"/>
        <v>-859.63297674911405</v>
      </c>
      <c r="DMS88" s="310">
        <f t="shared" si="49"/>
        <v>-859.63297674911405</v>
      </c>
      <c r="DMT88" s="310">
        <f t="shared" si="49"/>
        <v>-859.63297674911405</v>
      </c>
      <c r="DMU88" s="310">
        <f t="shared" si="49"/>
        <v>-859.63297674911405</v>
      </c>
      <c r="DMV88" s="310">
        <f t="shared" si="49"/>
        <v>-859.63297674911405</v>
      </c>
      <c r="DMW88" s="310">
        <f t="shared" si="49"/>
        <v>-859.63297674911405</v>
      </c>
      <c r="DMX88" s="310">
        <f t="shared" si="49"/>
        <v>-859.63297674911405</v>
      </c>
      <c r="DMY88" s="310">
        <f t="shared" si="49"/>
        <v>-859.63297674911405</v>
      </c>
      <c r="DMZ88" s="310">
        <f t="shared" si="49"/>
        <v>-859.63297674911405</v>
      </c>
      <c r="DNA88" s="310">
        <f t="shared" si="49"/>
        <v>-859.63297674911405</v>
      </c>
      <c r="DNB88" s="310">
        <f t="shared" si="49"/>
        <v>-859.63297674911405</v>
      </c>
      <c r="DNC88" s="310">
        <f t="shared" si="49"/>
        <v>-859.63297674911405</v>
      </c>
      <c r="DND88" s="310">
        <f t="shared" si="49"/>
        <v>-859.63297674911405</v>
      </c>
      <c r="DNE88" s="310">
        <f t="shared" si="49"/>
        <v>-859.63297674911405</v>
      </c>
      <c r="DNF88" s="310">
        <f t="shared" si="49"/>
        <v>-859.63297674911405</v>
      </c>
      <c r="DNG88" s="310">
        <f t="shared" si="49"/>
        <v>-859.63297674911405</v>
      </c>
      <c r="DNH88" s="310">
        <f t="shared" si="49"/>
        <v>-859.63297674911405</v>
      </c>
      <c r="DNI88" s="310">
        <f t="shared" si="49"/>
        <v>-859.63297674911405</v>
      </c>
      <c r="DNJ88" s="310">
        <f t="shared" si="49"/>
        <v>-859.63297674911405</v>
      </c>
      <c r="DNK88" s="310">
        <f t="shared" si="49"/>
        <v>-859.63297674911405</v>
      </c>
      <c r="DNL88" s="310">
        <f t="shared" si="49"/>
        <v>-859.63297674911405</v>
      </c>
      <c r="DNM88" s="310">
        <f t="shared" si="49"/>
        <v>-859.63297674911405</v>
      </c>
      <c r="DNN88" s="310">
        <f t="shared" ref="DNN88:DPY88" si="50">(DNN$87*$B101+SUM($F$8:$F$10)-((DNN$87*$B101+SUM($F$8:$F$10))/$F$11*$F$40)-($F$27*DNN$87/$D$7)-SUM($F$14:$F$26,$F$28:$F$33,$F$35:$F$36,$F$41))</f>
        <v>-859.63297674911405</v>
      </c>
      <c r="DNO88" s="310">
        <f t="shared" si="50"/>
        <v>-859.63297674911405</v>
      </c>
      <c r="DNP88" s="310">
        <f t="shared" si="50"/>
        <v>-859.63297674911405</v>
      </c>
      <c r="DNQ88" s="310">
        <f t="shared" si="50"/>
        <v>-859.63297674911405</v>
      </c>
      <c r="DNR88" s="310">
        <f t="shared" si="50"/>
        <v>-859.63297674911405</v>
      </c>
      <c r="DNS88" s="310">
        <f t="shared" si="50"/>
        <v>-859.63297674911405</v>
      </c>
      <c r="DNT88" s="310">
        <f t="shared" si="50"/>
        <v>-859.63297674911405</v>
      </c>
      <c r="DNU88" s="310">
        <f t="shared" si="50"/>
        <v>-859.63297674911405</v>
      </c>
      <c r="DNV88" s="310">
        <f t="shared" si="50"/>
        <v>-859.63297674911405</v>
      </c>
      <c r="DNW88" s="310">
        <f t="shared" si="50"/>
        <v>-859.63297674911405</v>
      </c>
      <c r="DNX88" s="310">
        <f t="shared" si="50"/>
        <v>-859.63297674911405</v>
      </c>
      <c r="DNY88" s="310">
        <f t="shared" si="50"/>
        <v>-859.63297674911405</v>
      </c>
      <c r="DNZ88" s="310">
        <f t="shared" si="50"/>
        <v>-859.63297674911405</v>
      </c>
      <c r="DOA88" s="310">
        <f t="shared" si="50"/>
        <v>-859.63297674911405</v>
      </c>
      <c r="DOB88" s="310">
        <f t="shared" si="50"/>
        <v>-859.63297674911405</v>
      </c>
      <c r="DOC88" s="310">
        <f t="shared" si="50"/>
        <v>-859.63297674911405</v>
      </c>
      <c r="DOD88" s="310">
        <f t="shared" si="50"/>
        <v>-859.63297674911405</v>
      </c>
      <c r="DOE88" s="310">
        <f t="shared" si="50"/>
        <v>-859.63297674911405</v>
      </c>
      <c r="DOF88" s="310">
        <f t="shared" si="50"/>
        <v>-859.63297674911405</v>
      </c>
      <c r="DOG88" s="310">
        <f t="shared" si="50"/>
        <v>-859.63297674911405</v>
      </c>
      <c r="DOH88" s="310">
        <f t="shared" si="50"/>
        <v>-859.63297674911405</v>
      </c>
      <c r="DOI88" s="310">
        <f t="shared" si="50"/>
        <v>-859.63297674911405</v>
      </c>
      <c r="DOJ88" s="310">
        <f t="shared" si="50"/>
        <v>-859.63297674911405</v>
      </c>
      <c r="DOK88" s="310">
        <f t="shared" si="50"/>
        <v>-859.63297674911405</v>
      </c>
      <c r="DOL88" s="310">
        <f t="shared" si="50"/>
        <v>-859.63297674911405</v>
      </c>
      <c r="DOM88" s="310">
        <f t="shared" si="50"/>
        <v>-859.63297674911405</v>
      </c>
      <c r="DON88" s="310">
        <f t="shared" si="50"/>
        <v>-859.63297674911405</v>
      </c>
      <c r="DOO88" s="310">
        <f t="shared" si="50"/>
        <v>-859.63297674911405</v>
      </c>
      <c r="DOP88" s="310">
        <f t="shared" si="50"/>
        <v>-859.63297674911405</v>
      </c>
      <c r="DOQ88" s="310">
        <f t="shared" si="50"/>
        <v>-859.63297674911405</v>
      </c>
      <c r="DOR88" s="310">
        <f t="shared" si="50"/>
        <v>-859.63297674911405</v>
      </c>
      <c r="DOS88" s="310">
        <f t="shared" si="50"/>
        <v>-859.63297674911405</v>
      </c>
      <c r="DOT88" s="310">
        <f t="shared" si="50"/>
        <v>-859.63297674911405</v>
      </c>
      <c r="DOU88" s="310">
        <f t="shared" si="50"/>
        <v>-859.63297674911405</v>
      </c>
      <c r="DOV88" s="310">
        <f t="shared" si="50"/>
        <v>-859.63297674911405</v>
      </c>
      <c r="DOW88" s="310">
        <f t="shared" si="50"/>
        <v>-859.63297674911405</v>
      </c>
      <c r="DOX88" s="310">
        <f t="shared" si="50"/>
        <v>-859.63297674911405</v>
      </c>
      <c r="DOY88" s="310">
        <f t="shared" si="50"/>
        <v>-859.63297674911405</v>
      </c>
      <c r="DOZ88" s="310">
        <f t="shared" si="50"/>
        <v>-859.63297674911405</v>
      </c>
      <c r="DPA88" s="310">
        <f t="shared" si="50"/>
        <v>-859.63297674911405</v>
      </c>
      <c r="DPB88" s="310">
        <f t="shared" si="50"/>
        <v>-859.63297674911405</v>
      </c>
      <c r="DPC88" s="310">
        <f t="shared" si="50"/>
        <v>-859.63297674911405</v>
      </c>
      <c r="DPD88" s="310">
        <f t="shared" si="50"/>
        <v>-859.63297674911405</v>
      </c>
      <c r="DPE88" s="310">
        <f t="shared" si="50"/>
        <v>-859.63297674911405</v>
      </c>
      <c r="DPF88" s="310">
        <f t="shared" si="50"/>
        <v>-859.63297674911405</v>
      </c>
      <c r="DPG88" s="310">
        <f t="shared" si="50"/>
        <v>-859.63297674911405</v>
      </c>
      <c r="DPH88" s="310">
        <f t="shared" si="50"/>
        <v>-859.63297674911405</v>
      </c>
      <c r="DPI88" s="310">
        <f t="shared" si="50"/>
        <v>-859.63297674911405</v>
      </c>
      <c r="DPJ88" s="310">
        <f t="shared" si="50"/>
        <v>-859.63297674911405</v>
      </c>
      <c r="DPK88" s="310">
        <f t="shared" si="50"/>
        <v>-859.63297674911405</v>
      </c>
      <c r="DPL88" s="310">
        <f t="shared" si="50"/>
        <v>-859.63297674911405</v>
      </c>
      <c r="DPM88" s="310">
        <f t="shared" si="50"/>
        <v>-859.63297674911405</v>
      </c>
      <c r="DPN88" s="310">
        <f t="shared" si="50"/>
        <v>-859.63297674911405</v>
      </c>
      <c r="DPO88" s="310">
        <f t="shared" si="50"/>
        <v>-859.63297674911405</v>
      </c>
      <c r="DPP88" s="310">
        <f t="shared" si="50"/>
        <v>-859.63297674911405</v>
      </c>
      <c r="DPQ88" s="310">
        <f t="shared" si="50"/>
        <v>-859.63297674911405</v>
      </c>
      <c r="DPR88" s="310">
        <f t="shared" si="50"/>
        <v>-859.63297674911405</v>
      </c>
      <c r="DPS88" s="310">
        <f t="shared" si="50"/>
        <v>-859.63297674911405</v>
      </c>
      <c r="DPT88" s="310">
        <f t="shared" si="50"/>
        <v>-859.63297674911405</v>
      </c>
      <c r="DPU88" s="310">
        <f t="shared" si="50"/>
        <v>-859.63297674911405</v>
      </c>
      <c r="DPV88" s="310">
        <f t="shared" si="50"/>
        <v>-859.63297674911405</v>
      </c>
      <c r="DPW88" s="310">
        <f t="shared" si="50"/>
        <v>-859.63297674911405</v>
      </c>
      <c r="DPX88" s="310">
        <f t="shared" si="50"/>
        <v>-859.63297674911405</v>
      </c>
      <c r="DPY88" s="310">
        <f t="shared" si="50"/>
        <v>-859.63297674911405</v>
      </c>
      <c r="DPZ88" s="310">
        <f t="shared" ref="DPZ88:DSK88" si="51">(DPZ$87*$B101+SUM($F$8:$F$10)-((DPZ$87*$B101+SUM($F$8:$F$10))/$F$11*$F$40)-($F$27*DPZ$87/$D$7)-SUM($F$14:$F$26,$F$28:$F$33,$F$35:$F$36,$F$41))</f>
        <v>-859.63297674911405</v>
      </c>
      <c r="DQA88" s="310">
        <f t="shared" si="51"/>
        <v>-859.63297674911405</v>
      </c>
      <c r="DQB88" s="310">
        <f t="shared" si="51"/>
        <v>-859.63297674911405</v>
      </c>
      <c r="DQC88" s="310">
        <f t="shared" si="51"/>
        <v>-859.63297674911405</v>
      </c>
      <c r="DQD88" s="310">
        <f t="shared" si="51"/>
        <v>-859.63297674911405</v>
      </c>
      <c r="DQE88" s="310">
        <f t="shared" si="51"/>
        <v>-859.63297674911405</v>
      </c>
      <c r="DQF88" s="310">
        <f t="shared" si="51"/>
        <v>-859.63297674911405</v>
      </c>
      <c r="DQG88" s="310">
        <f t="shared" si="51"/>
        <v>-859.63297674911405</v>
      </c>
      <c r="DQH88" s="310">
        <f t="shared" si="51"/>
        <v>-859.63297674911405</v>
      </c>
      <c r="DQI88" s="310">
        <f t="shared" si="51"/>
        <v>-859.63297674911405</v>
      </c>
      <c r="DQJ88" s="310">
        <f t="shared" si="51"/>
        <v>-859.63297674911405</v>
      </c>
      <c r="DQK88" s="310">
        <f t="shared" si="51"/>
        <v>-859.63297674911405</v>
      </c>
      <c r="DQL88" s="310">
        <f t="shared" si="51"/>
        <v>-859.63297674911405</v>
      </c>
      <c r="DQM88" s="310">
        <f t="shared" si="51"/>
        <v>-859.63297674911405</v>
      </c>
      <c r="DQN88" s="310">
        <f t="shared" si="51"/>
        <v>-859.63297674911405</v>
      </c>
      <c r="DQO88" s="310">
        <f t="shared" si="51"/>
        <v>-859.63297674911405</v>
      </c>
      <c r="DQP88" s="310">
        <f t="shared" si="51"/>
        <v>-859.63297674911405</v>
      </c>
      <c r="DQQ88" s="310">
        <f t="shared" si="51"/>
        <v>-859.63297674911405</v>
      </c>
      <c r="DQR88" s="310">
        <f t="shared" si="51"/>
        <v>-859.63297674911405</v>
      </c>
      <c r="DQS88" s="310">
        <f t="shared" si="51"/>
        <v>-859.63297674911405</v>
      </c>
      <c r="DQT88" s="310">
        <f t="shared" si="51"/>
        <v>-859.63297674911405</v>
      </c>
      <c r="DQU88" s="310">
        <f t="shared" si="51"/>
        <v>-859.63297674911405</v>
      </c>
      <c r="DQV88" s="310">
        <f t="shared" si="51"/>
        <v>-859.63297674911405</v>
      </c>
      <c r="DQW88" s="310">
        <f t="shared" si="51"/>
        <v>-859.63297674911405</v>
      </c>
      <c r="DQX88" s="310">
        <f t="shared" si="51"/>
        <v>-859.63297674911405</v>
      </c>
      <c r="DQY88" s="310">
        <f t="shared" si="51"/>
        <v>-859.63297674911405</v>
      </c>
      <c r="DQZ88" s="310">
        <f t="shared" si="51"/>
        <v>-859.63297674911405</v>
      </c>
      <c r="DRA88" s="310">
        <f t="shared" si="51"/>
        <v>-859.63297674911405</v>
      </c>
      <c r="DRB88" s="310">
        <f t="shared" si="51"/>
        <v>-859.63297674911405</v>
      </c>
      <c r="DRC88" s="310">
        <f t="shared" si="51"/>
        <v>-859.63297674911405</v>
      </c>
      <c r="DRD88" s="310">
        <f t="shared" si="51"/>
        <v>-859.63297674911405</v>
      </c>
      <c r="DRE88" s="310">
        <f t="shared" si="51"/>
        <v>-859.63297674911405</v>
      </c>
      <c r="DRF88" s="310">
        <f t="shared" si="51"/>
        <v>-859.63297674911405</v>
      </c>
      <c r="DRG88" s="310">
        <f t="shared" si="51"/>
        <v>-859.63297674911405</v>
      </c>
      <c r="DRH88" s="310">
        <f t="shared" si="51"/>
        <v>-859.63297674911405</v>
      </c>
      <c r="DRI88" s="310">
        <f t="shared" si="51"/>
        <v>-859.63297674911405</v>
      </c>
      <c r="DRJ88" s="310">
        <f t="shared" si="51"/>
        <v>-859.63297674911405</v>
      </c>
      <c r="DRK88" s="310">
        <f t="shared" si="51"/>
        <v>-859.63297674911405</v>
      </c>
      <c r="DRL88" s="310">
        <f t="shared" si="51"/>
        <v>-859.63297674911405</v>
      </c>
      <c r="DRM88" s="310">
        <f t="shared" si="51"/>
        <v>-859.63297674911405</v>
      </c>
      <c r="DRN88" s="310">
        <f t="shared" si="51"/>
        <v>-859.63297674911405</v>
      </c>
      <c r="DRO88" s="310">
        <f t="shared" si="51"/>
        <v>-859.63297674911405</v>
      </c>
      <c r="DRP88" s="310">
        <f t="shared" si="51"/>
        <v>-859.63297674911405</v>
      </c>
      <c r="DRQ88" s="310">
        <f t="shared" si="51"/>
        <v>-859.63297674911405</v>
      </c>
      <c r="DRR88" s="310">
        <f t="shared" si="51"/>
        <v>-859.63297674911405</v>
      </c>
      <c r="DRS88" s="310">
        <f t="shared" si="51"/>
        <v>-859.63297674911405</v>
      </c>
      <c r="DRT88" s="310">
        <f t="shared" si="51"/>
        <v>-859.63297674911405</v>
      </c>
      <c r="DRU88" s="310">
        <f t="shared" si="51"/>
        <v>-859.63297674911405</v>
      </c>
      <c r="DRV88" s="310">
        <f t="shared" si="51"/>
        <v>-859.63297674911405</v>
      </c>
      <c r="DRW88" s="310">
        <f t="shared" si="51"/>
        <v>-859.63297674911405</v>
      </c>
      <c r="DRX88" s="310">
        <f t="shared" si="51"/>
        <v>-859.63297674911405</v>
      </c>
      <c r="DRY88" s="310">
        <f t="shared" si="51"/>
        <v>-859.63297674911405</v>
      </c>
      <c r="DRZ88" s="310">
        <f t="shared" si="51"/>
        <v>-859.63297674911405</v>
      </c>
      <c r="DSA88" s="310">
        <f t="shared" si="51"/>
        <v>-859.63297674911405</v>
      </c>
      <c r="DSB88" s="310">
        <f t="shared" si="51"/>
        <v>-859.63297674911405</v>
      </c>
      <c r="DSC88" s="310">
        <f t="shared" si="51"/>
        <v>-859.63297674911405</v>
      </c>
      <c r="DSD88" s="310">
        <f t="shared" si="51"/>
        <v>-859.63297674911405</v>
      </c>
      <c r="DSE88" s="310">
        <f t="shared" si="51"/>
        <v>-859.63297674911405</v>
      </c>
      <c r="DSF88" s="310">
        <f t="shared" si="51"/>
        <v>-859.63297674911405</v>
      </c>
      <c r="DSG88" s="310">
        <f t="shared" si="51"/>
        <v>-859.63297674911405</v>
      </c>
      <c r="DSH88" s="310">
        <f t="shared" si="51"/>
        <v>-859.63297674911405</v>
      </c>
      <c r="DSI88" s="310">
        <f t="shared" si="51"/>
        <v>-859.63297674911405</v>
      </c>
      <c r="DSJ88" s="310">
        <f t="shared" si="51"/>
        <v>-859.63297674911405</v>
      </c>
      <c r="DSK88" s="310">
        <f t="shared" si="51"/>
        <v>-859.63297674911405</v>
      </c>
      <c r="DSL88" s="310">
        <f t="shared" ref="DSL88:DUW88" si="52">(DSL$87*$B101+SUM($F$8:$F$10)-((DSL$87*$B101+SUM($F$8:$F$10))/$F$11*$F$40)-($F$27*DSL$87/$D$7)-SUM($F$14:$F$26,$F$28:$F$33,$F$35:$F$36,$F$41))</f>
        <v>-859.63297674911405</v>
      </c>
      <c r="DSM88" s="310">
        <f t="shared" si="52"/>
        <v>-859.63297674911405</v>
      </c>
      <c r="DSN88" s="310">
        <f t="shared" si="52"/>
        <v>-859.63297674911405</v>
      </c>
      <c r="DSO88" s="310">
        <f t="shared" si="52"/>
        <v>-859.63297674911405</v>
      </c>
      <c r="DSP88" s="310">
        <f t="shared" si="52"/>
        <v>-859.63297674911405</v>
      </c>
      <c r="DSQ88" s="310">
        <f t="shared" si="52"/>
        <v>-859.63297674911405</v>
      </c>
      <c r="DSR88" s="310">
        <f t="shared" si="52"/>
        <v>-859.63297674911405</v>
      </c>
      <c r="DSS88" s="310">
        <f t="shared" si="52"/>
        <v>-859.63297674911405</v>
      </c>
      <c r="DST88" s="310">
        <f t="shared" si="52"/>
        <v>-859.63297674911405</v>
      </c>
      <c r="DSU88" s="310">
        <f t="shared" si="52"/>
        <v>-859.63297674911405</v>
      </c>
      <c r="DSV88" s="310">
        <f t="shared" si="52"/>
        <v>-859.63297674911405</v>
      </c>
      <c r="DSW88" s="310">
        <f t="shared" si="52"/>
        <v>-859.63297674911405</v>
      </c>
      <c r="DSX88" s="310">
        <f t="shared" si="52"/>
        <v>-859.63297674911405</v>
      </c>
      <c r="DSY88" s="310">
        <f t="shared" si="52"/>
        <v>-859.63297674911405</v>
      </c>
      <c r="DSZ88" s="310">
        <f t="shared" si="52"/>
        <v>-859.63297674911405</v>
      </c>
      <c r="DTA88" s="310">
        <f t="shared" si="52"/>
        <v>-859.63297674911405</v>
      </c>
      <c r="DTB88" s="310">
        <f t="shared" si="52"/>
        <v>-859.63297674911405</v>
      </c>
      <c r="DTC88" s="310">
        <f t="shared" si="52"/>
        <v>-859.63297674911405</v>
      </c>
      <c r="DTD88" s="310">
        <f t="shared" si="52"/>
        <v>-859.63297674911405</v>
      </c>
      <c r="DTE88" s="310">
        <f t="shared" si="52"/>
        <v>-859.63297674911405</v>
      </c>
      <c r="DTF88" s="310">
        <f t="shared" si="52"/>
        <v>-859.63297674911405</v>
      </c>
      <c r="DTG88" s="310">
        <f t="shared" si="52"/>
        <v>-859.63297674911405</v>
      </c>
      <c r="DTH88" s="310">
        <f t="shared" si="52"/>
        <v>-859.63297674911405</v>
      </c>
      <c r="DTI88" s="310">
        <f t="shared" si="52"/>
        <v>-859.63297674911405</v>
      </c>
      <c r="DTJ88" s="310">
        <f t="shared" si="52"/>
        <v>-859.63297674911405</v>
      </c>
      <c r="DTK88" s="310">
        <f t="shared" si="52"/>
        <v>-859.63297674911405</v>
      </c>
      <c r="DTL88" s="310">
        <f t="shared" si="52"/>
        <v>-859.63297674911405</v>
      </c>
      <c r="DTM88" s="310">
        <f t="shared" si="52"/>
        <v>-859.63297674911405</v>
      </c>
      <c r="DTN88" s="310">
        <f t="shared" si="52"/>
        <v>-859.63297674911405</v>
      </c>
      <c r="DTO88" s="310">
        <f t="shared" si="52"/>
        <v>-859.63297674911405</v>
      </c>
      <c r="DTP88" s="310">
        <f t="shared" si="52"/>
        <v>-859.63297674911405</v>
      </c>
      <c r="DTQ88" s="310">
        <f t="shared" si="52"/>
        <v>-859.63297674911405</v>
      </c>
      <c r="DTR88" s="310">
        <f t="shared" si="52"/>
        <v>-859.63297674911405</v>
      </c>
      <c r="DTS88" s="310">
        <f t="shared" si="52"/>
        <v>-859.63297674911405</v>
      </c>
      <c r="DTT88" s="310">
        <f t="shared" si="52"/>
        <v>-859.63297674911405</v>
      </c>
      <c r="DTU88" s="310">
        <f t="shared" si="52"/>
        <v>-859.63297674911405</v>
      </c>
      <c r="DTV88" s="310">
        <f t="shared" si="52"/>
        <v>-859.63297674911405</v>
      </c>
      <c r="DTW88" s="310">
        <f t="shared" si="52"/>
        <v>-859.63297674911405</v>
      </c>
      <c r="DTX88" s="310">
        <f t="shared" si="52"/>
        <v>-859.63297674911405</v>
      </c>
      <c r="DTY88" s="310">
        <f t="shared" si="52"/>
        <v>-859.63297674911405</v>
      </c>
      <c r="DTZ88" s="310">
        <f t="shared" si="52"/>
        <v>-859.63297674911405</v>
      </c>
      <c r="DUA88" s="310">
        <f t="shared" si="52"/>
        <v>-859.63297674911405</v>
      </c>
      <c r="DUB88" s="310">
        <f t="shared" si="52"/>
        <v>-859.63297674911405</v>
      </c>
      <c r="DUC88" s="310">
        <f t="shared" si="52"/>
        <v>-859.63297674911405</v>
      </c>
      <c r="DUD88" s="310">
        <f t="shared" si="52"/>
        <v>-859.63297674911405</v>
      </c>
      <c r="DUE88" s="310">
        <f t="shared" si="52"/>
        <v>-859.63297674911405</v>
      </c>
      <c r="DUF88" s="310">
        <f t="shared" si="52"/>
        <v>-859.63297674911405</v>
      </c>
      <c r="DUG88" s="310">
        <f t="shared" si="52"/>
        <v>-859.63297674911405</v>
      </c>
      <c r="DUH88" s="310">
        <f t="shared" si="52"/>
        <v>-859.63297674911405</v>
      </c>
      <c r="DUI88" s="310">
        <f t="shared" si="52"/>
        <v>-859.63297674911405</v>
      </c>
      <c r="DUJ88" s="310">
        <f t="shared" si="52"/>
        <v>-859.63297674911405</v>
      </c>
      <c r="DUK88" s="310">
        <f t="shared" si="52"/>
        <v>-859.63297674911405</v>
      </c>
      <c r="DUL88" s="310">
        <f t="shared" si="52"/>
        <v>-859.63297674911405</v>
      </c>
      <c r="DUM88" s="310">
        <f t="shared" si="52"/>
        <v>-859.63297674911405</v>
      </c>
      <c r="DUN88" s="310">
        <f t="shared" si="52"/>
        <v>-859.63297674911405</v>
      </c>
      <c r="DUO88" s="310">
        <f t="shared" si="52"/>
        <v>-859.63297674911405</v>
      </c>
      <c r="DUP88" s="310">
        <f t="shared" si="52"/>
        <v>-859.63297674911405</v>
      </c>
      <c r="DUQ88" s="310">
        <f t="shared" si="52"/>
        <v>-859.63297674911405</v>
      </c>
      <c r="DUR88" s="310">
        <f t="shared" si="52"/>
        <v>-859.63297674911405</v>
      </c>
      <c r="DUS88" s="310">
        <f t="shared" si="52"/>
        <v>-859.63297674911405</v>
      </c>
      <c r="DUT88" s="310">
        <f t="shared" si="52"/>
        <v>-859.63297674911405</v>
      </c>
      <c r="DUU88" s="310">
        <f t="shared" si="52"/>
        <v>-859.63297674911405</v>
      </c>
      <c r="DUV88" s="310">
        <f t="shared" si="52"/>
        <v>-859.63297674911405</v>
      </c>
      <c r="DUW88" s="310">
        <f t="shared" si="52"/>
        <v>-859.63297674911405</v>
      </c>
      <c r="DUX88" s="310">
        <f t="shared" ref="DUX88:DXI88" si="53">(DUX$87*$B101+SUM($F$8:$F$10)-((DUX$87*$B101+SUM($F$8:$F$10))/$F$11*$F$40)-($F$27*DUX$87/$D$7)-SUM($F$14:$F$26,$F$28:$F$33,$F$35:$F$36,$F$41))</f>
        <v>-859.63297674911405</v>
      </c>
      <c r="DUY88" s="310">
        <f t="shared" si="53"/>
        <v>-859.63297674911405</v>
      </c>
      <c r="DUZ88" s="310">
        <f t="shared" si="53"/>
        <v>-859.63297674911405</v>
      </c>
      <c r="DVA88" s="310">
        <f t="shared" si="53"/>
        <v>-859.63297674911405</v>
      </c>
      <c r="DVB88" s="310">
        <f t="shared" si="53"/>
        <v>-859.63297674911405</v>
      </c>
      <c r="DVC88" s="310">
        <f t="shared" si="53"/>
        <v>-859.63297674911405</v>
      </c>
      <c r="DVD88" s="310">
        <f t="shared" si="53"/>
        <v>-859.63297674911405</v>
      </c>
      <c r="DVE88" s="310">
        <f t="shared" si="53"/>
        <v>-859.63297674911405</v>
      </c>
      <c r="DVF88" s="310">
        <f t="shared" si="53"/>
        <v>-859.63297674911405</v>
      </c>
      <c r="DVG88" s="310">
        <f t="shared" si="53"/>
        <v>-859.63297674911405</v>
      </c>
      <c r="DVH88" s="310">
        <f t="shared" si="53"/>
        <v>-859.63297674911405</v>
      </c>
      <c r="DVI88" s="310">
        <f t="shared" si="53"/>
        <v>-859.63297674911405</v>
      </c>
      <c r="DVJ88" s="310">
        <f t="shared" si="53"/>
        <v>-859.63297674911405</v>
      </c>
      <c r="DVK88" s="310">
        <f t="shared" si="53"/>
        <v>-859.63297674911405</v>
      </c>
      <c r="DVL88" s="310">
        <f t="shared" si="53"/>
        <v>-859.63297674911405</v>
      </c>
      <c r="DVM88" s="310">
        <f t="shared" si="53"/>
        <v>-859.63297674911405</v>
      </c>
      <c r="DVN88" s="310">
        <f t="shared" si="53"/>
        <v>-859.63297674911405</v>
      </c>
      <c r="DVO88" s="310">
        <f t="shared" si="53"/>
        <v>-859.63297674911405</v>
      </c>
      <c r="DVP88" s="310">
        <f t="shared" si="53"/>
        <v>-859.63297674911405</v>
      </c>
      <c r="DVQ88" s="310">
        <f t="shared" si="53"/>
        <v>-859.63297674911405</v>
      </c>
      <c r="DVR88" s="310">
        <f t="shared" si="53"/>
        <v>-859.63297674911405</v>
      </c>
      <c r="DVS88" s="310">
        <f t="shared" si="53"/>
        <v>-859.63297674911405</v>
      </c>
      <c r="DVT88" s="310">
        <f t="shared" si="53"/>
        <v>-859.63297674911405</v>
      </c>
      <c r="DVU88" s="310">
        <f t="shared" si="53"/>
        <v>-859.63297674911405</v>
      </c>
      <c r="DVV88" s="310">
        <f t="shared" si="53"/>
        <v>-859.63297674911405</v>
      </c>
      <c r="DVW88" s="310">
        <f t="shared" si="53"/>
        <v>-859.63297674911405</v>
      </c>
      <c r="DVX88" s="310">
        <f t="shared" si="53"/>
        <v>-859.63297674911405</v>
      </c>
      <c r="DVY88" s="310">
        <f t="shared" si="53"/>
        <v>-859.63297674911405</v>
      </c>
      <c r="DVZ88" s="310">
        <f t="shared" si="53"/>
        <v>-859.63297674911405</v>
      </c>
      <c r="DWA88" s="310">
        <f t="shared" si="53"/>
        <v>-859.63297674911405</v>
      </c>
      <c r="DWB88" s="310">
        <f t="shared" si="53"/>
        <v>-859.63297674911405</v>
      </c>
      <c r="DWC88" s="310">
        <f t="shared" si="53"/>
        <v>-859.63297674911405</v>
      </c>
      <c r="DWD88" s="310">
        <f t="shared" si="53"/>
        <v>-859.63297674911405</v>
      </c>
      <c r="DWE88" s="310">
        <f t="shared" si="53"/>
        <v>-859.63297674911405</v>
      </c>
      <c r="DWF88" s="310">
        <f t="shared" si="53"/>
        <v>-859.63297674911405</v>
      </c>
      <c r="DWG88" s="310">
        <f t="shared" si="53"/>
        <v>-859.63297674911405</v>
      </c>
      <c r="DWH88" s="310">
        <f t="shared" si="53"/>
        <v>-859.63297674911405</v>
      </c>
      <c r="DWI88" s="310">
        <f t="shared" si="53"/>
        <v>-859.63297674911405</v>
      </c>
      <c r="DWJ88" s="310">
        <f t="shared" si="53"/>
        <v>-859.63297674911405</v>
      </c>
      <c r="DWK88" s="310">
        <f t="shared" si="53"/>
        <v>-859.63297674911405</v>
      </c>
      <c r="DWL88" s="310">
        <f t="shared" si="53"/>
        <v>-859.63297674911405</v>
      </c>
      <c r="DWM88" s="310">
        <f t="shared" si="53"/>
        <v>-859.63297674911405</v>
      </c>
      <c r="DWN88" s="310">
        <f t="shared" si="53"/>
        <v>-859.63297674911405</v>
      </c>
      <c r="DWO88" s="310">
        <f t="shared" si="53"/>
        <v>-859.63297674911405</v>
      </c>
      <c r="DWP88" s="310">
        <f t="shared" si="53"/>
        <v>-859.63297674911405</v>
      </c>
      <c r="DWQ88" s="310">
        <f t="shared" si="53"/>
        <v>-859.63297674911405</v>
      </c>
      <c r="DWR88" s="310">
        <f t="shared" si="53"/>
        <v>-859.63297674911405</v>
      </c>
      <c r="DWS88" s="310">
        <f t="shared" si="53"/>
        <v>-859.63297674911405</v>
      </c>
      <c r="DWT88" s="310">
        <f t="shared" si="53"/>
        <v>-859.63297674911405</v>
      </c>
      <c r="DWU88" s="310">
        <f t="shared" si="53"/>
        <v>-859.63297674911405</v>
      </c>
      <c r="DWV88" s="310">
        <f t="shared" si="53"/>
        <v>-859.63297674911405</v>
      </c>
      <c r="DWW88" s="310">
        <f t="shared" si="53"/>
        <v>-859.63297674911405</v>
      </c>
      <c r="DWX88" s="310">
        <f t="shared" si="53"/>
        <v>-859.63297674911405</v>
      </c>
      <c r="DWY88" s="310">
        <f t="shared" si="53"/>
        <v>-859.63297674911405</v>
      </c>
      <c r="DWZ88" s="310">
        <f t="shared" si="53"/>
        <v>-859.63297674911405</v>
      </c>
      <c r="DXA88" s="310">
        <f t="shared" si="53"/>
        <v>-859.63297674911405</v>
      </c>
      <c r="DXB88" s="310">
        <f t="shared" si="53"/>
        <v>-859.63297674911405</v>
      </c>
      <c r="DXC88" s="310">
        <f t="shared" si="53"/>
        <v>-859.63297674911405</v>
      </c>
      <c r="DXD88" s="310">
        <f t="shared" si="53"/>
        <v>-859.63297674911405</v>
      </c>
      <c r="DXE88" s="310">
        <f t="shared" si="53"/>
        <v>-859.63297674911405</v>
      </c>
      <c r="DXF88" s="310">
        <f t="shared" si="53"/>
        <v>-859.63297674911405</v>
      </c>
      <c r="DXG88" s="310">
        <f t="shared" si="53"/>
        <v>-859.63297674911405</v>
      </c>
      <c r="DXH88" s="310">
        <f t="shared" si="53"/>
        <v>-859.63297674911405</v>
      </c>
      <c r="DXI88" s="310">
        <f t="shared" si="53"/>
        <v>-859.63297674911405</v>
      </c>
      <c r="DXJ88" s="310">
        <f t="shared" ref="DXJ88:DZU88" si="54">(DXJ$87*$B101+SUM($F$8:$F$10)-((DXJ$87*$B101+SUM($F$8:$F$10))/$F$11*$F$40)-($F$27*DXJ$87/$D$7)-SUM($F$14:$F$26,$F$28:$F$33,$F$35:$F$36,$F$41))</f>
        <v>-859.63297674911405</v>
      </c>
      <c r="DXK88" s="310">
        <f t="shared" si="54"/>
        <v>-859.63297674911405</v>
      </c>
      <c r="DXL88" s="310">
        <f t="shared" si="54"/>
        <v>-859.63297674911405</v>
      </c>
      <c r="DXM88" s="310">
        <f t="shared" si="54"/>
        <v>-859.63297674911405</v>
      </c>
      <c r="DXN88" s="310">
        <f t="shared" si="54"/>
        <v>-859.63297674911405</v>
      </c>
      <c r="DXO88" s="310">
        <f t="shared" si="54"/>
        <v>-859.63297674911405</v>
      </c>
      <c r="DXP88" s="310">
        <f t="shared" si="54"/>
        <v>-859.63297674911405</v>
      </c>
      <c r="DXQ88" s="310">
        <f t="shared" si="54"/>
        <v>-859.63297674911405</v>
      </c>
      <c r="DXR88" s="310">
        <f t="shared" si="54"/>
        <v>-859.63297674911405</v>
      </c>
      <c r="DXS88" s="310">
        <f t="shared" si="54"/>
        <v>-859.63297674911405</v>
      </c>
      <c r="DXT88" s="310">
        <f t="shared" si="54"/>
        <v>-859.63297674911405</v>
      </c>
      <c r="DXU88" s="310">
        <f t="shared" si="54"/>
        <v>-859.63297674911405</v>
      </c>
      <c r="DXV88" s="310">
        <f t="shared" si="54"/>
        <v>-859.63297674911405</v>
      </c>
      <c r="DXW88" s="310">
        <f t="shared" si="54"/>
        <v>-859.63297674911405</v>
      </c>
      <c r="DXX88" s="310">
        <f t="shared" si="54"/>
        <v>-859.63297674911405</v>
      </c>
      <c r="DXY88" s="310">
        <f t="shared" si="54"/>
        <v>-859.63297674911405</v>
      </c>
      <c r="DXZ88" s="310">
        <f t="shared" si="54"/>
        <v>-859.63297674911405</v>
      </c>
      <c r="DYA88" s="310">
        <f t="shared" si="54"/>
        <v>-859.63297674911405</v>
      </c>
      <c r="DYB88" s="310">
        <f t="shared" si="54"/>
        <v>-859.63297674911405</v>
      </c>
      <c r="DYC88" s="310">
        <f t="shared" si="54"/>
        <v>-859.63297674911405</v>
      </c>
      <c r="DYD88" s="310">
        <f t="shared" si="54"/>
        <v>-859.63297674911405</v>
      </c>
      <c r="DYE88" s="310">
        <f t="shared" si="54"/>
        <v>-859.63297674911405</v>
      </c>
      <c r="DYF88" s="310">
        <f t="shared" si="54"/>
        <v>-859.63297674911405</v>
      </c>
      <c r="DYG88" s="310">
        <f t="shared" si="54"/>
        <v>-859.63297674911405</v>
      </c>
      <c r="DYH88" s="310">
        <f t="shared" si="54"/>
        <v>-859.63297674911405</v>
      </c>
      <c r="DYI88" s="310">
        <f t="shared" si="54"/>
        <v>-859.63297674911405</v>
      </c>
      <c r="DYJ88" s="310">
        <f t="shared" si="54"/>
        <v>-859.63297674911405</v>
      </c>
      <c r="DYK88" s="310">
        <f t="shared" si="54"/>
        <v>-859.63297674911405</v>
      </c>
      <c r="DYL88" s="310">
        <f t="shared" si="54"/>
        <v>-859.63297674911405</v>
      </c>
      <c r="DYM88" s="310">
        <f t="shared" si="54"/>
        <v>-859.63297674911405</v>
      </c>
      <c r="DYN88" s="310">
        <f t="shared" si="54"/>
        <v>-859.63297674911405</v>
      </c>
      <c r="DYO88" s="310">
        <f t="shared" si="54"/>
        <v>-859.63297674911405</v>
      </c>
      <c r="DYP88" s="310">
        <f t="shared" si="54"/>
        <v>-859.63297674911405</v>
      </c>
      <c r="DYQ88" s="310">
        <f t="shared" si="54"/>
        <v>-859.63297674911405</v>
      </c>
      <c r="DYR88" s="310">
        <f t="shared" si="54"/>
        <v>-859.63297674911405</v>
      </c>
      <c r="DYS88" s="310">
        <f t="shared" si="54"/>
        <v>-859.63297674911405</v>
      </c>
      <c r="DYT88" s="310">
        <f t="shared" si="54"/>
        <v>-859.63297674911405</v>
      </c>
      <c r="DYU88" s="310">
        <f t="shared" si="54"/>
        <v>-859.63297674911405</v>
      </c>
      <c r="DYV88" s="310">
        <f t="shared" si="54"/>
        <v>-859.63297674911405</v>
      </c>
      <c r="DYW88" s="310">
        <f t="shared" si="54"/>
        <v>-859.63297674911405</v>
      </c>
      <c r="DYX88" s="310">
        <f t="shared" si="54"/>
        <v>-859.63297674911405</v>
      </c>
      <c r="DYY88" s="310">
        <f t="shared" si="54"/>
        <v>-859.63297674911405</v>
      </c>
      <c r="DYZ88" s="310">
        <f t="shared" si="54"/>
        <v>-859.63297674911405</v>
      </c>
      <c r="DZA88" s="310">
        <f t="shared" si="54"/>
        <v>-859.63297674911405</v>
      </c>
      <c r="DZB88" s="310">
        <f t="shared" si="54"/>
        <v>-859.63297674911405</v>
      </c>
      <c r="DZC88" s="310">
        <f t="shared" si="54"/>
        <v>-859.63297674911405</v>
      </c>
      <c r="DZD88" s="310">
        <f t="shared" si="54"/>
        <v>-859.63297674911405</v>
      </c>
      <c r="DZE88" s="310">
        <f t="shared" si="54"/>
        <v>-859.63297674911405</v>
      </c>
      <c r="DZF88" s="310">
        <f t="shared" si="54"/>
        <v>-859.63297674911405</v>
      </c>
      <c r="DZG88" s="310">
        <f t="shared" si="54"/>
        <v>-859.63297674911405</v>
      </c>
      <c r="DZH88" s="310">
        <f t="shared" si="54"/>
        <v>-859.63297674911405</v>
      </c>
      <c r="DZI88" s="310">
        <f t="shared" si="54"/>
        <v>-859.63297674911405</v>
      </c>
      <c r="DZJ88" s="310">
        <f t="shared" si="54"/>
        <v>-859.63297674911405</v>
      </c>
      <c r="DZK88" s="310">
        <f t="shared" si="54"/>
        <v>-859.63297674911405</v>
      </c>
      <c r="DZL88" s="310">
        <f t="shared" si="54"/>
        <v>-859.63297674911405</v>
      </c>
      <c r="DZM88" s="310">
        <f t="shared" si="54"/>
        <v>-859.63297674911405</v>
      </c>
      <c r="DZN88" s="310">
        <f t="shared" si="54"/>
        <v>-859.63297674911405</v>
      </c>
      <c r="DZO88" s="310">
        <f t="shared" si="54"/>
        <v>-859.63297674911405</v>
      </c>
      <c r="DZP88" s="310">
        <f t="shared" si="54"/>
        <v>-859.63297674911405</v>
      </c>
      <c r="DZQ88" s="310">
        <f t="shared" si="54"/>
        <v>-859.63297674911405</v>
      </c>
      <c r="DZR88" s="310">
        <f t="shared" si="54"/>
        <v>-859.63297674911405</v>
      </c>
      <c r="DZS88" s="310">
        <f t="shared" si="54"/>
        <v>-859.63297674911405</v>
      </c>
      <c r="DZT88" s="310">
        <f t="shared" si="54"/>
        <v>-859.63297674911405</v>
      </c>
      <c r="DZU88" s="310">
        <f t="shared" si="54"/>
        <v>-859.63297674911405</v>
      </c>
      <c r="DZV88" s="310">
        <f t="shared" ref="DZV88:ECG88" si="55">(DZV$87*$B101+SUM($F$8:$F$10)-((DZV$87*$B101+SUM($F$8:$F$10))/$F$11*$F$40)-($F$27*DZV$87/$D$7)-SUM($F$14:$F$26,$F$28:$F$33,$F$35:$F$36,$F$41))</f>
        <v>-859.63297674911405</v>
      </c>
      <c r="DZW88" s="310">
        <f t="shared" si="55"/>
        <v>-859.63297674911405</v>
      </c>
      <c r="DZX88" s="310">
        <f t="shared" si="55"/>
        <v>-859.63297674911405</v>
      </c>
      <c r="DZY88" s="310">
        <f t="shared" si="55"/>
        <v>-859.63297674911405</v>
      </c>
      <c r="DZZ88" s="310">
        <f t="shared" si="55"/>
        <v>-859.63297674911405</v>
      </c>
      <c r="EAA88" s="310">
        <f t="shared" si="55"/>
        <v>-859.63297674911405</v>
      </c>
      <c r="EAB88" s="310">
        <f t="shared" si="55"/>
        <v>-859.63297674911405</v>
      </c>
      <c r="EAC88" s="310">
        <f t="shared" si="55"/>
        <v>-859.63297674911405</v>
      </c>
      <c r="EAD88" s="310">
        <f t="shared" si="55"/>
        <v>-859.63297674911405</v>
      </c>
      <c r="EAE88" s="310">
        <f t="shared" si="55"/>
        <v>-859.63297674911405</v>
      </c>
      <c r="EAF88" s="310">
        <f t="shared" si="55"/>
        <v>-859.63297674911405</v>
      </c>
      <c r="EAG88" s="310">
        <f t="shared" si="55"/>
        <v>-859.63297674911405</v>
      </c>
      <c r="EAH88" s="310">
        <f t="shared" si="55"/>
        <v>-859.63297674911405</v>
      </c>
      <c r="EAI88" s="310">
        <f t="shared" si="55"/>
        <v>-859.63297674911405</v>
      </c>
      <c r="EAJ88" s="310">
        <f t="shared" si="55"/>
        <v>-859.63297674911405</v>
      </c>
      <c r="EAK88" s="310">
        <f t="shared" si="55"/>
        <v>-859.63297674911405</v>
      </c>
      <c r="EAL88" s="310">
        <f t="shared" si="55"/>
        <v>-859.63297674911405</v>
      </c>
      <c r="EAM88" s="310">
        <f t="shared" si="55"/>
        <v>-859.63297674911405</v>
      </c>
      <c r="EAN88" s="310">
        <f t="shared" si="55"/>
        <v>-859.63297674911405</v>
      </c>
      <c r="EAO88" s="310">
        <f t="shared" si="55"/>
        <v>-859.63297674911405</v>
      </c>
      <c r="EAP88" s="310">
        <f t="shared" si="55"/>
        <v>-859.63297674911405</v>
      </c>
      <c r="EAQ88" s="310">
        <f t="shared" si="55"/>
        <v>-859.63297674911405</v>
      </c>
      <c r="EAR88" s="310">
        <f t="shared" si="55"/>
        <v>-859.63297674911405</v>
      </c>
      <c r="EAS88" s="310">
        <f t="shared" si="55"/>
        <v>-859.63297674911405</v>
      </c>
      <c r="EAT88" s="310">
        <f t="shared" si="55"/>
        <v>-859.63297674911405</v>
      </c>
      <c r="EAU88" s="310">
        <f t="shared" si="55"/>
        <v>-859.63297674911405</v>
      </c>
      <c r="EAV88" s="310">
        <f t="shared" si="55"/>
        <v>-859.63297674911405</v>
      </c>
      <c r="EAW88" s="310">
        <f t="shared" si="55"/>
        <v>-859.63297674911405</v>
      </c>
      <c r="EAX88" s="310">
        <f t="shared" si="55"/>
        <v>-859.63297674911405</v>
      </c>
      <c r="EAY88" s="310">
        <f t="shared" si="55"/>
        <v>-859.63297674911405</v>
      </c>
      <c r="EAZ88" s="310">
        <f t="shared" si="55"/>
        <v>-859.63297674911405</v>
      </c>
      <c r="EBA88" s="310">
        <f t="shared" si="55"/>
        <v>-859.63297674911405</v>
      </c>
      <c r="EBB88" s="310">
        <f t="shared" si="55"/>
        <v>-859.63297674911405</v>
      </c>
      <c r="EBC88" s="310">
        <f t="shared" si="55"/>
        <v>-859.63297674911405</v>
      </c>
      <c r="EBD88" s="310">
        <f t="shared" si="55"/>
        <v>-859.63297674911405</v>
      </c>
      <c r="EBE88" s="310">
        <f t="shared" si="55"/>
        <v>-859.63297674911405</v>
      </c>
      <c r="EBF88" s="310">
        <f t="shared" si="55"/>
        <v>-859.63297674911405</v>
      </c>
      <c r="EBG88" s="310">
        <f t="shared" si="55"/>
        <v>-859.63297674911405</v>
      </c>
      <c r="EBH88" s="310">
        <f t="shared" si="55"/>
        <v>-859.63297674911405</v>
      </c>
      <c r="EBI88" s="310">
        <f t="shared" si="55"/>
        <v>-859.63297674911405</v>
      </c>
      <c r="EBJ88" s="310">
        <f t="shared" si="55"/>
        <v>-859.63297674911405</v>
      </c>
      <c r="EBK88" s="310">
        <f t="shared" si="55"/>
        <v>-859.63297674911405</v>
      </c>
      <c r="EBL88" s="310">
        <f t="shared" si="55"/>
        <v>-859.63297674911405</v>
      </c>
      <c r="EBM88" s="310">
        <f t="shared" si="55"/>
        <v>-859.63297674911405</v>
      </c>
      <c r="EBN88" s="310">
        <f t="shared" si="55"/>
        <v>-859.63297674911405</v>
      </c>
      <c r="EBO88" s="310">
        <f t="shared" si="55"/>
        <v>-859.63297674911405</v>
      </c>
      <c r="EBP88" s="310">
        <f t="shared" si="55"/>
        <v>-859.63297674911405</v>
      </c>
      <c r="EBQ88" s="310">
        <f t="shared" si="55"/>
        <v>-859.63297674911405</v>
      </c>
      <c r="EBR88" s="310">
        <f t="shared" si="55"/>
        <v>-859.63297674911405</v>
      </c>
      <c r="EBS88" s="310">
        <f t="shared" si="55"/>
        <v>-859.63297674911405</v>
      </c>
      <c r="EBT88" s="310">
        <f t="shared" si="55"/>
        <v>-859.63297674911405</v>
      </c>
      <c r="EBU88" s="310">
        <f t="shared" si="55"/>
        <v>-859.63297674911405</v>
      </c>
      <c r="EBV88" s="310">
        <f t="shared" si="55"/>
        <v>-859.63297674911405</v>
      </c>
      <c r="EBW88" s="310">
        <f t="shared" si="55"/>
        <v>-859.63297674911405</v>
      </c>
      <c r="EBX88" s="310">
        <f t="shared" si="55"/>
        <v>-859.63297674911405</v>
      </c>
      <c r="EBY88" s="310">
        <f t="shared" si="55"/>
        <v>-859.63297674911405</v>
      </c>
      <c r="EBZ88" s="310">
        <f t="shared" si="55"/>
        <v>-859.63297674911405</v>
      </c>
      <c r="ECA88" s="310">
        <f t="shared" si="55"/>
        <v>-859.63297674911405</v>
      </c>
      <c r="ECB88" s="310">
        <f t="shared" si="55"/>
        <v>-859.63297674911405</v>
      </c>
      <c r="ECC88" s="310">
        <f t="shared" si="55"/>
        <v>-859.63297674911405</v>
      </c>
      <c r="ECD88" s="310">
        <f t="shared" si="55"/>
        <v>-859.63297674911405</v>
      </c>
      <c r="ECE88" s="310">
        <f t="shared" si="55"/>
        <v>-859.63297674911405</v>
      </c>
      <c r="ECF88" s="310">
        <f t="shared" si="55"/>
        <v>-859.63297674911405</v>
      </c>
      <c r="ECG88" s="310">
        <f t="shared" si="55"/>
        <v>-859.63297674911405</v>
      </c>
      <c r="ECH88" s="310">
        <f t="shared" ref="ECH88:EES88" si="56">(ECH$87*$B101+SUM($F$8:$F$10)-((ECH$87*$B101+SUM($F$8:$F$10))/$F$11*$F$40)-($F$27*ECH$87/$D$7)-SUM($F$14:$F$26,$F$28:$F$33,$F$35:$F$36,$F$41))</f>
        <v>-859.63297674911405</v>
      </c>
      <c r="ECI88" s="310">
        <f t="shared" si="56"/>
        <v>-859.63297674911405</v>
      </c>
      <c r="ECJ88" s="310">
        <f t="shared" si="56"/>
        <v>-859.63297674911405</v>
      </c>
      <c r="ECK88" s="310">
        <f t="shared" si="56"/>
        <v>-859.63297674911405</v>
      </c>
      <c r="ECL88" s="310">
        <f t="shared" si="56"/>
        <v>-859.63297674911405</v>
      </c>
      <c r="ECM88" s="310">
        <f t="shared" si="56"/>
        <v>-859.63297674911405</v>
      </c>
      <c r="ECN88" s="310">
        <f t="shared" si="56"/>
        <v>-859.63297674911405</v>
      </c>
      <c r="ECO88" s="310">
        <f t="shared" si="56"/>
        <v>-859.63297674911405</v>
      </c>
      <c r="ECP88" s="310">
        <f t="shared" si="56"/>
        <v>-859.63297674911405</v>
      </c>
      <c r="ECQ88" s="310">
        <f t="shared" si="56"/>
        <v>-859.63297674911405</v>
      </c>
      <c r="ECR88" s="310">
        <f t="shared" si="56"/>
        <v>-859.63297674911405</v>
      </c>
      <c r="ECS88" s="310">
        <f t="shared" si="56"/>
        <v>-859.63297674911405</v>
      </c>
      <c r="ECT88" s="310">
        <f t="shared" si="56"/>
        <v>-859.63297674911405</v>
      </c>
      <c r="ECU88" s="310">
        <f t="shared" si="56"/>
        <v>-859.63297674911405</v>
      </c>
      <c r="ECV88" s="310">
        <f t="shared" si="56"/>
        <v>-859.63297674911405</v>
      </c>
      <c r="ECW88" s="310">
        <f t="shared" si="56"/>
        <v>-859.63297674911405</v>
      </c>
      <c r="ECX88" s="310">
        <f t="shared" si="56"/>
        <v>-859.63297674911405</v>
      </c>
      <c r="ECY88" s="310">
        <f t="shared" si="56"/>
        <v>-859.63297674911405</v>
      </c>
      <c r="ECZ88" s="310">
        <f t="shared" si="56"/>
        <v>-859.63297674911405</v>
      </c>
      <c r="EDA88" s="310">
        <f t="shared" si="56"/>
        <v>-859.63297674911405</v>
      </c>
      <c r="EDB88" s="310">
        <f t="shared" si="56"/>
        <v>-859.63297674911405</v>
      </c>
      <c r="EDC88" s="310">
        <f t="shared" si="56"/>
        <v>-859.63297674911405</v>
      </c>
      <c r="EDD88" s="310">
        <f t="shared" si="56"/>
        <v>-859.63297674911405</v>
      </c>
      <c r="EDE88" s="310">
        <f t="shared" si="56"/>
        <v>-859.63297674911405</v>
      </c>
      <c r="EDF88" s="310">
        <f t="shared" si="56"/>
        <v>-859.63297674911405</v>
      </c>
      <c r="EDG88" s="310">
        <f t="shared" si="56"/>
        <v>-859.63297674911405</v>
      </c>
      <c r="EDH88" s="310">
        <f t="shared" si="56"/>
        <v>-859.63297674911405</v>
      </c>
      <c r="EDI88" s="310">
        <f t="shared" si="56"/>
        <v>-859.63297674911405</v>
      </c>
      <c r="EDJ88" s="310">
        <f t="shared" si="56"/>
        <v>-859.63297674911405</v>
      </c>
      <c r="EDK88" s="310">
        <f t="shared" si="56"/>
        <v>-859.63297674911405</v>
      </c>
      <c r="EDL88" s="310">
        <f t="shared" si="56"/>
        <v>-859.63297674911405</v>
      </c>
      <c r="EDM88" s="310">
        <f t="shared" si="56"/>
        <v>-859.63297674911405</v>
      </c>
      <c r="EDN88" s="310">
        <f t="shared" si="56"/>
        <v>-859.63297674911405</v>
      </c>
      <c r="EDO88" s="310">
        <f t="shared" si="56"/>
        <v>-859.63297674911405</v>
      </c>
      <c r="EDP88" s="310">
        <f t="shared" si="56"/>
        <v>-859.63297674911405</v>
      </c>
      <c r="EDQ88" s="310">
        <f t="shared" si="56"/>
        <v>-859.63297674911405</v>
      </c>
      <c r="EDR88" s="310">
        <f t="shared" si="56"/>
        <v>-859.63297674911405</v>
      </c>
      <c r="EDS88" s="310">
        <f t="shared" si="56"/>
        <v>-859.63297674911405</v>
      </c>
      <c r="EDT88" s="310">
        <f t="shared" si="56"/>
        <v>-859.63297674911405</v>
      </c>
      <c r="EDU88" s="310">
        <f t="shared" si="56"/>
        <v>-859.63297674911405</v>
      </c>
      <c r="EDV88" s="310">
        <f t="shared" si="56"/>
        <v>-859.63297674911405</v>
      </c>
      <c r="EDW88" s="310">
        <f t="shared" si="56"/>
        <v>-859.63297674911405</v>
      </c>
      <c r="EDX88" s="310">
        <f t="shared" si="56"/>
        <v>-859.63297674911405</v>
      </c>
      <c r="EDY88" s="310">
        <f t="shared" si="56"/>
        <v>-859.63297674911405</v>
      </c>
      <c r="EDZ88" s="310">
        <f t="shared" si="56"/>
        <v>-859.63297674911405</v>
      </c>
      <c r="EEA88" s="310">
        <f t="shared" si="56"/>
        <v>-859.63297674911405</v>
      </c>
      <c r="EEB88" s="310">
        <f t="shared" si="56"/>
        <v>-859.63297674911405</v>
      </c>
      <c r="EEC88" s="310">
        <f t="shared" si="56"/>
        <v>-859.63297674911405</v>
      </c>
      <c r="EED88" s="310">
        <f t="shared" si="56"/>
        <v>-859.63297674911405</v>
      </c>
      <c r="EEE88" s="310">
        <f t="shared" si="56"/>
        <v>-859.63297674911405</v>
      </c>
      <c r="EEF88" s="310">
        <f t="shared" si="56"/>
        <v>-859.63297674911405</v>
      </c>
      <c r="EEG88" s="310">
        <f t="shared" si="56"/>
        <v>-859.63297674911405</v>
      </c>
      <c r="EEH88" s="310">
        <f t="shared" si="56"/>
        <v>-859.63297674911405</v>
      </c>
      <c r="EEI88" s="310">
        <f t="shared" si="56"/>
        <v>-859.63297674911405</v>
      </c>
      <c r="EEJ88" s="310">
        <f t="shared" si="56"/>
        <v>-859.63297674911405</v>
      </c>
      <c r="EEK88" s="310">
        <f t="shared" si="56"/>
        <v>-859.63297674911405</v>
      </c>
      <c r="EEL88" s="310">
        <f t="shared" si="56"/>
        <v>-859.63297674911405</v>
      </c>
      <c r="EEM88" s="310">
        <f t="shared" si="56"/>
        <v>-859.63297674911405</v>
      </c>
      <c r="EEN88" s="310">
        <f t="shared" si="56"/>
        <v>-859.63297674911405</v>
      </c>
      <c r="EEO88" s="310">
        <f t="shared" si="56"/>
        <v>-859.63297674911405</v>
      </c>
      <c r="EEP88" s="310">
        <f t="shared" si="56"/>
        <v>-859.63297674911405</v>
      </c>
      <c r="EEQ88" s="310">
        <f t="shared" si="56"/>
        <v>-859.63297674911405</v>
      </c>
      <c r="EER88" s="310">
        <f t="shared" si="56"/>
        <v>-859.63297674911405</v>
      </c>
      <c r="EES88" s="310">
        <f t="shared" si="56"/>
        <v>-859.63297674911405</v>
      </c>
      <c r="EET88" s="310">
        <f t="shared" ref="EET88:EHE88" si="57">(EET$87*$B101+SUM($F$8:$F$10)-((EET$87*$B101+SUM($F$8:$F$10))/$F$11*$F$40)-($F$27*EET$87/$D$7)-SUM($F$14:$F$26,$F$28:$F$33,$F$35:$F$36,$F$41))</f>
        <v>-859.63297674911405</v>
      </c>
      <c r="EEU88" s="310">
        <f t="shared" si="57"/>
        <v>-859.63297674911405</v>
      </c>
      <c r="EEV88" s="310">
        <f t="shared" si="57"/>
        <v>-859.63297674911405</v>
      </c>
      <c r="EEW88" s="310">
        <f t="shared" si="57"/>
        <v>-859.63297674911405</v>
      </c>
      <c r="EEX88" s="310">
        <f t="shared" si="57"/>
        <v>-859.63297674911405</v>
      </c>
      <c r="EEY88" s="310">
        <f t="shared" si="57"/>
        <v>-859.63297674911405</v>
      </c>
      <c r="EEZ88" s="310">
        <f t="shared" si="57"/>
        <v>-859.63297674911405</v>
      </c>
      <c r="EFA88" s="310">
        <f t="shared" si="57"/>
        <v>-859.63297674911405</v>
      </c>
      <c r="EFB88" s="310">
        <f t="shared" si="57"/>
        <v>-859.63297674911405</v>
      </c>
      <c r="EFC88" s="310">
        <f t="shared" si="57"/>
        <v>-859.63297674911405</v>
      </c>
      <c r="EFD88" s="310">
        <f t="shared" si="57"/>
        <v>-859.63297674911405</v>
      </c>
      <c r="EFE88" s="310">
        <f t="shared" si="57"/>
        <v>-859.63297674911405</v>
      </c>
      <c r="EFF88" s="310">
        <f t="shared" si="57"/>
        <v>-859.63297674911405</v>
      </c>
      <c r="EFG88" s="310">
        <f t="shared" si="57"/>
        <v>-859.63297674911405</v>
      </c>
      <c r="EFH88" s="310">
        <f t="shared" si="57"/>
        <v>-859.63297674911405</v>
      </c>
      <c r="EFI88" s="310">
        <f t="shared" si="57"/>
        <v>-859.63297674911405</v>
      </c>
      <c r="EFJ88" s="310">
        <f t="shared" si="57"/>
        <v>-859.63297674911405</v>
      </c>
      <c r="EFK88" s="310">
        <f t="shared" si="57"/>
        <v>-859.63297674911405</v>
      </c>
      <c r="EFL88" s="310">
        <f t="shared" si="57"/>
        <v>-859.63297674911405</v>
      </c>
      <c r="EFM88" s="310">
        <f t="shared" si="57"/>
        <v>-859.63297674911405</v>
      </c>
      <c r="EFN88" s="310">
        <f t="shared" si="57"/>
        <v>-859.63297674911405</v>
      </c>
      <c r="EFO88" s="310">
        <f t="shared" si="57"/>
        <v>-859.63297674911405</v>
      </c>
      <c r="EFP88" s="310">
        <f t="shared" si="57"/>
        <v>-859.63297674911405</v>
      </c>
      <c r="EFQ88" s="310">
        <f t="shared" si="57"/>
        <v>-859.63297674911405</v>
      </c>
      <c r="EFR88" s="310">
        <f t="shared" si="57"/>
        <v>-859.63297674911405</v>
      </c>
      <c r="EFS88" s="310">
        <f t="shared" si="57"/>
        <v>-859.63297674911405</v>
      </c>
      <c r="EFT88" s="310">
        <f t="shared" si="57"/>
        <v>-859.63297674911405</v>
      </c>
      <c r="EFU88" s="310">
        <f t="shared" si="57"/>
        <v>-859.63297674911405</v>
      </c>
      <c r="EFV88" s="310">
        <f t="shared" si="57"/>
        <v>-859.63297674911405</v>
      </c>
      <c r="EFW88" s="310">
        <f t="shared" si="57"/>
        <v>-859.63297674911405</v>
      </c>
      <c r="EFX88" s="310">
        <f t="shared" si="57"/>
        <v>-859.63297674911405</v>
      </c>
      <c r="EFY88" s="310">
        <f t="shared" si="57"/>
        <v>-859.63297674911405</v>
      </c>
      <c r="EFZ88" s="310">
        <f t="shared" si="57"/>
        <v>-859.63297674911405</v>
      </c>
      <c r="EGA88" s="310">
        <f t="shared" si="57"/>
        <v>-859.63297674911405</v>
      </c>
      <c r="EGB88" s="310">
        <f t="shared" si="57"/>
        <v>-859.63297674911405</v>
      </c>
      <c r="EGC88" s="310">
        <f t="shared" si="57"/>
        <v>-859.63297674911405</v>
      </c>
      <c r="EGD88" s="310">
        <f t="shared" si="57"/>
        <v>-859.63297674911405</v>
      </c>
      <c r="EGE88" s="310">
        <f t="shared" si="57"/>
        <v>-859.63297674911405</v>
      </c>
      <c r="EGF88" s="310">
        <f t="shared" si="57"/>
        <v>-859.63297674911405</v>
      </c>
      <c r="EGG88" s="310">
        <f t="shared" si="57"/>
        <v>-859.63297674911405</v>
      </c>
      <c r="EGH88" s="310">
        <f t="shared" si="57"/>
        <v>-859.63297674911405</v>
      </c>
      <c r="EGI88" s="310">
        <f t="shared" si="57"/>
        <v>-859.63297674911405</v>
      </c>
      <c r="EGJ88" s="310">
        <f t="shared" si="57"/>
        <v>-859.63297674911405</v>
      </c>
      <c r="EGK88" s="310">
        <f t="shared" si="57"/>
        <v>-859.63297674911405</v>
      </c>
      <c r="EGL88" s="310">
        <f t="shared" si="57"/>
        <v>-859.63297674911405</v>
      </c>
      <c r="EGM88" s="310">
        <f t="shared" si="57"/>
        <v>-859.63297674911405</v>
      </c>
      <c r="EGN88" s="310">
        <f t="shared" si="57"/>
        <v>-859.63297674911405</v>
      </c>
      <c r="EGO88" s="310">
        <f t="shared" si="57"/>
        <v>-859.63297674911405</v>
      </c>
      <c r="EGP88" s="310">
        <f t="shared" si="57"/>
        <v>-859.63297674911405</v>
      </c>
      <c r="EGQ88" s="310">
        <f t="shared" si="57"/>
        <v>-859.63297674911405</v>
      </c>
      <c r="EGR88" s="310">
        <f t="shared" si="57"/>
        <v>-859.63297674911405</v>
      </c>
      <c r="EGS88" s="310">
        <f t="shared" si="57"/>
        <v>-859.63297674911405</v>
      </c>
      <c r="EGT88" s="310">
        <f t="shared" si="57"/>
        <v>-859.63297674911405</v>
      </c>
      <c r="EGU88" s="310">
        <f t="shared" si="57"/>
        <v>-859.63297674911405</v>
      </c>
      <c r="EGV88" s="310">
        <f t="shared" si="57"/>
        <v>-859.63297674911405</v>
      </c>
      <c r="EGW88" s="310">
        <f t="shared" si="57"/>
        <v>-859.63297674911405</v>
      </c>
      <c r="EGX88" s="310">
        <f t="shared" si="57"/>
        <v>-859.63297674911405</v>
      </c>
      <c r="EGY88" s="310">
        <f t="shared" si="57"/>
        <v>-859.63297674911405</v>
      </c>
      <c r="EGZ88" s="310">
        <f t="shared" si="57"/>
        <v>-859.63297674911405</v>
      </c>
      <c r="EHA88" s="310">
        <f t="shared" si="57"/>
        <v>-859.63297674911405</v>
      </c>
      <c r="EHB88" s="310">
        <f t="shared" si="57"/>
        <v>-859.63297674911405</v>
      </c>
      <c r="EHC88" s="310">
        <f t="shared" si="57"/>
        <v>-859.63297674911405</v>
      </c>
      <c r="EHD88" s="310">
        <f t="shared" si="57"/>
        <v>-859.63297674911405</v>
      </c>
      <c r="EHE88" s="310">
        <f t="shared" si="57"/>
        <v>-859.63297674911405</v>
      </c>
      <c r="EHF88" s="310">
        <f t="shared" ref="EHF88:EJQ88" si="58">(EHF$87*$B101+SUM($F$8:$F$10)-((EHF$87*$B101+SUM($F$8:$F$10))/$F$11*$F$40)-($F$27*EHF$87/$D$7)-SUM($F$14:$F$26,$F$28:$F$33,$F$35:$F$36,$F$41))</f>
        <v>-859.63297674911405</v>
      </c>
      <c r="EHG88" s="310">
        <f t="shared" si="58"/>
        <v>-859.63297674911405</v>
      </c>
      <c r="EHH88" s="310">
        <f t="shared" si="58"/>
        <v>-859.63297674911405</v>
      </c>
      <c r="EHI88" s="310">
        <f t="shared" si="58"/>
        <v>-859.63297674911405</v>
      </c>
      <c r="EHJ88" s="310">
        <f t="shared" si="58"/>
        <v>-859.63297674911405</v>
      </c>
      <c r="EHK88" s="310">
        <f t="shared" si="58"/>
        <v>-859.63297674911405</v>
      </c>
      <c r="EHL88" s="310">
        <f t="shared" si="58"/>
        <v>-859.63297674911405</v>
      </c>
      <c r="EHM88" s="310">
        <f t="shared" si="58"/>
        <v>-859.63297674911405</v>
      </c>
      <c r="EHN88" s="310">
        <f t="shared" si="58"/>
        <v>-859.63297674911405</v>
      </c>
      <c r="EHO88" s="310">
        <f t="shared" si="58"/>
        <v>-859.63297674911405</v>
      </c>
      <c r="EHP88" s="310">
        <f t="shared" si="58"/>
        <v>-859.63297674911405</v>
      </c>
      <c r="EHQ88" s="310">
        <f t="shared" si="58"/>
        <v>-859.63297674911405</v>
      </c>
      <c r="EHR88" s="310">
        <f t="shared" si="58"/>
        <v>-859.63297674911405</v>
      </c>
      <c r="EHS88" s="310">
        <f t="shared" si="58"/>
        <v>-859.63297674911405</v>
      </c>
      <c r="EHT88" s="310">
        <f t="shared" si="58"/>
        <v>-859.63297674911405</v>
      </c>
      <c r="EHU88" s="310">
        <f t="shared" si="58"/>
        <v>-859.63297674911405</v>
      </c>
      <c r="EHV88" s="310">
        <f t="shared" si="58"/>
        <v>-859.63297674911405</v>
      </c>
      <c r="EHW88" s="310">
        <f t="shared" si="58"/>
        <v>-859.63297674911405</v>
      </c>
      <c r="EHX88" s="310">
        <f t="shared" si="58"/>
        <v>-859.63297674911405</v>
      </c>
      <c r="EHY88" s="310">
        <f t="shared" si="58"/>
        <v>-859.63297674911405</v>
      </c>
      <c r="EHZ88" s="310">
        <f t="shared" si="58"/>
        <v>-859.63297674911405</v>
      </c>
      <c r="EIA88" s="310">
        <f t="shared" si="58"/>
        <v>-859.63297674911405</v>
      </c>
      <c r="EIB88" s="310">
        <f t="shared" si="58"/>
        <v>-859.63297674911405</v>
      </c>
      <c r="EIC88" s="310">
        <f t="shared" si="58"/>
        <v>-859.63297674911405</v>
      </c>
      <c r="EID88" s="310">
        <f t="shared" si="58"/>
        <v>-859.63297674911405</v>
      </c>
      <c r="EIE88" s="310">
        <f t="shared" si="58"/>
        <v>-859.63297674911405</v>
      </c>
      <c r="EIF88" s="310">
        <f t="shared" si="58"/>
        <v>-859.63297674911405</v>
      </c>
      <c r="EIG88" s="310">
        <f t="shared" si="58"/>
        <v>-859.63297674911405</v>
      </c>
      <c r="EIH88" s="310">
        <f t="shared" si="58"/>
        <v>-859.63297674911405</v>
      </c>
      <c r="EII88" s="310">
        <f t="shared" si="58"/>
        <v>-859.63297674911405</v>
      </c>
      <c r="EIJ88" s="310">
        <f t="shared" si="58"/>
        <v>-859.63297674911405</v>
      </c>
      <c r="EIK88" s="310">
        <f t="shared" si="58"/>
        <v>-859.63297674911405</v>
      </c>
      <c r="EIL88" s="310">
        <f t="shared" si="58"/>
        <v>-859.63297674911405</v>
      </c>
      <c r="EIM88" s="310">
        <f t="shared" si="58"/>
        <v>-859.63297674911405</v>
      </c>
      <c r="EIN88" s="310">
        <f t="shared" si="58"/>
        <v>-859.63297674911405</v>
      </c>
      <c r="EIO88" s="310">
        <f t="shared" si="58"/>
        <v>-859.63297674911405</v>
      </c>
      <c r="EIP88" s="310">
        <f t="shared" si="58"/>
        <v>-859.63297674911405</v>
      </c>
      <c r="EIQ88" s="310">
        <f t="shared" si="58"/>
        <v>-859.63297674911405</v>
      </c>
      <c r="EIR88" s="310">
        <f t="shared" si="58"/>
        <v>-859.63297674911405</v>
      </c>
      <c r="EIS88" s="310">
        <f t="shared" si="58"/>
        <v>-859.63297674911405</v>
      </c>
      <c r="EIT88" s="310">
        <f t="shared" si="58"/>
        <v>-859.63297674911405</v>
      </c>
      <c r="EIU88" s="310">
        <f t="shared" si="58"/>
        <v>-859.63297674911405</v>
      </c>
      <c r="EIV88" s="310">
        <f t="shared" si="58"/>
        <v>-859.63297674911405</v>
      </c>
      <c r="EIW88" s="310">
        <f t="shared" si="58"/>
        <v>-859.63297674911405</v>
      </c>
      <c r="EIX88" s="310">
        <f t="shared" si="58"/>
        <v>-859.63297674911405</v>
      </c>
      <c r="EIY88" s="310">
        <f t="shared" si="58"/>
        <v>-859.63297674911405</v>
      </c>
      <c r="EIZ88" s="310">
        <f t="shared" si="58"/>
        <v>-859.63297674911405</v>
      </c>
      <c r="EJA88" s="310">
        <f t="shared" si="58"/>
        <v>-859.63297674911405</v>
      </c>
      <c r="EJB88" s="310">
        <f t="shared" si="58"/>
        <v>-859.63297674911405</v>
      </c>
      <c r="EJC88" s="310">
        <f t="shared" si="58"/>
        <v>-859.63297674911405</v>
      </c>
      <c r="EJD88" s="310">
        <f t="shared" si="58"/>
        <v>-859.63297674911405</v>
      </c>
      <c r="EJE88" s="310">
        <f t="shared" si="58"/>
        <v>-859.63297674911405</v>
      </c>
      <c r="EJF88" s="310">
        <f t="shared" si="58"/>
        <v>-859.63297674911405</v>
      </c>
      <c r="EJG88" s="310">
        <f t="shared" si="58"/>
        <v>-859.63297674911405</v>
      </c>
      <c r="EJH88" s="310">
        <f t="shared" si="58"/>
        <v>-859.63297674911405</v>
      </c>
      <c r="EJI88" s="310">
        <f t="shared" si="58"/>
        <v>-859.63297674911405</v>
      </c>
      <c r="EJJ88" s="310">
        <f t="shared" si="58"/>
        <v>-859.63297674911405</v>
      </c>
      <c r="EJK88" s="310">
        <f t="shared" si="58"/>
        <v>-859.63297674911405</v>
      </c>
      <c r="EJL88" s="310">
        <f t="shared" si="58"/>
        <v>-859.63297674911405</v>
      </c>
      <c r="EJM88" s="310">
        <f t="shared" si="58"/>
        <v>-859.63297674911405</v>
      </c>
      <c r="EJN88" s="310">
        <f t="shared" si="58"/>
        <v>-859.63297674911405</v>
      </c>
      <c r="EJO88" s="310">
        <f t="shared" si="58"/>
        <v>-859.63297674911405</v>
      </c>
      <c r="EJP88" s="310">
        <f t="shared" si="58"/>
        <v>-859.63297674911405</v>
      </c>
      <c r="EJQ88" s="310">
        <f t="shared" si="58"/>
        <v>-859.63297674911405</v>
      </c>
      <c r="EJR88" s="310">
        <f t="shared" ref="EJR88:EMC88" si="59">(EJR$87*$B101+SUM($F$8:$F$10)-((EJR$87*$B101+SUM($F$8:$F$10))/$F$11*$F$40)-($F$27*EJR$87/$D$7)-SUM($F$14:$F$26,$F$28:$F$33,$F$35:$F$36,$F$41))</f>
        <v>-859.63297674911405</v>
      </c>
      <c r="EJS88" s="310">
        <f t="shared" si="59"/>
        <v>-859.63297674911405</v>
      </c>
      <c r="EJT88" s="310">
        <f t="shared" si="59"/>
        <v>-859.63297674911405</v>
      </c>
      <c r="EJU88" s="310">
        <f t="shared" si="59"/>
        <v>-859.63297674911405</v>
      </c>
      <c r="EJV88" s="310">
        <f t="shared" si="59"/>
        <v>-859.63297674911405</v>
      </c>
      <c r="EJW88" s="310">
        <f t="shared" si="59"/>
        <v>-859.63297674911405</v>
      </c>
      <c r="EJX88" s="310">
        <f t="shared" si="59"/>
        <v>-859.63297674911405</v>
      </c>
      <c r="EJY88" s="310">
        <f t="shared" si="59"/>
        <v>-859.63297674911405</v>
      </c>
      <c r="EJZ88" s="310">
        <f t="shared" si="59"/>
        <v>-859.63297674911405</v>
      </c>
      <c r="EKA88" s="310">
        <f t="shared" si="59"/>
        <v>-859.63297674911405</v>
      </c>
      <c r="EKB88" s="310">
        <f t="shared" si="59"/>
        <v>-859.63297674911405</v>
      </c>
      <c r="EKC88" s="310">
        <f t="shared" si="59"/>
        <v>-859.63297674911405</v>
      </c>
      <c r="EKD88" s="310">
        <f t="shared" si="59"/>
        <v>-859.63297674911405</v>
      </c>
      <c r="EKE88" s="310">
        <f t="shared" si="59"/>
        <v>-859.63297674911405</v>
      </c>
      <c r="EKF88" s="310">
        <f t="shared" si="59"/>
        <v>-859.63297674911405</v>
      </c>
      <c r="EKG88" s="310">
        <f t="shared" si="59"/>
        <v>-859.63297674911405</v>
      </c>
      <c r="EKH88" s="310">
        <f t="shared" si="59"/>
        <v>-859.63297674911405</v>
      </c>
      <c r="EKI88" s="310">
        <f t="shared" si="59"/>
        <v>-859.63297674911405</v>
      </c>
      <c r="EKJ88" s="310">
        <f t="shared" si="59"/>
        <v>-859.63297674911405</v>
      </c>
      <c r="EKK88" s="310">
        <f t="shared" si="59"/>
        <v>-859.63297674911405</v>
      </c>
      <c r="EKL88" s="310">
        <f t="shared" si="59"/>
        <v>-859.63297674911405</v>
      </c>
      <c r="EKM88" s="310">
        <f t="shared" si="59"/>
        <v>-859.63297674911405</v>
      </c>
      <c r="EKN88" s="310">
        <f t="shared" si="59"/>
        <v>-859.63297674911405</v>
      </c>
      <c r="EKO88" s="310">
        <f t="shared" si="59"/>
        <v>-859.63297674911405</v>
      </c>
      <c r="EKP88" s="310">
        <f t="shared" si="59"/>
        <v>-859.63297674911405</v>
      </c>
      <c r="EKQ88" s="310">
        <f t="shared" si="59"/>
        <v>-859.63297674911405</v>
      </c>
      <c r="EKR88" s="310">
        <f t="shared" si="59"/>
        <v>-859.63297674911405</v>
      </c>
      <c r="EKS88" s="310">
        <f t="shared" si="59"/>
        <v>-859.63297674911405</v>
      </c>
      <c r="EKT88" s="310">
        <f t="shared" si="59"/>
        <v>-859.63297674911405</v>
      </c>
      <c r="EKU88" s="310">
        <f t="shared" si="59"/>
        <v>-859.63297674911405</v>
      </c>
      <c r="EKV88" s="310">
        <f t="shared" si="59"/>
        <v>-859.63297674911405</v>
      </c>
      <c r="EKW88" s="310">
        <f t="shared" si="59"/>
        <v>-859.63297674911405</v>
      </c>
      <c r="EKX88" s="310">
        <f t="shared" si="59"/>
        <v>-859.63297674911405</v>
      </c>
      <c r="EKY88" s="310">
        <f t="shared" si="59"/>
        <v>-859.63297674911405</v>
      </c>
      <c r="EKZ88" s="310">
        <f t="shared" si="59"/>
        <v>-859.63297674911405</v>
      </c>
      <c r="ELA88" s="310">
        <f t="shared" si="59"/>
        <v>-859.63297674911405</v>
      </c>
      <c r="ELB88" s="310">
        <f t="shared" si="59"/>
        <v>-859.63297674911405</v>
      </c>
      <c r="ELC88" s="310">
        <f t="shared" si="59"/>
        <v>-859.63297674911405</v>
      </c>
      <c r="ELD88" s="310">
        <f t="shared" si="59"/>
        <v>-859.63297674911405</v>
      </c>
      <c r="ELE88" s="310">
        <f t="shared" si="59"/>
        <v>-859.63297674911405</v>
      </c>
      <c r="ELF88" s="310">
        <f t="shared" si="59"/>
        <v>-859.63297674911405</v>
      </c>
      <c r="ELG88" s="310">
        <f t="shared" si="59"/>
        <v>-859.63297674911405</v>
      </c>
      <c r="ELH88" s="310">
        <f t="shared" si="59"/>
        <v>-859.63297674911405</v>
      </c>
      <c r="ELI88" s="310">
        <f t="shared" si="59"/>
        <v>-859.63297674911405</v>
      </c>
      <c r="ELJ88" s="310">
        <f t="shared" si="59"/>
        <v>-859.63297674911405</v>
      </c>
      <c r="ELK88" s="310">
        <f t="shared" si="59"/>
        <v>-859.63297674911405</v>
      </c>
      <c r="ELL88" s="310">
        <f t="shared" si="59"/>
        <v>-859.63297674911405</v>
      </c>
      <c r="ELM88" s="310">
        <f t="shared" si="59"/>
        <v>-859.63297674911405</v>
      </c>
      <c r="ELN88" s="310">
        <f t="shared" si="59"/>
        <v>-859.63297674911405</v>
      </c>
      <c r="ELO88" s="310">
        <f t="shared" si="59"/>
        <v>-859.63297674911405</v>
      </c>
      <c r="ELP88" s="310">
        <f t="shared" si="59"/>
        <v>-859.63297674911405</v>
      </c>
      <c r="ELQ88" s="310">
        <f t="shared" si="59"/>
        <v>-859.63297674911405</v>
      </c>
      <c r="ELR88" s="310">
        <f t="shared" si="59"/>
        <v>-859.63297674911405</v>
      </c>
      <c r="ELS88" s="310">
        <f t="shared" si="59"/>
        <v>-859.63297674911405</v>
      </c>
      <c r="ELT88" s="310">
        <f t="shared" si="59"/>
        <v>-859.63297674911405</v>
      </c>
      <c r="ELU88" s="310">
        <f t="shared" si="59"/>
        <v>-859.63297674911405</v>
      </c>
      <c r="ELV88" s="310">
        <f t="shared" si="59"/>
        <v>-859.63297674911405</v>
      </c>
      <c r="ELW88" s="310">
        <f t="shared" si="59"/>
        <v>-859.63297674911405</v>
      </c>
      <c r="ELX88" s="310">
        <f t="shared" si="59"/>
        <v>-859.63297674911405</v>
      </c>
      <c r="ELY88" s="310">
        <f t="shared" si="59"/>
        <v>-859.63297674911405</v>
      </c>
      <c r="ELZ88" s="310">
        <f t="shared" si="59"/>
        <v>-859.63297674911405</v>
      </c>
      <c r="EMA88" s="310">
        <f t="shared" si="59"/>
        <v>-859.63297674911405</v>
      </c>
      <c r="EMB88" s="310">
        <f t="shared" si="59"/>
        <v>-859.63297674911405</v>
      </c>
      <c r="EMC88" s="310">
        <f t="shared" si="59"/>
        <v>-859.63297674911405</v>
      </c>
      <c r="EMD88" s="310">
        <f t="shared" ref="EMD88:EOO88" si="60">(EMD$87*$B101+SUM($F$8:$F$10)-((EMD$87*$B101+SUM($F$8:$F$10))/$F$11*$F$40)-($F$27*EMD$87/$D$7)-SUM($F$14:$F$26,$F$28:$F$33,$F$35:$F$36,$F$41))</f>
        <v>-859.63297674911405</v>
      </c>
      <c r="EME88" s="310">
        <f t="shared" si="60"/>
        <v>-859.63297674911405</v>
      </c>
      <c r="EMF88" s="310">
        <f t="shared" si="60"/>
        <v>-859.63297674911405</v>
      </c>
      <c r="EMG88" s="310">
        <f t="shared" si="60"/>
        <v>-859.63297674911405</v>
      </c>
      <c r="EMH88" s="310">
        <f t="shared" si="60"/>
        <v>-859.63297674911405</v>
      </c>
      <c r="EMI88" s="310">
        <f t="shared" si="60"/>
        <v>-859.63297674911405</v>
      </c>
      <c r="EMJ88" s="310">
        <f t="shared" si="60"/>
        <v>-859.63297674911405</v>
      </c>
      <c r="EMK88" s="310">
        <f t="shared" si="60"/>
        <v>-859.63297674911405</v>
      </c>
      <c r="EML88" s="310">
        <f t="shared" si="60"/>
        <v>-859.63297674911405</v>
      </c>
      <c r="EMM88" s="310">
        <f t="shared" si="60"/>
        <v>-859.63297674911405</v>
      </c>
      <c r="EMN88" s="310">
        <f t="shared" si="60"/>
        <v>-859.63297674911405</v>
      </c>
      <c r="EMO88" s="310">
        <f t="shared" si="60"/>
        <v>-859.63297674911405</v>
      </c>
      <c r="EMP88" s="310">
        <f t="shared" si="60"/>
        <v>-859.63297674911405</v>
      </c>
      <c r="EMQ88" s="310">
        <f t="shared" si="60"/>
        <v>-859.63297674911405</v>
      </c>
      <c r="EMR88" s="310">
        <f t="shared" si="60"/>
        <v>-859.63297674911405</v>
      </c>
      <c r="EMS88" s="310">
        <f t="shared" si="60"/>
        <v>-859.63297674911405</v>
      </c>
      <c r="EMT88" s="310">
        <f t="shared" si="60"/>
        <v>-859.63297674911405</v>
      </c>
      <c r="EMU88" s="310">
        <f t="shared" si="60"/>
        <v>-859.63297674911405</v>
      </c>
      <c r="EMV88" s="310">
        <f t="shared" si="60"/>
        <v>-859.63297674911405</v>
      </c>
      <c r="EMW88" s="310">
        <f t="shared" si="60"/>
        <v>-859.63297674911405</v>
      </c>
      <c r="EMX88" s="310">
        <f t="shared" si="60"/>
        <v>-859.63297674911405</v>
      </c>
      <c r="EMY88" s="310">
        <f t="shared" si="60"/>
        <v>-859.63297674911405</v>
      </c>
      <c r="EMZ88" s="310">
        <f t="shared" si="60"/>
        <v>-859.63297674911405</v>
      </c>
      <c r="ENA88" s="310">
        <f t="shared" si="60"/>
        <v>-859.63297674911405</v>
      </c>
      <c r="ENB88" s="310">
        <f t="shared" si="60"/>
        <v>-859.63297674911405</v>
      </c>
      <c r="ENC88" s="310">
        <f t="shared" si="60"/>
        <v>-859.63297674911405</v>
      </c>
      <c r="END88" s="310">
        <f t="shared" si="60"/>
        <v>-859.63297674911405</v>
      </c>
      <c r="ENE88" s="310">
        <f t="shared" si="60"/>
        <v>-859.63297674911405</v>
      </c>
      <c r="ENF88" s="310">
        <f t="shared" si="60"/>
        <v>-859.63297674911405</v>
      </c>
      <c r="ENG88" s="310">
        <f t="shared" si="60"/>
        <v>-859.63297674911405</v>
      </c>
      <c r="ENH88" s="310">
        <f t="shared" si="60"/>
        <v>-859.63297674911405</v>
      </c>
      <c r="ENI88" s="310">
        <f t="shared" si="60"/>
        <v>-859.63297674911405</v>
      </c>
      <c r="ENJ88" s="310">
        <f t="shared" si="60"/>
        <v>-859.63297674911405</v>
      </c>
      <c r="ENK88" s="310">
        <f t="shared" si="60"/>
        <v>-859.63297674911405</v>
      </c>
      <c r="ENL88" s="310">
        <f t="shared" si="60"/>
        <v>-859.63297674911405</v>
      </c>
      <c r="ENM88" s="310">
        <f t="shared" si="60"/>
        <v>-859.63297674911405</v>
      </c>
      <c r="ENN88" s="310">
        <f t="shared" si="60"/>
        <v>-859.63297674911405</v>
      </c>
      <c r="ENO88" s="310">
        <f t="shared" si="60"/>
        <v>-859.63297674911405</v>
      </c>
      <c r="ENP88" s="310">
        <f t="shared" si="60"/>
        <v>-859.63297674911405</v>
      </c>
      <c r="ENQ88" s="310">
        <f t="shared" si="60"/>
        <v>-859.63297674911405</v>
      </c>
      <c r="ENR88" s="310">
        <f t="shared" si="60"/>
        <v>-859.63297674911405</v>
      </c>
      <c r="ENS88" s="310">
        <f t="shared" si="60"/>
        <v>-859.63297674911405</v>
      </c>
      <c r="ENT88" s="310">
        <f t="shared" si="60"/>
        <v>-859.63297674911405</v>
      </c>
      <c r="ENU88" s="310">
        <f t="shared" si="60"/>
        <v>-859.63297674911405</v>
      </c>
      <c r="ENV88" s="310">
        <f t="shared" si="60"/>
        <v>-859.63297674911405</v>
      </c>
      <c r="ENW88" s="310">
        <f t="shared" si="60"/>
        <v>-859.63297674911405</v>
      </c>
      <c r="ENX88" s="310">
        <f t="shared" si="60"/>
        <v>-859.63297674911405</v>
      </c>
      <c r="ENY88" s="310">
        <f t="shared" si="60"/>
        <v>-859.63297674911405</v>
      </c>
      <c r="ENZ88" s="310">
        <f t="shared" si="60"/>
        <v>-859.63297674911405</v>
      </c>
      <c r="EOA88" s="310">
        <f t="shared" si="60"/>
        <v>-859.63297674911405</v>
      </c>
      <c r="EOB88" s="310">
        <f t="shared" si="60"/>
        <v>-859.63297674911405</v>
      </c>
      <c r="EOC88" s="310">
        <f t="shared" si="60"/>
        <v>-859.63297674911405</v>
      </c>
      <c r="EOD88" s="310">
        <f t="shared" si="60"/>
        <v>-859.63297674911405</v>
      </c>
      <c r="EOE88" s="310">
        <f t="shared" si="60"/>
        <v>-859.63297674911405</v>
      </c>
      <c r="EOF88" s="310">
        <f t="shared" si="60"/>
        <v>-859.63297674911405</v>
      </c>
      <c r="EOG88" s="310">
        <f t="shared" si="60"/>
        <v>-859.63297674911405</v>
      </c>
      <c r="EOH88" s="310">
        <f t="shared" si="60"/>
        <v>-859.63297674911405</v>
      </c>
      <c r="EOI88" s="310">
        <f t="shared" si="60"/>
        <v>-859.63297674911405</v>
      </c>
      <c r="EOJ88" s="310">
        <f t="shared" si="60"/>
        <v>-859.63297674911405</v>
      </c>
      <c r="EOK88" s="310">
        <f t="shared" si="60"/>
        <v>-859.63297674911405</v>
      </c>
      <c r="EOL88" s="310">
        <f t="shared" si="60"/>
        <v>-859.63297674911405</v>
      </c>
      <c r="EOM88" s="310">
        <f t="shared" si="60"/>
        <v>-859.63297674911405</v>
      </c>
      <c r="EON88" s="310">
        <f t="shared" si="60"/>
        <v>-859.63297674911405</v>
      </c>
      <c r="EOO88" s="310">
        <f t="shared" si="60"/>
        <v>-859.63297674911405</v>
      </c>
      <c r="EOP88" s="310">
        <f t="shared" ref="EOP88:ERA88" si="61">(EOP$87*$B101+SUM($F$8:$F$10)-((EOP$87*$B101+SUM($F$8:$F$10))/$F$11*$F$40)-($F$27*EOP$87/$D$7)-SUM($F$14:$F$26,$F$28:$F$33,$F$35:$F$36,$F$41))</f>
        <v>-859.63297674911405</v>
      </c>
      <c r="EOQ88" s="310">
        <f t="shared" si="61"/>
        <v>-859.63297674911405</v>
      </c>
      <c r="EOR88" s="310">
        <f t="shared" si="61"/>
        <v>-859.63297674911405</v>
      </c>
      <c r="EOS88" s="310">
        <f t="shared" si="61"/>
        <v>-859.63297674911405</v>
      </c>
      <c r="EOT88" s="310">
        <f t="shared" si="61"/>
        <v>-859.63297674911405</v>
      </c>
      <c r="EOU88" s="310">
        <f t="shared" si="61"/>
        <v>-859.63297674911405</v>
      </c>
      <c r="EOV88" s="310">
        <f t="shared" si="61"/>
        <v>-859.63297674911405</v>
      </c>
      <c r="EOW88" s="310">
        <f t="shared" si="61"/>
        <v>-859.63297674911405</v>
      </c>
      <c r="EOX88" s="310">
        <f t="shared" si="61"/>
        <v>-859.63297674911405</v>
      </c>
      <c r="EOY88" s="310">
        <f t="shared" si="61"/>
        <v>-859.63297674911405</v>
      </c>
      <c r="EOZ88" s="310">
        <f t="shared" si="61"/>
        <v>-859.63297674911405</v>
      </c>
      <c r="EPA88" s="310">
        <f t="shared" si="61"/>
        <v>-859.63297674911405</v>
      </c>
      <c r="EPB88" s="310">
        <f t="shared" si="61"/>
        <v>-859.63297674911405</v>
      </c>
      <c r="EPC88" s="310">
        <f t="shared" si="61"/>
        <v>-859.63297674911405</v>
      </c>
      <c r="EPD88" s="310">
        <f t="shared" si="61"/>
        <v>-859.63297674911405</v>
      </c>
      <c r="EPE88" s="310">
        <f t="shared" si="61"/>
        <v>-859.63297674911405</v>
      </c>
      <c r="EPF88" s="310">
        <f t="shared" si="61"/>
        <v>-859.63297674911405</v>
      </c>
      <c r="EPG88" s="310">
        <f t="shared" si="61"/>
        <v>-859.63297674911405</v>
      </c>
      <c r="EPH88" s="310">
        <f t="shared" si="61"/>
        <v>-859.63297674911405</v>
      </c>
      <c r="EPI88" s="310">
        <f t="shared" si="61"/>
        <v>-859.63297674911405</v>
      </c>
      <c r="EPJ88" s="310">
        <f t="shared" si="61"/>
        <v>-859.63297674911405</v>
      </c>
      <c r="EPK88" s="310">
        <f t="shared" si="61"/>
        <v>-859.63297674911405</v>
      </c>
      <c r="EPL88" s="310">
        <f t="shared" si="61"/>
        <v>-859.63297674911405</v>
      </c>
      <c r="EPM88" s="310">
        <f t="shared" si="61"/>
        <v>-859.63297674911405</v>
      </c>
      <c r="EPN88" s="310">
        <f t="shared" si="61"/>
        <v>-859.63297674911405</v>
      </c>
      <c r="EPO88" s="310">
        <f t="shared" si="61"/>
        <v>-859.63297674911405</v>
      </c>
      <c r="EPP88" s="310">
        <f t="shared" si="61"/>
        <v>-859.63297674911405</v>
      </c>
      <c r="EPQ88" s="310">
        <f t="shared" si="61"/>
        <v>-859.63297674911405</v>
      </c>
      <c r="EPR88" s="310">
        <f t="shared" si="61"/>
        <v>-859.63297674911405</v>
      </c>
      <c r="EPS88" s="310">
        <f t="shared" si="61"/>
        <v>-859.63297674911405</v>
      </c>
      <c r="EPT88" s="310">
        <f t="shared" si="61"/>
        <v>-859.63297674911405</v>
      </c>
      <c r="EPU88" s="310">
        <f t="shared" si="61"/>
        <v>-859.63297674911405</v>
      </c>
      <c r="EPV88" s="310">
        <f t="shared" si="61"/>
        <v>-859.63297674911405</v>
      </c>
      <c r="EPW88" s="310">
        <f t="shared" si="61"/>
        <v>-859.63297674911405</v>
      </c>
      <c r="EPX88" s="310">
        <f t="shared" si="61"/>
        <v>-859.63297674911405</v>
      </c>
      <c r="EPY88" s="310">
        <f t="shared" si="61"/>
        <v>-859.63297674911405</v>
      </c>
      <c r="EPZ88" s="310">
        <f t="shared" si="61"/>
        <v>-859.63297674911405</v>
      </c>
      <c r="EQA88" s="310">
        <f t="shared" si="61"/>
        <v>-859.63297674911405</v>
      </c>
      <c r="EQB88" s="310">
        <f t="shared" si="61"/>
        <v>-859.63297674911405</v>
      </c>
      <c r="EQC88" s="310">
        <f t="shared" si="61"/>
        <v>-859.63297674911405</v>
      </c>
      <c r="EQD88" s="310">
        <f t="shared" si="61"/>
        <v>-859.63297674911405</v>
      </c>
      <c r="EQE88" s="310">
        <f t="shared" si="61"/>
        <v>-859.63297674911405</v>
      </c>
      <c r="EQF88" s="310">
        <f t="shared" si="61"/>
        <v>-859.63297674911405</v>
      </c>
      <c r="EQG88" s="310">
        <f t="shared" si="61"/>
        <v>-859.63297674911405</v>
      </c>
      <c r="EQH88" s="310">
        <f t="shared" si="61"/>
        <v>-859.63297674911405</v>
      </c>
      <c r="EQI88" s="310">
        <f t="shared" si="61"/>
        <v>-859.63297674911405</v>
      </c>
      <c r="EQJ88" s="310">
        <f t="shared" si="61"/>
        <v>-859.63297674911405</v>
      </c>
      <c r="EQK88" s="310">
        <f t="shared" si="61"/>
        <v>-859.63297674911405</v>
      </c>
      <c r="EQL88" s="310">
        <f t="shared" si="61"/>
        <v>-859.63297674911405</v>
      </c>
      <c r="EQM88" s="310">
        <f t="shared" si="61"/>
        <v>-859.63297674911405</v>
      </c>
      <c r="EQN88" s="310">
        <f t="shared" si="61"/>
        <v>-859.63297674911405</v>
      </c>
      <c r="EQO88" s="310">
        <f t="shared" si="61"/>
        <v>-859.63297674911405</v>
      </c>
      <c r="EQP88" s="310">
        <f t="shared" si="61"/>
        <v>-859.63297674911405</v>
      </c>
      <c r="EQQ88" s="310">
        <f t="shared" si="61"/>
        <v>-859.63297674911405</v>
      </c>
      <c r="EQR88" s="310">
        <f t="shared" si="61"/>
        <v>-859.63297674911405</v>
      </c>
      <c r="EQS88" s="310">
        <f t="shared" si="61"/>
        <v>-859.63297674911405</v>
      </c>
      <c r="EQT88" s="310">
        <f t="shared" si="61"/>
        <v>-859.63297674911405</v>
      </c>
      <c r="EQU88" s="310">
        <f t="shared" si="61"/>
        <v>-859.63297674911405</v>
      </c>
      <c r="EQV88" s="310">
        <f t="shared" si="61"/>
        <v>-859.63297674911405</v>
      </c>
      <c r="EQW88" s="310">
        <f t="shared" si="61"/>
        <v>-859.63297674911405</v>
      </c>
      <c r="EQX88" s="310">
        <f t="shared" si="61"/>
        <v>-859.63297674911405</v>
      </c>
      <c r="EQY88" s="310">
        <f t="shared" si="61"/>
        <v>-859.63297674911405</v>
      </c>
      <c r="EQZ88" s="310">
        <f t="shared" si="61"/>
        <v>-859.63297674911405</v>
      </c>
      <c r="ERA88" s="310">
        <f t="shared" si="61"/>
        <v>-859.63297674911405</v>
      </c>
      <c r="ERB88" s="310">
        <f t="shared" ref="ERB88:ETM88" si="62">(ERB$87*$B101+SUM($F$8:$F$10)-((ERB$87*$B101+SUM($F$8:$F$10))/$F$11*$F$40)-($F$27*ERB$87/$D$7)-SUM($F$14:$F$26,$F$28:$F$33,$F$35:$F$36,$F$41))</f>
        <v>-859.63297674911405</v>
      </c>
      <c r="ERC88" s="310">
        <f t="shared" si="62"/>
        <v>-859.63297674911405</v>
      </c>
      <c r="ERD88" s="310">
        <f t="shared" si="62"/>
        <v>-859.63297674911405</v>
      </c>
      <c r="ERE88" s="310">
        <f t="shared" si="62"/>
        <v>-859.63297674911405</v>
      </c>
      <c r="ERF88" s="310">
        <f t="shared" si="62"/>
        <v>-859.63297674911405</v>
      </c>
      <c r="ERG88" s="310">
        <f t="shared" si="62"/>
        <v>-859.63297674911405</v>
      </c>
      <c r="ERH88" s="310">
        <f t="shared" si="62"/>
        <v>-859.63297674911405</v>
      </c>
      <c r="ERI88" s="310">
        <f t="shared" si="62"/>
        <v>-859.63297674911405</v>
      </c>
      <c r="ERJ88" s="310">
        <f t="shared" si="62"/>
        <v>-859.63297674911405</v>
      </c>
      <c r="ERK88" s="310">
        <f t="shared" si="62"/>
        <v>-859.63297674911405</v>
      </c>
      <c r="ERL88" s="310">
        <f t="shared" si="62"/>
        <v>-859.63297674911405</v>
      </c>
      <c r="ERM88" s="310">
        <f t="shared" si="62"/>
        <v>-859.63297674911405</v>
      </c>
      <c r="ERN88" s="310">
        <f t="shared" si="62"/>
        <v>-859.63297674911405</v>
      </c>
      <c r="ERO88" s="310">
        <f t="shared" si="62"/>
        <v>-859.63297674911405</v>
      </c>
      <c r="ERP88" s="310">
        <f t="shared" si="62"/>
        <v>-859.63297674911405</v>
      </c>
      <c r="ERQ88" s="310">
        <f t="shared" si="62"/>
        <v>-859.63297674911405</v>
      </c>
      <c r="ERR88" s="310">
        <f t="shared" si="62"/>
        <v>-859.63297674911405</v>
      </c>
      <c r="ERS88" s="310">
        <f t="shared" si="62"/>
        <v>-859.63297674911405</v>
      </c>
      <c r="ERT88" s="310">
        <f t="shared" si="62"/>
        <v>-859.63297674911405</v>
      </c>
      <c r="ERU88" s="310">
        <f t="shared" si="62"/>
        <v>-859.63297674911405</v>
      </c>
      <c r="ERV88" s="310">
        <f t="shared" si="62"/>
        <v>-859.63297674911405</v>
      </c>
      <c r="ERW88" s="310">
        <f t="shared" si="62"/>
        <v>-859.63297674911405</v>
      </c>
      <c r="ERX88" s="310">
        <f t="shared" si="62"/>
        <v>-859.63297674911405</v>
      </c>
      <c r="ERY88" s="310">
        <f t="shared" si="62"/>
        <v>-859.63297674911405</v>
      </c>
      <c r="ERZ88" s="310">
        <f t="shared" si="62"/>
        <v>-859.63297674911405</v>
      </c>
      <c r="ESA88" s="310">
        <f t="shared" si="62"/>
        <v>-859.63297674911405</v>
      </c>
      <c r="ESB88" s="310">
        <f t="shared" si="62"/>
        <v>-859.63297674911405</v>
      </c>
      <c r="ESC88" s="310">
        <f t="shared" si="62"/>
        <v>-859.63297674911405</v>
      </c>
      <c r="ESD88" s="310">
        <f t="shared" si="62"/>
        <v>-859.63297674911405</v>
      </c>
      <c r="ESE88" s="310">
        <f t="shared" si="62"/>
        <v>-859.63297674911405</v>
      </c>
      <c r="ESF88" s="310">
        <f t="shared" si="62"/>
        <v>-859.63297674911405</v>
      </c>
      <c r="ESG88" s="310">
        <f t="shared" si="62"/>
        <v>-859.63297674911405</v>
      </c>
      <c r="ESH88" s="310">
        <f t="shared" si="62"/>
        <v>-859.63297674911405</v>
      </c>
      <c r="ESI88" s="310">
        <f t="shared" si="62"/>
        <v>-859.63297674911405</v>
      </c>
      <c r="ESJ88" s="310">
        <f t="shared" si="62"/>
        <v>-859.63297674911405</v>
      </c>
      <c r="ESK88" s="310">
        <f t="shared" si="62"/>
        <v>-859.63297674911405</v>
      </c>
      <c r="ESL88" s="310">
        <f t="shared" si="62"/>
        <v>-859.63297674911405</v>
      </c>
      <c r="ESM88" s="310">
        <f t="shared" si="62"/>
        <v>-859.63297674911405</v>
      </c>
      <c r="ESN88" s="310">
        <f t="shared" si="62"/>
        <v>-859.63297674911405</v>
      </c>
      <c r="ESO88" s="310">
        <f t="shared" si="62"/>
        <v>-859.63297674911405</v>
      </c>
      <c r="ESP88" s="310">
        <f t="shared" si="62"/>
        <v>-859.63297674911405</v>
      </c>
      <c r="ESQ88" s="310">
        <f t="shared" si="62"/>
        <v>-859.63297674911405</v>
      </c>
      <c r="ESR88" s="310">
        <f t="shared" si="62"/>
        <v>-859.63297674911405</v>
      </c>
      <c r="ESS88" s="310">
        <f t="shared" si="62"/>
        <v>-859.63297674911405</v>
      </c>
      <c r="EST88" s="310">
        <f t="shared" si="62"/>
        <v>-859.63297674911405</v>
      </c>
      <c r="ESU88" s="310">
        <f t="shared" si="62"/>
        <v>-859.63297674911405</v>
      </c>
      <c r="ESV88" s="310">
        <f t="shared" si="62"/>
        <v>-859.63297674911405</v>
      </c>
      <c r="ESW88" s="310">
        <f t="shared" si="62"/>
        <v>-859.63297674911405</v>
      </c>
      <c r="ESX88" s="310">
        <f t="shared" si="62"/>
        <v>-859.63297674911405</v>
      </c>
      <c r="ESY88" s="310">
        <f t="shared" si="62"/>
        <v>-859.63297674911405</v>
      </c>
      <c r="ESZ88" s="310">
        <f t="shared" si="62"/>
        <v>-859.63297674911405</v>
      </c>
      <c r="ETA88" s="310">
        <f t="shared" si="62"/>
        <v>-859.63297674911405</v>
      </c>
      <c r="ETB88" s="310">
        <f t="shared" si="62"/>
        <v>-859.63297674911405</v>
      </c>
      <c r="ETC88" s="310">
        <f t="shared" si="62"/>
        <v>-859.63297674911405</v>
      </c>
      <c r="ETD88" s="310">
        <f t="shared" si="62"/>
        <v>-859.63297674911405</v>
      </c>
      <c r="ETE88" s="310">
        <f t="shared" si="62"/>
        <v>-859.63297674911405</v>
      </c>
      <c r="ETF88" s="310">
        <f t="shared" si="62"/>
        <v>-859.63297674911405</v>
      </c>
      <c r="ETG88" s="310">
        <f t="shared" si="62"/>
        <v>-859.63297674911405</v>
      </c>
      <c r="ETH88" s="310">
        <f t="shared" si="62"/>
        <v>-859.63297674911405</v>
      </c>
      <c r="ETI88" s="310">
        <f t="shared" si="62"/>
        <v>-859.63297674911405</v>
      </c>
      <c r="ETJ88" s="310">
        <f t="shared" si="62"/>
        <v>-859.63297674911405</v>
      </c>
      <c r="ETK88" s="310">
        <f t="shared" si="62"/>
        <v>-859.63297674911405</v>
      </c>
      <c r="ETL88" s="310">
        <f t="shared" si="62"/>
        <v>-859.63297674911405</v>
      </c>
      <c r="ETM88" s="310">
        <f t="shared" si="62"/>
        <v>-859.63297674911405</v>
      </c>
      <c r="ETN88" s="310">
        <f t="shared" ref="ETN88:EVY88" si="63">(ETN$87*$B101+SUM($F$8:$F$10)-((ETN$87*$B101+SUM($F$8:$F$10))/$F$11*$F$40)-($F$27*ETN$87/$D$7)-SUM($F$14:$F$26,$F$28:$F$33,$F$35:$F$36,$F$41))</f>
        <v>-859.63297674911405</v>
      </c>
      <c r="ETO88" s="310">
        <f t="shared" si="63"/>
        <v>-859.63297674911405</v>
      </c>
      <c r="ETP88" s="310">
        <f t="shared" si="63"/>
        <v>-859.63297674911405</v>
      </c>
      <c r="ETQ88" s="310">
        <f t="shared" si="63"/>
        <v>-859.63297674911405</v>
      </c>
      <c r="ETR88" s="310">
        <f t="shared" si="63"/>
        <v>-859.63297674911405</v>
      </c>
      <c r="ETS88" s="310">
        <f t="shared" si="63"/>
        <v>-859.63297674911405</v>
      </c>
      <c r="ETT88" s="310">
        <f t="shared" si="63"/>
        <v>-859.63297674911405</v>
      </c>
      <c r="ETU88" s="310">
        <f t="shared" si="63"/>
        <v>-859.63297674911405</v>
      </c>
      <c r="ETV88" s="310">
        <f t="shared" si="63"/>
        <v>-859.63297674911405</v>
      </c>
      <c r="ETW88" s="310">
        <f t="shared" si="63"/>
        <v>-859.63297674911405</v>
      </c>
      <c r="ETX88" s="310">
        <f t="shared" si="63"/>
        <v>-859.63297674911405</v>
      </c>
      <c r="ETY88" s="310">
        <f t="shared" si="63"/>
        <v>-859.63297674911405</v>
      </c>
      <c r="ETZ88" s="310">
        <f t="shared" si="63"/>
        <v>-859.63297674911405</v>
      </c>
      <c r="EUA88" s="310">
        <f t="shared" si="63"/>
        <v>-859.63297674911405</v>
      </c>
      <c r="EUB88" s="310">
        <f t="shared" si="63"/>
        <v>-859.63297674911405</v>
      </c>
      <c r="EUC88" s="310">
        <f t="shared" si="63"/>
        <v>-859.63297674911405</v>
      </c>
      <c r="EUD88" s="310">
        <f t="shared" si="63"/>
        <v>-859.63297674911405</v>
      </c>
      <c r="EUE88" s="310">
        <f t="shared" si="63"/>
        <v>-859.63297674911405</v>
      </c>
      <c r="EUF88" s="310">
        <f t="shared" si="63"/>
        <v>-859.63297674911405</v>
      </c>
      <c r="EUG88" s="310">
        <f t="shared" si="63"/>
        <v>-859.63297674911405</v>
      </c>
      <c r="EUH88" s="310">
        <f t="shared" si="63"/>
        <v>-859.63297674911405</v>
      </c>
      <c r="EUI88" s="310">
        <f t="shared" si="63"/>
        <v>-859.63297674911405</v>
      </c>
      <c r="EUJ88" s="310">
        <f t="shared" si="63"/>
        <v>-859.63297674911405</v>
      </c>
      <c r="EUK88" s="310">
        <f t="shared" si="63"/>
        <v>-859.63297674911405</v>
      </c>
      <c r="EUL88" s="310">
        <f t="shared" si="63"/>
        <v>-859.63297674911405</v>
      </c>
      <c r="EUM88" s="310">
        <f t="shared" si="63"/>
        <v>-859.63297674911405</v>
      </c>
      <c r="EUN88" s="310">
        <f t="shared" si="63"/>
        <v>-859.63297674911405</v>
      </c>
      <c r="EUO88" s="310">
        <f t="shared" si="63"/>
        <v>-859.63297674911405</v>
      </c>
      <c r="EUP88" s="310">
        <f t="shared" si="63"/>
        <v>-859.63297674911405</v>
      </c>
      <c r="EUQ88" s="310">
        <f t="shared" si="63"/>
        <v>-859.63297674911405</v>
      </c>
      <c r="EUR88" s="310">
        <f t="shared" si="63"/>
        <v>-859.63297674911405</v>
      </c>
      <c r="EUS88" s="310">
        <f t="shared" si="63"/>
        <v>-859.63297674911405</v>
      </c>
      <c r="EUT88" s="310">
        <f t="shared" si="63"/>
        <v>-859.63297674911405</v>
      </c>
      <c r="EUU88" s="310">
        <f t="shared" si="63"/>
        <v>-859.63297674911405</v>
      </c>
      <c r="EUV88" s="310">
        <f t="shared" si="63"/>
        <v>-859.63297674911405</v>
      </c>
      <c r="EUW88" s="310">
        <f t="shared" si="63"/>
        <v>-859.63297674911405</v>
      </c>
      <c r="EUX88" s="310">
        <f t="shared" si="63"/>
        <v>-859.63297674911405</v>
      </c>
      <c r="EUY88" s="310">
        <f t="shared" si="63"/>
        <v>-859.63297674911405</v>
      </c>
      <c r="EUZ88" s="310">
        <f t="shared" si="63"/>
        <v>-859.63297674911405</v>
      </c>
      <c r="EVA88" s="310">
        <f t="shared" si="63"/>
        <v>-859.63297674911405</v>
      </c>
      <c r="EVB88" s="310">
        <f t="shared" si="63"/>
        <v>-859.63297674911405</v>
      </c>
      <c r="EVC88" s="310">
        <f t="shared" si="63"/>
        <v>-859.63297674911405</v>
      </c>
      <c r="EVD88" s="310">
        <f t="shared" si="63"/>
        <v>-859.63297674911405</v>
      </c>
      <c r="EVE88" s="310">
        <f t="shared" si="63"/>
        <v>-859.63297674911405</v>
      </c>
      <c r="EVF88" s="310">
        <f t="shared" si="63"/>
        <v>-859.63297674911405</v>
      </c>
      <c r="EVG88" s="310">
        <f t="shared" si="63"/>
        <v>-859.63297674911405</v>
      </c>
      <c r="EVH88" s="310">
        <f t="shared" si="63"/>
        <v>-859.63297674911405</v>
      </c>
      <c r="EVI88" s="310">
        <f t="shared" si="63"/>
        <v>-859.63297674911405</v>
      </c>
      <c r="EVJ88" s="310">
        <f t="shared" si="63"/>
        <v>-859.63297674911405</v>
      </c>
      <c r="EVK88" s="310">
        <f t="shared" si="63"/>
        <v>-859.63297674911405</v>
      </c>
      <c r="EVL88" s="310">
        <f t="shared" si="63"/>
        <v>-859.63297674911405</v>
      </c>
      <c r="EVM88" s="310">
        <f t="shared" si="63"/>
        <v>-859.63297674911405</v>
      </c>
      <c r="EVN88" s="310">
        <f t="shared" si="63"/>
        <v>-859.63297674911405</v>
      </c>
      <c r="EVO88" s="310">
        <f t="shared" si="63"/>
        <v>-859.63297674911405</v>
      </c>
      <c r="EVP88" s="310">
        <f t="shared" si="63"/>
        <v>-859.63297674911405</v>
      </c>
      <c r="EVQ88" s="310">
        <f t="shared" si="63"/>
        <v>-859.63297674911405</v>
      </c>
      <c r="EVR88" s="310">
        <f t="shared" si="63"/>
        <v>-859.63297674911405</v>
      </c>
      <c r="EVS88" s="310">
        <f t="shared" si="63"/>
        <v>-859.63297674911405</v>
      </c>
      <c r="EVT88" s="310">
        <f t="shared" si="63"/>
        <v>-859.63297674911405</v>
      </c>
      <c r="EVU88" s="310">
        <f t="shared" si="63"/>
        <v>-859.63297674911405</v>
      </c>
      <c r="EVV88" s="310">
        <f t="shared" si="63"/>
        <v>-859.63297674911405</v>
      </c>
      <c r="EVW88" s="310">
        <f t="shared" si="63"/>
        <v>-859.63297674911405</v>
      </c>
      <c r="EVX88" s="310">
        <f t="shared" si="63"/>
        <v>-859.63297674911405</v>
      </c>
      <c r="EVY88" s="310">
        <f t="shared" si="63"/>
        <v>-859.63297674911405</v>
      </c>
      <c r="EVZ88" s="310">
        <f t="shared" ref="EVZ88:EYK88" si="64">(EVZ$87*$B101+SUM($F$8:$F$10)-((EVZ$87*$B101+SUM($F$8:$F$10))/$F$11*$F$40)-($F$27*EVZ$87/$D$7)-SUM($F$14:$F$26,$F$28:$F$33,$F$35:$F$36,$F$41))</f>
        <v>-859.63297674911405</v>
      </c>
      <c r="EWA88" s="310">
        <f t="shared" si="64"/>
        <v>-859.63297674911405</v>
      </c>
      <c r="EWB88" s="310">
        <f t="shared" si="64"/>
        <v>-859.63297674911405</v>
      </c>
      <c r="EWC88" s="310">
        <f t="shared" si="64"/>
        <v>-859.63297674911405</v>
      </c>
      <c r="EWD88" s="310">
        <f t="shared" si="64"/>
        <v>-859.63297674911405</v>
      </c>
      <c r="EWE88" s="310">
        <f t="shared" si="64"/>
        <v>-859.63297674911405</v>
      </c>
      <c r="EWF88" s="310">
        <f t="shared" si="64"/>
        <v>-859.63297674911405</v>
      </c>
      <c r="EWG88" s="310">
        <f t="shared" si="64"/>
        <v>-859.63297674911405</v>
      </c>
      <c r="EWH88" s="310">
        <f t="shared" si="64"/>
        <v>-859.63297674911405</v>
      </c>
      <c r="EWI88" s="310">
        <f t="shared" si="64"/>
        <v>-859.63297674911405</v>
      </c>
      <c r="EWJ88" s="310">
        <f t="shared" si="64"/>
        <v>-859.63297674911405</v>
      </c>
      <c r="EWK88" s="310">
        <f t="shared" si="64"/>
        <v>-859.63297674911405</v>
      </c>
      <c r="EWL88" s="310">
        <f t="shared" si="64"/>
        <v>-859.63297674911405</v>
      </c>
      <c r="EWM88" s="310">
        <f t="shared" si="64"/>
        <v>-859.63297674911405</v>
      </c>
      <c r="EWN88" s="310">
        <f t="shared" si="64"/>
        <v>-859.63297674911405</v>
      </c>
      <c r="EWO88" s="310">
        <f t="shared" si="64"/>
        <v>-859.63297674911405</v>
      </c>
      <c r="EWP88" s="310">
        <f t="shared" si="64"/>
        <v>-859.63297674911405</v>
      </c>
      <c r="EWQ88" s="310">
        <f t="shared" si="64"/>
        <v>-859.63297674911405</v>
      </c>
      <c r="EWR88" s="310">
        <f t="shared" si="64"/>
        <v>-859.63297674911405</v>
      </c>
      <c r="EWS88" s="310">
        <f t="shared" si="64"/>
        <v>-859.63297674911405</v>
      </c>
      <c r="EWT88" s="310">
        <f t="shared" si="64"/>
        <v>-859.63297674911405</v>
      </c>
      <c r="EWU88" s="310">
        <f t="shared" si="64"/>
        <v>-859.63297674911405</v>
      </c>
      <c r="EWV88" s="310">
        <f t="shared" si="64"/>
        <v>-859.63297674911405</v>
      </c>
      <c r="EWW88" s="310">
        <f t="shared" si="64"/>
        <v>-859.63297674911405</v>
      </c>
      <c r="EWX88" s="310">
        <f t="shared" si="64"/>
        <v>-859.63297674911405</v>
      </c>
      <c r="EWY88" s="310">
        <f t="shared" si="64"/>
        <v>-859.63297674911405</v>
      </c>
      <c r="EWZ88" s="310">
        <f t="shared" si="64"/>
        <v>-859.63297674911405</v>
      </c>
      <c r="EXA88" s="310">
        <f t="shared" si="64"/>
        <v>-859.63297674911405</v>
      </c>
      <c r="EXB88" s="310">
        <f t="shared" si="64"/>
        <v>-859.63297674911405</v>
      </c>
      <c r="EXC88" s="310">
        <f t="shared" si="64"/>
        <v>-859.63297674911405</v>
      </c>
      <c r="EXD88" s="310">
        <f t="shared" si="64"/>
        <v>-859.63297674911405</v>
      </c>
      <c r="EXE88" s="310">
        <f t="shared" si="64"/>
        <v>-859.63297674911405</v>
      </c>
      <c r="EXF88" s="310">
        <f t="shared" si="64"/>
        <v>-859.63297674911405</v>
      </c>
      <c r="EXG88" s="310">
        <f t="shared" si="64"/>
        <v>-859.63297674911405</v>
      </c>
      <c r="EXH88" s="310">
        <f t="shared" si="64"/>
        <v>-859.63297674911405</v>
      </c>
      <c r="EXI88" s="310">
        <f t="shared" si="64"/>
        <v>-859.63297674911405</v>
      </c>
      <c r="EXJ88" s="310">
        <f t="shared" si="64"/>
        <v>-859.63297674911405</v>
      </c>
      <c r="EXK88" s="310">
        <f t="shared" si="64"/>
        <v>-859.63297674911405</v>
      </c>
      <c r="EXL88" s="310">
        <f t="shared" si="64"/>
        <v>-859.63297674911405</v>
      </c>
      <c r="EXM88" s="310">
        <f t="shared" si="64"/>
        <v>-859.63297674911405</v>
      </c>
      <c r="EXN88" s="310">
        <f t="shared" si="64"/>
        <v>-859.63297674911405</v>
      </c>
      <c r="EXO88" s="310">
        <f t="shared" si="64"/>
        <v>-859.63297674911405</v>
      </c>
      <c r="EXP88" s="310">
        <f t="shared" si="64"/>
        <v>-859.63297674911405</v>
      </c>
      <c r="EXQ88" s="310">
        <f t="shared" si="64"/>
        <v>-859.63297674911405</v>
      </c>
      <c r="EXR88" s="310">
        <f t="shared" si="64"/>
        <v>-859.63297674911405</v>
      </c>
      <c r="EXS88" s="310">
        <f t="shared" si="64"/>
        <v>-859.63297674911405</v>
      </c>
      <c r="EXT88" s="310">
        <f t="shared" si="64"/>
        <v>-859.63297674911405</v>
      </c>
      <c r="EXU88" s="310">
        <f t="shared" si="64"/>
        <v>-859.63297674911405</v>
      </c>
      <c r="EXV88" s="310">
        <f t="shared" si="64"/>
        <v>-859.63297674911405</v>
      </c>
      <c r="EXW88" s="310">
        <f t="shared" si="64"/>
        <v>-859.63297674911405</v>
      </c>
      <c r="EXX88" s="310">
        <f t="shared" si="64"/>
        <v>-859.63297674911405</v>
      </c>
      <c r="EXY88" s="310">
        <f t="shared" si="64"/>
        <v>-859.63297674911405</v>
      </c>
      <c r="EXZ88" s="310">
        <f t="shared" si="64"/>
        <v>-859.63297674911405</v>
      </c>
      <c r="EYA88" s="310">
        <f t="shared" si="64"/>
        <v>-859.63297674911405</v>
      </c>
      <c r="EYB88" s="310">
        <f t="shared" si="64"/>
        <v>-859.63297674911405</v>
      </c>
      <c r="EYC88" s="310">
        <f t="shared" si="64"/>
        <v>-859.63297674911405</v>
      </c>
      <c r="EYD88" s="310">
        <f t="shared" si="64"/>
        <v>-859.63297674911405</v>
      </c>
      <c r="EYE88" s="310">
        <f t="shared" si="64"/>
        <v>-859.63297674911405</v>
      </c>
      <c r="EYF88" s="310">
        <f t="shared" si="64"/>
        <v>-859.63297674911405</v>
      </c>
      <c r="EYG88" s="310">
        <f t="shared" si="64"/>
        <v>-859.63297674911405</v>
      </c>
      <c r="EYH88" s="310">
        <f t="shared" si="64"/>
        <v>-859.63297674911405</v>
      </c>
      <c r="EYI88" s="310">
        <f t="shared" si="64"/>
        <v>-859.63297674911405</v>
      </c>
      <c r="EYJ88" s="310">
        <f t="shared" si="64"/>
        <v>-859.63297674911405</v>
      </c>
      <c r="EYK88" s="310">
        <f t="shared" si="64"/>
        <v>-859.63297674911405</v>
      </c>
      <c r="EYL88" s="310">
        <f t="shared" ref="EYL88:FAW88" si="65">(EYL$87*$B101+SUM($F$8:$F$10)-((EYL$87*$B101+SUM($F$8:$F$10))/$F$11*$F$40)-($F$27*EYL$87/$D$7)-SUM($F$14:$F$26,$F$28:$F$33,$F$35:$F$36,$F$41))</f>
        <v>-859.63297674911405</v>
      </c>
      <c r="EYM88" s="310">
        <f t="shared" si="65"/>
        <v>-859.63297674911405</v>
      </c>
      <c r="EYN88" s="310">
        <f t="shared" si="65"/>
        <v>-859.63297674911405</v>
      </c>
      <c r="EYO88" s="310">
        <f t="shared" si="65"/>
        <v>-859.63297674911405</v>
      </c>
      <c r="EYP88" s="310">
        <f t="shared" si="65"/>
        <v>-859.63297674911405</v>
      </c>
      <c r="EYQ88" s="310">
        <f t="shared" si="65"/>
        <v>-859.63297674911405</v>
      </c>
      <c r="EYR88" s="310">
        <f t="shared" si="65"/>
        <v>-859.63297674911405</v>
      </c>
      <c r="EYS88" s="310">
        <f t="shared" si="65"/>
        <v>-859.63297674911405</v>
      </c>
      <c r="EYT88" s="310">
        <f t="shared" si="65"/>
        <v>-859.63297674911405</v>
      </c>
      <c r="EYU88" s="310">
        <f t="shared" si="65"/>
        <v>-859.63297674911405</v>
      </c>
      <c r="EYV88" s="310">
        <f t="shared" si="65"/>
        <v>-859.63297674911405</v>
      </c>
      <c r="EYW88" s="310">
        <f t="shared" si="65"/>
        <v>-859.63297674911405</v>
      </c>
      <c r="EYX88" s="310">
        <f t="shared" si="65"/>
        <v>-859.63297674911405</v>
      </c>
      <c r="EYY88" s="310">
        <f t="shared" si="65"/>
        <v>-859.63297674911405</v>
      </c>
      <c r="EYZ88" s="310">
        <f t="shared" si="65"/>
        <v>-859.63297674911405</v>
      </c>
      <c r="EZA88" s="310">
        <f t="shared" si="65"/>
        <v>-859.63297674911405</v>
      </c>
      <c r="EZB88" s="310">
        <f t="shared" si="65"/>
        <v>-859.63297674911405</v>
      </c>
      <c r="EZC88" s="310">
        <f t="shared" si="65"/>
        <v>-859.63297674911405</v>
      </c>
      <c r="EZD88" s="310">
        <f t="shared" si="65"/>
        <v>-859.63297674911405</v>
      </c>
      <c r="EZE88" s="310">
        <f t="shared" si="65"/>
        <v>-859.63297674911405</v>
      </c>
      <c r="EZF88" s="310">
        <f t="shared" si="65"/>
        <v>-859.63297674911405</v>
      </c>
      <c r="EZG88" s="310">
        <f t="shared" si="65"/>
        <v>-859.63297674911405</v>
      </c>
      <c r="EZH88" s="310">
        <f t="shared" si="65"/>
        <v>-859.63297674911405</v>
      </c>
      <c r="EZI88" s="310">
        <f t="shared" si="65"/>
        <v>-859.63297674911405</v>
      </c>
      <c r="EZJ88" s="310">
        <f t="shared" si="65"/>
        <v>-859.63297674911405</v>
      </c>
      <c r="EZK88" s="310">
        <f t="shared" si="65"/>
        <v>-859.63297674911405</v>
      </c>
      <c r="EZL88" s="310">
        <f t="shared" si="65"/>
        <v>-859.63297674911405</v>
      </c>
      <c r="EZM88" s="310">
        <f t="shared" si="65"/>
        <v>-859.63297674911405</v>
      </c>
      <c r="EZN88" s="310">
        <f t="shared" si="65"/>
        <v>-859.63297674911405</v>
      </c>
      <c r="EZO88" s="310">
        <f t="shared" si="65"/>
        <v>-859.63297674911405</v>
      </c>
      <c r="EZP88" s="310">
        <f t="shared" si="65"/>
        <v>-859.63297674911405</v>
      </c>
      <c r="EZQ88" s="310">
        <f t="shared" si="65"/>
        <v>-859.63297674911405</v>
      </c>
      <c r="EZR88" s="310">
        <f t="shared" si="65"/>
        <v>-859.63297674911405</v>
      </c>
      <c r="EZS88" s="310">
        <f t="shared" si="65"/>
        <v>-859.63297674911405</v>
      </c>
      <c r="EZT88" s="310">
        <f t="shared" si="65"/>
        <v>-859.63297674911405</v>
      </c>
      <c r="EZU88" s="310">
        <f t="shared" si="65"/>
        <v>-859.63297674911405</v>
      </c>
      <c r="EZV88" s="310">
        <f t="shared" si="65"/>
        <v>-859.63297674911405</v>
      </c>
      <c r="EZW88" s="310">
        <f t="shared" si="65"/>
        <v>-859.63297674911405</v>
      </c>
      <c r="EZX88" s="310">
        <f t="shared" si="65"/>
        <v>-859.63297674911405</v>
      </c>
      <c r="EZY88" s="310">
        <f t="shared" si="65"/>
        <v>-859.63297674911405</v>
      </c>
      <c r="EZZ88" s="310">
        <f t="shared" si="65"/>
        <v>-859.63297674911405</v>
      </c>
      <c r="FAA88" s="310">
        <f t="shared" si="65"/>
        <v>-859.63297674911405</v>
      </c>
      <c r="FAB88" s="310">
        <f t="shared" si="65"/>
        <v>-859.63297674911405</v>
      </c>
      <c r="FAC88" s="310">
        <f t="shared" si="65"/>
        <v>-859.63297674911405</v>
      </c>
      <c r="FAD88" s="310">
        <f t="shared" si="65"/>
        <v>-859.63297674911405</v>
      </c>
      <c r="FAE88" s="310">
        <f t="shared" si="65"/>
        <v>-859.63297674911405</v>
      </c>
      <c r="FAF88" s="310">
        <f t="shared" si="65"/>
        <v>-859.63297674911405</v>
      </c>
      <c r="FAG88" s="310">
        <f t="shared" si="65"/>
        <v>-859.63297674911405</v>
      </c>
      <c r="FAH88" s="310">
        <f t="shared" si="65"/>
        <v>-859.63297674911405</v>
      </c>
      <c r="FAI88" s="310">
        <f t="shared" si="65"/>
        <v>-859.63297674911405</v>
      </c>
      <c r="FAJ88" s="310">
        <f t="shared" si="65"/>
        <v>-859.63297674911405</v>
      </c>
      <c r="FAK88" s="310">
        <f t="shared" si="65"/>
        <v>-859.63297674911405</v>
      </c>
      <c r="FAL88" s="310">
        <f t="shared" si="65"/>
        <v>-859.63297674911405</v>
      </c>
      <c r="FAM88" s="310">
        <f t="shared" si="65"/>
        <v>-859.63297674911405</v>
      </c>
      <c r="FAN88" s="310">
        <f t="shared" si="65"/>
        <v>-859.63297674911405</v>
      </c>
      <c r="FAO88" s="310">
        <f t="shared" si="65"/>
        <v>-859.63297674911405</v>
      </c>
      <c r="FAP88" s="310">
        <f t="shared" si="65"/>
        <v>-859.63297674911405</v>
      </c>
      <c r="FAQ88" s="310">
        <f t="shared" si="65"/>
        <v>-859.63297674911405</v>
      </c>
      <c r="FAR88" s="310">
        <f t="shared" si="65"/>
        <v>-859.63297674911405</v>
      </c>
      <c r="FAS88" s="310">
        <f t="shared" si="65"/>
        <v>-859.63297674911405</v>
      </c>
      <c r="FAT88" s="310">
        <f t="shared" si="65"/>
        <v>-859.63297674911405</v>
      </c>
      <c r="FAU88" s="310">
        <f t="shared" si="65"/>
        <v>-859.63297674911405</v>
      </c>
      <c r="FAV88" s="310">
        <f t="shared" si="65"/>
        <v>-859.63297674911405</v>
      </c>
      <c r="FAW88" s="310">
        <f t="shared" si="65"/>
        <v>-859.63297674911405</v>
      </c>
      <c r="FAX88" s="310">
        <f t="shared" ref="FAX88:FDI88" si="66">(FAX$87*$B101+SUM($F$8:$F$10)-((FAX$87*$B101+SUM($F$8:$F$10))/$F$11*$F$40)-($F$27*FAX$87/$D$7)-SUM($F$14:$F$26,$F$28:$F$33,$F$35:$F$36,$F$41))</f>
        <v>-859.63297674911405</v>
      </c>
      <c r="FAY88" s="310">
        <f t="shared" si="66"/>
        <v>-859.63297674911405</v>
      </c>
      <c r="FAZ88" s="310">
        <f t="shared" si="66"/>
        <v>-859.63297674911405</v>
      </c>
      <c r="FBA88" s="310">
        <f t="shared" si="66"/>
        <v>-859.63297674911405</v>
      </c>
      <c r="FBB88" s="310">
        <f t="shared" si="66"/>
        <v>-859.63297674911405</v>
      </c>
      <c r="FBC88" s="310">
        <f t="shared" si="66"/>
        <v>-859.63297674911405</v>
      </c>
      <c r="FBD88" s="310">
        <f t="shared" si="66"/>
        <v>-859.63297674911405</v>
      </c>
      <c r="FBE88" s="310">
        <f t="shared" si="66"/>
        <v>-859.63297674911405</v>
      </c>
      <c r="FBF88" s="310">
        <f t="shared" si="66"/>
        <v>-859.63297674911405</v>
      </c>
      <c r="FBG88" s="310">
        <f t="shared" si="66"/>
        <v>-859.63297674911405</v>
      </c>
      <c r="FBH88" s="310">
        <f t="shared" si="66"/>
        <v>-859.63297674911405</v>
      </c>
      <c r="FBI88" s="310">
        <f t="shared" si="66"/>
        <v>-859.63297674911405</v>
      </c>
      <c r="FBJ88" s="310">
        <f t="shared" si="66"/>
        <v>-859.63297674911405</v>
      </c>
      <c r="FBK88" s="310">
        <f t="shared" si="66"/>
        <v>-859.63297674911405</v>
      </c>
      <c r="FBL88" s="310">
        <f t="shared" si="66"/>
        <v>-859.63297674911405</v>
      </c>
      <c r="FBM88" s="310">
        <f t="shared" si="66"/>
        <v>-859.63297674911405</v>
      </c>
      <c r="FBN88" s="310">
        <f t="shared" si="66"/>
        <v>-859.63297674911405</v>
      </c>
      <c r="FBO88" s="310">
        <f t="shared" si="66"/>
        <v>-859.63297674911405</v>
      </c>
      <c r="FBP88" s="310">
        <f t="shared" si="66"/>
        <v>-859.63297674911405</v>
      </c>
      <c r="FBQ88" s="310">
        <f t="shared" si="66"/>
        <v>-859.63297674911405</v>
      </c>
      <c r="FBR88" s="310">
        <f t="shared" si="66"/>
        <v>-859.63297674911405</v>
      </c>
      <c r="FBS88" s="310">
        <f t="shared" si="66"/>
        <v>-859.63297674911405</v>
      </c>
      <c r="FBT88" s="310">
        <f t="shared" si="66"/>
        <v>-859.63297674911405</v>
      </c>
      <c r="FBU88" s="310">
        <f t="shared" si="66"/>
        <v>-859.63297674911405</v>
      </c>
      <c r="FBV88" s="310">
        <f t="shared" si="66"/>
        <v>-859.63297674911405</v>
      </c>
      <c r="FBW88" s="310">
        <f t="shared" si="66"/>
        <v>-859.63297674911405</v>
      </c>
      <c r="FBX88" s="310">
        <f t="shared" si="66"/>
        <v>-859.63297674911405</v>
      </c>
      <c r="FBY88" s="310">
        <f t="shared" si="66"/>
        <v>-859.63297674911405</v>
      </c>
      <c r="FBZ88" s="310">
        <f t="shared" si="66"/>
        <v>-859.63297674911405</v>
      </c>
      <c r="FCA88" s="310">
        <f t="shared" si="66"/>
        <v>-859.63297674911405</v>
      </c>
      <c r="FCB88" s="310">
        <f t="shared" si="66"/>
        <v>-859.63297674911405</v>
      </c>
      <c r="FCC88" s="310">
        <f t="shared" si="66"/>
        <v>-859.63297674911405</v>
      </c>
      <c r="FCD88" s="310">
        <f t="shared" si="66"/>
        <v>-859.63297674911405</v>
      </c>
      <c r="FCE88" s="310">
        <f t="shared" si="66"/>
        <v>-859.63297674911405</v>
      </c>
      <c r="FCF88" s="310">
        <f t="shared" si="66"/>
        <v>-859.63297674911405</v>
      </c>
      <c r="FCG88" s="310">
        <f t="shared" si="66"/>
        <v>-859.63297674911405</v>
      </c>
      <c r="FCH88" s="310">
        <f t="shared" si="66"/>
        <v>-859.63297674911405</v>
      </c>
      <c r="FCI88" s="310">
        <f t="shared" si="66"/>
        <v>-859.63297674911405</v>
      </c>
      <c r="FCJ88" s="310">
        <f t="shared" si="66"/>
        <v>-859.63297674911405</v>
      </c>
      <c r="FCK88" s="310">
        <f t="shared" si="66"/>
        <v>-859.63297674911405</v>
      </c>
      <c r="FCL88" s="310">
        <f t="shared" si="66"/>
        <v>-859.63297674911405</v>
      </c>
      <c r="FCM88" s="310">
        <f t="shared" si="66"/>
        <v>-859.63297674911405</v>
      </c>
      <c r="FCN88" s="310">
        <f t="shared" si="66"/>
        <v>-859.63297674911405</v>
      </c>
      <c r="FCO88" s="310">
        <f t="shared" si="66"/>
        <v>-859.63297674911405</v>
      </c>
      <c r="FCP88" s="310">
        <f t="shared" si="66"/>
        <v>-859.63297674911405</v>
      </c>
      <c r="FCQ88" s="310">
        <f t="shared" si="66"/>
        <v>-859.63297674911405</v>
      </c>
      <c r="FCR88" s="310">
        <f t="shared" si="66"/>
        <v>-859.63297674911405</v>
      </c>
      <c r="FCS88" s="310">
        <f t="shared" si="66"/>
        <v>-859.63297674911405</v>
      </c>
      <c r="FCT88" s="310">
        <f t="shared" si="66"/>
        <v>-859.63297674911405</v>
      </c>
      <c r="FCU88" s="310">
        <f t="shared" si="66"/>
        <v>-859.63297674911405</v>
      </c>
      <c r="FCV88" s="310">
        <f t="shared" si="66"/>
        <v>-859.63297674911405</v>
      </c>
      <c r="FCW88" s="310">
        <f t="shared" si="66"/>
        <v>-859.63297674911405</v>
      </c>
      <c r="FCX88" s="310">
        <f t="shared" si="66"/>
        <v>-859.63297674911405</v>
      </c>
      <c r="FCY88" s="310">
        <f t="shared" si="66"/>
        <v>-859.63297674911405</v>
      </c>
      <c r="FCZ88" s="310">
        <f t="shared" si="66"/>
        <v>-859.63297674911405</v>
      </c>
      <c r="FDA88" s="310">
        <f t="shared" si="66"/>
        <v>-859.63297674911405</v>
      </c>
      <c r="FDB88" s="310">
        <f t="shared" si="66"/>
        <v>-859.63297674911405</v>
      </c>
      <c r="FDC88" s="310">
        <f t="shared" si="66"/>
        <v>-859.63297674911405</v>
      </c>
      <c r="FDD88" s="310">
        <f t="shared" si="66"/>
        <v>-859.63297674911405</v>
      </c>
      <c r="FDE88" s="310">
        <f t="shared" si="66"/>
        <v>-859.63297674911405</v>
      </c>
      <c r="FDF88" s="310">
        <f t="shared" si="66"/>
        <v>-859.63297674911405</v>
      </c>
      <c r="FDG88" s="310">
        <f t="shared" si="66"/>
        <v>-859.63297674911405</v>
      </c>
      <c r="FDH88" s="310">
        <f t="shared" si="66"/>
        <v>-859.63297674911405</v>
      </c>
      <c r="FDI88" s="310">
        <f t="shared" si="66"/>
        <v>-859.63297674911405</v>
      </c>
      <c r="FDJ88" s="310">
        <f t="shared" ref="FDJ88:FFU88" si="67">(FDJ$87*$B101+SUM($F$8:$F$10)-((FDJ$87*$B101+SUM($F$8:$F$10))/$F$11*$F$40)-($F$27*FDJ$87/$D$7)-SUM($F$14:$F$26,$F$28:$F$33,$F$35:$F$36,$F$41))</f>
        <v>-859.63297674911405</v>
      </c>
      <c r="FDK88" s="310">
        <f t="shared" si="67"/>
        <v>-859.63297674911405</v>
      </c>
      <c r="FDL88" s="310">
        <f t="shared" si="67"/>
        <v>-859.63297674911405</v>
      </c>
      <c r="FDM88" s="310">
        <f t="shared" si="67"/>
        <v>-859.63297674911405</v>
      </c>
      <c r="FDN88" s="310">
        <f t="shared" si="67"/>
        <v>-859.63297674911405</v>
      </c>
      <c r="FDO88" s="310">
        <f t="shared" si="67"/>
        <v>-859.63297674911405</v>
      </c>
      <c r="FDP88" s="310">
        <f t="shared" si="67"/>
        <v>-859.63297674911405</v>
      </c>
      <c r="FDQ88" s="310">
        <f t="shared" si="67"/>
        <v>-859.63297674911405</v>
      </c>
      <c r="FDR88" s="310">
        <f t="shared" si="67"/>
        <v>-859.63297674911405</v>
      </c>
      <c r="FDS88" s="310">
        <f t="shared" si="67"/>
        <v>-859.63297674911405</v>
      </c>
      <c r="FDT88" s="310">
        <f t="shared" si="67"/>
        <v>-859.63297674911405</v>
      </c>
      <c r="FDU88" s="310">
        <f t="shared" si="67"/>
        <v>-859.63297674911405</v>
      </c>
      <c r="FDV88" s="310">
        <f t="shared" si="67"/>
        <v>-859.63297674911405</v>
      </c>
      <c r="FDW88" s="310">
        <f t="shared" si="67"/>
        <v>-859.63297674911405</v>
      </c>
      <c r="FDX88" s="310">
        <f t="shared" si="67"/>
        <v>-859.63297674911405</v>
      </c>
      <c r="FDY88" s="310">
        <f t="shared" si="67"/>
        <v>-859.63297674911405</v>
      </c>
      <c r="FDZ88" s="310">
        <f t="shared" si="67"/>
        <v>-859.63297674911405</v>
      </c>
      <c r="FEA88" s="310">
        <f t="shared" si="67"/>
        <v>-859.63297674911405</v>
      </c>
      <c r="FEB88" s="310">
        <f t="shared" si="67"/>
        <v>-859.63297674911405</v>
      </c>
      <c r="FEC88" s="310">
        <f t="shared" si="67"/>
        <v>-859.63297674911405</v>
      </c>
      <c r="FED88" s="310">
        <f t="shared" si="67"/>
        <v>-859.63297674911405</v>
      </c>
      <c r="FEE88" s="310">
        <f t="shared" si="67"/>
        <v>-859.63297674911405</v>
      </c>
      <c r="FEF88" s="310">
        <f t="shared" si="67"/>
        <v>-859.63297674911405</v>
      </c>
      <c r="FEG88" s="310">
        <f t="shared" si="67"/>
        <v>-859.63297674911405</v>
      </c>
      <c r="FEH88" s="310">
        <f t="shared" si="67"/>
        <v>-859.63297674911405</v>
      </c>
      <c r="FEI88" s="310">
        <f t="shared" si="67"/>
        <v>-859.63297674911405</v>
      </c>
      <c r="FEJ88" s="310">
        <f t="shared" si="67"/>
        <v>-859.63297674911405</v>
      </c>
      <c r="FEK88" s="310">
        <f t="shared" si="67"/>
        <v>-859.63297674911405</v>
      </c>
      <c r="FEL88" s="310">
        <f t="shared" si="67"/>
        <v>-859.63297674911405</v>
      </c>
      <c r="FEM88" s="310">
        <f t="shared" si="67"/>
        <v>-859.63297674911405</v>
      </c>
      <c r="FEN88" s="310">
        <f t="shared" si="67"/>
        <v>-859.63297674911405</v>
      </c>
      <c r="FEO88" s="310">
        <f t="shared" si="67"/>
        <v>-859.63297674911405</v>
      </c>
      <c r="FEP88" s="310">
        <f t="shared" si="67"/>
        <v>-859.63297674911405</v>
      </c>
      <c r="FEQ88" s="310">
        <f t="shared" si="67"/>
        <v>-859.63297674911405</v>
      </c>
      <c r="FER88" s="310">
        <f t="shared" si="67"/>
        <v>-859.63297674911405</v>
      </c>
      <c r="FES88" s="310">
        <f t="shared" si="67"/>
        <v>-859.63297674911405</v>
      </c>
      <c r="FET88" s="310">
        <f t="shared" si="67"/>
        <v>-859.63297674911405</v>
      </c>
      <c r="FEU88" s="310">
        <f t="shared" si="67"/>
        <v>-859.63297674911405</v>
      </c>
      <c r="FEV88" s="310">
        <f t="shared" si="67"/>
        <v>-859.63297674911405</v>
      </c>
      <c r="FEW88" s="310">
        <f t="shared" si="67"/>
        <v>-859.63297674911405</v>
      </c>
      <c r="FEX88" s="310">
        <f t="shared" si="67"/>
        <v>-859.63297674911405</v>
      </c>
      <c r="FEY88" s="310">
        <f t="shared" si="67"/>
        <v>-859.63297674911405</v>
      </c>
      <c r="FEZ88" s="310">
        <f t="shared" si="67"/>
        <v>-859.63297674911405</v>
      </c>
      <c r="FFA88" s="310">
        <f t="shared" si="67"/>
        <v>-859.63297674911405</v>
      </c>
      <c r="FFB88" s="310">
        <f t="shared" si="67"/>
        <v>-859.63297674911405</v>
      </c>
      <c r="FFC88" s="310">
        <f t="shared" si="67"/>
        <v>-859.63297674911405</v>
      </c>
      <c r="FFD88" s="310">
        <f t="shared" si="67"/>
        <v>-859.63297674911405</v>
      </c>
      <c r="FFE88" s="310">
        <f t="shared" si="67"/>
        <v>-859.63297674911405</v>
      </c>
      <c r="FFF88" s="310">
        <f t="shared" si="67"/>
        <v>-859.63297674911405</v>
      </c>
      <c r="FFG88" s="310">
        <f t="shared" si="67"/>
        <v>-859.63297674911405</v>
      </c>
      <c r="FFH88" s="310">
        <f t="shared" si="67"/>
        <v>-859.63297674911405</v>
      </c>
      <c r="FFI88" s="310">
        <f t="shared" si="67"/>
        <v>-859.63297674911405</v>
      </c>
      <c r="FFJ88" s="310">
        <f t="shared" si="67"/>
        <v>-859.63297674911405</v>
      </c>
      <c r="FFK88" s="310">
        <f t="shared" si="67"/>
        <v>-859.63297674911405</v>
      </c>
      <c r="FFL88" s="310">
        <f t="shared" si="67"/>
        <v>-859.63297674911405</v>
      </c>
      <c r="FFM88" s="310">
        <f t="shared" si="67"/>
        <v>-859.63297674911405</v>
      </c>
      <c r="FFN88" s="310">
        <f t="shared" si="67"/>
        <v>-859.63297674911405</v>
      </c>
      <c r="FFO88" s="310">
        <f t="shared" si="67"/>
        <v>-859.63297674911405</v>
      </c>
      <c r="FFP88" s="310">
        <f t="shared" si="67"/>
        <v>-859.63297674911405</v>
      </c>
      <c r="FFQ88" s="310">
        <f t="shared" si="67"/>
        <v>-859.63297674911405</v>
      </c>
      <c r="FFR88" s="310">
        <f t="shared" si="67"/>
        <v>-859.63297674911405</v>
      </c>
      <c r="FFS88" s="310">
        <f t="shared" si="67"/>
        <v>-859.63297674911405</v>
      </c>
      <c r="FFT88" s="310">
        <f t="shared" si="67"/>
        <v>-859.63297674911405</v>
      </c>
      <c r="FFU88" s="310">
        <f t="shared" si="67"/>
        <v>-859.63297674911405</v>
      </c>
      <c r="FFV88" s="310">
        <f t="shared" ref="FFV88:FIG88" si="68">(FFV$87*$B101+SUM($F$8:$F$10)-((FFV$87*$B101+SUM($F$8:$F$10))/$F$11*$F$40)-($F$27*FFV$87/$D$7)-SUM($F$14:$F$26,$F$28:$F$33,$F$35:$F$36,$F$41))</f>
        <v>-859.63297674911405</v>
      </c>
      <c r="FFW88" s="310">
        <f t="shared" si="68"/>
        <v>-859.63297674911405</v>
      </c>
      <c r="FFX88" s="310">
        <f t="shared" si="68"/>
        <v>-859.63297674911405</v>
      </c>
      <c r="FFY88" s="310">
        <f t="shared" si="68"/>
        <v>-859.63297674911405</v>
      </c>
      <c r="FFZ88" s="310">
        <f t="shared" si="68"/>
        <v>-859.63297674911405</v>
      </c>
      <c r="FGA88" s="310">
        <f t="shared" si="68"/>
        <v>-859.63297674911405</v>
      </c>
      <c r="FGB88" s="310">
        <f t="shared" si="68"/>
        <v>-859.63297674911405</v>
      </c>
      <c r="FGC88" s="310">
        <f t="shared" si="68"/>
        <v>-859.63297674911405</v>
      </c>
      <c r="FGD88" s="310">
        <f t="shared" si="68"/>
        <v>-859.63297674911405</v>
      </c>
      <c r="FGE88" s="310">
        <f t="shared" si="68"/>
        <v>-859.63297674911405</v>
      </c>
      <c r="FGF88" s="310">
        <f t="shared" si="68"/>
        <v>-859.63297674911405</v>
      </c>
      <c r="FGG88" s="310">
        <f t="shared" si="68"/>
        <v>-859.63297674911405</v>
      </c>
      <c r="FGH88" s="310">
        <f t="shared" si="68"/>
        <v>-859.63297674911405</v>
      </c>
      <c r="FGI88" s="310">
        <f t="shared" si="68"/>
        <v>-859.63297674911405</v>
      </c>
      <c r="FGJ88" s="310">
        <f t="shared" si="68"/>
        <v>-859.63297674911405</v>
      </c>
      <c r="FGK88" s="310">
        <f t="shared" si="68"/>
        <v>-859.63297674911405</v>
      </c>
      <c r="FGL88" s="310">
        <f t="shared" si="68"/>
        <v>-859.63297674911405</v>
      </c>
      <c r="FGM88" s="310">
        <f t="shared" si="68"/>
        <v>-859.63297674911405</v>
      </c>
      <c r="FGN88" s="310">
        <f t="shared" si="68"/>
        <v>-859.63297674911405</v>
      </c>
      <c r="FGO88" s="310">
        <f t="shared" si="68"/>
        <v>-859.63297674911405</v>
      </c>
      <c r="FGP88" s="310">
        <f t="shared" si="68"/>
        <v>-859.63297674911405</v>
      </c>
      <c r="FGQ88" s="310">
        <f t="shared" si="68"/>
        <v>-859.63297674911405</v>
      </c>
      <c r="FGR88" s="310">
        <f t="shared" si="68"/>
        <v>-859.63297674911405</v>
      </c>
      <c r="FGS88" s="310">
        <f t="shared" si="68"/>
        <v>-859.63297674911405</v>
      </c>
      <c r="FGT88" s="310">
        <f t="shared" si="68"/>
        <v>-859.63297674911405</v>
      </c>
      <c r="FGU88" s="310">
        <f t="shared" si="68"/>
        <v>-859.63297674911405</v>
      </c>
      <c r="FGV88" s="310">
        <f t="shared" si="68"/>
        <v>-859.63297674911405</v>
      </c>
      <c r="FGW88" s="310">
        <f t="shared" si="68"/>
        <v>-859.63297674911405</v>
      </c>
      <c r="FGX88" s="310">
        <f t="shared" si="68"/>
        <v>-859.63297674911405</v>
      </c>
      <c r="FGY88" s="310">
        <f t="shared" si="68"/>
        <v>-859.63297674911405</v>
      </c>
      <c r="FGZ88" s="310">
        <f t="shared" si="68"/>
        <v>-859.63297674911405</v>
      </c>
      <c r="FHA88" s="310">
        <f t="shared" si="68"/>
        <v>-859.63297674911405</v>
      </c>
      <c r="FHB88" s="310">
        <f t="shared" si="68"/>
        <v>-859.63297674911405</v>
      </c>
      <c r="FHC88" s="310">
        <f t="shared" si="68"/>
        <v>-859.63297674911405</v>
      </c>
      <c r="FHD88" s="310">
        <f t="shared" si="68"/>
        <v>-859.63297674911405</v>
      </c>
      <c r="FHE88" s="310">
        <f t="shared" si="68"/>
        <v>-859.63297674911405</v>
      </c>
      <c r="FHF88" s="310">
        <f t="shared" si="68"/>
        <v>-859.63297674911405</v>
      </c>
      <c r="FHG88" s="310">
        <f t="shared" si="68"/>
        <v>-859.63297674911405</v>
      </c>
      <c r="FHH88" s="310">
        <f t="shared" si="68"/>
        <v>-859.63297674911405</v>
      </c>
      <c r="FHI88" s="310">
        <f t="shared" si="68"/>
        <v>-859.63297674911405</v>
      </c>
      <c r="FHJ88" s="310">
        <f t="shared" si="68"/>
        <v>-859.63297674911405</v>
      </c>
      <c r="FHK88" s="310">
        <f t="shared" si="68"/>
        <v>-859.63297674911405</v>
      </c>
      <c r="FHL88" s="310">
        <f t="shared" si="68"/>
        <v>-859.63297674911405</v>
      </c>
      <c r="FHM88" s="310">
        <f t="shared" si="68"/>
        <v>-859.63297674911405</v>
      </c>
      <c r="FHN88" s="310">
        <f t="shared" si="68"/>
        <v>-859.63297674911405</v>
      </c>
      <c r="FHO88" s="310">
        <f t="shared" si="68"/>
        <v>-859.63297674911405</v>
      </c>
      <c r="FHP88" s="310">
        <f t="shared" si="68"/>
        <v>-859.63297674911405</v>
      </c>
      <c r="FHQ88" s="310">
        <f t="shared" si="68"/>
        <v>-859.63297674911405</v>
      </c>
      <c r="FHR88" s="310">
        <f t="shared" si="68"/>
        <v>-859.63297674911405</v>
      </c>
      <c r="FHS88" s="310">
        <f t="shared" si="68"/>
        <v>-859.63297674911405</v>
      </c>
      <c r="FHT88" s="310">
        <f t="shared" si="68"/>
        <v>-859.63297674911405</v>
      </c>
      <c r="FHU88" s="310">
        <f t="shared" si="68"/>
        <v>-859.63297674911405</v>
      </c>
      <c r="FHV88" s="310">
        <f t="shared" si="68"/>
        <v>-859.63297674911405</v>
      </c>
      <c r="FHW88" s="310">
        <f t="shared" si="68"/>
        <v>-859.63297674911405</v>
      </c>
      <c r="FHX88" s="310">
        <f t="shared" si="68"/>
        <v>-859.63297674911405</v>
      </c>
      <c r="FHY88" s="310">
        <f t="shared" si="68"/>
        <v>-859.63297674911405</v>
      </c>
      <c r="FHZ88" s="310">
        <f t="shared" si="68"/>
        <v>-859.63297674911405</v>
      </c>
      <c r="FIA88" s="310">
        <f t="shared" si="68"/>
        <v>-859.63297674911405</v>
      </c>
      <c r="FIB88" s="310">
        <f t="shared" si="68"/>
        <v>-859.63297674911405</v>
      </c>
      <c r="FIC88" s="310">
        <f t="shared" si="68"/>
        <v>-859.63297674911405</v>
      </c>
      <c r="FID88" s="310">
        <f t="shared" si="68"/>
        <v>-859.63297674911405</v>
      </c>
      <c r="FIE88" s="310">
        <f t="shared" si="68"/>
        <v>-859.63297674911405</v>
      </c>
      <c r="FIF88" s="310">
        <f t="shared" si="68"/>
        <v>-859.63297674911405</v>
      </c>
      <c r="FIG88" s="310">
        <f t="shared" si="68"/>
        <v>-859.63297674911405</v>
      </c>
      <c r="FIH88" s="310">
        <f t="shared" ref="FIH88:FKS88" si="69">(FIH$87*$B101+SUM($F$8:$F$10)-((FIH$87*$B101+SUM($F$8:$F$10))/$F$11*$F$40)-($F$27*FIH$87/$D$7)-SUM($F$14:$F$26,$F$28:$F$33,$F$35:$F$36,$F$41))</f>
        <v>-859.63297674911405</v>
      </c>
      <c r="FII88" s="310">
        <f t="shared" si="69"/>
        <v>-859.63297674911405</v>
      </c>
      <c r="FIJ88" s="310">
        <f t="shared" si="69"/>
        <v>-859.63297674911405</v>
      </c>
      <c r="FIK88" s="310">
        <f t="shared" si="69"/>
        <v>-859.63297674911405</v>
      </c>
      <c r="FIL88" s="310">
        <f t="shared" si="69"/>
        <v>-859.63297674911405</v>
      </c>
      <c r="FIM88" s="310">
        <f t="shared" si="69"/>
        <v>-859.63297674911405</v>
      </c>
      <c r="FIN88" s="310">
        <f t="shared" si="69"/>
        <v>-859.63297674911405</v>
      </c>
      <c r="FIO88" s="310">
        <f t="shared" si="69"/>
        <v>-859.63297674911405</v>
      </c>
      <c r="FIP88" s="310">
        <f t="shared" si="69"/>
        <v>-859.63297674911405</v>
      </c>
      <c r="FIQ88" s="310">
        <f t="shared" si="69"/>
        <v>-859.63297674911405</v>
      </c>
      <c r="FIR88" s="310">
        <f t="shared" si="69"/>
        <v>-859.63297674911405</v>
      </c>
      <c r="FIS88" s="310">
        <f t="shared" si="69"/>
        <v>-859.63297674911405</v>
      </c>
      <c r="FIT88" s="310">
        <f t="shared" si="69"/>
        <v>-859.63297674911405</v>
      </c>
      <c r="FIU88" s="310">
        <f t="shared" si="69"/>
        <v>-859.63297674911405</v>
      </c>
      <c r="FIV88" s="310">
        <f t="shared" si="69"/>
        <v>-859.63297674911405</v>
      </c>
      <c r="FIW88" s="310">
        <f t="shared" si="69"/>
        <v>-859.63297674911405</v>
      </c>
      <c r="FIX88" s="310">
        <f t="shared" si="69"/>
        <v>-859.63297674911405</v>
      </c>
      <c r="FIY88" s="310">
        <f t="shared" si="69"/>
        <v>-859.63297674911405</v>
      </c>
      <c r="FIZ88" s="310">
        <f t="shared" si="69"/>
        <v>-859.63297674911405</v>
      </c>
      <c r="FJA88" s="310">
        <f t="shared" si="69"/>
        <v>-859.63297674911405</v>
      </c>
      <c r="FJB88" s="310">
        <f t="shared" si="69"/>
        <v>-859.63297674911405</v>
      </c>
      <c r="FJC88" s="310">
        <f t="shared" si="69"/>
        <v>-859.63297674911405</v>
      </c>
      <c r="FJD88" s="310">
        <f t="shared" si="69"/>
        <v>-859.63297674911405</v>
      </c>
      <c r="FJE88" s="310">
        <f t="shared" si="69"/>
        <v>-859.63297674911405</v>
      </c>
      <c r="FJF88" s="310">
        <f t="shared" si="69"/>
        <v>-859.63297674911405</v>
      </c>
      <c r="FJG88" s="310">
        <f t="shared" si="69"/>
        <v>-859.63297674911405</v>
      </c>
      <c r="FJH88" s="310">
        <f t="shared" si="69"/>
        <v>-859.63297674911405</v>
      </c>
      <c r="FJI88" s="310">
        <f t="shared" si="69"/>
        <v>-859.63297674911405</v>
      </c>
      <c r="FJJ88" s="310">
        <f t="shared" si="69"/>
        <v>-859.63297674911405</v>
      </c>
      <c r="FJK88" s="310">
        <f t="shared" si="69"/>
        <v>-859.63297674911405</v>
      </c>
      <c r="FJL88" s="310">
        <f t="shared" si="69"/>
        <v>-859.63297674911405</v>
      </c>
      <c r="FJM88" s="310">
        <f t="shared" si="69"/>
        <v>-859.63297674911405</v>
      </c>
      <c r="FJN88" s="310">
        <f t="shared" si="69"/>
        <v>-859.63297674911405</v>
      </c>
      <c r="FJO88" s="310">
        <f t="shared" si="69"/>
        <v>-859.63297674911405</v>
      </c>
      <c r="FJP88" s="310">
        <f t="shared" si="69"/>
        <v>-859.63297674911405</v>
      </c>
      <c r="FJQ88" s="310">
        <f t="shared" si="69"/>
        <v>-859.63297674911405</v>
      </c>
      <c r="FJR88" s="310">
        <f t="shared" si="69"/>
        <v>-859.63297674911405</v>
      </c>
      <c r="FJS88" s="310">
        <f t="shared" si="69"/>
        <v>-859.63297674911405</v>
      </c>
      <c r="FJT88" s="310">
        <f t="shared" si="69"/>
        <v>-859.63297674911405</v>
      </c>
      <c r="FJU88" s="310">
        <f t="shared" si="69"/>
        <v>-859.63297674911405</v>
      </c>
      <c r="FJV88" s="310">
        <f t="shared" si="69"/>
        <v>-859.63297674911405</v>
      </c>
      <c r="FJW88" s="310">
        <f t="shared" si="69"/>
        <v>-859.63297674911405</v>
      </c>
      <c r="FJX88" s="310">
        <f t="shared" si="69"/>
        <v>-859.63297674911405</v>
      </c>
      <c r="FJY88" s="310">
        <f t="shared" si="69"/>
        <v>-859.63297674911405</v>
      </c>
      <c r="FJZ88" s="310">
        <f t="shared" si="69"/>
        <v>-859.63297674911405</v>
      </c>
      <c r="FKA88" s="310">
        <f t="shared" si="69"/>
        <v>-859.63297674911405</v>
      </c>
      <c r="FKB88" s="310">
        <f t="shared" si="69"/>
        <v>-859.63297674911405</v>
      </c>
      <c r="FKC88" s="310">
        <f t="shared" si="69"/>
        <v>-859.63297674911405</v>
      </c>
      <c r="FKD88" s="310">
        <f t="shared" si="69"/>
        <v>-859.63297674911405</v>
      </c>
      <c r="FKE88" s="310">
        <f t="shared" si="69"/>
        <v>-859.63297674911405</v>
      </c>
      <c r="FKF88" s="310">
        <f t="shared" si="69"/>
        <v>-859.63297674911405</v>
      </c>
      <c r="FKG88" s="310">
        <f t="shared" si="69"/>
        <v>-859.63297674911405</v>
      </c>
      <c r="FKH88" s="310">
        <f t="shared" si="69"/>
        <v>-859.63297674911405</v>
      </c>
      <c r="FKI88" s="310">
        <f t="shared" si="69"/>
        <v>-859.63297674911405</v>
      </c>
      <c r="FKJ88" s="310">
        <f t="shared" si="69"/>
        <v>-859.63297674911405</v>
      </c>
      <c r="FKK88" s="310">
        <f t="shared" si="69"/>
        <v>-859.63297674911405</v>
      </c>
      <c r="FKL88" s="310">
        <f t="shared" si="69"/>
        <v>-859.63297674911405</v>
      </c>
      <c r="FKM88" s="310">
        <f t="shared" si="69"/>
        <v>-859.63297674911405</v>
      </c>
      <c r="FKN88" s="310">
        <f t="shared" si="69"/>
        <v>-859.63297674911405</v>
      </c>
      <c r="FKO88" s="310">
        <f t="shared" si="69"/>
        <v>-859.63297674911405</v>
      </c>
      <c r="FKP88" s="310">
        <f t="shared" si="69"/>
        <v>-859.63297674911405</v>
      </c>
      <c r="FKQ88" s="310">
        <f t="shared" si="69"/>
        <v>-859.63297674911405</v>
      </c>
      <c r="FKR88" s="310">
        <f t="shared" si="69"/>
        <v>-859.63297674911405</v>
      </c>
      <c r="FKS88" s="310">
        <f t="shared" si="69"/>
        <v>-859.63297674911405</v>
      </c>
      <c r="FKT88" s="310">
        <f t="shared" ref="FKT88:FNE88" si="70">(FKT$87*$B101+SUM($F$8:$F$10)-((FKT$87*$B101+SUM($F$8:$F$10))/$F$11*$F$40)-($F$27*FKT$87/$D$7)-SUM($F$14:$F$26,$F$28:$F$33,$F$35:$F$36,$F$41))</f>
        <v>-859.63297674911405</v>
      </c>
      <c r="FKU88" s="310">
        <f t="shared" si="70"/>
        <v>-859.63297674911405</v>
      </c>
      <c r="FKV88" s="310">
        <f t="shared" si="70"/>
        <v>-859.63297674911405</v>
      </c>
      <c r="FKW88" s="310">
        <f t="shared" si="70"/>
        <v>-859.63297674911405</v>
      </c>
      <c r="FKX88" s="310">
        <f t="shared" si="70"/>
        <v>-859.63297674911405</v>
      </c>
      <c r="FKY88" s="310">
        <f t="shared" si="70"/>
        <v>-859.63297674911405</v>
      </c>
      <c r="FKZ88" s="310">
        <f t="shared" si="70"/>
        <v>-859.63297674911405</v>
      </c>
      <c r="FLA88" s="310">
        <f t="shared" si="70"/>
        <v>-859.63297674911405</v>
      </c>
      <c r="FLB88" s="310">
        <f t="shared" si="70"/>
        <v>-859.63297674911405</v>
      </c>
      <c r="FLC88" s="310">
        <f t="shared" si="70"/>
        <v>-859.63297674911405</v>
      </c>
      <c r="FLD88" s="310">
        <f t="shared" si="70"/>
        <v>-859.63297674911405</v>
      </c>
      <c r="FLE88" s="310">
        <f t="shared" si="70"/>
        <v>-859.63297674911405</v>
      </c>
      <c r="FLF88" s="310">
        <f t="shared" si="70"/>
        <v>-859.63297674911405</v>
      </c>
      <c r="FLG88" s="310">
        <f t="shared" si="70"/>
        <v>-859.63297674911405</v>
      </c>
      <c r="FLH88" s="310">
        <f t="shared" si="70"/>
        <v>-859.63297674911405</v>
      </c>
      <c r="FLI88" s="310">
        <f t="shared" si="70"/>
        <v>-859.63297674911405</v>
      </c>
      <c r="FLJ88" s="310">
        <f t="shared" si="70"/>
        <v>-859.63297674911405</v>
      </c>
      <c r="FLK88" s="310">
        <f t="shared" si="70"/>
        <v>-859.63297674911405</v>
      </c>
      <c r="FLL88" s="310">
        <f t="shared" si="70"/>
        <v>-859.63297674911405</v>
      </c>
      <c r="FLM88" s="310">
        <f t="shared" si="70"/>
        <v>-859.63297674911405</v>
      </c>
      <c r="FLN88" s="310">
        <f t="shared" si="70"/>
        <v>-859.63297674911405</v>
      </c>
      <c r="FLO88" s="310">
        <f t="shared" si="70"/>
        <v>-859.63297674911405</v>
      </c>
      <c r="FLP88" s="310">
        <f t="shared" si="70"/>
        <v>-859.63297674911405</v>
      </c>
      <c r="FLQ88" s="310">
        <f t="shared" si="70"/>
        <v>-859.63297674911405</v>
      </c>
      <c r="FLR88" s="310">
        <f t="shared" si="70"/>
        <v>-859.63297674911405</v>
      </c>
      <c r="FLS88" s="310">
        <f t="shared" si="70"/>
        <v>-859.63297674911405</v>
      </c>
      <c r="FLT88" s="310">
        <f t="shared" si="70"/>
        <v>-859.63297674911405</v>
      </c>
      <c r="FLU88" s="310">
        <f t="shared" si="70"/>
        <v>-859.63297674911405</v>
      </c>
      <c r="FLV88" s="310">
        <f t="shared" si="70"/>
        <v>-859.63297674911405</v>
      </c>
      <c r="FLW88" s="310">
        <f t="shared" si="70"/>
        <v>-859.63297674911405</v>
      </c>
      <c r="FLX88" s="310">
        <f t="shared" si="70"/>
        <v>-859.63297674911405</v>
      </c>
      <c r="FLY88" s="310">
        <f t="shared" si="70"/>
        <v>-859.63297674911405</v>
      </c>
      <c r="FLZ88" s="310">
        <f t="shared" si="70"/>
        <v>-859.63297674911405</v>
      </c>
      <c r="FMA88" s="310">
        <f t="shared" si="70"/>
        <v>-859.63297674911405</v>
      </c>
      <c r="FMB88" s="310">
        <f t="shared" si="70"/>
        <v>-859.63297674911405</v>
      </c>
      <c r="FMC88" s="310">
        <f t="shared" si="70"/>
        <v>-859.63297674911405</v>
      </c>
      <c r="FMD88" s="310">
        <f t="shared" si="70"/>
        <v>-859.63297674911405</v>
      </c>
      <c r="FME88" s="310">
        <f t="shared" si="70"/>
        <v>-859.63297674911405</v>
      </c>
      <c r="FMF88" s="310">
        <f t="shared" si="70"/>
        <v>-859.63297674911405</v>
      </c>
      <c r="FMG88" s="310">
        <f t="shared" si="70"/>
        <v>-859.63297674911405</v>
      </c>
      <c r="FMH88" s="310">
        <f t="shared" si="70"/>
        <v>-859.63297674911405</v>
      </c>
      <c r="FMI88" s="310">
        <f t="shared" si="70"/>
        <v>-859.63297674911405</v>
      </c>
      <c r="FMJ88" s="310">
        <f t="shared" si="70"/>
        <v>-859.63297674911405</v>
      </c>
      <c r="FMK88" s="310">
        <f t="shared" si="70"/>
        <v>-859.63297674911405</v>
      </c>
      <c r="FML88" s="310">
        <f t="shared" si="70"/>
        <v>-859.63297674911405</v>
      </c>
      <c r="FMM88" s="310">
        <f t="shared" si="70"/>
        <v>-859.63297674911405</v>
      </c>
      <c r="FMN88" s="310">
        <f t="shared" si="70"/>
        <v>-859.63297674911405</v>
      </c>
      <c r="FMO88" s="310">
        <f t="shared" si="70"/>
        <v>-859.63297674911405</v>
      </c>
      <c r="FMP88" s="310">
        <f t="shared" si="70"/>
        <v>-859.63297674911405</v>
      </c>
      <c r="FMQ88" s="310">
        <f t="shared" si="70"/>
        <v>-859.63297674911405</v>
      </c>
      <c r="FMR88" s="310">
        <f t="shared" si="70"/>
        <v>-859.63297674911405</v>
      </c>
      <c r="FMS88" s="310">
        <f t="shared" si="70"/>
        <v>-859.63297674911405</v>
      </c>
      <c r="FMT88" s="310">
        <f t="shared" si="70"/>
        <v>-859.63297674911405</v>
      </c>
      <c r="FMU88" s="310">
        <f t="shared" si="70"/>
        <v>-859.63297674911405</v>
      </c>
      <c r="FMV88" s="310">
        <f t="shared" si="70"/>
        <v>-859.63297674911405</v>
      </c>
      <c r="FMW88" s="310">
        <f t="shared" si="70"/>
        <v>-859.63297674911405</v>
      </c>
      <c r="FMX88" s="310">
        <f t="shared" si="70"/>
        <v>-859.63297674911405</v>
      </c>
      <c r="FMY88" s="310">
        <f t="shared" si="70"/>
        <v>-859.63297674911405</v>
      </c>
      <c r="FMZ88" s="310">
        <f t="shared" si="70"/>
        <v>-859.63297674911405</v>
      </c>
      <c r="FNA88" s="310">
        <f t="shared" si="70"/>
        <v>-859.63297674911405</v>
      </c>
      <c r="FNB88" s="310">
        <f t="shared" si="70"/>
        <v>-859.63297674911405</v>
      </c>
      <c r="FNC88" s="310">
        <f t="shared" si="70"/>
        <v>-859.63297674911405</v>
      </c>
      <c r="FND88" s="310">
        <f t="shared" si="70"/>
        <v>-859.63297674911405</v>
      </c>
      <c r="FNE88" s="310">
        <f t="shared" si="70"/>
        <v>-859.63297674911405</v>
      </c>
      <c r="FNF88" s="310">
        <f t="shared" ref="FNF88:FPQ88" si="71">(FNF$87*$B101+SUM($F$8:$F$10)-((FNF$87*$B101+SUM($F$8:$F$10))/$F$11*$F$40)-($F$27*FNF$87/$D$7)-SUM($F$14:$F$26,$F$28:$F$33,$F$35:$F$36,$F$41))</f>
        <v>-859.63297674911405</v>
      </c>
      <c r="FNG88" s="310">
        <f t="shared" si="71"/>
        <v>-859.63297674911405</v>
      </c>
      <c r="FNH88" s="310">
        <f t="shared" si="71"/>
        <v>-859.63297674911405</v>
      </c>
      <c r="FNI88" s="310">
        <f t="shared" si="71"/>
        <v>-859.63297674911405</v>
      </c>
      <c r="FNJ88" s="310">
        <f t="shared" si="71"/>
        <v>-859.63297674911405</v>
      </c>
      <c r="FNK88" s="310">
        <f t="shared" si="71"/>
        <v>-859.63297674911405</v>
      </c>
      <c r="FNL88" s="310">
        <f t="shared" si="71"/>
        <v>-859.63297674911405</v>
      </c>
      <c r="FNM88" s="310">
        <f t="shared" si="71"/>
        <v>-859.63297674911405</v>
      </c>
      <c r="FNN88" s="310">
        <f t="shared" si="71"/>
        <v>-859.63297674911405</v>
      </c>
      <c r="FNO88" s="310">
        <f t="shared" si="71"/>
        <v>-859.63297674911405</v>
      </c>
      <c r="FNP88" s="310">
        <f t="shared" si="71"/>
        <v>-859.63297674911405</v>
      </c>
      <c r="FNQ88" s="310">
        <f t="shared" si="71"/>
        <v>-859.63297674911405</v>
      </c>
      <c r="FNR88" s="310">
        <f t="shared" si="71"/>
        <v>-859.63297674911405</v>
      </c>
      <c r="FNS88" s="310">
        <f t="shared" si="71"/>
        <v>-859.63297674911405</v>
      </c>
      <c r="FNT88" s="310">
        <f t="shared" si="71"/>
        <v>-859.63297674911405</v>
      </c>
      <c r="FNU88" s="310">
        <f t="shared" si="71"/>
        <v>-859.63297674911405</v>
      </c>
      <c r="FNV88" s="310">
        <f t="shared" si="71"/>
        <v>-859.63297674911405</v>
      </c>
      <c r="FNW88" s="310">
        <f t="shared" si="71"/>
        <v>-859.63297674911405</v>
      </c>
      <c r="FNX88" s="310">
        <f t="shared" si="71"/>
        <v>-859.63297674911405</v>
      </c>
      <c r="FNY88" s="310">
        <f t="shared" si="71"/>
        <v>-859.63297674911405</v>
      </c>
      <c r="FNZ88" s="310">
        <f t="shared" si="71"/>
        <v>-859.63297674911405</v>
      </c>
      <c r="FOA88" s="310">
        <f t="shared" si="71"/>
        <v>-859.63297674911405</v>
      </c>
      <c r="FOB88" s="310">
        <f t="shared" si="71"/>
        <v>-859.63297674911405</v>
      </c>
      <c r="FOC88" s="310">
        <f t="shared" si="71"/>
        <v>-859.63297674911405</v>
      </c>
      <c r="FOD88" s="310">
        <f t="shared" si="71"/>
        <v>-859.63297674911405</v>
      </c>
      <c r="FOE88" s="310">
        <f t="shared" si="71"/>
        <v>-859.63297674911405</v>
      </c>
      <c r="FOF88" s="310">
        <f t="shared" si="71"/>
        <v>-859.63297674911405</v>
      </c>
      <c r="FOG88" s="310">
        <f t="shared" si="71"/>
        <v>-859.63297674911405</v>
      </c>
      <c r="FOH88" s="310">
        <f t="shared" si="71"/>
        <v>-859.63297674911405</v>
      </c>
      <c r="FOI88" s="310">
        <f t="shared" si="71"/>
        <v>-859.63297674911405</v>
      </c>
      <c r="FOJ88" s="310">
        <f t="shared" si="71"/>
        <v>-859.63297674911405</v>
      </c>
      <c r="FOK88" s="310">
        <f t="shared" si="71"/>
        <v>-859.63297674911405</v>
      </c>
      <c r="FOL88" s="310">
        <f t="shared" si="71"/>
        <v>-859.63297674911405</v>
      </c>
      <c r="FOM88" s="310">
        <f t="shared" si="71"/>
        <v>-859.63297674911405</v>
      </c>
      <c r="FON88" s="310">
        <f t="shared" si="71"/>
        <v>-859.63297674911405</v>
      </c>
      <c r="FOO88" s="310">
        <f t="shared" si="71"/>
        <v>-859.63297674911405</v>
      </c>
      <c r="FOP88" s="310">
        <f t="shared" si="71"/>
        <v>-859.63297674911405</v>
      </c>
      <c r="FOQ88" s="310">
        <f t="shared" si="71"/>
        <v>-859.63297674911405</v>
      </c>
      <c r="FOR88" s="310">
        <f t="shared" si="71"/>
        <v>-859.63297674911405</v>
      </c>
      <c r="FOS88" s="310">
        <f t="shared" si="71"/>
        <v>-859.63297674911405</v>
      </c>
      <c r="FOT88" s="310">
        <f t="shared" si="71"/>
        <v>-859.63297674911405</v>
      </c>
      <c r="FOU88" s="310">
        <f t="shared" si="71"/>
        <v>-859.63297674911405</v>
      </c>
      <c r="FOV88" s="310">
        <f t="shared" si="71"/>
        <v>-859.63297674911405</v>
      </c>
      <c r="FOW88" s="310">
        <f t="shared" si="71"/>
        <v>-859.63297674911405</v>
      </c>
      <c r="FOX88" s="310">
        <f t="shared" si="71"/>
        <v>-859.63297674911405</v>
      </c>
      <c r="FOY88" s="310">
        <f t="shared" si="71"/>
        <v>-859.63297674911405</v>
      </c>
      <c r="FOZ88" s="310">
        <f t="shared" si="71"/>
        <v>-859.63297674911405</v>
      </c>
      <c r="FPA88" s="310">
        <f t="shared" si="71"/>
        <v>-859.63297674911405</v>
      </c>
      <c r="FPB88" s="310">
        <f t="shared" si="71"/>
        <v>-859.63297674911405</v>
      </c>
      <c r="FPC88" s="310">
        <f t="shared" si="71"/>
        <v>-859.63297674911405</v>
      </c>
      <c r="FPD88" s="310">
        <f t="shared" si="71"/>
        <v>-859.63297674911405</v>
      </c>
      <c r="FPE88" s="310">
        <f t="shared" si="71"/>
        <v>-859.63297674911405</v>
      </c>
      <c r="FPF88" s="310">
        <f t="shared" si="71"/>
        <v>-859.63297674911405</v>
      </c>
      <c r="FPG88" s="310">
        <f t="shared" si="71"/>
        <v>-859.63297674911405</v>
      </c>
      <c r="FPH88" s="310">
        <f t="shared" si="71"/>
        <v>-859.63297674911405</v>
      </c>
      <c r="FPI88" s="310">
        <f t="shared" si="71"/>
        <v>-859.63297674911405</v>
      </c>
      <c r="FPJ88" s="310">
        <f t="shared" si="71"/>
        <v>-859.63297674911405</v>
      </c>
      <c r="FPK88" s="310">
        <f t="shared" si="71"/>
        <v>-859.63297674911405</v>
      </c>
      <c r="FPL88" s="310">
        <f t="shared" si="71"/>
        <v>-859.63297674911405</v>
      </c>
      <c r="FPM88" s="310">
        <f t="shared" si="71"/>
        <v>-859.63297674911405</v>
      </c>
      <c r="FPN88" s="310">
        <f t="shared" si="71"/>
        <v>-859.63297674911405</v>
      </c>
      <c r="FPO88" s="310">
        <f t="shared" si="71"/>
        <v>-859.63297674911405</v>
      </c>
      <c r="FPP88" s="310">
        <f t="shared" si="71"/>
        <v>-859.63297674911405</v>
      </c>
      <c r="FPQ88" s="310">
        <f t="shared" si="71"/>
        <v>-859.63297674911405</v>
      </c>
      <c r="FPR88" s="310">
        <f t="shared" ref="FPR88:FSC88" si="72">(FPR$87*$B101+SUM($F$8:$F$10)-((FPR$87*$B101+SUM($F$8:$F$10))/$F$11*$F$40)-($F$27*FPR$87/$D$7)-SUM($F$14:$F$26,$F$28:$F$33,$F$35:$F$36,$F$41))</f>
        <v>-859.63297674911405</v>
      </c>
      <c r="FPS88" s="310">
        <f t="shared" si="72"/>
        <v>-859.63297674911405</v>
      </c>
      <c r="FPT88" s="310">
        <f t="shared" si="72"/>
        <v>-859.63297674911405</v>
      </c>
      <c r="FPU88" s="310">
        <f t="shared" si="72"/>
        <v>-859.63297674911405</v>
      </c>
      <c r="FPV88" s="310">
        <f t="shared" si="72"/>
        <v>-859.63297674911405</v>
      </c>
      <c r="FPW88" s="310">
        <f t="shared" si="72"/>
        <v>-859.63297674911405</v>
      </c>
      <c r="FPX88" s="310">
        <f t="shared" si="72"/>
        <v>-859.63297674911405</v>
      </c>
      <c r="FPY88" s="310">
        <f t="shared" si="72"/>
        <v>-859.63297674911405</v>
      </c>
      <c r="FPZ88" s="310">
        <f t="shared" si="72"/>
        <v>-859.63297674911405</v>
      </c>
      <c r="FQA88" s="310">
        <f t="shared" si="72"/>
        <v>-859.63297674911405</v>
      </c>
      <c r="FQB88" s="310">
        <f t="shared" si="72"/>
        <v>-859.63297674911405</v>
      </c>
      <c r="FQC88" s="310">
        <f t="shared" si="72"/>
        <v>-859.63297674911405</v>
      </c>
      <c r="FQD88" s="310">
        <f t="shared" si="72"/>
        <v>-859.63297674911405</v>
      </c>
      <c r="FQE88" s="310">
        <f t="shared" si="72"/>
        <v>-859.63297674911405</v>
      </c>
      <c r="FQF88" s="310">
        <f t="shared" si="72"/>
        <v>-859.63297674911405</v>
      </c>
      <c r="FQG88" s="310">
        <f t="shared" si="72"/>
        <v>-859.63297674911405</v>
      </c>
      <c r="FQH88" s="310">
        <f t="shared" si="72"/>
        <v>-859.63297674911405</v>
      </c>
      <c r="FQI88" s="310">
        <f t="shared" si="72"/>
        <v>-859.63297674911405</v>
      </c>
      <c r="FQJ88" s="310">
        <f t="shared" si="72"/>
        <v>-859.63297674911405</v>
      </c>
      <c r="FQK88" s="310">
        <f t="shared" si="72"/>
        <v>-859.63297674911405</v>
      </c>
      <c r="FQL88" s="310">
        <f t="shared" si="72"/>
        <v>-859.63297674911405</v>
      </c>
      <c r="FQM88" s="310">
        <f t="shared" si="72"/>
        <v>-859.63297674911405</v>
      </c>
      <c r="FQN88" s="310">
        <f t="shared" si="72"/>
        <v>-859.63297674911405</v>
      </c>
      <c r="FQO88" s="310">
        <f t="shared" si="72"/>
        <v>-859.63297674911405</v>
      </c>
      <c r="FQP88" s="310">
        <f t="shared" si="72"/>
        <v>-859.63297674911405</v>
      </c>
      <c r="FQQ88" s="310">
        <f t="shared" si="72"/>
        <v>-859.63297674911405</v>
      </c>
      <c r="FQR88" s="310">
        <f t="shared" si="72"/>
        <v>-859.63297674911405</v>
      </c>
      <c r="FQS88" s="310">
        <f t="shared" si="72"/>
        <v>-859.63297674911405</v>
      </c>
      <c r="FQT88" s="310">
        <f t="shared" si="72"/>
        <v>-859.63297674911405</v>
      </c>
      <c r="FQU88" s="310">
        <f t="shared" si="72"/>
        <v>-859.63297674911405</v>
      </c>
      <c r="FQV88" s="310">
        <f t="shared" si="72"/>
        <v>-859.63297674911405</v>
      </c>
      <c r="FQW88" s="310">
        <f t="shared" si="72"/>
        <v>-859.63297674911405</v>
      </c>
      <c r="FQX88" s="310">
        <f t="shared" si="72"/>
        <v>-859.63297674911405</v>
      </c>
      <c r="FQY88" s="310">
        <f t="shared" si="72"/>
        <v>-859.63297674911405</v>
      </c>
      <c r="FQZ88" s="310">
        <f t="shared" si="72"/>
        <v>-859.63297674911405</v>
      </c>
      <c r="FRA88" s="310">
        <f t="shared" si="72"/>
        <v>-859.63297674911405</v>
      </c>
      <c r="FRB88" s="310">
        <f t="shared" si="72"/>
        <v>-859.63297674911405</v>
      </c>
      <c r="FRC88" s="310">
        <f t="shared" si="72"/>
        <v>-859.63297674911405</v>
      </c>
      <c r="FRD88" s="310">
        <f t="shared" si="72"/>
        <v>-859.63297674911405</v>
      </c>
      <c r="FRE88" s="310">
        <f t="shared" si="72"/>
        <v>-859.63297674911405</v>
      </c>
      <c r="FRF88" s="310">
        <f t="shared" si="72"/>
        <v>-859.63297674911405</v>
      </c>
      <c r="FRG88" s="310">
        <f t="shared" si="72"/>
        <v>-859.63297674911405</v>
      </c>
      <c r="FRH88" s="310">
        <f t="shared" si="72"/>
        <v>-859.63297674911405</v>
      </c>
      <c r="FRI88" s="310">
        <f t="shared" si="72"/>
        <v>-859.63297674911405</v>
      </c>
      <c r="FRJ88" s="310">
        <f t="shared" si="72"/>
        <v>-859.63297674911405</v>
      </c>
      <c r="FRK88" s="310">
        <f t="shared" si="72"/>
        <v>-859.63297674911405</v>
      </c>
      <c r="FRL88" s="310">
        <f t="shared" si="72"/>
        <v>-859.63297674911405</v>
      </c>
      <c r="FRM88" s="310">
        <f t="shared" si="72"/>
        <v>-859.63297674911405</v>
      </c>
      <c r="FRN88" s="310">
        <f t="shared" si="72"/>
        <v>-859.63297674911405</v>
      </c>
      <c r="FRO88" s="310">
        <f t="shared" si="72"/>
        <v>-859.63297674911405</v>
      </c>
      <c r="FRP88" s="310">
        <f t="shared" si="72"/>
        <v>-859.63297674911405</v>
      </c>
      <c r="FRQ88" s="310">
        <f t="shared" si="72"/>
        <v>-859.63297674911405</v>
      </c>
      <c r="FRR88" s="310">
        <f t="shared" si="72"/>
        <v>-859.63297674911405</v>
      </c>
      <c r="FRS88" s="310">
        <f t="shared" si="72"/>
        <v>-859.63297674911405</v>
      </c>
      <c r="FRT88" s="310">
        <f t="shared" si="72"/>
        <v>-859.63297674911405</v>
      </c>
      <c r="FRU88" s="310">
        <f t="shared" si="72"/>
        <v>-859.63297674911405</v>
      </c>
      <c r="FRV88" s="310">
        <f t="shared" si="72"/>
        <v>-859.63297674911405</v>
      </c>
      <c r="FRW88" s="310">
        <f t="shared" si="72"/>
        <v>-859.63297674911405</v>
      </c>
      <c r="FRX88" s="310">
        <f t="shared" si="72"/>
        <v>-859.63297674911405</v>
      </c>
      <c r="FRY88" s="310">
        <f t="shared" si="72"/>
        <v>-859.63297674911405</v>
      </c>
      <c r="FRZ88" s="310">
        <f t="shared" si="72"/>
        <v>-859.63297674911405</v>
      </c>
      <c r="FSA88" s="310">
        <f t="shared" si="72"/>
        <v>-859.63297674911405</v>
      </c>
      <c r="FSB88" s="310">
        <f t="shared" si="72"/>
        <v>-859.63297674911405</v>
      </c>
      <c r="FSC88" s="310">
        <f t="shared" si="72"/>
        <v>-859.63297674911405</v>
      </c>
      <c r="FSD88" s="310">
        <f t="shared" ref="FSD88:FUO88" si="73">(FSD$87*$B101+SUM($F$8:$F$10)-((FSD$87*$B101+SUM($F$8:$F$10))/$F$11*$F$40)-($F$27*FSD$87/$D$7)-SUM($F$14:$F$26,$F$28:$F$33,$F$35:$F$36,$F$41))</f>
        <v>-859.63297674911405</v>
      </c>
      <c r="FSE88" s="310">
        <f t="shared" si="73"/>
        <v>-859.63297674911405</v>
      </c>
      <c r="FSF88" s="310">
        <f t="shared" si="73"/>
        <v>-859.63297674911405</v>
      </c>
      <c r="FSG88" s="310">
        <f t="shared" si="73"/>
        <v>-859.63297674911405</v>
      </c>
      <c r="FSH88" s="310">
        <f t="shared" si="73"/>
        <v>-859.63297674911405</v>
      </c>
      <c r="FSI88" s="310">
        <f t="shared" si="73"/>
        <v>-859.63297674911405</v>
      </c>
      <c r="FSJ88" s="310">
        <f t="shared" si="73"/>
        <v>-859.63297674911405</v>
      </c>
      <c r="FSK88" s="310">
        <f t="shared" si="73"/>
        <v>-859.63297674911405</v>
      </c>
      <c r="FSL88" s="310">
        <f t="shared" si="73"/>
        <v>-859.63297674911405</v>
      </c>
      <c r="FSM88" s="310">
        <f t="shared" si="73"/>
        <v>-859.63297674911405</v>
      </c>
      <c r="FSN88" s="310">
        <f t="shared" si="73"/>
        <v>-859.63297674911405</v>
      </c>
      <c r="FSO88" s="310">
        <f t="shared" si="73"/>
        <v>-859.63297674911405</v>
      </c>
      <c r="FSP88" s="310">
        <f t="shared" si="73"/>
        <v>-859.63297674911405</v>
      </c>
      <c r="FSQ88" s="310">
        <f t="shared" si="73"/>
        <v>-859.63297674911405</v>
      </c>
      <c r="FSR88" s="310">
        <f t="shared" si="73"/>
        <v>-859.63297674911405</v>
      </c>
      <c r="FSS88" s="310">
        <f t="shared" si="73"/>
        <v>-859.63297674911405</v>
      </c>
      <c r="FST88" s="310">
        <f t="shared" si="73"/>
        <v>-859.63297674911405</v>
      </c>
      <c r="FSU88" s="310">
        <f t="shared" si="73"/>
        <v>-859.63297674911405</v>
      </c>
      <c r="FSV88" s="310">
        <f t="shared" si="73"/>
        <v>-859.63297674911405</v>
      </c>
      <c r="FSW88" s="310">
        <f t="shared" si="73"/>
        <v>-859.63297674911405</v>
      </c>
      <c r="FSX88" s="310">
        <f t="shared" si="73"/>
        <v>-859.63297674911405</v>
      </c>
      <c r="FSY88" s="310">
        <f t="shared" si="73"/>
        <v>-859.63297674911405</v>
      </c>
      <c r="FSZ88" s="310">
        <f t="shared" si="73"/>
        <v>-859.63297674911405</v>
      </c>
      <c r="FTA88" s="310">
        <f t="shared" si="73"/>
        <v>-859.63297674911405</v>
      </c>
      <c r="FTB88" s="310">
        <f t="shared" si="73"/>
        <v>-859.63297674911405</v>
      </c>
      <c r="FTC88" s="310">
        <f t="shared" si="73"/>
        <v>-859.63297674911405</v>
      </c>
      <c r="FTD88" s="310">
        <f t="shared" si="73"/>
        <v>-859.63297674911405</v>
      </c>
      <c r="FTE88" s="310">
        <f t="shared" si="73"/>
        <v>-859.63297674911405</v>
      </c>
      <c r="FTF88" s="310">
        <f t="shared" si="73"/>
        <v>-859.63297674911405</v>
      </c>
      <c r="FTG88" s="310">
        <f t="shared" si="73"/>
        <v>-859.63297674911405</v>
      </c>
      <c r="FTH88" s="310">
        <f t="shared" si="73"/>
        <v>-859.63297674911405</v>
      </c>
      <c r="FTI88" s="310">
        <f t="shared" si="73"/>
        <v>-859.63297674911405</v>
      </c>
      <c r="FTJ88" s="310">
        <f t="shared" si="73"/>
        <v>-859.63297674911405</v>
      </c>
      <c r="FTK88" s="310">
        <f t="shared" si="73"/>
        <v>-859.63297674911405</v>
      </c>
      <c r="FTL88" s="310">
        <f t="shared" si="73"/>
        <v>-859.63297674911405</v>
      </c>
      <c r="FTM88" s="310">
        <f t="shared" si="73"/>
        <v>-859.63297674911405</v>
      </c>
      <c r="FTN88" s="310">
        <f t="shared" si="73"/>
        <v>-859.63297674911405</v>
      </c>
      <c r="FTO88" s="310">
        <f t="shared" si="73"/>
        <v>-859.63297674911405</v>
      </c>
      <c r="FTP88" s="310">
        <f t="shared" si="73"/>
        <v>-859.63297674911405</v>
      </c>
      <c r="FTQ88" s="310">
        <f t="shared" si="73"/>
        <v>-859.63297674911405</v>
      </c>
      <c r="FTR88" s="310">
        <f t="shared" si="73"/>
        <v>-859.63297674911405</v>
      </c>
      <c r="FTS88" s="310">
        <f t="shared" si="73"/>
        <v>-859.63297674911405</v>
      </c>
      <c r="FTT88" s="310">
        <f t="shared" si="73"/>
        <v>-859.63297674911405</v>
      </c>
      <c r="FTU88" s="310">
        <f t="shared" si="73"/>
        <v>-859.63297674911405</v>
      </c>
      <c r="FTV88" s="310">
        <f t="shared" si="73"/>
        <v>-859.63297674911405</v>
      </c>
      <c r="FTW88" s="310">
        <f t="shared" si="73"/>
        <v>-859.63297674911405</v>
      </c>
      <c r="FTX88" s="310">
        <f t="shared" si="73"/>
        <v>-859.63297674911405</v>
      </c>
      <c r="FTY88" s="310">
        <f t="shared" si="73"/>
        <v>-859.63297674911405</v>
      </c>
      <c r="FTZ88" s="310">
        <f t="shared" si="73"/>
        <v>-859.63297674911405</v>
      </c>
      <c r="FUA88" s="310">
        <f t="shared" si="73"/>
        <v>-859.63297674911405</v>
      </c>
      <c r="FUB88" s="310">
        <f t="shared" si="73"/>
        <v>-859.63297674911405</v>
      </c>
      <c r="FUC88" s="310">
        <f t="shared" si="73"/>
        <v>-859.63297674911405</v>
      </c>
      <c r="FUD88" s="310">
        <f t="shared" si="73"/>
        <v>-859.63297674911405</v>
      </c>
      <c r="FUE88" s="310">
        <f t="shared" si="73"/>
        <v>-859.63297674911405</v>
      </c>
      <c r="FUF88" s="310">
        <f t="shared" si="73"/>
        <v>-859.63297674911405</v>
      </c>
      <c r="FUG88" s="310">
        <f t="shared" si="73"/>
        <v>-859.63297674911405</v>
      </c>
      <c r="FUH88" s="310">
        <f t="shared" si="73"/>
        <v>-859.63297674911405</v>
      </c>
      <c r="FUI88" s="310">
        <f t="shared" si="73"/>
        <v>-859.63297674911405</v>
      </c>
      <c r="FUJ88" s="310">
        <f t="shared" si="73"/>
        <v>-859.63297674911405</v>
      </c>
      <c r="FUK88" s="310">
        <f t="shared" si="73"/>
        <v>-859.63297674911405</v>
      </c>
      <c r="FUL88" s="310">
        <f t="shared" si="73"/>
        <v>-859.63297674911405</v>
      </c>
      <c r="FUM88" s="310">
        <f t="shared" si="73"/>
        <v>-859.63297674911405</v>
      </c>
      <c r="FUN88" s="310">
        <f t="shared" si="73"/>
        <v>-859.63297674911405</v>
      </c>
      <c r="FUO88" s="310">
        <f t="shared" si="73"/>
        <v>-859.63297674911405</v>
      </c>
      <c r="FUP88" s="310">
        <f t="shared" ref="FUP88:FXA88" si="74">(FUP$87*$B101+SUM($F$8:$F$10)-((FUP$87*$B101+SUM($F$8:$F$10))/$F$11*$F$40)-($F$27*FUP$87/$D$7)-SUM($F$14:$F$26,$F$28:$F$33,$F$35:$F$36,$F$41))</f>
        <v>-859.63297674911405</v>
      </c>
      <c r="FUQ88" s="310">
        <f t="shared" si="74"/>
        <v>-859.63297674911405</v>
      </c>
      <c r="FUR88" s="310">
        <f t="shared" si="74"/>
        <v>-859.63297674911405</v>
      </c>
      <c r="FUS88" s="310">
        <f t="shared" si="74"/>
        <v>-859.63297674911405</v>
      </c>
      <c r="FUT88" s="310">
        <f t="shared" si="74"/>
        <v>-859.63297674911405</v>
      </c>
      <c r="FUU88" s="310">
        <f t="shared" si="74"/>
        <v>-859.63297674911405</v>
      </c>
      <c r="FUV88" s="310">
        <f t="shared" si="74"/>
        <v>-859.63297674911405</v>
      </c>
      <c r="FUW88" s="310">
        <f t="shared" si="74"/>
        <v>-859.63297674911405</v>
      </c>
      <c r="FUX88" s="310">
        <f t="shared" si="74"/>
        <v>-859.63297674911405</v>
      </c>
      <c r="FUY88" s="310">
        <f t="shared" si="74"/>
        <v>-859.63297674911405</v>
      </c>
      <c r="FUZ88" s="310">
        <f t="shared" si="74"/>
        <v>-859.63297674911405</v>
      </c>
      <c r="FVA88" s="310">
        <f t="shared" si="74"/>
        <v>-859.63297674911405</v>
      </c>
      <c r="FVB88" s="310">
        <f t="shared" si="74"/>
        <v>-859.63297674911405</v>
      </c>
      <c r="FVC88" s="310">
        <f t="shared" si="74"/>
        <v>-859.63297674911405</v>
      </c>
      <c r="FVD88" s="310">
        <f t="shared" si="74"/>
        <v>-859.63297674911405</v>
      </c>
      <c r="FVE88" s="310">
        <f t="shared" si="74"/>
        <v>-859.63297674911405</v>
      </c>
      <c r="FVF88" s="310">
        <f t="shared" si="74"/>
        <v>-859.63297674911405</v>
      </c>
      <c r="FVG88" s="310">
        <f t="shared" si="74"/>
        <v>-859.63297674911405</v>
      </c>
      <c r="FVH88" s="310">
        <f t="shared" si="74"/>
        <v>-859.63297674911405</v>
      </c>
      <c r="FVI88" s="310">
        <f t="shared" si="74"/>
        <v>-859.63297674911405</v>
      </c>
      <c r="FVJ88" s="310">
        <f t="shared" si="74"/>
        <v>-859.63297674911405</v>
      </c>
      <c r="FVK88" s="310">
        <f t="shared" si="74"/>
        <v>-859.63297674911405</v>
      </c>
      <c r="FVL88" s="310">
        <f t="shared" si="74"/>
        <v>-859.63297674911405</v>
      </c>
      <c r="FVM88" s="310">
        <f t="shared" si="74"/>
        <v>-859.63297674911405</v>
      </c>
      <c r="FVN88" s="310">
        <f t="shared" si="74"/>
        <v>-859.63297674911405</v>
      </c>
      <c r="FVO88" s="310">
        <f t="shared" si="74"/>
        <v>-859.63297674911405</v>
      </c>
      <c r="FVP88" s="310">
        <f t="shared" si="74"/>
        <v>-859.63297674911405</v>
      </c>
      <c r="FVQ88" s="310">
        <f t="shared" si="74"/>
        <v>-859.63297674911405</v>
      </c>
      <c r="FVR88" s="310">
        <f t="shared" si="74"/>
        <v>-859.63297674911405</v>
      </c>
      <c r="FVS88" s="310">
        <f t="shared" si="74"/>
        <v>-859.63297674911405</v>
      </c>
      <c r="FVT88" s="310">
        <f t="shared" si="74"/>
        <v>-859.63297674911405</v>
      </c>
      <c r="FVU88" s="310">
        <f t="shared" si="74"/>
        <v>-859.63297674911405</v>
      </c>
      <c r="FVV88" s="310">
        <f t="shared" si="74"/>
        <v>-859.63297674911405</v>
      </c>
      <c r="FVW88" s="310">
        <f t="shared" si="74"/>
        <v>-859.63297674911405</v>
      </c>
      <c r="FVX88" s="310">
        <f t="shared" si="74"/>
        <v>-859.63297674911405</v>
      </c>
      <c r="FVY88" s="310">
        <f t="shared" si="74"/>
        <v>-859.63297674911405</v>
      </c>
      <c r="FVZ88" s="310">
        <f t="shared" si="74"/>
        <v>-859.63297674911405</v>
      </c>
      <c r="FWA88" s="310">
        <f t="shared" si="74"/>
        <v>-859.63297674911405</v>
      </c>
      <c r="FWB88" s="310">
        <f t="shared" si="74"/>
        <v>-859.63297674911405</v>
      </c>
      <c r="FWC88" s="310">
        <f t="shared" si="74"/>
        <v>-859.63297674911405</v>
      </c>
      <c r="FWD88" s="310">
        <f t="shared" si="74"/>
        <v>-859.63297674911405</v>
      </c>
      <c r="FWE88" s="310">
        <f t="shared" si="74"/>
        <v>-859.63297674911405</v>
      </c>
      <c r="FWF88" s="310">
        <f t="shared" si="74"/>
        <v>-859.63297674911405</v>
      </c>
      <c r="FWG88" s="310">
        <f t="shared" si="74"/>
        <v>-859.63297674911405</v>
      </c>
      <c r="FWH88" s="310">
        <f t="shared" si="74"/>
        <v>-859.63297674911405</v>
      </c>
      <c r="FWI88" s="310">
        <f t="shared" si="74"/>
        <v>-859.63297674911405</v>
      </c>
      <c r="FWJ88" s="310">
        <f t="shared" si="74"/>
        <v>-859.63297674911405</v>
      </c>
      <c r="FWK88" s="310">
        <f t="shared" si="74"/>
        <v>-859.63297674911405</v>
      </c>
      <c r="FWL88" s="310">
        <f t="shared" si="74"/>
        <v>-859.63297674911405</v>
      </c>
      <c r="FWM88" s="310">
        <f t="shared" si="74"/>
        <v>-859.63297674911405</v>
      </c>
      <c r="FWN88" s="310">
        <f t="shared" si="74"/>
        <v>-859.63297674911405</v>
      </c>
      <c r="FWO88" s="310">
        <f t="shared" si="74"/>
        <v>-859.63297674911405</v>
      </c>
      <c r="FWP88" s="310">
        <f t="shared" si="74"/>
        <v>-859.63297674911405</v>
      </c>
      <c r="FWQ88" s="310">
        <f t="shared" si="74"/>
        <v>-859.63297674911405</v>
      </c>
      <c r="FWR88" s="310">
        <f t="shared" si="74"/>
        <v>-859.63297674911405</v>
      </c>
      <c r="FWS88" s="310">
        <f t="shared" si="74"/>
        <v>-859.63297674911405</v>
      </c>
      <c r="FWT88" s="310">
        <f t="shared" si="74"/>
        <v>-859.63297674911405</v>
      </c>
      <c r="FWU88" s="310">
        <f t="shared" si="74"/>
        <v>-859.63297674911405</v>
      </c>
      <c r="FWV88" s="310">
        <f t="shared" si="74"/>
        <v>-859.63297674911405</v>
      </c>
      <c r="FWW88" s="310">
        <f t="shared" si="74"/>
        <v>-859.63297674911405</v>
      </c>
      <c r="FWX88" s="310">
        <f t="shared" si="74"/>
        <v>-859.63297674911405</v>
      </c>
      <c r="FWY88" s="310">
        <f t="shared" si="74"/>
        <v>-859.63297674911405</v>
      </c>
      <c r="FWZ88" s="310">
        <f t="shared" si="74"/>
        <v>-859.63297674911405</v>
      </c>
      <c r="FXA88" s="310">
        <f t="shared" si="74"/>
        <v>-859.63297674911405</v>
      </c>
      <c r="FXB88" s="310">
        <f t="shared" ref="FXB88:FZM88" si="75">(FXB$87*$B101+SUM($F$8:$F$10)-((FXB$87*$B101+SUM($F$8:$F$10))/$F$11*$F$40)-($F$27*FXB$87/$D$7)-SUM($F$14:$F$26,$F$28:$F$33,$F$35:$F$36,$F$41))</f>
        <v>-859.63297674911405</v>
      </c>
      <c r="FXC88" s="310">
        <f t="shared" si="75"/>
        <v>-859.63297674911405</v>
      </c>
      <c r="FXD88" s="310">
        <f t="shared" si="75"/>
        <v>-859.63297674911405</v>
      </c>
      <c r="FXE88" s="310">
        <f t="shared" si="75"/>
        <v>-859.63297674911405</v>
      </c>
      <c r="FXF88" s="310">
        <f t="shared" si="75"/>
        <v>-859.63297674911405</v>
      </c>
      <c r="FXG88" s="310">
        <f t="shared" si="75"/>
        <v>-859.63297674911405</v>
      </c>
      <c r="FXH88" s="310">
        <f t="shared" si="75"/>
        <v>-859.63297674911405</v>
      </c>
      <c r="FXI88" s="310">
        <f t="shared" si="75"/>
        <v>-859.63297674911405</v>
      </c>
      <c r="FXJ88" s="310">
        <f t="shared" si="75"/>
        <v>-859.63297674911405</v>
      </c>
      <c r="FXK88" s="310">
        <f t="shared" si="75"/>
        <v>-859.63297674911405</v>
      </c>
      <c r="FXL88" s="310">
        <f t="shared" si="75"/>
        <v>-859.63297674911405</v>
      </c>
      <c r="FXM88" s="310">
        <f t="shared" si="75"/>
        <v>-859.63297674911405</v>
      </c>
      <c r="FXN88" s="310">
        <f t="shared" si="75"/>
        <v>-859.63297674911405</v>
      </c>
      <c r="FXO88" s="310">
        <f t="shared" si="75"/>
        <v>-859.63297674911405</v>
      </c>
      <c r="FXP88" s="310">
        <f t="shared" si="75"/>
        <v>-859.63297674911405</v>
      </c>
      <c r="FXQ88" s="310">
        <f t="shared" si="75"/>
        <v>-859.63297674911405</v>
      </c>
      <c r="FXR88" s="310">
        <f t="shared" si="75"/>
        <v>-859.63297674911405</v>
      </c>
      <c r="FXS88" s="310">
        <f t="shared" si="75"/>
        <v>-859.63297674911405</v>
      </c>
      <c r="FXT88" s="310">
        <f t="shared" si="75"/>
        <v>-859.63297674911405</v>
      </c>
      <c r="FXU88" s="310">
        <f t="shared" si="75"/>
        <v>-859.63297674911405</v>
      </c>
      <c r="FXV88" s="310">
        <f t="shared" si="75"/>
        <v>-859.63297674911405</v>
      </c>
      <c r="FXW88" s="310">
        <f t="shared" si="75"/>
        <v>-859.63297674911405</v>
      </c>
      <c r="FXX88" s="310">
        <f t="shared" si="75"/>
        <v>-859.63297674911405</v>
      </c>
      <c r="FXY88" s="310">
        <f t="shared" si="75"/>
        <v>-859.63297674911405</v>
      </c>
      <c r="FXZ88" s="310">
        <f t="shared" si="75"/>
        <v>-859.63297674911405</v>
      </c>
      <c r="FYA88" s="310">
        <f t="shared" si="75"/>
        <v>-859.63297674911405</v>
      </c>
      <c r="FYB88" s="310">
        <f t="shared" si="75"/>
        <v>-859.63297674911405</v>
      </c>
      <c r="FYC88" s="310">
        <f t="shared" si="75"/>
        <v>-859.63297674911405</v>
      </c>
      <c r="FYD88" s="310">
        <f t="shared" si="75"/>
        <v>-859.63297674911405</v>
      </c>
      <c r="FYE88" s="310">
        <f t="shared" si="75"/>
        <v>-859.63297674911405</v>
      </c>
      <c r="FYF88" s="310">
        <f t="shared" si="75"/>
        <v>-859.63297674911405</v>
      </c>
      <c r="FYG88" s="310">
        <f t="shared" si="75"/>
        <v>-859.63297674911405</v>
      </c>
      <c r="FYH88" s="310">
        <f t="shared" si="75"/>
        <v>-859.63297674911405</v>
      </c>
      <c r="FYI88" s="310">
        <f t="shared" si="75"/>
        <v>-859.63297674911405</v>
      </c>
      <c r="FYJ88" s="310">
        <f t="shared" si="75"/>
        <v>-859.63297674911405</v>
      </c>
      <c r="FYK88" s="310">
        <f t="shared" si="75"/>
        <v>-859.63297674911405</v>
      </c>
      <c r="FYL88" s="310">
        <f t="shared" si="75"/>
        <v>-859.63297674911405</v>
      </c>
      <c r="FYM88" s="310">
        <f t="shared" si="75"/>
        <v>-859.63297674911405</v>
      </c>
      <c r="FYN88" s="310">
        <f t="shared" si="75"/>
        <v>-859.63297674911405</v>
      </c>
      <c r="FYO88" s="310">
        <f t="shared" si="75"/>
        <v>-859.63297674911405</v>
      </c>
      <c r="FYP88" s="310">
        <f t="shared" si="75"/>
        <v>-859.63297674911405</v>
      </c>
      <c r="FYQ88" s="310">
        <f t="shared" si="75"/>
        <v>-859.63297674911405</v>
      </c>
      <c r="FYR88" s="310">
        <f t="shared" si="75"/>
        <v>-859.63297674911405</v>
      </c>
      <c r="FYS88" s="310">
        <f t="shared" si="75"/>
        <v>-859.63297674911405</v>
      </c>
      <c r="FYT88" s="310">
        <f t="shared" si="75"/>
        <v>-859.63297674911405</v>
      </c>
      <c r="FYU88" s="310">
        <f t="shared" si="75"/>
        <v>-859.63297674911405</v>
      </c>
      <c r="FYV88" s="310">
        <f t="shared" si="75"/>
        <v>-859.63297674911405</v>
      </c>
      <c r="FYW88" s="310">
        <f t="shared" si="75"/>
        <v>-859.63297674911405</v>
      </c>
      <c r="FYX88" s="310">
        <f t="shared" si="75"/>
        <v>-859.63297674911405</v>
      </c>
      <c r="FYY88" s="310">
        <f t="shared" si="75"/>
        <v>-859.63297674911405</v>
      </c>
      <c r="FYZ88" s="310">
        <f t="shared" si="75"/>
        <v>-859.63297674911405</v>
      </c>
      <c r="FZA88" s="310">
        <f t="shared" si="75"/>
        <v>-859.63297674911405</v>
      </c>
      <c r="FZB88" s="310">
        <f t="shared" si="75"/>
        <v>-859.63297674911405</v>
      </c>
      <c r="FZC88" s="310">
        <f t="shared" si="75"/>
        <v>-859.63297674911405</v>
      </c>
      <c r="FZD88" s="310">
        <f t="shared" si="75"/>
        <v>-859.63297674911405</v>
      </c>
      <c r="FZE88" s="310">
        <f t="shared" si="75"/>
        <v>-859.63297674911405</v>
      </c>
      <c r="FZF88" s="310">
        <f t="shared" si="75"/>
        <v>-859.63297674911405</v>
      </c>
      <c r="FZG88" s="310">
        <f t="shared" si="75"/>
        <v>-859.63297674911405</v>
      </c>
      <c r="FZH88" s="310">
        <f t="shared" si="75"/>
        <v>-859.63297674911405</v>
      </c>
      <c r="FZI88" s="310">
        <f t="shared" si="75"/>
        <v>-859.63297674911405</v>
      </c>
      <c r="FZJ88" s="310">
        <f t="shared" si="75"/>
        <v>-859.63297674911405</v>
      </c>
      <c r="FZK88" s="310">
        <f t="shared" si="75"/>
        <v>-859.63297674911405</v>
      </c>
      <c r="FZL88" s="310">
        <f t="shared" si="75"/>
        <v>-859.63297674911405</v>
      </c>
      <c r="FZM88" s="310">
        <f t="shared" si="75"/>
        <v>-859.63297674911405</v>
      </c>
      <c r="FZN88" s="310">
        <f t="shared" ref="FZN88:GBY88" si="76">(FZN$87*$B101+SUM($F$8:$F$10)-((FZN$87*$B101+SUM($F$8:$F$10))/$F$11*$F$40)-($F$27*FZN$87/$D$7)-SUM($F$14:$F$26,$F$28:$F$33,$F$35:$F$36,$F$41))</f>
        <v>-859.63297674911405</v>
      </c>
      <c r="FZO88" s="310">
        <f t="shared" si="76"/>
        <v>-859.63297674911405</v>
      </c>
      <c r="FZP88" s="310">
        <f t="shared" si="76"/>
        <v>-859.63297674911405</v>
      </c>
      <c r="FZQ88" s="310">
        <f t="shared" si="76"/>
        <v>-859.63297674911405</v>
      </c>
      <c r="FZR88" s="310">
        <f t="shared" si="76"/>
        <v>-859.63297674911405</v>
      </c>
      <c r="FZS88" s="310">
        <f t="shared" si="76"/>
        <v>-859.63297674911405</v>
      </c>
      <c r="FZT88" s="310">
        <f t="shared" si="76"/>
        <v>-859.63297674911405</v>
      </c>
      <c r="FZU88" s="310">
        <f t="shared" si="76"/>
        <v>-859.63297674911405</v>
      </c>
      <c r="FZV88" s="310">
        <f t="shared" si="76"/>
        <v>-859.63297674911405</v>
      </c>
      <c r="FZW88" s="310">
        <f t="shared" si="76"/>
        <v>-859.63297674911405</v>
      </c>
      <c r="FZX88" s="310">
        <f t="shared" si="76"/>
        <v>-859.63297674911405</v>
      </c>
      <c r="FZY88" s="310">
        <f t="shared" si="76"/>
        <v>-859.63297674911405</v>
      </c>
      <c r="FZZ88" s="310">
        <f t="shared" si="76"/>
        <v>-859.63297674911405</v>
      </c>
      <c r="GAA88" s="310">
        <f t="shared" si="76"/>
        <v>-859.63297674911405</v>
      </c>
      <c r="GAB88" s="310">
        <f t="shared" si="76"/>
        <v>-859.63297674911405</v>
      </c>
      <c r="GAC88" s="310">
        <f t="shared" si="76"/>
        <v>-859.63297674911405</v>
      </c>
      <c r="GAD88" s="310">
        <f t="shared" si="76"/>
        <v>-859.63297674911405</v>
      </c>
      <c r="GAE88" s="310">
        <f t="shared" si="76"/>
        <v>-859.63297674911405</v>
      </c>
      <c r="GAF88" s="310">
        <f t="shared" si="76"/>
        <v>-859.63297674911405</v>
      </c>
      <c r="GAG88" s="310">
        <f t="shared" si="76"/>
        <v>-859.63297674911405</v>
      </c>
      <c r="GAH88" s="310">
        <f t="shared" si="76"/>
        <v>-859.63297674911405</v>
      </c>
      <c r="GAI88" s="310">
        <f t="shared" si="76"/>
        <v>-859.63297674911405</v>
      </c>
      <c r="GAJ88" s="310">
        <f t="shared" si="76"/>
        <v>-859.63297674911405</v>
      </c>
      <c r="GAK88" s="310">
        <f t="shared" si="76"/>
        <v>-859.63297674911405</v>
      </c>
      <c r="GAL88" s="310">
        <f t="shared" si="76"/>
        <v>-859.63297674911405</v>
      </c>
      <c r="GAM88" s="310">
        <f t="shared" si="76"/>
        <v>-859.63297674911405</v>
      </c>
      <c r="GAN88" s="310">
        <f t="shared" si="76"/>
        <v>-859.63297674911405</v>
      </c>
      <c r="GAO88" s="310">
        <f t="shared" si="76"/>
        <v>-859.63297674911405</v>
      </c>
      <c r="GAP88" s="310">
        <f t="shared" si="76"/>
        <v>-859.63297674911405</v>
      </c>
      <c r="GAQ88" s="310">
        <f t="shared" si="76"/>
        <v>-859.63297674911405</v>
      </c>
      <c r="GAR88" s="310">
        <f t="shared" si="76"/>
        <v>-859.63297674911405</v>
      </c>
      <c r="GAS88" s="310">
        <f t="shared" si="76"/>
        <v>-859.63297674911405</v>
      </c>
      <c r="GAT88" s="310">
        <f t="shared" si="76"/>
        <v>-859.63297674911405</v>
      </c>
      <c r="GAU88" s="310">
        <f t="shared" si="76"/>
        <v>-859.63297674911405</v>
      </c>
      <c r="GAV88" s="310">
        <f t="shared" si="76"/>
        <v>-859.63297674911405</v>
      </c>
      <c r="GAW88" s="310">
        <f t="shared" si="76"/>
        <v>-859.63297674911405</v>
      </c>
      <c r="GAX88" s="310">
        <f t="shared" si="76"/>
        <v>-859.63297674911405</v>
      </c>
      <c r="GAY88" s="310">
        <f t="shared" si="76"/>
        <v>-859.63297674911405</v>
      </c>
      <c r="GAZ88" s="310">
        <f t="shared" si="76"/>
        <v>-859.63297674911405</v>
      </c>
      <c r="GBA88" s="310">
        <f t="shared" si="76"/>
        <v>-859.63297674911405</v>
      </c>
      <c r="GBB88" s="310">
        <f t="shared" si="76"/>
        <v>-859.63297674911405</v>
      </c>
      <c r="GBC88" s="310">
        <f t="shared" si="76"/>
        <v>-859.63297674911405</v>
      </c>
      <c r="GBD88" s="310">
        <f t="shared" si="76"/>
        <v>-859.63297674911405</v>
      </c>
      <c r="GBE88" s="310">
        <f t="shared" si="76"/>
        <v>-859.63297674911405</v>
      </c>
      <c r="GBF88" s="310">
        <f t="shared" si="76"/>
        <v>-859.63297674911405</v>
      </c>
      <c r="GBG88" s="310">
        <f t="shared" si="76"/>
        <v>-859.63297674911405</v>
      </c>
      <c r="GBH88" s="310">
        <f t="shared" si="76"/>
        <v>-859.63297674911405</v>
      </c>
      <c r="GBI88" s="310">
        <f t="shared" si="76"/>
        <v>-859.63297674911405</v>
      </c>
      <c r="GBJ88" s="310">
        <f t="shared" si="76"/>
        <v>-859.63297674911405</v>
      </c>
      <c r="GBK88" s="310">
        <f t="shared" si="76"/>
        <v>-859.63297674911405</v>
      </c>
      <c r="GBL88" s="310">
        <f t="shared" si="76"/>
        <v>-859.63297674911405</v>
      </c>
      <c r="GBM88" s="310">
        <f t="shared" si="76"/>
        <v>-859.63297674911405</v>
      </c>
      <c r="GBN88" s="310">
        <f t="shared" si="76"/>
        <v>-859.63297674911405</v>
      </c>
      <c r="GBO88" s="310">
        <f t="shared" si="76"/>
        <v>-859.63297674911405</v>
      </c>
      <c r="GBP88" s="310">
        <f t="shared" si="76"/>
        <v>-859.63297674911405</v>
      </c>
      <c r="GBQ88" s="310">
        <f t="shared" si="76"/>
        <v>-859.63297674911405</v>
      </c>
      <c r="GBR88" s="310">
        <f t="shared" si="76"/>
        <v>-859.63297674911405</v>
      </c>
      <c r="GBS88" s="310">
        <f t="shared" si="76"/>
        <v>-859.63297674911405</v>
      </c>
      <c r="GBT88" s="310">
        <f t="shared" si="76"/>
        <v>-859.63297674911405</v>
      </c>
      <c r="GBU88" s="310">
        <f t="shared" si="76"/>
        <v>-859.63297674911405</v>
      </c>
      <c r="GBV88" s="310">
        <f t="shared" si="76"/>
        <v>-859.63297674911405</v>
      </c>
      <c r="GBW88" s="310">
        <f t="shared" si="76"/>
        <v>-859.63297674911405</v>
      </c>
      <c r="GBX88" s="310">
        <f t="shared" si="76"/>
        <v>-859.63297674911405</v>
      </c>
      <c r="GBY88" s="310">
        <f t="shared" si="76"/>
        <v>-859.63297674911405</v>
      </c>
      <c r="GBZ88" s="310">
        <f t="shared" ref="GBZ88:GEK88" si="77">(GBZ$87*$B101+SUM($F$8:$F$10)-((GBZ$87*$B101+SUM($F$8:$F$10))/$F$11*$F$40)-($F$27*GBZ$87/$D$7)-SUM($F$14:$F$26,$F$28:$F$33,$F$35:$F$36,$F$41))</f>
        <v>-859.63297674911405</v>
      </c>
      <c r="GCA88" s="310">
        <f t="shared" si="77"/>
        <v>-859.63297674911405</v>
      </c>
      <c r="GCB88" s="310">
        <f t="shared" si="77"/>
        <v>-859.63297674911405</v>
      </c>
      <c r="GCC88" s="310">
        <f t="shared" si="77"/>
        <v>-859.63297674911405</v>
      </c>
      <c r="GCD88" s="310">
        <f t="shared" si="77"/>
        <v>-859.63297674911405</v>
      </c>
      <c r="GCE88" s="310">
        <f t="shared" si="77"/>
        <v>-859.63297674911405</v>
      </c>
      <c r="GCF88" s="310">
        <f t="shared" si="77"/>
        <v>-859.63297674911405</v>
      </c>
      <c r="GCG88" s="310">
        <f t="shared" si="77"/>
        <v>-859.63297674911405</v>
      </c>
      <c r="GCH88" s="310">
        <f t="shared" si="77"/>
        <v>-859.63297674911405</v>
      </c>
      <c r="GCI88" s="310">
        <f t="shared" si="77"/>
        <v>-859.63297674911405</v>
      </c>
      <c r="GCJ88" s="310">
        <f t="shared" si="77"/>
        <v>-859.63297674911405</v>
      </c>
      <c r="GCK88" s="310">
        <f t="shared" si="77"/>
        <v>-859.63297674911405</v>
      </c>
      <c r="GCL88" s="310">
        <f t="shared" si="77"/>
        <v>-859.63297674911405</v>
      </c>
      <c r="GCM88" s="310">
        <f t="shared" si="77"/>
        <v>-859.63297674911405</v>
      </c>
      <c r="GCN88" s="310">
        <f t="shared" si="77"/>
        <v>-859.63297674911405</v>
      </c>
      <c r="GCO88" s="310">
        <f t="shared" si="77"/>
        <v>-859.63297674911405</v>
      </c>
      <c r="GCP88" s="310">
        <f t="shared" si="77"/>
        <v>-859.63297674911405</v>
      </c>
      <c r="GCQ88" s="310">
        <f t="shared" si="77"/>
        <v>-859.63297674911405</v>
      </c>
      <c r="GCR88" s="310">
        <f t="shared" si="77"/>
        <v>-859.63297674911405</v>
      </c>
      <c r="GCS88" s="310">
        <f t="shared" si="77"/>
        <v>-859.63297674911405</v>
      </c>
      <c r="GCT88" s="310">
        <f t="shared" si="77"/>
        <v>-859.63297674911405</v>
      </c>
      <c r="GCU88" s="310">
        <f t="shared" si="77"/>
        <v>-859.63297674911405</v>
      </c>
      <c r="GCV88" s="310">
        <f t="shared" si="77"/>
        <v>-859.63297674911405</v>
      </c>
      <c r="GCW88" s="310">
        <f t="shared" si="77"/>
        <v>-859.63297674911405</v>
      </c>
      <c r="GCX88" s="310">
        <f t="shared" si="77"/>
        <v>-859.63297674911405</v>
      </c>
      <c r="GCY88" s="310">
        <f t="shared" si="77"/>
        <v>-859.63297674911405</v>
      </c>
      <c r="GCZ88" s="310">
        <f t="shared" si="77"/>
        <v>-859.63297674911405</v>
      </c>
      <c r="GDA88" s="310">
        <f t="shared" si="77"/>
        <v>-859.63297674911405</v>
      </c>
      <c r="GDB88" s="310">
        <f t="shared" si="77"/>
        <v>-859.63297674911405</v>
      </c>
      <c r="GDC88" s="310">
        <f t="shared" si="77"/>
        <v>-859.63297674911405</v>
      </c>
      <c r="GDD88" s="310">
        <f t="shared" si="77"/>
        <v>-859.63297674911405</v>
      </c>
      <c r="GDE88" s="310">
        <f t="shared" si="77"/>
        <v>-859.63297674911405</v>
      </c>
      <c r="GDF88" s="310">
        <f t="shared" si="77"/>
        <v>-859.63297674911405</v>
      </c>
      <c r="GDG88" s="310">
        <f t="shared" si="77"/>
        <v>-859.63297674911405</v>
      </c>
      <c r="GDH88" s="310">
        <f t="shared" si="77"/>
        <v>-859.63297674911405</v>
      </c>
      <c r="GDI88" s="310">
        <f t="shared" si="77"/>
        <v>-859.63297674911405</v>
      </c>
      <c r="GDJ88" s="310">
        <f t="shared" si="77"/>
        <v>-859.63297674911405</v>
      </c>
      <c r="GDK88" s="310">
        <f t="shared" si="77"/>
        <v>-859.63297674911405</v>
      </c>
      <c r="GDL88" s="310">
        <f t="shared" si="77"/>
        <v>-859.63297674911405</v>
      </c>
      <c r="GDM88" s="310">
        <f t="shared" si="77"/>
        <v>-859.63297674911405</v>
      </c>
      <c r="GDN88" s="310">
        <f t="shared" si="77"/>
        <v>-859.63297674911405</v>
      </c>
      <c r="GDO88" s="310">
        <f t="shared" si="77"/>
        <v>-859.63297674911405</v>
      </c>
      <c r="GDP88" s="310">
        <f t="shared" si="77"/>
        <v>-859.63297674911405</v>
      </c>
      <c r="GDQ88" s="310">
        <f t="shared" si="77"/>
        <v>-859.63297674911405</v>
      </c>
      <c r="GDR88" s="310">
        <f t="shared" si="77"/>
        <v>-859.63297674911405</v>
      </c>
      <c r="GDS88" s="310">
        <f t="shared" si="77"/>
        <v>-859.63297674911405</v>
      </c>
      <c r="GDT88" s="310">
        <f t="shared" si="77"/>
        <v>-859.63297674911405</v>
      </c>
      <c r="GDU88" s="310">
        <f t="shared" si="77"/>
        <v>-859.63297674911405</v>
      </c>
      <c r="GDV88" s="310">
        <f t="shared" si="77"/>
        <v>-859.63297674911405</v>
      </c>
      <c r="GDW88" s="310">
        <f t="shared" si="77"/>
        <v>-859.63297674911405</v>
      </c>
      <c r="GDX88" s="310">
        <f t="shared" si="77"/>
        <v>-859.63297674911405</v>
      </c>
      <c r="GDY88" s="310">
        <f t="shared" si="77"/>
        <v>-859.63297674911405</v>
      </c>
      <c r="GDZ88" s="310">
        <f t="shared" si="77"/>
        <v>-859.63297674911405</v>
      </c>
      <c r="GEA88" s="310">
        <f t="shared" si="77"/>
        <v>-859.63297674911405</v>
      </c>
      <c r="GEB88" s="310">
        <f t="shared" si="77"/>
        <v>-859.63297674911405</v>
      </c>
      <c r="GEC88" s="310">
        <f t="shared" si="77"/>
        <v>-859.63297674911405</v>
      </c>
      <c r="GED88" s="310">
        <f t="shared" si="77"/>
        <v>-859.63297674911405</v>
      </c>
      <c r="GEE88" s="310">
        <f t="shared" si="77"/>
        <v>-859.63297674911405</v>
      </c>
      <c r="GEF88" s="310">
        <f t="shared" si="77"/>
        <v>-859.63297674911405</v>
      </c>
      <c r="GEG88" s="310">
        <f t="shared" si="77"/>
        <v>-859.63297674911405</v>
      </c>
      <c r="GEH88" s="310">
        <f t="shared" si="77"/>
        <v>-859.63297674911405</v>
      </c>
      <c r="GEI88" s="310">
        <f t="shared" si="77"/>
        <v>-859.63297674911405</v>
      </c>
      <c r="GEJ88" s="310">
        <f t="shared" si="77"/>
        <v>-859.63297674911405</v>
      </c>
      <c r="GEK88" s="310">
        <f t="shared" si="77"/>
        <v>-859.63297674911405</v>
      </c>
      <c r="GEL88" s="310">
        <f t="shared" ref="GEL88:GGW88" si="78">(GEL$87*$B101+SUM($F$8:$F$10)-((GEL$87*$B101+SUM($F$8:$F$10))/$F$11*$F$40)-($F$27*GEL$87/$D$7)-SUM($F$14:$F$26,$F$28:$F$33,$F$35:$F$36,$F$41))</f>
        <v>-859.63297674911405</v>
      </c>
      <c r="GEM88" s="310">
        <f t="shared" si="78"/>
        <v>-859.63297674911405</v>
      </c>
      <c r="GEN88" s="310">
        <f t="shared" si="78"/>
        <v>-859.63297674911405</v>
      </c>
      <c r="GEO88" s="310">
        <f t="shared" si="78"/>
        <v>-859.63297674911405</v>
      </c>
      <c r="GEP88" s="310">
        <f t="shared" si="78"/>
        <v>-859.63297674911405</v>
      </c>
      <c r="GEQ88" s="310">
        <f t="shared" si="78"/>
        <v>-859.63297674911405</v>
      </c>
      <c r="GER88" s="310">
        <f t="shared" si="78"/>
        <v>-859.63297674911405</v>
      </c>
      <c r="GES88" s="310">
        <f t="shared" si="78"/>
        <v>-859.63297674911405</v>
      </c>
      <c r="GET88" s="310">
        <f t="shared" si="78"/>
        <v>-859.63297674911405</v>
      </c>
      <c r="GEU88" s="310">
        <f t="shared" si="78"/>
        <v>-859.63297674911405</v>
      </c>
      <c r="GEV88" s="310">
        <f t="shared" si="78"/>
        <v>-859.63297674911405</v>
      </c>
      <c r="GEW88" s="310">
        <f t="shared" si="78"/>
        <v>-859.63297674911405</v>
      </c>
      <c r="GEX88" s="310">
        <f t="shared" si="78"/>
        <v>-859.63297674911405</v>
      </c>
      <c r="GEY88" s="310">
        <f t="shared" si="78"/>
        <v>-859.63297674911405</v>
      </c>
      <c r="GEZ88" s="310">
        <f t="shared" si="78"/>
        <v>-859.63297674911405</v>
      </c>
      <c r="GFA88" s="310">
        <f t="shared" si="78"/>
        <v>-859.63297674911405</v>
      </c>
      <c r="GFB88" s="310">
        <f t="shared" si="78"/>
        <v>-859.63297674911405</v>
      </c>
      <c r="GFC88" s="310">
        <f t="shared" si="78"/>
        <v>-859.63297674911405</v>
      </c>
      <c r="GFD88" s="310">
        <f t="shared" si="78"/>
        <v>-859.63297674911405</v>
      </c>
      <c r="GFE88" s="310">
        <f t="shared" si="78"/>
        <v>-859.63297674911405</v>
      </c>
      <c r="GFF88" s="310">
        <f t="shared" si="78"/>
        <v>-859.63297674911405</v>
      </c>
      <c r="GFG88" s="310">
        <f t="shared" si="78"/>
        <v>-859.63297674911405</v>
      </c>
      <c r="GFH88" s="310">
        <f t="shared" si="78"/>
        <v>-859.63297674911405</v>
      </c>
      <c r="GFI88" s="310">
        <f t="shared" si="78"/>
        <v>-859.63297674911405</v>
      </c>
      <c r="GFJ88" s="310">
        <f t="shared" si="78"/>
        <v>-859.63297674911405</v>
      </c>
      <c r="GFK88" s="310">
        <f t="shared" si="78"/>
        <v>-859.63297674911405</v>
      </c>
      <c r="GFL88" s="310">
        <f t="shared" si="78"/>
        <v>-859.63297674911405</v>
      </c>
      <c r="GFM88" s="310">
        <f t="shared" si="78"/>
        <v>-859.63297674911405</v>
      </c>
      <c r="GFN88" s="310">
        <f t="shared" si="78"/>
        <v>-859.63297674911405</v>
      </c>
      <c r="GFO88" s="310">
        <f t="shared" si="78"/>
        <v>-859.63297674911405</v>
      </c>
      <c r="GFP88" s="310">
        <f t="shared" si="78"/>
        <v>-859.63297674911405</v>
      </c>
      <c r="GFQ88" s="310">
        <f t="shared" si="78"/>
        <v>-859.63297674911405</v>
      </c>
      <c r="GFR88" s="310">
        <f t="shared" si="78"/>
        <v>-859.63297674911405</v>
      </c>
      <c r="GFS88" s="310">
        <f t="shared" si="78"/>
        <v>-859.63297674911405</v>
      </c>
      <c r="GFT88" s="310">
        <f t="shared" si="78"/>
        <v>-859.63297674911405</v>
      </c>
      <c r="GFU88" s="310">
        <f t="shared" si="78"/>
        <v>-859.63297674911405</v>
      </c>
      <c r="GFV88" s="310">
        <f t="shared" si="78"/>
        <v>-859.63297674911405</v>
      </c>
      <c r="GFW88" s="310">
        <f t="shared" si="78"/>
        <v>-859.63297674911405</v>
      </c>
      <c r="GFX88" s="310">
        <f t="shared" si="78"/>
        <v>-859.63297674911405</v>
      </c>
      <c r="GFY88" s="310">
        <f t="shared" si="78"/>
        <v>-859.63297674911405</v>
      </c>
      <c r="GFZ88" s="310">
        <f t="shared" si="78"/>
        <v>-859.63297674911405</v>
      </c>
      <c r="GGA88" s="310">
        <f t="shared" si="78"/>
        <v>-859.63297674911405</v>
      </c>
      <c r="GGB88" s="310">
        <f t="shared" si="78"/>
        <v>-859.63297674911405</v>
      </c>
      <c r="GGC88" s="310">
        <f t="shared" si="78"/>
        <v>-859.63297674911405</v>
      </c>
      <c r="GGD88" s="310">
        <f t="shared" si="78"/>
        <v>-859.63297674911405</v>
      </c>
      <c r="GGE88" s="310">
        <f t="shared" si="78"/>
        <v>-859.63297674911405</v>
      </c>
      <c r="GGF88" s="310">
        <f t="shared" si="78"/>
        <v>-859.63297674911405</v>
      </c>
      <c r="GGG88" s="310">
        <f t="shared" si="78"/>
        <v>-859.63297674911405</v>
      </c>
      <c r="GGH88" s="310">
        <f t="shared" si="78"/>
        <v>-859.63297674911405</v>
      </c>
      <c r="GGI88" s="310">
        <f t="shared" si="78"/>
        <v>-859.63297674911405</v>
      </c>
      <c r="GGJ88" s="310">
        <f t="shared" si="78"/>
        <v>-859.63297674911405</v>
      </c>
      <c r="GGK88" s="310">
        <f t="shared" si="78"/>
        <v>-859.63297674911405</v>
      </c>
      <c r="GGL88" s="310">
        <f t="shared" si="78"/>
        <v>-859.63297674911405</v>
      </c>
      <c r="GGM88" s="310">
        <f t="shared" si="78"/>
        <v>-859.63297674911405</v>
      </c>
      <c r="GGN88" s="310">
        <f t="shared" si="78"/>
        <v>-859.63297674911405</v>
      </c>
      <c r="GGO88" s="310">
        <f t="shared" si="78"/>
        <v>-859.63297674911405</v>
      </c>
      <c r="GGP88" s="310">
        <f t="shared" si="78"/>
        <v>-859.63297674911405</v>
      </c>
      <c r="GGQ88" s="310">
        <f t="shared" si="78"/>
        <v>-859.63297674911405</v>
      </c>
      <c r="GGR88" s="310">
        <f t="shared" si="78"/>
        <v>-859.63297674911405</v>
      </c>
      <c r="GGS88" s="310">
        <f t="shared" si="78"/>
        <v>-859.63297674911405</v>
      </c>
      <c r="GGT88" s="310">
        <f t="shared" si="78"/>
        <v>-859.63297674911405</v>
      </c>
      <c r="GGU88" s="310">
        <f t="shared" si="78"/>
        <v>-859.63297674911405</v>
      </c>
      <c r="GGV88" s="310">
        <f t="shared" si="78"/>
        <v>-859.63297674911405</v>
      </c>
      <c r="GGW88" s="310">
        <f t="shared" si="78"/>
        <v>-859.63297674911405</v>
      </c>
      <c r="GGX88" s="310">
        <f t="shared" ref="GGX88:GJI88" si="79">(GGX$87*$B101+SUM($F$8:$F$10)-((GGX$87*$B101+SUM($F$8:$F$10))/$F$11*$F$40)-($F$27*GGX$87/$D$7)-SUM($F$14:$F$26,$F$28:$F$33,$F$35:$F$36,$F$41))</f>
        <v>-859.63297674911405</v>
      </c>
      <c r="GGY88" s="310">
        <f t="shared" si="79"/>
        <v>-859.63297674911405</v>
      </c>
      <c r="GGZ88" s="310">
        <f t="shared" si="79"/>
        <v>-859.63297674911405</v>
      </c>
      <c r="GHA88" s="310">
        <f t="shared" si="79"/>
        <v>-859.63297674911405</v>
      </c>
      <c r="GHB88" s="310">
        <f t="shared" si="79"/>
        <v>-859.63297674911405</v>
      </c>
      <c r="GHC88" s="310">
        <f t="shared" si="79"/>
        <v>-859.63297674911405</v>
      </c>
      <c r="GHD88" s="310">
        <f t="shared" si="79"/>
        <v>-859.63297674911405</v>
      </c>
      <c r="GHE88" s="310">
        <f t="shared" si="79"/>
        <v>-859.63297674911405</v>
      </c>
      <c r="GHF88" s="310">
        <f t="shared" si="79"/>
        <v>-859.63297674911405</v>
      </c>
      <c r="GHG88" s="310">
        <f t="shared" si="79"/>
        <v>-859.63297674911405</v>
      </c>
      <c r="GHH88" s="310">
        <f t="shared" si="79"/>
        <v>-859.63297674911405</v>
      </c>
      <c r="GHI88" s="310">
        <f t="shared" si="79"/>
        <v>-859.63297674911405</v>
      </c>
      <c r="GHJ88" s="310">
        <f t="shared" si="79"/>
        <v>-859.63297674911405</v>
      </c>
      <c r="GHK88" s="310">
        <f t="shared" si="79"/>
        <v>-859.63297674911405</v>
      </c>
      <c r="GHL88" s="310">
        <f t="shared" si="79"/>
        <v>-859.63297674911405</v>
      </c>
      <c r="GHM88" s="310">
        <f t="shared" si="79"/>
        <v>-859.63297674911405</v>
      </c>
      <c r="GHN88" s="310">
        <f t="shared" si="79"/>
        <v>-859.63297674911405</v>
      </c>
      <c r="GHO88" s="310">
        <f t="shared" si="79"/>
        <v>-859.63297674911405</v>
      </c>
      <c r="GHP88" s="310">
        <f t="shared" si="79"/>
        <v>-859.63297674911405</v>
      </c>
      <c r="GHQ88" s="310">
        <f t="shared" si="79"/>
        <v>-859.63297674911405</v>
      </c>
      <c r="GHR88" s="310">
        <f t="shared" si="79"/>
        <v>-859.63297674911405</v>
      </c>
      <c r="GHS88" s="310">
        <f t="shared" si="79"/>
        <v>-859.63297674911405</v>
      </c>
      <c r="GHT88" s="310">
        <f t="shared" si="79"/>
        <v>-859.63297674911405</v>
      </c>
      <c r="GHU88" s="310">
        <f t="shared" si="79"/>
        <v>-859.63297674911405</v>
      </c>
      <c r="GHV88" s="310">
        <f t="shared" si="79"/>
        <v>-859.63297674911405</v>
      </c>
      <c r="GHW88" s="310">
        <f t="shared" si="79"/>
        <v>-859.63297674911405</v>
      </c>
      <c r="GHX88" s="310">
        <f t="shared" si="79"/>
        <v>-859.63297674911405</v>
      </c>
      <c r="GHY88" s="310">
        <f t="shared" si="79"/>
        <v>-859.63297674911405</v>
      </c>
      <c r="GHZ88" s="310">
        <f t="shared" si="79"/>
        <v>-859.63297674911405</v>
      </c>
      <c r="GIA88" s="310">
        <f t="shared" si="79"/>
        <v>-859.63297674911405</v>
      </c>
      <c r="GIB88" s="310">
        <f t="shared" si="79"/>
        <v>-859.63297674911405</v>
      </c>
      <c r="GIC88" s="310">
        <f t="shared" si="79"/>
        <v>-859.63297674911405</v>
      </c>
      <c r="GID88" s="310">
        <f t="shared" si="79"/>
        <v>-859.63297674911405</v>
      </c>
      <c r="GIE88" s="310">
        <f t="shared" si="79"/>
        <v>-859.63297674911405</v>
      </c>
      <c r="GIF88" s="310">
        <f t="shared" si="79"/>
        <v>-859.63297674911405</v>
      </c>
      <c r="GIG88" s="310">
        <f t="shared" si="79"/>
        <v>-859.63297674911405</v>
      </c>
      <c r="GIH88" s="310">
        <f t="shared" si="79"/>
        <v>-859.63297674911405</v>
      </c>
      <c r="GII88" s="310">
        <f t="shared" si="79"/>
        <v>-859.63297674911405</v>
      </c>
      <c r="GIJ88" s="310">
        <f t="shared" si="79"/>
        <v>-859.63297674911405</v>
      </c>
      <c r="GIK88" s="310">
        <f t="shared" si="79"/>
        <v>-859.63297674911405</v>
      </c>
      <c r="GIL88" s="310">
        <f t="shared" si="79"/>
        <v>-859.63297674911405</v>
      </c>
      <c r="GIM88" s="310">
        <f t="shared" si="79"/>
        <v>-859.63297674911405</v>
      </c>
      <c r="GIN88" s="310">
        <f t="shared" si="79"/>
        <v>-859.63297674911405</v>
      </c>
      <c r="GIO88" s="310">
        <f t="shared" si="79"/>
        <v>-859.63297674911405</v>
      </c>
      <c r="GIP88" s="310">
        <f t="shared" si="79"/>
        <v>-859.63297674911405</v>
      </c>
      <c r="GIQ88" s="310">
        <f t="shared" si="79"/>
        <v>-859.63297674911405</v>
      </c>
      <c r="GIR88" s="310">
        <f t="shared" si="79"/>
        <v>-859.63297674911405</v>
      </c>
      <c r="GIS88" s="310">
        <f t="shared" si="79"/>
        <v>-859.63297674911405</v>
      </c>
      <c r="GIT88" s="310">
        <f t="shared" si="79"/>
        <v>-859.63297674911405</v>
      </c>
      <c r="GIU88" s="310">
        <f t="shared" si="79"/>
        <v>-859.63297674911405</v>
      </c>
      <c r="GIV88" s="310">
        <f t="shared" si="79"/>
        <v>-859.63297674911405</v>
      </c>
      <c r="GIW88" s="310">
        <f t="shared" si="79"/>
        <v>-859.63297674911405</v>
      </c>
      <c r="GIX88" s="310">
        <f t="shared" si="79"/>
        <v>-859.63297674911405</v>
      </c>
      <c r="GIY88" s="310">
        <f t="shared" si="79"/>
        <v>-859.63297674911405</v>
      </c>
      <c r="GIZ88" s="310">
        <f t="shared" si="79"/>
        <v>-859.63297674911405</v>
      </c>
      <c r="GJA88" s="310">
        <f t="shared" si="79"/>
        <v>-859.63297674911405</v>
      </c>
      <c r="GJB88" s="310">
        <f t="shared" si="79"/>
        <v>-859.63297674911405</v>
      </c>
      <c r="GJC88" s="310">
        <f t="shared" si="79"/>
        <v>-859.63297674911405</v>
      </c>
      <c r="GJD88" s="310">
        <f t="shared" si="79"/>
        <v>-859.63297674911405</v>
      </c>
      <c r="GJE88" s="310">
        <f t="shared" si="79"/>
        <v>-859.63297674911405</v>
      </c>
      <c r="GJF88" s="310">
        <f t="shared" si="79"/>
        <v>-859.63297674911405</v>
      </c>
      <c r="GJG88" s="310">
        <f t="shared" si="79"/>
        <v>-859.63297674911405</v>
      </c>
      <c r="GJH88" s="310">
        <f t="shared" si="79"/>
        <v>-859.63297674911405</v>
      </c>
      <c r="GJI88" s="310">
        <f t="shared" si="79"/>
        <v>-859.63297674911405</v>
      </c>
      <c r="GJJ88" s="310">
        <f t="shared" ref="GJJ88:GLU88" si="80">(GJJ$87*$B101+SUM($F$8:$F$10)-((GJJ$87*$B101+SUM($F$8:$F$10))/$F$11*$F$40)-($F$27*GJJ$87/$D$7)-SUM($F$14:$F$26,$F$28:$F$33,$F$35:$F$36,$F$41))</f>
        <v>-859.63297674911405</v>
      </c>
      <c r="GJK88" s="310">
        <f t="shared" si="80"/>
        <v>-859.63297674911405</v>
      </c>
      <c r="GJL88" s="310">
        <f t="shared" si="80"/>
        <v>-859.63297674911405</v>
      </c>
      <c r="GJM88" s="310">
        <f t="shared" si="80"/>
        <v>-859.63297674911405</v>
      </c>
      <c r="GJN88" s="310">
        <f t="shared" si="80"/>
        <v>-859.63297674911405</v>
      </c>
      <c r="GJO88" s="310">
        <f t="shared" si="80"/>
        <v>-859.63297674911405</v>
      </c>
      <c r="GJP88" s="310">
        <f t="shared" si="80"/>
        <v>-859.63297674911405</v>
      </c>
      <c r="GJQ88" s="310">
        <f t="shared" si="80"/>
        <v>-859.63297674911405</v>
      </c>
      <c r="GJR88" s="310">
        <f t="shared" si="80"/>
        <v>-859.63297674911405</v>
      </c>
      <c r="GJS88" s="310">
        <f t="shared" si="80"/>
        <v>-859.63297674911405</v>
      </c>
      <c r="GJT88" s="310">
        <f t="shared" si="80"/>
        <v>-859.63297674911405</v>
      </c>
      <c r="GJU88" s="310">
        <f t="shared" si="80"/>
        <v>-859.63297674911405</v>
      </c>
      <c r="GJV88" s="310">
        <f t="shared" si="80"/>
        <v>-859.63297674911405</v>
      </c>
      <c r="GJW88" s="310">
        <f t="shared" si="80"/>
        <v>-859.63297674911405</v>
      </c>
      <c r="GJX88" s="310">
        <f t="shared" si="80"/>
        <v>-859.63297674911405</v>
      </c>
      <c r="GJY88" s="310">
        <f t="shared" si="80"/>
        <v>-859.63297674911405</v>
      </c>
      <c r="GJZ88" s="310">
        <f t="shared" si="80"/>
        <v>-859.63297674911405</v>
      </c>
      <c r="GKA88" s="310">
        <f t="shared" si="80"/>
        <v>-859.63297674911405</v>
      </c>
      <c r="GKB88" s="310">
        <f t="shared" si="80"/>
        <v>-859.63297674911405</v>
      </c>
      <c r="GKC88" s="310">
        <f t="shared" si="80"/>
        <v>-859.63297674911405</v>
      </c>
      <c r="GKD88" s="310">
        <f t="shared" si="80"/>
        <v>-859.63297674911405</v>
      </c>
      <c r="GKE88" s="310">
        <f t="shared" si="80"/>
        <v>-859.63297674911405</v>
      </c>
      <c r="GKF88" s="310">
        <f t="shared" si="80"/>
        <v>-859.63297674911405</v>
      </c>
      <c r="GKG88" s="310">
        <f t="shared" si="80"/>
        <v>-859.63297674911405</v>
      </c>
      <c r="GKH88" s="310">
        <f t="shared" si="80"/>
        <v>-859.63297674911405</v>
      </c>
      <c r="GKI88" s="310">
        <f t="shared" si="80"/>
        <v>-859.63297674911405</v>
      </c>
      <c r="GKJ88" s="310">
        <f t="shared" si="80"/>
        <v>-859.63297674911405</v>
      </c>
      <c r="GKK88" s="310">
        <f t="shared" si="80"/>
        <v>-859.63297674911405</v>
      </c>
      <c r="GKL88" s="310">
        <f t="shared" si="80"/>
        <v>-859.63297674911405</v>
      </c>
      <c r="GKM88" s="310">
        <f t="shared" si="80"/>
        <v>-859.63297674911405</v>
      </c>
      <c r="GKN88" s="310">
        <f t="shared" si="80"/>
        <v>-859.63297674911405</v>
      </c>
      <c r="GKO88" s="310">
        <f t="shared" si="80"/>
        <v>-859.63297674911405</v>
      </c>
      <c r="GKP88" s="310">
        <f t="shared" si="80"/>
        <v>-859.63297674911405</v>
      </c>
      <c r="GKQ88" s="310">
        <f t="shared" si="80"/>
        <v>-859.63297674911405</v>
      </c>
      <c r="GKR88" s="310">
        <f t="shared" si="80"/>
        <v>-859.63297674911405</v>
      </c>
      <c r="GKS88" s="310">
        <f t="shared" si="80"/>
        <v>-859.63297674911405</v>
      </c>
      <c r="GKT88" s="310">
        <f t="shared" si="80"/>
        <v>-859.63297674911405</v>
      </c>
      <c r="GKU88" s="310">
        <f t="shared" si="80"/>
        <v>-859.63297674911405</v>
      </c>
      <c r="GKV88" s="310">
        <f t="shared" si="80"/>
        <v>-859.63297674911405</v>
      </c>
      <c r="GKW88" s="310">
        <f t="shared" si="80"/>
        <v>-859.63297674911405</v>
      </c>
      <c r="GKX88" s="310">
        <f t="shared" si="80"/>
        <v>-859.63297674911405</v>
      </c>
      <c r="GKY88" s="310">
        <f t="shared" si="80"/>
        <v>-859.63297674911405</v>
      </c>
      <c r="GKZ88" s="310">
        <f t="shared" si="80"/>
        <v>-859.63297674911405</v>
      </c>
      <c r="GLA88" s="310">
        <f t="shared" si="80"/>
        <v>-859.63297674911405</v>
      </c>
      <c r="GLB88" s="310">
        <f t="shared" si="80"/>
        <v>-859.63297674911405</v>
      </c>
      <c r="GLC88" s="310">
        <f t="shared" si="80"/>
        <v>-859.63297674911405</v>
      </c>
      <c r="GLD88" s="310">
        <f t="shared" si="80"/>
        <v>-859.63297674911405</v>
      </c>
      <c r="GLE88" s="310">
        <f t="shared" si="80"/>
        <v>-859.63297674911405</v>
      </c>
      <c r="GLF88" s="310">
        <f t="shared" si="80"/>
        <v>-859.63297674911405</v>
      </c>
      <c r="GLG88" s="310">
        <f t="shared" si="80"/>
        <v>-859.63297674911405</v>
      </c>
      <c r="GLH88" s="310">
        <f t="shared" si="80"/>
        <v>-859.63297674911405</v>
      </c>
      <c r="GLI88" s="310">
        <f t="shared" si="80"/>
        <v>-859.63297674911405</v>
      </c>
      <c r="GLJ88" s="310">
        <f t="shared" si="80"/>
        <v>-859.63297674911405</v>
      </c>
      <c r="GLK88" s="310">
        <f t="shared" si="80"/>
        <v>-859.63297674911405</v>
      </c>
      <c r="GLL88" s="310">
        <f t="shared" si="80"/>
        <v>-859.63297674911405</v>
      </c>
      <c r="GLM88" s="310">
        <f t="shared" si="80"/>
        <v>-859.63297674911405</v>
      </c>
      <c r="GLN88" s="310">
        <f t="shared" si="80"/>
        <v>-859.63297674911405</v>
      </c>
      <c r="GLO88" s="310">
        <f t="shared" si="80"/>
        <v>-859.63297674911405</v>
      </c>
      <c r="GLP88" s="310">
        <f t="shared" si="80"/>
        <v>-859.63297674911405</v>
      </c>
      <c r="GLQ88" s="310">
        <f t="shared" si="80"/>
        <v>-859.63297674911405</v>
      </c>
      <c r="GLR88" s="310">
        <f t="shared" si="80"/>
        <v>-859.63297674911405</v>
      </c>
      <c r="GLS88" s="310">
        <f t="shared" si="80"/>
        <v>-859.63297674911405</v>
      </c>
      <c r="GLT88" s="310">
        <f t="shared" si="80"/>
        <v>-859.63297674911405</v>
      </c>
      <c r="GLU88" s="310">
        <f t="shared" si="80"/>
        <v>-859.63297674911405</v>
      </c>
      <c r="GLV88" s="310">
        <f t="shared" ref="GLV88:GOG88" si="81">(GLV$87*$B101+SUM($F$8:$F$10)-((GLV$87*$B101+SUM($F$8:$F$10))/$F$11*$F$40)-($F$27*GLV$87/$D$7)-SUM($F$14:$F$26,$F$28:$F$33,$F$35:$F$36,$F$41))</f>
        <v>-859.63297674911405</v>
      </c>
      <c r="GLW88" s="310">
        <f t="shared" si="81"/>
        <v>-859.63297674911405</v>
      </c>
      <c r="GLX88" s="310">
        <f t="shared" si="81"/>
        <v>-859.63297674911405</v>
      </c>
      <c r="GLY88" s="310">
        <f t="shared" si="81"/>
        <v>-859.63297674911405</v>
      </c>
      <c r="GLZ88" s="310">
        <f t="shared" si="81"/>
        <v>-859.63297674911405</v>
      </c>
      <c r="GMA88" s="310">
        <f t="shared" si="81"/>
        <v>-859.63297674911405</v>
      </c>
      <c r="GMB88" s="310">
        <f t="shared" si="81"/>
        <v>-859.63297674911405</v>
      </c>
      <c r="GMC88" s="310">
        <f t="shared" si="81"/>
        <v>-859.63297674911405</v>
      </c>
      <c r="GMD88" s="310">
        <f t="shared" si="81"/>
        <v>-859.63297674911405</v>
      </c>
      <c r="GME88" s="310">
        <f t="shared" si="81"/>
        <v>-859.63297674911405</v>
      </c>
      <c r="GMF88" s="310">
        <f t="shared" si="81"/>
        <v>-859.63297674911405</v>
      </c>
      <c r="GMG88" s="310">
        <f t="shared" si="81"/>
        <v>-859.63297674911405</v>
      </c>
      <c r="GMH88" s="310">
        <f t="shared" si="81"/>
        <v>-859.63297674911405</v>
      </c>
      <c r="GMI88" s="310">
        <f t="shared" si="81"/>
        <v>-859.63297674911405</v>
      </c>
      <c r="GMJ88" s="310">
        <f t="shared" si="81"/>
        <v>-859.63297674911405</v>
      </c>
      <c r="GMK88" s="310">
        <f t="shared" si="81"/>
        <v>-859.63297674911405</v>
      </c>
      <c r="GML88" s="310">
        <f t="shared" si="81"/>
        <v>-859.63297674911405</v>
      </c>
      <c r="GMM88" s="310">
        <f t="shared" si="81"/>
        <v>-859.63297674911405</v>
      </c>
      <c r="GMN88" s="310">
        <f t="shared" si="81"/>
        <v>-859.63297674911405</v>
      </c>
      <c r="GMO88" s="310">
        <f t="shared" si="81"/>
        <v>-859.63297674911405</v>
      </c>
      <c r="GMP88" s="310">
        <f t="shared" si="81"/>
        <v>-859.63297674911405</v>
      </c>
      <c r="GMQ88" s="310">
        <f t="shared" si="81"/>
        <v>-859.63297674911405</v>
      </c>
      <c r="GMR88" s="310">
        <f t="shared" si="81"/>
        <v>-859.63297674911405</v>
      </c>
      <c r="GMS88" s="310">
        <f t="shared" si="81"/>
        <v>-859.63297674911405</v>
      </c>
      <c r="GMT88" s="310">
        <f t="shared" si="81"/>
        <v>-859.63297674911405</v>
      </c>
      <c r="GMU88" s="310">
        <f t="shared" si="81"/>
        <v>-859.63297674911405</v>
      </c>
      <c r="GMV88" s="310">
        <f t="shared" si="81"/>
        <v>-859.63297674911405</v>
      </c>
      <c r="GMW88" s="310">
        <f t="shared" si="81"/>
        <v>-859.63297674911405</v>
      </c>
      <c r="GMX88" s="310">
        <f t="shared" si="81"/>
        <v>-859.63297674911405</v>
      </c>
      <c r="GMY88" s="310">
        <f t="shared" si="81"/>
        <v>-859.63297674911405</v>
      </c>
      <c r="GMZ88" s="310">
        <f t="shared" si="81"/>
        <v>-859.63297674911405</v>
      </c>
      <c r="GNA88" s="310">
        <f t="shared" si="81"/>
        <v>-859.63297674911405</v>
      </c>
      <c r="GNB88" s="310">
        <f t="shared" si="81"/>
        <v>-859.63297674911405</v>
      </c>
      <c r="GNC88" s="310">
        <f t="shared" si="81"/>
        <v>-859.63297674911405</v>
      </c>
      <c r="GND88" s="310">
        <f t="shared" si="81"/>
        <v>-859.63297674911405</v>
      </c>
      <c r="GNE88" s="310">
        <f t="shared" si="81"/>
        <v>-859.63297674911405</v>
      </c>
      <c r="GNF88" s="310">
        <f t="shared" si="81"/>
        <v>-859.63297674911405</v>
      </c>
      <c r="GNG88" s="310">
        <f t="shared" si="81"/>
        <v>-859.63297674911405</v>
      </c>
      <c r="GNH88" s="310">
        <f t="shared" si="81"/>
        <v>-859.63297674911405</v>
      </c>
      <c r="GNI88" s="310">
        <f t="shared" si="81"/>
        <v>-859.63297674911405</v>
      </c>
      <c r="GNJ88" s="310">
        <f t="shared" si="81"/>
        <v>-859.63297674911405</v>
      </c>
      <c r="GNK88" s="310">
        <f t="shared" si="81"/>
        <v>-859.63297674911405</v>
      </c>
      <c r="GNL88" s="310">
        <f t="shared" si="81"/>
        <v>-859.63297674911405</v>
      </c>
      <c r="GNM88" s="310">
        <f t="shared" si="81"/>
        <v>-859.63297674911405</v>
      </c>
      <c r="GNN88" s="310">
        <f t="shared" si="81"/>
        <v>-859.63297674911405</v>
      </c>
      <c r="GNO88" s="310">
        <f t="shared" si="81"/>
        <v>-859.63297674911405</v>
      </c>
      <c r="GNP88" s="310">
        <f t="shared" si="81"/>
        <v>-859.63297674911405</v>
      </c>
      <c r="GNQ88" s="310">
        <f t="shared" si="81"/>
        <v>-859.63297674911405</v>
      </c>
      <c r="GNR88" s="310">
        <f t="shared" si="81"/>
        <v>-859.63297674911405</v>
      </c>
      <c r="GNS88" s="310">
        <f t="shared" si="81"/>
        <v>-859.63297674911405</v>
      </c>
      <c r="GNT88" s="310">
        <f t="shared" si="81"/>
        <v>-859.63297674911405</v>
      </c>
      <c r="GNU88" s="310">
        <f t="shared" si="81"/>
        <v>-859.63297674911405</v>
      </c>
      <c r="GNV88" s="310">
        <f t="shared" si="81"/>
        <v>-859.63297674911405</v>
      </c>
      <c r="GNW88" s="310">
        <f t="shared" si="81"/>
        <v>-859.63297674911405</v>
      </c>
      <c r="GNX88" s="310">
        <f t="shared" si="81"/>
        <v>-859.63297674911405</v>
      </c>
      <c r="GNY88" s="310">
        <f t="shared" si="81"/>
        <v>-859.63297674911405</v>
      </c>
      <c r="GNZ88" s="310">
        <f t="shared" si="81"/>
        <v>-859.63297674911405</v>
      </c>
      <c r="GOA88" s="310">
        <f t="shared" si="81"/>
        <v>-859.63297674911405</v>
      </c>
      <c r="GOB88" s="310">
        <f t="shared" si="81"/>
        <v>-859.63297674911405</v>
      </c>
      <c r="GOC88" s="310">
        <f t="shared" si="81"/>
        <v>-859.63297674911405</v>
      </c>
      <c r="GOD88" s="310">
        <f t="shared" si="81"/>
        <v>-859.63297674911405</v>
      </c>
      <c r="GOE88" s="310">
        <f t="shared" si="81"/>
        <v>-859.63297674911405</v>
      </c>
      <c r="GOF88" s="310">
        <f t="shared" si="81"/>
        <v>-859.63297674911405</v>
      </c>
      <c r="GOG88" s="310">
        <f t="shared" si="81"/>
        <v>-859.63297674911405</v>
      </c>
      <c r="GOH88" s="310">
        <f t="shared" ref="GOH88:GQS88" si="82">(GOH$87*$B101+SUM($F$8:$F$10)-((GOH$87*$B101+SUM($F$8:$F$10))/$F$11*$F$40)-($F$27*GOH$87/$D$7)-SUM($F$14:$F$26,$F$28:$F$33,$F$35:$F$36,$F$41))</f>
        <v>-859.63297674911405</v>
      </c>
      <c r="GOI88" s="310">
        <f t="shared" si="82"/>
        <v>-859.63297674911405</v>
      </c>
      <c r="GOJ88" s="310">
        <f t="shared" si="82"/>
        <v>-859.63297674911405</v>
      </c>
      <c r="GOK88" s="310">
        <f t="shared" si="82"/>
        <v>-859.63297674911405</v>
      </c>
      <c r="GOL88" s="310">
        <f t="shared" si="82"/>
        <v>-859.63297674911405</v>
      </c>
      <c r="GOM88" s="310">
        <f t="shared" si="82"/>
        <v>-859.63297674911405</v>
      </c>
      <c r="GON88" s="310">
        <f t="shared" si="82"/>
        <v>-859.63297674911405</v>
      </c>
      <c r="GOO88" s="310">
        <f t="shared" si="82"/>
        <v>-859.63297674911405</v>
      </c>
      <c r="GOP88" s="310">
        <f t="shared" si="82"/>
        <v>-859.63297674911405</v>
      </c>
      <c r="GOQ88" s="310">
        <f t="shared" si="82"/>
        <v>-859.63297674911405</v>
      </c>
      <c r="GOR88" s="310">
        <f t="shared" si="82"/>
        <v>-859.63297674911405</v>
      </c>
      <c r="GOS88" s="310">
        <f t="shared" si="82"/>
        <v>-859.63297674911405</v>
      </c>
      <c r="GOT88" s="310">
        <f t="shared" si="82"/>
        <v>-859.63297674911405</v>
      </c>
      <c r="GOU88" s="310">
        <f t="shared" si="82"/>
        <v>-859.63297674911405</v>
      </c>
      <c r="GOV88" s="310">
        <f t="shared" si="82"/>
        <v>-859.63297674911405</v>
      </c>
      <c r="GOW88" s="310">
        <f t="shared" si="82"/>
        <v>-859.63297674911405</v>
      </c>
      <c r="GOX88" s="310">
        <f t="shared" si="82"/>
        <v>-859.63297674911405</v>
      </c>
      <c r="GOY88" s="310">
        <f t="shared" si="82"/>
        <v>-859.63297674911405</v>
      </c>
      <c r="GOZ88" s="310">
        <f t="shared" si="82"/>
        <v>-859.63297674911405</v>
      </c>
      <c r="GPA88" s="310">
        <f t="shared" si="82"/>
        <v>-859.63297674911405</v>
      </c>
      <c r="GPB88" s="310">
        <f t="shared" si="82"/>
        <v>-859.63297674911405</v>
      </c>
      <c r="GPC88" s="310">
        <f t="shared" si="82"/>
        <v>-859.63297674911405</v>
      </c>
      <c r="GPD88" s="310">
        <f t="shared" si="82"/>
        <v>-859.63297674911405</v>
      </c>
      <c r="GPE88" s="310">
        <f t="shared" si="82"/>
        <v>-859.63297674911405</v>
      </c>
      <c r="GPF88" s="310">
        <f t="shared" si="82"/>
        <v>-859.63297674911405</v>
      </c>
      <c r="GPG88" s="310">
        <f t="shared" si="82"/>
        <v>-859.63297674911405</v>
      </c>
      <c r="GPH88" s="310">
        <f t="shared" si="82"/>
        <v>-859.63297674911405</v>
      </c>
      <c r="GPI88" s="310">
        <f t="shared" si="82"/>
        <v>-859.63297674911405</v>
      </c>
      <c r="GPJ88" s="310">
        <f t="shared" si="82"/>
        <v>-859.63297674911405</v>
      </c>
      <c r="GPK88" s="310">
        <f t="shared" si="82"/>
        <v>-859.63297674911405</v>
      </c>
      <c r="GPL88" s="310">
        <f t="shared" si="82"/>
        <v>-859.63297674911405</v>
      </c>
      <c r="GPM88" s="310">
        <f t="shared" si="82"/>
        <v>-859.63297674911405</v>
      </c>
      <c r="GPN88" s="310">
        <f t="shared" si="82"/>
        <v>-859.63297674911405</v>
      </c>
      <c r="GPO88" s="310">
        <f t="shared" si="82"/>
        <v>-859.63297674911405</v>
      </c>
      <c r="GPP88" s="310">
        <f t="shared" si="82"/>
        <v>-859.63297674911405</v>
      </c>
      <c r="GPQ88" s="310">
        <f t="shared" si="82"/>
        <v>-859.63297674911405</v>
      </c>
      <c r="GPR88" s="310">
        <f t="shared" si="82"/>
        <v>-859.63297674911405</v>
      </c>
      <c r="GPS88" s="310">
        <f t="shared" si="82"/>
        <v>-859.63297674911405</v>
      </c>
      <c r="GPT88" s="310">
        <f t="shared" si="82"/>
        <v>-859.63297674911405</v>
      </c>
      <c r="GPU88" s="310">
        <f t="shared" si="82"/>
        <v>-859.63297674911405</v>
      </c>
      <c r="GPV88" s="310">
        <f t="shared" si="82"/>
        <v>-859.63297674911405</v>
      </c>
      <c r="GPW88" s="310">
        <f t="shared" si="82"/>
        <v>-859.63297674911405</v>
      </c>
      <c r="GPX88" s="310">
        <f t="shared" si="82"/>
        <v>-859.63297674911405</v>
      </c>
      <c r="GPY88" s="310">
        <f t="shared" si="82"/>
        <v>-859.63297674911405</v>
      </c>
      <c r="GPZ88" s="310">
        <f t="shared" si="82"/>
        <v>-859.63297674911405</v>
      </c>
      <c r="GQA88" s="310">
        <f t="shared" si="82"/>
        <v>-859.63297674911405</v>
      </c>
      <c r="GQB88" s="310">
        <f t="shared" si="82"/>
        <v>-859.63297674911405</v>
      </c>
      <c r="GQC88" s="310">
        <f t="shared" si="82"/>
        <v>-859.63297674911405</v>
      </c>
      <c r="GQD88" s="310">
        <f t="shared" si="82"/>
        <v>-859.63297674911405</v>
      </c>
      <c r="GQE88" s="310">
        <f t="shared" si="82"/>
        <v>-859.63297674911405</v>
      </c>
      <c r="GQF88" s="310">
        <f t="shared" si="82"/>
        <v>-859.63297674911405</v>
      </c>
      <c r="GQG88" s="310">
        <f t="shared" si="82"/>
        <v>-859.63297674911405</v>
      </c>
      <c r="GQH88" s="310">
        <f t="shared" si="82"/>
        <v>-859.63297674911405</v>
      </c>
      <c r="GQI88" s="310">
        <f t="shared" si="82"/>
        <v>-859.63297674911405</v>
      </c>
      <c r="GQJ88" s="310">
        <f t="shared" si="82"/>
        <v>-859.63297674911405</v>
      </c>
      <c r="GQK88" s="310">
        <f t="shared" si="82"/>
        <v>-859.63297674911405</v>
      </c>
      <c r="GQL88" s="310">
        <f t="shared" si="82"/>
        <v>-859.63297674911405</v>
      </c>
      <c r="GQM88" s="310">
        <f t="shared" si="82"/>
        <v>-859.63297674911405</v>
      </c>
      <c r="GQN88" s="310">
        <f t="shared" si="82"/>
        <v>-859.63297674911405</v>
      </c>
      <c r="GQO88" s="310">
        <f t="shared" si="82"/>
        <v>-859.63297674911405</v>
      </c>
      <c r="GQP88" s="310">
        <f t="shared" si="82"/>
        <v>-859.63297674911405</v>
      </c>
      <c r="GQQ88" s="310">
        <f t="shared" si="82"/>
        <v>-859.63297674911405</v>
      </c>
      <c r="GQR88" s="310">
        <f t="shared" si="82"/>
        <v>-859.63297674911405</v>
      </c>
      <c r="GQS88" s="310">
        <f t="shared" si="82"/>
        <v>-859.63297674911405</v>
      </c>
      <c r="GQT88" s="310">
        <f t="shared" ref="GQT88:GTE88" si="83">(GQT$87*$B101+SUM($F$8:$F$10)-((GQT$87*$B101+SUM($F$8:$F$10))/$F$11*$F$40)-($F$27*GQT$87/$D$7)-SUM($F$14:$F$26,$F$28:$F$33,$F$35:$F$36,$F$41))</f>
        <v>-859.63297674911405</v>
      </c>
      <c r="GQU88" s="310">
        <f t="shared" si="83"/>
        <v>-859.63297674911405</v>
      </c>
      <c r="GQV88" s="310">
        <f t="shared" si="83"/>
        <v>-859.63297674911405</v>
      </c>
      <c r="GQW88" s="310">
        <f t="shared" si="83"/>
        <v>-859.63297674911405</v>
      </c>
      <c r="GQX88" s="310">
        <f t="shared" si="83"/>
        <v>-859.63297674911405</v>
      </c>
      <c r="GQY88" s="310">
        <f t="shared" si="83"/>
        <v>-859.63297674911405</v>
      </c>
      <c r="GQZ88" s="310">
        <f t="shared" si="83"/>
        <v>-859.63297674911405</v>
      </c>
      <c r="GRA88" s="310">
        <f t="shared" si="83"/>
        <v>-859.63297674911405</v>
      </c>
      <c r="GRB88" s="310">
        <f t="shared" si="83"/>
        <v>-859.63297674911405</v>
      </c>
      <c r="GRC88" s="310">
        <f t="shared" si="83"/>
        <v>-859.63297674911405</v>
      </c>
      <c r="GRD88" s="310">
        <f t="shared" si="83"/>
        <v>-859.63297674911405</v>
      </c>
      <c r="GRE88" s="310">
        <f t="shared" si="83"/>
        <v>-859.63297674911405</v>
      </c>
      <c r="GRF88" s="310">
        <f t="shared" si="83"/>
        <v>-859.63297674911405</v>
      </c>
      <c r="GRG88" s="310">
        <f t="shared" si="83"/>
        <v>-859.63297674911405</v>
      </c>
      <c r="GRH88" s="310">
        <f t="shared" si="83"/>
        <v>-859.63297674911405</v>
      </c>
      <c r="GRI88" s="310">
        <f t="shared" si="83"/>
        <v>-859.63297674911405</v>
      </c>
      <c r="GRJ88" s="310">
        <f t="shared" si="83"/>
        <v>-859.63297674911405</v>
      </c>
      <c r="GRK88" s="310">
        <f t="shared" si="83"/>
        <v>-859.63297674911405</v>
      </c>
      <c r="GRL88" s="310">
        <f t="shared" si="83"/>
        <v>-859.63297674911405</v>
      </c>
      <c r="GRM88" s="310">
        <f t="shared" si="83"/>
        <v>-859.63297674911405</v>
      </c>
      <c r="GRN88" s="310">
        <f t="shared" si="83"/>
        <v>-859.63297674911405</v>
      </c>
      <c r="GRO88" s="310">
        <f t="shared" si="83"/>
        <v>-859.63297674911405</v>
      </c>
      <c r="GRP88" s="310">
        <f t="shared" si="83"/>
        <v>-859.63297674911405</v>
      </c>
      <c r="GRQ88" s="310">
        <f t="shared" si="83"/>
        <v>-859.63297674911405</v>
      </c>
      <c r="GRR88" s="310">
        <f t="shared" si="83"/>
        <v>-859.63297674911405</v>
      </c>
      <c r="GRS88" s="310">
        <f t="shared" si="83"/>
        <v>-859.63297674911405</v>
      </c>
      <c r="GRT88" s="310">
        <f t="shared" si="83"/>
        <v>-859.63297674911405</v>
      </c>
      <c r="GRU88" s="310">
        <f t="shared" si="83"/>
        <v>-859.63297674911405</v>
      </c>
      <c r="GRV88" s="310">
        <f t="shared" si="83"/>
        <v>-859.63297674911405</v>
      </c>
      <c r="GRW88" s="310">
        <f t="shared" si="83"/>
        <v>-859.63297674911405</v>
      </c>
      <c r="GRX88" s="310">
        <f t="shared" si="83"/>
        <v>-859.63297674911405</v>
      </c>
      <c r="GRY88" s="310">
        <f t="shared" si="83"/>
        <v>-859.63297674911405</v>
      </c>
      <c r="GRZ88" s="310">
        <f t="shared" si="83"/>
        <v>-859.63297674911405</v>
      </c>
      <c r="GSA88" s="310">
        <f t="shared" si="83"/>
        <v>-859.63297674911405</v>
      </c>
      <c r="GSB88" s="310">
        <f t="shared" si="83"/>
        <v>-859.63297674911405</v>
      </c>
      <c r="GSC88" s="310">
        <f t="shared" si="83"/>
        <v>-859.63297674911405</v>
      </c>
      <c r="GSD88" s="310">
        <f t="shared" si="83"/>
        <v>-859.63297674911405</v>
      </c>
      <c r="GSE88" s="310">
        <f t="shared" si="83"/>
        <v>-859.63297674911405</v>
      </c>
      <c r="GSF88" s="310">
        <f t="shared" si="83"/>
        <v>-859.63297674911405</v>
      </c>
      <c r="GSG88" s="310">
        <f t="shared" si="83"/>
        <v>-859.63297674911405</v>
      </c>
      <c r="GSH88" s="310">
        <f t="shared" si="83"/>
        <v>-859.63297674911405</v>
      </c>
      <c r="GSI88" s="310">
        <f t="shared" si="83"/>
        <v>-859.63297674911405</v>
      </c>
      <c r="GSJ88" s="310">
        <f t="shared" si="83"/>
        <v>-859.63297674911405</v>
      </c>
      <c r="GSK88" s="310">
        <f t="shared" si="83"/>
        <v>-859.63297674911405</v>
      </c>
      <c r="GSL88" s="310">
        <f t="shared" si="83"/>
        <v>-859.63297674911405</v>
      </c>
      <c r="GSM88" s="310">
        <f t="shared" si="83"/>
        <v>-859.63297674911405</v>
      </c>
      <c r="GSN88" s="310">
        <f t="shared" si="83"/>
        <v>-859.63297674911405</v>
      </c>
      <c r="GSO88" s="310">
        <f t="shared" si="83"/>
        <v>-859.63297674911405</v>
      </c>
      <c r="GSP88" s="310">
        <f t="shared" si="83"/>
        <v>-859.63297674911405</v>
      </c>
      <c r="GSQ88" s="310">
        <f t="shared" si="83"/>
        <v>-859.63297674911405</v>
      </c>
      <c r="GSR88" s="310">
        <f t="shared" si="83"/>
        <v>-859.63297674911405</v>
      </c>
      <c r="GSS88" s="310">
        <f t="shared" si="83"/>
        <v>-859.63297674911405</v>
      </c>
      <c r="GST88" s="310">
        <f t="shared" si="83"/>
        <v>-859.63297674911405</v>
      </c>
      <c r="GSU88" s="310">
        <f t="shared" si="83"/>
        <v>-859.63297674911405</v>
      </c>
      <c r="GSV88" s="310">
        <f t="shared" si="83"/>
        <v>-859.63297674911405</v>
      </c>
      <c r="GSW88" s="310">
        <f t="shared" si="83"/>
        <v>-859.63297674911405</v>
      </c>
      <c r="GSX88" s="310">
        <f t="shared" si="83"/>
        <v>-859.63297674911405</v>
      </c>
      <c r="GSY88" s="310">
        <f t="shared" si="83"/>
        <v>-859.63297674911405</v>
      </c>
      <c r="GSZ88" s="310">
        <f t="shared" si="83"/>
        <v>-859.63297674911405</v>
      </c>
      <c r="GTA88" s="310">
        <f t="shared" si="83"/>
        <v>-859.63297674911405</v>
      </c>
      <c r="GTB88" s="310">
        <f t="shared" si="83"/>
        <v>-859.63297674911405</v>
      </c>
      <c r="GTC88" s="310">
        <f t="shared" si="83"/>
        <v>-859.63297674911405</v>
      </c>
      <c r="GTD88" s="310">
        <f t="shared" si="83"/>
        <v>-859.63297674911405</v>
      </c>
      <c r="GTE88" s="310">
        <f t="shared" si="83"/>
        <v>-859.63297674911405</v>
      </c>
      <c r="GTF88" s="310">
        <f t="shared" ref="GTF88:GVQ88" si="84">(GTF$87*$B101+SUM($F$8:$F$10)-((GTF$87*$B101+SUM($F$8:$F$10))/$F$11*$F$40)-($F$27*GTF$87/$D$7)-SUM($F$14:$F$26,$F$28:$F$33,$F$35:$F$36,$F$41))</f>
        <v>-859.63297674911405</v>
      </c>
      <c r="GTG88" s="310">
        <f t="shared" si="84"/>
        <v>-859.63297674911405</v>
      </c>
      <c r="GTH88" s="310">
        <f t="shared" si="84"/>
        <v>-859.63297674911405</v>
      </c>
      <c r="GTI88" s="310">
        <f t="shared" si="84"/>
        <v>-859.63297674911405</v>
      </c>
      <c r="GTJ88" s="310">
        <f t="shared" si="84"/>
        <v>-859.63297674911405</v>
      </c>
      <c r="GTK88" s="310">
        <f t="shared" si="84"/>
        <v>-859.63297674911405</v>
      </c>
      <c r="GTL88" s="310">
        <f t="shared" si="84"/>
        <v>-859.63297674911405</v>
      </c>
      <c r="GTM88" s="310">
        <f t="shared" si="84"/>
        <v>-859.63297674911405</v>
      </c>
      <c r="GTN88" s="310">
        <f t="shared" si="84"/>
        <v>-859.63297674911405</v>
      </c>
      <c r="GTO88" s="310">
        <f t="shared" si="84"/>
        <v>-859.63297674911405</v>
      </c>
      <c r="GTP88" s="310">
        <f t="shared" si="84"/>
        <v>-859.63297674911405</v>
      </c>
      <c r="GTQ88" s="310">
        <f t="shared" si="84"/>
        <v>-859.63297674911405</v>
      </c>
      <c r="GTR88" s="310">
        <f t="shared" si="84"/>
        <v>-859.63297674911405</v>
      </c>
      <c r="GTS88" s="310">
        <f t="shared" si="84"/>
        <v>-859.63297674911405</v>
      </c>
      <c r="GTT88" s="310">
        <f t="shared" si="84"/>
        <v>-859.63297674911405</v>
      </c>
      <c r="GTU88" s="310">
        <f t="shared" si="84"/>
        <v>-859.63297674911405</v>
      </c>
      <c r="GTV88" s="310">
        <f t="shared" si="84"/>
        <v>-859.63297674911405</v>
      </c>
      <c r="GTW88" s="310">
        <f t="shared" si="84"/>
        <v>-859.63297674911405</v>
      </c>
      <c r="GTX88" s="310">
        <f t="shared" si="84"/>
        <v>-859.63297674911405</v>
      </c>
      <c r="GTY88" s="310">
        <f t="shared" si="84"/>
        <v>-859.63297674911405</v>
      </c>
      <c r="GTZ88" s="310">
        <f t="shared" si="84"/>
        <v>-859.63297674911405</v>
      </c>
      <c r="GUA88" s="310">
        <f t="shared" si="84"/>
        <v>-859.63297674911405</v>
      </c>
      <c r="GUB88" s="310">
        <f t="shared" si="84"/>
        <v>-859.63297674911405</v>
      </c>
      <c r="GUC88" s="310">
        <f t="shared" si="84"/>
        <v>-859.63297674911405</v>
      </c>
      <c r="GUD88" s="310">
        <f t="shared" si="84"/>
        <v>-859.63297674911405</v>
      </c>
      <c r="GUE88" s="310">
        <f t="shared" si="84"/>
        <v>-859.63297674911405</v>
      </c>
      <c r="GUF88" s="310">
        <f t="shared" si="84"/>
        <v>-859.63297674911405</v>
      </c>
      <c r="GUG88" s="310">
        <f t="shared" si="84"/>
        <v>-859.63297674911405</v>
      </c>
      <c r="GUH88" s="310">
        <f t="shared" si="84"/>
        <v>-859.63297674911405</v>
      </c>
      <c r="GUI88" s="310">
        <f t="shared" si="84"/>
        <v>-859.63297674911405</v>
      </c>
      <c r="GUJ88" s="310">
        <f t="shared" si="84"/>
        <v>-859.63297674911405</v>
      </c>
      <c r="GUK88" s="310">
        <f t="shared" si="84"/>
        <v>-859.63297674911405</v>
      </c>
      <c r="GUL88" s="310">
        <f t="shared" si="84"/>
        <v>-859.63297674911405</v>
      </c>
      <c r="GUM88" s="310">
        <f t="shared" si="84"/>
        <v>-859.63297674911405</v>
      </c>
      <c r="GUN88" s="310">
        <f t="shared" si="84"/>
        <v>-859.63297674911405</v>
      </c>
      <c r="GUO88" s="310">
        <f t="shared" si="84"/>
        <v>-859.63297674911405</v>
      </c>
      <c r="GUP88" s="310">
        <f t="shared" si="84"/>
        <v>-859.63297674911405</v>
      </c>
      <c r="GUQ88" s="310">
        <f t="shared" si="84"/>
        <v>-859.63297674911405</v>
      </c>
      <c r="GUR88" s="310">
        <f t="shared" si="84"/>
        <v>-859.63297674911405</v>
      </c>
      <c r="GUS88" s="310">
        <f t="shared" si="84"/>
        <v>-859.63297674911405</v>
      </c>
      <c r="GUT88" s="310">
        <f t="shared" si="84"/>
        <v>-859.63297674911405</v>
      </c>
      <c r="GUU88" s="310">
        <f t="shared" si="84"/>
        <v>-859.63297674911405</v>
      </c>
      <c r="GUV88" s="310">
        <f t="shared" si="84"/>
        <v>-859.63297674911405</v>
      </c>
      <c r="GUW88" s="310">
        <f t="shared" si="84"/>
        <v>-859.63297674911405</v>
      </c>
      <c r="GUX88" s="310">
        <f t="shared" si="84"/>
        <v>-859.63297674911405</v>
      </c>
      <c r="GUY88" s="310">
        <f t="shared" si="84"/>
        <v>-859.63297674911405</v>
      </c>
      <c r="GUZ88" s="310">
        <f t="shared" si="84"/>
        <v>-859.63297674911405</v>
      </c>
      <c r="GVA88" s="310">
        <f t="shared" si="84"/>
        <v>-859.63297674911405</v>
      </c>
      <c r="GVB88" s="310">
        <f t="shared" si="84"/>
        <v>-859.63297674911405</v>
      </c>
      <c r="GVC88" s="310">
        <f t="shared" si="84"/>
        <v>-859.63297674911405</v>
      </c>
      <c r="GVD88" s="310">
        <f t="shared" si="84"/>
        <v>-859.63297674911405</v>
      </c>
      <c r="GVE88" s="310">
        <f t="shared" si="84"/>
        <v>-859.63297674911405</v>
      </c>
      <c r="GVF88" s="310">
        <f t="shared" si="84"/>
        <v>-859.63297674911405</v>
      </c>
      <c r="GVG88" s="310">
        <f t="shared" si="84"/>
        <v>-859.63297674911405</v>
      </c>
      <c r="GVH88" s="310">
        <f t="shared" si="84"/>
        <v>-859.63297674911405</v>
      </c>
      <c r="GVI88" s="310">
        <f t="shared" si="84"/>
        <v>-859.63297674911405</v>
      </c>
      <c r="GVJ88" s="310">
        <f t="shared" si="84"/>
        <v>-859.63297674911405</v>
      </c>
      <c r="GVK88" s="310">
        <f t="shared" si="84"/>
        <v>-859.63297674911405</v>
      </c>
      <c r="GVL88" s="310">
        <f t="shared" si="84"/>
        <v>-859.63297674911405</v>
      </c>
      <c r="GVM88" s="310">
        <f t="shared" si="84"/>
        <v>-859.63297674911405</v>
      </c>
      <c r="GVN88" s="310">
        <f t="shared" si="84"/>
        <v>-859.63297674911405</v>
      </c>
      <c r="GVO88" s="310">
        <f t="shared" si="84"/>
        <v>-859.63297674911405</v>
      </c>
      <c r="GVP88" s="310">
        <f t="shared" si="84"/>
        <v>-859.63297674911405</v>
      </c>
      <c r="GVQ88" s="310">
        <f t="shared" si="84"/>
        <v>-859.63297674911405</v>
      </c>
      <c r="GVR88" s="310">
        <f t="shared" ref="GVR88:GYC88" si="85">(GVR$87*$B101+SUM($F$8:$F$10)-((GVR$87*$B101+SUM($F$8:$F$10))/$F$11*$F$40)-($F$27*GVR$87/$D$7)-SUM($F$14:$F$26,$F$28:$F$33,$F$35:$F$36,$F$41))</f>
        <v>-859.63297674911405</v>
      </c>
      <c r="GVS88" s="310">
        <f t="shared" si="85"/>
        <v>-859.63297674911405</v>
      </c>
      <c r="GVT88" s="310">
        <f t="shared" si="85"/>
        <v>-859.63297674911405</v>
      </c>
      <c r="GVU88" s="310">
        <f t="shared" si="85"/>
        <v>-859.63297674911405</v>
      </c>
      <c r="GVV88" s="310">
        <f t="shared" si="85"/>
        <v>-859.63297674911405</v>
      </c>
      <c r="GVW88" s="310">
        <f t="shared" si="85"/>
        <v>-859.63297674911405</v>
      </c>
      <c r="GVX88" s="310">
        <f t="shared" si="85"/>
        <v>-859.63297674911405</v>
      </c>
      <c r="GVY88" s="310">
        <f t="shared" si="85"/>
        <v>-859.63297674911405</v>
      </c>
      <c r="GVZ88" s="310">
        <f t="shared" si="85"/>
        <v>-859.63297674911405</v>
      </c>
      <c r="GWA88" s="310">
        <f t="shared" si="85"/>
        <v>-859.63297674911405</v>
      </c>
      <c r="GWB88" s="310">
        <f t="shared" si="85"/>
        <v>-859.63297674911405</v>
      </c>
      <c r="GWC88" s="310">
        <f t="shared" si="85"/>
        <v>-859.63297674911405</v>
      </c>
      <c r="GWD88" s="310">
        <f t="shared" si="85"/>
        <v>-859.63297674911405</v>
      </c>
      <c r="GWE88" s="310">
        <f t="shared" si="85"/>
        <v>-859.63297674911405</v>
      </c>
      <c r="GWF88" s="310">
        <f t="shared" si="85"/>
        <v>-859.63297674911405</v>
      </c>
      <c r="GWG88" s="310">
        <f t="shared" si="85"/>
        <v>-859.63297674911405</v>
      </c>
      <c r="GWH88" s="310">
        <f t="shared" si="85"/>
        <v>-859.63297674911405</v>
      </c>
      <c r="GWI88" s="310">
        <f t="shared" si="85"/>
        <v>-859.63297674911405</v>
      </c>
      <c r="GWJ88" s="310">
        <f t="shared" si="85"/>
        <v>-859.63297674911405</v>
      </c>
      <c r="GWK88" s="310">
        <f t="shared" si="85"/>
        <v>-859.63297674911405</v>
      </c>
      <c r="GWL88" s="310">
        <f t="shared" si="85"/>
        <v>-859.63297674911405</v>
      </c>
      <c r="GWM88" s="310">
        <f t="shared" si="85"/>
        <v>-859.63297674911405</v>
      </c>
      <c r="GWN88" s="310">
        <f t="shared" si="85"/>
        <v>-859.63297674911405</v>
      </c>
      <c r="GWO88" s="310">
        <f t="shared" si="85"/>
        <v>-859.63297674911405</v>
      </c>
      <c r="GWP88" s="310">
        <f t="shared" si="85"/>
        <v>-859.63297674911405</v>
      </c>
      <c r="GWQ88" s="310">
        <f t="shared" si="85"/>
        <v>-859.63297674911405</v>
      </c>
      <c r="GWR88" s="310">
        <f t="shared" si="85"/>
        <v>-859.63297674911405</v>
      </c>
      <c r="GWS88" s="310">
        <f t="shared" si="85"/>
        <v>-859.63297674911405</v>
      </c>
      <c r="GWT88" s="310">
        <f t="shared" si="85"/>
        <v>-859.63297674911405</v>
      </c>
      <c r="GWU88" s="310">
        <f t="shared" si="85"/>
        <v>-859.63297674911405</v>
      </c>
      <c r="GWV88" s="310">
        <f t="shared" si="85"/>
        <v>-859.63297674911405</v>
      </c>
      <c r="GWW88" s="310">
        <f t="shared" si="85"/>
        <v>-859.63297674911405</v>
      </c>
      <c r="GWX88" s="310">
        <f t="shared" si="85"/>
        <v>-859.63297674911405</v>
      </c>
      <c r="GWY88" s="310">
        <f t="shared" si="85"/>
        <v>-859.63297674911405</v>
      </c>
      <c r="GWZ88" s="310">
        <f t="shared" si="85"/>
        <v>-859.63297674911405</v>
      </c>
      <c r="GXA88" s="310">
        <f t="shared" si="85"/>
        <v>-859.63297674911405</v>
      </c>
      <c r="GXB88" s="310">
        <f t="shared" si="85"/>
        <v>-859.63297674911405</v>
      </c>
      <c r="GXC88" s="310">
        <f t="shared" si="85"/>
        <v>-859.63297674911405</v>
      </c>
      <c r="GXD88" s="310">
        <f t="shared" si="85"/>
        <v>-859.63297674911405</v>
      </c>
      <c r="GXE88" s="310">
        <f t="shared" si="85"/>
        <v>-859.63297674911405</v>
      </c>
      <c r="GXF88" s="310">
        <f t="shared" si="85"/>
        <v>-859.63297674911405</v>
      </c>
      <c r="GXG88" s="310">
        <f t="shared" si="85"/>
        <v>-859.63297674911405</v>
      </c>
      <c r="GXH88" s="310">
        <f t="shared" si="85"/>
        <v>-859.63297674911405</v>
      </c>
      <c r="GXI88" s="310">
        <f t="shared" si="85"/>
        <v>-859.63297674911405</v>
      </c>
      <c r="GXJ88" s="310">
        <f t="shared" si="85"/>
        <v>-859.63297674911405</v>
      </c>
      <c r="GXK88" s="310">
        <f t="shared" si="85"/>
        <v>-859.63297674911405</v>
      </c>
      <c r="GXL88" s="310">
        <f t="shared" si="85"/>
        <v>-859.63297674911405</v>
      </c>
      <c r="GXM88" s="310">
        <f t="shared" si="85"/>
        <v>-859.63297674911405</v>
      </c>
      <c r="GXN88" s="310">
        <f t="shared" si="85"/>
        <v>-859.63297674911405</v>
      </c>
      <c r="GXO88" s="310">
        <f t="shared" si="85"/>
        <v>-859.63297674911405</v>
      </c>
      <c r="GXP88" s="310">
        <f t="shared" si="85"/>
        <v>-859.63297674911405</v>
      </c>
      <c r="GXQ88" s="310">
        <f t="shared" si="85"/>
        <v>-859.63297674911405</v>
      </c>
      <c r="GXR88" s="310">
        <f t="shared" si="85"/>
        <v>-859.63297674911405</v>
      </c>
      <c r="GXS88" s="310">
        <f t="shared" si="85"/>
        <v>-859.63297674911405</v>
      </c>
      <c r="GXT88" s="310">
        <f t="shared" si="85"/>
        <v>-859.63297674911405</v>
      </c>
      <c r="GXU88" s="310">
        <f t="shared" si="85"/>
        <v>-859.63297674911405</v>
      </c>
      <c r="GXV88" s="310">
        <f t="shared" si="85"/>
        <v>-859.63297674911405</v>
      </c>
      <c r="GXW88" s="310">
        <f t="shared" si="85"/>
        <v>-859.63297674911405</v>
      </c>
      <c r="GXX88" s="310">
        <f t="shared" si="85"/>
        <v>-859.63297674911405</v>
      </c>
      <c r="GXY88" s="310">
        <f t="shared" si="85"/>
        <v>-859.63297674911405</v>
      </c>
      <c r="GXZ88" s="310">
        <f t="shared" si="85"/>
        <v>-859.63297674911405</v>
      </c>
      <c r="GYA88" s="310">
        <f t="shared" si="85"/>
        <v>-859.63297674911405</v>
      </c>
      <c r="GYB88" s="310">
        <f t="shared" si="85"/>
        <v>-859.63297674911405</v>
      </c>
      <c r="GYC88" s="310">
        <f t="shared" si="85"/>
        <v>-859.63297674911405</v>
      </c>
      <c r="GYD88" s="310">
        <f t="shared" ref="GYD88:HAO88" si="86">(GYD$87*$B101+SUM($F$8:$F$10)-((GYD$87*$B101+SUM($F$8:$F$10))/$F$11*$F$40)-($F$27*GYD$87/$D$7)-SUM($F$14:$F$26,$F$28:$F$33,$F$35:$F$36,$F$41))</f>
        <v>-859.63297674911405</v>
      </c>
      <c r="GYE88" s="310">
        <f t="shared" si="86"/>
        <v>-859.63297674911405</v>
      </c>
      <c r="GYF88" s="310">
        <f t="shared" si="86"/>
        <v>-859.63297674911405</v>
      </c>
      <c r="GYG88" s="310">
        <f t="shared" si="86"/>
        <v>-859.63297674911405</v>
      </c>
      <c r="GYH88" s="310">
        <f t="shared" si="86"/>
        <v>-859.63297674911405</v>
      </c>
      <c r="GYI88" s="310">
        <f t="shared" si="86"/>
        <v>-859.63297674911405</v>
      </c>
      <c r="GYJ88" s="310">
        <f t="shared" si="86"/>
        <v>-859.63297674911405</v>
      </c>
      <c r="GYK88" s="310">
        <f t="shared" si="86"/>
        <v>-859.63297674911405</v>
      </c>
      <c r="GYL88" s="310">
        <f t="shared" si="86"/>
        <v>-859.63297674911405</v>
      </c>
      <c r="GYM88" s="310">
        <f t="shared" si="86"/>
        <v>-859.63297674911405</v>
      </c>
      <c r="GYN88" s="310">
        <f t="shared" si="86"/>
        <v>-859.63297674911405</v>
      </c>
      <c r="GYO88" s="310">
        <f t="shared" si="86"/>
        <v>-859.63297674911405</v>
      </c>
      <c r="GYP88" s="310">
        <f t="shared" si="86"/>
        <v>-859.63297674911405</v>
      </c>
      <c r="GYQ88" s="310">
        <f t="shared" si="86"/>
        <v>-859.63297674911405</v>
      </c>
      <c r="GYR88" s="310">
        <f t="shared" si="86"/>
        <v>-859.63297674911405</v>
      </c>
      <c r="GYS88" s="310">
        <f t="shared" si="86"/>
        <v>-859.63297674911405</v>
      </c>
      <c r="GYT88" s="310">
        <f t="shared" si="86"/>
        <v>-859.63297674911405</v>
      </c>
      <c r="GYU88" s="310">
        <f t="shared" si="86"/>
        <v>-859.63297674911405</v>
      </c>
      <c r="GYV88" s="310">
        <f t="shared" si="86"/>
        <v>-859.63297674911405</v>
      </c>
      <c r="GYW88" s="310">
        <f t="shared" si="86"/>
        <v>-859.63297674911405</v>
      </c>
      <c r="GYX88" s="310">
        <f t="shared" si="86"/>
        <v>-859.63297674911405</v>
      </c>
      <c r="GYY88" s="310">
        <f t="shared" si="86"/>
        <v>-859.63297674911405</v>
      </c>
      <c r="GYZ88" s="310">
        <f t="shared" si="86"/>
        <v>-859.63297674911405</v>
      </c>
      <c r="GZA88" s="310">
        <f t="shared" si="86"/>
        <v>-859.63297674911405</v>
      </c>
      <c r="GZB88" s="310">
        <f t="shared" si="86"/>
        <v>-859.63297674911405</v>
      </c>
      <c r="GZC88" s="310">
        <f t="shared" si="86"/>
        <v>-859.63297674911405</v>
      </c>
      <c r="GZD88" s="310">
        <f t="shared" si="86"/>
        <v>-859.63297674911405</v>
      </c>
      <c r="GZE88" s="310">
        <f t="shared" si="86"/>
        <v>-859.63297674911405</v>
      </c>
      <c r="GZF88" s="310">
        <f t="shared" si="86"/>
        <v>-859.63297674911405</v>
      </c>
      <c r="GZG88" s="310">
        <f t="shared" si="86"/>
        <v>-859.63297674911405</v>
      </c>
      <c r="GZH88" s="310">
        <f t="shared" si="86"/>
        <v>-859.63297674911405</v>
      </c>
      <c r="GZI88" s="310">
        <f t="shared" si="86"/>
        <v>-859.63297674911405</v>
      </c>
      <c r="GZJ88" s="310">
        <f t="shared" si="86"/>
        <v>-859.63297674911405</v>
      </c>
      <c r="GZK88" s="310">
        <f t="shared" si="86"/>
        <v>-859.63297674911405</v>
      </c>
      <c r="GZL88" s="310">
        <f t="shared" si="86"/>
        <v>-859.63297674911405</v>
      </c>
      <c r="GZM88" s="310">
        <f t="shared" si="86"/>
        <v>-859.63297674911405</v>
      </c>
      <c r="GZN88" s="310">
        <f t="shared" si="86"/>
        <v>-859.63297674911405</v>
      </c>
      <c r="GZO88" s="310">
        <f t="shared" si="86"/>
        <v>-859.63297674911405</v>
      </c>
      <c r="GZP88" s="310">
        <f t="shared" si="86"/>
        <v>-859.63297674911405</v>
      </c>
      <c r="GZQ88" s="310">
        <f t="shared" si="86"/>
        <v>-859.63297674911405</v>
      </c>
      <c r="GZR88" s="310">
        <f t="shared" si="86"/>
        <v>-859.63297674911405</v>
      </c>
      <c r="GZS88" s="310">
        <f t="shared" si="86"/>
        <v>-859.63297674911405</v>
      </c>
      <c r="GZT88" s="310">
        <f t="shared" si="86"/>
        <v>-859.63297674911405</v>
      </c>
      <c r="GZU88" s="310">
        <f t="shared" si="86"/>
        <v>-859.63297674911405</v>
      </c>
      <c r="GZV88" s="310">
        <f t="shared" si="86"/>
        <v>-859.63297674911405</v>
      </c>
      <c r="GZW88" s="310">
        <f t="shared" si="86"/>
        <v>-859.63297674911405</v>
      </c>
      <c r="GZX88" s="310">
        <f t="shared" si="86"/>
        <v>-859.63297674911405</v>
      </c>
      <c r="GZY88" s="310">
        <f t="shared" si="86"/>
        <v>-859.63297674911405</v>
      </c>
      <c r="GZZ88" s="310">
        <f t="shared" si="86"/>
        <v>-859.63297674911405</v>
      </c>
      <c r="HAA88" s="310">
        <f t="shared" si="86"/>
        <v>-859.63297674911405</v>
      </c>
      <c r="HAB88" s="310">
        <f t="shared" si="86"/>
        <v>-859.63297674911405</v>
      </c>
      <c r="HAC88" s="310">
        <f t="shared" si="86"/>
        <v>-859.63297674911405</v>
      </c>
      <c r="HAD88" s="310">
        <f t="shared" si="86"/>
        <v>-859.63297674911405</v>
      </c>
      <c r="HAE88" s="310">
        <f t="shared" si="86"/>
        <v>-859.63297674911405</v>
      </c>
      <c r="HAF88" s="310">
        <f t="shared" si="86"/>
        <v>-859.63297674911405</v>
      </c>
      <c r="HAG88" s="310">
        <f t="shared" si="86"/>
        <v>-859.63297674911405</v>
      </c>
      <c r="HAH88" s="310">
        <f t="shared" si="86"/>
        <v>-859.63297674911405</v>
      </c>
      <c r="HAI88" s="310">
        <f t="shared" si="86"/>
        <v>-859.63297674911405</v>
      </c>
      <c r="HAJ88" s="310">
        <f t="shared" si="86"/>
        <v>-859.63297674911405</v>
      </c>
      <c r="HAK88" s="310">
        <f t="shared" si="86"/>
        <v>-859.63297674911405</v>
      </c>
      <c r="HAL88" s="310">
        <f t="shared" si="86"/>
        <v>-859.63297674911405</v>
      </c>
      <c r="HAM88" s="310">
        <f t="shared" si="86"/>
        <v>-859.63297674911405</v>
      </c>
      <c r="HAN88" s="310">
        <f t="shared" si="86"/>
        <v>-859.63297674911405</v>
      </c>
      <c r="HAO88" s="310">
        <f t="shared" si="86"/>
        <v>-859.63297674911405</v>
      </c>
      <c r="HAP88" s="310">
        <f t="shared" ref="HAP88:HDA88" si="87">(HAP$87*$B101+SUM($F$8:$F$10)-((HAP$87*$B101+SUM($F$8:$F$10))/$F$11*$F$40)-($F$27*HAP$87/$D$7)-SUM($F$14:$F$26,$F$28:$F$33,$F$35:$F$36,$F$41))</f>
        <v>-859.63297674911405</v>
      </c>
      <c r="HAQ88" s="310">
        <f t="shared" si="87"/>
        <v>-859.63297674911405</v>
      </c>
      <c r="HAR88" s="310">
        <f t="shared" si="87"/>
        <v>-859.63297674911405</v>
      </c>
      <c r="HAS88" s="310">
        <f t="shared" si="87"/>
        <v>-859.63297674911405</v>
      </c>
      <c r="HAT88" s="310">
        <f t="shared" si="87"/>
        <v>-859.63297674911405</v>
      </c>
      <c r="HAU88" s="310">
        <f t="shared" si="87"/>
        <v>-859.63297674911405</v>
      </c>
      <c r="HAV88" s="310">
        <f t="shared" si="87"/>
        <v>-859.63297674911405</v>
      </c>
      <c r="HAW88" s="310">
        <f t="shared" si="87"/>
        <v>-859.63297674911405</v>
      </c>
      <c r="HAX88" s="310">
        <f t="shared" si="87"/>
        <v>-859.63297674911405</v>
      </c>
      <c r="HAY88" s="310">
        <f t="shared" si="87"/>
        <v>-859.63297674911405</v>
      </c>
      <c r="HAZ88" s="310">
        <f t="shared" si="87"/>
        <v>-859.63297674911405</v>
      </c>
      <c r="HBA88" s="310">
        <f t="shared" si="87"/>
        <v>-859.63297674911405</v>
      </c>
      <c r="HBB88" s="310">
        <f t="shared" si="87"/>
        <v>-859.63297674911405</v>
      </c>
      <c r="HBC88" s="310">
        <f t="shared" si="87"/>
        <v>-859.63297674911405</v>
      </c>
      <c r="HBD88" s="310">
        <f t="shared" si="87"/>
        <v>-859.63297674911405</v>
      </c>
      <c r="HBE88" s="310">
        <f t="shared" si="87"/>
        <v>-859.63297674911405</v>
      </c>
      <c r="HBF88" s="310">
        <f t="shared" si="87"/>
        <v>-859.63297674911405</v>
      </c>
      <c r="HBG88" s="310">
        <f t="shared" si="87"/>
        <v>-859.63297674911405</v>
      </c>
      <c r="HBH88" s="310">
        <f t="shared" si="87"/>
        <v>-859.63297674911405</v>
      </c>
      <c r="HBI88" s="310">
        <f t="shared" si="87"/>
        <v>-859.63297674911405</v>
      </c>
      <c r="HBJ88" s="310">
        <f t="shared" si="87"/>
        <v>-859.63297674911405</v>
      </c>
      <c r="HBK88" s="310">
        <f t="shared" si="87"/>
        <v>-859.63297674911405</v>
      </c>
      <c r="HBL88" s="310">
        <f t="shared" si="87"/>
        <v>-859.63297674911405</v>
      </c>
      <c r="HBM88" s="310">
        <f t="shared" si="87"/>
        <v>-859.63297674911405</v>
      </c>
      <c r="HBN88" s="310">
        <f t="shared" si="87"/>
        <v>-859.63297674911405</v>
      </c>
      <c r="HBO88" s="310">
        <f t="shared" si="87"/>
        <v>-859.63297674911405</v>
      </c>
      <c r="HBP88" s="310">
        <f t="shared" si="87"/>
        <v>-859.63297674911405</v>
      </c>
      <c r="HBQ88" s="310">
        <f t="shared" si="87"/>
        <v>-859.63297674911405</v>
      </c>
      <c r="HBR88" s="310">
        <f t="shared" si="87"/>
        <v>-859.63297674911405</v>
      </c>
      <c r="HBS88" s="310">
        <f t="shared" si="87"/>
        <v>-859.63297674911405</v>
      </c>
      <c r="HBT88" s="310">
        <f t="shared" si="87"/>
        <v>-859.63297674911405</v>
      </c>
      <c r="HBU88" s="310">
        <f t="shared" si="87"/>
        <v>-859.63297674911405</v>
      </c>
      <c r="HBV88" s="310">
        <f t="shared" si="87"/>
        <v>-859.63297674911405</v>
      </c>
      <c r="HBW88" s="310">
        <f t="shared" si="87"/>
        <v>-859.63297674911405</v>
      </c>
      <c r="HBX88" s="310">
        <f t="shared" si="87"/>
        <v>-859.63297674911405</v>
      </c>
      <c r="HBY88" s="310">
        <f t="shared" si="87"/>
        <v>-859.63297674911405</v>
      </c>
      <c r="HBZ88" s="310">
        <f t="shared" si="87"/>
        <v>-859.63297674911405</v>
      </c>
      <c r="HCA88" s="310">
        <f t="shared" si="87"/>
        <v>-859.63297674911405</v>
      </c>
      <c r="HCB88" s="310">
        <f t="shared" si="87"/>
        <v>-859.63297674911405</v>
      </c>
      <c r="HCC88" s="310">
        <f t="shared" si="87"/>
        <v>-859.63297674911405</v>
      </c>
      <c r="HCD88" s="310">
        <f t="shared" si="87"/>
        <v>-859.63297674911405</v>
      </c>
      <c r="HCE88" s="310">
        <f t="shared" si="87"/>
        <v>-859.63297674911405</v>
      </c>
      <c r="HCF88" s="310">
        <f t="shared" si="87"/>
        <v>-859.63297674911405</v>
      </c>
      <c r="HCG88" s="310">
        <f t="shared" si="87"/>
        <v>-859.63297674911405</v>
      </c>
      <c r="HCH88" s="310">
        <f t="shared" si="87"/>
        <v>-859.63297674911405</v>
      </c>
      <c r="HCI88" s="310">
        <f t="shared" si="87"/>
        <v>-859.63297674911405</v>
      </c>
      <c r="HCJ88" s="310">
        <f t="shared" si="87"/>
        <v>-859.63297674911405</v>
      </c>
      <c r="HCK88" s="310">
        <f t="shared" si="87"/>
        <v>-859.63297674911405</v>
      </c>
      <c r="HCL88" s="310">
        <f t="shared" si="87"/>
        <v>-859.63297674911405</v>
      </c>
      <c r="HCM88" s="310">
        <f t="shared" si="87"/>
        <v>-859.63297674911405</v>
      </c>
      <c r="HCN88" s="310">
        <f t="shared" si="87"/>
        <v>-859.63297674911405</v>
      </c>
      <c r="HCO88" s="310">
        <f t="shared" si="87"/>
        <v>-859.63297674911405</v>
      </c>
      <c r="HCP88" s="310">
        <f t="shared" si="87"/>
        <v>-859.63297674911405</v>
      </c>
      <c r="HCQ88" s="310">
        <f t="shared" si="87"/>
        <v>-859.63297674911405</v>
      </c>
      <c r="HCR88" s="310">
        <f t="shared" si="87"/>
        <v>-859.63297674911405</v>
      </c>
      <c r="HCS88" s="310">
        <f t="shared" si="87"/>
        <v>-859.63297674911405</v>
      </c>
      <c r="HCT88" s="310">
        <f t="shared" si="87"/>
        <v>-859.63297674911405</v>
      </c>
      <c r="HCU88" s="310">
        <f t="shared" si="87"/>
        <v>-859.63297674911405</v>
      </c>
      <c r="HCV88" s="310">
        <f t="shared" si="87"/>
        <v>-859.63297674911405</v>
      </c>
      <c r="HCW88" s="310">
        <f t="shared" si="87"/>
        <v>-859.63297674911405</v>
      </c>
      <c r="HCX88" s="310">
        <f t="shared" si="87"/>
        <v>-859.63297674911405</v>
      </c>
      <c r="HCY88" s="310">
        <f t="shared" si="87"/>
        <v>-859.63297674911405</v>
      </c>
      <c r="HCZ88" s="310">
        <f t="shared" si="87"/>
        <v>-859.63297674911405</v>
      </c>
      <c r="HDA88" s="310">
        <f t="shared" si="87"/>
        <v>-859.63297674911405</v>
      </c>
      <c r="HDB88" s="310">
        <f t="shared" ref="HDB88:HFM88" si="88">(HDB$87*$B101+SUM($F$8:$F$10)-((HDB$87*$B101+SUM($F$8:$F$10))/$F$11*$F$40)-($F$27*HDB$87/$D$7)-SUM($F$14:$F$26,$F$28:$F$33,$F$35:$F$36,$F$41))</f>
        <v>-859.63297674911405</v>
      </c>
      <c r="HDC88" s="310">
        <f t="shared" si="88"/>
        <v>-859.63297674911405</v>
      </c>
      <c r="HDD88" s="310">
        <f t="shared" si="88"/>
        <v>-859.63297674911405</v>
      </c>
      <c r="HDE88" s="310">
        <f t="shared" si="88"/>
        <v>-859.63297674911405</v>
      </c>
      <c r="HDF88" s="310">
        <f t="shared" si="88"/>
        <v>-859.63297674911405</v>
      </c>
      <c r="HDG88" s="310">
        <f t="shared" si="88"/>
        <v>-859.63297674911405</v>
      </c>
      <c r="HDH88" s="310">
        <f t="shared" si="88"/>
        <v>-859.63297674911405</v>
      </c>
      <c r="HDI88" s="310">
        <f t="shared" si="88"/>
        <v>-859.63297674911405</v>
      </c>
      <c r="HDJ88" s="310">
        <f t="shared" si="88"/>
        <v>-859.63297674911405</v>
      </c>
      <c r="HDK88" s="310">
        <f t="shared" si="88"/>
        <v>-859.63297674911405</v>
      </c>
      <c r="HDL88" s="310">
        <f t="shared" si="88"/>
        <v>-859.63297674911405</v>
      </c>
      <c r="HDM88" s="310">
        <f t="shared" si="88"/>
        <v>-859.63297674911405</v>
      </c>
      <c r="HDN88" s="310">
        <f t="shared" si="88"/>
        <v>-859.63297674911405</v>
      </c>
      <c r="HDO88" s="310">
        <f t="shared" si="88"/>
        <v>-859.63297674911405</v>
      </c>
      <c r="HDP88" s="310">
        <f t="shared" si="88"/>
        <v>-859.63297674911405</v>
      </c>
      <c r="HDQ88" s="310">
        <f t="shared" si="88"/>
        <v>-859.63297674911405</v>
      </c>
      <c r="HDR88" s="310">
        <f t="shared" si="88"/>
        <v>-859.63297674911405</v>
      </c>
      <c r="HDS88" s="310">
        <f t="shared" si="88"/>
        <v>-859.63297674911405</v>
      </c>
      <c r="HDT88" s="310">
        <f t="shared" si="88"/>
        <v>-859.63297674911405</v>
      </c>
      <c r="HDU88" s="310">
        <f t="shared" si="88"/>
        <v>-859.63297674911405</v>
      </c>
      <c r="HDV88" s="310">
        <f t="shared" si="88"/>
        <v>-859.63297674911405</v>
      </c>
      <c r="HDW88" s="310">
        <f t="shared" si="88"/>
        <v>-859.63297674911405</v>
      </c>
      <c r="HDX88" s="310">
        <f t="shared" si="88"/>
        <v>-859.63297674911405</v>
      </c>
      <c r="HDY88" s="310">
        <f t="shared" si="88"/>
        <v>-859.63297674911405</v>
      </c>
      <c r="HDZ88" s="310">
        <f t="shared" si="88"/>
        <v>-859.63297674911405</v>
      </c>
      <c r="HEA88" s="310">
        <f t="shared" si="88"/>
        <v>-859.63297674911405</v>
      </c>
      <c r="HEB88" s="310">
        <f t="shared" si="88"/>
        <v>-859.63297674911405</v>
      </c>
      <c r="HEC88" s="310">
        <f t="shared" si="88"/>
        <v>-859.63297674911405</v>
      </c>
      <c r="HED88" s="310">
        <f t="shared" si="88"/>
        <v>-859.63297674911405</v>
      </c>
      <c r="HEE88" s="310">
        <f t="shared" si="88"/>
        <v>-859.63297674911405</v>
      </c>
      <c r="HEF88" s="310">
        <f t="shared" si="88"/>
        <v>-859.63297674911405</v>
      </c>
      <c r="HEG88" s="310">
        <f t="shared" si="88"/>
        <v>-859.63297674911405</v>
      </c>
      <c r="HEH88" s="310">
        <f t="shared" si="88"/>
        <v>-859.63297674911405</v>
      </c>
      <c r="HEI88" s="310">
        <f t="shared" si="88"/>
        <v>-859.63297674911405</v>
      </c>
      <c r="HEJ88" s="310">
        <f t="shared" si="88"/>
        <v>-859.63297674911405</v>
      </c>
      <c r="HEK88" s="310">
        <f t="shared" si="88"/>
        <v>-859.63297674911405</v>
      </c>
      <c r="HEL88" s="310">
        <f t="shared" si="88"/>
        <v>-859.63297674911405</v>
      </c>
      <c r="HEM88" s="310">
        <f t="shared" si="88"/>
        <v>-859.63297674911405</v>
      </c>
      <c r="HEN88" s="310">
        <f t="shared" si="88"/>
        <v>-859.63297674911405</v>
      </c>
      <c r="HEO88" s="310">
        <f t="shared" si="88"/>
        <v>-859.63297674911405</v>
      </c>
      <c r="HEP88" s="310">
        <f t="shared" si="88"/>
        <v>-859.63297674911405</v>
      </c>
      <c r="HEQ88" s="310">
        <f t="shared" si="88"/>
        <v>-859.63297674911405</v>
      </c>
      <c r="HER88" s="310">
        <f t="shared" si="88"/>
        <v>-859.63297674911405</v>
      </c>
      <c r="HES88" s="310">
        <f t="shared" si="88"/>
        <v>-859.63297674911405</v>
      </c>
      <c r="HET88" s="310">
        <f t="shared" si="88"/>
        <v>-859.63297674911405</v>
      </c>
      <c r="HEU88" s="310">
        <f t="shared" si="88"/>
        <v>-859.63297674911405</v>
      </c>
      <c r="HEV88" s="310">
        <f t="shared" si="88"/>
        <v>-859.63297674911405</v>
      </c>
      <c r="HEW88" s="310">
        <f t="shared" si="88"/>
        <v>-859.63297674911405</v>
      </c>
      <c r="HEX88" s="310">
        <f t="shared" si="88"/>
        <v>-859.63297674911405</v>
      </c>
      <c r="HEY88" s="310">
        <f t="shared" si="88"/>
        <v>-859.63297674911405</v>
      </c>
      <c r="HEZ88" s="310">
        <f t="shared" si="88"/>
        <v>-859.63297674911405</v>
      </c>
      <c r="HFA88" s="310">
        <f t="shared" si="88"/>
        <v>-859.63297674911405</v>
      </c>
      <c r="HFB88" s="310">
        <f t="shared" si="88"/>
        <v>-859.63297674911405</v>
      </c>
      <c r="HFC88" s="310">
        <f t="shared" si="88"/>
        <v>-859.63297674911405</v>
      </c>
      <c r="HFD88" s="310">
        <f t="shared" si="88"/>
        <v>-859.63297674911405</v>
      </c>
      <c r="HFE88" s="310">
        <f t="shared" si="88"/>
        <v>-859.63297674911405</v>
      </c>
      <c r="HFF88" s="310">
        <f t="shared" si="88"/>
        <v>-859.63297674911405</v>
      </c>
      <c r="HFG88" s="310">
        <f t="shared" si="88"/>
        <v>-859.63297674911405</v>
      </c>
      <c r="HFH88" s="310">
        <f t="shared" si="88"/>
        <v>-859.63297674911405</v>
      </c>
      <c r="HFI88" s="310">
        <f t="shared" si="88"/>
        <v>-859.63297674911405</v>
      </c>
      <c r="HFJ88" s="310">
        <f t="shared" si="88"/>
        <v>-859.63297674911405</v>
      </c>
      <c r="HFK88" s="310">
        <f t="shared" si="88"/>
        <v>-859.63297674911405</v>
      </c>
      <c r="HFL88" s="310">
        <f t="shared" si="88"/>
        <v>-859.63297674911405</v>
      </c>
      <c r="HFM88" s="310">
        <f t="shared" si="88"/>
        <v>-859.63297674911405</v>
      </c>
      <c r="HFN88" s="310">
        <f t="shared" ref="HFN88:HHY88" si="89">(HFN$87*$B101+SUM($F$8:$F$10)-((HFN$87*$B101+SUM($F$8:$F$10))/$F$11*$F$40)-($F$27*HFN$87/$D$7)-SUM($F$14:$F$26,$F$28:$F$33,$F$35:$F$36,$F$41))</f>
        <v>-859.63297674911405</v>
      </c>
      <c r="HFO88" s="310">
        <f t="shared" si="89"/>
        <v>-859.63297674911405</v>
      </c>
      <c r="HFP88" s="310">
        <f t="shared" si="89"/>
        <v>-859.63297674911405</v>
      </c>
      <c r="HFQ88" s="310">
        <f t="shared" si="89"/>
        <v>-859.63297674911405</v>
      </c>
      <c r="HFR88" s="310">
        <f t="shared" si="89"/>
        <v>-859.63297674911405</v>
      </c>
      <c r="HFS88" s="310">
        <f t="shared" si="89"/>
        <v>-859.63297674911405</v>
      </c>
      <c r="HFT88" s="310">
        <f t="shared" si="89"/>
        <v>-859.63297674911405</v>
      </c>
      <c r="HFU88" s="310">
        <f t="shared" si="89"/>
        <v>-859.63297674911405</v>
      </c>
      <c r="HFV88" s="310">
        <f t="shared" si="89"/>
        <v>-859.63297674911405</v>
      </c>
      <c r="HFW88" s="310">
        <f t="shared" si="89"/>
        <v>-859.63297674911405</v>
      </c>
      <c r="HFX88" s="310">
        <f t="shared" si="89"/>
        <v>-859.63297674911405</v>
      </c>
      <c r="HFY88" s="310">
        <f t="shared" si="89"/>
        <v>-859.63297674911405</v>
      </c>
      <c r="HFZ88" s="310">
        <f t="shared" si="89"/>
        <v>-859.63297674911405</v>
      </c>
      <c r="HGA88" s="310">
        <f t="shared" si="89"/>
        <v>-859.63297674911405</v>
      </c>
      <c r="HGB88" s="310">
        <f t="shared" si="89"/>
        <v>-859.63297674911405</v>
      </c>
      <c r="HGC88" s="310">
        <f t="shared" si="89"/>
        <v>-859.63297674911405</v>
      </c>
      <c r="HGD88" s="310">
        <f t="shared" si="89"/>
        <v>-859.63297674911405</v>
      </c>
      <c r="HGE88" s="310">
        <f t="shared" si="89"/>
        <v>-859.63297674911405</v>
      </c>
      <c r="HGF88" s="310">
        <f t="shared" si="89"/>
        <v>-859.63297674911405</v>
      </c>
      <c r="HGG88" s="310">
        <f t="shared" si="89"/>
        <v>-859.63297674911405</v>
      </c>
      <c r="HGH88" s="310">
        <f t="shared" si="89"/>
        <v>-859.63297674911405</v>
      </c>
      <c r="HGI88" s="310">
        <f t="shared" si="89"/>
        <v>-859.63297674911405</v>
      </c>
      <c r="HGJ88" s="310">
        <f t="shared" si="89"/>
        <v>-859.63297674911405</v>
      </c>
      <c r="HGK88" s="310">
        <f t="shared" si="89"/>
        <v>-859.63297674911405</v>
      </c>
      <c r="HGL88" s="310">
        <f t="shared" si="89"/>
        <v>-859.63297674911405</v>
      </c>
      <c r="HGM88" s="310">
        <f t="shared" si="89"/>
        <v>-859.63297674911405</v>
      </c>
      <c r="HGN88" s="310">
        <f t="shared" si="89"/>
        <v>-859.63297674911405</v>
      </c>
      <c r="HGO88" s="310">
        <f t="shared" si="89"/>
        <v>-859.63297674911405</v>
      </c>
      <c r="HGP88" s="310">
        <f t="shared" si="89"/>
        <v>-859.63297674911405</v>
      </c>
      <c r="HGQ88" s="310">
        <f t="shared" si="89"/>
        <v>-859.63297674911405</v>
      </c>
      <c r="HGR88" s="310">
        <f t="shared" si="89"/>
        <v>-859.63297674911405</v>
      </c>
      <c r="HGS88" s="310">
        <f t="shared" si="89"/>
        <v>-859.63297674911405</v>
      </c>
      <c r="HGT88" s="310">
        <f t="shared" si="89"/>
        <v>-859.63297674911405</v>
      </c>
      <c r="HGU88" s="310">
        <f t="shared" si="89"/>
        <v>-859.63297674911405</v>
      </c>
      <c r="HGV88" s="310">
        <f t="shared" si="89"/>
        <v>-859.63297674911405</v>
      </c>
      <c r="HGW88" s="310">
        <f t="shared" si="89"/>
        <v>-859.63297674911405</v>
      </c>
      <c r="HGX88" s="310">
        <f t="shared" si="89"/>
        <v>-859.63297674911405</v>
      </c>
      <c r="HGY88" s="310">
        <f t="shared" si="89"/>
        <v>-859.63297674911405</v>
      </c>
      <c r="HGZ88" s="310">
        <f t="shared" si="89"/>
        <v>-859.63297674911405</v>
      </c>
      <c r="HHA88" s="310">
        <f t="shared" si="89"/>
        <v>-859.63297674911405</v>
      </c>
      <c r="HHB88" s="310">
        <f t="shared" si="89"/>
        <v>-859.63297674911405</v>
      </c>
      <c r="HHC88" s="310">
        <f t="shared" si="89"/>
        <v>-859.63297674911405</v>
      </c>
      <c r="HHD88" s="310">
        <f t="shared" si="89"/>
        <v>-859.63297674911405</v>
      </c>
      <c r="HHE88" s="310">
        <f t="shared" si="89"/>
        <v>-859.63297674911405</v>
      </c>
      <c r="HHF88" s="310">
        <f t="shared" si="89"/>
        <v>-859.63297674911405</v>
      </c>
      <c r="HHG88" s="310">
        <f t="shared" si="89"/>
        <v>-859.63297674911405</v>
      </c>
      <c r="HHH88" s="310">
        <f t="shared" si="89"/>
        <v>-859.63297674911405</v>
      </c>
      <c r="HHI88" s="310">
        <f t="shared" si="89"/>
        <v>-859.63297674911405</v>
      </c>
      <c r="HHJ88" s="310">
        <f t="shared" si="89"/>
        <v>-859.63297674911405</v>
      </c>
      <c r="HHK88" s="310">
        <f t="shared" si="89"/>
        <v>-859.63297674911405</v>
      </c>
      <c r="HHL88" s="310">
        <f t="shared" si="89"/>
        <v>-859.63297674911405</v>
      </c>
      <c r="HHM88" s="310">
        <f t="shared" si="89"/>
        <v>-859.63297674911405</v>
      </c>
      <c r="HHN88" s="310">
        <f t="shared" si="89"/>
        <v>-859.63297674911405</v>
      </c>
      <c r="HHO88" s="310">
        <f t="shared" si="89"/>
        <v>-859.63297674911405</v>
      </c>
      <c r="HHP88" s="310">
        <f t="shared" si="89"/>
        <v>-859.63297674911405</v>
      </c>
      <c r="HHQ88" s="310">
        <f t="shared" si="89"/>
        <v>-859.63297674911405</v>
      </c>
      <c r="HHR88" s="310">
        <f t="shared" si="89"/>
        <v>-859.63297674911405</v>
      </c>
      <c r="HHS88" s="310">
        <f t="shared" si="89"/>
        <v>-859.63297674911405</v>
      </c>
      <c r="HHT88" s="310">
        <f t="shared" si="89"/>
        <v>-859.63297674911405</v>
      </c>
      <c r="HHU88" s="310">
        <f t="shared" si="89"/>
        <v>-859.63297674911405</v>
      </c>
      <c r="HHV88" s="310">
        <f t="shared" si="89"/>
        <v>-859.63297674911405</v>
      </c>
      <c r="HHW88" s="310">
        <f t="shared" si="89"/>
        <v>-859.63297674911405</v>
      </c>
      <c r="HHX88" s="310">
        <f t="shared" si="89"/>
        <v>-859.63297674911405</v>
      </c>
      <c r="HHY88" s="310">
        <f t="shared" si="89"/>
        <v>-859.63297674911405</v>
      </c>
      <c r="HHZ88" s="310">
        <f t="shared" ref="HHZ88:HKK88" si="90">(HHZ$87*$B101+SUM($F$8:$F$10)-((HHZ$87*$B101+SUM($F$8:$F$10))/$F$11*$F$40)-($F$27*HHZ$87/$D$7)-SUM($F$14:$F$26,$F$28:$F$33,$F$35:$F$36,$F$41))</f>
        <v>-859.63297674911405</v>
      </c>
      <c r="HIA88" s="310">
        <f t="shared" si="90"/>
        <v>-859.63297674911405</v>
      </c>
      <c r="HIB88" s="310">
        <f t="shared" si="90"/>
        <v>-859.63297674911405</v>
      </c>
      <c r="HIC88" s="310">
        <f t="shared" si="90"/>
        <v>-859.63297674911405</v>
      </c>
      <c r="HID88" s="310">
        <f t="shared" si="90"/>
        <v>-859.63297674911405</v>
      </c>
      <c r="HIE88" s="310">
        <f t="shared" si="90"/>
        <v>-859.63297674911405</v>
      </c>
      <c r="HIF88" s="310">
        <f t="shared" si="90"/>
        <v>-859.63297674911405</v>
      </c>
      <c r="HIG88" s="310">
        <f t="shared" si="90"/>
        <v>-859.63297674911405</v>
      </c>
      <c r="HIH88" s="310">
        <f t="shared" si="90"/>
        <v>-859.63297674911405</v>
      </c>
      <c r="HII88" s="310">
        <f t="shared" si="90"/>
        <v>-859.63297674911405</v>
      </c>
      <c r="HIJ88" s="310">
        <f t="shared" si="90"/>
        <v>-859.63297674911405</v>
      </c>
      <c r="HIK88" s="310">
        <f t="shared" si="90"/>
        <v>-859.63297674911405</v>
      </c>
      <c r="HIL88" s="310">
        <f t="shared" si="90"/>
        <v>-859.63297674911405</v>
      </c>
      <c r="HIM88" s="310">
        <f t="shared" si="90"/>
        <v>-859.63297674911405</v>
      </c>
      <c r="HIN88" s="310">
        <f t="shared" si="90"/>
        <v>-859.63297674911405</v>
      </c>
      <c r="HIO88" s="310">
        <f t="shared" si="90"/>
        <v>-859.63297674911405</v>
      </c>
      <c r="HIP88" s="310">
        <f t="shared" si="90"/>
        <v>-859.63297674911405</v>
      </c>
      <c r="HIQ88" s="310">
        <f t="shared" si="90"/>
        <v>-859.63297674911405</v>
      </c>
      <c r="HIR88" s="310">
        <f t="shared" si="90"/>
        <v>-859.63297674911405</v>
      </c>
      <c r="HIS88" s="310">
        <f t="shared" si="90"/>
        <v>-859.63297674911405</v>
      </c>
      <c r="HIT88" s="310">
        <f t="shared" si="90"/>
        <v>-859.63297674911405</v>
      </c>
      <c r="HIU88" s="310">
        <f t="shared" si="90"/>
        <v>-859.63297674911405</v>
      </c>
      <c r="HIV88" s="310">
        <f t="shared" si="90"/>
        <v>-859.63297674911405</v>
      </c>
      <c r="HIW88" s="310">
        <f t="shared" si="90"/>
        <v>-859.63297674911405</v>
      </c>
      <c r="HIX88" s="310">
        <f t="shared" si="90"/>
        <v>-859.63297674911405</v>
      </c>
      <c r="HIY88" s="310">
        <f t="shared" si="90"/>
        <v>-859.63297674911405</v>
      </c>
      <c r="HIZ88" s="310">
        <f t="shared" si="90"/>
        <v>-859.63297674911405</v>
      </c>
      <c r="HJA88" s="310">
        <f t="shared" si="90"/>
        <v>-859.63297674911405</v>
      </c>
      <c r="HJB88" s="310">
        <f t="shared" si="90"/>
        <v>-859.63297674911405</v>
      </c>
      <c r="HJC88" s="310">
        <f t="shared" si="90"/>
        <v>-859.63297674911405</v>
      </c>
      <c r="HJD88" s="310">
        <f t="shared" si="90"/>
        <v>-859.63297674911405</v>
      </c>
      <c r="HJE88" s="310">
        <f t="shared" si="90"/>
        <v>-859.63297674911405</v>
      </c>
      <c r="HJF88" s="310">
        <f t="shared" si="90"/>
        <v>-859.63297674911405</v>
      </c>
      <c r="HJG88" s="310">
        <f t="shared" si="90"/>
        <v>-859.63297674911405</v>
      </c>
      <c r="HJH88" s="310">
        <f t="shared" si="90"/>
        <v>-859.63297674911405</v>
      </c>
      <c r="HJI88" s="310">
        <f t="shared" si="90"/>
        <v>-859.63297674911405</v>
      </c>
      <c r="HJJ88" s="310">
        <f t="shared" si="90"/>
        <v>-859.63297674911405</v>
      </c>
      <c r="HJK88" s="310">
        <f t="shared" si="90"/>
        <v>-859.63297674911405</v>
      </c>
      <c r="HJL88" s="310">
        <f t="shared" si="90"/>
        <v>-859.63297674911405</v>
      </c>
      <c r="HJM88" s="310">
        <f t="shared" si="90"/>
        <v>-859.63297674911405</v>
      </c>
      <c r="HJN88" s="310">
        <f t="shared" si="90"/>
        <v>-859.63297674911405</v>
      </c>
      <c r="HJO88" s="310">
        <f t="shared" si="90"/>
        <v>-859.63297674911405</v>
      </c>
      <c r="HJP88" s="310">
        <f t="shared" si="90"/>
        <v>-859.63297674911405</v>
      </c>
      <c r="HJQ88" s="310">
        <f t="shared" si="90"/>
        <v>-859.63297674911405</v>
      </c>
      <c r="HJR88" s="310">
        <f t="shared" si="90"/>
        <v>-859.63297674911405</v>
      </c>
      <c r="HJS88" s="310">
        <f t="shared" si="90"/>
        <v>-859.63297674911405</v>
      </c>
      <c r="HJT88" s="310">
        <f t="shared" si="90"/>
        <v>-859.63297674911405</v>
      </c>
      <c r="HJU88" s="310">
        <f t="shared" si="90"/>
        <v>-859.63297674911405</v>
      </c>
      <c r="HJV88" s="310">
        <f t="shared" si="90"/>
        <v>-859.63297674911405</v>
      </c>
      <c r="HJW88" s="310">
        <f t="shared" si="90"/>
        <v>-859.63297674911405</v>
      </c>
      <c r="HJX88" s="310">
        <f t="shared" si="90"/>
        <v>-859.63297674911405</v>
      </c>
      <c r="HJY88" s="310">
        <f t="shared" si="90"/>
        <v>-859.63297674911405</v>
      </c>
      <c r="HJZ88" s="310">
        <f t="shared" si="90"/>
        <v>-859.63297674911405</v>
      </c>
      <c r="HKA88" s="310">
        <f t="shared" si="90"/>
        <v>-859.63297674911405</v>
      </c>
      <c r="HKB88" s="310">
        <f t="shared" si="90"/>
        <v>-859.63297674911405</v>
      </c>
      <c r="HKC88" s="310">
        <f t="shared" si="90"/>
        <v>-859.63297674911405</v>
      </c>
      <c r="HKD88" s="310">
        <f t="shared" si="90"/>
        <v>-859.63297674911405</v>
      </c>
      <c r="HKE88" s="310">
        <f t="shared" si="90"/>
        <v>-859.63297674911405</v>
      </c>
      <c r="HKF88" s="310">
        <f t="shared" si="90"/>
        <v>-859.63297674911405</v>
      </c>
      <c r="HKG88" s="310">
        <f t="shared" si="90"/>
        <v>-859.63297674911405</v>
      </c>
      <c r="HKH88" s="310">
        <f t="shared" si="90"/>
        <v>-859.63297674911405</v>
      </c>
      <c r="HKI88" s="310">
        <f t="shared" si="90"/>
        <v>-859.63297674911405</v>
      </c>
      <c r="HKJ88" s="310">
        <f t="shared" si="90"/>
        <v>-859.63297674911405</v>
      </c>
      <c r="HKK88" s="310">
        <f t="shared" si="90"/>
        <v>-859.63297674911405</v>
      </c>
      <c r="HKL88" s="310">
        <f t="shared" ref="HKL88:HMW88" si="91">(HKL$87*$B101+SUM($F$8:$F$10)-((HKL$87*$B101+SUM($F$8:$F$10))/$F$11*$F$40)-($F$27*HKL$87/$D$7)-SUM($F$14:$F$26,$F$28:$F$33,$F$35:$F$36,$F$41))</f>
        <v>-859.63297674911405</v>
      </c>
      <c r="HKM88" s="310">
        <f t="shared" si="91"/>
        <v>-859.63297674911405</v>
      </c>
      <c r="HKN88" s="310">
        <f t="shared" si="91"/>
        <v>-859.63297674911405</v>
      </c>
      <c r="HKO88" s="310">
        <f t="shared" si="91"/>
        <v>-859.63297674911405</v>
      </c>
      <c r="HKP88" s="310">
        <f t="shared" si="91"/>
        <v>-859.63297674911405</v>
      </c>
      <c r="HKQ88" s="310">
        <f t="shared" si="91"/>
        <v>-859.63297674911405</v>
      </c>
      <c r="HKR88" s="310">
        <f t="shared" si="91"/>
        <v>-859.63297674911405</v>
      </c>
      <c r="HKS88" s="310">
        <f t="shared" si="91"/>
        <v>-859.63297674911405</v>
      </c>
      <c r="HKT88" s="310">
        <f t="shared" si="91"/>
        <v>-859.63297674911405</v>
      </c>
      <c r="HKU88" s="310">
        <f t="shared" si="91"/>
        <v>-859.63297674911405</v>
      </c>
      <c r="HKV88" s="310">
        <f t="shared" si="91"/>
        <v>-859.63297674911405</v>
      </c>
      <c r="HKW88" s="310">
        <f t="shared" si="91"/>
        <v>-859.63297674911405</v>
      </c>
      <c r="HKX88" s="310">
        <f t="shared" si="91"/>
        <v>-859.63297674911405</v>
      </c>
      <c r="HKY88" s="310">
        <f t="shared" si="91"/>
        <v>-859.63297674911405</v>
      </c>
      <c r="HKZ88" s="310">
        <f t="shared" si="91"/>
        <v>-859.63297674911405</v>
      </c>
      <c r="HLA88" s="310">
        <f t="shared" si="91"/>
        <v>-859.63297674911405</v>
      </c>
      <c r="HLB88" s="310">
        <f t="shared" si="91"/>
        <v>-859.63297674911405</v>
      </c>
      <c r="HLC88" s="310">
        <f t="shared" si="91"/>
        <v>-859.63297674911405</v>
      </c>
      <c r="HLD88" s="310">
        <f t="shared" si="91"/>
        <v>-859.63297674911405</v>
      </c>
      <c r="HLE88" s="310">
        <f t="shared" si="91"/>
        <v>-859.63297674911405</v>
      </c>
      <c r="HLF88" s="310">
        <f t="shared" si="91"/>
        <v>-859.63297674911405</v>
      </c>
      <c r="HLG88" s="310">
        <f t="shared" si="91"/>
        <v>-859.63297674911405</v>
      </c>
      <c r="HLH88" s="310">
        <f t="shared" si="91"/>
        <v>-859.63297674911405</v>
      </c>
      <c r="HLI88" s="310">
        <f t="shared" si="91"/>
        <v>-859.63297674911405</v>
      </c>
      <c r="HLJ88" s="310">
        <f t="shared" si="91"/>
        <v>-859.63297674911405</v>
      </c>
      <c r="HLK88" s="310">
        <f t="shared" si="91"/>
        <v>-859.63297674911405</v>
      </c>
      <c r="HLL88" s="310">
        <f t="shared" si="91"/>
        <v>-859.63297674911405</v>
      </c>
      <c r="HLM88" s="310">
        <f t="shared" si="91"/>
        <v>-859.63297674911405</v>
      </c>
      <c r="HLN88" s="310">
        <f t="shared" si="91"/>
        <v>-859.63297674911405</v>
      </c>
      <c r="HLO88" s="310">
        <f t="shared" si="91"/>
        <v>-859.63297674911405</v>
      </c>
      <c r="HLP88" s="310">
        <f t="shared" si="91"/>
        <v>-859.63297674911405</v>
      </c>
      <c r="HLQ88" s="310">
        <f t="shared" si="91"/>
        <v>-859.63297674911405</v>
      </c>
      <c r="HLR88" s="310">
        <f t="shared" si="91"/>
        <v>-859.63297674911405</v>
      </c>
      <c r="HLS88" s="310">
        <f t="shared" si="91"/>
        <v>-859.63297674911405</v>
      </c>
      <c r="HLT88" s="310">
        <f t="shared" si="91"/>
        <v>-859.63297674911405</v>
      </c>
      <c r="HLU88" s="310">
        <f t="shared" si="91"/>
        <v>-859.63297674911405</v>
      </c>
      <c r="HLV88" s="310">
        <f t="shared" si="91"/>
        <v>-859.63297674911405</v>
      </c>
      <c r="HLW88" s="310">
        <f t="shared" si="91"/>
        <v>-859.63297674911405</v>
      </c>
      <c r="HLX88" s="310">
        <f t="shared" si="91"/>
        <v>-859.63297674911405</v>
      </c>
      <c r="HLY88" s="310">
        <f t="shared" si="91"/>
        <v>-859.63297674911405</v>
      </c>
      <c r="HLZ88" s="310">
        <f t="shared" si="91"/>
        <v>-859.63297674911405</v>
      </c>
      <c r="HMA88" s="310">
        <f t="shared" si="91"/>
        <v>-859.63297674911405</v>
      </c>
      <c r="HMB88" s="310">
        <f t="shared" si="91"/>
        <v>-859.63297674911405</v>
      </c>
      <c r="HMC88" s="310">
        <f t="shared" si="91"/>
        <v>-859.63297674911405</v>
      </c>
      <c r="HMD88" s="310">
        <f t="shared" si="91"/>
        <v>-859.63297674911405</v>
      </c>
      <c r="HME88" s="310">
        <f t="shared" si="91"/>
        <v>-859.63297674911405</v>
      </c>
      <c r="HMF88" s="310">
        <f t="shared" si="91"/>
        <v>-859.63297674911405</v>
      </c>
      <c r="HMG88" s="310">
        <f t="shared" si="91"/>
        <v>-859.63297674911405</v>
      </c>
      <c r="HMH88" s="310">
        <f t="shared" si="91"/>
        <v>-859.63297674911405</v>
      </c>
      <c r="HMI88" s="310">
        <f t="shared" si="91"/>
        <v>-859.63297674911405</v>
      </c>
      <c r="HMJ88" s="310">
        <f t="shared" si="91"/>
        <v>-859.63297674911405</v>
      </c>
      <c r="HMK88" s="310">
        <f t="shared" si="91"/>
        <v>-859.63297674911405</v>
      </c>
      <c r="HML88" s="310">
        <f t="shared" si="91"/>
        <v>-859.63297674911405</v>
      </c>
      <c r="HMM88" s="310">
        <f t="shared" si="91"/>
        <v>-859.63297674911405</v>
      </c>
      <c r="HMN88" s="310">
        <f t="shared" si="91"/>
        <v>-859.63297674911405</v>
      </c>
      <c r="HMO88" s="310">
        <f t="shared" si="91"/>
        <v>-859.63297674911405</v>
      </c>
      <c r="HMP88" s="310">
        <f t="shared" si="91"/>
        <v>-859.63297674911405</v>
      </c>
      <c r="HMQ88" s="310">
        <f t="shared" si="91"/>
        <v>-859.63297674911405</v>
      </c>
      <c r="HMR88" s="310">
        <f t="shared" si="91"/>
        <v>-859.63297674911405</v>
      </c>
      <c r="HMS88" s="310">
        <f t="shared" si="91"/>
        <v>-859.63297674911405</v>
      </c>
      <c r="HMT88" s="310">
        <f t="shared" si="91"/>
        <v>-859.63297674911405</v>
      </c>
      <c r="HMU88" s="310">
        <f t="shared" si="91"/>
        <v>-859.63297674911405</v>
      </c>
      <c r="HMV88" s="310">
        <f t="shared" si="91"/>
        <v>-859.63297674911405</v>
      </c>
      <c r="HMW88" s="310">
        <f t="shared" si="91"/>
        <v>-859.63297674911405</v>
      </c>
      <c r="HMX88" s="310">
        <f t="shared" ref="HMX88:HPI88" si="92">(HMX$87*$B101+SUM($F$8:$F$10)-((HMX$87*$B101+SUM($F$8:$F$10))/$F$11*$F$40)-($F$27*HMX$87/$D$7)-SUM($F$14:$F$26,$F$28:$F$33,$F$35:$F$36,$F$41))</f>
        <v>-859.63297674911405</v>
      </c>
      <c r="HMY88" s="310">
        <f t="shared" si="92"/>
        <v>-859.63297674911405</v>
      </c>
      <c r="HMZ88" s="310">
        <f t="shared" si="92"/>
        <v>-859.63297674911405</v>
      </c>
      <c r="HNA88" s="310">
        <f t="shared" si="92"/>
        <v>-859.63297674911405</v>
      </c>
      <c r="HNB88" s="310">
        <f t="shared" si="92"/>
        <v>-859.63297674911405</v>
      </c>
      <c r="HNC88" s="310">
        <f t="shared" si="92"/>
        <v>-859.63297674911405</v>
      </c>
      <c r="HND88" s="310">
        <f t="shared" si="92"/>
        <v>-859.63297674911405</v>
      </c>
      <c r="HNE88" s="310">
        <f t="shared" si="92"/>
        <v>-859.63297674911405</v>
      </c>
      <c r="HNF88" s="310">
        <f t="shared" si="92"/>
        <v>-859.63297674911405</v>
      </c>
      <c r="HNG88" s="310">
        <f t="shared" si="92"/>
        <v>-859.63297674911405</v>
      </c>
      <c r="HNH88" s="310">
        <f t="shared" si="92"/>
        <v>-859.63297674911405</v>
      </c>
      <c r="HNI88" s="310">
        <f t="shared" si="92"/>
        <v>-859.63297674911405</v>
      </c>
      <c r="HNJ88" s="310">
        <f t="shared" si="92"/>
        <v>-859.63297674911405</v>
      </c>
      <c r="HNK88" s="310">
        <f t="shared" si="92"/>
        <v>-859.63297674911405</v>
      </c>
      <c r="HNL88" s="310">
        <f t="shared" si="92"/>
        <v>-859.63297674911405</v>
      </c>
      <c r="HNM88" s="310">
        <f t="shared" si="92"/>
        <v>-859.63297674911405</v>
      </c>
      <c r="HNN88" s="310">
        <f t="shared" si="92"/>
        <v>-859.63297674911405</v>
      </c>
      <c r="HNO88" s="310">
        <f t="shared" si="92"/>
        <v>-859.63297674911405</v>
      </c>
      <c r="HNP88" s="310">
        <f t="shared" si="92"/>
        <v>-859.63297674911405</v>
      </c>
      <c r="HNQ88" s="310">
        <f t="shared" si="92"/>
        <v>-859.63297674911405</v>
      </c>
      <c r="HNR88" s="310">
        <f t="shared" si="92"/>
        <v>-859.63297674911405</v>
      </c>
      <c r="HNS88" s="310">
        <f t="shared" si="92"/>
        <v>-859.63297674911405</v>
      </c>
      <c r="HNT88" s="310">
        <f t="shared" si="92"/>
        <v>-859.63297674911405</v>
      </c>
      <c r="HNU88" s="310">
        <f t="shared" si="92"/>
        <v>-859.63297674911405</v>
      </c>
      <c r="HNV88" s="310">
        <f t="shared" si="92"/>
        <v>-859.63297674911405</v>
      </c>
      <c r="HNW88" s="310">
        <f t="shared" si="92"/>
        <v>-859.63297674911405</v>
      </c>
      <c r="HNX88" s="310">
        <f t="shared" si="92"/>
        <v>-859.63297674911405</v>
      </c>
      <c r="HNY88" s="310">
        <f t="shared" si="92"/>
        <v>-859.63297674911405</v>
      </c>
      <c r="HNZ88" s="310">
        <f t="shared" si="92"/>
        <v>-859.63297674911405</v>
      </c>
      <c r="HOA88" s="310">
        <f t="shared" si="92"/>
        <v>-859.63297674911405</v>
      </c>
      <c r="HOB88" s="310">
        <f t="shared" si="92"/>
        <v>-859.63297674911405</v>
      </c>
      <c r="HOC88" s="310">
        <f t="shared" si="92"/>
        <v>-859.63297674911405</v>
      </c>
      <c r="HOD88" s="310">
        <f t="shared" si="92"/>
        <v>-859.63297674911405</v>
      </c>
      <c r="HOE88" s="310">
        <f t="shared" si="92"/>
        <v>-859.63297674911405</v>
      </c>
      <c r="HOF88" s="310">
        <f t="shared" si="92"/>
        <v>-859.63297674911405</v>
      </c>
      <c r="HOG88" s="310">
        <f t="shared" si="92"/>
        <v>-859.63297674911405</v>
      </c>
      <c r="HOH88" s="310">
        <f t="shared" si="92"/>
        <v>-859.63297674911405</v>
      </c>
      <c r="HOI88" s="310">
        <f t="shared" si="92"/>
        <v>-859.63297674911405</v>
      </c>
      <c r="HOJ88" s="310">
        <f t="shared" si="92"/>
        <v>-859.63297674911405</v>
      </c>
      <c r="HOK88" s="310">
        <f t="shared" si="92"/>
        <v>-859.63297674911405</v>
      </c>
      <c r="HOL88" s="310">
        <f t="shared" si="92"/>
        <v>-859.63297674911405</v>
      </c>
      <c r="HOM88" s="310">
        <f t="shared" si="92"/>
        <v>-859.63297674911405</v>
      </c>
      <c r="HON88" s="310">
        <f t="shared" si="92"/>
        <v>-859.63297674911405</v>
      </c>
      <c r="HOO88" s="310">
        <f t="shared" si="92"/>
        <v>-859.63297674911405</v>
      </c>
      <c r="HOP88" s="310">
        <f t="shared" si="92"/>
        <v>-859.63297674911405</v>
      </c>
      <c r="HOQ88" s="310">
        <f t="shared" si="92"/>
        <v>-859.63297674911405</v>
      </c>
      <c r="HOR88" s="310">
        <f t="shared" si="92"/>
        <v>-859.63297674911405</v>
      </c>
      <c r="HOS88" s="310">
        <f t="shared" si="92"/>
        <v>-859.63297674911405</v>
      </c>
      <c r="HOT88" s="310">
        <f t="shared" si="92"/>
        <v>-859.63297674911405</v>
      </c>
      <c r="HOU88" s="310">
        <f t="shared" si="92"/>
        <v>-859.63297674911405</v>
      </c>
      <c r="HOV88" s="310">
        <f t="shared" si="92"/>
        <v>-859.63297674911405</v>
      </c>
      <c r="HOW88" s="310">
        <f t="shared" si="92"/>
        <v>-859.63297674911405</v>
      </c>
      <c r="HOX88" s="310">
        <f t="shared" si="92"/>
        <v>-859.63297674911405</v>
      </c>
      <c r="HOY88" s="310">
        <f t="shared" si="92"/>
        <v>-859.63297674911405</v>
      </c>
      <c r="HOZ88" s="310">
        <f t="shared" si="92"/>
        <v>-859.63297674911405</v>
      </c>
      <c r="HPA88" s="310">
        <f t="shared" si="92"/>
        <v>-859.63297674911405</v>
      </c>
      <c r="HPB88" s="310">
        <f t="shared" si="92"/>
        <v>-859.63297674911405</v>
      </c>
      <c r="HPC88" s="310">
        <f t="shared" si="92"/>
        <v>-859.63297674911405</v>
      </c>
      <c r="HPD88" s="310">
        <f t="shared" si="92"/>
        <v>-859.63297674911405</v>
      </c>
      <c r="HPE88" s="310">
        <f t="shared" si="92"/>
        <v>-859.63297674911405</v>
      </c>
      <c r="HPF88" s="310">
        <f t="shared" si="92"/>
        <v>-859.63297674911405</v>
      </c>
      <c r="HPG88" s="310">
        <f t="shared" si="92"/>
        <v>-859.63297674911405</v>
      </c>
      <c r="HPH88" s="310">
        <f t="shared" si="92"/>
        <v>-859.63297674911405</v>
      </c>
      <c r="HPI88" s="310">
        <f t="shared" si="92"/>
        <v>-859.63297674911405</v>
      </c>
      <c r="HPJ88" s="310">
        <f t="shared" ref="HPJ88:HRU88" si="93">(HPJ$87*$B101+SUM($F$8:$F$10)-((HPJ$87*$B101+SUM($F$8:$F$10))/$F$11*$F$40)-($F$27*HPJ$87/$D$7)-SUM($F$14:$F$26,$F$28:$F$33,$F$35:$F$36,$F$41))</f>
        <v>-859.63297674911405</v>
      </c>
      <c r="HPK88" s="310">
        <f t="shared" si="93"/>
        <v>-859.63297674911405</v>
      </c>
      <c r="HPL88" s="310">
        <f t="shared" si="93"/>
        <v>-859.63297674911405</v>
      </c>
      <c r="HPM88" s="310">
        <f t="shared" si="93"/>
        <v>-859.63297674911405</v>
      </c>
      <c r="HPN88" s="310">
        <f t="shared" si="93"/>
        <v>-859.63297674911405</v>
      </c>
      <c r="HPO88" s="310">
        <f t="shared" si="93"/>
        <v>-859.63297674911405</v>
      </c>
      <c r="HPP88" s="310">
        <f t="shared" si="93"/>
        <v>-859.63297674911405</v>
      </c>
      <c r="HPQ88" s="310">
        <f t="shared" si="93"/>
        <v>-859.63297674911405</v>
      </c>
      <c r="HPR88" s="310">
        <f t="shared" si="93"/>
        <v>-859.63297674911405</v>
      </c>
      <c r="HPS88" s="310">
        <f t="shared" si="93"/>
        <v>-859.63297674911405</v>
      </c>
      <c r="HPT88" s="310">
        <f t="shared" si="93"/>
        <v>-859.63297674911405</v>
      </c>
      <c r="HPU88" s="310">
        <f t="shared" si="93"/>
        <v>-859.63297674911405</v>
      </c>
      <c r="HPV88" s="310">
        <f t="shared" si="93"/>
        <v>-859.63297674911405</v>
      </c>
      <c r="HPW88" s="310">
        <f t="shared" si="93"/>
        <v>-859.63297674911405</v>
      </c>
      <c r="HPX88" s="310">
        <f t="shared" si="93"/>
        <v>-859.63297674911405</v>
      </c>
      <c r="HPY88" s="310">
        <f t="shared" si="93"/>
        <v>-859.63297674911405</v>
      </c>
      <c r="HPZ88" s="310">
        <f t="shared" si="93"/>
        <v>-859.63297674911405</v>
      </c>
      <c r="HQA88" s="310">
        <f t="shared" si="93"/>
        <v>-859.63297674911405</v>
      </c>
      <c r="HQB88" s="310">
        <f t="shared" si="93"/>
        <v>-859.63297674911405</v>
      </c>
      <c r="HQC88" s="310">
        <f t="shared" si="93"/>
        <v>-859.63297674911405</v>
      </c>
      <c r="HQD88" s="310">
        <f t="shared" si="93"/>
        <v>-859.63297674911405</v>
      </c>
      <c r="HQE88" s="310">
        <f t="shared" si="93"/>
        <v>-859.63297674911405</v>
      </c>
      <c r="HQF88" s="310">
        <f t="shared" si="93"/>
        <v>-859.63297674911405</v>
      </c>
      <c r="HQG88" s="310">
        <f t="shared" si="93"/>
        <v>-859.63297674911405</v>
      </c>
      <c r="HQH88" s="310">
        <f t="shared" si="93"/>
        <v>-859.63297674911405</v>
      </c>
      <c r="HQI88" s="310">
        <f t="shared" si="93"/>
        <v>-859.63297674911405</v>
      </c>
      <c r="HQJ88" s="310">
        <f t="shared" si="93"/>
        <v>-859.63297674911405</v>
      </c>
      <c r="HQK88" s="310">
        <f t="shared" si="93"/>
        <v>-859.63297674911405</v>
      </c>
      <c r="HQL88" s="310">
        <f t="shared" si="93"/>
        <v>-859.63297674911405</v>
      </c>
      <c r="HQM88" s="310">
        <f t="shared" si="93"/>
        <v>-859.63297674911405</v>
      </c>
      <c r="HQN88" s="310">
        <f t="shared" si="93"/>
        <v>-859.63297674911405</v>
      </c>
      <c r="HQO88" s="310">
        <f t="shared" si="93"/>
        <v>-859.63297674911405</v>
      </c>
      <c r="HQP88" s="310">
        <f t="shared" si="93"/>
        <v>-859.63297674911405</v>
      </c>
      <c r="HQQ88" s="310">
        <f t="shared" si="93"/>
        <v>-859.63297674911405</v>
      </c>
      <c r="HQR88" s="310">
        <f t="shared" si="93"/>
        <v>-859.63297674911405</v>
      </c>
      <c r="HQS88" s="310">
        <f t="shared" si="93"/>
        <v>-859.63297674911405</v>
      </c>
      <c r="HQT88" s="310">
        <f t="shared" si="93"/>
        <v>-859.63297674911405</v>
      </c>
      <c r="HQU88" s="310">
        <f t="shared" si="93"/>
        <v>-859.63297674911405</v>
      </c>
      <c r="HQV88" s="310">
        <f t="shared" si="93"/>
        <v>-859.63297674911405</v>
      </c>
      <c r="HQW88" s="310">
        <f t="shared" si="93"/>
        <v>-859.63297674911405</v>
      </c>
      <c r="HQX88" s="310">
        <f t="shared" si="93"/>
        <v>-859.63297674911405</v>
      </c>
      <c r="HQY88" s="310">
        <f t="shared" si="93"/>
        <v>-859.63297674911405</v>
      </c>
      <c r="HQZ88" s="310">
        <f t="shared" si="93"/>
        <v>-859.63297674911405</v>
      </c>
      <c r="HRA88" s="310">
        <f t="shared" si="93"/>
        <v>-859.63297674911405</v>
      </c>
      <c r="HRB88" s="310">
        <f t="shared" si="93"/>
        <v>-859.63297674911405</v>
      </c>
      <c r="HRC88" s="310">
        <f t="shared" si="93"/>
        <v>-859.63297674911405</v>
      </c>
      <c r="HRD88" s="310">
        <f t="shared" si="93"/>
        <v>-859.63297674911405</v>
      </c>
      <c r="HRE88" s="310">
        <f t="shared" si="93"/>
        <v>-859.63297674911405</v>
      </c>
      <c r="HRF88" s="310">
        <f t="shared" si="93"/>
        <v>-859.63297674911405</v>
      </c>
      <c r="HRG88" s="310">
        <f t="shared" si="93"/>
        <v>-859.63297674911405</v>
      </c>
      <c r="HRH88" s="310">
        <f t="shared" si="93"/>
        <v>-859.63297674911405</v>
      </c>
      <c r="HRI88" s="310">
        <f t="shared" si="93"/>
        <v>-859.63297674911405</v>
      </c>
      <c r="HRJ88" s="310">
        <f t="shared" si="93"/>
        <v>-859.63297674911405</v>
      </c>
      <c r="HRK88" s="310">
        <f t="shared" si="93"/>
        <v>-859.63297674911405</v>
      </c>
      <c r="HRL88" s="310">
        <f t="shared" si="93"/>
        <v>-859.63297674911405</v>
      </c>
      <c r="HRM88" s="310">
        <f t="shared" si="93"/>
        <v>-859.63297674911405</v>
      </c>
      <c r="HRN88" s="310">
        <f t="shared" si="93"/>
        <v>-859.63297674911405</v>
      </c>
      <c r="HRO88" s="310">
        <f t="shared" si="93"/>
        <v>-859.63297674911405</v>
      </c>
      <c r="HRP88" s="310">
        <f t="shared" si="93"/>
        <v>-859.63297674911405</v>
      </c>
      <c r="HRQ88" s="310">
        <f t="shared" si="93"/>
        <v>-859.63297674911405</v>
      </c>
      <c r="HRR88" s="310">
        <f t="shared" si="93"/>
        <v>-859.63297674911405</v>
      </c>
      <c r="HRS88" s="310">
        <f t="shared" si="93"/>
        <v>-859.63297674911405</v>
      </c>
      <c r="HRT88" s="310">
        <f t="shared" si="93"/>
        <v>-859.63297674911405</v>
      </c>
      <c r="HRU88" s="310">
        <f t="shared" si="93"/>
        <v>-859.63297674911405</v>
      </c>
      <c r="HRV88" s="310">
        <f t="shared" ref="HRV88:HUG88" si="94">(HRV$87*$B101+SUM($F$8:$F$10)-((HRV$87*$B101+SUM($F$8:$F$10))/$F$11*$F$40)-($F$27*HRV$87/$D$7)-SUM($F$14:$F$26,$F$28:$F$33,$F$35:$F$36,$F$41))</f>
        <v>-859.63297674911405</v>
      </c>
      <c r="HRW88" s="310">
        <f t="shared" si="94"/>
        <v>-859.63297674911405</v>
      </c>
      <c r="HRX88" s="310">
        <f t="shared" si="94"/>
        <v>-859.63297674911405</v>
      </c>
      <c r="HRY88" s="310">
        <f t="shared" si="94"/>
        <v>-859.63297674911405</v>
      </c>
      <c r="HRZ88" s="310">
        <f t="shared" si="94"/>
        <v>-859.63297674911405</v>
      </c>
      <c r="HSA88" s="310">
        <f t="shared" si="94"/>
        <v>-859.63297674911405</v>
      </c>
      <c r="HSB88" s="310">
        <f t="shared" si="94"/>
        <v>-859.63297674911405</v>
      </c>
      <c r="HSC88" s="310">
        <f t="shared" si="94"/>
        <v>-859.63297674911405</v>
      </c>
      <c r="HSD88" s="310">
        <f t="shared" si="94"/>
        <v>-859.63297674911405</v>
      </c>
      <c r="HSE88" s="310">
        <f t="shared" si="94"/>
        <v>-859.63297674911405</v>
      </c>
      <c r="HSF88" s="310">
        <f t="shared" si="94"/>
        <v>-859.63297674911405</v>
      </c>
      <c r="HSG88" s="310">
        <f t="shared" si="94"/>
        <v>-859.63297674911405</v>
      </c>
      <c r="HSH88" s="310">
        <f t="shared" si="94"/>
        <v>-859.63297674911405</v>
      </c>
      <c r="HSI88" s="310">
        <f t="shared" si="94"/>
        <v>-859.63297674911405</v>
      </c>
      <c r="HSJ88" s="310">
        <f t="shared" si="94"/>
        <v>-859.63297674911405</v>
      </c>
      <c r="HSK88" s="310">
        <f t="shared" si="94"/>
        <v>-859.63297674911405</v>
      </c>
      <c r="HSL88" s="310">
        <f t="shared" si="94"/>
        <v>-859.63297674911405</v>
      </c>
      <c r="HSM88" s="310">
        <f t="shared" si="94"/>
        <v>-859.63297674911405</v>
      </c>
      <c r="HSN88" s="310">
        <f t="shared" si="94"/>
        <v>-859.63297674911405</v>
      </c>
      <c r="HSO88" s="310">
        <f t="shared" si="94"/>
        <v>-859.63297674911405</v>
      </c>
      <c r="HSP88" s="310">
        <f t="shared" si="94"/>
        <v>-859.63297674911405</v>
      </c>
      <c r="HSQ88" s="310">
        <f t="shared" si="94"/>
        <v>-859.63297674911405</v>
      </c>
      <c r="HSR88" s="310">
        <f t="shared" si="94"/>
        <v>-859.63297674911405</v>
      </c>
      <c r="HSS88" s="310">
        <f t="shared" si="94"/>
        <v>-859.63297674911405</v>
      </c>
      <c r="HST88" s="310">
        <f t="shared" si="94"/>
        <v>-859.63297674911405</v>
      </c>
      <c r="HSU88" s="310">
        <f t="shared" si="94"/>
        <v>-859.63297674911405</v>
      </c>
      <c r="HSV88" s="310">
        <f t="shared" si="94"/>
        <v>-859.63297674911405</v>
      </c>
      <c r="HSW88" s="310">
        <f t="shared" si="94"/>
        <v>-859.63297674911405</v>
      </c>
      <c r="HSX88" s="310">
        <f t="shared" si="94"/>
        <v>-859.63297674911405</v>
      </c>
      <c r="HSY88" s="310">
        <f t="shared" si="94"/>
        <v>-859.63297674911405</v>
      </c>
      <c r="HSZ88" s="310">
        <f t="shared" si="94"/>
        <v>-859.63297674911405</v>
      </c>
      <c r="HTA88" s="310">
        <f t="shared" si="94"/>
        <v>-859.63297674911405</v>
      </c>
      <c r="HTB88" s="310">
        <f t="shared" si="94"/>
        <v>-859.63297674911405</v>
      </c>
      <c r="HTC88" s="310">
        <f t="shared" si="94"/>
        <v>-859.63297674911405</v>
      </c>
      <c r="HTD88" s="310">
        <f t="shared" si="94"/>
        <v>-859.63297674911405</v>
      </c>
      <c r="HTE88" s="310">
        <f t="shared" si="94"/>
        <v>-859.63297674911405</v>
      </c>
      <c r="HTF88" s="310">
        <f t="shared" si="94"/>
        <v>-859.63297674911405</v>
      </c>
      <c r="HTG88" s="310">
        <f t="shared" si="94"/>
        <v>-859.63297674911405</v>
      </c>
      <c r="HTH88" s="310">
        <f t="shared" si="94"/>
        <v>-859.63297674911405</v>
      </c>
      <c r="HTI88" s="310">
        <f t="shared" si="94"/>
        <v>-859.63297674911405</v>
      </c>
      <c r="HTJ88" s="310">
        <f t="shared" si="94"/>
        <v>-859.63297674911405</v>
      </c>
      <c r="HTK88" s="310">
        <f t="shared" si="94"/>
        <v>-859.63297674911405</v>
      </c>
      <c r="HTL88" s="310">
        <f t="shared" si="94"/>
        <v>-859.63297674911405</v>
      </c>
      <c r="HTM88" s="310">
        <f t="shared" si="94"/>
        <v>-859.63297674911405</v>
      </c>
      <c r="HTN88" s="310">
        <f t="shared" si="94"/>
        <v>-859.63297674911405</v>
      </c>
      <c r="HTO88" s="310">
        <f t="shared" si="94"/>
        <v>-859.63297674911405</v>
      </c>
      <c r="HTP88" s="310">
        <f t="shared" si="94"/>
        <v>-859.63297674911405</v>
      </c>
      <c r="HTQ88" s="310">
        <f t="shared" si="94"/>
        <v>-859.63297674911405</v>
      </c>
      <c r="HTR88" s="310">
        <f t="shared" si="94"/>
        <v>-859.63297674911405</v>
      </c>
      <c r="HTS88" s="310">
        <f t="shared" si="94"/>
        <v>-859.63297674911405</v>
      </c>
      <c r="HTT88" s="310">
        <f t="shared" si="94"/>
        <v>-859.63297674911405</v>
      </c>
      <c r="HTU88" s="310">
        <f t="shared" si="94"/>
        <v>-859.63297674911405</v>
      </c>
      <c r="HTV88" s="310">
        <f t="shared" si="94"/>
        <v>-859.63297674911405</v>
      </c>
      <c r="HTW88" s="310">
        <f t="shared" si="94"/>
        <v>-859.63297674911405</v>
      </c>
      <c r="HTX88" s="310">
        <f t="shared" si="94"/>
        <v>-859.63297674911405</v>
      </c>
      <c r="HTY88" s="310">
        <f t="shared" si="94"/>
        <v>-859.63297674911405</v>
      </c>
      <c r="HTZ88" s="310">
        <f t="shared" si="94"/>
        <v>-859.63297674911405</v>
      </c>
      <c r="HUA88" s="310">
        <f t="shared" si="94"/>
        <v>-859.63297674911405</v>
      </c>
      <c r="HUB88" s="310">
        <f t="shared" si="94"/>
        <v>-859.63297674911405</v>
      </c>
      <c r="HUC88" s="310">
        <f t="shared" si="94"/>
        <v>-859.63297674911405</v>
      </c>
      <c r="HUD88" s="310">
        <f t="shared" si="94"/>
        <v>-859.63297674911405</v>
      </c>
      <c r="HUE88" s="310">
        <f t="shared" si="94"/>
        <v>-859.63297674911405</v>
      </c>
      <c r="HUF88" s="310">
        <f t="shared" si="94"/>
        <v>-859.63297674911405</v>
      </c>
      <c r="HUG88" s="310">
        <f t="shared" si="94"/>
        <v>-859.63297674911405</v>
      </c>
      <c r="HUH88" s="310">
        <f t="shared" ref="HUH88:HWS88" si="95">(HUH$87*$B101+SUM($F$8:$F$10)-((HUH$87*$B101+SUM($F$8:$F$10))/$F$11*$F$40)-($F$27*HUH$87/$D$7)-SUM($F$14:$F$26,$F$28:$F$33,$F$35:$F$36,$F$41))</f>
        <v>-859.63297674911405</v>
      </c>
      <c r="HUI88" s="310">
        <f t="shared" si="95"/>
        <v>-859.63297674911405</v>
      </c>
      <c r="HUJ88" s="310">
        <f t="shared" si="95"/>
        <v>-859.63297674911405</v>
      </c>
      <c r="HUK88" s="310">
        <f t="shared" si="95"/>
        <v>-859.63297674911405</v>
      </c>
      <c r="HUL88" s="310">
        <f t="shared" si="95"/>
        <v>-859.63297674911405</v>
      </c>
      <c r="HUM88" s="310">
        <f t="shared" si="95"/>
        <v>-859.63297674911405</v>
      </c>
      <c r="HUN88" s="310">
        <f t="shared" si="95"/>
        <v>-859.63297674911405</v>
      </c>
      <c r="HUO88" s="310">
        <f t="shared" si="95"/>
        <v>-859.63297674911405</v>
      </c>
      <c r="HUP88" s="310">
        <f t="shared" si="95"/>
        <v>-859.63297674911405</v>
      </c>
      <c r="HUQ88" s="310">
        <f t="shared" si="95"/>
        <v>-859.63297674911405</v>
      </c>
      <c r="HUR88" s="310">
        <f t="shared" si="95"/>
        <v>-859.63297674911405</v>
      </c>
      <c r="HUS88" s="310">
        <f t="shared" si="95"/>
        <v>-859.63297674911405</v>
      </c>
      <c r="HUT88" s="310">
        <f t="shared" si="95"/>
        <v>-859.63297674911405</v>
      </c>
      <c r="HUU88" s="310">
        <f t="shared" si="95"/>
        <v>-859.63297674911405</v>
      </c>
      <c r="HUV88" s="310">
        <f t="shared" si="95"/>
        <v>-859.63297674911405</v>
      </c>
      <c r="HUW88" s="310">
        <f t="shared" si="95"/>
        <v>-859.63297674911405</v>
      </c>
      <c r="HUX88" s="310">
        <f t="shared" si="95"/>
        <v>-859.63297674911405</v>
      </c>
      <c r="HUY88" s="310">
        <f t="shared" si="95"/>
        <v>-859.63297674911405</v>
      </c>
      <c r="HUZ88" s="310">
        <f t="shared" si="95"/>
        <v>-859.63297674911405</v>
      </c>
      <c r="HVA88" s="310">
        <f t="shared" si="95"/>
        <v>-859.63297674911405</v>
      </c>
      <c r="HVB88" s="310">
        <f t="shared" si="95"/>
        <v>-859.63297674911405</v>
      </c>
      <c r="HVC88" s="310">
        <f t="shared" si="95"/>
        <v>-859.63297674911405</v>
      </c>
      <c r="HVD88" s="310">
        <f t="shared" si="95"/>
        <v>-859.63297674911405</v>
      </c>
      <c r="HVE88" s="310">
        <f t="shared" si="95"/>
        <v>-859.63297674911405</v>
      </c>
      <c r="HVF88" s="310">
        <f t="shared" si="95"/>
        <v>-859.63297674911405</v>
      </c>
      <c r="HVG88" s="310">
        <f t="shared" si="95"/>
        <v>-859.63297674911405</v>
      </c>
      <c r="HVH88" s="310">
        <f t="shared" si="95"/>
        <v>-859.63297674911405</v>
      </c>
      <c r="HVI88" s="310">
        <f t="shared" si="95"/>
        <v>-859.63297674911405</v>
      </c>
      <c r="HVJ88" s="310">
        <f t="shared" si="95"/>
        <v>-859.63297674911405</v>
      </c>
      <c r="HVK88" s="310">
        <f t="shared" si="95"/>
        <v>-859.63297674911405</v>
      </c>
      <c r="HVL88" s="310">
        <f t="shared" si="95"/>
        <v>-859.63297674911405</v>
      </c>
      <c r="HVM88" s="310">
        <f t="shared" si="95"/>
        <v>-859.63297674911405</v>
      </c>
      <c r="HVN88" s="310">
        <f t="shared" si="95"/>
        <v>-859.63297674911405</v>
      </c>
      <c r="HVO88" s="310">
        <f t="shared" si="95"/>
        <v>-859.63297674911405</v>
      </c>
      <c r="HVP88" s="310">
        <f t="shared" si="95"/>
        <v>-859.63297674911405</v>
      </c>
      <c r="HVQ88" s="310">
        <f t="shared" si="95"/>
        <v>-859.63297674911405</v>
      </c>
      <c r="HVR88" s="310">
        <f t="shared" si="95"/>
        <v>-859.63297674911405</v>
      </c>
      <c r="HVS88" s="310">
        <f t="shared" si="95"/>
        <v>-859.63297674911405</v>
      </c>
      <c r="HVT88" s="310">
        <f t="shared" si="95"/>
        <v>-859.63297674911405</v>
      </c>
      <c r="HVU88" s="310">
        <f t="shared" si="95"/>
        <v>-859.63297674911405</v>
      </c>
      <c r="HVV88" s="310">
        <f t="shared" si="95"/>
        <v>-859.63297674911405</v>
      </c>
      <c r="HVW88" s="310">
        <f t="shared" si="95"/>
        <v>-859.63297674911405</v>
      </c>
      <c r="HVX88" s="310">
        <f t="shared" si="95"/>
        <v>-859.63297674911405</v>
      </c>
      <c r="HVY88" s="310">
        <f t="shared" si="95"/>
        <v>-859.63297674911405</v>
      </c>
      <c r="HVZ88" s="310">
        <f t="shared" si="95"/>
        <v>-859.63297674911405</v>
      </c>
      <c r="HWA88" s="310">
        <f t="shared" si="95"/>
        <v>-859.63297674911405</v>
      </c>
      <c r="HWB88" s="310">
        <f t="shared" si="95"/>
        <v>-859.63297674911405</v>
      </c>
      <c r="HWC88" s="310">
        <f t="shared" si="95"/>
        <v>-859.63297674911405</v>
      </c>
      <c r="HWD88" s="310">
        <f t="shared" si="95"/>
        <v>-859.63297674911405</v>
      </c>
      <c r="HWE88" s="310">
        <f t="shared" si="95"/>
        <v>-859.63297674911405</v>
      </c>
      <c r="HWF88" s="310">
        <f t="shared" si="95"/>
        <v>-859.63297674911405</v>
      </c>
      <c r="HWG88" s="310">
        <f t="shared" si="95"/>
        <v>-859.63297674911405</v>
      </c>
      <c r="HWH88" s="310">
        <f t="shared" si="95"/>
        <v>-859.63297674911405</v>
      </c>
      <c r="HWI88" s="310">
        <f t="shared" si="95"/>
        <v>-859.63297674911405</v>
      </c>
      <c r="HWJ88" s="310">
        <f t="shared" si="95"/>
        <v>-859.63297674911405</v>
      </c>
      <c r="HWK88" s="310">
        <f t="shared" si="95"/>
        <v>-859.63297674911405</v>
      </c>
      <c r="HWL88" s="310">
        <f t="shared" si="95"/>
        <v>-859.63297674911405</v>
      </c>
      <c r="HWM88" s="310">
        <f t="shared" si="95"/>
        <v>-859.63297674911405</v>
      </c>
      <c r="HWN88" s="310">
        <f t="shared" si="95"/>
        <v>-859.63297674911405</v>
      </c>
      <c r="HWO88" s="310">
        <f t="shared" si="95"/>
        <v>-859.63297674911405</v>
      </c>
      <c r="HWP88" s="310">
        <f t="shared" si="95"/>
        <v>-859.63297674911405</v>
      </c>
      <c r="HWQ88" s="310">
        <f t="shared" si="95"/>
        <v>-859.63297674911405</v>
      </c>
      <c r="HWR88" s="310">
        <f t="shared" si="95"/>
        <v>-859.63297674911405</v>
      </c>
      <c r="HWS88" s="310">
        <f t="shared" si="95"/>
        <v>-859.63297674911405</v>
      </c>
      <c r="HWT88" s="310">
        <f t="shared" ref="HWT88:HZE88" si="96">(HWT$87*$B101+SUM($F$8:$F$10)-((HWT$87*$B101+SUM($F$8:$F$10))/$F$11*$F$40)-($F$27*HWT$87/$D$7)-SUM($F$14:$F$26,$F$28:$F$33,$F$35:$F$36,$F$41))</f>
        <v>-859.63297674911405</v>
      </c>
      <c r="HWU88" s="310">
        <f t="shared" si="96"/>
        <v>-859.63297674911405</v>
      </c>
      <c r="HWV88" s="310">
        <f t="shared" si="96"/>
        <v>-859.63297674911405</v>
      </c>
      <c r="HWW88" s="310">
        <f t="shared" si="96"/>
        <v>-859.63297674911405</v>
      </c>
      <c r="HWX88" s="310">
        <f t="shared" si="96"/>
        <v>-859.63297674911405</v>
      </c>
      <c r="HWY88" s="310">
        <f t="shared" si="96"/>
        <v>-859.63297674911405</v>
      </c>
      <c r="HWZ88" s="310">
        <f t="shared" si="96"/>
        <v>-859.63297674911405</v>
      </c>
      <c r="HXA88" s="310">
        <f t="shared" si="96"/>
        <v>-859.63297674911405</v>
      </c>
      <c r="HXB88" s="310">
        <f t="shared" si="96"/>
        <v>-859.63297674911405</v>
      </c>
      <c r="HXC88" s="310">
        <f t="shared" si="96"/>
        <v>-859.63297674911405</v>
      </c>
      <c r="HXD88" s="310">
        <f t="shared" si="96"/>
        <v>-859.63297674911405</v>
      </c>
      <c r="HXE88" s="310">
        <f t="shared" si="96"/>
        <v>-859.63297674911405</v>
      </c>
      <c r="HXF88" s="310">
        <f t="shared" si="96"/>
        <v>-859.63297674911405</v>
      </c>
      <c r="HXG88" s="310">
        <f t="shared" si="96"/>
        <v>-859.63297674911405</v>
      </c>
      <c r="HXH88" s="310">
        <f t="shared" si="96"/>
        <v>-859.63297674911405</v>
      </c>
      <c r="HXI88" s="310">
        <f t="shared" si="96"/>
        <v>-859.63297674911405</v>
      </c>
      <c r="HXJ88" s="310">
        <f t="shared" si="96"/>
        <v>-859.63297674911405</v>
      </c>
      <c r="HXK88" s="310">
        <f t="shared" si="96"/>
        <v>-859.63297674911405</v>
      </c>
      <c r="HXL88" s="310">
        <f t="shared" si="96"/>
        <v>-859.63297674911405</v>
      </c>
      <c r="HXM88" s="310">
        <f t="shared" si="96"/>
        <v>-859.63297674911405</v>
      </c>
      <c r="HXN88" s="310">
        <f t="shared" si="96"/>
        <v>-859.63297674911405</v>
      </c>
      <c r="HXO88" s="310">
        <f t="shared" si="96"/>
        <v>-859.63297674911405</v>
      </c>
      <c r="HXP88" s="310">
        <f t="shared" si="96"/>
        <v>-859.63297674911405</v>
      </c>
      <c r="HXQ88" s="310">
        <f t="shared" si="96"/>
        <v>-859.63297674911405</v>
      </c>
      <c r="HXR88" s="310">
        <f t="shared" si="96"/>
        <v>-859.63297674911405</v>
      </c>
      <c r="HXS88" s="310">
        <f t="shared" si="96"/>
        <v>-859.63297674911405</v>
      </c>
      <c r="HXT88" s="310">
        <f t="shared" si="96"/>
        <v>-859.63297674911405</v>
      </c>
      <c r="HXU88" s="310">
        <f t="shared" si="96"/>
        <v>-859.63297674911405</v>
      </c>
      <c r="HXV88" s="310">
        <f t="shared" si="96"/>
        <v>-859.63297674911405</v>
      </c>
      <c r="HXW88" s="310">
        <f t="shared" si="96"/>
        <v>-859.63297674911405</v>
      </c>
      <c r="HXX88" s="310">
        <f t="shared" si="96"/>
        <v>-859.63297674911405</v>
      </c>
      <c r="HXY88" s="310">
        <f t="shared" si="96"/>
        <v>-859.63297674911405</v>
      </c>
      <c r="HXZ88" s="310">
        <f t="shared" si="96"/>
        <v>-859.63297674911405</v>
      </c>
      <c r="HYA88" s="310">
        <f t="shared" si="96"/>
        <v>-859.63297674911405</v>
      </c>
      <c r="HYB88" s="310">
        <f t="shared" si="96"/>
        <v>-859.63297674911405</v>
      </c>
      <c r="HYC88" s="310">
        <f t="shared" si="96"/>
        <v>-859.63297674911405</v>
      </c>
      <c r="HYD88" s="310">
        <f t="shared" si="96"/>
        <v>-859.63297674911405</v>
      </c>
      <c r="HYE88" s="310">
        <f t="shared" si="96"/>
        <v>-859.63297674911405</v>
      </c>
      <c r="HYF88" s="310">
        <f t="shared" si="96"/>
        <v>-859.63297674911405</v>
      </c>
      <c r="HYG88" s="310">
        <f t="shared" si="96"/>
        <v>-859.63297674911405</v>
      </c>
      <c r="HYH88" s="310">
        <f t="shared" si="96"/>
        <v>-859.63297674911405</v>
      </c>
      <c r="HYI88" s="310">
        <f t="shared" si="96"/>
        <v>-859.63297674911405</v>
      </c>
      <c r="HYJ88" s="310">
        <f t="shared" si="96"/>
        <v>-859.63297674911405</v>
      </c>
      <c r="HYK88" s="310">
        <f t="shared" si="96"/>
        <v>-859.63297674911405</v>
      </c>
      <c r="HYL88" s="310">
        <f t="shared" si="96"/>
        <v>-859.63297674911405</v>
      </c>
      <c r="HYM88" s="310">
        <f t="shared" si="96"/>
        <v>-859.63297674911405</v>
      </c>
      <c r="HYN88" s="310">
        <f t="shared" si="96"/>
        <v>-859.63297674911405</v>
      </c>
      <c r="HYO88" s="310">
        <f t="shared" si="96"/>
        <v>-859.63297674911405</v>
      </c>
      <c r="HYP88" s="310">
        <f t="shared" si="96"/>
        <v>-859.63297674911405</v>
      </c>
      <c r="HYQ88" s="310">
        <f t="shared" si="96"/>
        <v>-859.63297674911405</v>
      </c>
      <c r="HYR88" s="310">
        <f t="shared" si="96"/>
        <v>-859.63297674911405</v>
      </c>
      <c r="HYS88" s="310">
        <f t="shared" si="96"/>
        <v>-859.63297674911405</v>
      </c>
      <c r="HYT88" s="310">
        <f t="shared" si="96"/>
        <v>-859.63297674911405</v>
      </c>
      <c r="HYU88" s="310">
        <f t="shared" si="96"/>
        <v>-859.63297674911405</v>
      </c>
      <c r="HYV88" s="310">
        <f t="shared" si="96"/>
        <v>-859.63297674911405</v>
      </c>
      <c r="HYW88" s="310">
        <f t="shared" si="96"/>
        <v>-859.63297674911405</v>
      </c>
      <c r="HYX88" s="310">
        <f t="shared" si="96"/>
        <v>-859.63297674911405</v>
      </c>
      <c r="HYY88" s="310">
        <f t="shared" si="96"/>
        <v>-859.63297674911405</v>
      </c>
      <c r="HYZ88" s="310">
        <f t="shared" si="96"/>
        <v>-859.63297674911405</v>
      </c>
      <c r="HZA88" s="310">
        <f t="shared" si="96"/>
        <v>-859.63297674911405</v>
      </c>
      <c r="HZB88" s="310">
        <f t="shared" si="96"/>
        <v>-859.63297674911405</v>
      </c>
      <c r="HZC88" s="310">
        <f t="shared" si="96"/>
        <v>-859.63297674911405</v>
      </c>
      <c r="HZD88" s="310">
        <f t="shared" si="96"/>
        <v>-859.63297674911405</v>
      </c>
      <c r="HZE88" s="310">
        <f t="shared" si="96"/>
        <v>-859.63297674911405</v>
      </c>
      <c r="HZF88" s="310">
        <f t="shared" ref="HZF88:IBQ88" si="97">(HZF$87*$B101+SUM($F$8:$F$10)-((HZF$87*$B101+SUM($F$8:$F$10))/$F$11*$F$40)-($F$27*HZF$87/$D$7)-SUM($F$14:$F$26,$F$28:$F$33,$F$35:$F$36,$F$41))</f>
        <v>-859.63297674911405</v>
      </c>
      <c r="HZG88" s="310">
        <f t="shared" si="97"/>
        <v>-859.63297674911405</v>
      </c>
      <c r="HZH88" s="310">
        <f t="shared" si="97"/>
        <v>-859.63297674911405</v>
      </c>
      <c r="HZI88" s="310">
        <f t="shared" si="97"/>
        <v>-859.63297674911405</v>
      </c>
      <c r="HZJ88" s="310">
        <f t="shared" si="97"/>
        <v>-859.63297674911405</v>
      </c>
      <c r="HZK88" s="310">
        <f t="shared" si="97"/>
        <v>-859.63297674911405</v>
      </c>
      <c r="HZL88" s="310">
        <f t="shared" si="97"/>
        <v>-859.63297674911405</v>
      </c>
      <c r="HZM88" s="310">
        <f t="shared" si="97"/>
        <v>-859.63297674911405</v>
      </c>
      <c r="HZN88" s="310">
        <f t="shared" si="97"/>
        <v>-859.63297674911405</v>
      </c>
      <c r="HZO88" s="310">
        <f t="shared" si="97"/>
        <v>-859.63297674911405</v>
      </c>
      <c r="HZP88" s="310">
        <f t="shared" si="97"/>
        <v>-859.63297674911405</v>
      </c>
      <c r="HZQ88" s="310">
        <f t="shared" si="97"/>
        <v>-859.63297674911405</v>
      </c>
      <c r="HZR88" s="310">
        <f t="shared" si="97"/>
        <v>-859.63297674911405</v>
      </c>
      <c r="HZS88" s="310">
        <f t="shared" si="97"/>
        <v>-859.63297674911405</v>
      </c>
      <c r="HZT88" s="310">
        <f t="shared" si="97"/>
        <v>-859.63297674911405</v>
      </c>
      <c r="HZU88" s="310">
        <f t="shared" si="97"/>
        <v>-859.63297674911405</v>
      </c>
      <c r="HZV88" s="310">
        <f t="shared" si="97"/>
        <v>-859.63297674911405</v>
      </c>
      <c r="HZW88" s="310">
        <f t="shared" si="97"/>
        <v>-859.63297674911405</v>
      </c>
      <c r="HZX88" s="310">
        <f t="shared" si="97"/>
        <v>-859.63297674911405</v>
      </c>
      <c r="HZY88" s="310">
        <f t="shared" si="97"/>
        <v>-859.63297674911405</v>
      </c>
      <c r="HZZ88" s="310">
        <f t="shared" si="97"/>
        <v>-859.63297674911405</v>
      </c>
      <c r="IAA88" s="310">
        <f t="shared" si="97"/>
        <v>-859.63297674911405</v>
      </c>
      <c r="IAB88" s="310">
        <f t="shared" si="97"/>
        <v>-859.63297674911405</v>
      </c>
      <c r="IAC88" s="310">
        <f t="shared" si="97"/>
        <v>-859.63297674911405</v>
      </c>
      <c r="IAD88" s="310">
        <f t="shared" si="97"/>
        <v>-859.63297674911405</v>
      </c>
      <c r="IAE88" s="310">
        <f t="shared" si="97"/>
        <v>-859.63297674911405</v>
      </c>
      <c r="IAF88" s="310">
        <f t="shared" si="97"/>
        <v>-859.63297674911405</v>
      </c>
      <c r="IAG88" s="310">
        <f t="shared" si="97"/>
        <v>-859.63297674911405</v>
      </c>
      <c r="IAH88" s="310">
        <f t="shared" si="97"/>
        <v>-859.63297674911405</v>
      </c>
      <c r="IAI88" s="310">
        <f t="shared" si="97"/>
        <v>-859.63297674911405</v>
      </c>
      <c r="IAJ88" s="310">
        <f t="shared" si="97"/>
        <v>-859.63297674911405</v>
      </c>
      <c r="IAK88" s="310">
        <f t="shared" si="97"/>
        <v>-859.63297674911405</v>
      </c>
      <c r="IAL88" s="310">
        <f t="shared" si="97"/>
        <v>-859.63297674911405</v>
      </c>
      <c r="IAM88" s="310">
        <f t="shared" si="97"/>
        <v>-859.63297674911405</v>
      </c>
      <c r="IAN88" s="310">
        <f t="shared" si="97"/>
        <v>-859.63297674911405</v>
      </c>
      <c r="IAO88" s="310">
        <f t="shared" si="97"/>
        <v>-859.63297674911405</v>
      </c>
      <c r="IAP88" s="310">
        <f t="shared" si="97"/>
        <v>-859.63297674911405</v>
      </c>
      <c r="IAQ88" s="310">
        <f t="shared" si="97"/>
        <v>-859.63297674911405</v>
      </c>
      <c r="IAR88" s="310">
        <f t="shared" si="97"/>
        <v>-859.63297674911405</v>
      </c>
      <c r="IAS88" s="310">
        <f t="shared" si="97"/>
        <v>-859.63297674911405</v>
      </c>
      <c r="IAT88" s="310">
        <f t="shared" si="97"/>
        <v>-859.63297674911405</v>
      </c>
      <c r="IAU88" s="310">
        <f t="shared" si="97"/>
        <v>-859.63297674911405</v>
      </c>
      <c r="IAV88" s="310">
        <f t="shared" si="97"/>
        <v>-859.63297674911405</v>
      </c>
      <c r="IAW88" s="310">
        <f t="shared" si="97"/>
        <v>-859.63297674911405</v>
      </c>
      <c r="IAX88" s="310">
        <f t="shared" si="97"/>
        <v>-859.63297674911405</v>
      </c>
      <c r="IAY88" s="310">
        <f t="shared" si="97"/>
        <v>-859.63297674911405</v>
      </c>
      <c r="IAZ88" s="310">
        <f t="shared" si="97"/>
        <v>-859.63297674911405</v>
      </c>
      <c r="IBA88" s="310">
        <f t="shared" si="97"/>
        <v>-859.63297674911405</v>
      </c>
      <c r="IBB88" s="310">
        <f t="shared" si="97"/>
        <v>-859.63297674911405</v>
      </c>
      <c r="IBC88" s="310">
        <f t="shared" si="97"/>
        <v>-859.63297674911405</v>
      </c>
      <c r="IBD88" s="310">
        <f t="shared" si="97"/>
        <v>-859.63297674911405</v>
      </c>
      <c r="IBE88" s="310">
        <f t="shared" si="97"/>
        <v>-859.63297674911405</v>
      </c>
      <c r="IBF88" s="310">
        <f t="shared" si="97"/>
        <v>-859.63297674911405</v>
      </c>
      <c r="IBG88" s="310">
        <f t="shared" si="97"/>
        <v>-859.63297674911405</v>
      </c>
      <c r="IBH88" s="310">
        <f t="shared" si="97"/>
        <v>-859.63297674911405</v>
      </c>
      <c r="IBI88" s="310">
        <f t="shared" si="97"/>
        <v>-859.63297674911405</v>
      </c>
      <c r="IBJ88" s="310">
        <f t="shared" si="97"/>
        <v>-859.63297674911405</v>
      </c>
      <c r="IBK88" s="310">
        <f t="shared" si="97"/>
        <v>-859.63297674911405</v>
      </c>
      <c r="IBL88" s="310">
        <f t="shared" si="97"/>
        <v>-859.63297674911405</v>
      </c>
      <c r="IBM88" s="310">
        <f t="shared" si="97"/>
        <v>-859.63297674911405</v>
      </c>
      <c r="IBN88" s="310">
        <f t="shared" si="97"/>
        <v>-859.63297674911405</v>
      </c>
      <c r="IBO88" s="310">
        <f t="shared" si="97"/>
        <v>-859.63297674911405</v>
      </c>
      <c r="IBP88" s="310">
        <f t="shared" si="97"/>
        <v>-859.63297674911405</v>
      </c>
      <c r="IBQ88" s="310">
        <f t="shared" si="97"/>
        <v>-859.63297674911405</v>
      </c>
      <c r="IBR88" s="310">
        <f t="shared" ref="IBR88:IEC88" si="98">(IBR$87*$B101+SUM($F$8:$F$10)-((IBR$87*$B101+SUM($F$8:$F$10))/$F$11*$F$40)-($F$27*IBR$87/$D$7)-SUM($F$14:$F$26,$F$28:$F$33,$F$35:$F$36,$F$41))</f>
        <v>-859.63297674911405</v>
      </c>
      <c r="IBS88" s="310">
        <f t="shared" si="98"/>
        <v>-859.63297674911405</v>
      </c>
      <c r="IBT88" s="310">
        <f t="shared" si="98"/>
        <v>-859.63297674911405</v>
      </c>
      <c r="IBU88" s="310">
        <f t="shared" si="98"/>
        <v>-859.63297674911405</v>
      </c>
      <c r="IBV88" s="310">
        <f t="shared" si="98"/>
        <v>-859.63297674911405</v>
      </c>
      <c r="IBW88" s="310">
        <f t="shared" si="98"/>
        <v>-859.63297674911405</v>
      </c>
      <c r="IBX88" s="310">
        <f t="shared" si="98"/>
        <v>-859.63297674911405</v>
      </c>
      <c r="IBY88" s="310">
        <f t="shared" si="98"/>
        <v>-859.63297674911405</v>
      </c>
      <c r="IBZ88" s="310">
        <f t="shared" si="98"/>
        <v>-859.63297674911405</v>
      </c>
      <c r="ICA88" s="310">
        <f t="shared" si="98"/>
        <v>-859.63297674911405</v>
      </c>
      <c r="ICB88" s="310">
        <f t="shared" si="98"/>
        <v>-859.63297674911405</v>
      </c>
      <c r="ICC88" s="310">
        <f t="shared" si="98"/>
        <v>-859.63297674911405</v>
      </c>
      <c r="ICD88" s="310">
        <f t="shared" si="98"/>
        <v>-859.63297674911405</v>
      </c>
      <c r="ICE88" s="310">
        <f t="shared" si="98"/>
        <v>-859.63297674911405</v>
      </c>
      <c r="ICF88" s="310">
        <f t="shared" si="98"/>
        <v>-859.63297674911405</v>
      </c>
      <c r="ICG88" s="310">
        <f t="shared" si="98"/>
        <v>-859.63297674911405</v>
      </c>
      <c r="ICH88" s="310">
        <f t="shared" si="98"/>
        <v>-859.63297674911405</v>
      </c>
      <c r="ICI88" s="310">
        <f t="shared" si="98"/>
        <v>-859.63297674911405</v>
      </c>
      <c r="ICJ88" s="310">
        <f t="shared" si="98"/>
        <v>-859.63297674911405</v>
      </c>
      <c r="ICK88" s="310">
        <f t="shared" si="98"/>
        <v>-859.63297674911405</v>
      </c>
      <c r="ICL88" s="310">
        <f t="shared" si="98"/>
        <v>-859.63297674911405</v>
      </c>
      <c r="ICM88" s="310">
        <f t="shared" si="98"/>
        <v>-859.63297674911405</v>
      </c>
      <c r="ICN88" s="310">
        <f t="shared" si="98"/>
        <v>-859.63297674911405</v>
      </c>
      <c r="ICO88" s="310">
        <f t="shared" si="98"/>
        <v>-859.63297674911405</v>
      </c>
      <c r="ICP88" s="310">
        <f t="shared" si="98"/>
        <v>-859.63297674911405</v>
      </c>
      <c r="ICQ88" s="310">
        <f t="shared" si="98"/>
        <v>-859.63297674911405</v>
      </c>
      <c r="ICR88" s="310">
        <f t="shared" si="98"/>
        <v>-859.63297674911405</v>
      </c>
      <c r="ICS88" s="310">
        <f t="shared" si="98"/>
        <v>-859.63297674911405</v>
      </c>
      <c r="ICT88" s="310">
        <f t="shared" si="98"/>
        <v>-859.63297674911405</v>
      </c>
      <c r="ICU88" s="310">
        <f t="shared" si="98"/>
        <v>-859.63297674911405</v>
      </c>
      <c r="ICV88" s="310">
        <f t="shared" si="98"/>
        <v>-859.63297674911405</v>
      </c>
      <c r="ICW88" s="310">
        <f t="shared" si="98"/>
        <v>-859.63297674911405</v>
      </c>
      <c r="ICX88" s="310">
        <f t="shared" si="98"/>
        <v>-859.63297674911405</v>
      </c>
      <c r="ICY88" s="310">
        <f t="shared" si="98"/>
        <v>-859.63297674911405</v>
      </c>
      <c r="ICZ88" s="310">
        <f t="shared" si="98"/>
        <v>-859.63297674911405</v>
      </c>
      <c r="IDA88" s="310">
        <f t="shared" si="98"/>
        <v>-859.63297674911405</v>
      </c>
      <c r="IDB88" s="310">
        <f t="shared" si="98"/>
        <v>-859.63297674911405</v>
      </c>
      <c r="IDC88" s="310">
        <f t="shared" si="98"/>
        <v>-859.63297674911405</v>
      </c>
      <c r="IDD88" s="310">
        <f t="shared" si="98"/>
        <v>-859.63297674911405</v>
      </c>
      <c r="IDE88" s="310">
        <f t="shared" si="98"/>
        <v>-859.63297674911405</v>
      </c>
      <c r="IDF88" s="310">
        <f t="shared" si="98"/>
        <v>-859.63297674911405</v>
      </c>
      <c r="IDG88" s="310">
        <f t="shared" si="98"/>
        <v>-859.63297674911405</v>
      </c>
      <c r="IDH88" s="310">
        <f t="shared" si="98"/>
        <v>-859.63297674911405</v>
      </c>
      <c r="IDI88" s="310">
        <f t="shared" si="98"/>
        <v>-859.63297674911405</v>
      </c>
      <c r="IDJ88" s="310">
        <f t="shared" si="98"/>
        <v>-859.63297674911405</v>
      </c>
      <c r="IDK88" s="310">
        <f t="shared" si="98"/>
        <v>-859.63297674911405</v>
      </c>
      <c r="IDL88" s="310">
        <f t="shared" si="98"/>
        <v>-859.63297674911405</v>
      </c>
      <c r="IDM88" s="310">
        <f t="shared" si="98"/>
        <v>-859.63297674911405</v>
      </c>
      <c r="IDN88" s="310">
        <f t="shared" si="98"/>
        <v>-859.63297674911405</v>
      </c>
      <c r="IDO88" s="310">
        <f t="shared" si="98"/>
        <v>-859.63297674911405</v>
      </c>
      <c r="IDP88" s="310">
        <f t="shared" si="98"/>
        <v>-859.63297674911405</v>
      </c>
      <c r="IDQ88" s="310">
        <f t="shared" si="98"/>
        <v>-859.63297674911405</v>
      </c>
      <c r="IDR88" s="310">
        <f t="shared" si="98"/>
        <v>-859.63297674911405</v>
      </c>
      <c r="IDS88" s="310">
        <f t="shared" si="98"/>
        <v>-859.63297674911405</v>
      </c>
      <c r="IDT88" s="310">
        <f t="shared" si="98"/>
        <v>-859.63297674911405</v>
      </c>
      <c r="IDU88" s="310">
        <f t="shared" si="98"/>
        <v>-859.63297674911405</v>
      </c>
      <c r="IDV88" s="310">
        <f t="shared" si="98"/>
        <v>-859.63297674911405</v>
      </c>
      <c r="IDW88" s="310">
        <f t="shared" si="98"/>
        <v>-859.63297674911405</v>
      </c>
      <c r="IDX88" s="310">
        <f t="shared" si="98"/>
        <v>-859.63297674911405</v>
      </c>
      <c r="IDY88" s="310">
        <f t="shared" si="98"/>
        <v>-859.63297674911405</v>
      </c>
      <c r="IDZ88" s="310">
        <f t="shared" si="98"/>
        <v>-859.63297674911405</v>
      </c>
      <c r="IEA88" s="310">
        <f t="shared" si="98"/>
        <v>-859.63297674911405</v>
      </c>
      <c r="IEB88" s="310">
        <f t="shared" si="98"/>
        <v>-859.63297674911405</v>
      </c>
      <c r="IEC88" s="310">
        <f t="shared" si="98"/>
        <v>-859.63297674911405</v>
      </c>
      <c r="IED88" s="310">
        <f t="shared" ref="IED88:IGO88" si="99">(IED$87*$B101+SUM($F$8:$F$10)-((IED$87*$B101+SUM($F$8:$F$10))/$F$11*$F$40)-($F$27*IED$87/$D$7)-SUM($F$14:$F$26,$F$28:$F$33,$F$35:$F$36,$F$41))</f>
        <v>-859.63297674911405</v>
      </c>
      <c r="IEE88" s="310">
        <f t="shared" si="99"/>
        <v>-859.63297674911405</v>
      </c>
      <c r="IEF88" s="310">
        <f t="shared" si="99"/>
        <v>-859.63297674911405</v>
      </c>
      <c r="IEG88" s="310">
        <f t="shared" si="99"/>
        <v>-859.63297674911405</v>
      </c>
      <c r="IEH88" s="310">
        <f t="shared" si="99"/>
        <v>-859.63297674911405</v>
      </c>
      <c r="IEI88" s="310">
        <f t="shared" si="99"/>
        <v>-859.63297674911405</v>
      </c>
      <c r="IEJ88" s="310">
        <f t="shared" si="99"/>
        <v>-859.63297674911405</v>
      </c>
      <c r="IEK88" s="310">
        <f t="shared" si="99"/>
        <v>-859.63297674911405</v>
      </c>
      <c r="IEL88" s="310">
        <f t="shared" si="99"/>
        <v>-859.63297674911405</v>
      </c>
      <c r="IEM88" s="310">
        <f t="shared" si="99"/>
        <v>-859.63297674911405</v>
      </c>
      <c r="IEN88" s="310">
        <f t="shared" si="99"/>
        <v>-859.63297674911405</v>
      </c>
      <c r="IEO88" s="310">
        <f t="shared" si="99"/>
        <v>-859.63297674911405</v>
      </c>
      <c r="IEP88" s="310">
        <f t="shared" si="99"/>
        <v>-859.63297674911405</v>
      </c>
      <c r="IEQ88" s="310">
        <f t="shared" si="99"/>
        <v>-859.63297674911405</v>
      </c>
      <c r="IER88" s="310">
        <f t="shared" si="99"/>
        <v>-859.63297674911405</v>
      </c>
      <c r="IES88" s="310">
        <f t="shared" si="99"/>
        <v>-859.63297674911405</v>
      </c>
      <c r="IET88" s="310">
        <f t="shared" si="99"/>
        <v>-859.63297674911405</v>
      </c>
      <c r="IEU88" s="310">
        <f t="shared" si="99"/>
        <v>-859.63297674911405</v>
      </c>
      <c r="IEV88" s="310">
        <f t="shared" si="99"/>
        <v>-859.63297674911405</v>
      </c>
      <c r="IEW88" s="310">
        <f t="shared" si="99"/>
        <v>-859.63297674911405</v>
      </c>
      <c r="IEX88" s="310">
        <f t="shared" si="99"/>
        <v>-859.63297674911405</v>
      </c>
      <c r="IEY88" s="310">
        <f t="shared" si="99"/>
        <v>-859.63297674911405</v>
      </c>
      <c r="IEZ88" s="310">
        <f t="shared" si="99"/>
        <v>-859.63297674911405</v>
      </c>
      <c r="IFA88" s="310">
        <f t="shared" si="99"/>
        <v>-859.63297674911405</v>
      </c>
      <c r="IFB88" s="310">
        <f t="shared" si="99"/>
        <v>-859.63297674911405</v>
      </c>
      <c r="IFC88" s="310">
        <f t="shared" si="99"/>
        <v>-859.63297674911405</v>
      </c>
      <c r="IFD88" s="310">
        <f t="shared" si="99"/>
        <v>-859.63297674911405</v>
      </c>
      <c r="IFE88" s="310">
        <f t="shared" si="99"/>
        <v>-859.63297674911405</v>
      </c>
      <c r="IFF88" s="310">
        <f t="shared" si="99"/>
        <v>-859.63297674911405</v>
      </c>
      <c r="IFG88" s="310">
        <f t="shared" si="99"/>
        <v>-859.63297674911405</v>
      </c>
      <c r="IFH88" s="310">
        <f t="shared" si="99"/>
        <v>-859.63297674911405</v>
      </c>
      <c r="IFI88" s="310">
        <f t="shared" si="99"/>
        <v>-859.63297674911405</v>
      </c>
      <c r="IFJ88" s="310">
        <f t="shared" si="99"/>
        <v>-859.63297674911405</v>
      </c>
      <c r="IFK88" s="310">
        <f t="shared" si="99"/>
        <v>-859.63297674911405</v>
      </c>
      <c r="IFL88" s="310">
        <f t="shared" si="99"/>
        <v>-859.63297674911405</v>
      </c>
      <c r="IFM88" s="310">
        <f t="shared" si="99"/>
        <v>-859.63297674911405</v>
      </c>
      <c r="IFN88" s="310">
        <f t="shared" si="99"/>
        <v>-859.63297674911405</v>
      </c>
      <c r="IFO88" s="310">
        <f t="shared" si="99"/>
        <v>-859.63297674911405</v>
      </c>
      <c r="IFP88" s="310">
        <f t="shared" si="99"/>
        <v>-859.63297674911405</v>
      </c>
      <c r="IFQ88" s="310">
        <f t="shared" si="99"/>
        <v>-859.63297674911405</v>
      </c>
      <c r="IFR88" s="310">
        <f t="shared" si="99"/>
        <v>-859.63297674911405</v>
      </c>
      <c r="IFS88" s="310">
        <f t="shared" si="99"/>
        <v>-859.63297674911405</v>
      </c>
      <c r="IFT88" s="310">
        <f t="shared" si="99"/>
        <v>-859.63297674911405</v>
      </c>
      <c r="IFU88" s="310">
        <f t="shared" si="99"/>
        <v>-859.63297674911405</v>
      </c>
      <c r="IFV88" s="310">
        <f t="shared" si="99"/>
        <v>-859.63297674911405</v>
      </c>
      <c r="IFW88" s="310">
        <f t="shared" si="99"/>
        <v>-859.63297674911405</v>
      </c>
      <c r="IFX88" s="310">
        <f t="shared" si="99"/>
        <v>-859.63297674911405</v>
      </c>
      <c r="IFY88" s="310">
        <f t="shared" si="99"/>
        <v>-859.63297674911405</v>
      </c>
      <c r="IFZ88" s="310">
        <f t="shared" si="99"/>
        <v>-859.63297674911405</v>
      </c>
      <c r="IGA88" s="310">
        <f t="shared" si="99"/>
        <v>-859.63297674911405</v>
      </c>
      <c r="IGB88" s="310">
        <f t="shared" si="99"/>
        <v>-859.63297674911405</v>
      </c>
      <c r="IGC88" s="310">
        <f t="shared" si="99"/>
        <v>-859.63297674911405</v>
      </c>
      <c r="IGD88" s="310">
        <f t="shared" si="99"/>
        <v>-859.63297674911405</v>
      </c>
      <c r="IGE88" s="310">
        <f t="shared" si="99"/>
        <v>-859.63297674911405</v>
      </c>
      <c r="IGF88" s="310">
        <f t="shared" si="99"/>
        <v>-859.63297674911405</v>
      </c>
      <c r="IGG88" s="310">
        <f t="shared" si="99"/>
        <v>-859.63297674911405</v>
      </c>
      <c r="IGH88" s="310">
        <f t="shared" si="99"/>
        <v>-859.63297674911405</v>
      </c>
      <c r="IGI88" s="310">
        <f t="shared" si="99"/>
        <v>-859.63297674911405</v>
      </c>
      <c r="IGJ88" s="310">
        <f t="shared" si="99"/>
        <v>-859.63297674911405</v>
      </c>
      <c r="IGK88" s="310">
        <f t="shared" si="99"/>
        <v>-859.63297674911405</v>
      </c>
      <c r="IGL88" s="310">
        <f t="shared" si="99"/>
        <v>-859.63297674911405</v>
      </c>
      <c r="IGM88" s="310">
        <f t="shared" si="99"/>
        <v>-859.63297674911405</v>
      </c>
      <c r="IGN88" s="310">
        <f t="shared" si="99"/>
        <v>-859.63297674911405</v>
      </c>
      <c r="IGO88" s="310">
        <f t="shared" si="99"/>
        <v>-859.63297674911405</v>
      </c>
      <c r="IGP88" s="310">
        <f t="shared" ref="IGP88:IJA88" si="100">(IGP$87*$B101+SUM($F$8:$F$10)-((IGP$87*$B101+SUM($F$8:$F$10))/$F$11*$F$40)-($F$27*IGP$87/$D$7)-SUM($F$14:$F$26,$F$28:$F$33,$F$35:$F$36,$F$41))</f>
        <v>-859.63297674911405</v>
      </c>
      <c r="IGQ88" s="310">
        <f t="shared" si="100"/>
        <v>-859.63297674911405</v>
      </c>
      <c r="IGR88" s="310">
        <f t="shared" si="100"/>
        <v>-859.63297674911405</v>
      </c>
      <c r="IGS88" s="310">
        <f t="shared" si="100"/>
        <v>-859.63297674911405</v>
      </c>
      <c r="IGT88" s="310">
        <f t="shared" si="100"/>
        <v>-859.63297674911405</v>
      </c>
      <c r="IGU88" s="310">
        <f t="shared" si="100"/>
        <v>-859.63297674911405</v>
      </c>
      <c r="IGV88" s="310">
        <f t="shared" si="100"/>
        <v>-859.63297674911405</v>
      </c>
      <c r="IGW88" s="310">
        <f t="shared" si="100"/>
        <v>-859.63297674911405</v>
      </c>
      <c r="IGX88" s="310">
        <f t="shared" si="100"/>
        <v>-859.63297674911405</v>
      </c>
      <c r="IGY88" s="310">
        <f t="shared" si="100"/>
        <v>-859.63297674911405</v>
      </c>
      <c r="IGZ88" s="310">
        <f t="shared" si="100"/>
        <v>-859.63297674911405</v>
      </c>
      <c r="IHA88" s="310">
        <f t="shared" si="100"/>
        <v>-859.63297674911405</v>
      </c>
      <c r="IHB88" s="310">
        <f t="shared" si="100"/>
        <v>-859.63297674911405</v>
      </c>
      <c r="IHC88" s="310">
        <f t="shared" si="100"/>
        <v>-859.63297674911405</v>
      </c>
      <c r="IHD88" s="310">
        <f t="shared" si="100"/>
        <v>-859.63297674911405</v>
      </c>
      <c r="IHE88" s="310">
        <f t="shared" si="100"/>
        <v>-859.63297674911405</v>
      </c>
      <c r="IHF88" s="310">
        <f t="shared" si="100"/>
        <v>-859.63297674911405</v>
      </c>
      <c r="IHG88" s="310">
        <f t="shared" si="100"/>
        <v>-859.63297674911405</v>
      </c>
      <c r="IHH88" s="310">
        <f t="shared" si="100"/>
        <v>-859.63297674911405</v>
      </c>
      <c r="IHI88" s="310">
        <f t="shared" si="100"/>
        <v>-859.63297674911405</v>
      </c>
      <c r="IHJ88" s="310">
        <f t="shared" si="100"/>
        <v>-859.63297674911405</v>
      </c>
      <c r="IHK88" s="310">
        <f t="shared" si="100"/>
        <v>-859.63297674911405</v>
      </c>
      <c r="IHL88" s="310">
        <f t="shared" si="100"/>
        <v>-859.63297674911405</v>
      </c>
      <c r="IHM88" s="310">
        <f t="shared" si="100"/>
        <v>-859.63297674911405</v>
      </c>
      <c r="IHN88" s="310">
        <f t="shared" si="100"/>
        <v>-859.63297674911405</v>
      </c>
      <c r="IHO88" s="310">
        <f t="shared" si="100"/>
        <v>-859.63297674911405</v>
      </c>
      <c r="IHP88" s="310">
        <f t="shared" si="100"/>
        <v>-859.63297674911405</v>
      </c>
      <c r="IHQ88" s="310">
        <f t="shared" si="100"/>
        <v>-859.63297674911405</v>
      </c>
      <c r="IHR88" s="310">
        <f t="shared" si="100"/>
        <v>-859.63297674911405</v>
      </c>
      <c r="IHS88" s="310">
        <f t="shared" si="100"/>
        <v>-859.63297674911405</v>
      </c>
      <c r="IHT88" s="310">
        <f t="shared" si="100"/>
        <v>-859.63297674911405</v>
      </c>
      <c r="IHU88" s="310">
        <f t="shared" si="100"/>
        <v>-859.63297674911405</v>
      </c>
      <c r="IHV88" s="310">
        <f t="shared" si="100"/>
        <v>-859.63297674911405</v>
      </c>
      <c r="IHW88" s="310">
        <f t="shared" si="100"/>
        <v>-859.63297674911405</v>
      </c>
      <c r="IHX88" s="310">
        <f t="shared" si="100"/>
        <v>-859.63297674911405</v>
      </c>
      <c r="IHY88" s="310">
        <f t="shared" si="100"/>
        <v>-859.63297674911405</v>
      </c>
      <c r="IHZ88" s="310">
        <f t="shared" si="100"/>
        <v>-859.63297674911405</v>
      </c>
      <c r="IIA88" s="310">
        <f t="shared" si="100"/>
        <v>-859.63297674911405</v>
      </c>
      <c r="IIB88" s="310">
        <f t="shared" si="100"/>
        <v>-859.63297674911405</v>
      </c>
      <c r="IIC88" s="310">
        <f t="shared" si="100"/>
        <v>-859.63297674911405</v>
      </c>
      <c r="IID88" s="310">
        <f t="shared" si="100"/>
        <v>-859.63297674911405</v>
      </c>
      <c r="IIE88" s="310">
        <f t="shared" si="100"/>
        <v>-859.63297674911405</v>
      </c>
      <c r="IIF88" s="310">
        <f t="shared" si="100"/>
        <v>-859.63297674911405</v>
      </c>
      <c r="IIG88" s="310">
        <f t="shared" si="100"/>
        <v>-859.63297674911405</v>
      </c>
      <c r="IIH88" s="310">
        <f t="shared" si="100"/>
        <v>-859.63297674911405</v>
      </c>
      <c r="III88" s="310">
        <f t="shared" si="100"/>
        <v>-859.63297674911405</v>
      </c>
      <c r="IIJ88" s="310">
        <f t="shared" si="100"/>
        <v>-859.63297674911405</v>
      </c>
      <c r="IIK88" s="310">
        <f t="shared" si="100"/>
        <v>-859.63297674911405</v>
      </c>
      <c r="IIL88" s="310">
        <f t="shared" si="100"/>
        <v>-859.63297674911405</v>
      </c>
      <c r="IIM88" s="310">
        <f t="shared" si="100"/>
        <v>-859.63297674911405</v>
      </c>
      <c r="IIN88" s="310">
        <f t="shared" si="100"/>
        <v>-859.63297674911405</v>
      </c>
      <c r="IIO88" s="310">
        <f t="shared" si="100"/>
        <v>-859.63297674911405</v>
      </c>
      <c r="IIP88" s="310">
        <f t="shared" si="100"/>
        <v>-859.63297674911405</v>
      </c>
      <c r="IIQ88" s="310">
        <f t="shared" si="100"/>
        <v>-859.63297674911405</v>
      </c>
      <c r="IIR88" s="310">
        <f t="shared" si="100"/>
        <v>-859.63297674911405</v>
      </c>
      <c r="IIS88" s="310">
        <f t="shared" si="100"/>
        <v>-859.63297674911405</v>
      </c>
      <c r="IIT88" s="310">
        <f t="shared" si="100"/>
        <v>-859.63297674911405</v>
      </c>
      <c r="IIU88" s="310">
        <f t="shared" si="100"/>
        <v>-859.63297674911405</v>
      </c>
      <c r="IIV88" s="310">
        <f t="shared" si="100"/>
        <v>-859.63297674911405</v>
      </c>
      <c r="IIW88" s="310">
        <f t="shared" si="100"/>
        <v>-859.63297674911405</v>
      </c>
      <c r="IIX88" s="310">
        <f t="shared" si="100"/>
        <v>-859.63297674911405</v>
      </c>
      <c r="IIY88" s="310">
        <f t="shared" si="100"/>
        <v>-859.63297674911405</v>
      </c>
      <c r="IIZ88" s="310">
        <f t="shared" si="100"/>
        <v>-859.63297674911405</v>
      </c>
      <c r="IJA88" s="310">
        <f t="shared" si="100"/>
        <v>-859.63297674911405</v>
      </c>
      <c r="IJB88" s="310">
        <f t="shared" ref="IJB88:ILM88" si="101">(IJB$87*$B101+SUM($F$8:$F$10)-((IJB$87*$B101+SUM($F$8:$F$10))/$F$11*$F$40)-($F$27*IJB$87/$D$7)-SUM($F$14:$F$26,$F$28:$F$33,$F$35:$F$36,$F$41))</f>
        <v>-859.63297674911405</v>
      </c>
      <c r="IJC88" s="310">
        <f t="shared" si="101"/>
        <v>-859.63297674911405</v>
      </c>
      <c r="IJD88" s="310">
        <f t="shared" si="101"/>
        <v>-859.63297674911405</v>
      </c>
      <c r="IJE88" s="310">
        <f t="shared" si="101"/>
        <v>-859.63297674911405</v>
      </c>
      <c r="IJF88" s="310">
        <f t="shared" si="101"/>
        <v>-859.63297674911405</v>
      </c>
      <c r="IJG88" s="310">
        <f t="shared" si="101"/>
        <v>-859.63297674911405</v>
      </c>
      <c r="IJH88" s="310">
        <f t="shared" si="101"/>
        <v>-859.63297674911405</v>
      </c>
      <c r="IJI88" s="310">
        <f t="shared" si="101"/>
        <v>-859.63297674911405</v>
      </c>
      <c r="IJJ88" s="310">
        <f t="shared" si="101"/>
        <v>-859.63297674911405</v>
      </c>
      <c r="IJK88" s="310">
        <f t="shared" si="101"/>
        <v>-859.63297674911405</v>
      </c>
      <c r="IJL88" s="310">
        <f t="shared" si="101"/>
        <v>-859.63297674911405</v>
      </c>
      <c r="IJM88" s="310">
        <f t="shared" si="101"/>
        <v>-859.63297674911405</v>
      </c>
      <c r="IJN88" s="310">
        <f t="shared" si="101"/>
        <v>-859.63297674911405</v>
      </c>
      <c r="IJO88" s="310">
        <f t="shared" si="101"/>
        <v>-859.63297674911405</v>
      </c>
      <c r="IJP88" s="310">
        <f t="shared" si="101"/>
        <v>-859.63297674911405</v>
      </c>
      <c r="IJQ88" s="310">
        <f t="shared" si="101"/>
        <v>-859.63297674911405</v>
      </c>
      <c r="IJR88" s="310">
        <f t="shared" si="101"/>
        <v>-859.63297674911405</v>
      </c>
      <c r="IJS88" s="310">
        <f t="shared" si="101"/>
        <v>-859.63297674911405</v>
      </c>
      <c r="IJT88" s="310">
        <f t="shared" si="101"/>
        <v>-859.63297674911405</v>
      </c>
      <c r="IJU88" s="310">
        <f t="shared" si="101"/>
        <v>-859.63297674911405</v>
      </c>
      <c r="IJV88" s="310">
        <f t="shared" si="101"/>
        <v>-859.63297674911405</v>
      </c>
      <c r="IJW88" s="310">
        <f t="shared" si="101"/>
        <v>-859.63297674911405</v>
      </c>
      <c r="IJX88" s="310">
        <f t="shared" si="101"/>
        <v>-859.63297674911405</v>
      </c>
      <c r="IJY88" s="310">
        <f t="shared" si="101"/>
        <v>-859.63297674911405</v>
      </c>
      <c r="IJZ88" s="310">
        <f t="shared" si="101"/>
        <v>-859.63297674911405</v>
      </c>
      <c r="IKA88" s="310">
        <f t="shared" si="101"/>
        <v>-859.63297674911405</v>
      </c>
      <c r="IKB88" s="310">
        <f t="shared" si="101"/>
        <v>-859.63297674911405</v>
      </c>
      <c r="IKC88" s="310">
        <f t="shared" si="101"/>
        <v>-859.63297674911405</v>
      </c>
      <c r="IKD88" s="310">
        <f t="shared" si="101"/>
        <v>-859.63297674911405</v>
      </c>
      <c r="IKE88" s="310">
        <f t="shared" si="101"/>
        <v>-859.63297674911405</v>
      </c>
      <c r="IKF88" s="310">
        <f t="shared" si="101"/>
        <v>-859.63297674911405</v>
      </c>
      <c r="IKG88" s="310">
        <f t="shared" si="101"/>
        <v>-859.63297674911405</v>
      </c>
      <c r="IKH88" s="310">
        <f t="shared" si="101"/>
        <v>-859.63297674911405</v>
      </c>
      <c r="IKI88" s="310">
        <f t="shared" si="101"/>
        <v>-859.63297674911405</v>
      </c>
      <c r="IKJ88" s="310">
        <f t="shared" si="101"/>
        <v>-859.63297674911405</v>
      </c>
      <c r="IKK88" s="310">
        <f t="shared" si="101"/>
        <v>-859.63297674911405</v>
      </c>
      <c r="IKL88" s="310">
        <f t="shared" si="101"/>
        <v>-859.63297674911405</v>
      </c>
      <c r="IKM88" s="310">
        <f t="shared" si="101"/>
        <v>-859.63297674911405</v>
      </c>
      <c r="IKN88" s="310">
        <f t="shared" si="101"/>
        <v>-859.63297674911405</v>
      </c>
      <c r="IKO88" s="310">
        <f t="shared" si="101"/>
        <v>-859.63297674911405</v>
      </c>
      <c r="IKP88" s="310">
        <f t="shared" si="101"/>
        <v>-859.63297674911405</v>
      </c>
      <c r="IKQ88" s="310">
        <f t="shared" si="101"/>
        <v>-859.63297674911405</v>
      </c>
      <c r="IKR88" s="310">
        <f t="shared" si="101"/>
        <v>-859.63297674911405</v>
      </c>
      <c r="IKS88" s="310">
        <f t="shared" si="101"/>
        <v>-859.63297674911405</v>
      </c>
      <c r="IKT88" s="310">
        <f t="shared" si="101"/>
        <v>-859.63297674911405</v>
      </c>
      <c r="IKU88" s="310">
        <f t="shared" si="101"/>
        <v>-859.63297674911405</v>
      </c>
      <c r="IKV88" s="310">
        <f t="shared" si="101"/>
        <v>-859.63297674911405</v>
      </c>
      <c r="IKW88" s="310">
        <f t="shared" si="101"/>
        <v>-859.63297674911405</v>
      </c>
      <c r="IKX88" s="310">
        <f t="shared" si="101"/>
        <v>-859.63297674911405</v>
      </c>
      <c r="IKY88" s="310">
        <f t="shared" si="101"/>
        <v>-859.63297674911405</v>
      </c>
      <c r="IKZ88" s="310">
        <f t="shared" si="101"/>
        <v>-859.63297674911405</v>
      </c>
      <c r="ILA88" s="310">
        <f t="shared" si="101"/>
        <v>-859.63297674911405</v>
      </c>
      <c r="ILB88" s="310">
        <f t="shared" si="101"/>
        <v>-859.63297674911405</v>
      </c>
      <c r="ILC88" s="310">
        <f t="shared" si="101"/>
        <v>-859.63297674911405</v>
      </c>
      <c r="ILD88" s="310">
        <f t="shared" si="101"/>
        <v>-859.63297674911405</v>
      </c>
      <c r="ILE88" s="310">
        <f t="shared" si="101"/>
        <v>-859.63297674911405</v>
      </c>
      <c r="ILF88" s="310">
        <f t="shared" si="101"/>
        <v>-859.63297674911405</v>
      </c>
      <c r="ILG88" s="310">
        <f t="shared" si="101"/>
        <v>-859.63297674911405</v>
      </c>
      <c r="ILH88" s="310">
        <f t="shared" si="101"/>
        <v>-859.63297674911405</v>
      </c>
      <c r="ILI88" s="310">
        <f t="shared" si="101"/>
        <v>-859.63297674911405</v>
      </c>
      <c r="ILJ88" s="310">
        <f t="shared" si="101"/>
        <v>-859.63297674911405</v>
      </c>
      <c r="ILK88" s="310">
        <f t="shared" si="101"/>
        <v>-859.63297674911405</v>
      </c>
      <c r="ILL88" s="310">
        <f t="shared" si="101"/>
        <v>-859.63297674911405</v>
      </c>
      <c r="ILM88" s="310">
        <f t="shared" si="101"/>
        <v>-859.63297674911405</v>
      </c>
      <c r="ILN88" s="310">
        <f t="shared" ref="ILN88:INY88" si="102">(ILN$87*$B101+SUM($F$8:$F$10)-((ILN$87*$B101+SUM($F$8:$F$10))/$F$11*$F$40)-($F$27*ILN$87/$D$7)-SUM($F$14:$F$26,$F$28:$F$33,$F$35:$F$36,$F$41))</f>
        <v>-859.63297674911405</v>
      </c>
      <c r="ILO88" s="310">
        <f t="shared" si="102"/>
        <v>-859.63297674911405</v>
      </c>
      <c r="ILP88" s="310">
        <f t="shared" si="102"/>
        <v>-859.63297674911405</v>
      </c>
      <c r="ILQ88" s="310">
        <f t="shared" si="102"/>
        <v>-859.63297674911405</v>
      </c>
      <c r="ILR88" s="310">
        <f t="shared" si="102"/>
        <v>-859.63297674911405</v>
      </c>
      <c r="ILS88" s="310">
        <f t="shared" si="102"/>
        <v>-859.63297674911405</v>
      </c>
      <c r="ILT88" s="310">
        <f t="shared" si="102"/>
        <v>-859.63297674911405</v>
      </c>
      <c r="ILU88" s="310">
        <f t="shared" si="102"/>
        <v>-859.63297674911405</v>
      </c>
      <c r="ILV88" s="310">
        <f t="shared" si="102"/>
        <v>-859.63297674911405</v>
      </c>
      <c r="ILW88" s="310">
        <f t="shared" si="102"/>
        <v>-859.63297674911405</v>
      </c>
      <c r="ILX88" s="310">
        <f t="shared" si="102"/>
        <v>-859.63297674911405</v>
      </c>
      <c r="ILY88" s="310">
        <f t="shared" si="102"/>
        <v>-859.63297674911405</v>
      </c>
      <c r="ILZ88" s="310">
        <f t="shared" si="102"/>
        <v>-859.63297674911405</v>
      </c>
      <c r="IMA88" s="310">
        <f t="shared" si="102"/>
        <v>-859.63297674911405</v>
      </c>
      <c r="IMB88" s="310">
        <f t="shared" si="102"/>
        <v>-859.63297674911405</v>
      </c>
      <c r="IMC88" s="310">
        <f t="shared" si="102"/>
        <v>-859.63297674911405</v>
      </c>
      <c r="IMD88" s="310">
        <f t="shared" si="102"/>
        <v>-859.63297674911405</v>
      </c>
      <c r="IME88" s="310">
        <f t="shared" si="102"/>
        <v>-859.63297674911405</v>
      </c>
      <c r="IMF88" s="310">
        <f t="shared" si="102"/>
        <v>-859.63297674911405</v>
      </c>
      <c r="IMG88" s="310">
        <f t="shared" si="102"/>
        <v>-859.63297674911405</v>
      </c>
      <c r="IMH88" s="310">
        <f t="shared" si="102"/>
        <v>-859.63297674911405</v>
      </c>
      <c r="IMI88" s="310">
        <f t="shared" si="102"/>
        <v>-859.63297674911405</v>
      </c>
      <c r="IMJ88" s="310">
        <f t="shared" si="102"/>
        <v>-859.63297674911405</v>
      </c>
      <c r="IMK88" s="310">
        <f t="shared" si="102"/>
        <v>-859.63297674911405</v>
      </c>
      <c r="IML88" s="310">
        <f t="shared" si="102"/>
        <v>-859.63297674911405</v>
      </c>
      <c r="IMM88" s="310">
        <f t="shared" si="102"/>
        <v>-859.63297674911405</v>
      </c>
      <c r="IMN88" s="310">
        <f t="shared" si="102"/>
        <v>-859.63297674911405</v>
      </c>
      <c r="IMO88" s="310">
        <f t="shared" si="102"/>
        <v>-859.63297674911405</v>
      </c>
      <c r="IMP88" s="310">
        <f t="shared" si="102"/>
        <v>-859.63297674911405</v>
      </c>
      <c r="IMQ88" s="310">
        <f t="shared" si="102"/>
        <v>-859.63297674911405</v>
      </c>
      <c r="IMR88" s="310">
        <f t="shared" si="102"/>
        <v>-859.63297674911405</v>
      </c>
      <c r="IMS88" s="310">
        <f t="shared" si="102"/>
        <v>-859.63297674911405</v>
      </c>
      <c r="IMT88" s="310">
        <f t="shared" si="102"/>
        <v>-859.63297674911405</v>
      </c>
      <c r="IMU88" s="310">
        <f t="shared" si="102"/>
        <v>-859.63297674911405</v>
      </c>
      <c r="IMV88" s="310">
        <f t="shared" si="102"/>
        <v>-859.63297674911405</v>
      </c>
      <c r="IMW88" s="310">
        <f t="shared" si="102"/>
        <v>-859.63297674911405</v>
      </c>
      <c r="IMX88" s="310">
        <f t="shared" si="102"/>
        <v>-859.63297674911405</v>
      </c>
      <c r="IMY88" s="310">
        <f t="shared" si="102"/>
        <v>-859.63297674911405</v>
      </c>
      <c r="IMZ88" s="310">
        <f t="shared" si="102"/>
        <v>-859.63297674911405</v>
      </c>
      <c r="INA88" s="310">
        <f t="shared" si="102"/>
        <v>-859.63297674911405</v>
      </c>
      <c r="INB88" s="310">
        <f t="shared" si="102"/>
        <v>-859.63297674911405</v>
      </c>
      <c r="INC88" s="310">
        <f t="shared" si="102"/>
        <v>-859.63297674911405</v>
      </c>
      <c r="IND88" s="310">
        <f t="shared" si="102"/>
        <v>-859.63297674911405</v>
      </c>
      <c r="INE88" s="310">
        <f t="shared" si="102"/>
        <v>-859.63297674911405</v>
      </c>
      <c r="INF88" s="310">
        <f t="shared" si="102"/>
        <v>-859.63297674911405</v>
      </c>
      <c r="ING88" s="310">
        <f t="shared" si="102"/>
        <v>-859.63297674911405</v>
      </c>
      <c r="INH88" s="310">
        <f t="shared" si="102"/>
        <v>-859.63297674911405</v>
      </c>
      <c r="INI88" s="310">
        <f t="shared" si="102"/>
        <v>-859.63297674911405</v>
      </c>
      <c r="INJ88" s="310">
        <f t="shared" si="102"/>
        <v>-859.63297674911405</v>
      </c>
      <c r="INK88" s="310">
        <f t="shared" si="102"/>
        <v>-859.63297674911405</v>
      </c>
      <c r="INL88" s="310">
        <f t="shared" si="102"/>
        <v>-859.63297674911405</v>
      </c>
      <c r="INM88" s="310">
        <f t="shared" si="102"/>
        <v>-859.63297674911405</v>
      </c>
      <c r="INN88" s="310">
        <f t="shared" si="102"/>
        <v>-859.63297674911405</v>
      </c>
      <c r="INO88" s="310">
        <f t="shared" si="102"/>
        <v>-859.63297674911405</v>
      </c>
      <c r="INP88" s="310">
        <f t="shared" si="102"/>
        <v>-859.63297674911405</v>
      </c>
      <c r="INQ88" s="310">
        <f t="shared" si="102"/>
        <v>-859.63297674911405</v>
      </c>
      <c r="INR88" s="310">
        <f t="shared" si="102"/>
        <v>-859.63297674911405</v>
      </c>
      <c r="INS88" s="310">
        <f t="shared" si="102"/>
        <v>-859.63297674911405</v>
      </c>
      <c r="INT88" s="310">
        <f t="shared" si="102"/>
        <v>-859.63297674911405</v>
      </c>
      <c r="INU88" s="310">
        <f t="shared" si="102"/>
        <v>-859.63297674911405</v>
      </c>
      <c r="INV88" s="310">
        <f t="shared" si="102"/>
        <v>-859.63297674911405</v>
      </c>
      <c r="INW88" s="310">
        <f t="shared" si="102"/>
        <v>-859.63297674911405</v>
      </c>
      <c r="INX88" s="310">
        <f t="shared" si="102"/>
        <v>-859.63297674911405</v>
      </c>
      <c r="INY88" s="310">
        <f t="shared" si="102"/>
        <v>-859.63297674911405</v>
      </c>
      <c r="INZ88" s="310">
        <f t="shared" ref="INZ88:IQK88" si="103">(INZ$87*$B101+SUM($F$8:$F$10)-((INZ$87*$B101+SUM($F$8:$F$10))/$F$11*$F$40)-($F$27*INZ$87/$D$7)-SUM($F$14:$F$26,$F$28:$F$33,$F$35:$F$36,$F$41))</f>
        <v>-859.63297674911405</v>
      </c>
      <c r="IOA88" s="310">
        <f t="shared" si="103"/>
        <v>-859.63297674911405</v>
      </c>
      <c r="IOB88" s="310">
        <f t="shared" si="103"/>
        <v>-859.63297674911405</v>
      </c>
      <c r="IOC88" s="310">
        <f t="shared" si="103"/>
        <v>-859.63297674911405</v>
      </c>
      <c r="IOD88" s="310">
        <f t="shared" si="103"/>
        <v>-859.63297674911405</v>
      </c>
      <c r="IOE88" s="310">
        <f t="shared" si="103"/>
        <v>-859.63297674911405</v>
      </c>
      <c r="IOF88" s="310">
        <f t="shared" si="103"/>
        <v>-859.63297674911405</v>
      </c>
      <c r="IOG88" s="310">
        <f t="shared" si="103"/>
        <v>-859.63297674911405</v>
      </c>
      <c r="IOH88" s="310">
        <f t="shared" si="103"/>
        <v>-859.63297674911405</v>
      </c>
      <c r="IOI88" s="310">
        <f t="shared" si="103"/>
        <v>-859.63297674911405</v>
      </c>
      <c r="IOJ88" s="310">
        <f t="shared" si="103"/>
        <v>-859.63297674911405</v>
      </c>
      <c r="IOK88" s="310">
        <f t="shared" si="103"/>
        <v>-859.63297674911405</v>
      </c>
      <c r="IOL88" s="310">
        <f t="shared" si="103"/>
        <v>-859.63297674911405</v>
      </c>
      <c r="IOM88" s="310">
        <f t="shared" si="103"/>
        <v>-859.63297674911405</v>
      </c>
      <c r="ION88" s="310">
        <f t="shared" si="103"/>
        <v>-859.63297674911405</v>
      </c>
      <c r="IOO88" s="310">
        <f t="shared" si="103"/>
        <v>-859.63297674911405</v>
      </c>
      <c r="IOP88" s="310">
        <f t="shared" si="103"/>
        <v>-859.63297674911405</v>
      </c>
      <c r="IOQ88" s="310">
        <f t="shared" si="103"/>
        <v>-859.63297674911405</v>
      </c>
      <c r="IOR88" s="310">
        <f t="shared" si="103"/>
        <v>-859.63297674911405</v>
      </c>
      <c r="IOS88" s="310">
        <f t="shared" si="103"/>
        <v>-859.63297674911405</v>
      </c>
      <c r="IOT88" s="310">
        <f t="shared" si="103"/>
        <v>-859.63297674911405</v>
      </c>
      <c r="IOU88" s="310">
        <f t="shared" si="103"/>
        <v>-859.63297674911405</v>
      </c>
      <c r="IOV88" s="310">
        <f t="shared" si="103"/>
        <v>-859.63297674911405</v>
      </c>
      <c r="IOW88" s="310">
        <f t="shared" si="103"/>
        <v>-859.63297674911405</v>
      </c>
      <c r="IOX88" s="310">
        <f t="shared" si="103"/>
        <v>-859.63297674911405</v>
      </c>
      <c r="IOY88" s="310">
        <f t="shared" si="103"/>
        <v>-859.63297674911405</v>
      </c>
      <c r="IOZ88" s="310">
        <f t="shared" si="103"/>
        <v>-859.63297674911405</v>
      </c>
      <c r="IPA88" s="310">
        <f t="shared" si="103"/>
        <v>-859.63297674911405</v>
      </c>
      <c r="IPB88" s="310">
        <f t="shared" si="103"/>
        <v>-859.63297674911405</v>
      </c>
      <c r="IPC88" s="310">
        <f t="shared" si="103"/>
        <v>-859.63297674911405</v>
      </c>
      <c r="IPD88" s="310">
        <f t="shared" si="103"/>
        <v>-859.63297674911405</v>
      </c>
      <c r="IPE88" s="310">
        <f t="shared" si="103"/>
        <v>-859.63297674911405</v>
      </c>
      <c r="IPF88" s="310">
        <f t="shared" si="103"/>
        <v>-859.63297674911405</v>
      </c>
      <c r="IPG88" s="310">
        <f t="shared" si="103"/>
        <v>-859.63297674911405</v>
      </c>
      <c r="IPH88" s="310">
        <f t="shared" si="103"/>
        <v>-859.63297674911405</v>
      </c>
      <c r="IPI88" s="310">
        <f t="shared" si="103"/>
        <v>-859.63297674911405</v>
      </c>
      <c r="IPJ88" s="310">
        <f t="shared" si="103"/>
        <v>-859.63297674911405</v>
      </c>
      <c r="IPK88" s="310">
        <f t="shared" si="103"/>
        <v>-859.63297674911405</v>
      </c>
      <c r="IPL88" s="310">
        <f t="shared" si="103"/>
        <v>-859.63297674911405</v>
      </c>
      <c r="IPM88" s="310">
        <f t="shared" si="103"/>
        <v>-859.63297674911405</v>
      </c>
      <c r="IPN88" s="310">
        <f t="shared" si="103"/>
        <v>-859.63297674911405</v>
      </c>
      <c r="IPO88" s="310">
        <f t="shared" si="103"/>
        <v>-859.63297674911405</v>
      </c>
      <c r="IPP88" s="310">
        <f t="shared" si="103"/>
        <v>-859.63297674911405</v>
      </c>
      <c r="IPQ88" s="310">
        <f t="shared" si="103"/>
        <v>-859.63297674911405</v>
      </c>
      <c r="IPR88" s="310">
        <f t="shared" si="103"/>
        <v>-859.63297674911405</v>
      </c>
      <c r="IPS88" s="310">
        <f t="shared" si="103"/>
        <v>-859.63297674911405</v>
      </c>
      <c r="IPT88" s="310">
        <f t="shared" si="103"/>
        <v>-859.63297674911405</v>
      </c>
      <c r="IPU88" s="310">
        <f t="shared" si="103"/>
        <v>-859.63297674911405</v>
      </c>
      <c r="IPV88" s="310">
        <f t="shared" si="103"/>
        <v>-859.63297674911405</v>
      </c>
      <c r="IPW88" s="310">
        <f t="shared" si="103"/>
        <v>-859.63297674911405</v>
      </c>
      <c r="IPX88" s="310">
        <f t="shared" si="103"/>
        <v>-859.63297674911405</v>
      </c>
      <c r="IPY88" s="310">
        <f t="shared" si="103"/>
        <v>-859.63297674911405</v>
      </c>
      <c r="IPZ88" s="310">
        <f t="shared" si="103"/>
        <v>-859.63297674911405</v>
      </c>
      <c r="IQA88" s="310">
        <f t="shared" si="103"/>
        <v>-859.63297674911405</v>
      </c>
      <c r="IQB88" s="310">
        <f t="shared" si="103"/>
        <v>-859.63297674911405</v>
      </c>
      <c r="IQC88" s="310">
        <f t="shared" si="103"/>
        <v>-859.63297674911405</v>
      </c>
      <c r="IQD88" s="310">
        <f t="shared" si="103"/>
        <v>-859.63297674911405</v>
      </c>
      <c r="IQE88" s="310">
        <f t="shared" si="103"/>
        <v>-859.63297674911405</v>
      </c>
      <c r="IQF88" s="310">
        <f t="shared" si="103"/>
        <v>-859.63297674911405</v>
      </c>
      <c r="IQG88" s="310">
        <f t="shared" si="103"/>
        <v>-859.63297674911405</v>
      </c>
      <c r="IQH88" s="310">
        <f t="shared" si="103"/>
        <v>-859.63297674911405</v>
      </c>
      <c r="IQI88" s="310">
        <f t="shared" si="103"/>
        <v>-859.63297674911405</v>
      </c>
      <c r="IQJ88" s="310">
        <f t="shared" si="103"/>
        <v>-859.63297674911405</v>
      </c>
      <c r="IQK88" s="310">
        <f t="shared" si="103"/>
        <v>-859.63297674911405</v>
      </c>
      <c r="IQL88" s="310">
        <f t="shared" ref="IQL88:ISW88" si="104">(IQL$87*$B101+SUM($F$8:$F$10)-((IQL$87*$B101+SUM($F$8:$F$10))/$F$11*$F$40)-($F$27*IQL$87/$D$7)-SUM($F$14:$F$26,$F$28:$F$33,$F$35:$F$36,$F$41))</f>
        <v>-859.63297674911405</v>
      </c>
      <c r="IQM88" s="310">
        <f t="shared" si="104"/>
        <v>-859.63297674911405</v>
      </c>
      <c r="IQN88" s="310">
        <f t="shared" si="104"/>
        <v>-859.63297674911405</v>
      </c>
      <c r="IQO88" s="310">
        <f t="shared" si="104"/>
        <v>-859.63297674911405</v>
      </c>
      <c r="IQP88" s="310">
        <f t="shared" si="104"/>
        <v>-859.63297674911405</v>
      </c>
      <c r="IQQ88" s="310">
        <f t="shared" si="104"/>
        <v>-859.63297674911405</v>
      </c>
      <c r="IQR88" s="310">
        <f t="shared" si="104"/>
        <v>-859.63297674911405</v>
      </c>
      <c r="IQS88" s="310">
        <f t="shared" si="104"/>
        <v>-859.63297674911405</v>
      </c>
      <c r="IQT88" s="310">
        <f t="shared" si="104"/>
        <v>-859.63297674911405</v>
      </c>
      <c r="IQU88" s="310">
        <f t="shared" si="104"/>
        <v>-859.63297674911405</v>
      </c>
      <c r="IQV88" s="310">
        <f t="shared" si="104"/>
        <v>-859.63297674911405</v>
      </c>
      <c r="IQW88" s="310">
        <f t="shared" si="104"/>
        <v>-859.63297674911405</v>
      </c>
      <c r="IQX88" s="310">
        <f t="shared" si="104"/>
        <v>-859.63297674911405</v>
      </c>
      <c r="IQY88" s="310">
        <f t="shared" si="104"/>
        <v>-859.63297674911405</v>
      </c>
      <c r="IQZ88" s="310">
        <f t="shared" si="104"/>
        <v>-859.63297674911405</v>
      </c>
      <c r="IRA88" s="310">
        <f t="shared" si="104"/>
        <v>-859.63297674911405</v>
      </c>
      <c r="IRB88" s="310">
        <f t="shared" si="104"/>
        <v>-859.63297674911405</v>
      </c>
      <c r="IRC88" s="310">
        <f t="shared" si="104"/>
        <v>-859.63297674911405</v>
      </c>
      <c r="IRD88" s="310">
        <f t="shared" si="104"/>
        <v>-859.63297674911405</v>
      </c>
      <c r="IRE88" s="310">
        <f t="shared" si="104"/>
        <v>-859.63297674911405</v>
      </c>
      <c r="IRF88" s="310">
        <f t="shared" si="104"/>
        <v>-859.63297674911405</v>
      </c>
      <c r="IRG88" s="310">
        <f t="shared" si="104"/>
        <v>-859.63297674911405</v>
      </c>
      <c r="IRH88" s="310">
        <f t="shared" si="104"/>
        <v>-859.63297674911405</v>
      </c>
      <c r="IRI88" s="310">
        <f t="shared" si="104"/>
        <v>-859.63297674911405</v>
      </c>
      <c r="IRJ88" s="310">
        <f t="shared" si="104"/>
        <v>-859.63297674911405</v>
      </c>
      <c r="IRK88" s="310">
        <f t="shared" si="104"/>
        <v>-859.63297674911405</v>
      </c>
      <c r="IRL88" s="310">
        <f t="shared" si="104"/>
        <v>-859.63297674911405</v>
      </c>
      <c r="IRM88" s="310">
        <f t="shared" si="104"/>
        <v>-859.63297674911405</v>
      </c>
      <c r="IRN88" s="310">
        <f t="shared" si="104"/>
        <v>-859.63297674911405</v>
      </c>
      <c r="IRO88" s="310">
        <f t="shared" si="104"/>
        <v>-859.63297674911405</v>
      </c>
      <c r="IRP88" s="310">
        <f t="shared" si="104"/>
        <v>-859.63297674911405</v>
      </c>
      <c r="IRQ88" s="310">
        <f t="shared" si="104"/>
        <v>-859.63297674911405</v>
      </c>
      <c r="IRR88" s="310">
        <f t="shared" si="104"/>
        <v>-859.63297674911405</v>
      </c>
      <c r="IRS88" s="310">
        <f t="shared" si="104"/>
        <v>-859.63297674911405</v>
      </c>
      <c r="IRT88" s="310">
        <f t="shared" si="104"/>
        <v>-859.63297674911405</v>
      </c>
      <c r="IRU88" s="310">
        <f t="shared" si="104"/>
        <v>-859.63297674911405</v>
      </c>
      <c r="IRV88" s="310">
        <f t="shared" si="104"/>
        <v>-859.63297674911405</v>
      </c>
      <c r="IRW88" s="310">
        <f t="shared" si="104"/>
        <v>-859.63297674911405</v>
      </c>
      <c r="IRX88" s="310">
        <f t="shared" si="104"/>
        <v>-859.63297674911405</v>
      </c>
      <c r="IRY88" s="310">
        <f t="shared" si="104"/>
        <v>-859.63297674911405</v>
      </c>
      <c r="IRZ88" s="310">
        <f t="shared" si="104"/>
        <v>-859.63297674911405</v>
      </c>
      <c r="ISA88" s="310">
        <f t="shared" si="104"/>
        <v>-859.63297674911405</v>
      </c>
      <c r="ISB88" s="310">
        <f t="shared" si="104"/>
        <v>-859.63297674911405</v>
      </c>
      <c r="ISC88" s="310">
        <f t="shared" si="104"/>
        <v>-859.63297674911405</v>
      </c>
      <c r="ISD88" s="310">
        <f t="shared" si="104"/>
        <v>-859.63297674911405</v>
      </c>
      <c r="ISE88" s="310">
        <f t="shared" si="104"/>
        <v>-859.63297674911405</v>
      </c>
      <c r="ISF88" s="310">
        <f t="shared" si="104"/>
        <v>-859.63297674911405</v>
      </c>
      <c r="ISG88" s="310">
        <f t="shared" si="104"/>
        <v>-859.63297674911405</v>
      </c>
      <c r="ISH88" s="310">
        <f t="shared" si="104"/>
        <v>-859.63297674911405</v>
      </c>
      <c r="ISI88" s="310">
        <f t="shared" si="104"/>
        <v>-859.63297674911405</v>
      </c>
      <c r="ISJ88" s="310">
        <f t="shared" si="104"/>
        <v>-859.63297674911405</v>
      </c>
      <c r="ISK88" s="310">
        <f t="shared" si="104"/>
        <v>-859.63297674911405</v>
      </c>
      <c r="ISL88" s="310">
        <f t="shared" si="104"/>
        <v>-859.63297674911405</v>
      </c>
      <c r="ISM88" s="310">
        <f t="shared" si="104"/>
        <v>-859.63297674911405</v>
      </c>
      <c r="ISN88" s="310">
        <f t="shared" si="104"/>
        <v>-859.63297674911405</v>
      </c>
      <c r="ISO88" s="310">
        <f t="shared" si="104"/>
        <v>-859.63297674911405</v>
      </c>
      <c r="ISP88" s="310">
        <f t="shared" si="104"/>
        <v>-859.63297674911405</v>
      </c>
      <c r="ISQ88" s="310">
        <f t="shared" si="104"/>
        <v>-859.63297674911405</v>
      </c>
      <c r="ISR88" s="310">
        <f t="shared" si="104"/>
        <v>-859.63297674911405</v>
      </c>
      <c r="ISS88" s="310">
        <f t="shared" si="104"/>
        <v>-859.63297674911405</v>
      </c>
      <c r="IST88" s="310">
        <f t="shared" si="104"/>
        <v>-859.63297674911405</v>
      </c>
      <c r="ISU88" s="310">
        <f t="shared" si="104"/>
        <v>-859.63297674911405</v>
      </c>
      <c r="ISV88" s="310">
        <f t="shared" si="104"/>
        <v>-859.63297674911405</v>
      </c>
      <c r="ISW88" s="310">
        <f t="shared" si="104"/>
        <v>-859.63297674911405</v>
      </c>
      <c r="ISX88" s="310">
        <f t="shared" ref="ISX88:IVI88" si="105">(ISX$87*$B101+SUM($F$8:$F$10)-((ISX$87*$B101+SUM($F$8:$F$10))/$F$11*$F$40)-($F$27*ISX$87/$D$7)-SUM($F$14:$F$26,$F$28:$F$33,$F$35:$F$36,$F$41))</f>
        <v>-859.63297674911405</v>
      </c>
      <c r="ISY88" s="310">
        <f t="shared" si="105"/>
        <v>-859.63297674911405</v>
      </c>
      <c r="ISZ88" s="310">
        <f t="shared" si="105"/>
        <v>-859.63297674911405</v>
      </c>
      <c r="ITA88" s="310">
        <f t="shared" si="105"/>
        <v>-859.63297674911405</v>
      </c>
      <c r="ITB88" s="310">
        <f t="shared" si="105"/>
        <v>-859.63297674911405</v>
      </c>
      <c r="ITC88" s="310">
        <f t="shared" si="105"/>
        <v>-859.63297674911405</v>
      </c>
      <c r="ITD88" s="310">
        <f t="shared" si="105"/>
        <v>-859.63297674911405</v>
      </c>
      <c r="ITE88" s="310">
        <f t="shared" si="105"/>
        <v>-859.63297674911405</v>
      </c>
      <c r="ITF88" s="310">
        <f t="shared" si="105"/>
        <v>-859.63297674911405</v>
      </c>
      <c r="ITG88" s="310">
        <f t="shared" si="105"/>
        <v>-859.63297674911405</v>
      </c>
      <c r="ITH88" s="310">
        <f t="shared" si="105"/>
        <v>-859.63297674911405</v>
      </c>
      <c r="ITI88" s="310">
        <f t="shared" si="105"/>
        <v>-859.63297674911405</v>
      </c>
      <c r="ITJ88" s="310">
        <f t="shared" si="105"/>
        <v>-859.63297674911405</v>
      </c>
      <c r="ITK88" s="310">
        <f t="shared" si="105"/>
        <v>-859.63297674911405</v>
      </c>
      <c r="ITL88" s="310">
        <f t="shared" si="105"/>
        <v>-859.63297674911405</v>
      </c>
      <c r="ITM88" s="310">
        <f t="shared" si="105"/>
        <v>-859.63297674911405</v>
      </c>
      <c r="ITN88" s="310">
        <f t="shared" si="105"/>
        <v>-859.63297674911405</v>
      </c>
      <c r="ITO88" s="310">
        <f t="shared" si="105"/>
        <v>-859.63297674911405</v>
      </c>
      <c r="ITP88" s="310">
        <f t="shared" si="105"/>
        <v>-859.63297674911405</v>
      </c>
      <c r="ITQ88" s="310">
        <f t="shared" si="105"/>
        <v>-859.63297674911405</v>
      </c>
      <c r="ITR88" s="310">
        <f t="shared" si="105"/>
        <v>-859.63297674911405</v>
      </c>
      <c r="ITS88" s="310">
        <f t="shared" si="105"/>
        <v>-859.63297674911405</v>
      </c>
      <c r="ITT88" s="310">
        <f t="shared" si="105"/>
        <v>-859.63297674911405</v>
      </c>
      <c r="ITU88" s="310">
        <f t="shared" si="105"/>
        <v>-859.63297674911405</v>
      </c>
      <c r="ITV88" s="310">
        <f t="shared" si="105"/>
        <v>-859.63297674911405</v>
      </c>
      <c r="ITW88" s="310">
        <f t="shared" si="105"/>
        <v>-859.63297674911405</v>
      </c>
      <c r="ITX88" s="310">
        <f t="shared" si="105"/>
        <v>-859.63297674911405</v>
      </c>
      <c r="ITY88" s="310">
        <f t="shared" si="105"/>
        <v>-859.63297674911405</v>
      </c>
      <c r="ITZ88" s="310">
        <f t="shared" si="105"/>
        <v>-859.63297674911405</v>
      </c>
      <c r="IUA88" s="310">
        <f t="shared" si="105"/>
        <v>-859.63297674911405</v>
      </c>
      <c r="IUB88" s="310">
        <f t="shared" si="105"/>
        <v>-859.63297674911405</v>
      </c>
      <c r="IUC88" s="310">
        <f t="shared" si="105"/>
        <v>-859.63297674911405</v>
      </c>
      <c r="IUD88" s="310">
        <f t="shared" si="105"/>
        <v>-859.63297674911405</v>
      </c>
      <c r="IUE88" s="310">
        <f t="shared" si="105"/>
        <v>-859.63297674911405</v>
      </c>
      <c r="IUF88" s="310">
        <f t="shared" si="105"/>
        <v>-859.63297674911405</v>
      </c>
      <c r="IUG88" s="310">
        <f t="shared" si="105"/>
        <v>-859.63297674911405</v>
      </c>
      <c r="IUH88" s="310">
        <f t="shared" si="105"/>
        <v>-859.63297674911405</v>
      </c>
      <c r="IUI88" s="310">
        <f t="shared" si="105"/>
        <v>-859.63297674911405</v>
      </c>
      <c r="IUJ88" s="310">
        <f t="shared" si="105"/>
        <v>-859.63297674911405</v>
      </c>
      <c r="IUK88" s="310">
        <f t="shared" si="105"/>
        <v>-859.63297674911405</v>
      </c>
      <c r="IUL88" s="310">
        <f t="shared" si="105"/>
        <v>-859.63297674911405</v>
      </c>
      <c r="IUM88" s="310">
        <f t="shared" si="105"/>
        <v>-859.63297674911405</v>
      </c>
      <c r="IUN88" s="310">
        <f t="shared" si="105"/>
        <v>-859.63297674911405</v>
      </c>
      <c r="IUO88" s="310">
        <f t="shared" si="105"/>
        <v>-859.63297674911405</v>
      </c>
      <c r="IUP88" s="310">
        <f t="shared" si="105"/>
        <v>-859.63297674911405</v>
      </c>
      <c r="IUQ88" s="310">
        <f t="shared" si="105"/>
        <v>-859.63297674911405</v>
      </c>
      <c r="IUR88" s="310">
        <f t="shared" si="105"/>
        <v>-859.63297674911405</v>
      </c>
      <c r="IUS88" s="310">
        <f t="shared" si="105"/>
        <v>-859.63297674911405</v>
      </c>
      <c r="IUT88" s="310">
        <f t="shared" si="105"/>
        <v>-859.63297674911405</v>
      </c>
      <c r="IUU88" s="310">
        <f t="shared" si="105"/>
        <v>-859.63297674911405</v>
      </c>
      <c r="IUV88" s="310">
        <f t="shared" si="105"/>
        <v>-859.63297674911405</v>
      </c>
      <c r="IUW88" s="310">
        <f t="shared" si="105"/>
        <v>-859.63297674911405</v>
      </c>
      <c r="IUX88" s="310">
        <f t="shared" si="105"/>
        <v>-859.63297674911405</v>
      </c>
      <c r="IUY88" s="310">
        <f t="shared" si="105"/>
        <v>-859.63297674911405</v>
      </c>
      <c r="IUZ88" s="310">
        <f t="shared" si="105"/>
        <v>-859.63297674911405</v>
      </c>
      <c r="IVA88" s="310">
        <f t="shared" si="105"/>
        <v>-859.63297674911405</v>
      </c>
      <c r="IVB88" s="310">
        <f t="shared" si="105"/>
        <v>-859.63297674911405</v>
      </c>
      <c r="IVC88" s="310">
        <f t="shared" si="105"/>
        <v>-859.63297674911405</v>
      </c>
      <c r="IVD88" s="310">
        <f t="shared" si="105"/>
        <v>-859.63297674911405</v>
      </c>
      <c r="IVE88" s="310">
        <f t="shared" si="105"/>
        <v>-859.63297674911405</v>
      </c>
      <c r="IVF88" s="310">
        <f t="shared" si="105"/>
        <v>-859.63297674911405</v>
      </c>
      <c r="IVG88" s="310">
        <f t="shared" si="105"/>
        <v>-859.63297674911405</v>
      </c>
      <c r="IVH88" s="310">
        <f t="shared" si="105"/>
        <v>-859.63297674911405</v>
      </c>
      <c r="IVI88" s="310">
        <f t="shared" si="105"/>
        <v>-859.63297674911405</v>
      </c>
      <c r="IVJ88" s="310">
        <f t="shared" ref="IVJ88:IXU88" si="106">(IVJ$87*$B101+SUM($F$8:$F$10)-((IVJ$87*$B101+SUM($F$8:$F$10))/$F$11*$F$40)-($F$27*IVJ$87/$D$7)-SUM($F$14:$F$26,$F$28:$F$33,$F$35:$F$36,$F$41))</f>
        <v>-859.63297674911405</v>
      </c>
      <c r="IVK88" s="310">
        <f t="shared" si="106"/>
        <v>-859.63297674911405</v>
      </c>
      <c r="IVL88" s="310">
        <f t="shared" si="106"/>
        <v>-859.63297674911405</v>
      </c>
      <c r="IVM88" s="310">
        <f t="shared" si="106"/>
        <v>-859.63297674911405</v>
      </c>
      <c r="IVN88" s="310">
        <f t="shared" si="106"/>
        <v>-859.63297674911405</v>
      </c>
      <c r="IVO88" s="310">
        <f t="shared" si="106"/>
        <v>-859.63297674911405</v>
      </c>
      <c r="IVP88" s="310">
        <f t="shared" si="106"/>
        <v>-859.63297674911405</v>
      </c>
      <c r="IVQ88" s="310">
        <f t="shared" si="106"/>
        <v>-859.63297674911405</v>
      </c>
      <c r="IVR88" s="310">
        <f t="shared" si="106"/>
        <v>-859.63297674911405</v>
      </c>
      <c r="IVS88" s="310">
        <f t="shared" si="106"/>
        <v>-859.63297674911405</v>
      </c>
      <c r="IVT88" s="310">
        <f t="shared" si="106"/>
        <v>-859.63297674911405</v>
      </c>
      <c r="IVU88" s="310">
        <f t="shared" si="106"/>
        <v>-859.63297674911405</v>
      </c>
      <c r="IVV88" s="310">
        <f t="shared" si="106"/>
        <v>-859.63297674911405</v>
      </c>
      <c r="IVW88" s="310">
        <f t="shared" si="106"/>
        <v>-859.63297674911405</v>
      </c>
      <c r="IVX88" s="310">
        <f t="shared" si="106"/>
        <v>-859.63297674911405</v>
      </c>
      <c r="IVY88" s="310">
        <f t="shared" si="106"/>
        <v>-859.63297674911405</v>
      </c>
      <c r="IVZ88" s="310">
        <f t="shared" si="106"/>
        <v>-859.63297674911405</v>
      </c>
      <c r="IWA88" s="310">
        <f t="shared" si="106"/>
        <v>-859.63297674911405</v>
      </c>
      <c r="IWB88" s="310">
        <f t="shared" si="106"/>
        <v>-859.63297674911405</v>
      </c>
      <c r="IWC88" s="310">
        <f t="shared" si="106"/>
        <v>-859.63297674911405</v>
      </c>
      <c r="IWD88" s="310">
        <f t="shared" si="106"/>
        <v>-859.63297674911405</v>
      </c>
      <c r="IWE88" s="310">
        <f t="shared" si="106"/>
        <v>-859.63297674911405</v>
      </c>
      <c r="IWF88" s="310">
        <f t="shared" si="106"/>
        <v>-859.63297674911405</v>
      </c>
      <c r="IWG88" s="310">
        <f t="shared" si="106"/>
        <v>-859.63297674911405</v>
      </c>
      <c r="IWH88" s="310">
        <f t="shared" si="106"/>
        <v>-859.63297674911405</v>
      </c>
      <c r="IWI88" s="310">
        <f t="shared" si="106"/>
        <v>-859.63297674911405</v>
      </c>
      <c r="IWJ88" s="310">
        <f t="shared" si="106"/>
        <v>-859.63297674911405</v>
      </c>
      <c r="IWK88" s="310">
        <f t="shared" si="106"/>
        <v>-859.63297674911405</v>
      </c>
      <c r="IWL88" s="310">
        <f t="shared" si="106"/>
        <v>-859.63297674911405</v>
      </c>
      <c r="IWM88" s="310">
        <f t="shared" si="106"/>
        <v>-859.63297674911405</v>
      </c>
      <c r="IWN88" s="310">
        <f t="shared" si="106"/>
        <v>-859.63297674911405</v>
      </c>
      <c r="IWO88" s="310">
        <f t="shared" si="106"/>
        <v>-859.63297674911405</v>
      </c>
      <c r="IWP88" s="310">
        <f t="shared" si="106"/>
        <v>-859.63297674911405</v>
      </c>
      <c r="IWQ88" s="310">
        <f t="shared" si="106"/>
        <v>-859.63297674911405</v>
      </c>
      <c r="IWR88" s="310">
        <f t="shared" si="106"/>
        <v>-859.63297674911405</v>
      </c>
      <c r="IWS88" s="310">
        <f t="shared" si="106"/>
        <v>-859.63297674911405</v>
      </c>
      <c r="IWT88" s="310">
        <f t="shared" si="106"/>
        <v>-859.63297674911405</v>
      </c>
      <c r="IWU88" s="310">
        <f t="shared" si="106"/>
        <v>-859.63297674911405</v>
      </c>
      <c r="IWV88" s="310">
        <f t="shared" si="106"/>
        <v>-859.63297674911405</v>
      </c>
      <c r="IWW88" s="310">
        <f t="shared" si="106"/>
        <v>-859.63297674911405</v>
      </c>
      <c r="IWX88" s="310">
        <f t="shared" si="106"/>
        <v>-859.63297674911405</v>
      </c>
      <c r="IWY88" s="310">
        <f t="shared" si="106"/>
        <v>-859.63297674911405</v>
      </c>
      <c r="IWZ88" s="310">
        <f t="shared" si="106"/>
        <v>-859.63297674911405</v>
      </c>
      <c r="IXA88" s="310">
        <f t="shared" si="106"/>
        <v>-859.63297674911405</v>
      </c>
      <c r="IXB88" s="310">
        <f t="shared" si="106"/>
        <v>-859.63297674911405</v>
      </c>
      <c r="IXC88" s="310">
        <f t="shared" si="106"/>
        <v>-859.63297674911405</v>
      </c>
      <c r="IXD88" s="310">
        <f t="shared" si="106"/>
        <v>-859.63297674911405</v>
      </c>
      <c r="IXE88" s="310">
        <f t="shared" si="106"/>
        <v>-859.63297674911405</v>
      </c>
      <c r="IXF88" s="310">
        <f t="shared" si="106"/>
        <v>-859.63297674911405</v>
      </c>
      <c r="IXG88" s="310">
        <f t="shared" si="106"/>
        <v>-859.63297674911405</v>
      </c>
      <c r="IXH88" s="310">
        <f t="shared" si="106"/>
        <v>-859.63297674911405</v>
      </c>
      <c r="IXI88" s="310">
        <f t="shared" si="106"/>
        <v>-859.63297674911405</v>
      </c>
      <c r="IXJ88" s="310">
        <f t="shared" si="106"/>
        <v>-859.63297674911405</v>
      </c>
      <c r="IXK88" s="310">
        <f t="shared" si="106"/>
        <v>-859.63297674911405</v>
      </c>
      <c r="IXL88" s="310">
        <f t="shared" si="106"/>
        <v>-859.63297674911405</v>
      </c>
      <c r="IXM88" s="310">
        <f t="shared" si="106"/>
        <v>-859.63297674911405</v>
      </c>
      <c r="IXN88" s="310">
        <f t="shared" si="106"/>
        <v>-859.63297674911405</v>
      </c>
      <c r="IXO88" s="310">
        <f t="shared" si="106"/>
        <v>-859.63297674911405</v>
      </c>
      <c r="IXP88" s="310">
        <f t="shared" si="106"/>
        <v>-859.63297674911405</v>
      </c>
      <c r="IXQ88" s="310">
        <f t="shared" si="106"/>
        <v>-859.63297674911405</v>
      </c>
      <c r="IXR88" s="310">
        <f t="shared" si="106"/>
        <v>-859.63297674911405</v>
      </c>
      <c r="IXS88" s="310">
        <f t="shared" si="106"/>
        <v>-859.63297674911405</v>
      </c>
      <c r="IXT88" s="310">
        <f t="shared" si="106"/>
        <v>-859.63297674911405</v>
      </c>
      <c r="IXU88" s="310">
        <f t="shared" si="106"/>
        <v>-859.63297674911405</v>
      </c>
      <c r="IXV88" s="310">
        <f t="shared" ref="IXV88:JAG88" si="107">(IXV$87*$B101+SUM($F$8:$F$10)-((IXV$87*$B101+SUM($F$8:$F$10))/$F$11*$F$40)-($F$27*IXV$87/$D$7)-SUM($F$14:$F$26,$F$28:$F$33,$F$35:$F$36,$F$41))</f>
        <v>-859.63297674911405</v>
      </c>
      <c r="IXW88" s="310">
        <f t="shared" si="107"/>
        <v>-859.63297674911405</v>
      </c>
      <c r="IXX88" s="310">
        <f t="shared" si="107"/>
        <v>-859.63297674911405</v>
      </c>
      <c r="IXY88" s="310">
        <f t="shared" si="107"/>
        <v>-859.63297674911405</v>
      </c>
      <c r="IXZ88" s="310">
        <f t="shared" si="107"/>
        <v>-859.63297674911405</v>
      </c>
      <c r="IYA88" s="310">
        <f t="shared" si="107"/>
        <v>-859.63297674911405</v>
      </c>
      <c r="IYB88" s="310">
        <f t="shared" si="107"/>
        <v>-859.63297674911405</v>
      </c>
      <c r="IYC88" s="310">
        <f t="shared" si="107"/>
        <v>-859.63297674911405</v>
      </c>
      <c r="IYD88" s="310">
        <f t="shared" si="107"/>
        <v>-859.63297674911405</v>
      </c>
      <c r="IYE88" s="310">
        <f t="shared" si="107"/>
        <v>-859.63297674911405</v>
      </c>
      <c r="IYF88" s="310">
        <f t="shared" si="107"/>
        <v>-859.63297674911405</v>
      </c>
      <c r="IYG88" s="310">
        <f t="shared" si="107"/>
        <v>-859.63297674911405</v>
      </c>
      <c r="IYH88" s="310">
        <f t="shared" si="107"/>
        <v>-859.63297674911405</v>
      </c>
      <c r="IYI88" s="310">
        <f t="shared" si="107"/>
        <v>-859.63297674911405</v>
      </c>
      <c r="IYJ88" s="310">
        <f t="shared" si="107"/>
        <v>-859.63297674911405</v>
      </c>
      <c r="IYK88" s="310">
        <f t="shared" si="107"/>
        <v>-859.63297674911405</v>
      </c>
      <c r="IYL88" s="310">
        <f t="shared" si="107"/>
        <v>-859.63297674911405</v>
      </c>
      <c r="IYM88" s="310">
        <f t="shared" si="107"/>
        <v>-859.63297674911405</v>
      </c>
      <c r="IYN88" s="310">
        <f t="shared" si="107"/>
        <v>-859.63297674911405</v>
      </c>
      <c r="IYO88" s="310">
        <f t="shared" si="107"/>
        <v>-859.63297674911405</v>
      </c>
      <c r="IYP88" s="310">
        <f t="shared" si="107"/>
        <v>-859.63297674911405</v>
      </c>
      <c r="IYQ88" s="310">
        <f t="shared" si="107"/>
        <v>-859.63297674911405</v>
      </c>
      <c r="IYR88" s="310">
        <f t="shared" si="107"/>
        <v>-859.63297674911405</v>
      </c>
      <c r="IYS88" s="310">
        <f t="shared" si="107"/>
        <v>-859.63297674911405</v>
      </c>
      <c r="IYT88" s="310">
        <f t="shared" si="107"/>
        <v>-859.63297674911405</v>
      </c>
      <c r="IYU88" s="310">
        <f t="shared" si="107"/>
        <v>-859.63297674911405</v>
      </c>
      <c r="IYV88" s="310">
        <f t="shared" si="107"/>
        <v>-859.63297674911405</v>
      </c>
      <c r="IYW88" s="310">
        <f t="shared" si="107"/>
        <v>-859.63297674911405</v>
      </c>
      <c r="IYX88" s="310">
        <f t="shared" si="107"/>
        <v>-859.63297674911405</v>
      </c>
      <c r="IYY88" s="310">
        <f t="shared" si="107"/>
        <v>-859.63297674911405</v>
      </c>
      <c r="IYZ88" s="310">
        <f t="shared" si="107"/>
        <v>-859.63297674911405</v>
      </c>
      <c r="IZA88" s="310">
        <f t="shared" si="107"/>
        <v>-859.63297674911405</v>
      </c>
      <c r="IZB88" s="310">
        <f t="shared" si="107"/>
        <v>-859.63297674911405</v>
      </c>
      <c r="IZC88" s="310">
        <f t="shared" si="107"/>
        <v>-859.63297674911405</v>
      </c>
      <c r="IZD88" s="310">
        <f t="shared" si="107"/>
        <v>-859.63297674911405</v>
      </c>
      <c r="IZE88" s="310">
        <f t="shared" si="107"/>
        <v>-859.63297674911405</v>
      </c>
      <c r="IZF88" s="310">
        <f t="shared" si="107"/>
        <v>-859.63297674911405</v>
      </c>
      <c r="IZG88" s="310">
        <f t="shared" si="107"/>
        <v>-859.63297674911405</v>
      </c>
      <c r="IZH88" s="310">
        <f t="shared" si="107"/>
        <v>-859.63297674911405</v>
      </c>
      <c r="IZI88" s="310">
        <f t="shared" si="107"/>
        <v>-859.63297674911405</v>
      </c>
      <c r="IZJ88" s="310">
        <f t="shared" si="107"/>
        <v>-859.63297674911405</v>
      </c>
      <c r="IZK88" s="310">
        <f t="shared" si="107"/>
        <v>-859.63297674911405</v>
      </c>
      <c r="IZL88" s="310">
        <f t="shared" si="107"/>
        <v>-859.63297674911405</v>
      </c>
      <c r="IZM88" s="310">
        <f t="shared" si="107"/>
        <v>-859.63297674911405</v>
      </c>
      <c r="IZN88" s="310">
        <f t="shared" si="107"/>
        <v>-859.63297674911405</v>
      </c>
      <c r="IZO88" s="310">
        <f t="shared" si="107"/>
        <v>-859.63297674911405</v>
      </c>
      <c r="IZP88" s="310">
        <f t="shared" si="107"/>
        <v>-859.63297674911405</v>
      </c>
      <c r="IZQ88" s="310">
        <f t="shared" si="107"/>
        <v>-859.63297674911405</v>
      </c>
      <c r="IZR88" s="310">
        <f t="shared" si="107"/>
        <v>-859.63297674911405</v>
      </c>
      <c r="IZS88" s="310">
        <f t="shared" si="107"/>
        <v>-859.63297674911405</v>
      </c>
      <c r="IZT88" s="310">
        <f t="shared" si="107"/>
        <v>-859.63297674911405</v>
      </c>
      <c r="IZU88" s="310">
        <f t="shared" si="107"/>
        <v>-859.63297674911405</v>
      </c>
      <c r="IZV88" s="310">
        <f t="shared" si="107"/>
        <v>-859.63297674911405</v>
      </c>
      <c r="IZW88" s="310">
        <f t="shared" si="107"/>
        <v>-859.63297674911405</v>
      </c>
      <c r="IZX88" s="310">
        <f t="shared" si="107"/>
        <v>-859.63297674911405</v>
      </c>
      <c r="IZY88" s="310">
        <f t="shared" si="107"/>
        <v>-859.63297674911405</v>
      </c>
      <c r="IZZ88" s="310">
        <f t="shared" si="107"/>
        <v>-859.63297674911405</v>
      </c>
      <c r="JAA88" s="310">
        <f t="shared" si="107"/>
        <v>-859.63297674911405</v>
      </c>
      <c r="JAB88" s="310">
        <f t="shared" si="107"/>
        <v>-859.63297674911405</v>
      </c>
      <c r="JAC88" s="310">
        <f t="shared" si="107"/>
        <v>-859.63297674911405</v>
      </c>
      <c r="JAD88" s="310">
        <f t="shared" si="107"/>
        <v>-859.63297674911405</v>
      </c>
      <c r="JAE88" s="310">
        <f t="shared" si="107"/>
        <v>-859.63297674911405</v>
      </c>
      <c r="JAF88" s="310">
        <f t="shared" si="107"/>
        <v>-859.63297674911405</v>
      </c>
      <c r="JAG88" s="310">
        <f t="shared" si="107"/>
        <v>-859.63297674911405</v>
      </c>
      <c r="JAH88" s="310">
        <f t="shared" ref="JAH88:JCS88" si="108">(JAH$87*$B101+SUM($F$8:$F$10)-((JAH$87*$B101+SUM($F$8:$F$10))/$F$11*$F$40)-($F$27*JAH$87/$D$7)-SUM($F$14:$F$26,$F$28:$F$33,$F$35:$F$36,$F$41))</f>
        <v>-859.63297674911405</v>
      </c>
      <c r="JAI88" s="310">
        <f t="shared" si="108"/>
        <v>-859.63297674911405</v>
      </c>
      <c r="JAJ88" s="310">
        <f t="shared" si="108"/>
        <v>-859.63297674911405</v>
      </c>
      <c r="JAK88" s="310">
        <f t="shared" si="108"/>
        <v>-859.63297674911405</v>
      </c>
      <c r="JAL88" s="310">
        <f t="shared" si="108"/>
        <v>-859.63297674911405</v>
      </c>
      <c r="JAM88" s="310">
        <f t="shared" si="108"/>
        <v>-859.63297674911405</v>
      </c>
      <c r="JAN88" s="310">
        <f t="shared" si="108"/>
        <v>-859.63297674911405</v>
      </c>
      <c r="JAO88" s="310">
        <f t="shared" si="108"/>
        <v>-859.63297674911405</v>
      </c>
      <c r="JAP88" s="310">
        <f t="shared" si="108"/>
        <v>-859.63297674911405</v>
      </c>
      <c r="JAQ88" s="310">
        <f t="shared" si="108"/>
        <v>-859.63297674911405</v>
      </c>
      <c r="JAR88" s="310">
        <f t="shared" si="108"/>
        <v>-859.63297674911405</v>
      </c>
      <c r="JAS88" s="310">
        <f t="shared" si="108"/>
        <v>-859.63297674911405</v>
      </c>
      <c r="JAT88" s="310">
        <f t="shared" si="108"/>
        <v>-859.63297674911405</v>
      </c>
      <c r="JAU88" s="310">
        <f t="shared" si="108"/>
        <v>-859.63297674911405</v>
      </c>
      <c r="JAV88" s="310">
        <f t="shared" si="108"/>
        <v>-859.63297674911405</v>
      </c>
      <c r="JAW88" s="310">
        <f t="shared" si="108"/>
        <v>-859.63297674911405</v>
      </c>
      <c r="JAX88" s="310">
        <f t="shared" si="108"/>
        <v>-859.63297674911405</v>
      </c>
      <c r="JAY88" s="310">
        <f t="shared" si="108"/>
        <v>-859.63297674911405</v>
      </c>
      <c r="JAZ88" s="310">
        <f t="shared" si="108"/>
        <v>-859.63297674911405</v>
      </c>
      <c r="JBA88" s="310">
        <f t="shared" si="108"/>
        <v>-859.63297674911405</v>
      </c>
      <c r="JBB88" s="310">
        <f t="shared" si="108"/>
        <v>-859.63297674911405</v>
      </c>
      <c r="JBC88" s="310">
        <f t="shared" si="108"/>
        <v>-859.63297674911405</v>
      </c>
      <c r="JBD88" s="310">
        <f t="shared" si="108"/>
        <v>-859.63297674911405</v>
      </c>
      <c r="JBE88" s="310">
        <f t="shared" si="108"/>
        <v>-859.63297674911405</v>
      </c>
      <c r="JBF88" s="310">
        <f t="shared" si="108"/>
        <v>-859.63297674911405</v>
      </c>
      <c r="JBG88" s="310">
        <f t="shared" si="108"/>
        <v>-859.63297674911405</v>
      </c>
      <c r="JBH88" s="310">
        <f t="shared" si="108"/>
        <v>-859.63297674911405</v>
      </c>
      <c r="JBI88" s="310">
        <f t="shared" si="108"/>
        <v>-859.63297674911405</v>
      </c>
      <c r="JBJ88" s="310">
        <f t="shared" si="108"/>
        <v>-859.63297674911405</v>
      </c>
      <c r="JBK88" s="310">
        <f t="shared" si="108"/>
        <v>-859.63297674911405</v>
      </c>
      <c r="JBL88" s="310">
        <f t="shared" si="108"/>
        <v>-859.63297674911405</v>
      </c>
      <c r="JBM88" s="310">
        <f t="shared" si="108"/>
        <v>-859.63297674911405</v>
      </c>
      <c r="JBN88" s="310">
        <f t="shared" si="108"/>
        <v>-859.63297674911405</v>
      </c>
      <c r="JBO88" s="310">
        <f t="shared" si="108"/>
        <v>-859.63297674911405</v>
      </c>
      <c r="JBP88" s="310">
        <f t="shared" si="108"/>
        <v>-859.63297674911405</v>
      </c>
      <c r="JBQ88" s="310">
        <f t="shared" si="108"/>
        <v>-859.63297674911405</v>
      </c>
      <c r="JBR88" s="310">
        <f t="shared" si="108"/>
        <v>-859.63297674911405</v>
      </c>
      <c r="JBS88" s="310">
        <f t="shared" si="108"/>
        <v>-859.63297674911405</v>
      </c>
      <c r="JBT88" s="310">
        <f t="shared" si="108"/>
        <v>-859.63297674911405</v>
      </c>
      <c r="JBU88" s="310">
        <f t="shared" si="108"/>
        <v>-859.63297674911405</v>
      </c>
      <c r="JBV88" s="310">
        <f t="shared" si="108"/>
        <v>-859.63297674911405</v>
      </c>
      <c r="JBW88" s="310">
        <f t="shared" si="108"/>
        <v>-859.63297674911405</v>
      </c>
      <c r="JBX88" s="310">
        <f t="shared" si="108"/>
        <v>-859.63297674911405</v>
      </c>
      <c r="JBY88" s="310">
        <f t="shared" si="108"/>
        <v>-859.63297674911405</v>
      </c>
      <c r="JBZ88" s="310">
        <f t="shared" si="108"/>
        <v>-859.63297674911405</v>
      </c>
      <c r="JCA88" s="310">
        <f t="shared" si="108"/>
        <v>-859.63297674911405</v>
      </c>
      <c r="JCB88" s="310">
        <f t="shared" si="108"/>
        <v>-859.63297674911405</v>
      </c>
      <c r="JCC88" s="310">
        <f t="shared" si="108"/>
        <v>-859.63297674911405</v>
      </c>
      <c r="JCD88" s="310">
        <f t="shared" si="108"/>
        <v>-859.63297674911405</v>
      </c>
      <c r="JCE88" s="310">
        <f t="shared" si="108"/>
        <v>-859.63297674911405</v>
      </c>
      <c r="JCF88" s="310">
        <f t="shared" si="108"/>
        <v>-859.63297674911405</v>
      </c>
      <c r="JCG88" s="310">
        <f t="shared" si="108"/>
        <v>-859.63297674911405</v>
      </c>
      <c r="JCH88" s="310">
        <f t="shared" si="108"/>
        <v>-859.63297674911405</v>
      </c>
      <c r="JCI88" s="310">
        <f t="shared" si="108"/>
        <v>-859.63297674911405</v>
      </c>
      <c r="JCJ88" s="310">
        <f t="shared" si="108"/>
        <v>-859.63297674911405</v>
      </c>
      <c r="JCK88" s="310">
        <f t="shared" si="108"/>
        <v>-859.63297674911405</v>
      </c>
      <c r="JCL88" s="310">
        <f t="shared" si="108"/>
        <v>-859.63297674911405</v>
      </c>
      <c r="JCM88" s="310">
        <f t="shared" si="108"/>
        <v>-859.63297674911405</v>
      </c>
      <c r="JCN88" s="310">
        <f t="shared" si="108"/>
        <v>-859.63297674911405</v>
      </c>
      <c r="JCO88" s="310">
        <f t="shared" si="108"/>
        <v>-859.63297674911405</v>
      </c>
      <c r="JCP88" s="310">
        <f t="shared" si="108"/>
        <v>-859.63297674911405</v>
      </c>
      <c r="JCQ88" s="310">
        <f t="shared" si="108"/>
        <v>-859.63297674911405</v>
      </c>
      <c r="JCR88" s="310">
        <f t="shared" si="108"/>
        <v>-859.63297674911405</v>
      </c>
      <c r="JCS88" s="310">
        <f t="shared" si="108"/>
        <v>-859.63297674911405</v>
      </c>
      <c r="JCT88" s="310">
        <f t="shared" ref="JCT88:JFE88" si="109">(JCT$87*$B101+SUM($F$8:$F$10)-((JCT$87*$B101+SUM($F$8:$F$10))/$F$11*$F$40)-($F$27*JCT$87/$D$7)-SUM($F$14:$F$26,$F$28:$F$33,$F$35:$F$36,$F$41))</f>
        <v>-859.63297674911405</v>
      </c>
      <c r="JCU88" s="310">
        <f t="shared" si="109"/>
        <v>-859.63297674911405</v>
      </c>
      <c r="JCV88" s="310">
        <f t="shared" si="109"/>
        <v>-859.63297674911405</v>
      </c>
      <c r="JCW88" s="310">
        <f t="shared" si="109"/>
        <v>-859.63297674911405</v>
      </c>
      <c r="JCX88" s="310">
        <f t="shared" si="109"/>
        <v>-859.63297674911405</v>
      </c>
      <c r="JCY88" s="310">
        <f t="shared" si="109"/>
        <v>-859.63297674911405</v>
      </c>
      <c r="JCZ88" s="310">
        <f t="shared" si="109"/>
        <v>-859.63297674911405</v>
      </c>
      <c r="JDA88" s="310">
        <f t="shared" si="109"/>
        <v>-859.63297674911405</v>
      </c>
      <c r="JDB88" s="310">
        <f t="shared" si="109"/>
        <v>-859.63297674911405</v>
      </c>
      <c r="JDC88" s="310">
        <f t="shared" si="109"/>
        <v>-859.63297674911405</v>
      </c>
      <c r="JDD88" s="310">
        <f t="shared" si="109"/>
        <v>-859.63297674911405</v>
      </c>
      <c r="JDE88" s="310">
        <f t="shared" si="109"/>
        <v>-859.63297674911405</v>
      </c>
      <c r="JDF88" s="310">
        <f t="shared" si="109"/>
        <v>-859.63297674911405</v>
      </c>
      <c r="JDG88" s="310">
        <f t="shared" si="109"/>
        <v>-859.63297674911405</v>
      </c>
      <c r="JDH88" s="310">
        <f t="shared" si="109"/>
        <v>-859.63297674911405</v>
      </c>
      <c r="JDI88" s="310">
        <f t="shared" si="109"/>
        <v>-859.63297674911405</v>
      </c>
      <c r="JDJ88" s="310">
        <f t="shared" si="109"/>
        <v>-859.63297674911405</v>
      </c>
      <c r="JDK88" s="310">
        <f t="shared" si="109"/>
        <v>-859.63297674911405</v>
      </c>
      <c r="JDL88" s="310">
        <f t="shared" si="109"/>
        <v>-859.63297674911405</v>
      </c>
      <c r="JDM88" s="310">
        <f t="shared" si="109"/>
        <v>-859.63297674911405</v>
      </c>
      <c r="JDN88" s="310">
        <f t="shared" si="109"/>
        <v>-859.63297674911405</v>
      </c>
      <c r="JDO88" s="310">
        <f t="shared" si="109"/>
        <v>-859.63297674911405</v>
      </c>
      <c r="JDP88" s="310">
        <f t="shared" si="109"/>
        <v>-859.63297674911405</v>
      </c>
      <c r="JDQ88" s="310">
        <f t="shared" si="109"/>
        <v>-859.63297674911405</v>
      </c>
      <c r="JDR88" s="310">
        <f t="shared" si="109"/>
        <v>-859.63297674911405</v>
      </c>
      <c r="JDS88" s="310">
        <f t="shared" si="109"/>
        <v>-859.63297674911405</v>
      </c>
      <c r="JDT88" s="310">
        <f t="shared" si="109"/>
        <v>-859.63297674911405</v>
      </c>
      <c r="JDU88" s="310">
        <f t="shared" si="109"/>
        <v>-859.63297674911405</v>
      </c>
      <c r="JDV88" s="310">
        <f t="shared" si="109"/>
        <v>-859.63297674911405</v>
      </c>
      <c r="JDW88" s="310">
        <f t="shared" si="109"/>
        <v>-859.63297674911405</v>
      </c>
      <c r="JDX88" s="310">
        <f t="shared" si="109"/>
        <v>-859.63297674911405</v>
      </c>
      <c r="JDY88" s="310">
        <f t="shared" si="109"/>
        <v>-859.63297674911405</v>
      </c>
      <c r="JDZ88" s="310">
        <f t="shared" si="109"/>
        <v>-859.63297674911405</v>
      </c>
      <c r="JEA88" s="310">
        <f t="shared" si="109"/>
        <v>-859.63297674911405</v>
      </c>
      <c r="JEB88" s="310">
        <f t="shared" si="109"/>
        <v>-859.63297674911405</v>
      </c>
      <c r="JEC88" s="310">
        <f t="shared" si="109"/>
        <v>-859.63297674911405</v>
      </c>
      <c r="JED88" s="310">
        <f t="shared" si="109"/>
        <v>-859.63297674911405</v>
      </c>
      <c r="JEE88" s="310">
        <f t="shared" si="109"/>
        <v>-859.63297674911405</v>
      </c>
      <c r="JEF88" s="310">
        <f t="shared" si="109"/>
        <v>-859.63297674911405</v>
      </c>
      <c r="JEG88" s="310">
        <f t="shared" si="109"/>
        <v>-859.63297674911405</v>
      </c>
      <c r="JEH88" s="310">
        <f t="shared" si="109"/>
        <v>-859.63297674911405</v>
      </c>
      <c r="JEI88" s="310">
        <f t="shared" si="109"/>
        <v>-859.63297674911405</v>
      </c>
      <c r="JEJ88" s="310">
        <f t="shared" si="109"/>
        <v>-859.63297674911405</v>
      </c>
      <c r="JEK88" s="310">
        <f t="shared" si="109"/>
        <v>-859.63297674911405</v>
      </c>
      <c r="JEL88" s="310">
        <f t="shared" si="109"/>
        <v>-859.63297674911405</v>
      </c>
      <c r="JEM88" s="310">
        <f t="shared" si="109"/>
        <v>-859.63297674911405</v>
      </c>
      <c r="JEN88" s="310">
        <f t="shared" si="109"/>
        <v>-859.63297674911405</v>
      </c>
      <c r="JEO88" s="310">
        <f t="shared" si="109"/>
        <v>-859.63297674911405</v>
      </c>
      <c r="JEP88" s="310">
        <f t="shared" si="109"/>
        <v>-859.63297674911405</v>
      </c>
      <c r="JEQ88" s="310">
        <f t="shared" si="109"/>
        <v>-859.63297674911405</v>
      </c>
      <c r="JER88" s="310">
        <f t="shared" si="109"/>
        <v>-859.63297674911405</v>
      </c>
      <c r="JES88" s="310">
        <f t="shared" si="109"/>
        <v>-859.63297674911405</v>
      </c>
      <c r="JET88" s="310">
        <f t="shared" si="109"/>
        <v>-859.63297674911405</v>
      </c>
      <c r="JEU88" s="310">
        <f t="shared" si="109"/>
        <v>-859.63297674911405</v>
      </c>
      <c r="JEV88" s="310">
        <f t="shared" si="109"/>
        <v>-859.63297674911405</v>
      </c>
      <c r="JEW88" s="310">
        <f t="shared" si="109"/>
        <v>-859.63297674911405</v>
      </c>
      <c r="JEX88" s="310">
        <f t="shared" si="109"/>
        <v>-859.63297674911405</v>
      </c>
      <c r="JEY88" s="310">
        <f t="shared" si="109"/>
        <v>-859.63297674911405</v>
      </c>
      <c r="JEZ88" s="310">
        <f t="shared" si="109"/>
        <v>-859.63297674911405</v>
      </c>
      <c r="JFA88" s="310">
        <f t="shared" si="109"/>
        <v>-859.63297674911405</v>
      </c>
      <c r="JFB88" s="310">
        <f t="shared" si="109"/>
        <v>-859.63297674911405</v>
      </c>
      <c r="JFC88" s="310">
        <f t="shared" si="109"/>
        <v>-859.63297674911405</v>
      </c>
      <c r="JFD88" s="310">
        <f t="shared" si="109"/>
        <v>-859.63297674911405</v>
      </c>
      <c r="JFE88" s="310">
        <f t="shared" si="109"/>
        <v>-859.63297674911405</v>
      </c>
      <c r="JFF88" s="310">
        <f t="shared" ref="JFF88:JHQ88" si="110">(JFF$87*$B101+SUM($F$8:$F$10)-((JFF$87*$B101+SUM($F$8:$F$10))/$F$11*$F$40)-($F$27*JFF$87/$D$7)-SUM($F$14:$F$26,$F$28:$F$33,$F$35:$F$36,$F$41))</f>
        <v>-859.63297674911405</v>
      </c>
      <c r="JFG88" s="310">
        <f t="shared" si="110"/>
        <v>-859.63297674911405</v>
      </c>
      <c r="JFH88" s="310">
        <f t="shared" si="110"/>
        <v>-859.63297674911405</v>
      </c>
      <c r="JFI88" s="310">
        <f t="shared" si="110"/>
        <v>-859.63297674911405</v>
      </c>
      <c r="JFJ88" s="310">
        <f t="shared" si="110"/>
        <v>-859.63297674911405</v>
      </c>
      <c r="JFK88" s="310">
        <f t="shared" si="110"/>
        <v>-859.63297674911405</v>
      </c>
      <c r="JFL88" s="310">
        <f t="shared" si="110"/>
        <v>-859.63297674911405</v>
      </c>
      <c r="JFM88" s="310">
        <f t="shared" si="110"/>
        <v>-859.63297674911405</v>
      </c>
      <c r="JFN88" s="310">
        <f t="shared" si="110"/>
        <v>-859.63297674911405</v>
      </c>
      <c r="JFO88" s="310">
        <f t="shared" si="110"/>
        <v>-859.63297674911405</v>
      </c>
      <c r="JFP88" s="310">
        <f t="shared" si="110"/>
        <v>-859.63297674911405</v>
      </c>
      <c r="JFQ88" s="310">
        <f t="shared" si="110"/>
        <v>-859.63297674911405</v>
      </c>
      <c r="JFR88" s="310">
        <f t="shared" si="110"/>
        <v>-859.63297674911405</v>
      </c>
      <c r="JFS88" s="310">
        <f t="shared" si="110"/>
        <v>-859.63297674911405</v>
      </c>
      <c r="JFT88" s="310">
        <f t="shared" si="110"/>
        <v>-859.63297674911405</v>
      </c>
      <c r="JFU88" s="310">
        <f t="shared" si="110"/>
        <v>-859.63297674911405</v>
      </c>
      <c r="JFV88" s="310">
        <f t="shared" si="110"/>
        <v>-859.63297674911405</v>
      </c>
      <c r="JFW88" s="310">
        <f t="shared" si="110"/>
        <v>-859.63297674911405</v>
      </c>
      <c r="JFX88" s="310">
        <f t="shared" si="110"/>
        <v>-859.63297674911405</v>
      </c>
      <c r="JFY88" s="310">
        <f t="shared" si="110"/>
        <v>-859.63297674911405</v>
      </c>
      <c r="JFZ88" s="310">
        <f t="shared" si="110"/>
        <v>-859.63297674911405</v>
      </c>
      <c r="JGA88" s="310">
        <f t="shared" si="110"/>
        <v>-859.63297674911405</v>
      </c>
      <c r="JGB88" s="310">
        <f t="shared" si="110"/>
        <v>-859.63297674911405</v>
      </c>
      <c r="JGC88" s="310">
        <f t="shared" si="110"/>
        <v>-859.63297674911405</v>
      </c>
      <c r="JGD88" s="310">
        <f t="shared" si="110"/>
        <v>-859.63297674911405</v>
      </c>
      <c r="JGE88" s="310">
        <f t="shared" si="110"/>
        <v>-859.63297674911405</v>
      </c>
      <c r="JGF88" s="310">
        <f t="shared" si="110"/>
        <v>-859.63297674911405</v>
      </c>
      <c r="JGG88" s="310">
        <f t="shared" si="110"/>
        <v>-859.63297674911405</v>
      </c>
      <c r="JGH88" s="310">
        <f t="shared" si="110"/>
        <v>-859.63297674911405</v>
      </c>
      <c r="JGI88" s="310">
        <f t="shared" si="110"/>
        <v>-859.63297674911405</v>
      </c>
      <c r="JGJ88" s="310">
        <f t="shared" si="110"/>
        <v>-859.63297674911405</v>
      </c>
      <c r="JGK88" s="310">
        <f t="shared" si="110"/>
        <v>-859.63297674911405</v>
      </c>
      <c r="JGL88" s="310">
        <f t="shared" si="110"/>
        <v>-859.63297674911405</v>
      </c>
      <c r="JGM88" s="310">
        <f t="shared" si="110"/>
        <v>-859.63297674911405</v>
      </c>
      <c r="JGN88" s="310">
        <f t="shared" si="110"/>
        <v>-859.63297674911405</v>
      </c>
      <c r="JGO88" s="310">
        <f t="shared" si="110"/>
        <v>-859.63297674911405</v>
      </c>
      <c r="JGP88" s="310">
        <f t="shared" si="110"/>
        <v>-859.63297674911405</v>
      </c>
      <c r="JGQ88" s="310">
        <f t="shared" si="110"/>
        <v>-859.63297674911405</v>
      </c>
      <c r="JGR88" s="310">
        <f t="shared" si="110"/>
        <v>-859.63297674911405</v>
      </c>
      <c r="JGS88" s="310">
        <f t="shared" si="110"/>
        <v>-859.63297674911405</v>
      </c>
      <c r="JGT88" s="310">
        <f t="shared" si="110"/>
        <v>-859.63297674911405</v>
      </c>
      <c r="JGU88" s="310">
        <f t="shared" si="110"/>
        <v>-859.63297674911405</v>
      </c>
      <c r="JGV88" s="310">
        <f t="shared" si="110"/>
        <v>-859.63297674911405</v>
      </c>
      <c r="JGW88" s="310">
        <f t="shared" si="110"/>
        <v>-859.63297674911405</v>
      </c>
      <c r="JGX88" s="310">
        <f t="shared" si="110"/>
        <v>-859.63297674911405</v>
      </c>
      <c r="JGY88" s="310">
        <f t="shared" si="110"/>
        <v>-859.63297674911405</v>
      </c>
      <c r="JGZ88" s="310">
        <f t="shared" si="110"/>
        <v>-859.63297674911405</v>
      </c>
      <c r="JHA88" s="310">
        <f t="shared" si="110"/>
        <v>-859.63297674911405</v>
      </c>
      <c r="JHB88" s="310">
        <f t="shared" si="110"/>
        <v>-859.63297674911405</v>
      </c>
      <c r="JHC88" s="310">
        <f t="shared" si="110"/>
        <v>-859.63297674911405</v>
      </c>
      <c r="JHD88" s="310">
        <f t="shared" si="110"/>
        <v>-859.63297674911405</v>
      </c>
      <c r="JHE88" s="310">
        <f t="shared" si="110"/>
        <v>-859.63297674911405</v>
      </c>
      <c r="JHF88" s="310">
        <f t="shared" si="110"/>
        <v>-859.63297674911405</v>
      </c>
      <c r="JHG88" s="310">
        <f t="shared" si="110"/>
        <v>-859.63297674911405</v>
      </c>
      <c r="JHH88" s="310">
        <f t="shared" si="110"/>
        <v>-859.63297674911405</v>
      </c>
      <c r="JHI88" s="310">
        <f t="shared" si="110"/>
        <v>-859.63297674911405</v>
      </c>
      <c r="JHJ88" s="310">
        <f t="shared" si="110"/>
        <v>-859.63297674911405</v>
      </c>
      <c r="JHK88" s="310">
        <f t="shared" si="110"/>
        <v>-859.63297674911405</v>
      </c>
      <c r="JHL88" s="310">
        <f t="shared" si="110"/>
        <v>-859.63297674911405</v>
      </c>
      <c r="JHM88" s="310">
        <f t="shared" si="110"/>
        <v>-859.63297674911405</v>
      </c>
      <c r="JHN88" s="310">
        <f t="shared" si="110"/>
        <v>-859.63297674911405</v>
      </c>
      <c r="JHO88" s="310">
        <f t="shared" si="110"/>
        <v>-859.63297674911405</v>
      </c>
      <c r="JHP88" s="310">
        <f t="shared" si="110"/>
        <v>-859.63297674911405</v>
      </c>
      <c r="JHQ88" s="310">
        <f t="shared" si="110"/>
        <v>-859.63297674911405</v>
      </c>
      <c r="JHR88" s="310">
        <f t="shared" ref="JHR88:JKC88" si="111">(JHR$87*$B101+SUM($F$8:$F$10)-((JHR$87*$B101+SUM($F$8:$F$10))/$F$11*$F$40)-($F$27*JHR$87/$D$7)-SUM($F$14:$F$26,$F$28:$F$33,$F$35:$F$36,$F$41))</f>
        <v>-859.63297674911405</v>
      </c>
      <c r="JHS88" s="310">
        <f t="shared" si="111"/>
        <v>-859.63297674911405</v>
      </c>
      <c r="JHT88" s="310">
        <f t="shared" si="111"/>
        <v>-859.63297674911405</v>
      </c>
      <c r="JHU88" s="310">
        <f t="shared" si="111"/>
        <v>-859.63297674911405</v>
      </c>
      <c r="JHV88" s="310">
        <f t="shared" si="111"/>
        <v>-859.63297674911405</v>
      </c>
      <c r="JHW88" s="310">
        <f t="shared" si="111"/>
        <v>-859.63297674911405</v>
      </c>
      <c r="JHX88" s="310">
        <f t="shared" si="111"/>
        <v>-859.63297674911405</v>
      </c>
      <c r="JHY88" s="310">
        <f t="shared" si="111"/>
        <v>-859.63297674911405</v>
      </c>
      <c r="JHZ88" s="310">
        <f t="shared" si="111"/>
        <v>-859.63297674911405</v>
      </c>
      <c r="JIA88" s="310">
        <f t="shared" si="111"/>
        <v>-859.63297674911405</v>
      </c>
      <c r="JIB88" s="310">
        <f t="shared" si="111"/>
        <v>-859.63297674911405</v>
      </c>
      <c r="JIC88" s="310">
        <f t="shared" si="111"/>
        <v>-859.63297674911405</v>
      </c>
      <c r="JID88" s="310">
        <f t="shared" si="111"/>
        <v>-859.63297674911405</v>
      </c>
      <c r="JIE88" s="310">
        <f t="shared" si="111"/>
        <v>-859.63297674911405</v>
      </c>
      <c r="JIF88" s="310">
        <f t="shared" si="111"/>
        <v>-859.63297674911405</v>
      </c>
      <c r="JIG88" s="310">
        <f t="shared" si="111"/>
        <v>-859.63297674911405</v>
      </c>
      <c r="JIH88" s="310">
        <f t="shared" si="111"/>
        <v>-859.63297674911405</v>
      </c>
      <c r="JII88" s="310">
        <f t="shared" si="111"/>
        <v>-859.63297674911405</v>
      </c>
      <c r="JIJ88" s="310">
        <f t="shared" si="111"/>
        <v>-859.63297674911405</v>
      </c>
      <c r="JIK88" s="310">
        <f t="shared" si="111"/>
        <v>-859.63297674911405</v>
      </c>
      <c r="JIL88" s="310">
        <f t="shared" si="111"/>
        <v>-859.63297674911405</v>
      </c>
      <c r="JIM88" s="310">
        <f t="shared" si="111"/>
        <v>-859.63297674911405</v>
      </c>
      <c r="JIN88" s="310">
        <f t="shared" si="111"/>
        <v>-859.63297674911405</v>
      </c>
      <c r="JIO88" s="310">
        <f t="shared" si="111"/>
        <v>-859.63297674911405</v>
      </c>
      <c r="JIP88" s="310">
        <f t="shared" si="111"/>
        <v>-859.63297674911405</v>
      </c>
      <c r="JIQ88" s="310">
        <f t="shared" si="111"/>
        <v>-859.63297674911405</v>
      </c>
      <c r="JIR88" s="310">
        <f t="shared" si="111"/>
        <v>-859.63297674911405</v>
      </c>
      <c r="JIS88" s="310">
        <f t="shared" si="111"/>
        <v>-859.63297674911405</v>
      </c>
      <c r="JIT88" s="310">
        <f t="shared" si="111"/>
        <v>-859.63297674911405</v>
      </c>
      <c r="JIU88" s="310">
        <f t="shared" si="111"/>
        <v>-859.63297674911405</v>
      </c>
      <c r="JIV88" s="310">
        <f t="shared" si="111"/>
        <v>-859.63297674911405</v>
      </c>
      <c r="JIW88" s="310">
        <f t="shared" si="111"/>
        <v>-859.63297674911405</v>
      </c>
      <c r="JIX88" s="310">
        <f t="shared" si="111"/>
        <v>-859.63297674911405</v>
      </c>
      <c r="JIY88" s="310">
        <f t="shared" si="111"/>
        <v>-859.63297674911405</v>
      </c>
      <c r="JIZ88" s="310">
        <f t="shared" si="111"/>
        <v>-859.63297674911405</v>
      </c>
      <c r="JJA88" s="310">
        <f t="shared" si="111"/>
        <v>-859.63297674911405</v>
      </c>
      <c r="JJB88" s="310">
        <f t="shared" si="111"/>
        <v>-859.63297674911405</v>
      </c>
      <c r="JJC88" s="310">
        <f t="shared" si="111"/>
        <v>-859.63297674911405</v>
      </c>
      <c r="JJD88" s="310">
        <f t="shared" si="111"/>
        <v>-859.63297674911405</v>
      </c>
      <c r="JJE88" s="310">
        <f t="shared" si="111"/>
        <v>-859.63297674911405</v>
      </c>
      <c r="JJF88" s="310">
        <f t="shared" si="111"/>
        <v>-859.63297674911405</v>
      </c>
      <c r="JJG88" s="310">
        <f t="shared" si="111"/>
        <v>-859.63297674911405</v>
      </c>
      <c r="JJH88" s="310">
        <f t="shared" si="111"/>
        <v>-859.63297674911405</v>
      </c>
      <c r="JJI88" s="310">
        <f t="shared" si="111"/>
        <v>-859.63297674911405</v>
      </c>
      <c r="JJJ88" s="310">
        <f t="shared" si="111"/>
        <v>-859.63297674911405</v>
      </c>
      <c r="JJK88" s="310">
        <f t="shared" si="111"/>
        <v>-859.63297674911405</v>
      </c>
      <c r="JJL88" s="310">
        <f t="shared" si="111"/>
        <v>-859.63297674911405</v>
      </c>
      <c r="JJM88" s="310">
        <f t="shared" si="111"/>
        <v>-859.63297674911405</v>
      </c>
      <c r="JJN88" s="310">
        <f t="shared" si="111"/>
        <v>-859.63297674911405</v>
      </c>
      <c r="JJO88" s="310">
        <f t="shared" si="111"/>
        <v>-859.63297674911405</v>
      </c>
      <c r="JJP88" s="310">
        <f t="shared" si="111"/>
        <v>-859.63297674911405</v>
      </c>
      <c r="JJQ88" s="310">
        <f t="shared" si="111"/>
        <v>-859.63297674911405</v>
      </c>
      <c r="JJR88" s="310">
        <f t="shared" si="111"/>
        <v>-859.63297674911405</v>
      </c>
      <c r="JJS88" s="310">
        <f t="shared" si="111"/>
        <v>-859.63297674911405</v>
      </c>
      <c r="JJT88" s="310">
        <f t="shared" si="111"/>
        <v>-859.63297674911405</v>
      </c>
      <c r="JJU88" s="310">
        <f t="shared" si="111"/>
        <v>-859.63297674911405</v>
      </c>
      <c r="JJV88" s="310">
        <f t="shared" si="111"/>
        <v>-859.63297674911405</v>
      </c>
      <c r="JJW88" s="310">
        <f t="shared" si="111"/>
        <v>-859.63297674911405</v>
      </c>
      <c r="JJX88" s="310">
        <f t="shared" si="111"/>
        <v>-859.63297674911405</v>
      </c>
      <c r="JJY88" s="310">
        <f t="shared" si="111"/>
        <v>-859.63297674911405</v>
      </c>
      <c r="JJZ88" s="310">
        <f t="shared" si="111"/>
        <v>-859.63297674911405</v>
      </c>
      <c r="JKA88" s="310">
        <f t="shared" si="111"/>
        <v>-859.63297674911405</v>
      </c>
      <c r="JKB88" s="310">
        <f t="shared" si="111"/>
        <v>-859.63297674911405</v>
      </c>
      <c r="JKC88" s="310">
        <f t="shared" si="111"/>
        <v>-859.63297674911405</v>
      </c>
      <c r="JKD88" s="310">
        <f t="shared" ref="JKD88:JMO88" si="112">(JKD$87*$B101+SUM($F$8:$F$10)-((JKD$87*$B101+SUM($F$8:$F$10))/$F$11*$F$40)-($F$27*JKD$87/$D$7)-SUM($F$14:$F$26,$F$28:$F$33,$F$35:$F$36,$F$41))</f>
        <v>-859.63297674911405</v>
      </c>
      <c r="JKE88" s="310">
        <f t="shared" si="112"/>
        <v>-859.63297674911405</v>
      </c>
      <c r="JKF88" s="310">
        <f t="shared" si="112"/>
        <v>-859.63297674911405</v>
      </c>
      <c r="JKG88" s="310">
        <f t="shared" si="112"/>
        <v>-859.63297674911405</v>
      </c>
      <c r="JKH88" s="310">
        <f t="shared" si="112"/>
        <v>-859.63297674911405</v>
      </c>
      <c r="JKI88" s="310">
        <f t="shared" si="112"/>
        <v>-859.63297674911405</v>
      </c>
      <c r="JKJ88" s="310">
        <f t="shared" si="112"/>
        <v>-859.63297674911405</v>
      </c>
      <c r="JKK88" s="310">
        <f t="shared" si="112"/>
        <v>-859.63297674911405</v>
      </c>
      <c r="JKL88" s="310">
        <f t="shared" si="112"/>
        <v>-859.63297674911405</v>
      </c>
      <c r="JKM88" s="310">
        <f t="shared" si="112"/>
        <v>-859.63297674911405</v>
      </c>
      <c r="JKN88" s="310">
        <f t="shared" si="112"/>
        <v>-859.63297674911405</v>
      </c>
      <c r="JKO88" s="310">
        <f t="shared" si="112"/>
        <v>-859.63297674911405</v>
      </c>
      <c r="JKP88" s="310">
        <f t="shared" si="112"/>
        <v>-859.63297674911405</v>
      </c>
      <c r="JKQ88" s="310">
        <f t="shared" si="112"/>
        <v>-859.63297674911405</v>
      </c>
      <c r="JKR88" s="310">
        <f t="shared" si="112"/>
        <v>-859.63297674911405</v>
      </c>
      <c r="JKS88" s="310">
        <f t="shared" si="112"/>
        <v>-859.63297674911405</v>
      </c>
      <c r="JKT88" s="310">
        <f t="shared" si="112"/>
        <v>-859.63297674911405</v>
      </c>
      <c r="JKU88" s="310">
        <f t="shared" si="112"/>
        <v>-859.63297674911405</v>
      </c>
      <c r="JKV88" s="310">
        <f t="shared" si="112"/>
        <v>-859.63297674911405</v>
      </c>
      <c r="JKW88" s="310">
        <f t="shared" si="112"/>
        <v>-859.63297674911405</v>
      </c>
      <c r="JKX88" s="310">
        <f t="shared" si="112"/>
        <v>-859.63297674911405</v>
      </c>
      <c r="JKY88" s="310">
        <f t="shared" si="112"/>
        <v>-859.63297674911405</v>
      </c>
      <c r="JKZ88" s="310">
        <f t="shared" si="112"/>
        <v>-859.63297674911405</v>
      </c>
      <c r="JLA88" s="310">
        <f t="shared" si="112"/>
        <v>-859.63297674911405</v>
      </c>
      <c r="JLB88" s="310">
        <f t="shared" si="112"/>
        <v>-859.63297674911405</v>
      </c>
      <c r="JLC88" s="310">
        <f t="shared" si="112"/>
        <v>-859.63297674911405</v>
      </c>
      <c r="JLD88" s="310">
        <f t="shared" si="112"/>
        <v>-859.63297674911405</v>
      </c>
      <c r="JLE88" s="310">
        <f t="shared" si="112"/>
        <v>-859.63297674911405</v>
      </c>
      <c r="JLF88" s="310">
        <f t="shared" si="112"/>
        <v>-859.63297674911405</v>
      </c>
      <c r="JLG88" s="310">
        <f t="shared" si="112"/>
        <v>-859.63297674911405</v>
      </c>
      <c r="JLH88" s="310">
        <f t="shared" si="112"/>
        <v>-859.63297674911405</v>
      </c>
      <c r="JLI88" s="310">
        <f t="shared" si="112"/>
        <v>-859.63297674911405</v>
      </c>
      <c r="JLJ88" s="310">
        <f t="shared" si="112"/>
        <v>-859.63297674911405</v>
      </c>
      <c r="JLK88" s="310">
        <f t="shared" si="112"/>
        <v>-859.63297674911405</v>
      </c>
      <c r="JLL88" s="310">
        <f t="shared" si="112"/>
        <v>-859.63297674911405</v>
      </c>
      <c r="JLM88" s="310">
        <f t="shared" si="112"/>
        <v>-859.63297674911405</v>
      </c>
      <c r="JLN88" s="310">
        <f t="shared" si="112"/>
        <v>-859.63297674911405</v>
      </c>
      <c r="JLO88" s="310">
        <f t="shared" si="112"/>
        <v>-859.63297674911405</v>
      </c>
      <c r="JLP88" s="310">
        <f t="shared" si="112"/>
        <v>-859.63297674911405</v>
      </c>
      <c r="JLQ88" s="310">
        <f t="shared" si="112"/>
        <v>-859.63297674911405</v>
      </c>
      <c r="JLR88" s="310">
        <f t="shared" si="112"/>
        <v>-859.63297674911405</v>
      </c>
      <c r="JLS88" s="310">
        <f t="shared" si="112"/>
        <v>-859.63297674911405</v>
      </c>
      <c r="JLT88" s="310">
        <f t="shared" si="112"/>
        <v>-859.63297674911405</v>
      </c>
      <c r="JLU88" s="310">
        <f t="shared" si="112"/>
        <v>-859.63297674911405</v>
      </c>
      <c r="JLV88" s="310">
        <f t="shared" si="112"/>
        <v>-859.63297674911405</v>
      </c>
      <c r="JLW88" s="310">
        <f t="shared" si="112"/>
        <v>-859.63297674911405</v>
      </c>
      <c r="JLX88" s="310">
        <f t="shared" si="112"/>
        <v>-859.63297674911405</v>
      </c>
      <c r="JLY88" s="310">
        <f t="shared" si="112"/>
        <v>-859.63297674911405</v>
      </c>
      <c r="JLZ88" s="310">
        <f t="shared" si="112"/>
        <v>-859.63297674911405</v>
      </c>
      <c r="JMA88" s="310">
        <f t="shared" si="112"/>
        <v>-859.63297674911405</v>
      </c>
      <c r="JMB88" s="310">
        <f t="shared" si="112"/>
        <v>-859.63297674911405</v>
      </c>
      <c r="JMC88" s="310">
        <f t="shared" si="112"/>
        <v>-859.63297674911405</v>
      </c>
      <c r="JMD88" s="310">
        <f t="shared" si="112"/>
        <v>-859.63297674911405</v>
      </c>
      <c r="JME88" s="310">
        <f t="shared" si="112"/>
        <v>-859.63297674911405</v>
      </c>
      <c r="JMF88" s="310">
        <f t="shared" si="112"/>
        <v>-859.63297674911405</v>
      </c>
      <c r="JMG88" s="310">
        <f t="shared" si="112"/>
        <v>-859.63297674911405</v>
      </c>
      <c r="JMH88" s="310">
        <f t="shared" si="112"/>
        <v>-859.63297674911405</v>
      </c>
      <c r="JMI88" s="310">
        <f t="shared" si="112"/>
        <v>-859.63297674911405</v>
      </c>
      <c r="JMJ88" s="310">
        <f t="shared" si="112"/>
        <v>-859.63297674911405</v>
      </c>
      <c r="JMK88" s="310">
        <f t="shared" si="112"/>
        <v>-859.63297674911405</v>
      </c>
      <c r="JML88" s="310">
        <f t="shared" si="112"/>
        <v>-859.63297674911405</v>
      </c>
      <c r="JMM88" s="310">
        <f t="shared" si="112"/>
        <v>-859.63297674911405</v>
      </c>
      <c r="JMN88" s="310">
        <f t="shared" si="112"/>
        <v>-859.63297674911405</v>
      </c>
      <c r="JMO88" s="310">
        <f t="shared" si="112"/>
        <v>-859.63297674911405</v>
      </c>
      <c r="JMP88" s="310">
        <f t="shared" ref="JMP88:JPA88" si="113">(JMP$87*$B101+SUM($F$8:$F$10)-((JMP$87*$B101+SUM($F$8:$F$10))/$F$11*$F$40)-($F$27*JMP$87/$D$7)-SUM($F$14:$F$26,$F$28:$F$33,$F$35:$F$36,$F$41))</f>
        <v>-859.63297674911405</v>
      </c>
      <c r="JMQ88" s="310">
        <f t="shared" si="113"/>
        <v>-859.63297674911405</v>
      </c>
      <c r="JMR88" s="310">
        <f t="shared" si="113"/>
        <v>-859.63297674911405</v>
      </c>
      <c r="JMS88" s="310">
        <f t="shared" si="113"/>
        <v>-859.63297674911405</v>
      </c>
      <c r="JMT88" s="310">
        <f t="shared" si="113"/>
        <v>-859.63297674911405</v>
      </c>
      <c r="JMU88" s="310">
        <f t="shared" si="113"/>
        <v>-859.63297674911405</v>
      </c>
      <c r="JMV88" s="310">
        <f t="shared" si="113"/>
        <v>-859.63297674911405</v>
      </c>
      <c r="JMW88" s="310">
        <f t="shared" si="113"/>
        <v>-859.63297674911405</v>
      </c>
      <c r="JMX88" s="310">
        <f t="shared" si="113"/>
        <v>-859.63297674911405</v>
      </c>
      <c r="JMY88" s="310">
        <f t="shared" si="113"/>
        <v>-859.63297674911405</v>
      </c>
      <c r="JMZ88" s="310">
        <f t="shared" si="113"/>
        <v>-859.63297674911405</v>
      </c>
      <c r="JNA88" s="310">
        <f t="shared" si="113"/>
        <v>-859.63297674911405</v>
      </c>
      <c r="JNB88" s="310">
        <f t="shared" si="113"/>
        <v>-859.63297674911405</v>
      </c>
      <c r="JNC88" s="310">
        <f t="shared" si="113"/>
        <v>-859.63297674911405</v>
      </c>
      <c r="JND88" s="310">
        <f t="shared" si="113"/>
        <v>-859.63297674911405</v>
      </c>
      <c r="JNE88" s="310">
        <f t="shared" si="113"/>
        <v>-859.63297674911405</v>
      </c>
      <c r="JNF88" s="310">
        <f t="shared" si="113"/>
        <v>-859.63297674911405</v>
      </c>
      <c r="JNG88" s="310">
        <f t="shared" si="113"/>
        <v>-859.63297674911405</v>
      </c>
      <c r="JNH88" s="310">
        <f t="shared" si="113"/>
        <v>-859.63297674911405</v>
      </c>
      <c r="JNI88" s="310">
        <f t="shared" si="113"/>
        <v>-859.63297674911405</v>
      </c>
      <c r="JNJ88" s="310">
        <f t="shared" si="113"/>
        <v>-859.63297674911405</v>
      </c>
      <c r="JNK88" s="310">
        <f t="shared" si="113"/>
        <v>-859.63297674911405</v>
      </c>
      <c r="JNL88" s="310">
        <f t="shared" si="113"/>
        <v>-859.63297674911405</v>
      </c>
      <c r="JNM88" s="310">
        <f t="shared" si="113"/>
        <v>-859.63297674911405</v>
      </c>
      <c r="JNN88" s="310">
        <f t="shared" si="113"/>
        <v>-859.63297674911405</v>
      </c>
      <c r="JNO88" s="310">
        <f t="shared" si="113"/>
        <v>-859.63297674911405</v>
      </c>
      <c r="JNP88" s="310">
        <f t="shared" si="113"/>
        <v>-859.63297674911405</v>
      </c>
      <c r="JNQ88" s="310">
        <f t="shared" si="113"/>
        <v>-859.63297674911405</v>
      </c>
      <c r="JNR88" s="310">
        <f t="shared" si="113"/>
        <v>-859.63297674911405</v>
      </c>
      <c r="JNS88" s="310">
        <f t="shared" si="113"/>
        <v>-859.63297674911405</v>
      </c>
      <c r="JNT88" s="310">
        <f t="shared" si="113"/>
        <v>-859.63297674911405</v>
      </c>
      <c r="JNU88" s="310">
        <f t="shared" si="113"/>
        <v>-859.63297674911405</v>
      </c>
      <c r="JNV88" s="310">
        <f t="shared" si="113"/>
        <v>-859.63297674911405</v>
      </c>
      <c r="JNW88" s="310">
        <f t="shared" si="113"/>
        <v>-859.63297674911405</v>
      </c>
      <c r="JNX88" s="310">
        <f t="shared" si="113"/>
        <v>-859.63297674911405</v>
      </c>
      <c r="JNY88" s="310">
        <f t="shared" si="113"/>
        <v>-859.63297674911405</v>
      </c>
      <c r="JNZ88" s="310">
        <f t="shared" si="113"/>
        <v>-859.63297674911405</v>
      </c>
      <c r="JOA88" s="310">
        <f t="shared" si="113"/>
        <v>-859.63297674911405</v>
      </c>
      <c r="JOB88" s="310">
        <f t="shared" si="113"/>
        <v>-859.63297674911405</v>
      </c>
      <c r="JOC88" s="310">
        <f t="shared" si="113"/>
        <v>-859.63297674911405</v>
      </c>
      <c r="JOD88" s="310">
        <f t="shared" si="113"/>
        <v>-859.63297674911405</v>
      </c>
      <c r="JOE88" s="310">
        <f t="shared" si="113"/>
        <v>-859.63297674911405</v>
      </c>
      <c r="JOF88" s="310">
        <f t="shared" si="113"/>
        <v>-859.63297674911405</v>
      </c>
      <c r="JOG88" s="310">
        <f t="shared" si="113"/>
        <v>-859.63297674911405</v>
      </c>
      <c r="JOH88" s="310">
        <f t="shared" si="113"/>
        <v>-859.63297674911405</v>
      </c>
      <c r="JOI88" s="310">
        <f t="shared" si="113"/>
        <v>-859.63297674911405</v>
      </c>
      <c r="JOJ88" s="310">
        <f t="shared" si="113"/>
        <v>-859.63297674911405</v>
      </c>
      <c r="JOK88" s="310">
        <f t="shared" si="113"/>
        <v>-859.63297674911405</v>
      </c>
      <c r="JOL88" s="310">
        <f t="shared" si="113"/>
        <v>-859.63297674911405</v>
      </c>
      <c r="JOM88" s="310">
        <f t="shared" si="113"/>
        <v>-859.63297674911405</v>
      </c>
      <c r="JON88" s="310">
        <f t="shared" si="113"/>
        <v>-859.63297674911405</v>
      </c>
      <c r="JOO88" s="310">
        <f t="shared" si="113"/>
        <v>-859.63297674911405</v>
      </c>
      <c r="JOP88" s="310">
        <f t="shared" si="113"/>
        <v>-859.63297674911405</v>
      </c>
      <c r="JOQ88" s="310">
        <f t="shared" si="113"/>
        <v>-859.63297674911405</v>
      </c>
      <c r="JOR88" s="310">
        <f t="shared" si="113"/>
        <v>-859.63297674911405</v>
      </c>
      <c r="JOS88" s="310">
        <f t="shared" si="113"/>
        <v>-859.63297674911405</v>
      </c>
      <c r="JOT88" s="310">
        <f t="shared" si="113"/>
        <v>-859.63297674911405</v>
      </c>
      <c r="JOU88" s="310">
        <f t="shared" si="113"/>
        <v>-859.63297674911405</v>
      </c>
      <c r="JOV88" s="310">
        <f t="shared" si="113"/>
        <v>-859.63297674911405</v>
      </c>
      <c r="JOW88" s="310">
        <f t="shared" si="113"/>
        <v>-859.63297674911405</v>
      </c>
      <c r="JOX88" s="310">
        <f t="shared" si="113"/>
        <v>-859.63297674911405</v>
      </c>
      <c r="JOY88" s="310">
        <f t="shared" si="113"/>
        <v>-859.63297674911405</v>
      </c>
      <c r="JOZ88" s="310">
        <f t="shared" si="113"/>
        <v>-859.63297674911405</v>
      </c>
      <c r="JPA88" s="310">
        <f t="shared" si="113"/>
        <v>-859.63297674911405</v>
      </c>
      <c r="JPB88" s="310">
        <f t="shared" ref="JPB88:JRM88" si="114">(JPB$87*$B101+SUM($F$8:$F$10)-((JPB$87*$B101+SUM($F$8:$F$10))/$F$11*$F$40)-($F$27*JPB$87/$D$7)-SUM($F$14:$F$26,$F$28:$F$33,$F$35:$F$36,$F$41))</f>
        <v>-859.63297674911405</v>
      </c>
      <c r="JPC88" s="310">
        <f t="shared" si="114"/>
        <v>-859.63297674911405</v>
      </c>
      <c r="JPD88" s="310">
        <f t="shared" si="114"/>
        <v>-859.63297674911405</v>
      </c>
      <c r="JPE88" s="310">
        <f t="shared" si="114"/>
        <v>-859.63297674911405</v>
      </c>
      <c r="JPF88" s="310">
        <f t="shared" si="114"/>
        <v>-859.63297674911405</v>
      </c>
      <c r="JPG88" s="310">
        <f t="shared" si="114"/>
        <v>-859.63297674911405</v>
      </c>
      <c r="JPH88" s="310">
        <f t="shared" si="114"/>
        <v>-859.63297674911405</v>
      </c>
      <c r="JPI88" s="310">
        <f t="shared" si="114"/>
        <v>-859.63297674911405</v>
      </c>
      <c r="JPJ88" s="310">
        <f t="shared" si="114"/>
        <v>-859.63297674911405</v>
      </c>
      <c r="JPK88" s="310">
        <f t="shared" si="114"/>
        <v>-859.63297674911405</v>
      </c>
      <c r="JPL88" s="310">
        <f t="shared" si="114"/>
        <v>-859.63297674911405</v>
      </c>
      <c r="JPM88" s="310">
        <f t="shared" si="114"/>
        <v>-859.63297674911405</v>
      </c>
      <c r="JPN88" s="310">
        <f t="shared" si="114"/>
        <v>-859.63297674911405</v>
      </c>
      <c r="JPO88" s="310">
        <f t="shared" si="114"/>
        <v>-859.63297674911405</v>
      </c>
      <c r="JPP88" s="310">
        <f t="shared" si="114"/>
        <v>-859.63297674911405</v>
      </c>
      <c r="JPQ88" s="310">
        <f t="shared" si="114"/>
        <v>-859.63297674911405</v>
      </c>
      <c r="JPR88" s="310">
        <f t="shared" si="114"/>
        <v>-859.63297674911405</v>
      </c>
      <c r="JPS88" s="310">
        <f t="shared" si="114"/>
        <v>-859.63297674911405</v>
      </c>
      <c r="JPT88" s="310">
        <f t="shared" si="114"/>
        <v>-859.63297674911405</v>
      </c>
      <c r="JPU88" s="310">
        <f t="shared" si="114"/>
        <v>-859.63297674911405</v>
      </c>
      <c r="JPV88" s="310">
        <f t="shared" si="114"/>
        <v>-859.63297674911405</v>
      </c>
      <c r="JPW88" s="310">
        <f t="shared" si="114"/>
        <v>-859.63297674911405</v>
      </c>
      <c r="JPX88" s="310">
        <f t="shared" si="114"/>
        <v>-859.63297674911405</v>
      </c>
      <c r="JPY88" s="310">
        <f t="shared" si="114"/>
        <v>-859.63297674911405</v>
      </c>
      <c r="JPZ88" s="310">
        <f t="shared" si="114"/>
        <v>-859.63297674911405</v>
      </c>
      <c r="JQA88" s="310">
        <f t="shared" si="114"/>
        <v>-859.63297674911405</v>
      </c>
      <c r="JQB88" s="310">
        <f t="shared" si="114"/>
        <v>-859.63297674911405</v>
      </c>
      <c r="JQC88" s="310">
        <f t="shared" si="114"/>
        <v>-859.63297674911405</v>
      </c>
      <c r="JQD88" s="310">
        <f t="shared" si="114"/>
        <v>-859.63297674911405</v>
      </c>
      <c r="JQE88" s="310">
        <f t="shared" si="114"/>
        <v>-859.63297674911405</v>
      </c>
      <c r="JQF88" s="310">
        <f t="shared" si="114"/>
        <v>-859.63297674911405</v>
      </c>
      <c r="JQG88" s="310">
        <f t="shared" si="114"/>
        <v>-859.63297674911405</v>
      </c>
      <c r="JQH88" s="310">
        <f t="shared" si="114"/>
        <v>-859.63297674911405</v>
      </c>
      <c r="JQI88" s="310">
        <f t="shared" si="114"/>
        <v>-859.63297674911405</v>
      </c>
      <c r="JQJ88" s="310">
        <f t="shared" si="114"/>
        <v>-859.63297674911405</v>
      </c>
      <c r="JQK88" s="310">
        <f t="shared" si="114"/>
        <v>-859.63297674911405</v>
      </c>
      <c r="JQL88" s="310">
        <f t="shared" si="114"/>
        <v>-859.63297674911405</v>
      </c>
      <c r="JQM88" s="310">
        <f t="shared" si="114"/>
        <v>-859.63297674911405</v>
      </c>
      <c r="JQN88" s="310">
        <f t="shared" si="114"/>
        <v>-859.63297674911405</v>
      </c>
      <c r="JQO88" s="310">
        <f t="shared" si="114"/>
        <v>-859.63297674911405</v>
      </c>
      <c r="JQP88" s="310">
        <f t="shared" si="114"/>
        <v>-859.63297674911405</v>
      </c>
      <c r="JQQ88" s="310">
        <f t="shared" si="114"/>
        <v>-859.63297674911405</v>
      </c>
      <c r="JQR88" s="310">
        <f t="shared" si="114"/>
        <v>-859.63297674911405</v>
      </c>
      <c r="JQS88" s="310">
        <f t="shared" si="114"/>
        <v>-859.63297674911405</v>
      </c>
      <c r="JQT88" s="310">
        <f t="shared" si="114"/>
        <v>-859.63297674911405</v>
      </c>
      <c r="JQU88" s="310">
        <f t="shared" si="114"/>
        <v>-859.63297674911405</v>
      </c>
      <c r="JQV88" s="310">
        <f t="shared" si="114"/>
        <v>-859.63297674911405</v>
      </c>
      <c r="JQW88" s="310">
        <f t="shared" si="114"/>
        <v>-859.63297674911405</v>
      </c>
      <c r="JQX88" s="310">
        <f t="shared" si="114"/>
        <v>-859.63297674911405</v>
      </c>
      <c r="JQY88" s="310">
        <f t="shared" si="114"/>
        <v>-859.63297674911405</v>
      </c>
      <c r="JQZ88" s="310">
        <f t="shared" si="114"/>
        <v>-859.63297674911405</v>
      </c>
      <c r="JRA88" s="310">
        <f t="shared" si="114"/>
        <v>-859.63297674911405</v>
      </c>
      <c r="JRB88" s="310">
        <f t="shared" si="114"/>
        <v>-859.63297674911405</v>
      </c>
      <c r="JRC88" s="310">
        <f t="shared" si="114"/>
        <v>-859.63297674911405</v>
      </c>
      <c r="JRD88" s="310">
        <f t="shared" si="114"/>
        <v>-859.63297674911405</v>
      </c>
      <c r="JRE88" s="310">
        <f t="shared" si="114"/>
        <v>-859.63297674911405</v>
      </c>
      <c r="JRF88" s="310">
        <f t="shared" si="114"/>
        <v>-859.63297674911405</v>
      </c>
      <c r="JRG88" s="310">
        <f t="shared" si="114"/>
        <v>-859.63297674911405</v>
      </c>
      <c r="JRH88" s="310">
        <f t="shared" si="114"/>
        <v>-859.63297674911405</v>
      </c>
      <c r="JRI88" s="310">
        <f t="shared" si="114"/>
        <v>-859.63297674911405</v>
      </c>
      <c r="JRJ88" s="310">
        <f t="shared" si="114"/>
        <v>-859.63297674911405</v>
      </c>
      <c r="JRK88" s="310">
        <f t="shared" si="114"/>
        <v>-859.63297674911405</v>
      </c>
      <c r="JRL88" s="310">
        <f t="shared" si="114"/>
        <v>-859.63297674911405</v>
      </c>
      <c r="JRM88" s="310">
        <f t="shared" si="114"/>
        <v>-859.63297674911405</v>
      </c>
      <c r="JRN88" s="310">
        <f t="shared" ref="JRN88:JTY88" si="115">(JRN$87*$B101+SUM($F$8:$F$10)-((JRN$87*$B101+SUM($F$8:$F$10))/$F$11*$F$40)-($F$27*JRN$87/$D$7)-SUM($F$14:$F$26,$F$28:$F$33,$F$35:$F$36,$F$41))</f>
        <v>-859.63297674911405</v>
      </c>
      <c r="JRO88" s="310">
        <f t="shared" si="115"/>
        <v>-859.63297674911405</v>
      </c>
      <c r="JRP88" s="310">
        <f t="shared" si="115"/>
        <v>-859.63297674911405</v>
      </c>
      <c r="JRQ88" s="310">
        <f t="shared" si="115"/>
        <v>-859.63297674911405</v>
      </c>
      <c r="JRR88" s="310">
        <f t="shared" si="115"/>
        <v>-859.63297674911405</v>
      </c>
      <c r="JRS88" s="310">
        <f t="shared" si="115"/>
        <v>-859.63297674911405</v>
      </c>
      <c r="JRT88" s="310">
        <f t="shared" si="115"/>
        <v>-859.63297674911405</v>
      </c>
      <c r="JRU88" s="310">
        <f t="shared" si="115"/>
        <v>-859.63297674911405</v>
      </c>
      <c r="JRV88" s="310">
        <f t="shared" si="115"/>
        <v>-859.63297674911405</v>
      </c>
      <c r="JRW88" s="310">
        <f t="shared" si="115"/>
        <v>-859.63297674911405</v>
      </c>
      <c r="JRX88" s="310">
        <f t="shared" si="115"/>
        <v>-859.63297674911405</v>
      </c>
      <c r="JRY88" s="310">
        <f t="shared" si="115"/>
        <v>-859.63297674911405</v>
      </c>
      <c r="JRZ88" s="310">
        <f t="shared" si="115"/>
        <v>-859.63297674911405</v>
      </c>
      <c r="JSA88" s="310">
        <f t="shared" si="115"/>
        <v>-859.63297674911405</v>
      </c>
      <c r="JSB88" s="310">
        <f t="shared" si="115"/>
        <v>-859.63297674911405</v>
      </c>
      <c r="JSC88" s="310">
        <f t="shared" si="115"/>
        <v>-859.63297674911405</v>
      </c>
      <c r="JSD88" s="310">
        <f t="shared" si="115"/>
        <v>-859.63297674911405</v>
      </c>
      <c r="JSE88" s="310">
        <f t="shared" si="115"/>
        <v>-859.63297674911405</v>
      </c>
      <c r="JSF88" s="310">
        <f t="shared" si="115"/>
        <v>-859.63297674911405</v>
      </c>
      <c r="JSG88" s="310">
        <f t="shared" si="115"/>
        <v>-859.63297674911405</v>
      </c>
      <c r="JSH88" s="310">
        <f t="shared" si="115"/>
        <v>-859.63297674911405</v>
      </c>
      <c r="JSI88" s="310">
        <f t="shared" si="115"/>
        <v>-859.63297674911405</v>
      </c>
      <c r="JSJ88" s="310">
        <f t="shared" si="115"/>
        <v>-859.63297674911405</v>
      </c>
      <c r="JSK88" s="310">
        <f t="shared" si="115"/>
        <v>-859.63297674911405</v>
      </c>
      <c r="JSL88" s="310">
        <f t="shared" si="115"/>
        <v>-859.63297674911405</v>
      </c>
      <c r="JSM88" s="310">
        <f t="shared" si="115"/>
        <v>-859.63297674911405</v>
      </c>
      <c r="JSN88" s="310">
        <f t="shared" si="115"/>
        <v>-859.63297674911405</v>
      </c>
      <c r="JSO88" s="310">
        <f t="shared" si="115"/>
        <v>-859.63297674911405</v>
      </c>
      <c r="JSP88" s="310">
        <f t="shared" si="115"/>
        <v>-859.63297674911405</v>
      </c>
      <c r="JSQ88" s="310">
        <f t="shared" si="115"/>
        <v>-859.63297674911405</v>
      </c>
      <c r="JSR88" s="310">
        <f t="shared" si="115"/>
        <v>-859.63297674911405</v>
      </c>
      <c r="JSS88" s="310">
        <f t="shared" si="115"/>
        <v>-859.63297674911405</v>
      </c>
      <c r="JST88" s="310">
        <f t="shared" si="115"/>
        <v>-859.63297674911405</v>
      </c>
      <c r="JSU88" s="310">
        <f t="shared" si="115"/>
        <v>-859.63297674911405</v>
      </c>
      <c r="JSV88" s="310">
        <f t="shared" si="115"/>
        <v>-859.63297674911405</v>
      </c>
      <c r="JSW88" s="310">
        <f t="shared" si="115"/>
        <v>-859.63297674911405</v>
      </c>
      <c r="JSX88" s="310">
        <f t="shared" si="115"/>
        <v>-859.63297674911405</v>
      </c>
      <c r="JSY88" s="310">
        <f t="shared" si="115"/>
        <v>-859.63297674911405</v>
      </c>
      <c r="JSZ88" s="310">
        <f t="shared" si="115"/>
        <v>-859.63297674911405</v>
      </c>
      <c r="JTA88" s="310">
        <f t="shared" si="115"/>
        <v>-859.63297674911405</v>
      </c>
      <c r="JTB88" s="310">
        <f t="shared" si="115"/>
        <v>-859.63297674911405</v>
      </c>
      <c r="JTC88" s="310">
        <f t="shared" si="115"/>
        <v>-859.63297674911405</v>
      </c>
      <c r="JTD88" s="310">
        <f t="shared" si="115"/>
        <v>-859.63297674911405</v>
      </c>
      <c r="JTE88" s="310">
        <f t="shared" si="115"/>
        <v>-859.63297674911405</v>
      </c>
      <c r="JTF88" s="310">
        <f t="shared" si="115"/>
        <v>-859.63297674911405</v>
      </c>
      <c r="JTG88" s="310">
        <f t="shared" si="115"/>
        <v>-859.63297674911405</v>
      </c>
      <c r="JTH88" s="310">
        <f t="shared" si="115"/>
        <v>-859.63297674911405</v>
      </c>
      <c r="JTI88" s="310">
        <f t="shared" si="115"/>
        <v>-859.63297674911405</v>
      </c>
      <c r="JTJ88" s="310">
        <f t="shared" si="115"/>
        <v>-859.63297674911405</v>
      </c>
      <c r="JTK88" s="310">
        <f t="shared" si="115"/>
        <v>-859.63297674911405</v>
      </c>
      <c r="JTL88" s="310">
        <f t="shared" si="115"/>
        <v>-859.63297674911405</v>
      </c>
      <c r="JTM88" s="310">
        <f t="shared" si="115"/>
        <v>-859.63297674911405</v>
      </c>
      <c r="JTN88" s="310">
        <f t="shared" si="115"/>
        <v>-859.63297674911405</v>
      </c>
      <c r="JTO88" s="310">
        <f t="shared" si="115"/>
        <v>-859.63297674911405</v>
      </c>
      <c r="JTP88" s="310">
        <f t="shared" si="115"/>
        <v>-859.63297674911405</v>
      </c>
      <c r="JTQ88" s="310">
        <f t="shared" si="115"/>
        <v>-859.63297674911405</v>
      </c>
      <c r="JTR88" s="310">
        <f t="shared" si="115"/>
        <v>-859.63297674911405</v>
      </c>
      <c r="JTS88" s="310">
        <f t="shared" si="115"/>
        <v>-859.63297674911405</v>
      </c>
      <c r="JTT88" s="310">
        <f t="shared" si="115"/>
        <v>-859.63297674911405</v>
      </c>
      <c r="JTU88" s="310">
        <f t="shared" si="115"/>
        <v>-859.63297674911405</v>
      </c>
      <c r="JTV88" s="310">
        <f t="shared" si="115"/>
        <v>-859.63297674911405</v>
      </c>
      <c r="JTW88" s="310">
        <f t="shared" si="115"/>
        <v>-859.63297674911405</v>
      </c>
      <c r="JTX88" s="310">
        <f t="shared" si="115"/>
        <v>-859.63297674911405</v>
      </c>
      <c r="JTY88" s="310">
        <f t="shared" si="115"/>
        <v>-859.63297674911405</v>
      </c>
      <c r="JTZ88" s="310">
        <f t="shared" ref="JTZ88:JWK88" si="116">(JTZ$87*$B101+SUM($F$8:$F$10)-((JTZ$87*$B101+SUM($F$8:$F$10))/$F$11*$F$40)-($F$27*JTZ$87/$D$7)-SUM($F$14:$F$26,$F$28:$F$33,$F$35:$F$36,$F$41))</f>
        <v>-859.63297674911405</v>
      </c>
      <c r="JUA88" s="310">
        <f t="shared" si="116"/>
        <v>-859.63297674911405</v>
      </c>
      <c r="JUB88" s="310">
        <f t="shared" si="116"/>
        <v>-859.63297674911405</v>
      </c>
      <c r="JUC88" s="310">
        <f t="shared" si="116"/>
        <v>-859.63297674911405</v>
      </c>
      <c r="JUD88" s="310">
        <f t="shared" si="116"/>
        <v>-859.63297674911405</v>
      </c>
      <c r="JUE88" s="310">
        <f t="shared" si="116"/>
        <v>-859.63297674911405</v>
      </c>
      <c r="JUF88" s="310">
        <f t="shared" si="116"/>
        <v>-859.63297674911405</v>
      </c>
      <c r="JUG88" s="310">
        <f t="shared" si="116"/>
        <v>-859.63297674911405</v>
      </c>
      <c r="JUH88" s="310">
        <f t="shared" si="116"/>
        <v>-859.63297674911405</v>
      </c>
      <c r="JUI88" s="310">
        <f t="shared" si="116"/>
        <v>-859.63297674911405</v>
      </c>
      <c r="JUJ88" s="310">
        <f t="shared" si="116"/>
        <v>-859.63297674911405</v>
      </c>
      <c r="JUK88" s="310">
        <f t="shared" si="116"/>
        <v>-859.63297674911405</v>
      </c>
      <c r="JUL88" s="310">
        <f t="shared" si="116"/>
        <v>-859.63297674911405</v>
      </c>
      <c r="JUM88" s="310">
        <f t="shared" si="116"/>
        <v>-859.63297674911405</v>
      </c>
      <c r="JUN88" s="310">
        <f t="shared" si="116"/>
        <v>-859.63297674911405</v>
      </c>
      <c r="JUO88" s="310">
        <f t="shared" si="116"/>
        <v>-859.63297674911405</v>
      </c>
      <c r="JUP88" s="310">
        <f t="shared" si="116"/>
        <v>-859.63297674911405</v>
      </c>
      <c r="JUQ88" s="310">
        <f t="shared" si="116"/>
        <v>-859.63297674911405</v>
      </c>
      <c r="JUR88" s="310">
        <f t="shared" si="116"/>
        <v>-859.63297674911405</v>
      </c>
      <c r="JUS88" s="310">
        <f t="shared" si="116"/>
        <v>-859.63297674911405</v>
      </c>
      <c r="JUT88" s="310">
        <f t="shared" si="116"/>
        <v>-859.63297674911405</v>
      </c>
      <c r="JUU88" s="310">
        <f t="shared" si="116"/>
        <v>-859.63297674911405</v>
      </c>
      <c r="JUV88" s="310">
        <f t="shared" si="116"/>
        <v>-859.63297674911405</v>
      </c>
      <c r="JUW88" s="310">
        <f t="shared" si="116"/>
        <v>-859.63297674911405</v>
      </c>
      <c r="JUX88" s="310">
        <f t="shared" si="116"/>
        <v>-859.63297674911405</v>
      </c>
      <c r="JUY88" s="310">
        <f t="shared" si="116"/>
        <v>-859.63297674911405</v>
      </c>
      <c r="JUZ88" s="310">
        <f t="shared" si="116"/>
        <v>-859.63297674911405</v>
      </c>
      <c r="JVA88" s="310">
        <f t="shared" si="116"/>
        <v>-859.63297674911405</v>
      </c>
      <c r="JVB88" s="310">
        <f t="shared" si="116"/>
        <v>-859.63297674911405</v>
      </c>
      <c r="JVC88" s="310">
        <f t="shared" si="116"/>
        <v>-859.63297674911405</v>
      </c>
      <c r="JVD88" s="310">
        <f t="shared" si="116"/>
        <v>-859.63297674911405</v>
      </c>
      <c r="JVE88" s="310">
        <f t="shared" si="116"/>
        <v>-859.63297674911405</v>
      </c>
      <c r="JVF88" s="310">
        <f t="shared" si="116"/>
        <v>-859.63297674911405</v>
      </c>
      <c r="JVG88" s="310">
        <f t="shared" si="116"/>
        <v>-859.63297674911405</v>
      </c>
      <c r="JVH88" s="310">
        <f t="shared" si="116"/>
        <v>-859.63297674911405</v>
      </c>
      <c r="JVI88" s="310">
        <f t="shared" si="116"/>
        <v>-859.63297674911405</v>
      </c>
      <c r="JVJ88" s="310">
        <f t="shared" si="116"/>
        <v>-859.63297674911405</v>
      </c>
      <c r="JVK88" s="310">
        <f t="shared" si="116"/>
        <v>-859.63297674911405</v>
      </c>
      <c r="JVL88" s="310">
        <f t="shared" si="116"/>
        <v>-859.63297674911405</v>
      </c>
      <c r="JVM88" s="310">
        <f t="shared" si="116"/>
        <v>-859.63297674911405</v>
      </c>
      <c r="JVN88" s="310">
        <f t="shared" si="116"/>
        <v>-859.63297674911405</v>
      </c>
      <c r="JVO88" s="310">
        <f t="shared" si="116"/>
        <v>-859.63297674911405</v>
      </c>
      <c r="JVP88" s="310">
        <f t="shared" si="116"/>
        <v>-859.63297674911405</v>
      </c>
      <c r="JVQ88" s="310">
        <f t="shared" si="116"/>
        <v>-859.63297674911405</v>
      </c>
      <c r="JVR88" s="310">
        <f t="shared" si="116"/>
        <v>-859.63297674911405</v>
      </c>
      <c r="JVS88" s="310">
        <f t="shared" si="116"/>
        <v>-859.63297674911405</v>
      </c>
      <c r="JVT88" s="310">
        <f t="shared" si="116"/>
        <v>-859.63297674911405</v>
      </c>
      <c r="JVU88" s="310">
        <f t="shared" si="116"/>
        <v>-859.63297674911405</v>
      </c>
      <c r="JVV88" s="310">
        <f t="shared" si="116"/>
        <v>-859.63297674911405</v>
      </c>
      <c r="JVW88" s="310">
        <f t="shared" si="116"/>
        <v>-859.63297674911405</v>
      </c>
      <c r="JVX88" s="310">
        <f t="shared" si="116"/>
        <v>-859.63297674911405</v>
      </c>
      <c r="JVY88" s="310">
        <f t="shared" si="116"/>
        <v>-859.63297674911405</v>
      </c>
      <c r="JVZ88" s="310">
        <f t="shared" si="116"/>
        <v>-859.63297674911405</v>
      </c>
      <c r="JWA88" s="310">
        <f t="shared" si="116"/>
        <v>-859.63297674911405</v>
      </c>
      <c r="JWB88" s="310">
        <f t="shared" si="116"/>
        <v>-859.63297674911405</v>
      </c>
      <c r="JWC88" s="310">
        <f t="shared" si="116"/>
        <v>-859.63297674911405</v>
      </c>
      <c r="JWD88" s="310">
        <f t="shared" si="116"/>
        <v>-859.63297674911405</v>
      </c>
      <c r="JWE88" s="310">
        <f t="shared" si="116"/>
        <v>-859.63297674911405</v>
      </c>
      <c r="JWF88" s="310">
        <f t="shared" si="116"/>
        <v>-859.63297674911405</v>
      </c>
      <c r="JWG88" s="310">
        <f t="shared" si="116"/>
        <v>-859.63297674911405</v>
      </c>
      <c r="JWH88" s="310">
        <f t="shared" si="116"/>
        <v>-859.63297674911405</v>
      </c>
      <c r="JWI88" s="310">
        <f t="shared" si="116"/>
        <v>-859.63297674911405</v>
      </c>
      <c r="JWJ88" s="310">
        <f t="shared" si="116"/>
        <v>-859.63297674911405</v>
      </c>
      <c r="JWK88" s="310">
        <f t="shared" si="116"/>
        <v>-859.63297674911405</v>
      </c>
      <c r="JWL88" s="310">
        <f t="shared" ref="JWL88:JYW88" si="117">(JWL$87*$B101+SUM($F$8:$F$10)-((JWL$87*$B101+SUM($F$8:$F$10))/$F$11*$F$40)-($F$27*JWL$87/$D$7)-SUM($F$14:$F$26,$F$28:$F$33,$F$35:$F$36,$F$41))</f>
        <v>-859.63297674911405</v>
      </c>
      <c r="JWM88" s="310">
        <f t="shared" si="117"/>
        <v>-859.63297674911405</v>
      </c>
      <c r="JWN88" s="310">
        <f t="shared" si="117"/>
        <v>-859.63297674911405</v>
      </c>
      <c r="JWO88" s="310">
        <f t="shared" si="117"/>
        <v>-859.63297674911405</v>
      </c>
      <c r="JWP88" s="310">
        <f t="shared" si="117"/>
        <v>-859.63297674911405</v>
      </c>
      <c r="JWQ88" s="310">
        <f t="shared" si="117"/>
        <v>-859.63297674911405</v>
      </c>
      <c r="JWR88" s="310">
        <f t="shared" si="117"/>
        <v>-859.63297674911405</v>
      </c>
      <c r="JWS88" s="310">
        <f t="shared" si="117"/>
        <v>-859.63297674911405</v>
      </c>
      <c r="JWT88" s="310">
        <f t="shared" si="117"/>
        <v>-859.63297674911405</v>
      </c>
      <c r="JWU88" s="310">
        <f t="shared" si="117"/>
        <v>-859.63297674911405</v>
      </c>
      <c r="JWV88" s="310">
        <f t="shared" si="117"/>
        <v>-859.63297674911405</v>
      </c>
      <c r="JWW88" s="310">
        <f t="shared" si="117"/>
        <v>-859.63297674911405</v>
      </c>
      <c r="JWX88" s="310">
        <f t="shared" si="117"/>
        <v>-859.63297674911405</v>
      </c>
      <c r="JWY88" s="310">
        <f t="shared" si="117"/>
        <v>-859.63297674911405</v>
      </c>
      <c r="JWZ88" s="310">
        <f t="shared" si="117"/>
        <v>-859.63297674911405</v>
      </c>
      <c r="JXA88" s="310">
        <f t="shared" si="117"/>
        <v>-859.63297674911405</v>
      </c>
      <c r="JXB88" s="310">
        <f t="shared" si="117"/>
        <v>-859.63297674911405</v>
      </c>
      <c r="JXC88" s="310">
        <f t="shared" si="117"/>
        <v>-859.63297674911405</v>
      </c>
      <c r="JXD88" s="310">
        <f t="shared" si="117"/>
        <v>-859.63297674911405</v>
      </c>
      <c r="JXE88" s="310">
        <f t="shared" si="117"/>
        <v>-859.63297674911405</v>
      </c>
      <c r="JXF88" s="310">
        <f t="shared" si="117"/>
        <v>-859.63297674911405</v>
      </c>
      <c r="JXG88" s="310">
        <f t="shared" si="117"/>
        <v>-859.63297674911405</v>
      </c>
      <c r="JXH88" s="310">
        <f t="shared" si="117"/>
        <v>-859.63297674911405</v>
      </c>
      <c r="JXI88" s="310">
        <f t="shared" si="117"/>
        <v>-859.63297674911405</v>
      </c>
      <c r="JXJ88" s="310">
        <f t="shared" si="117"/>
        <v>-859.63297674911405</v>
      </c>
      <c r="JXK88" s="310">
        <f t="shared" si="117"/>
        <v>-859.63297674911405</v>
      </c>
      <c r="JXL88" s="310">
        <f t="shared" si="117"/>
        <v>-859.63297674911405</v>
      </c>
      <c r="JXM88" s="310">
        <f t="shared" si="117"/>
        <v>-859.63297674911405</v>
      </c>
      <c r="JXN88" s="310">
        <f t="shared" si="117"/>
        <v>-859.63297674911405</v>
      </c>
      <c r="JXO88" s="310">
        <f t="shared" si="117"/>
        <v>-859.63297674911405</v>
      </c>
      <c r="JXP88" s="310">
        <f t="shared" si="117"/>
        <v>-859.63297674911405</v>
      </c>
      <c r="JXQ88" s="310">
        <f t="shared" si="117"/>
        <v>-859.63297674911405</v>
      </c>
      <c r="JXR88" s="310">
        <f t="shared" si="117"/>
        <v>-859.63297674911405</v>
      </c>
      <c r="JXS88" s="310">
        <f t="shared" si="117"/>
        <v>-859.63297674911405</v>
      </c>
      <c r="JXT88" s="310">
        <f t="shared" si="117"/>
        <v>-859.63297674911405</v>
      </c>
      <c r="JXU88" s="310">
        <f t="shared" si="117"/>
        <v>-859.63297674911405</v>
      </c>
      <c r="JXV88" s="310">
        <f t="shared" si="117"/>
        <v>-859.63297674911405</v>
      </c>
      <c r="JXW88" s="310">
        <f t="shared" si="117"/>
        <v>-859.63297674911405</v>
      </c>
      <c r="JXX88" s="310">
        <f t="shared" si="117"/>
        <v>-859.63297674911405</v>
      </c>
      <c r="JXY88" s="310">
        <f t="shared" si="117"/>
        <v>-859.63297674911405</v>
      </c>
      <c r="JXZ88" s="310">
        <f t="shared" si="117"/>
        <v>-859.63297674911405</v>
      </c>
      <c r="JYA88" s="310">
        <f t="shared" si="117"/>
        <v>-859.63297674911405</v>
      </c>
      <c r="JYB88" s="310">
        <f t="shared" si="117"/>
        <v>-859.63297674911405</v>
      </c>
      <c r="JYC88" s="310">
        <f t="shared" si="117"/>
        <v>-859.63297674911405</v>
      </c>
      <c r="JYD88" s="310">
        <f t="shared" si="117"/>
        <v>-859.63297674911405</v>
      </c>
      <c r="JYE88" s="310">
        <f t="shared" si="117"/>
        <v>-859.63297674911405</v>
      </c>
      <c r="JYF88" s="310">
        <f t="shared" si="117"/>
        <v>-859.63297674911405</v>
      </c>
      <c r="JYG88" s="310">
        <f t="shared" si="117"/>
        <v>-859.63297674911405</v>
      </c>
      <c r="JYH88" s="310">
        <f t="shared" si="117"/>
        <v>-859.63297674911405</v>
      </c>
      <c r="JYI88" s="310">
        <f t="shared" si="117"/>
        <v>-859.63297674911405</v>
      </c>
      <c r="JYJ88" s="310">
        <f t="shared" si="117"/>
        <v>-859.63297674911405</v>
      </c>
      <c r="JYK88" s="310">
        <f t="shared" si="117"/>
        <v>-859.63297674911405</v>
      </c>
      <c r="JYL88" s="310">
        <f t="shared" si="117"/>
        <v>-859.63297674911405</v>
      </c>
      <c r="JYM88" s="310">
        <f t="shared" si="117"/>
        <v>-859.63297674911405</v>
      </c>
      <c r="JYN88" s="310">
        <f t="shared" si="117"/>
        <v>-859.63297674911405</v>
      </c>
      <c r="JYO88" s="310">
        <f t="shared" si="117"/>
        <v>-859.63297674911405</v>
      </c>
      <c r="JYP88" s="310">
        <f t="shared" si="117"/>
        <v>-859.63297674911405</v>
      </c>
      <c r="JYQ88" s="310">
        <f t="shared" si="117"/>
        <v>-859.63297674911405</v>
      </c>
      <c r="JYR88" s="310">
        <f t="shared" si="117"/>
        <v>-859.63297674911405</v>
      </c>
      <c r="JYS88" s="310">
        <f t="shared" si="117"/>
        <v>-859.63297674911405</v>
      </c>
      <c r="JYT88" s="310">
        <f t="shared" si="117"/>
        <v>-859.63297674911405</v>
      </c>
      <c r="JYU88" s="310">
        <f t="shared" si="117"/>
        <v>-859.63297674911405</v>
      </c>
      <c r="JYV88" s="310">
        <f t="shared" si="117"/>
        <v>-859.63297674911405</v>
      </c>
      <c r="JYW88" s="310">
        <f t="shared" si="117"/>
        <v>-859.63297674911405</v>
      </c>
      <c r="JYX88" s="310">
        <f t="shared" ref="JYX88:KBI88" si="118">(JYX$87*$B101+SUM($F$8:$F$10)-((JYX$87*$B101+SUM($F$8:$F$10))/$F$11*$F$40)-($F$27*JYX$87/$D$7)-SUM($F$14:$F$26,$F$28:$F$33,$F$35:$F$36,$F$41))</f>
        <v>-859.63297674911405</v>
      </c>
      <c r="JYY88" s="310">
        <f t="shared" si="118"/>
        <v>-859.63297674911405</v>
      </c>
      <c r="JYZ88" s="310">
        <f t="shared" si="118"/>
        <v>-859.63297674911405</v>
      </c>
      <c r="JZA88" s="310">
        <f t="shared" si="118"/>
        <v>-859.63297674911405</v>
      </c>
      <c r="JZB88" s="310">
        <f t="shared" si="118"/>
        <v>-859.63297674911405</v>
      </c>
      <c r="JZC88" s="310">
        <f t="shared" si="118"/>
        <v>-859.63297674911405</v>
      </c>
      <c r="JZD88" s="310">
        <f t="shared" si="118"/>
        <v>-859.63297674911405</v>
      </c>
      <c r="JZE88" s="310">
        <f t="shared" si="118"/>
        <v>-859.63297674911405</v>
      </c>
      <c r="JZF88" s="310">
        <f t="shared" si="118"/>
        <v>-859.63297674911405</v>
      </c>
      <c r="JZG88" s="310">
        <f t="shared" si="118"/>
        <v>-859.63297674911405</v>
      </c>
      <c r="JZH88" s="310">
        <f t="shared" si="118"/>
        <v>-859.63297674911405</v>
      </c>
      <c r="JZI88" s="310">
        <f t="shared" si="118"/>
        <v>-859.63297674911405</v>
      </c>
      <c r="JZJ88" s="310">
        <f t="shared" si="118"/>
        <v>-859.63297674911405</v>
      </c>
      <c r="JZK88" s="310">
        <f t="shared" si="118"/>
        <v>-859.63297674911405</v>
      </c>
      <c r="JZL88" s="310">
        <f t="shared" si="118"/>
        <v>-859.63297674911405</v>
      </c>
      <c r="JZM88" s="310">
        <f t="shared" si="118"/>
        <v>-859.63297674911405</v>
      </c>
      <c r="JZN88" s="310">
        <f t="shared" si="118"/>
        <v>-859.63297674911405</v>
      </c>
      <c r="JZO88" s="310">
        <f t="shared" si="118"/>
        <v>-859.63297674911405</v>
      </c>
      <c r="JZP88" s="310">
        <f t="shared" si="118"/>
        <v>-859.63297674911405</v>
      </c>
      <c r="JZQ88" s="310">
        <f t="shared" si="118"/>
        <v>-859.63297674911405</v>
      </c>
      <c r="JZR88" s="310">
        <f t="shared" si="118"/>
        <v>-859.63297674911405</v>
      </c>
      <c r="JZS88" s="310">
        <f t="shared" si="118"/>
        <v>-859.63297674911405</v>
      </c>
      <c r="JZT88" s="310">
        <f t="shared" si="118"/>
        <v>-859.63297674911405</v>
      </c>
      <c r="JZU88" s="310">
        <f t="shared" si="118"/>
        <v>-859.63297674911405</v>
      </c>
      <c r="JZV88" s="310">
        <f t="shared" si="118"/>
        <v>-859.63297674911405</v>
      </c>
      <c r="JZW88" s="310">
        <f t="shared" si="118"/>
        <v>-859.63297674911405</v>
      </c>
      <c r="JZX88" s="310">
        <f t="shared" si="118"/>
        <v>-859.63297674911405</v>
      </c>
      <c r="JZY88" s="310">
        <f t="shared" si="118"/>
        <v>-859.63297674911405</v>
      </c>
      <c r="JZZ88" s="310">
        <f t="shared" si="118"/>
        <v>-859.63297674911405</v>
      </c>
      <c r="KAA88" s="310">
        <f t="shared" si="118"/>
        <v>-859.63297674911405</v>
      </c>
      <c r="KAB88" s="310">
        <f t="shared" si="118"/>
        <v>-859.63297674911405</v>
      </c>
      <c r="KAC88" s="310">
        <f t="shared" si="118"/>
        <v>-859.63297674911405</v>
      </c>
      <c r="KAD88" s="310">
        <f t="shared" si="118"/>
        <v>-859.63297674911405</v>
      </c>
      <c r="KAE88" s="310">
        <f t="shared" si="118"/>
        <v>-859.63297674911405</v>
      </c>
      <c r="KAF88" s="310">
        <f t="shared" si="118"/>
        <v>-859.63297674911405</v>
      </c>
      <c r="KAG88" s="310">
        <f t="shared" si="118"/>
        <v>-859.63297674911405</v>
      </c>
      <c r="KAH88" s="310">
        <f t="shared" si="118"/>
        <v>-859.63297674911405</v>
      </c>
      <c r="KAI88" s="310">
        <f t="shared" si="118"/>
        <v>-859.63297674911405</v>
      </c>
      <c r="KAJ88" s="310">
        <f t="shared" si="118"/>
        <v>-859.63297674911405</v>
      </c>
      <c r="KAK88" s="310">
        <f t="shared" si="118"/>
        <v>-859.63297674911405</v>
      </c>
      <c r="KAL88" s="310">
        <f t="shared" si="118"/>
        <v>-859.63297674911405</v>
      </c>
      <c r="KAM88" s="310">
        <f t="shared" si="118"/>
        <v>-859.63297674911405</v>
      </c>
      <c r="KAN88" s="310">
        <f t="shared" si="118"/>
        <v>-859.63297674911405</v>
      </c>
      <c r="KAO88" s="310">
        <f t="shared" si="118"/>
        <v>-859.63297674911405</v>
      </c>
      <c r="KAP88" s="310">
        <f t="shared" si="118"/>
        <v>-859.63297674911405</v>
      </c>
      <c r="KAQ88" s="310">
        <f t="shared" si="118"/>
        <v>-859.63297674911405</v>
      </c>
      <c r="KAR88" s="310">
        <f t="shared" si="118"/>
        <v>-859.63297674911405</v>
      </c>
      <c r="KAS88" s="310">
        <f t="shared" si="118"/>
        <v>-859.63297674911405</v>
      </c>
      <c r="KAT88" s="310">
        <f t="shared" si="118"/>
        <v>-859.63297674911405</v>
      </c>
      <c r="KAU88" s="310">
        <f t="shared" si="118"/>
        <v>-859.63297674911405</v>
      </c>
      <c r="KAV88" s="310">
        <f t="shared" si="118"/>
        <v>-859.63297674911405</v>
      </c>
      <c r="KAW88" s="310">
        <f t="shared" si="118"/>
        <v>-859.63297674911405</v>
      </c>
      <c r="KAX88" s="310">
        <f t="shared" si="118"/>
        <v>-859.63297674911405</v>
      </c>
      <c r="KAY88" s="310">
        <f t="shared" si="118"/>
        <v>-859.63297674911405</v>
      </c>
      <c r="KAZ88" s="310">
        <f t="shared" si="118"/>
        <v>-859.63297674911405</v>
      </c>
      <c r="KBA88" s="310">
        <f t="shared" si="118"/>
        <v>-859.63297674911405</v>
      </c>
      <c r="KBB88" s="310">
        <f t="shared" si="118"/>
        <v>-859.63297674911405</v>
      </c>
      <c r="KBC88" s="310">
        <f t="shared" si="118"/>
        <v>-859.63297674911405</v>
      </c>
      <c r="KBD88" s="310">
        <f t="shared" si="118"/>
        <v>-859.63297674911405</v>
      </c>
      <c r="KBE88" s="310">
        <f t="shared" si="118"/>
        <v>-859.63297674911405</v>
      </c>
      <c r="KBF88" s="310">
        <f t="shared" si="118"/>
        <v>-859.63297674911405</v>
      </c>
      <c r="KBG88" s="310">
        <f t="shared" si="118"/>
        <v>-859.63297674911405</v>
      </c>
      <c r="KBH88" s="310">
        <f t="shared" si="118"/>
        <v>-859.63297674911405</v>
      </c>
      <c r="KBI88" s="310">
        <f t="shared" si="118"/>
        <v>-859.63297674911405</v>
      </c>
      <c r="KBJ88" s="310">
        <f t="shared" ref="KBJ88:KDU88" si="119">(KBJ$87*$B101+SUM($F$8:$F$10)-((KBJ$87*$B101+SUM($F$8:$F$10))/$F$11*$F$40)-($F$27*KBJ$87/$D$7)-SUM($F$14:$F$26,$F$28:$F$33,$F$35:$F$36,$F$41))</f>
        <v>-859.63297674911405</v>
      </c>
      <c r="KBK88" s="310">
        <f t="shared" si="119"/>
        <v>-859.63297674911405</v>
      </c>
      <c r="KBL88" s="310">
        <f t="shared" si="119"/>
        <v>-859.63297674911405</v>
      </c>
      <c r="KBM88" s="310">
        <f t="shared" si="119"/>
        <v>-859.63297674911405</v>
      </c>
      <c r="KBN88" s="310">
        <f t="shared" si="119"/>
        <v>-859.63297674911405</v>
      </c>
      <c r="KBO88" s="310">
        <f t="shared" si="119"/>
        <v>-859.63297674911405</v>
      </c>
      <c r="KBP88" s="310">
        <f t="shared" si="119"/>
        <v>-859.63297674911405</v>
      </c>
      <c r="KBQ88" s="310">
        <f t="shared" si="119"/>
        <v>-859.63297674911405</v>
      </c>
      <c r="KBR88" s="310">
        <f t="shared" si="119"/>
        <v>-859.63297674911405</v>
      </c>
      <c r="KBS88" s="310">
        <f t="shared" si="119"/>
        <v>-859.63297674911405</v>
      </c>
      <c r="KBT88" s="310">
        <f t="shared" si="119"/>
        <v>-859.63297674911405</v>
      </c>
      <c r="KBU88" s="310">
        <f t="shared" si="119"/>
        <v>-859.63297674911405</v>
      </c>
      <c r="KBV88" s="310">
        <f t="shared" si="119"/>
        <v>-859.63297674911405</v>
      </c>
      <c r="KBW88" s="310">
        <f t="shared" si="119"/>
        <v>-859.63297674911405</v>
      </c>
      <c r="KBX88" s="310">
        <f t="shared" si="119"/>
        <v>-859.63297674911405</v>
      </c>
      <c r="KBY88" s="310">
        <f t="shared" si="119"/>
        <v>-859.63297674911405</v>
      </c>
      <c r="KBZ88" s="310">
        <f t="shared" si="119"/>
        <v>-859.63297674911405</v>
      </c>
      <c r="KCA88" s="310">
        <f t="shared" si="119"/>
        <v>-859.63297674911405</v>
      </c>
      <c r="KCB88" s="310">
        <f t="shared" si="119"/>
        <v>-859.63297674911405</v>
      </c>
      <c r="KCC88" s="310">
        <f t="shared" si="119"/>
        <v>-859.63297674911405</v>
      </c>
      <c r="KCD88" s="310">
        <f t="shared" si="119"/>
        <v>-859.63297674911405</v>
      </c>
      <c r="KCE88" s="310">
        <f t="shared" si="119"/>
        <v>-859.63297674911405</v>
      </c>
      <c r="KCF88" s="310">
        <f t="shared" si="119"/>
        <v>-859.63297674911405</v>
      </c>
      <c r="KCG88" s="310">
        <f t="shared" si="119"/>
        <v>-859.63297674911405</v>
      </c>
      <c r="KCH88" s="310">
        <f t="shared" si="119"/>
        <v>-859.63297674911405</v>
      </c>
      <c r="KCI88" s="310">
        <f t="shared" si="119"/>
        <v>-859.63297674911405</v>
      </c>
      <c r="KCJ88" s="310">
        <f t="shared" si="119"/>
        <v>-859.63297674911405</v>
      </c>
      <c r="KCK88" s="310">
        <f t="shared" si="119"/>
        <v>-859.63297674911405</v>
      </c>
      <c r="KCL88" s="310">
        <f t="shared" si="119"/>
        <v>-859.63297674911405</v>
      </c>
      <c r="KCM88" s="310">
        <f t="shared" si="119"/>
        <v>-859.63297674911405</v>
      </c>
      <c r="KCN88" s="310">
        <f t="shared" si="119"/>
        <v>-859.63297674911405</v>
      </c>
      <c r="KCO88" s="310">
        <f t="shared" si="119"/>
        <v>-859.63297674911405</v>
      </c>
      <c r="KCP88" s="310">
        <f t="shared" si="119"/>
        <v>-859.63297674911405</v>
      </c>
      <c r="KCQ88" s="310">
        <f t="shared" si="119"/>
        <v>-859.63297674911405</v>
      </c>
      <c r="KCR88" s="310">
        <f t="shared" si="119"/>
        <v>-859.63297674911405</v>
      </c>
      <c r="KCS88" s="310">
        <f t="shared" si="119"/>
        <v>-859.63297674911405</v>
      </c>
      <c r="KCT88" s="310">
        <f t="shared" si="119"/>
        <v>-859.63297674911405</v>
      </c>
      <c r="KCU88" s="310">
        <f t="shared" si="119"/>
        <v>-859.63297674911405</v>
      </c>
      <c r="KCV88" s="310">
        <f t="shared" si="119"/>
        <v>-859.63297674911405</v>
      </c>
      <c r="KCW88" s="310">
        <f t="shared" si="119"/>
        <v>-859.63297674911405</v>
      </c>
      <c r="KCX88" s="310">
        <f t="shared" si="119"/>
        <v>-859.63297674911405</v>
      </c>
      <c r="KCY88" s="310">
        <f t="shared" si="119"/>
        <v>-859.63297674911405</v>
      </c>
      <c r="KCZ88" s="310">
        <f t="shared" si="119"/>
        <v>-859.63297674911405</v>
      </c>
      <c r="KDA88" s="310">
        <f t="shared" si="119"/>
        <v>-859.63297674911405</v>
      </c>
      <c r="KDB88" s="310">
        <f t="shared" si="119"/>
        <v>-859.63297674911405</v>
      </c>
      <c r="KDC88" s="310">
        <f t="shared" si="119"/>
        <v>-859.63297674911405</v>
      </c>
      <c r="KDD88" s="310">
        <f t="shared" si="119"/>
        <v>-859.63297674911405</v>
      </c>
      <c r="KDE88" s="310">
        <f t="shared" si="119"/>
        <v>-859.63297674911405</v>
      </c>
      <c r="KDF88" s="310">
        <f t="shared" si="119"/>
        <v>-859.63297674911405</v>
      </c>
      <c r="KDG88" s="310">
        <f t="shared" si="119"/>
        <v>-859.63297674911405</v>
      </c>
      <c r="KDH88" s="310">
        <f t="shared" si="119"/>
        <v>-859.63297674911405</v>
      </c>
      <c r="KDI88" s="310">
        <f t="shared" si="119"/>
        <v>-859.63297674911405</v>
      </c>
      <c r="KDJ88" s="310">
        <f t="shared" si="119"/>
        <v>-859.63297674911405</v>
      </c>
      <c r="KDK88" s="310">
        <f t="shared" si="119"/>
        <v>-859.63297674911405</v>
      </c>
      <c r="KDL88" s="310">
        <f t="shared" si="119"/>
        <v>-859.63297674911405</v>
      </c>
      <c r="KDM88" s="310">
        <f t="shared" si="119"/>
        <v>-859.63297674911405</v>
      </c>
      <c r="KDN88" s="310">
        <f t="shared" si="119"/>
        <v>-859.63297674911405</v>
      </c>
      <c r="KDO88" s="310">
        <f t="shared" si="119"/>
        <v>-859.63297674911405</v>
      </c>
      <c r="KDP88" s="310">
        <f t="shared" si="119"/>
        <v>-859.63297674911405</v>
      </c>
      <c r="KDQ88" s="310">
        <f t="shared" si="119"/>
        <v>-859.63297674911405</v>
      </c>
      <c r="KDR88" s="310">
        <f t="shared" si="119"/>
        <v>-859.63297674911405</v>
      </c>
      <c r="KDS88" s="310">
        <f t="shared" si="119"/>
        <v>-859.63297674911405</v>
      </c>
      <c r="KDT88" s="310">
        <f t="shared" si="119"/>
        <v>-859.63297674911405</v>
      </c>
      <c r="KDU88" s="310">
        <f t="shared" si="119"/>
        <v>-859.63297674911405</v>
      </c>
      <c r="KDV88" s="310">
        <f t="shared" ref="KDV88:KGG88" si="120">(KDV$87*$B101+SUM($F$8:$F$10)-((KDV$87*$B101+SUM($F$8:$F$10))/$F$11*$F$40)-($F$27*KDV$87/$D$7)-SUM($F$14:$F$26,$F$28:$F$33,$F$35:$F$36,$F$41))</f>
        <v>-859.63297674911405</v>
      </c>
      <c r="KDW88" s="310">
        <f t="shared" si="120"/>
        <v>-859.63297674911405</v>
      </c>
      <c r="KDX88" s="310">
        <f t="shared" si="120"/>
        <v>-859.63297674911405</v>
      </c>
      <c r="KDY88" s="310">
        <f t="shared" si="120"/>
        <v>-859.63297674911405</v>
      </c>
      <c r="KDZ88" s="310">
        <f t="shared" si="120"/>
        <v>-859.63297674911405</v>
      </c>
      <c r="KEA88" s="310">
        <f t="shared" si="120"/>
        <v>-859.63297674911405</v>
      </c>
      <c r="KEB88" s="310">
        <f t="shared" si="120"/>
        <v>-859.63297674911405</v>
      </c>
      <c r="KEC88" s="310">
        <f t="shared" si="120"/>
        <v>-859.63297674911405</v>
      </c>
      <c r="KED88" s="310">
        <f t="shared" si="120"/>
        <v>-859.63297674911405</v>
      </c>
      <c r="KEE88" s="310">
        <f t="shared" si="120"/>
        <v>-859.63297674911405</v>
      </c>
      <c r="KEF88" s="310">
        <f t="shared" si="120"/>
        <v>-859.63297674911405</v>
      </c>
      <c r="KEG88" s="310">
        <f t="shared" si="120"/>
        <v>-859.63297674911405</v>
      </c>
      <c r="KEH88" s="310">
        <f t="shared" si="120"/>
        <v>-859.63297674911405</v>
      </c>
      <c r="KEI88" s="310">
        <f t="shared" si="120"/>
        <v>-859.63297674911405</v>
      </c>
      <c r="KEJ88" s="310">
        <f t="shared" si="120"/>
        <v>-859.63297674911405</v>
      </c>
      <c r="KEK88" s="310">
        <f t="shared" si="120"/>
        <v>-859.63297674911405</v>
      </c>
      <c r="KEL88" s="310">
        <f t="shared" si="120"/>
        <v>-859.63297674911405</v>
      </c>
      <c r="KEM88" s="310">
        <f t="shared" si="120"/>
        <v>-859.63297674911405</v>
      </c>
      <c r="KEN88" s="310">
        <f t="shared" si="120"/>
        <v>-859.63297674911405</v>
      </c>
      <c r="KEO88" s="310">
        <f t="shared" si="120"/>
        <v>-859.63297674911405</v>
      </c>
      <c r="KEP88" s="310">
        <f t="shared" si="120"/>
        <v>-859.63297674911405</v>
      </c>
      <c r="KEQ88" s="310">
        <f t="shared" si="120"/>
        <v>-859.63297674911405</v>
      </c>
      <c r="KER88" s="310">
        <f t="shared" si="120"/>
        <v>-859.63297674911405</v>
      </c>
      <c r="KES88" s="310">
        <f t="shared" si="120"/>
        <v>-859.63297674911405</v>
      </c>
      <c r="KET88" s="310">
        <f t="shared" si="120"/>
        <v>-859.63297674911405</v>
      </c>
      <c r="KEU88" s="310">
        <f t="shared" si="120"/>
        <v>-859.63297674911405</v>
      </c>
      <c r="KEV88" s="310">
        <f t="shared" si="120"/>
        <v>-859.63297674911405</v>
      </c>
      <c r="KEW88" s="310">
        <f t="shared" si="120"/>
        <v>-859.63297674911405</v>
      </c>
      <c r="KEX88" s="310">
        <f t="shared" si="120"/>
        <v>-859.63297674911405</v>
      </c>
      <c r="KEY88" s="310">
        <f t="shared" si="120"/>
        <v>-859.63297674911405</v>
      </c>
      <c r="KEZ88" s="310">
        <f t="shared" si="120"/>
        <v>-859.63297674911405</v>
      </c>
      <c r="KFA88" s="310">
        <f t="shared" si="120"/>
        <v>-859.63297674911405</v>
      </c>
      <c r="KFB88" s="310">
        <f t="shared" si="120"/>
        <v>-859.63297674911405</v>
      </c>
      <c r="KFC88" s="310">
        <f t="shared" si="120"/>
        <v>-859.63297674911405</v>
      </c>
      <c r="KFD88" s="310">
        <f t="shared" si="120"/>
        <v>-859.63297674911405</v>
      </c>
      <c r="KFE88" s="310">
        <f t="shared" si="120"/>
        <v>-859.63297674911405</v>
      </c>
      <c r="KFF88" s="310">
        <f t="shared" si="120"/>
        <v>-859.63297674911405</v>
      </c>
      <c r="KFG88" s="310">
        <f t="shared" si="120"/>
        <v>-859.63297674911405</v>
      </c>
      <c r="KFH88" s="310">
        <f t="shared" si="120"/>
        <v>-859.63297674911405</v>
      </c>
      <c r="KFI88" s="310">
        <f t="shared" si="120"/>
        <v>-859.63297674911405</v>
      </c>
      <c r="KFJ88" s="310">
        <f t="shared" si="120"/>
        <v>-859.63297674911405</v>
      </c>
      <c r="KFK88" s="310">
        <f t="shared" si="120"/>
        <v>-859.63297674911405</v>
      </c>
      <c r="KFL88" s="310">
        <f t="shared" si="120"/>
        <v>-859.63297674911405</v>
      </c>
      <c r="KFM88" s="310">
        <f t="shared" si="120"/>
        <v>-859.63297674911405</v>
      </c>
      <c r="KFN88" s="310">
        <f t="shared" si="120"/>
        <v>-859.63297674911405</v>
      </c>
      <c r="KFO88" s="310">
        <f t="shared" si="120"/>
        <v>-859.63297674911405</v>
      </c>
      <c r="KFP88" s="310">
        <f t="shared" si="120"/>
        <v>-859.63297674911405</v>
      </c>
      <c r="KFQ88" s="310">
        <f t="shared" si="120"/>
        <v>-859.63297674911405</v>
      </c>
      <c r="KFR88" s="310">
        <f t="shared" si="120"/>
        <v>-859.63297674911405</v>
      </c>
      <c r="KFS88" s="310">
        <f t="shared" si="120"/>
        <v>-859.63297674911405</v>
      </c>
      <c r="KFT88" s="310">
        <f t="shared" si="120"/>
        <v>-859.63297674911405</v>
      </c>
      <c r="KFU88" s="310">
        <f t="shared" si="120"/>
        <v>-859.63297674911405</v>
      </c>
      <c r="KFV88" s="310">
        <f t="shared" si="120"/>
        <v>-859.63297674911405</v>
      </c>
      <c r="KFW88" s="310">
        <f t="shared" si="120"/>
        <v>-859.63297674911405</v>
      </c>
      <c r="KFX88" s="310">
        <f t="shared" si="120"/>
        <v>-859.63297674911405</v>
      </c>
      <c r="KFY88" s="310">
        <f t="shared" si="120"/>
        <v>-859.63297674911405</v>
      </c>
      <c r="KFZ88" s="310">
        <f t="shared" si="120"/>
        <v>-859.63297674911405</v>
      </c>
      <c r="KGA88" s="310">
        <f t="shared" si="120"/>
        <v>-859.63297674911405</v>
      </c>
      <c r="KGB88" s="310">
        <f t="shared" si="120"/>
        <v>-859.63297674911405</v>
      </c>
      <c r="KGC88" s="310">
        <f t="shared" si="120"/>
        <v>-859.63297674911405</v>
      </c>
      <c r="KGD88" s="310">
        <f t="shared" si="120"/>
        <v>-859.63297674911405</v>
      </c>
      <c r="KGE88" s="310">
        <f t="shared" si="120"/>
        <v>-859.63297674911405</v>
      </c>
      <c r="KGF88" s="310">
        <f t="shared" si="120"/>
        <v>-859.63297674911405</v>
      </c>
      <c r="KGG88" s="310">
        <f t="shared" si="120"/>
        <v>-859.63297674911405</v>
      </c>
      <c r="KGH88" s="310">
        <f t="shared" ref="KGH88:KIS88" si="121">(KGH$87*$B101+SUM($F$8:$F$10)-((KGH$87*$B101+SUM($F$8:$F$10))/$F$11*$F$40)-($F$27*KGH$87/$D$7)-SUM($F$14:$F$26,$F$28:$F$33,$F$35:$F$36,$F$41))</f>
        <v>-859.63297674911405</v>
      </c>
      <c r="KGI88" s="310">
        <f t="shared" si="121"/>
        <v>-859.63297674911405</v>
      </c>
      <c r="KGJ88" s="310">
        <f t="shared" si="121"/>
        <v>-859.63297674911405</v>
      </c>
      <c r="KGK88" s="310">
        <f t="shared" si="121"/>
        <v>-859.63297674911405</v>
      </c>
      <c r="KGL88" s="310">
        <f t="shared" si="121"/>
        <v>-859.63297674911405</v>
      </c>
      <c r="KGM88" s="310">
        <f t="shared" si="121"/>
        <v>-859.63297674911405</v>
      </c>
      <c r="KGN88" s="310">
        <f t="shared" si="121"/>
        <v>-859.63297674911405</v>
      </c>
      <c r="KGO88" s="310">
        <f t="shared" si="121"/>
        <v>-859.63297674911405</v>
      </c>
      <c r="KGP88" s="310">
        <f t="shared" si="121"/>
        <v>-859.63297674911405</v>
      </c>
      <c r="KGQ88" s="310">
        <f t="shared" si="121"/>
        <v>-859.63297674911405</v>
      </c>
      <c r="KGR88" s="310">
        <f t="shared" si="121"/>
        <v>-859.63297674911405</v>
      </c>
      <c r="KGS88" s="310">
        <f t="shared" si="121"/>
        <v>-859.63297674911405</v>
      </c>
      <c r="KGT88" s="310">
        <f t="shared" si="121"/>
        <v>-859.63297674911405</v>
      </c>
      <c r="KGU88" s="310">
        <f t="shared" si="121"/>
        <v>-859.63297674911405</v>
      </c>
      <c r="KGV88" s="310">
        <f t="shared" si="121"/>
        <v>-859.63297674911405</v>
      </c>
      <c r="KGW88" s="310">
        <f t="shared" si="121"/>
        <v>-859.63297674911405</v>
      </c>
      <c r="KGX88" s="310">
        <f t="shared" si="121"/>
        <v>-859.63297674911405</v>
      </c>
      <c r="KGY88" s="310">
        <f t="shared" si="121"/>
        <v>-859.63297674911405</v>
      </c>
      <c r="KGZ88" s="310">
        <f t="shared" si="121"/>
        <v>-859.63297674911405</v>
      </c>
      <c r="KHA88" s="310">
        <f t="shared" si="121"/>
        <v>-859.63297674911405</v>
      </c>
      <c r="KHB88" s="310">
        <f t="shared" si="121"/>
        <v>-859.63297674911405</v>
      </c>
      <c r="KHC88" s="310">
        <f t="shared" si="121"/>
        <v>-859.63297674911405</v>
      </c>
      <c r="KHD88" s="310">
        <f t="shared" si="121"/>
        <v>-859.63297674911405</v>
      </c>
      <c r="KHE88" s="310">
        <f t="shared" si="121"/>
        <v>-859.63297674911405</v>
      </c>
      <c r="KHF88" s="310">
        <f t="shared" si="121"/>
        <v>-859.63297674911405</v>
      </c>
      <c r="KHG88" s="310">
        <f t="shared" si="121"/>
        <v>-859.63297674911405</v>
      </c>
      <c r="KHH88" s="310">
        <f t="shared" si="121"/>
        <v>-859.63297674911405</v>
      </c>
      <c r="KHI88" s="310">
        <f t="shared" si="121"/>
        <v>-859.63297674911405</v>
      </c>
      <c r="KHJ88" s="310">
        <f t="shared" si="121"/>
        <v>-859.63297674911405</v>
      </c>
      <c r="KHK88" s="310">
        <f t="shared" si="121"/>
        <v>-859.63297674911405</v>
      </c>
      <c r="KHL88" s="310">
        <f t="shared" si="121"/>
        <v>-859.63297674911405</v>
      </c>
      <c r="KHM88" s="310">
        <f t="shared" si="121"/>
        <v>-859.63297674911405</v>
      </c>
      <c r="KHN88" s="310">
        <f t="shared" si="121"/>
        <v>-859.63297674911405</v>
      </c>
      <c r="KHO88" s="310">
        <f t="shared" si="121"/>
        <v>-859.63297674911405</v>
      </c>
      <c r="KHP88" s="310">
        <f t="shared" si="121"/>
        <v>-859.63297674911405</v>
      </c>
      <c r="KHQ88" s="310">
        <f t="shared" si="121"/>
        <v>-859.63297674911405</v>
      </c>
      <c r="KHR88" s="310">
        <f t="shared" si="121"/>
        <v>-859.63297674911405</v>
      </c>
      <c r="KHS88" s="310">
        <f t="shared" si="121"/>
        <v>-859.63297674911405</v>
      </c>
      <c r="KHT88" s="310">
        <f t="shared" si="121"/>
        <v>-859.63297674911405</v>
      </c>
      <c r="KHU88" s="310">
        <f t="shared" si="121"/>
        <v>-859.63297674911405</v>
      </c>
      <c r="KHV88" s="310">
        <f t="shared" si="121"/>
        <v>-859.63297674911405</v>
      </c>
      <c r="KHW88" s="310">
        <f t="shared" si="121"/>
        <v>-859.63297674911405</v>
      </c>
      <c r="KHX88" s="310">
        <f t="shared" si="121"/>
        <v>-859.63297674911405</v>
      </c>
      <c r="KHY88" s="310">
        <f t="shared" si="121"/>
        <v>-859.63297674911405</v>
      </c>
      <c r="KHZ88" s="310">
        <f t="shared" si="121"/>
        <v>-859.63297674911405</v>
      </c>
      <c r="KIA88" s="310">
        <f t="shared" si="121"/>
        <v>-859.63297674911405</v>
      </c>
      <c r="KIB88" s="310">
        <f t="shared" si="121"/>
        <v>-859.63297674911405</v>
      </c>
      <c r="KIC88" s="310">
        <f t="shared" si="121"/>
        <v>-859.63297674911405</v>
      </c>
      <c r="KID88" s="310">
        <f t="shared" si="121"/>
        <v>-859.63297674911405</v>
      </c>
      <c r="KIE88" s="310">
        <f t="shared" si="121"/>
        <v>-859.63297674911405</v>
      </c>
      <c r="KIF88" s="310">
        <f t="shared" si="121"/>
        <v>-859.63297674911405</v>
      </c>
      <c r="KIG88" s="310">
        <f t="shared" si="121"/>
        <v>-859.63297674911405</v>
      </c>
      <c r="KIH88" s="310">
        <f t="shared" si="121"/>
        <v>-859.63297674911405</v>
      </c>
      <c r="KII88" s="310">
        <f t="shared" si="121"/>
        <v>-859.63297674911405</v>
      </c>
      <c r="KIJ88" s="310">
        <f t="shared" si="121"/>
        <v>-859.63297674911405</v>
      </c>
      <c r="KIK88" s="310">
        <f t="shared" si="121"/>
        <v>-859.63297674911405</v>
      </c>
      <c r="KIL88" s="310">
        <f t="shared" si="121"/>
        <v>-859.63297674911405</v>
      </c>
      <c r="KIM88" s="310">
        <f t="shared" si="121"/>
        <v>-859.63297674911405</v>
      </c>
      <c r="KIN88" s="310">
        <f t="shared" si="121"/>
        <v>-859.63297674911405</v>
      </c>
      <c r="KIO88" s="310">
        <f t="shared" si="121"/>
        <v>-859.63297674911405</v>
      </c>
      <c r="KIP88" s="310">
        <f t="shared" si="121"/>
        <v>-859.63297674911405</v>
      </c>
      <c r="KIQ88" s="310">
        <f t="shared" si="121"/>
        <v>-859.63297674911405</v>
      </c>
      <c r="KIR88" s="310">
        <f t="shared" si="121"/>
        <v>-859.63297674911405</v>
      </c>
      <c r="KIS88" s="310">
        <f t="shared" si="121"/>
        <v>-859.63297674911405</v>
      </c>
      <c r="KIT88" s="310">
        <f t="shared" ref="KIT88:KLE88" si="122">(KIT$87*$B101+SUM($F$8:$F$10)-((KIT$87*$B101+SUM($F$8:$F$10))/$F$11*$F$40)-($F$27*KIT$87/$D$7)-SUM($F$14:$F$26,$F$28:$F$33,$F$35:$F$36,$F$41))</f>
        <v>-859.63297674911405</v>
      </c>
      <c r="KIU88" s="310">
        <f t="shared" si="122"/>
        <v>-859.63297674911405</v>
      </c>
      <c r="KIV88" s="310">
        <f t="shared" si="122"/>
        <v>-859.63297674911405</v>
      </c>
      <c r="KIW88" s="310">
        <f t="shared" si="122"/>
        <v>-859.63297674911405</v>
      </c>
      <c r="KIX88" s="310">
        <f t="shared" si="122"/>
        <v>-859.63297674911405</v>
      </c>
      <c r="KIY88" s="310">
        <f t="shared" si="122"/>
        <v>-859.63297674911405</v>
      </c>
      <c r="KIZ88" s="310">
        <f t="shared" si="122"/>
        <v>-859.63297674911405</v>
      </c>
      <c r="KJA88" s="310">
        <f t="shared" si="122"/>
        <v>-859.63297674911405</v>
      </c>
      <c r="KJB88" s="310">
        <f t="shared" si="122"/>
        <v>-859.63297674911405</v>
      </c>
      <c r="KJC88" s="310">
        <f t="shared" si="122"/>
        <v>-859.63297674911405</v>
      </c>
      <c r="KJD88" s="310">
        <f t="shared" si="122"/>
        <v>-859.63297674911405</v>
      </c>
      <c r="KJE88" s="310">
        <f t="shared" si="122"/>
        <v>-859.63297674911405</v>
      </c>
      <c r="KJF88" s="310">
        <f t="shared" si="122"/>
        <v>-859.63297674911405</v>
      </c>
      <c r="KJG88" s="310">
        <f t="shared" si="122"/>
        <v>-859.63297674911405</v>
      </c>
      <c r="KJH88" s="310">
        <f t="shared" si="122"/>
        <v>-859.63297674911405</v>
      </c>
      <c r="KJI88" s="310">
        <f t="shared" si="122"/>
        <v>-859.63297674911405</v>
      </c>
      <c r="KJJ88" s="310">
        <f t="shared" si="122"/>
        <v>-859.63297674911405</v>
      </c>
      <c r="KJK88" s="310">
        <f t="shared" si="122"/>
        <v>-859.63297674911405</v>
      </c>
      <c r="KJL88" s="310">
        <f t="shared" si="122"/>
        <v>-859.63297674911405</v>
      </c>
      <c r="KJM88" s="310">
        <f t="shared" si="122"/>
        <v>-859.63297674911405</v>
      </c>
      <c r="KJN88" s="310">
        <f t="shared" si="122"/>
        <v>-859.63297674911405</v>
      </c>
      <c r="KJO88" s="310">
        <f t="shared" si="122"/>
        <v>-859.63297674911405</v>
      </c>
      <c r="KJP88" s="310">
        <f t="shared" si="122"/>
        <v>-859.63297674911405</v>
      </c>
      <c r="KJQ88" s="310">
        <f t="shared" si="122"/>
        <v>-859.63297674911405</v>
      </c>
      <c r="KJR88" s="310">
        <f t="shared" si="122"/>
        <v>-859.63297674911405</v>
      </c>
      <c r="KJS88" s="310">
        <f t="shared" si="122"/>
        <v>-859.63297674911405</v>
      </c>
      <c r="KJT88" s="310">
        <f t="shared" si="122"/>
        <v>-859.63297674911405</v>
      </c>
      <c r="KJU88" s="310">
        <f t="shared" si="122"/>
        <v>-859.63297674911405</v>
      </c>
      <c r="KJV88" s="310">
        <f t="shared" si="122"/>
        <v>-859.63297674911405</v>
      </c>
      <c r="KJW88" s="310">
        <f t="shared" si="122"/>
        <v>-859.63297674911405</v>
      </c>
      <c r="KJX88" s="310">
        <f t="shared" si="122"/>
        <v>-859.63297674911405</v>
      </c>
      <c r="KJY88" s="310">
        <f t="shared" si="122"/>
        <v>-859.63297674911405</v>
      </c>
      <c r="KJZ88" s="310">
        <f t="shared" si="122"/>
        <v>-859.63297674911405</v>
      </c>
      <c r="KKA88" s="310">
        <f t="shared" si="122"/>
        <v>-859.63297674911405</v>
      </c>
      <c r="KKB88" s="310">
        <f t="shared" si="122"/>
        <v>-859.63297674911405</v>
      </c>
      <c r="KKC88" s="310">
        <f t="shared" si="122"/>
        <v>-859.63297674911405</v>
      </c>
      <c r="KKD88" s="310">
        <f t="shared" si="122"/>
        <v>-859.63297674911405</v>
      </c>
      <c r="KKE88" s="310">
        <f t="shared" si="122"/>
        <v>-859.63297674911405</v>
      </c>
      <c r="KKF88" s="310">
        <f t="shared" si="122"/>
        <v>-859.63297674911405</v>
      </c>
      <c r="KKG88" s="310">
        <f t="shared" si="122"/>
        <v>-859.63297674911405</v>
      </c>
      <c r="KKH88" s="310">
        <f t="shared" si="122"/>
        <v>-859.63297674911405</v>
      </c>
      <c r="KKI88" s="310">
        <f t="shared" si="122"/>
        <v>-859.63297674911405</v>
      </c>
      <c r="KKJ88" s="310">
        <f t="shared" si="122"/>
        <v>-859.63297674911405</v>
      </c>
      <c r="KKK88" s="310">
        <f t="shared" si="122"/>
        <v>-859.63297674911405</v>
      </c>
      <c r="KKL88" s="310">
        <f t="shared" si="122"/>
        <v>-859.63297674911405</v>
      </c>
      <c r="KKM88" s="310">
        <f t="shared" si="122"/>
        <v>-859.63297674911405</v>
      </c>
      <c r="KKN88" s="310">
        <f t="shared" si="122"/>
        <v>-859.63297674911405</v>
      </c>
      <c r="KKO88" s="310">
        <f t="shared" si="122"/>
        <v>-859.63297674911405</v>
      </c>
      <c r="KKP88" s="310">
        <f t="shared" si="122"/>
        <v>-859.63297674911405</v>
      </c>
      <c r="KKQ88" s="310">
        <f t="shared" si="122"/>
        <v>-859.63297674911405</v>
      </c>
      <c r="KKR88" s="310">
        <f t="shared" si="122"/>
        <v>-859.63297674911405</v>
      </c>
      <c r="KKS88" s="310">
        <f t="shared" si="122"/>
        <v>-859.63297674911405</v>
      </c>
      <c r="KKT88" s="310">
        <f t="shared" si="122"/>
        <v>-859.63297674911405</v>
      </c>
      <c r="KKU88" s="310">
        <f t="shared" si="122"/>
        <v>-859.63297674911405</v>
      </c>
      <c r="KKV88" s="310">
        <f t="shared" si="122"/>
        <v>-859.63297674911405</v>
      </c>
      <c r="KKW88" s="310">
        <f t="shared" si="122"/>
        <v>-859.63297674911405</v>
      </c>
      <c r="KKX88" s="310">
        <f t="shared" si="122"/>
        <v>-859.63297674911405</v>
      </c>
      <c r="KKY88" s="310">
        <f t="shared" si="122"/>
        <v>-859.63297674911405</v>
      </c>
      <c r="KKZ88" s="310">
        <f t="shared" si="122"/>
        <v>-859.63297674911405</v>
      </c>
      <c r="KLA88" s="310">
        <f t="shared" si="122"/>
        <v>-859.63297674911405</v>
      </c>
      <c r="KLB88" s="310">
        <f t="shared" si="122"/>
        <v>-859.63297674911405</v>
      </c>
      <c r="KLC88" s="310">
        <f t="shared" si="122"/>
        <v>-859.63297674911405</v>
      </c>
      <c r="KLD88" s="310">
        <f t="shared" si="122"/>
        <v>-859.63297674911405</v>
      </c>
      <c r="KLE88" s="310">
        <f t="shared" si="122"/>
        <v>-859.63297674911405</v>
      </c>
      <c r="KLF88" s="310">
        <f t="shared" ref="KLF88:KNQ88" si="123">(KLF$87*$B101+SUM($F$8:$F$10)-((KLF$87*$B101+SUM($F$8:$F$10))/$F$11*$F$40)-($F$27*KLF$87/$D$7)-SUM($F$14:$F$26,$F$28:$F$33,$F$35:$F$36,$F$41))</f>
        <v>-859.63297674911405</v>
      </c>
      <c r="KLG88" s="310">
        <f t="shared" si="123"/>
        <v>-859.63297674911405</v>
      </c>
      <c r="KLH88" s="310">
        <f t="shared" si="123"/>
        <v>-859.63297674911405</v>
      </c>
      <c r="KLI88" s="310">
        <f t="shared" si="123"/>
        <v>-859.63297674911405</v>
      </c>
      <c r="KLJ88" s="310">
        <f t="shared" si="123"/>
        <v>-859.63297674911405</v>
      </c>
      <c r="KLK88" s="310">
        <f t="shared" si="123"/>
        <v>-859.63297674911405</v>
      </c>
      <c r="KLL88" s="310">
        <f t="shared" si="123"/>
        <v>-859.63297674911405</v>
      </c>
      <c r="KLM88" s="310">
        <f t="shared" si="123"/>
        <v>-859.63297674911405</v>
      </c>
      <c r="KLN88" s="310">
        <f t="shared" si="123"/>
        <v>-859.63297674911405</v>
      </c>
      <c r="KLO88" s="310">
        <f t="shared" si="123"/>
        <v>-859.63297674911405</v>
      </c>
      <c r="KLP88" s="310">
        <f t="shared" si="123"/>
        <v>-859.63297674911405</v>
      </c>
      <c r="KLQ88" s="310">
        <f t="shared" si="123"/>
        <v>-859.63297674911405</v>
      </c>
      <c r="KLR88" s="310">
        <f t="shared" si="123"/>
        <v>-859.63297674911405</v>
      </c>
      <c r="KLS88" s="310">
        <f t="shared" si="123"/>
        <v>-859.63297674911405</v>
      </c>
      <c r="KLT88" s="310">
        <f t="shared" si="123"/>
        <v>-859.63297674911405</v>
      </c>
      <c r="KLU88" s="310">
        <f t="shared" si="123"/>
        <v>-859.63297674911405</v>
      </c>
      <c r="KLV88" s="310">
        <f t="shared" si="123"/>
        <v>-859.63297674911405</v>
      </c>
      <c r="KLW88" s="310">
        <f t="shared" si="123"/>
        <v>-859.63297674911405</v>
      </c>
      <c r="KLX88" s="310">
        <f t="shared" si="123"/>
        <v>-859.63297674911405</v>
      </c>
      <c r="KLY88" s="310">
        <f t="shared" si="123"/>
        <v>-859.63297674911405</v>
      </c>
      <c r="KLZ88" s="310">
        <f t="shared" si="123"/>
        <v>-859.63297674911405</v>
      </c>
      <c r="KMA88" s="310">
        <f t="shared" si="123"/>
        <v>-859.63297674911405</v>
      </c>
      <c r="KMB88" s="310">
        <f t="shared" si="123"/>
        <v>-859.63297674911405</v>
      </c>
      <c r="KMC88" s="310">
        <f t="shared" si="123"/>
        <v>-859.63297674911405</v>
      </c>
      <c r="KMD88" s="310">
        <f t="shared" si="123"/>
        <v>-859.63297674911405</v>
      </c>
      <c r="KME88" s="310">
        <f t="shared" si="123"/>
        <v>-859.63297674911405</v>
      </c>
      <c r="KMF88" s="310">
        <f t="shared" si="123"/>
        <v>-859.63297674911405</v>
      </c>
      <c r="KMG88" s="310">
        <f t="shared" si="123"/>
        <v>-859.63297674911405</v>
      </c>
      <c r="KMH88" s="310">
        <f t="shared" si="123"/>
        <v>-859.63297674911405</v>
      </c>
      <c r="KMI88" s="310">
        <f t="shared" si="123"/>
        <v>-859.63297674911405</v>
      </c>
      <c r="KMJ88" s="310">
        <f t="shared" si="123"/>
        <v>-859.63297674911405</v>
      </c>
      <c r="KMK88" s="310">
        <f t="shared" si="123"/>
        <v>-859.63297674911405</v>
      </c>
      <c r="KML88" s="310">
        <f t="shared" si="123"/>
        <v>-859.63297674911405</v>
      </c>
      <c r="KMM88" s="310">
        <f t="shared" si="123"/>
        <v>-859.63297674911405</v>
      </c>
      <c r="KMN88" s="310">
        <f t="shared" si="123"/>
        <v>-859.63297674911405</v>
      </c>
      <c r="KMO88" s="310">
        <f t="shared" si="123"/>
        <v>-859.63297674911405</v>
      </c>
      <c r="KMP88" s="310">
        <f t="shared" si="123"/>
        <v>-859.63297674911405</v>
      </c>
      <c r="KMQ88" s="310">
        <f t="shared" si="123"/>
        <v>-859.63297674911405</v>
      </c>
      <c r="KMR88" s="310">
        <f t="shared" si="123"/>
        <v>-859.63297674911405</v>
      </c>
      <c r="KMS88" s="310">
        <f t="shared" si="123"/>
        <v>-859.63297674911405</v>
      </c>
      <c r="KMT88" s="310">
        <f t="shared" si="123"/>
        <v>-859.63297674911405</v>
      </c>
      <c r="KMU88" s="310">
        <f t="shared" si="123"/>
        <v>-859.63297674911405</v>
      </c>
      <c r="KMV88" s="310">
        <f t="shared" si="123"/>
        <v>-859.63297674911405</v>
      </c>
      <c r="KMW88" s="310">
        <f t="shared" si="123"/>
        <v>-859.63297674911405</v>
      </c>
      <c r="KMX88" s="310">
        <f t="shared" si="123"/>
        <v>-859.63297674911405</v>
      </c>
      <c r="KMY88" s="310">
        <f t="shared" si="123"/>
        <v>-859.63297674911405</v>
      </c>
      <c r="KMZ88" s="310">
        <f t="shared" si="123"/>
        <v>-859.63297674911405</v>
      </c>
      <c r="KNA88" s="310">
        <f t="shared" si="123"/>
        <v>-859.63297674911405</v>
      </c>
      <c r="KNB88" s="310">
        <f t="shared" si="123"/>
        <v>-859.63297674911405</v>
      </c>
      <c r="KNC88" s="310">
        <f t="shared" si="123"/>
        <v>-859.63297674911405</v>
      </c>
      <c r="KND88" s="310">
        <f t="shared" si="123"/>
        <v>-859.63297674911405</v>
      </c>
      <c r="KNE88" s="310">
        <f t="shared" si="123"/>
        <v>-859.63297674911405</v>
      </c>
      <c r="KNF88" s="310">
        <f t="shared" si="123"/>
        <v>-859.63297674911405</v>
      </c>
      <c r="KNG88" s="310">
        <f t="shared" si="123"/>
        <v>-859.63297674911405</v>
      </c>
      <c r="KNH88" s="310">
        <f t="shared" si="123"/>
        <v>-859.63297674911405</v>
      </c>
      <c r="KNI88" s="310">
        <f t="shared" si="123"/>
        <v>-859.63297674911405</v>
      </c>
      <c r="KNJ88" s="310">
        <f t="shared" si="123"/>
        <v>-859.63297674911405</v>
      </c>
      <c r="KNK88" s="310">
        <f t="shared" si="123"/>
        <v>-859.63297674911405</v>
      </c>
      <c r="KNL88" s="310">
        <f t="shared" si="123"/>
        <v>-859.63297674911405</v>
      </c>
      <c r="KNM88" s="310">
        <f t="shared" si="123"/>
        <v>-859.63297674911405</v>
      </c>
      <c r="KNN88" s="310">
        <f t="shared" si="123"/>
        <v>-859.63297674911405</v>
      </c>
      <c r="KNO88" s="310">
        <f t="shared" si="123"/>
        <v>-859.63297674911405</v>
      </c>
      <c r="KNP88" s="310">
        <f t="shared" si="123"/>
        <v>-859.63297674911405</v>
      </c>
      <c r="KNQ88" s="310">
        <f t="shared" si="123"/>
        <v>-859.63297674911405</v>
      </c>
      <c r="KNR88" s="310">
        <f t="shared" ref="KNR88:KQC88" si="124">(KNR$87*$B101+SUM($F$8:$F$10)-((KNR$87*$B101+SUM($F$8:$F$10))/$F$11*$F$40)-($F$27*KNR$87/$D$7)-SUM($F$14:$F$26,$F$28:$F$33,$F$35:$F$36,$F$41))</f>
        <v>-859.63297674911405</v>
      </c>
      <c r="KNS88" s="310">
        <f t="shared" si="124"/>
        <v>-859.63297674911405</v>
      </c>
      <c r="KNT88" s="310">
        <f t="shared" si="124"/>
        <v>-859.63297674911405</v>
      </c>
      <c r="KNU88" s="310">
        <f t="shared" si="124"/>
        <v>-859.63297674911405</v>
      </c>
      <c r="KNV88" s="310">
        <f t="shared" si="124"/>
        <v>-859.63297674911405</v>
      </c>
      <c r="KNW88" s="310">
        <f t="shared" si="124"/>
        <v>-859.63297674911405</v>
      </c>
      <c r="KNX88" s="310">
        <f t="shared" si="124"/>
        <v>-859.63297674911405</v>
      </c>
      <c r="KNY88" s="310">
        <f t="shared" si="124"/>
        <v>-859.63297674911405</v>
      </c>
      <c r="KNZ88" s="310">
        <f t="shared" si="124"/>
        <v>-859.63297674911405</v>
      </c>
      <c r="KOA88" s="310">
        <f t="shared" si="124"/>
        <v>-859.63297674911405</v>
      </c>
      <c r="KOB88" s="310">
        <f t="shared" si="124"/>
        <v>-859.63297674911405</v>
      </c>
      <c r="KOC88" s="310">
        <f t="shared" si="124"/>
        <v>-859.63297674911405</v>
      </c>
      <c r="KOD88" s="310">
        <f t="shared" si="124"/>
        <v>-859.63297674911405</v>
      </c>
      <c r="KOE88" s="310">
        <f t="shared" si="124"/>
        <v>-859.63297674911405</v>
      </c>
      <c r="KOF88" s="310">
        <f t="shared" si="124"/>
        <v>-859.63297674911405</v>
      </c>
      <c r="KOG88" s="310">
        <f t="shared" si="124"/>
        <v>-859.63297674911405</v>
      </c>
      <c r="KOH88" s="310">
        <f t="shared" si="124"/>
        <v>-859.63297674911405</v>
      </c>
      <c r="KOI88" s="310">
        <f t="shared" si="124"/>
        <v>-859.63297674911405</v>
      </c>
      <c r="KOJ88" s="310">
        <f t="shared" si="124"/>
        <v>-859.63297674911405</v>
      </c>
      <c r="KOK88" s="310">
        <f t="shared" si="124"/>
        <v>-859.63297674911405</v>
      </c>
      <c r="KOL88" s="310">
        <f t="shared" si="124"/>
        <v>-859.63297674911405</v>
      </c>
      <c r="KOM88" s="310">
        <f t="shared" si="124"/>
        <v>-859.63297674911405</v>
      </c>
      <c r="KON88" s="310">
        <f t="shared" si="124"/>
        <v>-859.63297674911405</v>
      </c>
      <c r="KOO88" s="310">
        <f t="shared" si="124"/>
        <v>-859.63297674911405</v>
      </c>
      <c r="KOP88" s="310">
        <f t="shared" si="124"/>
        <v>-859.63297674911405</v>
      </c>
      <c r="KOQ88" s="310">
        <f t="shared" si="124"/>
        <v>-859.63297674911405</v>
      </c>
      <c r="KOR88" s="310">
        <f t="shared" si="124"/>
        <v>-859.63297674911405</v>
      </c>
      <c r="KOS88" s="310">
        <f t="shared" si="124"/>
        <v>-859.63297674911405</v>
      </c>
      <c r="KOT88" s="310">
        <f t="shared" si="124"/>
        <v>-859.63297674911405</v>
      </c>
      <c r="KOU88" s="310">
        <f t="shared" si="124"/>
        <v>-859.63297674911405</v>
      </c>
      <c r="KOV88" s="310">
        <f t="shared" si="124"/>
        <v>-859.63297674911405</v>
      </c>
      <c r="KOW88" s="310">
        <f t="shared" si="124"/>
        <v>-859.63297674911405</v>
      </c>
      <c r="KOX88" s="310">
        <f t="shared" si="124"/>
        <v>-859.63297674911405</v>
      </c>
      <c r="KOY88" s="310">
        <f t="shared" si="124"/>
        <v>-859.63297674911405</v>
      </c>
      <c r="KOZ88" s="310">
        <f t="shared" si="124"/>
        <v>-859.63297674911405</v>
      </c>
      <c r="KPA88" s="310">
        <f t="shared" si="124"/>
        <v>-859.63297674911405</v>
      </c>
      <c r="KPB88" s="310">
        <f t="shared" si="124"/>
        <v>-859.63297674911405</v>
      </c>
      <c r="KPC88" s="310">
        <f t="shared" si="124"/>
        <v>-859.63297674911405</v>
      </c>
      <c r="KPD88" s="310">
        <f t="shared" si="124"/>
        <v>-859.63297674911405</v>
      </c>
      <c r="KPE88" s="310">
        <f t="shared" si="124"/>
        <v>-859.63297674911405</v>
      </c>
      <c r="KPF88" s="310">
        <f t="shared" si="124"/>
        <v>-859.63297674911405</v>
      </c>
      <c r="KPG88" s="310">
        <f t="shared" si="124"/>
        <v>-859.63297674911405</v>
      </c>
      <c r="KPH88" s="310">
        <f t="shared" si="124"/>
        <v>-859.63297674911405</v>
      </c>
      <c r="KPI88" s="310">
        <f t="shared" si="124"/>
        <v>-859.63297674911405</v>
      </c>
      <c r="KPJ88" s="310">
        <f t="shared" si="124"/>
        <v>-859.63297674911405</v>
      </c>
      <c r="KPK88" s="310">
        <f t="shared" si="124"/>
        <v>-859.63297674911405</v>
      </c>
      <c r="KPL88" s="310">
        <f t="shared" si="124"/>
        <v>-859.63297674911405</v>
      </c>
      <c r="KPM88" s="310">
        <f t="shared" si="124"/>
        <v>-859.63297674911405</v>
      </c>
      <c r="KPN88" s="310">
        <f t="shared" si="124"/>
        <v>-859.63297674911405</v>
      </c>
      <c r="KPO88" s="310">
        <f t="shared" si="124"/>
        <v>-859.63297674911405</v>
      </c>
      <c r="KPP88" s="310">
        <f t="shared" si="124"/>
        <v>-859.63297674911405</v>
      </c>
      <c r="KPQ88" s="310">
        <f t="shared" si="124"/>
        <v>-859.63297674911405</v>
      </c>
      <c r="KPR88" s="310">
        <f t="shared" si="124"/>
        <v>-859.63297674911405</v>
      </c>
      <c r="KPS88" s="310">
        <f t="shared" si="124"/>
        <v>-859.63297674911405</v>
      </c>
      <c r="KPT88" s="310">
        <f t="shared" si="124"/>
        <v>-859.63297674911405</v>
      </c>
      <c r="KPU88" s="310">
        <f t="shared" si="124"/>
        <v>-859.63297674911405</v>
      </c>
      <c r="KPV88" s="310">
        <f t="shared" si="124"/>
        <v>-859.63297674911405</v>
      </c>
      <c r="KPW88" s="310">
        <f t="shared" si="124"/>
        <v>-859.63297674911405</v>
      </c>
      <c r="KPX88" s="310">
        <f t="shared" si="124"/>
        <v>-859.63297674911405</v>
      </c>
      <c r="KPY88" s="310">
        <f t="shared" si="124"/>
        <v>-859.63297674911405</v>
      </c>
      <c r="KPZ88" s="310">
        <f t="shared" si="124"/>
        <v>-859.63297674911405</v>
      </c>
      <c r="KQA88" s="310">
        <f t="shared" si="124"/>
        <v>-859.63297674911405</v>
      </c>
      <c r="KQB88" s="310">
        <f t="shared" si="124"/>
        <v>-859.63297674911405</v>
      </c>
      <c r="KQC88" s="310">
        <f t="shared" si="124"/>
        <v>-859.63297674911405</v>
      </c>
      <c r="KQD88" s="310">
        <f t="shared" ref="KQD88:KSO88" si="125">(KQD$87*$B101+SUM($F$8:$F$10)-((KQD$87*$B101+SUM($F$8:$F$10))/$F$11*$F$40)-($F$27*KQD$87/$D$7)-SUM($F$14:$F$26,$F$28:$F$33,$F$35:$F$36,$F$41))</f>
        <v>-859.63297674911405</v>
      </c>
      <c r="KQE88" s="310">
        <f t="shared" si="125"/>
        <v>-859.63297674911405</v>
      </c>
      <c r="KQF88" s="310">
        <f t="shared" si="125"/>
        <v>-859.63297674911405</v>
      </c>
      <c r="KQG88" s="310">
        <f t="shared" si="125"/>
        <v>-859.63297674911405</v>
      </c>
      <c r="KQH88" s="310">
        <f t="shared" si="125"/>
        <v>-859.63297674911405</v>
      </c>
      <c r="KQI88" s="310">
        <f t="shared" si="125"/>
        <v>-859.63297674911405</v>
      </c>
      <c r="KQJ88" s="310">
        <f t="shared" si="125"/>
        <v>-859.63297674911405</v>
      </c>
      <c r="KQK88" s="310">
        <f t="shared" si="125"/>
        <v>-859.63297674911405</v>
      </c>
      <c r="KQL88" s="310">
        <f t="shared" si="125"/>
        <v>-859.63297674911405</v>
      </c>
      <c r="KQM88" s="310">
        <f t="shared" si="125"/>
        <v>-859.63297674911405</v>
      </c>
      <c r="KQN88" s="310">
        <f t="shared" si="125"/>
        <v>-859.63297674911405</v>
      </c>
      <c r="KQO88" s="310">
        <f t="shared" si="125"/>
        <v>-859.63297674911405</v>
      </c>
      <c r="KQP88" s="310">
        <f t="shared" si="125"/>
        <v>-859.63297674911405</v>
      </c>
      <c r="KQQ88" s="310">
        <f t="shared" si="125"/>
        <v>-859.63297674911405</v>
      </c>
      <c r="KQR88" s="310">
        <f t="shared" si="125"/>
        <v>-859.63297674911405</v>
      </c>
      <c r="KQS88" s="310">
        <f t="shared" si="125"/>
        <v>-859.63297674911405</v>
      </c>
      <c r="KQT88" s="310">
        <f t="shared" si="125"/>
        <v>-859.63297674911405</v>
      </c>
      <c r="KQU88" s="310">
        <f t="shared" si="125"/>
        <v>-859.63297674911405</v>
      </c>
      <c r="KQV88" s="310">
        <f t="shared" si="125"/>
        <v>-859.63297674911405</v>
      </c>
      <c r="KQW88" s="310">
        <f t="shared" si="125"/>
        <v>-859.63297674911405</v>
      </c>
      <c r="KQX88" s="310">
        <f t="shared" si="125"/>
        <v>-859.63297674911405</v>
      </c>
      <c r="KQY88" s="310">
        <f t="shared" si="125"/>
        <v>-859.63297674911405</v>
      </c>
      <c r="KQZ88" s="310">
        <f t="shared" si="125"/>
        <v>-859.63297674911405</v>
      </c>
      <c r="KRA88" s="310">
        <f t="shared" si="125"/>
        <v>-859.63297674911405</v>
      </c>
      <c r="KRB88" s="310">
        <f t="shared" si="125"/>
        <v>-859.63297674911405</v>
      </c>
      <c r="KRC88" s="310">
        <f t="shared" si="125"/>
        <v>-859.63297674911405</v>
      </c>
      <c r="KRD88" s="310">
        <f t="shared" si="125"/>
        <v>-859.63297674911405</v>
      </c>
      <c r="KRE88" s="310">
        <f t="shared" si="125"/>
        <v>-859.63297674911405</v>
      </c>
      <c r="KRF88" s="310">
        <f t="shared" si="125"/>
        <v>-859.63297674911405</v>
      </c>
      <c r="KRG88" s="310">
        <f t="shared" si="125"/>
        <v>-859.63297674911405</v>
      </c>
      <c r="KRH88" s="310">
        <f t="shared" si="125"/>
        <v>-859.63297674911405</v>
      </c>
      <c r="KRI88" s="310">
        <f t="shared" si="125"/>
        <v>-859.63297674911405</v>
      </c>
      <c r="KRJ88" s="310">
        <f t="shared" si="125"/>
        <v>-859.63297674911405</v>
      </c>
      <c r="KRK88" s="310">
        <f t="shared" si="125"/>
        <v>-859.63297674911405</v>
      </c>
      <c r="KRL88" s="310">
        <f t="shared" si="125"/>
        <v>-859.63297674911405</v>
      </c>
      <c r="KRM88" s="310">
        <f t="shared" si="125"/>
        <v>-859.63297674911405</v>
      </c>
      <c r="KRN88" s="310">
        <f t="shared" si="125"/>
        <v>-859.63297674911405</v>
      </c>
      <c r="KRO88" s="310">
        <f t="shared" si="125"/>
        <v>-859.63297674911405</v>
      </c>
      <c r="KRP88" s="310">
        <f t="shared" si="125"/>
        <v>-859.63297674911405</v>
      </c>
      <c r="KRQ88" s="310">
        <f t="shared" si="125"/>
        <v>-859.63297674911405</v>
      </c>
      <c r="KRR88" s="310">
        <f t="shared" si="125"/>
        <v>-859.63297674911405</v>
      </c>
      <c r="KRS88" s="310">
        <f t="shared" si="125"/>
        <v>-859.63297674911405</v>
      </c>
      <c r="KRT88" s="310">
        <f t="shared" si="125"/>
        <v>-859.63297674911405</v>
      </c>
      <c r="KRU88" s="310">
        <f t="shared" si="125"/>
        <v>-859.63297674911405</v>
      </c>
      <c r="KRV88" s="310">
        <f t="shared" si="125"/>
        <v>-859.63297674911405</v>
      </c>
      <c r="KRW88" s="310">
        <f t="shared" si="125"/>
        <v>-859.63297674911405</v>
      </c>
      <c r="KRX88" s="310">
        <f t="shared" si="125"/>
        <v>-859.63297674911405</v>
      </c>
      <c r="KRY88" s="310">
        <f t="shared" si="125"/>
        <v>-859.63297674911405</v>
      </c>
      <c r="KRZ88" s="310">
        <f t="shared" si="125"/>
        <v>-859.63297674911405</v>
      </c>
      <c r="KSA88" s="310">
        <f t="shared" si="125"/>
        <v>-859.63297674911405</v>
      </c>
      <c r="KSB88" s="310">
        <f t="shared" si="125"/>
        <v>-859.63297674911405</v>
      </c>
      <c r="KSC88" s="310">
        <f t="shared" si="125"/>
        <v>-859.63297674911405</v>
      </c>
      <c r="KSD88" s="310">
        <f t="shared" si="125"/>
        <v>-859.63297674911405</v>
      </c>
      <c r="KSE88" s="310">
        <f t="shared" si="125"/>
        <v>-859.63297674911405</v>
      </c>
      <c r="KSF88" s="310">
        <f t="shared" si="125"/>
        <v>-859.63297674911405</v>
      </c>
      <c r="KSG88" s="310">
        <f t="shared" si="125"/>
        <v>-859.63297674911405</v>
      </c>
      <c r="KSH88" s="310">
        <f t="shared" si="125"/>
        <v>-859.63297674911405</v>
      </c>
      <c r="KSI88" s="310">
        <f t="shared" si="125"/>
        <v>-859.63297674911405</v>
      </c>
      <c r="KSJ88" s="310">
        <f t="shared" si="125"/>
        <v>-859.63297674911405</v>
      </c>
      <c r="KSK88" s="310">
        <f t="shared" si="125"/>
        <v>-859.63297674911405</v>
      </c>
      <c r="KSL88" s="310">
        <f t="shared" si="125"/>
        <v>-859.63297674911405</v>
      </c>
      <c r="KSM88" s="310">
        <f t="shared" si="125"/>
        <v>-859.63297674911405</v>
      </c>
      <c r="KSN88" s="310">
        <f t="shared" si="125"/>
        <v>-859.63297674911405</v>
      </c>
      <c r="KSO88" s="310">
        <f t="shared" si="125"/>
        <v>-859.63297674911405</v>
      </c>
      <c r="KSP88" s="310">
        <f t="shared" ref="KSP88:KVA88" si="126">(KSP$87*$B101+SUM($F$8:$F$10)-((KSP$87*$B101+SUM($F$8:$F$10))/$F$11*$F$40)-($F$27*KSP$87/$D$7)-SUM($F$14:$F$26,$F$28:$F$33,$F$35:$F$36,$F$41))</f>
        <v>-859.63297674911405</v>
      </c>
      <c r="KSQ88" s="310">
        <f t="shared" si="126"/>
        <v>-859.63297674911405</v>
      </c>
      <c r="KSR88" s="310">
        <f t="shared" si="126"/>
        <v>-859.63297674911405</v>
      </c>
      <c r="KSS88" s="310">
        <f t="shared" si="126"/>
        <v>-859.63297674911405</v>
      </c>
      <c r="KST88" s="310">
        <f t="shared" si="126"/>
        <v>-859.63297674911405</v>
      </c>
      <c r="KSU88" s="310">
        <f t="shared" si="126"/>
        <v>-859.63297674911405</v>
      </c>
      <c r="KSV88" s="310">
        <f t="shared" si="126"/>
        <v>-859.63297674911405</v>
      </c>
      <c r="KSW88" s="310">
        <f t="shared" si="126"/>
        <v>-859.63297674911405</v>
      </c>
      <c r="KSX88" s="310">
        <f t="shared" si="126"/>
        <v>-859.63297674911405</v>
      </c>
      <c r="KSY88" s="310">
        <f t="shared" si="126"/>
        <v>-859.63297674911405</v>
      </c>
      <c r="KSZ88" s="310">
        <f t="shared" si="126"/>
        <v>-859.63297674911405</v>
      </c>
      <c r="KTA88" s="310">
        <f t="shared" si="126"/>
        <v>-859.63297674911405</v>
      </c>
      <c r="KTB88" s="310">
        <f t="shared" si="126"/>
        <v>-859.63297674911405</v>
      </c>
      <c r="KTC88" s="310">
        <f t="shared" si="126"/>
        <v>-859.63297674911405</v>
      </c>
      <c r="KTD88" s="310">
        <f t="shared" si="126"/>
        <v>-859.63297674911405</v>
      </c>
      <c r="KTE88" s="310">
        <f t="shared" si="126"/>
        <v>-859.63297674911405</v>
      </c>
      <c r="KTF88" s="310">
        <f t="shared" si="126"/>
        <v>-859.63297674911405</v>
      </c>
      <c r="KTG88" s="310">
        <f t="shared" si="126"/>
        <v>-859.63297674911405</v>
      </c>
      <c r="KTH88" s="310">
        <f t="shared" si="126"/>
        <v>-859.63297674911405</v>
      </c>
      <c r="KTI88" s="310">
        <f t="shared" si="126"/>
        <v>-859.63297674911405</v>
      </c>
      <c r="KTJ88" s="310">
        <f t="shared" si="126"/>
        <v>-859.63297674911405</v>
      </c>
      <c r="KTK88" s="310">
        <f t="shared" si="126"/>
        <v>-859.63297674911405</v>
      </c>
      <c r="KTL88" s="310">
        <f t="shared" si="126"/>
        <v>-859.63297674911405</v>
      </c>
      <c r="KTM88" s="310">
        <f t="shared" si="126"/>
        <v>-859.63297674911405</v>
      </c>
      <c r="KTN88" s="310">
        <f t="shared" si="126"/>
        <v>-859.63297674911405</v>
      </c>
      <c r="KTO88" s="310">
        <f t="shared" si="126"/>
        <v>-859.63297674911405</v>
      </c>
      <c r="KTP88" s="310">
        <f t="shared" si="126"/>
        <v>-859.63297674911405</v>
      </c>
      <c r="KTQ88" s="310">
        <f t="shared" si="126"/>
        <v>-859.63297674911405</v>
      </c>
      <c r="KTR88" s="310">
        <f t="shared" si="126"/>
        <v>-859.63297674911405</v>
      </c>
      <c r="KTS88" s="310">
        <f t="shared" si="126"/>
        <v>-859.63297674911405</v>
      </c>
      <c r="KTT88" s="310">
        <f t="shared" si="126"/>
        <v>-859.63297674911405</v>
      </c>
      <c r="KTU88" s="310">
        <f t="shared" si="126"/>
        <v>-859.63297674911405</v>
      </c>
      <c r="KTV88" s="310">
        <f t="shared" si="126"/>
        <v>-859.63297674911405</v>
      </c>
      <c r="KTW88" s="310">
        <f t="shared" si="126"/>
        <v>-859.63297674911405</v>
      </c>
      <c r="KTX88" s="310">
        <f t="shared" si="126"/>
        <v>-859.63297674911405</v>
      </c>
      <c r="KTY88" s="310">
        <f t="shared" si="126"/>
        <v>-859.63297674911405</v>
      </c>
      <c r="KTZ88" s="310">
        <f t="shared" si="126"/>
        <v>-859.63297674911405</v>
      </c>
      <c r="KUA88" s="310">
        <f t="shared" si="126"/>
        <v>-859.63297674911405</v>
      </c>
      <c r="KUB88" s="310">
        <f t="shared" si="126"/>
        <v>-859.63297674911405</v>
      </c>
      <c r="KUC88" s="310">
        <f t="shared" si="126"/>
        <v>-859.63297674911405</v>
      </c>
      <c r="KUD88" s="310">
        <f t="shared" si="126"/>
        <v>-859.63297674911405</v>
      </c>
      <c r="KUE88" s="310">
        <f t="shared" si="126"/>
        <v>-859.63297674911405</v>
      </c>
      <c r="KUF88" s="310">
        <f t="shared" si="126"/>
        <v>-859.63297674911405</v>
      </c>
      <c r="KUG88" s="310">
        <f t="shared" si="126"/>
        <v>-859.63297674911405</v>
      </c>
      <c r="KUH88" s="310">
        <f t="shared" si="126"/>
        <v>-859.63297674911405</v>
      </c>
      <c r="KUI88" s="310">
        <f t="shared" si="126"/>
        <v>-859.63297674911405</v>
      </c>
      <c r="KUJ88" s="310">
        <f t="shared" si="126"/>
        <v>-859.63297674911405</v>
      </c>
      <c r="KUK88" s="310">
        <f t="shared" si="126"/>
        <v>-859.63297674911405</v>
      </c>
      <c r="KUL88" s="310">
        <f t="shared" si="126"/>
        <v>-859.63297674911405</v>
      </c>
      <c r="KUM88" s="310">
        <f t="shared" si="126"/>
        <v>-859.63297674911405</v>
      </c>
      <c r="KUN88" s="310">
        <f t="shared" si="126"/>
        <v>-859.63297674911405</v>
      </c>
      <c r="KUO88" s="310">
        <f t="shared" si="126"/>
        <v>-859.63297674911405</v>
      </c>
      <c r="KUP88" s="310">
        <f t="shared" si="126"/>
        <v>-859.63297674911405</v>
      </c>
      <c r="KUQ88" s="310">
        <f t="shared" si="126"/>
        <v>-859.63297674911405</v>
      </c>
      <c r="KUR88" s="310">
        <f t="shared" si="126"/>
        <v>-859.63297674911405</v>
      </c>
      <c r="KUS88" s="310">
        <f t="shared" si="126"/>
        <v>-859.63297674911405</v>
      </c>
      <c r="KUT88" s="310">
        <f t="shared" si="126"/>
        <v>-859.63297674911405</v>
      </c>
      <c r="KUU88" s="310">
        <f t="shared" si="126"/>
        <v>-859.63297674911405</v>
      </c>
      <c r="KUV88" s="310">
        <f t="shared" si="126"/>
        <v>-859.63297674911405</v>
      </c>
      <c r="KUW88" s="310">
        <f t="shared" si="126"/>
        <v>-859.63297674911405</v>
      </c>
      <c r="KUX88" s="310">
        <f t="shared" si="126"/>
        <v>-859.63297674911405</v>
      </c>
      <c r="KUY88" s="310">
        <f t="shared" si="126"/>
        <v>-859.63297674911405</v>
      </c>
      <c r="KUZ88" s="310">
        <f t="shared" si="126"/>
        <v>-859.63297674911405</v>
      </c>
      <c r="KVA88" s="310">
        <f t="shared" si="126"/>
        <v>-859.63297674911405</v>
      </c>
      <c r="KVB88" s="310">
        <f t="shared" ref="KVB88:KXM88" si="127">(KVB$87*$B101+SUM($F$8:$F$10)-((KVB$87*$B101+SUM($F$8:$F$10))/$F$11*$F$40)-($F$27*KVB$87/$D$7)-SUM($F$14:$F$26,$F$28:$F$33,$F$35:$F$36,$F$41))</f>
        <v>-859.63297674911405</v>
      </c>
      <c r="KVC88" s="310">
        <f t="shared" si="127"/>
        <v>-859.63297674911405</v>
      </c>
      <c r="KVD88" s="310">
        <f t="shared" si="127"/>
        <v>-859.63297674911405</v>
      </c>
      <c r="KVE88" s="310">
        <f t="shared" si="127"/>
        <v>-859.63297674911405</v>
      </c>
      <c r="KVF88" s="310">
        <f t="shared" si="127"/>
        <v>-859.63297674911405</v>
      </c>
      <c r="KVG88" s="310">
        <f t="shared" si="127"/>
        <v>-859.63297674911405</v>
      </c>
      <c r="KVH88" s="310">
        <f t="shared" si="127"/>
        <v>-859.63297674911405</v>
      </c>
      <c r="KVI88" s="310">
        <f t="shared" si="127"/>
        <v>-859.63297674911405</v>
      </c>
      <c r="KVJ88" s="310">
        <f t="shared" si="127"/>
        <v>-859.63297674911405</v>
      </c>
      <c r="KVK88" s="310">
        <f t="shared" si="127"/>
        <v>-859.63297674911405</v>
      </c>
      <c r="KVL88" s="310">
        <f t="shared" si="127"/>
        <v>-859.63297674911405</v>
      </c>
      <c r="KVM88" s="310">
        <f t="shared" si="127"/>
        <v>-859.63297674911405</v>
      </c>
      <c r="KVN88" s="310">
        <f t="shared" si="127"/>
        <v>-859.63297674911405</v>
      </c>
      <c r="KVO88" s="310">
        <f t="shared" si="127"/>
        <v>-859.63297674911405</v>
      </c>
      <c r="KVP88" s="310">
        <f t="shared" si="127"/>
        <v>-859.63297674911405</v>
      </c>
      <c r="KVQ88" s="310">
        <f t="shared" si="127"/>
        <v>-859.63297674911405</v>
      </c>
      <c r="KVR88" s="310">
        <f t="shared" si="127"/>
        <v>-859.63297674911405</v>
      </c>
      <c r="KVS88" s="310">
        <f t="shared" si="127"/>
        <v>-859.63297674911405</v>
      </c>
      <c r="KVT88" s="310">
        <f t="shared" si="127"/>
        <v>-859.63297674911405</v>
      </c>
      <c r="KVU88" s="310">
        <f t="shared" si="127"/>
        <v>-859.63297674911405</v>
      </c>
      <c r="KVV88" s="310">
        <f t="shared" si="127"/>
        <v>-859.63297674911405</v>
      </c>
      <c r="KVW88" s="310">
        <f t="shared" si="127"/>
        <v>-859.63297674911405</v>
      </c>
      <c r="KVX88" s="310">
        <f t="shared" si="127"/>
        <v>-859.63297674911405</v>
      </c>
      <c r="KVY88" s="310">
        <f t="shared" si="127"/>
        <v>-859.63297674911405</v>
      </c>
      <c r="KVZ88" s="310">
        <f t="shared" si="127"/>
        <v>-859.63297674911405</v>
      </c>
      <c r="KWA88" s="310">
        <f t="shared" si="127"/>
        <v>-859.63297674911405</v>
      </c>
      <c r="KWB88" s="310">
        <f t="shared" si="127"/>
        <v>-859.63297674911405</v>
      </c>
      <c r="KWC88" s="310">
        <f t="shared" si="127"/>
        <v>-859.63297674911405</v>
      </c>
      <c r="KWD88" s="310">
        <f t="shared" si="127"/>
        <v>-859.63297674911405</v>
      </c>
      <c r="KWE88" s="310">
        <f t="shared" si="127"/>
        <v>-859.63297674911405</v>
      </c>
      <c r="KWF88" s="310">
        <f t="shared" si="127"/>
        <v>-859.63297674911405</v>
      </c>
      <c r="KWG88" s="310">
        <f t="shared" si="127"/>
        <v>-859.63297674911405</v>
      </c>
      <c r="KWH88" s="310">
        <f t="shared" si="127"/>
        <v>-859.63297674911405</v>
      </c>
      <c r="KWI88" s="310">
        <f t="shared" si="127"/>
        <v>-859.63297674911405</v>
      </c>
      <c r="KWJ88" s="310">
        <f t="shared" si="127"/>
        <v>-859.63297674911405</v>
      </c>
      <c r="KWK88" s="310">
        <f t="shared" si="127"/>
        <v>-859.63297674911405</v>
      </c>
      <c r="KWL88" s="310">
        <f t="shared" si="127"/>
        <v>-859.63297674911405</v>
      </c>
      <c r="KWM88" s="310">
        <f t="shared" si="127"/>
        <v>-859.63297674911405</v>
      </c>
      <c r="KWN88" s="310">
        <f t="shared" si="127"/>
        <v>-859.63297674911405</v>
      </c>
      <c r="KWO88" s="310">
        <f t="shared" si="127"/>
        <v>-859.63297674911405</v>
      </c>
      <c r="KWP88" s="310">
        <f t="shared" si="127"/>
        <v>-859.63297674911405</v>
      </c>
      <c r="KWQ88" s="310">
        <f t="shared" si="127"/>
        <v>-859.63297674911405</v>
      </c>
      <c r="KWR88" s="310">
        <f t="shared" si="127"/>
        <v>-859.63297674911405</v>
      </c>
      <c r="KWS88" s="310">
        <f t="shared" si="127"/>
        <v>-859.63297674911405</v>
      </c>
      <c r="KWT88" s="310">
        <f t="shared" si="127"/>
        <v>-859.63297674911405</v>
      </c>
      <c r="KWU88" s="310">
        <f t="shared" si="127"/>
        <v>-859.63297674911405</v>
      </c>
      <c r="KWV88" s="310">
        <f t="shared" si="127"/>
        <v>-859.63297674911405</v>
      </c>
      <c r="KWW88" s="310">
        <f t="shared" si="127"/>
        <v>-859.63297674911405</v>
      </c>
      <c r="KWX88" s="310">
        <f t="shared" si="127"/>
        <v>-859.63297674911405</v>
      </c>
      <c r="KWY88" s="310">
        <f t="shared" si="127"/>
        <v>-859.63297674911405</v>
      </c>
      <c r="KWZ88" s="310">
        <f t="shared" si="127"/>
        <v>-859.63297674911405</v>
      </c>
      <c r="KXA88" s="310">
        <f t="shared" si="127"/>
        <v>-859.63297674911405</v>
      </c>
      <c r="KXB88" s="310">
        <f t="shared" si="127"/>
        <v>-859.63297674911405</v>
      </c>
      <c r="KXC88" s="310">
        <f t="shared" si="127"/>
        <v>-859.63297674911405</v>
      </c>
      <c r="KXD88" s="310">
        <f t="shared" si="127"/>
        <v>-859.63297674911405</v>
      </c>
      <c r="KXE88" s="310">
        <f t="shared" si="127"/>
        <v>-859.63297674911405</v>
      </c>
      <c r="KXF88" s="310">
        <f t="shared" si="127"/>
        <v>-859.63297674911405</v>
      </c>
      <c r="KXG88" s="310">
        <f t="shared" si="127"/>
        <v>-859.63297674911405</v>
      </c>
      <c r="KXH88" s="310">
        <f t="shared" si="127"/>
        <v>-859.63297674911405</v>
      </c>
      <c r="KXI88" s="310">
        <f t="shared" si="127"/>
        <v>-859.63297674911405</v>
      </c>
      <c r="KXJ88" s="310">
        <f t="shared" si="127"/>
        <v>-859.63297674911405</v>
      </c>
      <c r="KXK88" s="310">
        <f t="shared" si="127"/>
        <v>-859.63297674911405</v>
      </c>
      <c r="KXL88" s="310">
        <f t="shared" si="127"/>
        <v>-859.63297674911405</v>
      </c>
      <c r="KXM88" s="310">
        <f t="shared" si="127"/>
        <v>-859.63297674911405</v>
      </c>
      <c r="KXN88" s="310">
        <f t="shared" ref="KXN88:KZY88" si="128">(KXN$87*$B101+SUM($F$8:$F$10)-((KXN$87*$B101+SUM($F$8:$F$10))/$F$11*$F$40)-($F$27*KXN$87/$D$7)-SUM($F$14:$F$26,$F$28:$F$33,$F$35:$F$36,$F$41))</f>
        <v>-859.63297674911405</v>
      </c>
      <c r="KXO88" s="310">
        <f t="shared" si="128"/>
        <v>-859.63297674911405</v>
      </c>
      <c r="KXP88" s="310">
        <f t="shared" si="128"/>
        <v>-859.63297674911405</v>
      </c>
      <c r="KXQ88" s="310">
        <f t="shared" si="128"/>
        <v>-859.63297674911405</v>
      </c>
      <c r="KXR88" s="310">
        <f t="shared" si="128"/>
        <v>-859.63297674911405</v>
      </c>
      <c r="KXS88" s="310">
        <f t="shared" si="128"/>
        <v>-859.63297674911405</v>
      </c>
      <c r="KXT88" s="310">
        <f t="shared" si="128"/>
        <v>-859.63297674911405</v>
      </c>
      <c r="KXU88" s="310">
        <f t="shared" si="128"/>
        <v>-859.63297674911405</v>
      </c>
      <c r="KXV88" s="310">
        <f t="shared" si="128"/>
        <v>-859.63297674911405</v>
      </c>
      <c r="KXW88" s="310">
        <f t="shared" si="128"/>
        <v>-859.63297674911405</v>
      </c>
      <c r="KXX88" s="310">
        <f t="shared" si="128"/>
        <v>-859.63297674911405</v>
      </c>
      <c r="KXY88" s="310">
        <f t="shared" si="128"/>
        <v>-859.63297674911405</v>
      </c>
      <c r="KXZ88" s="310">
        <f t="shared" si="128"/>
        <v>-859.63297674911405</v>
      </c>
      <c r="KYA88" s="310">
        <f t="shared" si="128"/>
        <v>-859.63297674911405</v>
      </c>
      <c r="KYB88" s="310">
        <f t="shared" si="128"/>
        <v>-859.63297674911405</v>
      </c>
      <c r="KYC88" s="310">
        <f t="shared" si="128"/>
        <v>-859.63297674911405</v>
      </c>
      <c r="KYD88" s="310">
        <f t="shared" si="128"/>
        <v>-859.63297674911405</v>
      </c>
      <c r="KYE88" s="310">
        <f t="shared" si="128"/>
        <v>-859.63297674911405</v>
      </c>
      <c r="KYF88" s="310">
        <f t="shared" si="128"/>
        <v>-859.63297674911405</v>
      </c>
      <c r="KYG88" s="310">
        <f t="shared" si="128"/>
        <v>-859.63297674911405</v>
      </c>
      <c r="KYH88" s="310">
        <f t="shared" si="128"/>
        <v>-859.63297674911405</v>
      </c>
      <c r="KYI88" s="310">
        <f t="shared" si="128"/>
        <v>-859.63297674911405</v>
      </c>
      <c r="KYJ88" s="310">
        <f t="shared" si="128"/>
        <v>-859.63297674911405</v>
      </c>
      <c r="KYK88" s="310">
        <f t="shared" si="128"/>
        <v>-859.63297674911405</v>
      </c>
      <c r="KYL88" s="310">
        <f t="shared" si="128"/>
        <v>-859.63297674911405</v>
      </c>
      <c r="KYM88" s="310">
        <f t="shared" si="128"/>
        <v>-859.63297674911405</v>
      </c>
      <c r="KYN88" s="310">
        <f t="shared" si="128"/>
        <v>-859.63297674911405</v>
      </c>
      <c r="KYO88" s="310">
        <f t="shared" si="128"/>
        <v>-859.63297674911405</v>
      </c>
      <c r="KYP88" s="310">
        <f t="shared" si="128"/>
        <v>-859.63297674911405</v>
      </c>
      <c r="KYQ88" s="310">
        <f t="shared" si="128"/>
        <v>-859.63297674911405</v>
      </c>
      <c r="KYR88" s="310">
        <f t="shared" si="128"/>
        <v>-859.63297674911405</v>
      </c>
      <c r="KYS88" s="310">
        <f t="shared" si="128"/>
        <v>-859.63297674911405</v>
      </c>
      <c r="KYT88" s="310">
        <f t="shared" si="128"/>
        <v>-859.63297674911405</v>
      </c>
      <c r="KYU88" s="310">
        <f t="shared" si="128"/>
        <v>-859.63297674911405</v>
      </c>
      <c r="KYV88" s="310">
        <f t="shared" si="128"/>
        <v>-859.63297674911405</v>
      </c>
      <c r="KYW88" s="310">
        <f t="shared" si="128"/>
        <v>-859.63297674911405</v>
      </c>
      <c r="KYX88" s="310">
        <f t="shared" si="128"/>
        <v>-859.63297674911405</v>
      </c>
      <c r="KYY88" s="310">
        <f t="shared" si="128"/>
        <v>-859.63297674911405</v>
      </c>
      <c r="KYZ88" s="310">
        <f t="shared" si="128"/>
        <v>-859.63297674911405</v>
      </c>
      <c r="KZA88" s="310">
        <f t="shared" si="128"/>
        <v>-859.63297674911405</v>
      </c>
      <c r="KZB88" s="310">
        <f t="shared" si="128"/>
        <v>-859.63297674911405</v>
      </c>
      <c r="KZC88" s="310">
        <f t="shared" si="128"/>
        <v>-859.63297674911405</v>
      </c>
      <c r="KZD88" s="310">
        <f t="shared" si="128"/>
        <v>-859.63297674911405</v>
      </c>
      <c r="KZE88" s="310">
        <f t="shared" si="128"/>
        <v>-859.63297674911405</v>
      </c>
      <c r="KZF88" s="310">
        <f t="shared" si="128"/>
        <v>-859.63297674911405</v>
      </c>
      <c r="KZG88" s="310">
        <f t="shared" si="128"/>
        <v>-859.63297674911405</v>
      </c>
      <c r="KZH88" s="310">
        <f t="shared" si="128"/>
        <v>-859.63297674911405</v>
      </c>
      <c r="KZI88" s="310">
        <f t="shared" si="128"/>
        <v>-859.63297674911405</v>
      </c>
      <c r="KZJ88" s="310">
        <f t="shared" si="128"/>
        <v>-859.63297674911405</v>
      </c>
      <c r="KZK88" s="310">
        <f t="shared" si="128"/>
        <v>-859.63297674911405</v>
      </c>
      <c r="KZL88" s="310">
        <f t="shared" si="128"/>
        <v>-859.63297674911405</v>
      </c>
      <c r="KZM88" s="310">
        <f t="shared" si="128"/>
        <v>-859.63297674911405</v>
      </c>
      <c r="KZN88" s="310">
        <f t="shared" si="128"/>
        <v>-859.63297674911405</v>
      </c>
      <c r="KZO88" s="310">
        <f t="shared" si="128"/>
        <v>-859.63297674911405</v>
      </c>
      <c r="KZP88" s="310">
        <f t="shared" si="128"/>
        <v>-859.63297674911405</v>
      </c>
      <c r="KZQ88" s="310">
        <f t="shared" si="128"/>
        <v>-859.63297674911405</v>
      </c>
      <c r="KZR88" s="310">
        <f t="shared" si="128"/>
        <v>-859.63297674911405</v>
      </c>
      <c r="KZS88" s="310">
        <f t="shared" si="128"/>
        <v>-859.63297674911405</v>
      </c>
      <c r="KZT88" s="310">
        <f t="shared" si="128"/>
        <v>-859.63297674911405</v>
      </c>
      <c r="KZU88" s="310">
        <f t="shared" si="128"/>
        <v>-859.63297674911405</v>
      </c>
      <c r="KZV88" s="310">
        <f t="shared" si="128"/>
        <v>-859.63297674911405</v>
      </c>
      <c r="KZW88" s="310">
        <f t="shared" si="128"/>
        <v>-859.63297674911405</v>
      </c>
      <c r="KZX88" s="310">
        <f t="shared" si="128"/>
        <v>-859.63297674911405</v>
      </c>
      <c r="KZY88" s="310">
        <f t="shared" si="128"/>
        <v>-859.63297674911405</v>
      </c>
      <c r="KZZ88" s="310">
        <f t="shared" ref="KZZ88:LCK88" si="129">(KZZ$87*$B101+SUM($F$8:$F$10)-((KZZ$87*$B101+SUM($F$8:$F$10))/$F$11*$F$40)-($F$27*KZZ$87/$D$7)-SUM($F$14:$F$26,$F$28:$F$33,$F$35:$F$36,$F$41))</f>
        <v>-859.63297674911405</v>
      </c>
      <c r="LAA88" s="310">
        <f t="shared" si="129"/>
        <v>-859.63297674911405</v>
      </c>
      <c r="LAB88" s="310">
        <f t="shared" si="129"/>
        <v>-859.63297674911405</v>
      </c>
      <c r="LAC88" s="310">
        <f t="shared" si="129"/>
        <v>-859.63297674911405</v>
      </c>
      <c r="LAD88" s="310">
        <f t="shared" si="129"/>
        <v>-859.63297674911405</v>
      </c>
      <c r="LAE88" s="310">
        <f t="shared" si="129"/>
        <v>-859.63297674911405</v>
      </c>
      <c r="LAF88" s="310">
        <f t="shared" si="129"/>
        <v>-859.63297674911405</v>
      </c>
      <c r="LAG88" s="310">
        <f t="shared" si="129"/>
        <v>-859.63297674911405</v>
      </c>
      <c r="LAH88" s="310">
        <f t="shared" si="129"/>
        <v>-859.63297674911405</v>
      </c>
      <c r="LAI88" s="310">
        <f t="shared" si="129"/>
        <v>-859.63297674911405</v>
      </c>
      <c r="LAJ88" s="310">
        <f t="shared" si="129"/>
        <v>-859.63297674911405</v>
      </c>
      <c r="LAK88" s="310">
        <f t="shared" si="129"/>
        <v>-859.63297674911405</v>
      </c>
      <c r="LAL88" s="310">
        <f t="shared" si="129"/>
        <v>-859.63297674911405</v>
      </c>
      <c r="LAM88" s="310">
        <f t="shared" si="129"/>
        <v>-859.63297674911405</v>
      </c>
      <c r="LAN88" s="310">
        <f t="shared" si="129"/>
        <v>-859.63297674911405</v>
      </c>
      <c r="LAO88" s="310">
        <f t="shared" si="129"/>
        <v>-859.63297674911405</v>
      </c>
      <c r="LAP88" s="310">
        <f t="shared" si="129"/>
        <v>-859.63297674911405</v>
      </c>
      <c r="LAQ88" s="310">
        <f t="shared" si="129"/>
        <v>-859.63297674911405</v>
      </c>
      <c r="LAR88" s="310">
        <f t="shared" si="129"/>
        <v>-859.63297674911405</v>
      </c>
      <c r="LAS88" s="310">
        <f t="shared" si="129"/>
        <v>-859.63297674911405</v>
      </c>
      <c r="LAT88" s="310">
        <f t="shared" si="129"/>
        <v>-859.63297674911405</v>
      </c>
      <c r="LAU88" s="310">
        <f t="shared" si="129"/>
        <v>-859.63297674911405</v>
      </c>
      <c r="LAV88" s="310">
        <f t="shared" si="129"/>
        <v>-859.63297674911405</v>
      </c>
      <c r="LAW88" s="310">
        <f t="shared" si="129"/>
        <v>-859.63297674911405</v>
      </c>
      <c r="LAX88" s="310">
        <f t="shared" si="129"/>
        <v>-859.63297674911405</v>
      </c>
      <c r="LAY88" s="310">
        <f t="shared" si="129"/>
        <v>-859.63297674911405</v>
      </c>
      <c r="LAZ88" s="310">
        <f t="shared" si="129"/>
        <v>-859.63297674911405</v>
      </c>
      <c r="LBA88" s="310">
        <f t="shared" si="129"/>
        <v>-859.63297674911405</v>
      </c>
      <c r="LBB88" s="310">
        <f t="shared" si="129"/>
        <v>-859.63297674911405</v>
      </c>
      <c r="LBC88" s="310">
        <f t="shared" si="129"/>
        <v>-859.63297674911405</v>
      </c>
      <c r="LBD88" s="310">
        <f t="shared" si="129"/>
        <v>-859.63297674911405</v>
      </c>
      <c r="LBE88" s="310">
        <f t="shared" si="129"/>
        <v>-859.63297674911405</v>
      </c>
      <c r="LBF88" s="310">
        <f t="shared" si="129"/>
        <v>-859.63297674911405</v>
      </c>
      <c r="LBG88" s="310">
        <f t="shared" si="129"/>
        <v>-859.63297674911405</v>
      </c>
      <c r="LBH88" s="310">
        <f t="shared" si="129"/>
        <v>-859.63297674911405</v>
      </c>
      <c r="LBI88" s="310">
        <f t="shared" si="129"/>
        <v>-859.63297674911405</v>
      </c>
      <c r="LBJ88" s="310">
        <f t="shared" si="129"/>
        <v>-859.63297674911405</v>
      </c>
      <c r="LBK88" s="310">
        <f t="shared" si="129"/>
        <v>-859.63297674911405</v>
      </c>
      <c r="LBL88" s="310">
        <f t="shared" si="129"/>
        <v>-859.63297674911405</v>
      </c>
      <c r="LBM88" s="310">
        <f t="shared" si="129"/>
        <v>-859.63297674911405</v>
      </c>
      <c r="LBN88" s="310">
        <f t="shared" si="129"/>
        <v>-859.63297674911405</v>
      </c>
      <c r="LBO88" s="310">
        <f t="shared" si="129"/>
        <v>-859.63297674911405</v>
      </c>
      <c r="LBP88" s="310">
        <f t="shared" si="129"/>
        <v>-859.63297674911405</v>
      </c>
      <c r="LBQ88" s="310">
        <f t="shared" si="129"/>
        <v>-859.63297674911405</v>
      </c>
      <c r="LBR88" s="310">
        <f t="shared" si="129"/>
        <v>-859.63297674911405</v>
      </c>
      <c r="LBS88" s="310">
        <f t="shared" si="129"/>
        <v>-859.63297674911405</v>
      </c>
      <c r="LBT88" s="310">
        <f t="shared" si="129"/>
        <v>-859.63297674911405</v>
      </c>
      <c r="LBU88" s="310">
        <f t="shared" si="129"/>
        <v>-859.63297674911405</v>
      </c>
      <c r="LBV88" s="310">
        <f t="shared" si="129"/>
        <v>-859.63297674911405</v>
      </c>
      <c r="LBW88" s="310">
        <f t="shared" si="129"/>
        <v>-859.63297674911405</v>
      </c>
      <c r="LBX88" s="310">
        <f t="shared" si="129"/>
        <v>-859.63297674911405</v>
      </c>
      <c r="LBY88" s="310">
        <f t="shared" si="129"/>
        <v>-859.63297674911405</v>
      </c>
      <c r="LBZ88" s="310">
        <f t="shared" si="129"/>
        <v>-859.63297674911405</v>
      </c>
      <c r="LCA88" s="310">
        <f t="shared" si="129"/>
        <v>-859.63297674911405</v>
      </c>
      <c r="LCB88" s="310">
        <f t="shared" si="129"/>
        <v>-859.63297674911405</v>
      </c>
      <c r="LCC88" s="310">
        <f t="shared" si="129"/>
        <v>-859.63297674911405</v>
      </c>
      <c r="LCD88" s="310">
        <f t="shared" si="129"/>
        <v>-859.63297674911405</v>
      </c>
      <c r="LCE88" s="310">
        <f t="shared" si="129"/>
        <v>-859.63297674911405</v>
      </c>
      <c r="LCF88" s="310">
        <f t="shared" si="129"/>
        <v>-859.63297674911405</v>
      </c>
      <c r="LCG88" s="310">
        <f t="shared" si="129"/>
        <v>-859.63297674911405</v>
      </c>
      <c r="LCH88" s="310">
        <f t="shared" si="129"/>
        <v>-859.63297674911405</v>
      </c>
      <c r="LCI88" s="310">
        <f t="shared" si="129"/>
        <v>-859.63297674911405</v>
      </c>
      <c r="LCJ88" s="310">
        <f t="shared" si="129"/>
        <v>-859.63297674911405</v>
      </c>
      <c r="LCK88" s="310">
        <f t="shared" si="129"/>
        <v>-859.63297674911405</v>
      </c>
      <c r="LCL88" s="310">
        <f t="shared" ref="LCL88:LEW88" si="130">(LCL$87*$B101+SUM($F$8:$F$10)-((LCL$87*$B101+SUM($F$8:$F$10))/$F$11*$F$40)-($F$27*LCL$87/$D$7)-SUM($F$14:$F$26,$F$28:$F$33,$F$35:$F$36,$F$41))</f>
        <v>-859.63297674911405</v>
      </c>
      <c r="LCM88" s="310">
        <f t="shared" si="130"/>
        <v>-859.63297674911405</v>
      </c>
      <c r="LCN88" s="310">
        <f t="shared" si="130"/>
        <v>-859.63297674911405</v>
      </c>
      <c r="LCO88" s="310">
        <f t="shared" si="130"/>
        <v>-859.63297674911405</v>
      </c>
      <c r="LCP88" s="310">
        <f t="shared" si="130"/>
        <v>-859.63297674911405</v>
      </c>
      <c r="LCQ88" s="310">
        <f t="shared" si="130"/>
        <v>-859.63297674911405</v>
      </c>
      <c r="LCR88" s="310">
        <f t="shared" si="130"/>
        <v>-859.63297674911405</v>
      </c>
      <c r="LCS88" s="310">
        <f t="shared" si="130"/>
        <v>-859.63297674911405</v>
      </c>
      <c r="LCT88" s="310">
        <f t="shared" si="130"/>
        <v>-859.63297674911405</v>
      </c>
      <c r="LCU88" s="310">
        <f t="shared" si="130"/>
        <v>-859.63297674911405</v>
      </c>
      <c r="LCV88" s="310">
        <f t="shared" si="130"/>
        <v>-859.63297674911405</v>
      </c>
      <c r="LCW88" s="310">
        <f t="shared" si="130"/>
        <v>-859.63297674911405</v>
      </c>
      <c r="LCX88" s="310">
        <f t="shared" si="130"/>
        <v>-859.63297674911405</v>
      </c>
      <c r="LCY88" s="310">
        <f t="shared" si="130"/>
        <v>-859.63297674911405</v>
      </c>
      <c r="LCZ88" s="310">
        <f t="shared" si="130"/>
        <v>-859.63297674911405</v>
      </c>
      <c r="LDA88" s="310">
        <f t="shared" si="130"/>
        <v>-859.63297674911405</v>
      </c>
      <c r="LDB88" s="310">
        <f t="shared" si="130"/>
        <v>-859.63297674911405</v>
      </c>
      <c r="LDC88" s="310">
        <f t="shared" si="130"/>
        <v>-859.63297674911405</v>
      </c>
      <c r="LDD88" s="310">
        <f t="shared" si="130"/>
        <v>-859.63297674911405</v>
      </c>
      <c r="LDE88" s="310">
        <f t="shared" si="130"/>
        <v>-859.63297674911405</v>
      </c>
      <c r="LDF88" s="310">
        <f t="shared" si="130"/>
        <v>-859.63297674911405</v>
      </c>
      <c r="LDG88" s="310">
        <f t="shared" si="130"/>
        <v>-859.63297674911405</v>
      </c>
      <c r="LDH88" s="310">
        <f t="shared" si="130"/>
        <v>-859.63297674911405</v>
      </c>
      <c r="LDI88" s="310">
        <f t="shared" si="130"/>
        <v>-859.63297674911405</v>
      </c>
      <c r="LDJ88" s="310">
        <f t="shared" si="130"/>
        <v>-859.63297674911405</v>
      </c>
      <c r="LDK88" s="310">
        <f t="shared" si="130"/>
        <v>-859.63297674911405</v>
      </c>
      <c r="LDL88" s="310">
        <f t="shared" si="130"/>
        <v>-859.63297674911405</v>
      </c>
      <c r="LDM88" s="310">
        <f t="shared" si="130"/>
        <v>-859.63297674911405</v>
      </c>
      <c r="LDN88" s="310">
        <f t="shared" si="130"/>
        <v>-859.63297674911405</v>
      </c>
      <c r="LDO88" s="310">
        <f t="shared" si="130"/>
        <v>-859.63297674911405</v>
      </c>
      <c r="LDP88" s="310">
        <f t="shared" si="130"/>
        <v>-859.63297674911405</v>
      </c>
      <c r="LDQ88" s="310">
        <f t="shared" si="130"/>
        <v>-859.63297674911405</v>
      </c>
      <c r="LDR88" s="310">
        <f t="shared" si="130"/>
        <v>-859.63297674911405</v>
      </c>
      <c r="LDS88" s="310">
        <f t="shared" si="130"/>
        <v>-859.63297674911405</v>
      </c>
      <c r="LDT88" s="310">
        <f t="shared" si="130"/>
        <v>-859.63297674911405</v>
      </c>
      <c r="LDU88" s="310">
        <f t="shared" si="130"/>
        <v>-859.63297674911405</v>
      </c>
      <c r="LDV88" s="310">
        <f t="shared" si="130"/>
        <v>-859.63297674911405</v>
      </c>
      <c r="LDW88" s="310">
        <f t="shared" si="130"/>
        <v>-859.63297674911405</v>
      </c>
      <c r="LDX88" s="310">
        <f t="shared" si="130"/>
        <v>-859.63297674911405</v>
      </c>
      <c r="LDY88" s="310">
        <f t="shared" si="130"/>
        <v>-859.63297674911405</v>
      </c>
      <c r="LDZ88" s="310">
        <f t="shared" si="130"/>
        <v>-859.63297674911405</v>
      </c>
      <c r="LEA88" s="310">
        <f t="shared" si="130"/>
        <v>-859.63297674911405</v>
      </c>
      <c r="LEB88" s="310">
        <f t="shared" si="130"/>
        <v>-859.63297674911405</v>
      </c>
      <c r="LEC88" s="310">
        <f t="shared" si="130"/>
        <v>-859.63297674911405</v>
      </c>
      <c r="LED88" s="310">
        <f t="shared" si="130"/>
        <v>-859.63297674911405</v>
      </c>
      <c r="LEE88" s="310">
        <f t="shared" si="130"/>
        <v>-859.63297674911405</v>
      </c>
      <c r="LEF88" s="310">
        <f t="shared" si="130"/>
        <v>-859.63297674911405</v>
      </c>
      <c r="LEG88" s="310">
        <f t="shared" si="130"/>
        <v>-859.63297674911405</v>
      </c>
      <c r="LEH88" s="310">
        <f t="shared" si="130"/>
        <v>-859.63297674911405</v>
      </c>
      <c r="LEI88" s="310">
        <f t="shared" si="130"/>
        <v>-859.63297674911405</v>
      </c>
      <c r="LEJ88" s="310">
        <f t="shared" si="130"/>
        <v>-859.63297674911405</v>
      </c>
      <c r="LEK88" s="310">
        <f t="shared" si="130"/>
        <v>-859.63297674911405</v>
      </c>
      <c r="LEL88" s="310">
        <f t="shared" si="130"/>
        <v>-859.63297674911405</v>
      </c>
      <c r="LEM88" s="310">
        <f t="shared" si="130"/>
        <v>-859.63297674911405</v>
      </c>
      <c r="LEN88" s="310">
        <f t="shared" si="130"/>
        <v>-859.63297674911405</v>
      </c>
      <c r="LEO88" s="310">
        <f t="shared" si="130"/>
        <v>-859.63297674911405</v>
      </c>
      <c r="LEP88" s="310">
        <f t="shared" si="130"/>
        <v>-859.63297674911405</v>
      </c>
      <c r="LEQ88" s="310">
        <f t="shared" si="130"/>
        <v>-859.63297674911405</v>
      </c>
      <c r="LER88" s="310">
        <f t="shared" si="130"/>
        <v>-859.63297674911405</v>
      </c>
      <c r="LES88" s="310">
        <f t="shared" si="130"/>
        <v>-859.63297674911405</v>
      </c>
      <c r="LET88" s="310">
        <f t="shared" si="130"/>
        <v>-859.63297674911405</v>
      </c>
      <c r="LEU88" s="310">
        <f t="shared" si="130"/>
        <v>-859.63297674911405</v>
      </c>
      <c r="LEV88" s="310">
        <f t="shared" si="130"/>
        <v>-859.63297674911405</v>
      </c>
      <c r="LEW88" s="310">
        <f t="shared" si="130"/>
        <v>-859.63297674911405</v>
      </c>
      <c r="LEX88" s="310">
        <f t="shared" ref="LEX88:LHI88" si="131">(LEX$87*$B101+SUM($F$8:$F$10)-((LEX$87*$B101+SUM($F$8:$F$10))/$F$11*$F$40)-($F$27*LEX$87/$D$7)-SUM($F$14:$F$26,$F$28:$F$33,$F$35:$F$36,$F$41))</f>
        <v>-859.63297674911405</v>
      </c>
      <c r="LEY88" s="310">
        <f t="shared" si="131"/>
        <v>-859.63297674911405</v>
      </c>
      <c r="LEZ88" s="310">
        <f t="shared" si="131"/>
        <v>-859.63297674911405</v>
      </c>
      <c r="LFA88" s="310">
        <f t="shared" si="131"/>
        <v>-859.63297674911405</v>
      </c>
      <c r="LFB88" s="310">
        <f t="shared" si="131"/>
        <v>-859.63297674911405</v>
      </c>
      <c r="LFC88" s="310">
        <f t="shared" si="131"/>
        <v>-859.63297674911405</v>
      </c>
      <c r="LFD88" s="310">
        <f t="shared" si="131"/>
        <v>-859.63297674911405</v>
      </c>
      <c r="LFE88" s="310">
        <f t="shared" si="131"/>
        <v>-859.63297674911405</v>
      </c>
      <c r="LFF88" s="310">
        <f t="shared" si="131"/>
        <v>-859.63297674911405</v>
      </c>
      <c r="LFG88" s="310">
        <f t="shared" si="131"/>
        <v>-859.63297674911405</v>
      </c>
      <c r="LFH88" s="310">
        <f t="shared" si="131"/>
        <v>-859.63297674911405</v>
      </c>
      <c r="LFI88" s="310">
        <f t="shared" si="131"/>
        <v>-859.63297674911405</v>
      </c>
      <c r="LFJ88" s="310">
        <f t="shared" si="131"/>
        <v>-859.63297674911405</v>
      </c>
      <c r="LFK88" s="310">
        <f t="shared" si="131"/>
        <v>-859.63297674911405</v>
      </c>
      <c r="LFL88" s="310">
        <f t="shared" si="131"/>
        <v>-859.63297674911405</v>
      </c>
      <c r="LFM88" s="310">
        <f t="shared" si="131"/>
        <v>-859.63297674911405</v>
      </c>
      <c r="LFN88" s="310">
        <f t="shared" si="131"/>
        <v>-859.63297674911405</v>
      </c>
      <c r="LFO88" s="310">
        <f t="shared" si="131"/>
        <v>-859.63297674911405</v>
      </c>
      <c r="LFP88" s="310">
        <f t="shared" si="131"/>
        <v>-859.63297674911405</v>
      </c>
      <c r="LFQ88" s="310">
        <f t="shared" si="131"/>
        <v>-859.63297674911405</v>
      </c>
      <c r="LFR88" s="310">
        <f t="shared" si="131"/>
        <v>-859.63297674911405</v>
      </c>
      <c r="LFS88" s="310">
        <f t="shared" si="131"/>
        <v>-859.63297674911405</v>
      </c>
      <c r="LFT88" s="310">
        <f t="shared" si="131"/>
        <v>-859.63297674911405</v>
      </c>
      <c r="LFU88" s="310">
        <f t="shared" si="131"/>
        <v>-859.63297674911405</v>
      </c>
      <c r="LFV88" s="310">
        <f t="shared" si="131"/>
        <v>-859.63297674911405</v>
      </c>
      <c r="LFW88" s="310">
        <f t="shared" si="131"/>
        <v>-859.63297674911405</v>
      </c>
      <c r="LFX88" s="310">
        <f t="shared" si="131"/>
        <v>-859.63297674911405</v>
      </c>
      <c r="LFY88" s="310">
        <f t="shared" si="131"/>
        <v>-859.63297674911405</v>
      </c>
      <c r="LFZ88" s="310">
        <f t="shared" si="131"/>
        <v>-859.63297674911405</v>
      </c>
      <c r="LGA88" s="310">
        <f t="shared" si="131"/>
        <v>-859.63297674911405</v>
      </c>
      <c r="LGB88" s="310">
        <f t="shared" si="131"/>
        <v>-859.63297674911405</v>
      </c>
      <c r="LGC88" s="310">
        <f t="shared" si="131"/>
        <v>-859.63297674911405</v>
      </c>
      <c r="LGD88" s="310">
        <f t="shared" si="131"/>
        <v>-859.63297674911405</v>
      </c>
      <c r="LGE88" s="310">
        <f t="shared" si="131"/>
        <v>-859.63297674911405</v>
      </c>
      <c r="LGF88" s="310">
        <f t="shared" si="131"/>
        <v>-859.63297674911405</v>
      </c>
      <c r="LGG88" s="310">
        <f t="shared" si="131"/>
        <v>-859.63297674911405</v>
      </c>
      <c r="LGH88" s="310">
        <f t="shared" si="131"/>
        <v>-859.63297674911405</v>
      </c>
      <c r="LGI88" s="310">
        <f t="shared" si="131"/>
        <v>-859.63297674911405</v>
      </c>
      <c r="LGJ88" s="310">
        <f t="shared" si="131"/>
        <v>-859.63297674911405</v>
      </c>
      <c r="LGK88" s="310">
        <f t="shared" si="131"/>
        <v>-859.63297674911405</v>
      </c>
      <c r="LGL88" s="310">
        <f t="shared" si="131"/>
        <v>-859.63297674911405</v>
      </c>
      <c r="LGM88" s="310">
        <f t="shared" si="131"/>
        <v>-859.63297674911405</v>
      </c>
      <c r="LGN88" s="310">
        <f t="shared" si="131"/>
        <v>-859.63297674911405</v>
      </c>
      <c r="LGO88" s="310">
        <f t="shared" si="131"/>
        <v>-859.63297674911405</v>
      </c>
      <c r="LGP88" s="310">
        <f t="shared" si="131"/>
        <v>-859.63297674911405</v>
      </c>
      <c r="LGQ88" s="310">
        <f t="shared" si="131"/>
        <v>-859.63297674911405</v>
      </c>
      <c r="LGR88" s="310">
        <f t="shared" si="131"/>
        <v>-859.63297674911405</v>
      </c>
      <c r="LGS88" s="310">
        <f t="shared" si="131"/>
        <v>-859.63297674911405</v>
      </c>
      <c r="LGT88" s="310">
        <f t="shared" si="131"/>
        <v>-859.63297674911405</v>
      </c>
      <c r="LGU88" s="310">
        <f t="shared" si="131"/>
        <v>-859.63297674911405</v>
      </c>
      <c r="LGV88" s="310">
        <f t="shared" si="131"/>
        <v>-859.63297674911405</v>
      </c>
      <c r="LGW88" s="310">
        <f t="shared" si="131"/>
        <v>-859.63297674911405</v>
      </c>
      <c r="LGX88" s="310">
        <f t="shared" si="131"/>
        <v>-859.63297674911405</v>
      </c>
      <c r="LGY88" s="310">
        <f t="shared" si="131"/>
        <v>-859.63297674911405</v>
      </c>
      <c r="LGZ88" s="310">
        <f t="shared" si="131"/>
        <v>-859.63297674911405</v>
      </c>
      <c r="LHA88" s="310">
        <f t="shared" si="131"/>
        <v>-859.63297674911405</v>
      </c>
      <c r="LHB88" s="310">
        <f t="shared" si="131"/>
        <v>-859.63297674911405</v>
      </c>
      <c r="LHC88" s="310">
        <f t="shared" si="131"/>
        <v>-859.63297674911405</v>
      </c>
      <c r="LHD88" s="310">
        <f t="shared" si="131"/>
        <v>-859.63297674911405</v>
      </c>
      <c r="LHE88" s="310">
        <f t="shared" si="131"/>
        <v>-859.63297674911405</v>
      </c>
      <c r="LHF88" s="310">
        <f t="shared" si="131"/>
        <v>-859.63297674911405</v>
      </c>
      <c r="LHG88" s="310">
        <f t="shared" si="131"/>
        <v>-859.63297674911405</v>
      </c>
      <c r="LHH88" s="310">
        <f t="shared" si="131"/>
        <v>-859.63297674911405</v>
      </c>
      <c r="LHI88" s="310">
        <f t="shared" si="131"/>
        <v>-859.63297674911405</v>
      </c>
      <c r="LHJ88" s="310">
        <f t="shared" ref="LHJ88:LJU88" si="132">(LHJ$87*$B101+SUM($F$8:$F$10)-((LHJ$87*$B101+SUM($F$8:$F$10))/$F$11*$F$40)-($F$27*LHJ$87/$D$7)-SUM($F$14:$F$26,$F$28:$F$33,$F$35:$F$36,$F$41))</f>
        <v>-859.63297674911405</v>
      </c>
      <c r="LHK88" s="310">
        <f t="shared" si="132"/>
        <v>-859.63297674911405</v>
      </c>
      <c r="LHL88" s="310">
        <f t="shared" si="132"/>
        <v>-859.63297674911405</v>
      </c>
      <c r="LHM88" s="310">
        <f t="shared" si="132"/>
        <v>-859.63297674911405</v>
      </c>
      <c r="LHN88" s="310">
        <f t="shared" si="132"/>
        <v>-859.63297674911405</v>
      </c>
      <c r="LHO88" s="310">
        <f t="shared" si="132"/>
        <v>-859.63297674911405</v>
      </c>
      <c r="LHP88" s="310">
        <f t="shared" si="132"/>
        <v>-859.63297674911405</v>
      </c>
      <c r="LHQ88" s="310">
        <f t="shared" si="132"/>
        <v>-859.63297674911405</v>
      </c>
      <c r="LHR88" s="310">
        <f t="shared" si="132"/>
        <v>-859.63297674911405</v>
      </c>
      <c r="LHS88" s="310">
        <f t="shared" si="132"/>
        <v>-859.63297674911405</v>
      </c>
      <c r="LHT88" s="310">
        <f t="shared" si="132"/>
        <v>-859.63297674911405</v>
      </c>
      <c r="LHU88" s="310">
        <f t="shared" si="132"/>
        <v>-859.63297674911405</v>
      </c>
      <c r="LHV88" s="310">
        <f t="shared" si="132"/>
        <v>-859.63297674911405</v>
      </c>
      <c r="LHW88" s="310">
        <f t="shared" si="132"/>
        <v>-859.63297674911405</v>
      </c>
      <c r="LHX88" s="310">
        <f t="shared" si="132"/>
        <v>-859.63297674911405</v>
      </c>
      <c r="LHY88" s="310">
        <f t="shared" si="132"/>
        <v>-859.63297674911405</v>
      </c>
      <c r="LHZ88" s="310">
        <f t="shared" si="132"/>
        <v>-859.63297674911405</v>
      </c>
      <c r="LIA88" s="310">
        <f t="shared" si="132"/>
        <v>-859.63297674911405</v>
      </c>
      <c r="LIB88" s="310">
        <f t="shared" si="132"/>
        <v>-859.63297674911405</v>
      </c>
      <c r="LIC88" s="310">
        <f t="shared" si="132"/>
        <v>-859.63297674911405</v>
      </c>
      <c r="LID88" s="310">
        <f t="shared" si="132"/>
        <v>-859.63297674911405</v>
      </c>
      <c r="LIE88" s="310">
        <f t="shared" si="132"/>
        <v>-859.63297674911405</v>
      </c>
      <c r="LIF88" s="310">
        <f t="shared" si="132"/>
        <v>-859.63297674911405</v>
      </c>
      <c r="LIG88" s="310">
        <f t="shared" si="132"/>
        <v>-859.63297674911405</v>
      </c>
      <c r="LIH88" s="310">
        <f t="shared" si="132"/>
        <v>-859.63297674911405</v>
      </c>
      <c r="LII88" s="310">
        <f t="shared" si="132"/>
        <v>-859.63297674911405</v>
      </c>
      <c r="LIJ88" s="310">
        <f t="shared" si="132"/>
        <v>-859.63297674911405</v>
      </c>
      <c r="LIK88" s="310">
        <f t="shared" si="132"/>
        <v>-859.63297674911405</v>
      </c>
      <c r="LIL88" s="310">
        <f t="shared" si="132"/>
        <v>-859.63297674911405</v>
      </c>
      <c r="LIM88" s="310">
        <f t="shared" si="132"/>
        <v>-859.63297674911405</v>
      </c>
      <c r="LIN88" s="310">
        <f t="shared" si="132"/>
        <v>-859.63297674911405</v>
      </c>
      <c r="LIO88" s="310">
        <f t="shared" si="132"/>
        <v>-859.63297674911405</v>
      </c>
      <c r="LIP88" s="310">
        <f t="shared" si="132"/>
        <v>-859.63297674911405</v>
      </c>
      <c r="LIQ88" s="310">
        <f t="shared" si="132"/>
        <v>-859.63297674911405</v>
      </c>
      <c r="LIR88" s="310">
        <f t="shared" si="132"/>
        <v>-859.63297674911405</v>
      </c>
      <c r="LIS88" s="310">
        <f t="shared" si="132"/>
        <v>-859.63297674911405</v>
      </c>
      <c r="LIT88" s="310">
        <f t="shared" si="132"/>
        <v>-859.63297674911405</v>
      </c>
      <c r="LIU88" s="310">
        <f t="shared" si="132"/>
        <v>-859.63297674911405</v>
      </c>
      <c r="LIV88" s="310">
        <f t="shared" si="132"/>
        <v>-859.63297674911405</v>
      </c>
      <c r="LIW88" s="310">
        <f t="shared" si="132"/>
        <v>-859.63297674911405</v>
      </c>
      <c r="LIX88" s="310">
        <f t="shared" si="132"/>
        <v>-859.63297674911405</v>
      </c>
      <c r="LIY88" s="310">
        <f t="shared" si="132"/>
        <v>-859.63297674911405</v>
      </c>
      <c r="LIZ88" s="310">
        <f t="shared" si="132"/>
        <v>-859.63297674911405</v>
      </c>
      <c r="LJA88" s="310">
        <f t="shared" si="132"/>
        <v>-859.63297674911405</v>
      </c>
      <c r="LJB88" s="310">
        <f t="shared" si="132"/>
        <v>-859.63297674911405</v>
      </c>
      <c r="LJC88" s="310">
        <f t="shared" si="132"/>
        <v>-859.63297674911405</v>
      </c>
      <c r="LJD88" s="310">
        <f t="shared" si="132"/>
        <v>-859.63297674911405</v>
      </c>
      <c r="LJE88" s="310">
        <f t="shared" si="132"/>
        <v>-859.63297674911405</v>
      </c>
      <c r="LJF88" s="310">
        <f t="shared" si="132"/>
        <v>-859.63297674911405</v>
      </c>
      <c r="LJG88" s="310">
        <f t="shared" si="132"/>
        <v>-859.63297674911405</v>
      </c>
      <c r="LJH88" s="310">
        <f t="shared" si="132"/>
        <v>-859.63297674911405</v>
      </c>
      <c r="LJI88" s="310">
        <f t="shared" si="132"/>
        <v>-859.63297674911405</v>
      </c>
      <c r="LJJ88" s="310">
        <f t="shared" si="132"/>
        <v>-859.63297674911405</v>
      </c>
      <c r="LJK88" s="310">
        <f t="shared" si="132"/>
        <v>-859.63297674911405</v>
      </c>
      <c r="LJL88" s="310">
        <f t="shared" si="132"/>
        <v>-859.63297674911405</v>
      </c>
      <c r="LJM88" s="310">
        <f t="shared" si="132"/>
        <v>-859.63297674911405</v>
      </c>
      <c r="LJN88" s="310">
        <f t="shared" si="132"/>
        <v>-859.63297674911405</v>
      </c>
      <c r="LJO88" s="310">
        <f t="shared" si="132"/>
        <v>-859.63297674911405</v>
      </c>
      <c r="LJP88" s="310">
        <f t="shared" si="132"/>
        <v>-859.63297674911405</v>
      </c>
      <c r="LJQ88" s="310">
        <f t="shared" si="132"/>
        <v>-859.63297674911405</v>
      </c>
      <c r="LJR88" s="310">
        <f t="shared" si="132"/>
        <v>-859.63297674911405</v>
      </c>
      <c r="LJS88" s="310">
        <f t="shared" si="132"/>
        <v>-859.63297674911405</v>
      </c>
      <c r="LJT88" s="310">
        <f t="shared" si="132"/>
        <v>-859.63297674911405</v>
      </c>
      <c r="LJU88" s="310">
        <f t="shared" si="132"/>
        <v>-859.63297674911405</v>
      </c>
      <c r="LJV88" s="310">
        <f t="shared" ref="LJV88:LMG88" si="133">(LJV$87*$B101+SUM($F$8:$F$10)-((LJV$87*$B101+SUM($F$8:$F$10))/$F$11*$F$40)-($F$27*LJV$87/$D$7)-SUM($F$14:$F$26,$F$28:$F$33,$F$35:$F$36,$F$41))</f>
        <v>-859.63297674911405</v>
      </c>
      <c r="LJW88" s="310">
        <f t="shared" si="133"/>
        <v>-859.63297674911405</v>
      </c>
      <c r="LJX88" s="310">
        <f t="shared" si="133"/>
        <v>-859.63297674911405</v>
      </c>
      <c r="LJY88" s="310">
        <f t="shared" si="133"/>
        <v>-859.63297674911405</v>
      </c>
      <c r="LJZ88" s="310">
        <f t="shared" si="133"/>
        <v>-859.63297674911405</v>
      </c>
      <c r="LKA88" s="310">
        <f t="shared" si="133"/>
        <v>-859.63297674911405</v>
      </c>
      <c r="LKB88" s="310">
        <f t="shared" si="133"/>
        <v>-859.63297674911405</v>
      </c>
      <c r="LKC88" s="310">
        <f t="shared" si="133"/>
        <v>-859.63297674911405</v>
      </c>
      <c r="LKD88" s="310">
        <f t="shared" si="133"/>
        <v>-859.63297674911405</v>
      </c>
      <c r="LKE88" s="310">
        <f t="shared" si="133"/>
        <v>-859.63297674911405</v>
      </c>
      <c r="LKF88" s="310">
        <f t="shared" si="133"/>
        <v>-859.63297674911405</v>
      </c>
      <c r="LKG88" s="310">
        <f t="shared" si="133"/>
        <v>-859.63297674911405</v>
      </c>
      <c r="LKH88" s="310">
        <f t="shared" si="133"/>
        <v>-859.63297674911405</v>
      </c>
      <c r="LKI88" s="310">
        <f t="shared" si="133"/>
        <v>-859.63297674911405</v>
      </c>
      <c r="LKJ88" s="310">
        <f t="shared" si="133"/>
        <v>-859.63297674911405</v>
      </c>
      <c r="LKK88" s="310">
        <f t="shared" si="133"/>
        <v>-859.63297674911405</v>
      </c>
      <c r="LKL88" s="310">
        <f t="shared" si="133"/>
        <v>-859.63297674911405</v>
      </c>
      <c r="LKM88" s="310">
        <f t="shared" si="133"/>
        <v>-859.63297674911405</v>
      </c>
      <c r="LKN88" s="310">
        <f t="shared" si="133"/>
        <v>-859.63297674911405</v>
      </c>
      <c r="LKO88" s="310">
        <f t="shared" si="133"/>
        <v>-859.63297674911405</v>
      </c>
      <c r="LKP88" s="310">
        <f t="shared" si="133"/>
        <v>-859.63297674911405</v>
      </c>
      <c r="LKQ88" s="310">
        <f t="shared" si="133"/>
        <v>-859.63297674911405</v>
      </c>
      <c r="LKR88" s="310">
        <f t="shared" si="133"/>
        <v>-859.63297674911405</v>
      </c>
      <c r="LKS88" s="310">
        <f t="shared" si="133"/>
        <v>-859.63297674911405</v>
      </c>
      <c r="LKT88" s="310">
        <f t="shared" si="133"/>
        <v>-859.63297674911405</v>
      </c>
      <c r="LKU88" s="310">
        <f t="shared" si="133"/>
        <v>-859.63297674911405</v>
      </c>
      <c r="LKV88" s="310">
        <f t="shared" si="133"/>
        <v>-859.63297674911405</v>
      </c>
      <c r="LKW88" s="310">
        <f t="shared" si="133"/>
        <v>-859.63297674911405</v>
      </c>
      <c r="LKX88" s="310">
        <f t="shared" si="133"/>
        <v>-859.63297674911405</v>
      </c>
      <c r="LKY88" s="310">
        <f t="shared" si="133"/>
        <v>-859.63297674911405</v>
      </c>
      <c r="LKZ88" s="310">
        <f t="shared" si="133"/>
        <v>-859.63297674911405</v>
      </c>
      <c r="LLA88" s="310">
        <f t="shared" si="133"/>
        <v>-859.63297674911405</v>
      </c>
      <c r="LLB88" s="310">
        <f t="shared" si="133"/>
        <v>-859.63297674911405</v>
      </c>
      <c r="LLC88" s="310">
        <f t="shared" si="133"/>
        <v>-859.63297674911405</v>
      </c>
      <c r="LLD88" s="310">
        <f t="shared" si="133"/>
        <v>-859.63297674911405</v>
      </c>
      <c r="LLE88" s="310">
        <f t="shared" si="133"/>
        <v>-859.63297674911405</v>
      </c>
      <c r="LLF88" s="310">
        <f t="shared" si="133"/>
        <v>-859.63297674911405</v>
      </c>
      <c r="LLG88" s="310">
        <f t="shared" si="133"/>
        <v>-859.63297674911405</v>
      </c>
      <c r="LLH88" s="310">
        <f t="shared" si="133"/>
        <v>-859.63297674911405</v>
      </c>
      <c r="LLI88" s="310">
        <f t="shared" si="133"/>
        <v>-859.63297674911405</v>
      </c>
      <c r="LLJ88" s="310">
        <f t="shared" si="133"/>
        <v>-859.63297674911405</v>
      </c>
      <c r="LLK88" s="310">
        <f t="shared" si="133"/>
        <v>-859.63297674911405</v>
      </c>
      <c r="LLL88" s="310">
        <f t="shared" si="133"/>
        <v>-859.63297674911405</v>
      </c>
      <c r="LLM88" s="310">
        <f t="shared" si="133"/>
        <v>-859.63297674911405</v>
      </c>
      <c r="LLN88" s="310">
        <f t="shared" si="133"/>
        <v>-859.63297674911405</v>
      </c>
      <c r="LLO88" s="310">
        <f t="shared" si="133"/>
        <v>-859.63297674911405</v>
      </c>
      <c r="LLP88" s="310">
        <f t="shared" si="133"/>
        <v>-859.63297674911405</v>
      </c>
      <c r="LLQ88" s="310">
        <f t="shared" si="133"/>
        <v>-859.63297674911405</v>
      </c>
      <c r="LLR88" s="310">
        <f t="shared" si="133"/>
        <v>-859.63297674911405</v>
      </c>
      <c r="LLS88" s="310">
        <f t="shared" si="133"/>
        <v>-859.63297674911405</v>
      </c>
      <c r="LLT88" s="310">
        <f t="shared" si="133"/>
        <v>-859.63297674911405</v>
      </c>
      <c r="LLU88" s="310">
        <f t="shared" si="133"/>
        <v>-859.63297674911405</v>
      </c>
      <c r="LLV88" s="310">
        <f t="shared" si="133"/>
        <v>-859.63297674911405</v>
      </c>
      <c r="LLW88" s="310">
        <f t="shared" si="133"/>
        <v>-859.63297674911405</v>
      </c>
      <c r="LLX88" s="310">
        <f t="shared" si="133"/>
        <v>-859.63297674911405</v>
      </c>
      <c r="LLY88" s="310">
        <f t="shared" si="133"/>
        <v>-859.63297674911405</v>
      </c>
      <c r="LLZ88" s="310">
        <f t="shared" si="133"/>
        <v>-859.63297674911405</v>
      </c>
      <c r="LMA88" s="310">
        <f t="shared" si="133"/>
        <v>-859.63297674911405</v>
      </c>
      <c r="LMB88" s="310">
        <f t="shared" si="133"/>
        <v>-859.63297674911405</v>
      </c>
      <c r="LMC88" s="310">
        <f t="shared" si="133"/>
        <v>-859.63297674911405</v>
      </c>
      <c r="LMD88" s="310">
        <f t="shared" si="133"/>
        <v>-859.63297674911405</v>
      </c>
      <c r="LME88" s="310">
        <f t="shared" si="133"/>
        <v>-859.63297674911405</v>
      </c>
      <c r="LMF88" s="310">
        <f t="shared" si="133"/>
        <v>-859.63297674911405</v>
      </c>
      <c r="LMG88" s="310">
        <f t="shared" si="133"/>
        <v>-859.63297674911405</v>
      </c>
      <c r="LMH88" s="310">
        <f t="shared" ref="LMH88:LOS88" si="134">(LMH$87*$B101+SUM($F$8:$F$10)-((LMH$87*$B101+SUM($F$8:$F$10))/$F$11*$F$40)-($F$27*LMH$87/$D$7)-SUM($F$14:$F$26,$F$28:$F$33,$F$35:$F$36,$F$41))</f>
        <v>-859.63297674911405</v>
      </c>
      <c r="LMI88" s="310">
        <f t="shared" si="134"/>
        <v>-859.63297674911405</v>
      </c>
      <c r="LMJ88" s="310">
        <f t="shared" si="134"/>
        <v>-859.63297674911405</v>
      </c>
      <c r="LMK88" s="310">
        <f t="shared" si="134"/>
        <v>-859.63297674911405</v>
      </c>
      <c r="LML88" s="310">
        <f t="shared" si="134"/>
        <v>-859.63297674911405</v>
      </c>
      <c r="LMM88" s="310">
        <f t="shared" si="134"/>
        <v>-859.63297674911405</v>
      </c>
      <c r="LMN88" s="310">
        <f t="shared" si="134"/>
        <v>-859.63297674911405</v>
      </c>
      <c r="LMO88" s="310">
        <f t="shared" si="134"/>
        <v>-859.63297674911405</v>
      </c>
      <c r="LMP88" s="310">
        <f t="shared" si="134"/>
        <v>-859.63297674911405</v>
      </c>
      <c r="LMQ88" s="310">
        <f t="shared" si="134"/>
        <v>-859.63297674911405</v>
      </c>
      <c r="LMR88" s="310">
        <f t="shared" si="134"/>
        <v>-859.63297674911405</v>
      </c>
      <c r="LMS88" s="310">
        <f t="shared" si="134"/>
        <v>-859.63297674911405</v>
      </c>
      <c r="LMT88" s="310">
        <f t="shared" si="134"/>
        <v>-859.63297674911405</v>
      </c>
      <c r="LMU88" s="310">
        <f t="shared" si="134"/>
        <v>-859.63297674911405</v>
      </c>
      <c r="LMV88" s="310">
        <f t="shared" si="134"/>
        <v>-859.63297674911405</v>
      </c>
      <c r="LMW88" s="310">
        <f t="shared" si="134"/>
        <v>-859.63297674911405</v>
      </c>
      <c r="LMX88" s="310">
        <f t="shared" si="134"/>
        <v>-859.63297674911405</v>
      </c>
      <c r="LMY88" s="310">
        <f t="shared" si="134"/>
        <v>-859.63297674911405</v>
      </c>
      <c r="LMZ88" s="310">
        <f t="shared" si="134"/>
        <v>-859.63297674911405</v>
      </c>
      <c r="LNA88" s="310">
        <f t="shared" si="134"/>
        <v>-859.63297674911405</v>
      </c>
      <c r="LNB88" s="310">
        <f t="shared" si="134"/>
        <v>-859.63297674911405</v>
      </c>
      <c r="LNC88" s="310">
        <f t="shared" si="134"/>
        <v>-859.63297674911405</v>
      </c>
      <c r="LND88" s="310">
        <f t="shared" si="134"/>
        <v>-859.63297674911405</v>
      </c>
      <c r="LNE88" s="310">
        <f t="shared" si="134"/>
        <v>-859.63297674911405</v>
      </c>
      <c r="LNF88" s="310">
        <f t="shared" si="134"/>
        <v>-859.63297674911405</v>
      </c>
      <c r="LNG88" s="310">
        <f t="shared" si="134"/>
        <v>-859.63297674911405</v>
      </c>
      <c r="LNH88" s="310">
        <f t="shared" si="134"/>
        <v>-859.63297674911405</v>
      </c>
      <c r="LNI88" s="310">
        <f t="shared" si="134"/>
        <v>-859.63297674911405</v>
      </c>
      <c r="LNJ88" s="310">
        <f t="shared" si="134"/>
        <v>-859.63297674911405</v>
      </c>
      <c r="LNK88" s="310">
        <f t="shared" si="134"/>
        <v>-859.63297674911405</v>
      </c>
      <c r="LNL88" s="310">
        <f t="shared" si="134"/>
        <v>-859.63297674911405</v>
      </c>
      <c r="LNM88" s="310">
        <f t="shared" si="134"/>
        <v>-859.63297674911405</v>
      </c>
      <c r="LNN88" s="310">
        <f t="shared" si="134"/>
        <v>-859.63297674911405</v>
      </c>
      <c r="LNO88" s="310">
        <f t="shared" si="134"/>
        <v>-859.63297674911405</v>
      </c>
      <c r="LNP88" s="310">
        <f t="shared" si="134"/>
        <v>-859.63297674911405</v>
      </c>
      <c r="LNQ88" s="310">
        <f t="shared" si="134"/>
        <v>-859.63297674911405</v>
      </c>
      <c r="LNR88" s="310">
        <f t="shared" si="134"/>
        <v>-859.63297674911405</v>
      </c>
      <c r="LNS88" s="310">
        <f t="shared" si="134"/>
        <v>-859.63297674911405</v>
      </c>
      <c r="LNT88" s="310">
        <f t="shared" si="134"/>
        <v>-859.63297674911405</v>
      </c>
      <c r="LNU88" s="310">
        <f t="shared" si="134"/>
        <v>-859.63297674911405</v>
      </c>
      <c r="LNV88" s="310">
        <f t="shared" si="134"/>
        <v>-859.63297674911405</v>
      </c>
      <c r="LNW88" s="310">
        <f t="shared" si="134"/>
        <v>-859.63297674911405</v>
      </c>
      <c r="LNX88" s="310">
        <f t="shared" si="134"/>
        <v>-859.63297674911405</v>
      </c>
      <c r="LNY88" s="310">
        <f t="shared" si="134"/>
        <v>-859.63297674911405</v>
      </c>
      <c r="LNZ88" s="310">
        <f t="shared" si="134"/>
        <v>-859.63297674911405</v>
      </c>
      <c r="LOA88" s="310">
        <f t="shared" si="134"/>
        <v>-859.63297674911405</v>
      </c>
      <c r="LOB88" s="310">
        <f t="shared" si="134"/>
        <v>-859.63297674911405</v>
      </c>
      <c r="LOC88" s="310">
        <f t="shared" si="134"/>
        <v>-859.63297674911405</v>
      </c>
      <c r="LOD88" s="310">
        <f t="shared" si="134"/>
        <v>-859.63297674911405</v>
      </c>
      <c r="LOE88" s="310">
        <f t="shared" si="134"/>
        <v>-859.63297674911405</v>
      </c>
      <c r="LOF88" s="310">
        <f t="shared" si="134"/>
        <v>-859.63297674911405</v>
      </c>
      <c r="LOG88" s="310">
        <f t="shared" si="134"/>
        <v>-859.63297674911405</v>
      </c>
      <c r="LOH88" s="310">
        <f t="shared" si="134"/>
        <v>-859.63297674911405</v>
      </c>
      <c r="LOI88" s="310">
        <f t="shared" si="134"/>
        <v>-859.63297674911405</v>
      </c>
      <c r="LOJ88" s="310">
        <f t="shared" si="134"/>
        <v>-859.63297674911405</v>
      </c>
      <c r="LOK88" s="310">
        <f t="shared" si="134"/>
        <v>-859.63297674911405</v>
      </c>
      <c r="LOL88" s="310">
        <f t="shared" si="134"/>
        <v>-859.63297674911405</v>
      </c>
      <c r="LOM88" s="310">
        <f t="shared" si="134"/>
        <v>-859.63297674911405</v>
      </c>
      <c r="LON88" s="310">
        <f t="shared" si="134"/>
        <v>-859.63297674911405</v>
      </c>
      <c r="LOO88" s="310">
        <f t="shared" si="134"/>
        <v>-859.63297674911405</v>
      </c>
      <c r="LOP88" s="310">
        <f t="shared" si="134"/>
        <v>-859.63297674911405</v>
      </c>
      <c r="LOQ88" s="310">
        <f t="shared" si="134"/>
        <v>-859.63297674911405</v>
      </c>
      <c r="LOR88" s="310">
        <f t="shared" si="134"/>
        <v>-859.63297674911405</v>
      </c>
      <c r="LOS88" s="310">
        <f t="shared" si="134"/>
        <v>-859.63297674911405</v>
      </c>
      <c r="LOT88" s="310">
        <f t="shared" ref="LOT88:LRE88" si="135">(LOT$87*$B101+SUM($F$8:$F$10)-((LOT$87*$B101+SUM($F$8:$F$10))/$F$11*$F$40)-($F$27*LOT$87/$D$7)-SUM($F$14:$F$26,$F$28:$F$33,$F$35:$F$36,$F$41))</f>
        <v>-859.63297674911405</v>
      </c>
      <c r="LOU88" s="310">
        <f t="shared" si="135"/>
        <v>-859.63297674911405</v>
      </c>
      <c r="LOV88" s="310">
        <f t="shared" si="135"/>
        <v>-859.63297674911405</v>
      </c>
      <c r="LOW88" s="310">
        <f t="shared" si="135"/>
        <v>-859.63297674911405</v>
      </c>
      <c r="LOX88" s="310">
        <f t="shared" si="135"/>
        <v>-859.63297674911405</v>
      </c>
      <c r="LOY88" s="310">
        <f t="shared" si="135"/>
        <v>-859.63297674911405</v>
      </c>
      <c r="LOZ88" s="310">
        <f t="shared" si="135"/>
        <v>-859.63297674911405</v>
      </c>
      <c r="LPA88" s="310">
        <f t="shared" si="135"/>
        <v>-859.63297674911405</v>
      </c>
      <c r="LPB88" s="310">
        <f t="shared" si="135"/>
        <v>-859.63297674911405</v>
      </c>
      <c r="LPC88" s="310">
        <f t="shared" si="135"/>
        <v>-859.63297674911405</v>
      </c>
      <c r="LPD88" s="310">
        <f t="shared" si="135"/>
        <v>-859.63297674911405</v>
      </c>
      <c r="LPE88" s="310">
        <f t="shared" si="135"/>
        <v>-859.63297674911405</v>
      </c>
      <c r="LPF88" s="310">
        <f t="shared" si="135"/>
        <v>-859.63297674911405</v>
      </c>
      <c r="LPG88" s="310">
        <f t="shared" si="135"/>
        <v>-859.63297674911405</v>
      </c>
      <c r="LPH88" s="310">
        <f t="shared" si="135"/>
        <v>-859.63297674911405</v>
      </c>
      <c r="LPI88" s="310">
        <f t="shared" si="135"/>
        <v>-859.63297674911405</v>
      </c>
      <c r="LPJ88" s="310">
        <f t="shared" si="135"/>
        <v>-859.63297674911405</v>
      </c>
      <c r="LPK88" s="310">
        <f t="shared" si="135"/>
        <v>-859.63297674911405</v>
      </c>
      <c r="LPL88" s="310">
        <f t="shared" si="135"/>
        <v>-859.63297674911405</v>
      </c>
      <c r="LPM88" s="310">
        <f t="shared" si="135"/>
        <v>-859.63297674911405</v>
      </c>
      <c r="LPN88" s="310">
        <f t="shared" si="135"/>
        <v>-859.63297674911405</v>
      </c>
      <c r="LPO88" s="310">
        <f t="shared" si="135"/>
        <v>-859.63297674911405</v>
      </c>
      <c r="LPP88" s="310">
        <f t="shared" si="135"/>
        <v>-859.63297674911405</v>
      </c>
      <c r="LPQ88" s="310">
        <f t="shared" si="135"/>
        <v>-859.63297674911405</v>
      </c>
      <c r="LPR88" s="310">
        <f t="shared" si="135"/>
        <v>-859.63297674911405</v>
      </c>
      <c r="LPS88" s="310">
        <f t="shared" si="135"/>
        <v>-859.63297674911405</v>
      </c>
      <c r="LPT88" s="310">
        <f t="shared" si="135"/>
        <v>-859.63297674911405</v>
      </c>
      <c r="LPU88" s="310">
        <f t="shared" si="135"/>
        <v>-859.63297674911405</v>
      </c>
      <c r="LPV88" s="310">
        <f t="shared" si="135"/>
        <v>-859.63297674911405</v>
      </c>
      <c r="LPW88" s="310">
        <f t="shared" si="135"/>
        <v>-859.63297674911405</v>
      </c>
      <c r="LPX88" s="310">
        <f t="shared" si="135"/>
        <v>-859.63297674911405</v>
      </c>
      <c r="LPY88" s="310">
        <f t="shared" si="135"/>
        <v>-859.63297674911405</v>
      </c>
      <c r="LPZ88" s="310">
        <f t="shared" si="135"/>
        <v>-859.63297674911405</v>
      </c>
      <c r="LQA88" s="310">
        <f t="shared" si="135"/>
        <v>-859.63297674911405</v>
      </c>
      <c r="LQB88" s="310">
        <f t="shared" si="135"/>
        <v>-859.63297674911405</v>
      </c>
      <c r="LQC88" s="310">
        <f t="shared" si="135"/>
        <v>-859.63297674911405</v>
      </c>
      <c r="LQD88" s="310">
        <f t="shared" si="135"/>
        <v>-859.63297674911405</v>
      </c>
      <c r="LQE88" s="310">
        <f t="shared" si="135"/>
        <v>-859.63297674911405</v>
      </c>
      <c r="LQF88" s="310">
        <f t="shared" si="135"/>
        <v>-859.63297674911405</v>
      </c>
      <c r="LQG88" s="310">
        <f t="shared" si="135"/>
        <v>-859.63297674911405</v>
      </c>
      <c r="LQH88" s="310">
        <f t="shared" si="135"/>
        <v>-859.63297674911405</v>
      </c>
      <c r="LQI88" s="310">
        <f t="shared" si="135"/>
        <v>-859.63297674911405</v>
      </c>
      <c r="LQJ88" s="310">
        <f t="shared" si="135"/>
        <v>-859.63297674911405</v>
      </c>
      <c r="LQK88" s="310">
        <f t="shared" si="135"/>
        <v>-859.63297674911405</v>
      </c>
      <c r="LQL88" s="310">
        <f t="shared" si="135"/>
        <v>-859.63297674911405</v>
      </c>
      <c r="LQM88" s="310">
        <f t="shared" si="135"/>
        <v>-859.63297674911405</v>
      </c>
      <c r="LQN88" s="310">
        <f t="shared" si="135"/>
        <v>-859.63297674911405</v>
      </c>
      <c r="LQO88" s="310">
        <f t="shared" si="135"/>
        <v>-859.63297674911405</v>
      </c>
      <c r="LQP88" s="310">
        <f t="shared" si="135"/>
        <v>-859.63297674911405</v>
      </c>
      <c r="LQQ88" s="310">
        <f t="shared" si="135"/>
        <v>-859.63297674911405</v>
      </c>
      <c r="LQR88" s="310">
        <f t="shared" si="135"/>
        <v>-859.63297674911405</v>
      </c>
      <c r="LQS88" s="310">
        <f t="shared" si="135"/>
        <v>-859.63297674911405</v>
      </c>
      <c r="LQT88" s="310">
        <f t="shared" si="135"/>
        <v>-859.63297674911405</v>
      </c>
      <c r="LQU88" s="310">
        <f t="shared" si="135"/>
        <v>-859.63297674911405</v>
      </c>
      <c r="LQV88" s="310">
        <f t="shared" si="135"/>
        <v>-859.63297674911405</v>
      </c>
      <c r="LQW88" s="310">
        <f t="shared" si="135"/>
        <v>-859.63297674911405</v>
      </c>
      <c r="LQX88" s="310">
        <f t="shared" si="135"/>
        <v>-859.63297674911405</v>
      </c>
      <c r="LQY88" s="310">
        <f t="shared" si="135"/>
        <v>-859.63297674911405</v>
      </c>
      <c r="LQZ88" s="310">
        <f t="shared" si="135"/>
        <v>-859.63297674911405</v>
      </c>
      <c r="LRA88" s="310">
        <f t="shared" si="135"/>
        <v>-859.63297674911405</v>
      </c>
      <c r="LRB88" s="310">
        <f t="shared" si="135"/>
        <v>-859.63297674911405</v>
      </c>
      <c r="LRC88" s="310">
        <f t="shared" si="135"/>
        <v>-859.63297674911405</v>
      </c>
      <c r="LRD88" s="310">
        <f t="shared" si="135"/>
        <v>-859.63297674911405</v>
      </c>
      <c r="LRE88" s="310">
        <f t="shared" si="135"/>
        <v>-859.63297674911405</v>
      </c>
      <c r="LRF88" s="310">
        <f t="shared" ref="LRF88:LTQ88" si="136">(LRF$87*$B101+SUM($F$8:$F$10)-((LRF$87*$B101+SUM($F$8:$F$10))/$F$11*$F$40)-($F$27*LRF$87/$D$7)-SUM($F$14:$F$26,$F$28:$F$33,$F$35:$F$36,$F$41))</f>
        <v>-859.63297674911405</v>
      </c>
      <c r="LRG88" s="310">
        <f t="shared" si="136"/>
        <v>-859.63297674911405</v>
      </c>
      <c r="LRH88" s="310">
        <f t="shared" si="136"/>
        <v>-859.63297674911405</v>
      </c>
      <c r="LRI88" s="310">
        <f t="shared" si="136"/>
        <v>-859.63297674911405</v>
      </c>
      <c r="LRJ88" s="310">
        <f t="shared" si="136"/>
        <v>-859.63297674911405</v>
      </c>
      <c r="LRK88" s="310">
        <f t="shared" si="136"/>
        <v>-859.63297674911405</v>
      </c>
      <c r="LRL88" s="310">
        <f t="shared" si="136"/>
        <v>-859.63297674911405</v>
      </c>
      <c r="LRM88" s="310">
        <f t="shared" si="136"/>
        <v>-859.63297674911405</v>
      </c>
      <c r="LRN88" s="310">
        <f t="shared" si="136"/>
        <v>-859.63297674911405</v>
      </c>
      <c r="LRO88" s="310">
        <f t="shared" si="136"/>
        <v>-859.63297674911405</v>
      </c>
      <c r="LRP88" s="310">
        <f t="shared" si="136"/>
        <v>-859.63297674911405</v>
      </c>
      <c r="LRQ88" s="310">
        <f t="shared" si="136"/>
        <v>-859.63297674911405</v>
      </c>
      <c r="LRR88" s="310">
        <f t="shared" si="136"/>
        <v>-859.63297674911405</v>
      </c>
      <c r="LRS88" s="310">
        <f t="shared" si="136"/>
        <v>-859.63297674911405</v>
      </c>
      <c r="LRT88" s="310">
        <f t="shared" si="136"/>
        <v>-859.63297674911405</v>
      </c>
      <c r="LRU88" s="310">
        <f t="shared" si="136"/>
        <v>-859.63297674911405</v>
      </c>
      <c r="LRV88" s="310">
        <f t="shared" si="136"/>
        <v>-859.63297674911405</v>
      </c>
      <c r="LRW88" s="310">
        <f t="shared" si="136"/>
        <v>-859.63297674911405</v>
      </c>
      <c r="LRX88" s="310">
        <f t="shared" si="136"/>
        <v>-859.63297674911405</v>
      </c>
      <c r="LRY88" s="310">
        <f t="shared" si="136"/>
        <v>-859.63297674911405</v>
      </c>
      <c r="LRZ88" s="310">
        <f t="shared" si="136"/>
        <v>-859.63297674911405</v>
      </c>
      <c r="LSA88" s="310">
        <f t="shared" si="136"/>
        <v>-859.63297674911405</v>
      </c>
      <c r="LSB88" s="310">
        <f t="shared" si="136"/>
        <v>-859.63297674911405</v>
      </c>
      <c r="LSC88" s="310">
        <f t="shared" si="136"/>
        <v>-859.63297674911405</v>
      </c>
      <c r="LSD88" s="310">
        <f t="shared" si="136"/>
        <v>-859.63297674911405</v>
      </c>
      <c r="LSE88" s="310">
        <f t="shared" si="136"/>
        <v>-859.63297674911405</v>
      </c>
      <c r="LSF88" s="310">
        <f t="shared" si="136"/>
        <v>-859.63297674911405</v>
      </c>
      <c r="LSG88" s="310">
        <f t="shared" si="136"/>
        <v>-859.63297674911405</v>
      </c>
      <c r="LSH88" s="310">
        <f t="shared" si="136"/>
        <v>-859.63297674911405</v>
      </c>
      <c r="LSI88" s="310">
        <f t="shared" si="136"/>
        <v>-859.63297674911405</v>
      </c>
      <c r="LSJ88" s="310">
        <f t="shared" si="136"/>
        <v>-859.63297674911405</v>
      </c>
      <c r="LSK88" s="310">
        <f t="shared" si="136"/>
        <v>-859.63297674911405</v>
      </c>
      <c r="LSL88" s="310">
        <f t="shared" si="136"/>
        <v>-859.63297674911405</v>
      </c>
      <c r="LSM88" s="310">
        <f t="shared" si="136"/>
        <v>-859.63297674911405</v>
      </c>
      <c r="LSN88" s="310">
        <f t="shared" si="136"/>
        <v>-859.63297674911405</v>
      </c>
      <c r="LSO88" s="310">
        <f t="shared" si="136"/>
        <v>-859.63297674911405</v>
      </c>
      <c r="LSP88" s="310">
        <f t="shared" si="136"/>
        <v>-859.63297674911405</v>
      </c>
      <c r="LSQ88" s="310">
        <f t="shared" si="136"/>
        <v>-859.63297674911405</v>
      </c>
      <c r="LSR88" s="310">
        <f t="shared" si="136"/>
        <v>-859.63297674911405</v>
      </c>
      <c r="LSS88" s="310">
        <f t="shared" si="136"/>
        <v>-859.63297674911405</v>
      </c>
      <c r="LST88" s="310">
        <f t="shared" si="136"/>
        <v>-859.63297674911405</v>
      </c>
      <c r="LSU88" s="310">
        <f t="shared" si="136"/>
        <v>-859.63297674911405</v>
      </c>
      <c r="LSV88" s="310">
        <f t="shared" si="136"/>
        <v>-859.63297674911405</v>
      </c>
      <c r="LSW88" s="310">
        <f t="shared" si="136"/>
        <v>-859.63297674911405</v>
      </c>
      <c r="LSX88" s="310">
        <f t="shared" si="136"/>
        <v>-859.63297674911405</v>
      </c>
      <c r="LSY88" s="310">
        <f t="shared" si="136"/>
        <v>-859.63297674911405</v>
      </c>
      <c r="LSZ88" s="310">
        <f t="shared" si="136"/>
        <v>-859.63297674911405</v>
      </c>
      <c r="LTA88" s="310">
        <f t="shared" si="136"/>
        <v>-859.63297674911405</v>
      </c>
      <c r="LTB88" s="310">
        <f t="shared" si="136"/>
        <v>-859.63297674911405</v>
      </c>
      <c r="LTC88" s="310">
        <f t="shared" si="136"/>
        <v>-859.63297674911405</v>
      </c>
      <c r="LTD88" s="310">
        <f t="shared" si="136"/>
        <v>-859.63297674911405</v>
      </c>
      <c r="LTE88" s="310">
        <f t="shared" si="136"/>
        <v>-859.63297674911405</v>
      </c>
      <c r="LTF88" s="310">
        <f t="shared" si="136"/>
        <v>-859.63297674911405</v>
      </c>
      <c r="LTG88" s="310">
        <f t="shared" si="136"/>
        <v>-859.63297674911405</v>
      </c>
      <c r="LTH88" s="310">
        <f t="shared" si="136"/>
        <v>-859.63297674911405</v>
      </c>
      <c r="LTI88" s="310">
        <f t="shared" si="136"/>
        <v>-859.63297674911405</v>
      </c>
      <c r="LTJ88" s="310">
        <f t="shared" si="136"/>
        <v>-859.63297674911405</v>
      </c>
      <c r="LTK88" s="310">
        <f t="shared" si="136"/>
        <v>-859.63297674911405</v>
      </c>
      <c r="LTL88" s="310">
        <f t="shared" si="136"/>
        <v>-859.63297674911405</v>
      </c>
      <c r="LTM88" s="310">
        <f t="shared" si="136"/>
        <v>-859.63297674911405</v>
      </c>
      <c r="LTN88" s="310">
        <f t="shared" si="136"/>
        <v>-859.63297674911405</v>
      </c>
      <c r="LTO88" s="310">
        <f t="shared" si="136"/>
        <v>-859.63297674911405</v>
      </c>
      <c r="LTP88" s="310">
        <f t="shared" si="136"/>
        <v>-859.63297674911405</v>
      </c>
      <c r="LTQ88" s="310">
        <f t="shared" si="136"/>
        <v>-859.63297674911405</v>
      </c>
      <c r="LTR88" s="310">
        <f t="shared" ref="LTR88:LWC88" si="137">(LTR$87*$B101+SUM($F$8:$F$10)-((LTR$87*$B101+SUM($F$8:$F$10))/$F$11*$F$40)-($F$27*LTR$87/$D$7)-SUM($F$14:$F$26,$F$28:$F$33,$F$35:$F$36,$F$41))</f>
        <v>-859.63297674911405</v>
      </c>
      <c r="LTS88" s="310">
        <f t="shared" si="137"/>
        <v>-859.63297674911405</v>
      </c>
      <c r="LTT88" s="310">
        <f t="shared" si="137"/>
        <v>-859.63297674911405</v>
      </c>
      <c r="LTU88" s="310">
        <f t="shared" si="137"/>
        <v>-859.63297674911405</v>
      </c>
      <c r="LTV88" s="310">
        <f t="shared" si="137"/>
        <v>-859.63297674911405</v>
      </c>
      <c r="LTW88" s="310">
        <f t="shared" si="137"/>
        <v>-859.63297674911405</v>
      </c>
      <c r="LTX88" s="310">
        <f t="shared" si="137"/>
        <v>-859.63297674911405</v>
      </c>
      <c r="LTY88" s="310">
        <f t="shared" si="137"/>
        <v>-859.63297674911405</v>
      </c>
      <c r="LTZ88" s="310">
        <f t="shared" si="137"/>
        <v>-859.63297674911405</v>
      </c>
      <c r="LUA88" s="310">
        <f t="shared" si="137"/>
        <v>-859.63297674911405</v>
      </c>
      <c r="LUB88" s="310">
        <f t="shared" si="137"/>
        <v>-859.63297674911405</v>
      </c>
      <c r="LUC88" s="310">
        <f t="shared" si="137"/>
        <v>-859.63297674911405</v>
      </c>
      <c r="LUD88" s="310">
        <f t="shared" si="137"/>
        <v>-859.63297674911405</v>
      </c>
      <c r="LUE88" s="310">
        <f t="shared" si="137"/>
        <v>-859.63297674911405</v>
      </c>
      <c r="LUF88" s="310">
        <f t="shared" si="137"/>
        <v>-859.63297674911405</v>
      </c>
      <c r="LUG88" s="310">
        <f t="shared" si="137"/>
        <v>-859.63297674911405</v>
      </c>
      <c r="LUH88" s="310">
        <f t="shared" si="137"/>
        <v>-859.63297674911405</v>
      </c>
      <c r="LUI88" s="310">
        <f t="shared" si="137"/>
        <v>-859.63297674911405</v>
      </c>
      <c r="LUJ88" s="310">
        <f t="shared" si="137"/>
        <v>-859.63297674911405</v>
      </c>
      <c r="LUK88" s="310">
        <f t="shared" si="137"/>
        <v>-859.63297674911405</v>
      </c>
      <c r="LUL88" s="310">
        <f t="shared" si="137"/>
        <v>-859.63297674911405</v>
      </c>
      <c r="LUM88" s="310">
        <f t="shared" si="137"/>
        <v>-859.63297674911405</v>
      </c>
      <c r="LUN88" s="310">
        <f t="shared" si="137"/>
        <v>-859.63297674911405</v>
      </c>
      <c r="LUO88" s="310">
        <f t="shared" si="137"/>
        <v>-859.63297674911405</v>
      </c>
      <c r="LUP88" s="310">
        <f t="shared" si="137"/>
        <v>-859.63297674911405</v>
      </c>
      <c r="LUQ88" s="310">
        <f t="shared" si="137"/>
        <v>-859.63297674911405</v>
      </c>
      <c r="LUR88" s="310">
        <f t="shared" si="137"/>
        <v>-859.63297674911405</v>
      </c>
      <c r="LUS88" s="310">
        <f t="shared" si="137"/>
        <v>-859.63297674911405</v>
      </c>
      <c r="LUT88" s="310">
        <f t="shared" si="137"/>
        <v>-859.63297674911405</v>
      </c>
      <c r="LUU88" s="310">
        <f t="shared" si="137"/>
        <v>-859.63297674911405</v>
      </c>
      <c r="LUV88" s="310">
        <f t="shared" si="137"/>
        <v>-859.63297674911405</v>
      </c>
      <c r="LUW88" s="310">
        <f t="shared" si="137"/>
        <v>-859.63297674911405</v>
      </c>
      <c r="LUX88" s="310">
        <f t="shared" si="137"/>
        <v>-859.63297674911405</v>
      </c>
      <c r="LUY88" s="310">
        <f t="shared" si="137"/>
        <v>-859.63297674911405</v>
      </c>
      <c r="LUZ88" s="310">
        <f t="shared" si="137"/>
        <v>-859.63297674911405</v>
      </c>
      <c r="LVA88" s="310">
        <f t="shared" si="137"/>
        <v>-859.63297674911405</v>
      </c>
      <c r="LVB88" s="310">
        <f t="shared" si="137"/>
        <v>-859.63297674911405</v>
      </c>
      <c r="LVC88" s="310">
        <f t="shared" si="137"/>
        <v>-859.63297674911405</v>
      </c>
      <c r="LVD88" s="310">
        <f t="shared" si="137"/>
        <v>-859.63297674911405</v>
      </c>
      <c r="LVE88" s="310">
        <f t="shared" si="137"/>
        <v>-859.63297674911405</v>
      </c>
      <c r="LVF88" s="310">
        <f t="shared" si="137"/>
        <v>-859.63297674911405</v>
      </c>
      <c r="LVG88" s="310">
        <f t="shared" si="137"/>
        <v>-859.63297674911405</v>
      </c>
      <c r="LVH88" s="310">
        <f t="shared" si="137"/>
        <v>-859.63297674911405</v>
      </c>
      <c r="LVI88" s="310">
        <f t="shared" si="137"/>
        <v>-859.63297674911405</v>
      </c>
      <c r="LVJ88" s="310">
        <f t="shared" si="137"/>
        <v>-859.63297674911405</v>
      </c>
      <c r="LVK88" s="310">
        <f t="shared" si="137"/>
        <v>-859.63297674911405</v>
      </c>
      <c r="LVL88" s="310">
        <f t="shared" si="137"/>
        <v>-859.63297674911405</v>
      </c>
      <c r="LVM88" s="310">
        <f t="shared" si="137"/>
        <v>-859.63297674911405</v>
      </c>
      <c r="LVN88" s="310">
        <f t="shared" si="137"/>
        <v>-859.63297674911405</v>
      </c>
      <c r="LVO88" s="310">
        <f t="shared" si="137"/>
        <v>-859.63297674911405</v>
      </c>
      <c r="LVP88" s="310">
        <f t="shared" si="137"/>
        <v>-859.63297674911405</v>
      </c>
      <c r="LVQ88" s="310">
        <f t="shared" si="137"/>
        <v>-859.63297674911405</v>
      </c>
      <c r="LVR88" s="310">
        <f t="shared" si="137"/>
        <v>-859.63297674911405</v>
      </c>
      <c r="LVS88" s="310">
        <f t="shared" si="137"/>
        <v>-859.63297674911405</v>
      </c>
      <c r="LVT88" s="310">
        <f t="shared" si="137"/>
        <v>-859.63297674911405</v>
      </c>
      <c r="LVU88" s="310">
        <f t="shared" si="137"/>
        <v>-859.63297674911405</v>
      </c>
      <c r="LVV88" s="310">
        <f t="shared" si="137"/>
        <v>-859.63297674911405</v>
      </c>
      <c r="LVW88" s="310">
        <f t="shared" si="137"/>
        <v>-859.63297674911405</v>
      </c>
      <c r="LVX88" s="310">
        <f t="shared" si="137"/>
        <v>-859.63297674911405</v>
      </c>
      <c r="LVY88" s="310">
        <f t="shared" si="137"/>
        <v>-859.63297674911405</v>
      </c>
      <c r="LVZ88" s="310">
        <f t="shared" si="137"/>
        <v>-859.63297674911405</v>
      </c>
      <c r="LWA88" s="310">
        <f t="shared" si="137"/>
        <v>-859.63297674911405</v>
      </c>
      <c r="LWB88" s="310">
        <f t="shared" si="137"/>
        <v>-859.63297674911405</v>
      </c>
      <c r="LWC88" s="310">
        <f t="shared" si="137"/>
        <v>-859.63297674911405</v>
      </c>
      <c r="LWD88" s="310">
        <f t="shared" ref="LWD88:LYO88" si="138">(LWD$87*$B101+SUM($F$8:$F$10)-((LWD$87*$B101+SUM($F$8:$F$10))/$F$11*$F$40)-($F$27*LWD$87/$D$7)-SUM($F$14:$F$26,$F$28:$F$33,$F$35:$F$36,$F$41))</f>
        <v>-859.63297674911405</v>
      </c>
      <c r="LWE88" s="310">
        <f t="shared" si="138"/>
        <v>-859.63297674911405</v>
      </c>
      <c r="LWF88" s="310">
        <f t="shared" si="138"/>
        <v>-859.63297674911405</v>
      </c>
      <c r="LWG88" s="310">
        <f t="shared" si="138"/>
        <v>-859.63297674911405</v>
      </c>
      <c r="LWH88" s="310">
        <f t="shared" si="138"/>
        <v>-859.63297674911405</v>
      </c>
      <c r="LWI88" s="310">
        <f t="shared" si="138"/>
        <v>-859.63297674911405</v>
      </c>
      <c r="LWJ88" s="310">
        <f t="shared" si="138"/>
        <v>-859.63297674911405</v>
      </c>
      <c r="LWK88" s="310">
        <f t="shared" si="138"/>
        <v>-859.63297674911405</v>
      </c>
      <c r="LWL88" s="310">
        <f t="shared" si="138"/>
        <v>-859.63297674911405</v>
      </c>
      <c r="LWM88" s="310">
        <f t="shared" si="138"/>
        <v>-859.63297674911405</v>
      </c>
      <c r="LWN88" s="310">
        <f t="shared" si="138"/>
        <v>-859.63297674911405</v>
      </c>
      <c r="LWO88" s="310">
        <f t="shared" si="138"/>
        <v>-859.63297674911405</v>
      </c>
      <c r="LWP88" s="310">
        <f t="shared" si="138"/>
        <v>-859.63297674911405</v>
      </c>
      <c r="LWQ88" s="310">
        <f t="shared" si="138"/>
        <v>-859.63297674911405</v>
      </c>
      <c r="LWR88" s="310">
        <f t="shared" si="138"/>
        <v>-859.63297674911405</v>
      </c>
      <c r="LWS88" s="310">
        <f t="shared" si="138"/>
        <v>-859.63297674911405</v>
      </c>
      <c r="LWT88" s="310">
        <f t="shared" si="138"/>
        <v>-859.63297674911405</v>
      </c>
      <c r="LWU88" s="310">
        <f t="shared" si="138"/>
        <v>-859.63297674911405</v>
      </c>
      <c r="LWV88" s="310">
        <f t="shared" si="138"/>
        <v>-859.63297674911405</v>
      </c>
      <c r="LWW88" s="310">
        <f t="shared" si="138"/>
        <v>-859.63297674911405</v>
      </c>
      <c r="LWX88" s="310">
        <f t="shared" si="138"/>
        <v>-859.63297674911405</v>
      </c>
      <c r="LWY88" s="310">
        <f t="shared" si="138"/>
        <v>-859.63297674911405</v>
      </c>
      <c r="LWZ88" s="310">
        <f t="shared" si="138"/>
        <v>-859.63297674911405</v>
      </c>
      <c r="LXA88" s="310">
        <f t="shared" si="138"/>
        <v>-859.63297674911405</v>
      </c>
      <c r="LXB88" s="310">
        <f t="shared" si="138"/>
        <v>-859.63297674911405</v>
      </c>
      <c r="LXC88" s="310">
        <f t="shared" si="138"/>
        <v>-859.63297674911405</v>
      </c>
      <c r="LXD88" s="310">
        <f t="shared" si="138"/>
        <v>-859.63297674911405</v>
      </c>
      <c r="LXE88" s="310">
        <f t="shared" si="138"/>
        <v>-859.63297674911405</v>
      </c>
      <c r="LXF88" s="310">
        <f t="shared" si="138"/>
        <v>-859.63297674911405</v>
      </c>
      <c r="LXG88" s="310">
        <f t="shared" si="138"/>
        <v>-859.63297674911405</v>
      </c>
      <c r="LXH88" s="310">
        <f t="shared" si="138"/>
        <v>-859.63297674911405</v>
      </c>
      <c r="LXI88" s="310">
        <f t="shared" si="138"/>
        <v>-859.63297674911405</v>
      </c>
      <c r="LXJ88" s="310">
        <f t="shared" si="138"/>
        <v>-859.63297674911405</v>
      </c>
      <c r="LXK88" s="310">
        <f t="shared" si="138"/>
        <v>-859.63297674911405</v>
      </c>
      <c r="LXL88" s="310">
        <f t="shared" si="138"/>
        <v>-859.63297674911405</v>
      </c>
      <c r="LXM88" s="310">
        <f t="shared" si="138"/>
        <v>-859.63297674911405</v>
      </c>
      <c r="LXN88" s="310">
        <f t="shared" si="138"/>
        <v>-859.63297674911405</v>
      </c>
      <c r="LXO88" s="310">
        <f t="shared" si="138"/>
        <v>-859.63297674911405</v>
      </c>
      <c r="LXP88" s="310">
        <f t="shared" si="138"/>
        <v>-859.63297674911405</v>
      </c>
      <c r="LXQ88" s="310">
        <f t="shared" si="138"/>
        <v>-859.63297674911405</v>
      </c>
      <c r="LXR88" s="310">
        <f t="shared" si="138"/>
        <v>-859.63297674911405</v>
      </c>
      <c r="LXS88" s="310">
        <f t="shared" si="138"/>
        <v>-859.63297674911405</v>
      </c>
      <c r="LXT88" s="310">
        <f t="shared" si="138"/>
        <v>-859.63297674911405</v>
      </c>
      <c r="LXU88" s="310">
        <f t="shared" si="138"/>
        <v>-859.63297674911405</v>
      </c>
      <c r="LXV88" s="310">
        <f t="shared" si="138"/>
        <v>-859.63297674911405</v>
      </c>
      <c r="LXW88" s="310">
        <f t="shared" si="138"/>
        <v>-859.63297674911405</v>
      </c>
      <c r="LXX88" s="310">
        <f t="shared" si="138"/>
        <v>-859.63297674911405</v>
      </c>
      <c r="LXY88" s="310">
        <f t="shared" si="138"/>
        <v>-859.63297674911405</v>
      </c>
      <c r="LXZ88" s="310">
        <f t="shared" si="138"/>
        <v>-859.63297674911405</v>
      </c>
      <c r="LYA88" s="310">
        <f t="shared" si="138"/>
        <v>-859.63297674911405</v>
      </c>
      <c r="LYB88" s="310">
        <f t="shared" si="138"/>
        <v>-859.63297674911405</v>
      </c>
      <c r="LYC88" s="310">
        <f t="shared" si="138"/>
        <v>-859.63297674911405</v>
      </c>
      <c r="LYD88" s="310">
        <f t="shared" si="138"/>
        <v>-859.63297674911405</v>
      </c>
      <c r="LYE88" s="310">
        <f t="shared" si="138"/>
        <v>-859.63297674911405</v>
      </c>
      <c r="LYF88" s="310">
        <f t="shared" si="138"/>
        <v>-859.63297674911405</v>
      </c>
      <c r="LYG88" s="310">
        <f t="shared" si="138"/>
        <v>-859.63297674911405</v>
      </c>
      <c r="LYH88" s="310">
        <f t="shared" si="138"/>
        <v>-859.63297674911405</v>
      </c>
      <c r="LYI88" s="310">
        <f t="shared" si="138"/>
        <v>-859.63297674911405</v>
      </c>
      <c r="LYJ88" s="310">
        <f t="shared" si="138"/>
        <v>-859.63297674911405</v>
      </c>
      <c r="LYK88" s="310">
        <f t="shared" si="138"/>
        <v>-859.63297674911405</v>
      </c>
      <c r="LYL88" s="310">
        <f t="shared" si="138"/>
        <v>-859.63297674911405</v>
      </c>
      <c r="LYM88" s="310">
        <f t="shared" si="138"/>
        <v>-859.63297674911405</v>
      </c>
      <c r="LYN88" s="310">
        <f t="shared" si="138"/>
        <v>-859.63297674911405</v>
      </c>
      <c r="LYO88" s="310">
        <f t="shared" si="138"/>
        <v>-859.63297674911405</v>
      </c>
      <c r="LYP88" s="310">
        <f t="shared" ref="LYP88:MBA88" si="139">(LYP$87*$B101+SUM($F$8:$F$10)-((LYP$87*$B101+SUM($F$8:$F$10))/$F$11*$F$40)-($F$27*LYP$87/$D$7)-SUM($F$14:$F$26,$F$28:$F$33,$F$35:$F$36,$F$41))</f>
        <v>-859.63297674911405</v>
      </c>
      <c r="LYQ88" s="310">
        <f t="shared" si="139"/>
        <v>-859.63297674911405</v>
      </c>
      <c r="LYR88" s="310">
        <f t="shared" si="139"/>
        <v>-859.63297674911405</v>
      </c>
      <c r="LYS88" s="310">
        <f t="shared" si="139"/>
        <v>-859.63297674911405</v>
      </c>
      <c r="LYT88" s="310">
        <f t="shared" si="139"/>
        <v>-859.63297674911405</v>
      </c>
      <c r="LYU88" s="310">
        <f t="shared" si="139"/>
        <v>-859.63297674911405</v>
      </c>
      <c r="LYV88" s="310">
        <f t="shared" si="139"/>
        <v>-859.63297674911405</v>
      </c>
      <c r="LYW88" s="310">
        <f t="shared" si="139"/>
        <v>-859.63297674911405</v>
      </c>
      <c r="LYX88" s="310">
        <f t="shared" si="139"/>
        <v>-859.63297674911405</v>
      </c>
      <c r="LYY88" s="310">
        <f t="shared" si="139"/>
        <v>-859.63297674911405</v>
      </c>
      <c r="LYZ88" s="310">
        <f t="shared" si="139"/>
        <v>-859.63297674911405</v>
      </c>
      <c r="LZA88" s="310">
        <f t="shared" si="139"/>
        <v>-859.63297674911405</v>
      </c>
      <c r="LZB88" s="310">
        <f t="shared" si="139"/>
        <v>-859.63297674911405</v>
      </c>
      <c r="LZC88" s="310">
        <f t="shared" si="139"/>
        <v>-859.63297674911405</v>
      </c>
      <c r="LZD88" s="310">
        <f t="shared" si="139"/>
        <v>-859.63297674911405</v>
      </c>
      <c r="LZE88" s="310">
        <f t="shared" si="139"/>
        <v>-859.63297674911405</v>
      </c>
      <c r="LZF88" s="310">
        <f t="shared" si="139"/>
        <v>-859.63297674911405</v>
      </c>
      <c r="LZG88" s="310">
        <f t="shared" si="139"/>
        <v>-859.63297674911405</v>
      </c>
      <c r="LZH88" s="310">
        <f t="shared" si="139"/>
        <v>-859.63297674911405</v>
      </c>
      <c r="LZI88" s="310">
        <f t="shared" si="139"/>
        <v>-859.63297674911405</v>
      </c>
      <c r="LZJ88" s="310">
        <f t="shared" si="139"/>
        <v>-859.63297674911405</v>
      </c>
      <c r="LZK88" s="310">
        <f t="shared" si="139"/>
        <v>-859.63297674911405</v>
      </c>
      <c r="LZL88" s="310">
        <f t="shared" si="139"/>
        <v>-859.63297674911405</v>
      </c>
      <c r="LZM88" s="310">
        <f t="shared" si="139"/>
        <v>-859.63297674911405</v>
      </c>
      <c r="LZN88" s="310">
        <f t="shared" si="139"/>
        <v>-859.63297674911405</v>
      </c>
      <c r="LZO88" s="310">
        <f t="shared" si="139"/>
        <v>-859.63297674911405</v>
      </c>
      <c r="LZP88" s="310">
        <f t="shared" si="139"/>
        <v>-859.63297674911405</v>
      </c>
      <c r="LZQ88" s="310">
        <f t="shared" si="139"/>
        <v>-859.63297674911405</v>
      </c>
      <c r="LZR88" s="310">
        <f t="shared" si="139"/>
        <v>-859.63297674911405</v>
      </c>
      <c r="LZS88" s="310">
        <f t="shared" si="139"/>
        <v>-859.63297674911405</v>
      </c>
      <c r="LZT88" s="310">
        <f t="shared" si="139"/>
        <v>-859.63297674911405</v>
      </c>
      <c r="LZU88" s="310">
        <f t="shared" si="139"/>
        <v>-859.63297674911405</v>
      </c>
      <c r="LZV88" s="310">
        <f t="shared" si="139"/>
        <v>-859.63297674911405</v>
      </c>
      <c r="LZW88" s="310">
        <f t="shared" si="139"/>
        <v>-859.63297674911405</v>
      </c>
      <c r="LZX88" s="310">
        <f t="shared" si="139"/>
        <v>-859.63297674911405</v>
      </c>
      <c r="LZY88" s="310">
        <f t="shared" si="139"/>
        <v>-859.63297674911405</v>
      </c>
      <c r="LZZ88" s="310">
        <f t="shared" si="139"/>
        <v>-859.63297674911405</v>
      </c>
      <c r="MAA88" s="310">
        <f t="shared" si="139"/>
        <v>-859.63297674911405</v>
      </c>
      <c r="MAB88" s="310">
        <f t="shared" si="139"/>
        <v>-859.63297674911405</v>
      </c>
      <c r="MAC88" s="310">
        <f t="shared" si="139"/>
        <v>-859.63297674911405</v>
      </c>
      <c r="MAD88" s="310">
        <f t="shared" si="139"/>
        <v>-859.63297674911405</v>
      </c>
      <c r="MAE88" s="310">
        <f t="shared" si="139"/>
        <v>-859.63297674911405</v>
      </c>
      <c r="MAF88" s="310">
        <f t="shared" si="139"/>
        <v>-859.63297674911405</v>
      </c>
      <c r="MAG88" s="310">
        <f t="shared" si="139"/>
        <v>-859.63297674911405</v>
      </c>
      <c r="MAH88" s="310">
        <f t="shared" si="139"/>
        <v>-859.63297674911405</v>
      </c>
      <c r="MAI88" s="310">
        <f t="shared" si="139"/>
        <v>-859.63297674911405</v>
      </c>
      <c r="MAJ88" s="310">
        <f t="shared" si="139"/>
        <v>-859.63297674911405</v>
      </c>
      <c r="MAK88" s="310">
        <f t="shared" si="139"/>
        <v>-859.63297674911405</v>
      </c>
      <c r="MAL88" s="310">
        <f t="shared" si="139"/>
        <v>-859.63297674911405</v>
      </c>
      <c r="MAM88" s="310">
        <f t="shared" si="139"/>
        <v>-859.63297674911405</v>
      </c>
      <c r="MAN88" s="310">
        <f t="shared" si="139"/>
        <v>-859.63297674911405</v>
      </c>
      <c r="MAO88" s="310">
        <f t="shared" si="139"/>
        <v>-859.63297674911405</v>
      </c>
      <c r="MAP88" s="310">
        <f t="shared" si="139"/>
        <v>-859.63297674911405</v>
      </c>
      <c r="MAQ88" s="310">
        <f t="shared" si="139"/>
        <v>-859.63297674911405</v>
      </c>
      <c r="MAR88" s="310">
        <f t="shared" si="139"/>
        <v>-859.63297674911405</v>
      </c>
      <c r="MAS88" s="310">
        <f t="shared" si="139"/>
        <v>-859.63297674911405</v>
      </c>
      <c r="MAT88" s="310">
        <f t="shared" si="139"/>
        <v>-859.63297674911405</v>
      </c>
      <c r="MAU88" s="310">
        <f t="shared" si="139"/>
        <v>-859.63297674911405</v>
      </c>
      <c r="MAV88" s="310">
        <f t="shared" si="139"/>
        <v>-859.63297674911405</v>
      </c>
      <c r="MAW88" s="310">
        <f t="shared" si="139"/>
        <v>-859.63297674911405</v>
      </c>
      <c r="MAX88" s="310">
        <f t="shared" si="139"/>
        <v>-859.63297674911405</v>
      </c>
      <c r="MAY88" s="310">
        <f t="shared" si="139"/>
        <v>-859.63297674911405</v>
      </c>
      <c r="MAZ88" s="310">
        <f t="shared" si="139"/>
        <v>-859.63297674911405</v>
      </c>
      <c r="MBA88" s="310">
        <f t="shared" si="139"/>
        <v>-859.63297674911405</v>
      </c>
      <c r="MBB88" s="310">
        <f t="shared" ref="MBB88:MDM88" si="140">(MBB$87*$B101+SUM($F$8:$F$10)-((MBB$87*$B101+SUM($F$8:$F$10))/$F$11*$F$40)-($F$27*MBB$87/$D$7)-SUM($F$14:$F$26,$F$28:$F$33,$F$35:$F$36,$F$41))</f>
        <v>-859.63297674911405</v>
      </c>
      <c r="MBC88" s="310">
        <f t="shared" si="140"/>
        <v>-859.63297674911405</v>
      </c>
      <c r="MBD88" s="310">
        <f t="shared" si="140"/>
        <v>-859.63297674911405</v>
      </c>
      <c r="MBE88" s="310">
        <f t="shared" si="140"/>
        <v>-859.63297674911405</v>
      </c>
      <c r="MBF88" s="310">
        <f t="shared" si="140"/>
        <v>-859.63297674911405</v>
      </c>
      <c r="MBG88" s="310">
        <f t="shared" si="140"/>
        <v>-859.63297674911405</v>
      </c>
      <c r="MBH88" s="310">
        <f t="shared" si="140"/>
        <v>-859.63297674911405</v>
      </c>
      <c r="MBI88" s="310">
        <f t="shared" si="140"/>
        <v>-859.63297674911405</v>
      </c>
      <c r="MBJ88" s="310">
        <f t="shared" si="140"/>
        <v>-859.63297674911405</v>
      </c>
      <c r="MBK88" s="310">
        <f t="shared" si="140"/>
        <v>-859.63297674911405</v>
      </c>
      <c r="MBL88" s="310">
        <f t="shared" si="140"/>
        <v>-859.63297674911405</v>
      </c>
      <c r="MBM88" s="310">
        <f t="shared" si="140"/>
        <v>-859.63297674911405</v>
      </c>
      <c r="MBN88" s="310">
        <f t="shared" si="140"/>
        <v>-859.63297674911405</v>
      </c>
      <c r="MBO88" s="310">
        <f t="shared" si="140"/>
        <v>-859.63297674911405</v>
      </c>
      <c r="MBP88" s="310">
        <f t="shared" si="140"/>
        <v>-859.63297674911405</v>
      </c>
      <c r="MBQ88" s="310">
        <f t="shared" si="140"/>
        <v>-859.63297674911405</v>
      </c>
      <c r="MBR88" s="310">
        <f t="shared" si="140"/>
        <v>-859.63297674911405</v>
      </c>
      <c r="MBS88" s="310">
        <f t="shared" si="140"/>
        <v>-859.63297674911405</v>
      </c>
      <c r="MBT88" s="310">
        <f t="shared" si="140"/>
        <v>-859.63297674911405</v>
      </c>
      <c r="MBU88" s="310">
        <f t="shared" si="140"/>
        <v>-859.63297674911405</v>
      </c>
      <c r="MBV88" s="310">
        <f t="shared" si="140"/>
        <v>-859.63297674911405</v>
      </c>
      <c r="MBW88" s="310">
        <f t="shared" si="140"/>
        <v>-859.63297674911405</v>
      </c>
      <c r="MBX88" s="310">
        <f t="shared" si="140"/>
        <v>-859.63297674911405</v>
      </c>
      <c r="MBY88" s="310">
        <f t="shared" si="140"/>
        <v>-859.63297674911405</v>
      </c>
      <c r="MBZ88" s="310">
        <f t="shared" si="140"/>
        <v>-859.63297674911405</v>
      </c>
      <c r="MCA88" s="310">
        <f t="shared" si="140"/>
        <v>-859.63297674911405</v>
      </c>
      <c r="MCB88" s="310">
        <f t="shared" si="140"/>
        <v>-859.63297674911405</v>
      </c>
      <c r="MCC88" s="310">
        <f t="shared" si="140"/>
        <v>-859.63297674911405</v>
      </c>
      <c r="MCD88" s="310">
        <f t="shared" si="140"/>
        <v>-859.63297674911405</v>
      </c>
      <c r="MCE88" s="310">
        <f t="shared" si="140"/>
        <v>-859.63297674911405</v>
      </c>
      <c r="MCF88" s="310">
        <f t="shared" si="140"/>
        <v>-859.63297674911405</v>
      </c>
      <c r="MCG88" s="310">
        <f t="shared" si="140"/>
        <v>-859.63297674911405</v>
      </c>
      <c r="MCH88" s="310">
        <f t="shared" si="140"/>
        <v>-859.63297674911405</v>
      </c>
      <c r="MCI88" s="310">
        <f t="shared" si="140"/>
        <v>-859.63297674911405</v>
      </c>
      <c r="MCJ88" s="310">
        <f t="shared" si="140"/>
        <v>-859.63297674911405</v>
      </c>
      <c r="MCK88" s="310">
        <f t="shared" si="140"/>
        <v>-859.63297674911405</v>
      </c>
      <c r="MCL88" s="310">
        <f t="shared" si="140"/>
        <v>-859.63297674911405</v>
      </c>
      <c r="MCM88" s="310">
        <f t="shared" si="140"/>
        <v>-859.63297674911405</v>
      </c>
      <c r="MCN88" s="310">
        <f t="shared" si="140"/>
        <v>-859.63297674911405</v>
      </c>
      <c r="MCO88" s="310">
        <f t="shared" si="140"/>
        <v>-859.63297674911405</v>
      </c>
      <c r="MCP88" s="310">
        <f t="shared" si="140"/>
        <v>-859.63297674911405</v>
      </c>
      <c r="MCQ88" s="310">
        <f t="shared" si="140"/>
        <v>-859.63297674911405</v>
      </c>
      <c r="MCR88" s="310">
        <f t="shared" si="140"/>
        <v>-859.63297674911405</v>
      </c>
      <c r="MCS88" s="310">
        <f t="shared" si="140"/>
        <v>-859.63297674911405</v>
      </c>
      <c r="MCT88" s="310">
        <f t="shared" si="140"/>
        <v>-859.63297674911405</v>
      </c>
      <c r="MCU88" s="310">
        <f t="shared" si="140"/>
        <v>-859.63297674911405</v>
      </c>
      <c r="MCV88" s="310">
        <f t="shared" si="140"/>
        <v>-859.63297674911405</v>
      </c>
      <c r="MCW88" s="310">
        <f t="shared" si="140"/>
        <v>-859.63297674911405</v>
      </c>
      <c r="MCX88" s="310">
        <f t="shared" si="140"/>
        <v>-859.63297674911405</v>
      </c>
      <c r="MCY88" s="310">
        <f t="shared" si="140"/>
        <v>-859.63297674911405</v>
      </c>
      <c r="MCZ88" s="310">
        <f t="shared" si="140"/>
        <v>-859.63297674911405</v>
      </c>
      <c r="MDA88" s="310">
        <f t="shared" si="140"/>
        <v>-859.63297674911405</v>
      </c>
      <c r="MDB88" s="310">
        <f t="shared" si="140"/>
        <v>-859.63297674911405</v>
      </c>
      <c r="MDC88" s="310">
        <f t="shared" si="140"/>
        <v>-859.63297674911405</v>
      </c>
      <c r="MDD88" s="310">
        <f t="shared" si="140"/>
        <v>-859.63297674911405</v>
      </c>
      <c r="MDE88" s="310">
        <f t="shared" si="140"/>
        <v>-859.63297674911405</v>
      </c>
      <c r="MDF88" s="310">
        <f t="shared" si="140"/>
        <v>-859.63297674911405</v>
      </c>
      <c r="MDG88" s="310">
        <f t="shared" si="140"/>
        <v>-859.63297674911405</v>
      </c>
      <c r="MDH88" s="310">
        <f t="shared" si="140"/>
        <v>-859.63297674911405</v>
      </c>
      <c r="MDI88" s="310">
        <f t="shared" si="140"/>
        <v>-859.63297674911405</v>
      </c>
      <c r="MDJ88" s="310">
        <f t="shared" si="140"/>
        <v>-859.63297674911405</v>
      </c>
      <c r="MDK88" s="310">
        <f t="shared" si="140"/>
        <v>-859.63297674911405</v>
      </c>
      <c r="MDL88" s="310">
        <f t="shared" si="140"/>
        <v>-859.63297674911405</v>
      </c>
      <c r="MDM88" s="310">
        <f t="shared" si="140"/>
        <v>-859.63297674911405</v>
      </c>
      <c r="MDN88" s="310">
        <f t="shared" ref="MDN88:MFY88" si="141">(MDN$87*$B101+SUM($F$8:$F$10)-((MDN$87*$B101+SUM($F$8:$F$10))/$F$11*$F$40)-($F$27*MDN$87/$D$7)-SUM($F$14:$F$26,$F$28:$F$33,$F$35:$F$36,$F$41))</f>
        <v>-859.63297674911405</v>
      </c>
      <c r="MDO88" s="310">
        <f t="shared" si="141"/>
        <v>-859.63297674911405</v>
      </c>
      <c r="MDP88" s="310">
        <f t="shared" si="141"/>
        <v>-859.63297674911405</v>
      </c>
      <c r="MDQ88" s="310">
        <f t="shared" si="141"/>
        <v>-859.63297674911405</v>
      </c>
      <c r="MDR88" s="310">
        <f t="shared" si="141"/>
        <v>-859.63297674911405</v>
      </c>
      <c r="MDS88" s="310">
        <f t="shared" si="141"/>
        <v>-859.63297674911405</v>
      </c>
      <c r="MDT88" s="310">
        <f t="shared" si="141"/>
        <v>-859.63297674911405</v>
      </c>
      <c r="MDU88" s="310">
        <f t="shared" si="141"/>
        <v>-859.63297674911405</v>
      </c>
      <c r="MDV88" s="310">
        <f t="shared" si="141"/>
        <v>-859.63297674911405</v>
      </c>
      <c r="MDW88" s="310">
        <f t="shared" si="141"/>
        <v>-859.63297674911405</v>
      </c>
      <c r="MDX88" s="310">
        <f t="shared" si="141"/>
        <v>-859.63297674911405</v>
      </c>
      <c r="MDY88" s="310">
        <f t="shared" si="141"/>
        <v>-859.63297674911405</v>
      </c>
      <c r="MDZ88" s="310">
        <f t="shared" si="141"/>
        <v>-859.63297674911405</v>
      </c>
      <c r="MEA88" s="310">
        <f t="shared" si="141"/>
        <v>-859.63297674911405</v>
      </c>
      <c r="MEB88" s="310">
        <f t="shared" si="141"/>
        <v>-859.63297674911405</v>
      </c>
      <c r="MEC88" s="310">
        <f t="shared" si="141"/>
        <v>-859.63297674911405</v>
      </c>
      <c r="MED88" s="310">
        <f t="shared" si="141"/>
        <v>-859.63297674911405</v>
      </c>
      <c r="MEE88" s="310">
        <f t="shared" si="141"/>
        <v>-859.63297674911405</v>
      </c>
      <c r="MEF88" s="310">
        <f t="shared" si="141"/>
        <v>-859.63297674911405</v>
      </c>
      <c r="MEG88" s="310">
        <f t="shared" si="141"/>
        <v>-859.63297674911405</v>
      </c>
      <c r="MEH88" s="310">
        <f t="shared" si="141"/>
        <v>-859.63297674911405</v>
      </c>
      <c r="MEI88" s="310">
        <f t="shared" si="141"/>
        <v>-859.63297674911405</v>
      </c>
      <c r="MEJ88" s="310">
        <f t="shared" si="141"/>
        <v>-859.63297674911405</v>
      </c>
      <c r="MEK88" s="310">
        <f t="shared" si="141"/>
        <v>-859.63297674911405</v>
      </c>
      <c r="MEL88" s="310">
        <f t="shared" si="141"/>
        <v>-859.63297674911405</v>
      </c>
      <c r="MEM88" s="310">
        <f t="shared" si="141"/>
        <v>-859.63297674911405</v>
      </c>
      <c r="MEN88" s="310">
        <f t="shared" si="141"/>
        <v>-859.63297674911405</v>
      </c>
      <c r="MEO88" s="310">
        <f t="shared" si="141"/>
        <v>-859.63297674911405</v>
      </c>
      <c r="MEP88" s="310">
        <f t="shared" si="141"/>
        <v>-859.63297674911405</v>
      </c>
      <c r="MEQ88" s="310">
        <f t="shared" si="141"/>
        <v>-859.63297674911405</v>
      </c>
      <c r="MER88" s="310">
        <f t="shared" si="141"/>
        <v>-859.63297674911405</v>
      </c>
      <c r="MES88" s="310">
        <f t="shared" si="141"/>
        <v>-859.63297674911405</v>
      </c>
      <c r="MET88" s="310">
        <f t="shared" si="141"/>
        <v>-859.63297674911405</v>
      </c>
      <c r="MEU88" s="310">
        <f t="shared" si="141"/>
        <v>-859.63297674911405</v>
      </c>
      <c r="MEV88" s="310">
        <f t="shared" si="141"/>
        <v>-859.63297674911405</v>
      </c>
      <c r="MEW88" s="310">
        <f t="shared" si="141"/>
        <v>-859.63297674911405</v>
      </c>
      <c r="MEX88" s="310">
        <f t="shared" si="141"/>
        <v>-859.63297674911405</v>
      </c>
      <c r="MEY88" s="310">
        <f t="shared" si="141"/>
        <v>-859.63297674911405</v>
      </c>
      <c r="MEZ88" s="310">
        <f t="shared" si="141"/>
        <v>-859.63297674911405</v>
      </c>
      <c r="MFA88" s="310">
        <f t="shared" si="141"/>
        <v>-859.63297674911405</v>
      </c>
      <c r="MFB88" s="310">
        <f t="shared" si="141"/>
        <v>-859.63297674911405</v>
      </c>
      <c r="MFC88" s="310">
        <f t="shared" si="141"/>
        <v>-859.63297674911405</v>
      </c>
      <c r="MFD88" s="310">
        <f t="shared" si="141"/>
        <v>-859.63297674911405</v>
      </c>
      <c r="MFE88" s="310">
        <f t="shared" si="141"/>
        <v>-859.63297674911405</v>
      </c>
      <c r="MFF88" s="310">
        <f t="shared" si="141"/>
        <v>-859.63297674911405</v>
      </c>
      <c r="MFG88" s="310">
        <f t="shared" si="141"/>
        <v>-859.63297674911405</v>
      </c>
      <c r="MFH88" s="310">
        <f t="shared" si="141"/>
        <v>-859.63297674911405</v>
      </c>
      <c r="MFI88" s="310">
        <f t="shared" si="141"/>
        <v>-859.63297674911405</v>
      </c>
      <c r="MFJ88" s="310">
        <f t="shared" si="141"/>
        <v>-859.63297674911405</v>
      </c>
      <c r="MFK88" s="310">
        <f t="shared" si="141"/>
        <v>-859.63297674911405</v>
      </c>
      <c r="MFL88" s="310">
        <f t="shared" si="141"/>
        <v>-859.63297674911405</v>
      </c>
      <c r="MFM88" s="310">
        <f t="shared" si="141"/>
        <v>-859.63297674911405</v>
      </c>
      <c r="MFN88" s="310">
        <f t="shared" si="141"/>
        <v>-859.63297674911405</v>
      </c>
      <c r="MFO88" s="310">
        <f t="shared" si="141"/>
        <v>-859.63297674911405</v>
      </c>
      <c r="MFP88" s="310">
        <f t="shared" si="141"/>
        <v>-859.63297674911405</v>
      </c>
      <c r="MFQ88" s="310">
        <f t="shared" si="141"/>
        <v>-859.63297674911405</v>
      </c>
      <c r="MFR88" s="310">
        <f t="shared" si="141"/>
        <v>-859.63297674911405</v>
      </c>
      <c r="MFS88" s="310">
        <f t="shared" si="141"/>
        <v>-859.63297674911405</v>
      </c>
      <c r="MFT88" s="310">
        <f t="shared" si="141"/>
        <v>-859.63297674911405</v>
      </c>
      <c r="MFU88" s="310">
        <f t="shared" si="141"/>
        <v>-859.63297674911405</v>
      </c>
      <c r="MFV88" s="310">
        <f t="shared" si="141"/>
        <v>-859.63297674911405</v>
      </c>
      <c r="MFW88" s="310">
        <f t="shared" si="141"/>
        <v>-859.63297674911405</v>
      </c>
      <c r="MFX88" s="310">
        <f t="shared" si="141"/>
        <v>-859.63297674911405</v>
      </c>
      <c r="MFY88" s="310">
        <f t="shared" si="141"/>
        <v>-859.63297674911405</v>
      </c>
      <c r="MFZ88" s="310">
        <f t="shared" ref="MFZ88:MIK88" si="142">(MFZ$87*$B101+SUM($F$8:$F$10)-((MFZ$87*$B101+SUM($F$8:$F$10))/$F$11*$F$40)-($F$27*MFZ$87/$D$7)-SUM($F$14:$F$26,$F$28:$F$33,$F$35:$F$36,$F$41))</f>
        <v>-859.63297674911405</v>
      </c>
      <c r="MGA88" s="310">
        <f t="shared" si="142"/>
        <v>-859.63297674911405</v>
      </c>
      <c r="MGB88" s="310">
        <f t="shared" si="142"/>
        <v>-859.63297674911405</v>
      </c>
      <c r="MGC88" s="310">
        <f t="shared" si="142"/>
        <v>-859.63297674911405</v>
      </c>
      <c r="MGD88" s="310">
        <f t="shared" si="142"/>
        <v>-859.63297674911405</v>
      </c>
      <c r="MGE88" s="310">
        <f t="shared" si="142"/>
        <v>-859.63297674911405</v>
      </c>
      <c r="MGF88" s="310">
        <f t="shared" si="142"/>
        <v>-859.63297674911405</v>
      </c>
      <c r="MGG88" s="310">
        <f t="shared" si="142"/>
        <v>-859.63297674911405</v>
      </c>
      <c r="MGH88" s="310">
        <f t="shared" si="142"/>
        <v>-859.63297674911405</v>
      </c>
      <c r="MGI88" s="310">
        <f t="shared" si="142"/>
        <v>-859.63297674911405</v>
      </c>
      <c r="MGJ88" s="310">
        <f t="shared" si="142"/>
        <v>-859.63297674911405</v>
      </c>
      <c r="MGK88" s="310">
        <f t="shared" si="142"/>
        <v>-859.63297674911405</v>
      </c>
      <c r="MGL88" s="310">
        <f t="shared" si="142"/>
        <v>-859.63297674911405</v>
      </c>
      <c r="MGM88" s="310">
        <f t="shared" si="142"/>
        <v>-859.63297674911405</v>
      </c>
      <c r="MGN88" s="310">
        <f t="shared" si="142"/>
        <v>-859.63297674911405</v>
      </c>
      <c r="MGO88" s="310">
        <f t="shared" si="142"/>
        <v>-859.63297674911405</v>
      </c>
      <c r="MGP88" s="310">
        <f t="shared" si="142"/>
        <v>-859.63297674911405</v>
      </c>
      <c r="MGQ88" s="310">
        <f t="shared" si="142"/>
        <v>-859.63297674911405</v>
      </c>
      <c r="MGR88" s="310">
        <f t="shared" si="142"/>
        <v>-859.63297674911405</v>
      </c>
      <c r="MGS88" s="310">
        <f t="shared" si="142"/>
        <v>-859.63297674911405</v>
      </c>
      <c r="MGT88" s="310">
        <f t="shared" si="142"/>
        <v>-859.63297674911405</v>
      </c>
      <c r="MGU88" s="310">
        <f t="shared" si="142"/>
        <v>-859.63297674911405</v>
      </c>
      <c r="MGV88" s="310">
        <f t="shared" si="142"/>
        <v>-859.63297674911405</v>
      </c>
      <c r="MGW88" s="310">
        <f t="shared" si="142"/>
        <v>-859.63297674911405</v>
      </c>
      <c r="MGX88" s="310">
        <f t="shared" si="142"/>
        <v>-859.63297674911405</v>
      </c>
      <c r="MGY88" s="310">
        <f t="shared" si="142"/>
        <v>-859.63297674911405</v>
      </c>
      <c r="MGZ88" s="310">
        <f t="shared" si="142"/>
        <v>-859.63297674911405</v>
      </c>
      <c r="MHA88" s="310">
        <f t="shared" si="142"/>
        <v>-859.63297674911405</v>
      </c>
      <c r="MHB88" s="310">
        <f t="shared" si="142"/>
        <v>-859.63297674911405</v>
      </c>
      <c r="MHC88" s="310">
        <f t="shared" si="142"/>
        <v>-859.63297674911405</v>
      </c>
      <c r="MHD88" s="310">
        <f t="shared" si="142"/>
        <v>-859.63297674911405</v>
      </c>
      <c r="MHE88" s="310">
        <f t="shared" si="142"/>
        <v>-859.63297674911405</v>
      </c>
      <c r="MHF88" s="310">
        <f t="shared" si="142"/>
        <v>-859.63297674911405</v>
      </c>
      <c r="MHG88" s="310">
        <f t="shared" si="142"/>
        <v>-859.63297674911405</v>
      </c>
      <c r="MHH88" s="310">
        <f t="shared" si="142"/>
        <v>-859.63297674911405</v>
      </c>
      <c r="MHI88" s="310">
        <f t="shared" si="142"/>
        <v>-859.63297674911405</v>
      </c>
      <c r="MHJ88" s="310">
        <f t="shared" si="142"/>
        <v>-859.63297674911405</v>
      </c>
      <c r="MHK88" s="310">
        <f t="shared" si="142"/>
        <v>-859.63297674911405</v>
      </c>
      <c r="MHL88" s="310">
        <f t="shared" si="142"/>
        <v>-859.63297674911405</v>
      </c>
      <c r="MHM88" s="310">
        <f t="shared" si="142"/>
        <v>-859.63297674911405</v>
      </c>
      <c r="MHN88" s="310">
        <f t="shared" si="142"/>
        <v>-859.63297674911405</v>
      </c>
      <c r="MHO88" s="310">
        <f t="shared" si="142"/>
        <v>-859.63297674911405</v>
      </c>
      <c r="MHP88" s="310">
        <f t="shared" si="142"/>
        <v>-859.63297674911405</v>
      </c>
      <c r="MHQ88" s="310">
        <f t="shared" si="142"/>
        <v>-859.63297674911405</v>
      </c>
      <c r="MHR88" s="310">
        <f t="shared" si="142"/>
        <v>-859.63297674911405</v>
      </c>
      <c r="MHS88" s="310">
        <f t="shared" si="142"/>
        <v>-859.63297674911405</v>
      </c>
      <c r="MHT88" s="310">
        <f t="shared" si="142"/>
        <v>-859.63297674911405</v>
      </c>
      <c r="MHU88" s="310">
        <f t="shared" si="142"/>
        <v>-859.63297674911405</v>
      </c>
      <c r="MHV88" s="310">
        <f t="shared" si="142"/>
        <v>-859.63297674911405</v>
      </c>
      <c r="MHW88" s="310">
        <f t="shared" si="142"/>
        <v>-859.63297674911405</v>
      </c>
      <c r="MHX88" s="310">
        <f t="shared" si="142"/>
        <v>-859.63297674911405</v>
      </c>
      <c r="MHY88" s="310">
        <f t="shared" si="142"/>
        <v>-859.63297674911405</v>
      </c>
      <c r="MHZ88" s="310">
        <f t="shared" si="142"/>
        <v>-859.63297674911405</v>
      </c>
      <c r="MIA88" s="310">
        <f t="shared" si="142"/>
        <v>-859.63297674911405</v>
      </c>
      <c r="MIB88" s="310">
        <f t="shared" si="142"/>
        <v>-859.63297674911405</v>
      </c>
      <c r="MIC88" s="310">
        <f t="shared" si="142"/>
        <v>-859.63297674911405</v>
      </c>
      <c r="MID88" s="310">
        <f t="shared" si="142"/>
        <v>-859.63297674911405</v>
      </c>
      <c r="MIE88" s="310">
        <f t="shared" si="142"/>
        <v>-859.63297674911405</v>
      </c>
      <c r="MIF88" s="310">
        <f t="shared" si="142"/>
        <v>-859.63297674911405</v>
      </c>
      <c r="MIG88" s="310">
        <f t="shared" si="142"/>
        <v>-859.63297674911405</v>
      </c>
      <c r="MIH88" s="310">
        <f t="shared" si="142"/>
        <v>-859.63297674911405</v>
      </c>
      <c r="MII88" s="310">
        <f t="shared" si="142"/>
        <v>-859.63297674911405</v>
      </c>
      <c r="MIJ88" s="310">
        <f t="shared" si="142"/>
        <v>-859.63297674911405</v>
      </c>
      <c r="MIK88" s="310">
        <f t="shared" si="142"/>
        <v>-859.63297674911405</v>
      </c>
      <c r="MIL88" s="310">
        <f t="shared" ref="MIL88:MKW88" si="143">(MIL$87*$B101+SUM($F$8:$F$10)-((MIL$87*$B101+SUM($F$8:$F$10))/$F$11*$F$40)-($F$27*MIL$87/$D$7)-SUM($F$14:$F$26,$F$28:$F$33,$F$35:$F$36,$F$41))</f>
        <v>-859.63297674911405</v>
      </c>
      <c r="MIM88" s="310">
        <f t="shared" si="143"/>
        <v>-859.63297674911405</v>
      </c>
      <c r="MIN88" s="310">
        <f t="shared" si="143"/>
        <v>-859.63297674911405</v>
      </c>
      <c r="MIO88" s="310">
        <f t="shared" si="143"/>
        <v>-859.63297674911405</v>
      </c>
      <c r="MIP88" s="310">
        <f t="shared" si="143"/>
        <v>-859.63297674911405</v>
      </c>
      <c r="MIQ88" s="310">
        <f t="shared" si="143"/>
        <v>-859.63297674911405</v>
      </c>
      <c r="MIR88" s="310">
        <f t="shared" si="143"/>
        <v>-859.63297674911405</v>
      </c>
      <c r="MIS88" s="310">
        <f t="shared" si="143"/>
        <v>-859.63297674911405</v>
      </c>
      <c r="MIT88" s="310">
        <f t="shared" si="143"/>
        <v>-859.63297674911405</v>
      </c>
      <c r="MIU88" s="310">
        <f t="shared" si="143"/>
        <v>-859.63297674911405</v>
      </c>
      <c r="MIV88" s="310">
        <f t="shared" si="143"/>
        <v>-859.63297674911405</v>
      </c>
      <c r="MIW88" s="310">
        <f t="shared" si="143"/>
        <v>-859.63297674911405</v>
      </c>
      <c r="MIX88" s="310">
        <f t="shared" si="143"/>
        <v>-859.63297674911405</v>
      </c>
      <c r="MIY88" s="310">
        <f t="shared" si="143"/>
        <v>-859.63297674911405</v>
      </c>
      <c r="MIZ88" s="310">
        <f t="shared" si="143"/>
        <v>-859.63297674911405</v>
      </c>
      <c r="MJA88" s="310">
        <f t="shared" si="143"/>
        <v>-859.63297674911405</v>
      </c>
      <c r="MJB88" s="310">
        <f t="shared" si="143"/>
        <v>-859.63297674911405</v>
      </c>
      <c r="MJC88" s="310">
        <f t="shared" si="143"/>
        <v>-859.63297674911405</v>
      </c>
      <c r="MJD88" s="310">
        <f t="shared" si="143"/>
        <v>-859.63297674911405</v>
      </c>
      <c r="MJE88" s="310">
        <f t="shared" si="143"/>
        <v>-859.63297674911405</v>
      </c>
      <c r="MJF88" s="310">
        <f t="shared" si="143"/>
        <v>-859.63297674911405</v>
      </c>
      <c r="MJG88" s="310">
        <f t="shared" si="143"/>
        <v>-859.63297674911405</v>
      </c>
      <c r="MJH88" s="310">
        <f t="shared" si="143"/>
        <v>-859.63297674911405</v>
      </c>
      <c r="MJI88" s="310">
        <f t="shared" si="143"/>
        <v>-859.63297674911405</v>
      </c>
      <c r="MJJ88" s="310">
        <f t="shared" si="143"/>
        <v>-859.63297674911405</v>
      </c>
      <c r="MJK88" s="310">
        <f t="shared" si="143"/>
        <v>-859.63297674911405</v>
      </c>
      <c r="MJL88" s="310">
        <f t="shared" si="143"/>
        <v>-859.63297674911405</v>
      </c>
      <c r="MJM88" s="310">
        <f t="shared" si="143"/>
        <v>-859.63297674911405</v>
      </c>
      <c r="MJN88" s="310">
        <f t="shared" si="143"/>
        <v>-859.63297674911405</v>
      </c>
      <c r="MJO88" s="310">
        <f t="shared" si="143"/>
        <v>-859.63297674911405</v>
      </c>
      <c r="MJP88" s="310">
        <f t="shared" si="143"/>
        <v>-859.63297674911405</v>
      </c>
      <c r="MJQ88" s="310">
        <f t="shared" si="143"/>
        <v>-859.63297674911405</v>
      </c>
      <c r="MJR88" s="310">
        <f t="shared" si="143"/>
        <v>-859.63297674911405</v>
      </c>
      <c r="MJS88" s="310">
        <f t="shared" si="143"/>
        <v>-859.63297674911405</v>
      </c>
      <c r="MJT88" s="310">
        <f t="shared" si="143"/>
        <v>-859.63297674911405</v>
      </c>
      <c r="MJU88" s="310">
        <f t="shared" si="143"/>
        <v>-859.63297674911405</v>
      </c>
      <c r="MJV88" s="310">
        <f t="shared" si="143"/>
        <v>-859.63297674911405</v>
      </c>
      <c r="MJW88" s="310">
        <f t="shared" si="143"/>
        <v>-859.63297674911405</v>
      </c>
      <c r="MJX88" s="310">
        <f t="shared" si="143"/>
        <v>-859.63297674911405</v>
      </c>
      <c r="MJY88" s="310">
        <f t="shared" si="143"/>
        <v>-859.63297674911405</v>
      </c>
      <c r="MJZ88" s="310">
        <f t="shared" si="143"/>
        <v>-859.63297674911405</v>
      </c>
      <c r="MKA88" s="310">
        <f t="shared" si="143"/>
        <v>-859.63297674911405</v>
      </c>
      <c r="MKB88" s="310">
        <f t="shared" si="143"/>
        <v>-859.63297674911405</v>
      </c>
      <c r="MKC88" s="310">
        <f t="shared" si="143"/>
        <v>-859.63297674911405</v>
      </c>
      <c r="MKD88" s="310">
        <f t="shared" si="143"/>
        <v>-859.63297674911405</v>
      </c>
      <c r="MKE88" s="310">
        <f t="shared" si="143"/>
        <v>-859.63297674911405</v>
      </c>
      <c r="MKF88" s="310">
        <f t="shared" si="143"/>
        <v>-859.63297674911405</v>
      </c>
      <c r="MKG88" s="310">
        <f t="shared" si="143"/>
        <v>-859.63297674911405</v>
      </c>
      <c r="MKH88" s="310">
        <f t="shared" si="143"/>
        <v>-859.63297674911405</v>
      </c>
      <c r="MKI88" s="310">
        <f t="shared" si="143"/>
        <v>-859.63297674911405</v>
      </c>
      <c r="MKJ88" s="310">
        <f t="shared" si="143"/>
        <v>-859.63297674911405</v>
      </c>
      <c r="MKK88" s="310">
        <f t="shared" si="143"/>
        <v>-859.63297674911405</v>
      </c>
      <c r="MKL88" s="310">
        <f t="shared" si="143"/>
        <v>-859.63297674911405</v>
      </c>
      <c r="MKM88" s="310">
        <f t="shared" si="143"/>
        <v>-859.63297674911405</v>
      </c>
      <c r="MKN88" s="310">
        <f t="shared" si="143"/>
        <v>-859.63297674911405</v>
      </c>
      <c r="MKO88" s="310">
        <f t="shared" si="143"/>
        <v>-859.63297674911405</v>
      </c>
      <c r="MKP88" s="310">
        <f t="shared" si="143"/>
        <v>-859.63297674911405</v>
      </c>
      <c r="MKQ88" s="310">
        <f t="shared" si="143"/>
        <v>-859.63297674911405</v>
      </c>
      <c r="MKR88" s="310">
        <f t="shared" si="143"/>
        <v>-859.63297674911405</v>
      </c>
      <c r="MKS88" s="310">
        <f t="shared" si="143"/>
        <v>-859.63297674911405</v>
      </c>
      <c r="MKT88" s="310">
        <f t="shared" si="143"/>
        <v>-859.63297674911405</v>
      </c>
      <c r="MKU88" s="310">
        <f t="shared" si="143"/>
        <v>-859.63297674911405</v>
      </c>
      <c r="MKV88" s="310">
        <f t="shared" si="143"/>
        <v>-859.63297674911405</v>
      </c>
      <c r="MKW88" s="310">
        <f t="shared" si="143"/>
        <v>-859.63297674911405</v>
      </c>
      <c r="MKX88" s="310">
        <f t="shared" ref="MKX88:MNI88" si="144">(MKX$87*$B101+SUM($F$8:$F$10)-((MKX$87*$B101+SUM($F$8:$F$10))/$F$11*$F$40)-($F$27*MKX$87/$D$7)-SUM($F$14:$F$26,$F$28:$F$33,$F$35:$F$36,$F$41))</f>
        <v>-859.63297674911405</v>
      </c>
      <c r="MKY88" s="310">
        <f t="shared" si="144"/>
        <v>-859.63297674911405</v>
      </c>
      <c r="MKZ88" s="310">
        <f t="shared" si="144"/>
        <v>-859.63297674911405</v>
      </c>
      <c r="MLA88" s="310">
        <f t="shared" si="144"/>
        <v>-859.63297674911405</v>
      </c>
      <c r="MLB88" s="310">
        <f t="shared" si="144"/>
        <v>-859.63297674911405</v>
      </c>
      <c r="MLC88" s="310">
        <f t="shared" si="144"/>
        <v>-859.63297674911405</v>
      </c>
      <c r="MLD88" s="310">
        <f t="shared" si="144"/>
        <v>-859.63297674911405</v>
      </c>
      <c r="MLE88" s="310">
        <f t="shared" si="144"/>
        <v>-859.63297674911405</v>
      </c>
      <c r="MLF88" s="310">
        <f t="shared" si="144"/>
        <v>-859.63297674911405</v>
      </c>
      <c r="MLG88" s="310">
        <f t="shared" si="144"/>
        <v>-859.63297674911405</v>
      </c>
      <c r="MLH88" s="310">
        <f t="shared" si="144"/>
        <v>-859.63297674911405</v>
      </c>
      <c r="MLI88" s="310">
        <f t="shared" si="144"/>
        <v>-859.63297674911405</v>
      </c>
      <c r="MLJ88" s="310">
        <f t="shared" si="144"/>
        <v>-859.63297674911405</v>
      </c>
      <c r="MLK88" s="310">
        <f t="shared" si="144"/>
        <v>-859.63297674911405</v>
      </c>
      <c r="MLL88" s="310">
        <f t="shared" si="144"/>
        <v>-859.63297674911405</v>
      </c>
      <c r="MLM88" s="310">
        <f t="shared" si="144"/>
        <v>-859.63297674911405</v>
      </c>
      <c r="MLN88" s="310">
        <f t="shared" si="144"/>
        <v>-859.63297674911405</v>
      </c>
      <c r="MLO88" s="310">
        <f t="shared" si="144"/>
        <v>-859.63297674911405</v>
      </c>
      <c r="MLP88" s="310">
        <f t="shared" si="144"/>
        <v>-859.63297674911405</v>
      </c>
      <c r="MLQ88" s="310">
        <f t="shared" si="144"/>
        <v>-859.63297674911405</v>
      </c>
      <c r="MLR88" s="310">
        <f t="shared" si="144"/>
        <v>-859.63297674911405</v>
      </c>
      <c r="MLS88" s="310">
        <f t="shared" si="144"/>
        <v>-859.63297674911405</v>
      </c>
      <c r="MLT88" s="310">
        <f t="shared" si="144"/>
        <v>-859.63297674911405</v>
      </c>
      <c r="MLU88" s="310">
        <f t="shared" si="144"/>
        <v>-859.63297674911405</v>
      </c>
      <c r="MLV88" s="310">
        <f t="shared" si="144"/>
        <v>-859.63297674911405</v>
      </c>
      <c r="MLW88" s="310">
        <f t="shared" si="144"/>
        <v>-859.63297674911405</v>
      </c>
      <c r="MLX88" s="310">
        <f t="shared" si="144"/>
        <v>-859.63297674911405</v>
      </c>
      <c r="MLY88" s="310">
        <f t="shared" si="144"/>
        <v>-859.63297674911405</v>
      </c>
      <c r="MLZ88" s="310">
        <f t="shared" si="144"/>
        <v>-859.63297674911405</v>
      </c>
      <c r="MMA88" s="310">
        <f t="shared" si="144"/>
        <v>-859.63297674911405</v>
      </c>
      <c r="MMB88" s="310">
        <f t="shared" si="144"/>
        <v>-859.63297674911405</v>
      </c>
      <c r="MMC88" s="310">
        <f t="shared" si="144"/>
        <v>-859.63297674911405</v>
      </c>
      <c r="MMD88" s="310">
        <f t="shared" si="144"/>
        <v>-859.63297674911405</v>
      </c>
      <c r="MME88" s="310">
        <f t="shared" si="144"/>
        <v>-859.63297674911405</v>
      </c>
      <c r="MMF88" s="310">
        <f t="shared" si="144"/>
        <v>-859.63297674911405</v>
      </c>
      <c r="MMG88" s="310">
        <f t="shared" si="144"/>
        <v>-859.63297674911405</v>
      </c>
      <c r="MMH88" s="310">
        <f t="shared" si="144"/>
        <v>-859.63297674911405</v>
      </c>
      <c r="MMI88" s="310">
        <f t="shared" si="144"/>
        <v>-859.63297674911405</v>
      </c>
      <c r="MMJ88" s="310">
        <f t="shared" si="144"/>
        <v>-859.63297674911405</v>
      </c>
      <c r="MMK88" s="310">
        <f t="shared" si="144"/>
        <v>-859.63297674911405</v>
      </c>
      <c r="MML88" s="310">
        <f t="shared" si="144"/>
        <v>-859.63297674911405</v>
      </c>
      <c r="MMM88" s="310">
        <f t="shared" si="144"/>
        <v>-859.63297674911405</v>
      </c>
      <c r="MMN88" s="310">
        <f t="shared" si="144"/>
        <v>-859.63297674911405</v>
      </c>
      <c r="MMO88" s="310">
        <f t="shared" si="144"/>
        <v>-859.63297674911405</v>
      </c>
      <c r="MMP88" s="310">
        <f t="shared" si="144"/>
        <v>-859.63297674911405</v>
      </c>
      <c r="MMQ88" s="310">
        <f t="shared" si="144"/>
        <v>-859.63297674911405</v>
      </c>
      <c r="MMR88" s="310">
        <f t="shared" si="144"/>
        <v>-859.63297674911405</v>
      </c>
      <c r="MMS88" s="310">
        <f t="shared" si="144"/>
        <v>-859.63297674911405</v>
      </c>
      <c r="MMT88" s="310">
        <f t="shared" si="144"/>
        <v>-859.63297674911405</v>
      </c>
      <c r="MMU88" s="310">
        <f t="shared" si="144"/>
        <v>-859.63297674911405</v>
      </c>
      <c r="MMV88" s="310">
        <f t="shared" si="144"/>
        <v>-859.63297674911405</v>
      </c>
      <c r="MMW88" s="310">
        <f t="shared" si="144"/>
        <v>-859.63297674911405</v>
      </c>
      <c r="MMX88" s="310">
        <f t="shared" si="144"/>
        <v>-859.63297674911405</v>
      </c>
      <c r="MMY88" s="310">
        <f t="shared" si="144"/>
        <v>-859.63297674911405</v>
      </c>
      <c r="MMZ88" s="310">
        <f t="shared" si="144"/>
        <v>-859.63297674911405</v>
      </c>
      <c r="MNA88" s="310">
        <f t="shared" si="144"/>
        <v>-859.63297674911405</v>
      </c>
      <c r="MNB88" s="310">
        <f t="shared" si="144"/>
        <v>-859.63297674911405</v>
      </c>
      <c r="MNC88" s="310">
        <f t="shared" si="144"/>
        <v>-859.63297674911405</v>
      </c>
      <c r="MND88" s="310">
        <f t="shared" si="144"/>
        <v>-859.63297674911405</v>
      </c>
      <c r="MNE88" s="310">
        <f t="shared" si="144"/>
        <v>-859.63297674911405</v>
      </c>
      <c r="MNF88" s="310">
        <f t="shared" si="144"/>
        <v>-859.63297674911405</v>
      </c>
      <c r="MNG88" s="310">
        <f t="shared" si="144"/>
        <v>-859.63297674911405</v>
      </c>
      <c r="MNH88" s="310">
        <f t="shared" si="144"/>
        <v>-859.63297674911405</v>
      </c>
      <c r="MNI88" s="310">
        <f t="shared" si="144"/>
        <v>-859.63297674911405</v>
      </c>
      <c r="MNJ88" s="310">
        <f t="shared" ref="MNJ88:MPU88" si="145">(MNJ$87*$B101+SUM($F$8:$F$10)-((MNJ$87*$B101+SUM($F$8:$F$10))/$F$11*$F$40)-($F$27*MNJ$87/$D$7)-SUM($F$14:$F$26,$F$28:$F$33,$F$35:$F$36,$F$41))</f>
        <v>-859.63297674911405</v>
      </c>
      <c r="MNK88" s="310">
        <f t="shared" si="145"/>
        <v>-859.63297674911405</v>
      </c>
      <c r="MNL88" s="310">
        <f t="shared" si="145"/>
        <v>-859.63297674911405</v>
      </c>
      <c r="MNM88" s="310">
        <f t="shared" si="145"/>
        <v>-859.63297674911405</v>
      </c>
      <c r="MNN88" s="310">
        <f t="shared" si="145"/>
        <v>-859.63297674911405</v>
      </c>
      <c r="MNO88" s="310">
        <f t="shared" si="145"/>
        <v>-859.63297674911405</v>
      </c>
      <c r="MNP88" s="310">
        <f t="shared" si="145"/>
        <v>-859.63297674911405</v>
      </c>
      <c r="MNQ88" s="310">
        <f t="shared" si="145"/>
        <v>-859.63297674911405</v>
      </c>
      <c r="MNR88" s="310">
        <f t="shared" si="145"/>
        <v>-859.63297674911405</v>
      </c>
      <c r="MNS88" s="310">
        <f t="shared" si="145"/>
        <v>-859.63297674911405</v>
      </c>
      <c r="MNT88" s="310">
        <f t="shared" si="145"/>
        <v>-859.63297674911405</v>
      </c>
      <c r="MNU88" s="310">
        <f t="shared" si="145"/>
        <v>-859.63297674911405</v>
      </c>
      <c r="MNV88" s="310">
        <f t="shared" si="145"/>
        <v>-859.63297674911405</v>
      </c>
      <c r="MNW88" s="310">
        <f t="shared" si="145"/>
        <v>-859.63297674911405</v>
      </c>
      <c r="MNX88" s="310">
        <f t="shared" si="145"/>
        <v>-859.63297674911405</v>
      </c>
      <c r="MNY88" s="310">
        <f t="shared" si="145"/>
        <v>-859.63297674911405</v>
      </c>
      <c r="MNZ88" s="310">
        <f t="shared" si="145"/>
        <v>-859.63297674911405</v>
      </c>
      <c r="MOA88" s="310">
        <f t="shared" si="145"/>
        <v>-859.63297674911405</v>
      </c>
      <c r="MOB88" s="310">
        <f t="shared" si="145"/>
        <v>-859.63297674911405</v>
      </c>
      <c r="MOC88" s="310">
        <f t="shared" si="145"/>
        <v>-859.63297674911405</v>
      </c>
      <c r="MOD88" s="310">
        <f t="shared" si="145"/>
        <v>-859.63297674911405</v>
      </c>
      <c r="MOE88" s="310">
        <f t="shared" si="145"/>
        <v>-859.63297674911405</v>
      </c>
      <c r="MOF88" s="310">
        <f t="shared" si="145"/>
        <v>-859.63297674911405</v>
      </c>
      <c r="MOG88" s="310">
        <f t="shared" si="145"/>
        <v>-859.63297674911405</v>
      </c>
      <c r="MOH88" s="310">
        <f t="shared" si="145"/>
        <v>-859.63297674911405</v>
      </c>
      <c r="MOI88" s="310">
        <f t="shared" si="145"/>
        <v>-859.63297674911405</v>
      </c>
      <c r="MOJ88" s="310">
        <f t="shared" si="145"/>
        <v>-859.63297674911405</v>
      </c>
      <c r="MOK88" s="310">
        <f t="shared" si="145"/>
        <v>-859.63297674911405</v>
      </c>
      <c r="MOL88" s="310">
        <f t="shared" si="145"/>
        <v>-859.63297674911405</v>
      </c>
      <c r="MOM88" s="310">
        <f t="shared" si="145"/>
        <v>-859.63297674911405</v>
      </c>
      <c r="MON88" s="310">
        <f t="shared" si="145"/>
        <v>-859.63297674911405</v>
      </c>
      <c r="MOO88" s="310">
        <f t="shared" si="145"/>
        <v>-859.63297674911405</v>
      </c>
      <c r="MOP88" s="310">
        <f t="shared" si="145"/>
        <v>-859.63297674911405</v>
      </c>
      <c r="MOQ88" s="310">
        <f t="shared" si="145"/>
        <v>-859.63297674911405</v>
      </c>
      <c r="MOR88" s="310">
        <f t="shared" si="145"/>
        <v>-859.63297674911405</v>
      </c>
      <c r="MOS88" s="310">
        <f t="shared" si="145"/>
        <v>-859.63297674911405</v>
      </c>
      <c r="MOT88" s="310">
        <f t="shared" si="145"/>
        <v>-859.63297674911405</v>
      </c>
      <c r="MOU88" s="310">
        <f t="shared" si="145"/>
        <v>-859.63297674911405</v>
      </c>
      <c r="MOV88" s="310">
        <f t="shared" si="145"/>
        <v>-859.63297674911405</v>
      </c>
      <c r="MOW88" s="310">
        <f t="shared" si="145"/>
        <v>-859.63297674911405</v>
      </c>
      <c r="MOX88" s="310">
        <f t="shared" si="145"/>
        <v>-859.63297674911405</v>
      </c>
      <c r="MOY88" s="310">
        <f t="shared" si="145"/>
        <v>-859.63297674911405</v>
      </c>
      <c r="MOZ88" s="310">
        <f t="shared" si="145"/>
        <v>-859.63297674911405</v>
      </c>
      <c r="MPA88" s="310">
        <f t="shared" si="145"/>
        <v>-859.63297674911405</v>
      </c>
      <c r="MPB88" s="310">
        <f t="shared" si="145"/>
        <v>-859.63297674911405</v>
      </c>
      <c r="MPC88" s="310">
        <f t="shared" si="145"/>
        <v>-859.63297674911405</v>
      </c>
      <c r="MPD88" s="310">
        <f t="shared" si="145"/>
        <v>-859.63297674911405</v>
      </c>
      <c r="MPE88" s="310">
        <f t="shared" si="145"/>
        <v>-859.63297674911405</v>
      </c>
      <c r="MPF88" s="310">
        <f t="shared" si="145"/>
        <v>-859.63297674911405</v>
      </c>
      <c r="MPG88" s="310">
        <f t="shared" si="145"/>
        <v>-859.63297674911405</v>
      </c>
      <c r="MPH88" s="310">
        <f t="shared" si="145"/>
        <v>-859.63297674911405</v>
      </c>
      <c r="MPI88" s="310">
        <f t="shared" si="145"/>
        <v>-859.63297674911405</v>
      </c>
      <c r="MPJ88" s="310">
        <f t="shared" si="145"/>
        <v>-859.63297674911405</v>
      </c>
      <c r="MPK88" s="310">
        <f t="shared" si="145"/>
        <v>-859.63297674911405</v>
      </c>
      <c r="MPL88" s="310">
        <f t="shared" si="145"/>
        <v>-859.63297674911405</v>
      </c>
      <c r="MPM88" s="310">
        <f t="shared" si="145"/>
        <v>-859.63297674911405</v>
      </c>
      <c r="MPN88" s="310">
        <f t="shared" si="145"/>
        <v>-859.63297674911405</v>
      </c>
      <c r="MPO88" s="310">
        <f t="shared" si="145"/>
        <v>-859.63297674911405</v>
      </c>
      <c r="MPP88" s="310">
        <f t="shared" si="145"/>
        <v>-859.63297674911405</v>
      </c>
      <c r="MPQ88" s="310">
        <f t="shared" si="145"/>
        <v>-859.63297674911405</v>
      </c>
      <c r="MPR88" s="310">
        <f t="shared" si="145"/>
        <v>-859.63297674911405</v>
      </c>
      <c r="MPS88" s="310">
        <f t="shared" si="145"/>
        <v>-859.63297674911405</v>
      </c>
      <c r="MPT88" s="310">
        <f t="shared" si="145"/>
        <v>-859.63297674911405</v>
      </c>
      <c r="MPU88" s="310">
        <f t="shared" si="145"/>
        <v>-859.63297674911405</v>
      </c>
      <c r="MPV88" s="310">
        <f t="shared" ref="MPV88:MSG88" si="146">(MPV$87*$B101+SUM($F$8:$F$10)-((MPV$87*$B101+SUM($F$8:$F$10))/$F$11*$F$40)-($F$27*MPV$87/$D$7)-SUM($F$14:$F$26,$F$28:$F$33,$F$35:$F$36,$F$41))</f>
        <v>-859.63297674911405</v>
      </c>
      <c r="MPW88" s="310">
        <f t="shared" si="146"/>
        <v>-859.63297674911405</v>
      </c>
      <c r="MPX88" s="310">
        <f t="shared" si="146"/>
        <v>-859.63297674911405</v>
      </c>
      <c r="MPY88" s="310">
        <f t="shared" si="146"/>
        <v>-859.63297674911405</v>
      </c>
      <c r="MPZ88" s="310">
        <f t="shared" si="146"/>
        <v>-859.63297674911405</v>
      </c>
      <c r="MQA88" s="310">
        <f t="shared" si="146"/>
        <v>-859.63297674911405</v>
      </c>
      <c r="MQB88" s="310">
        <f t="shared" si="146"/>
        <v>-859.63297674911405</v>
      </c>
      <c r="MQC88" s="310">
        <f t="shared" si="146"/>
        <v>-859.63297674911405</v>
      </c>
      <c r="MQD88" s="310">
        <f t="shared" si="146"/>
        <v>-859.63297674911405</v>
      </c>
      <c r="MQE88" s="310">
        <f t="shared" si="146"/>
        <v>-859.63297674911405</v>
      </c>
      <c r="MQF88" s="310">
        <f t="shared" si="146"/>
        <v>-859.63297674911405</v>
      </c>
      <c r="MQG88" s="310">
        <f t="shared" si="146"/>
        <v>-859.63297674911405</v>
      </c>
      <c r="MQH88" s="310">
        <f t="shared" si="146"/>
        <v>-859.63297674911405</v>
      </c>
      <c r="MQI88" s="310">
        <f t="shared" si="146"/>
        <v>-859.63297674911405</v>
      </c>
      <c r="MQJ88" s="310">
        <f t="shared" si="146"/>
        <v>-859.63297674911405</v>
      </c>
      <c r="MQK88" s="310">
        <f t="shared" si="146"/>
        <v>-859.63297674911405</v>
      </c>
      <c r="MQL88" s="310">
        <f t="shared" si="146"/>
        <v>-859.63297674911405</v>
      </c>
      <c r="MQM88" s="310">
        <f t="shared" si="146"/>
        <v>-859.63297674911405</v>
      </c>
      <c r="MQN88" s="310">
        <f t="shared" si="146"/>
        <v>-859.63297674911405</v>
      </c>
      <c r="MQO88" s="310">
        <f t="shared" si="146"/>
        <v>-859.63297674911405</v>
      </c>
      <c r="MQP88" s="310">
        <f t="shared" si="146"/>
        <v>-859.63297674911405</v>
      </c>
      <c r="MQQ88" s="310">
        <f t="shared" si="146"/>
        <v>-859.63297674911405</v>
      </c>
      <c r="MQR88" s="310">
        <f t="shared" si="146"/>
        <v>-859.63297674911405</v>
      </c>
      <c r="MQS88" s="310">
        <f t="shared" si="146"/>
        <v>-859.63297674911405</v>
      </c>
      <c r="MQT88" s="310">
        <f t="shared" si="146"/>
        <v>-859.63297674911405</v>
      </c>
      <c r="MQU88" s="310">
        <f t="shared" si="146"/>
        <v>-859.63297674911405</v>
      </c>
      <c r="MQV88" s="310">
        <f t="shared" si="146"/>
        <v>-859.63297674911405</v>
      </c>
      <c r="MQW88" s="310">
        <f t="shared" si="146"/>
        <v>-859.63297674911405</v>
      </c>
      <c r="MQX88" s="310">
        <f t="shared" si="146"/>
        <v>-859.63297674911405</v>
      </c>
      <c r="MQY88" s="310">
        <f t="shared" si="146"/>
        <v>-859.63297674911405</v>
      </c>
      <c r="MQZ88" s="310">
        <f t="shared" si="146"/>
        <v>-859.63297674911405</v>
      </c>
      <c r="MRA88" s="310">
        <f t="shared" si="146"/>
        <v>-859.63297674911405</v>
      </c>
      <c r="MRB88" s="310">
        <f t="shared" si="146"/>
        <v>-859.63297674911405</v>
      </c>
      <c r="MRC88" s="310">
        <f t="shared" si="146"/>
        <v>-859.63297674911405</v>
      </c>
      <c r="MRD88" s="310">
        <f t="shared" si="146"/>
        <v>-859.63297674911405</v>
      </c>
      <c r="MRE88" s="310">
        <f t="shared" si="146"/>
        <v>-859.63297674911405</v>
      </c>
      <c r="MRF88" s="310">
        <f t="shared" si="146"/>
        <v>-859.63297674911405</v>
      </c>
      <c r="MRG88" s="310">
        <f t="shared" si="146"/>
        <v>-859.63297674911405</v>
      </c>
      <c r="MRH88" s="310">
        <f t="shared" si="146"/>
        <v>-859.63297674911405</v>
      </c>
      <c r="MRI88" s="310">
        <f t="shared" si="146"/>
        <v>-859.63297674911405</v>
      </c>
      <c r="MRJ88" s="310">
        <f t="shared" si="146"/>
        <v>-859.63297674911405</v>
      </c>
      <c r="MRK88" s="310">
        <f t="shared" si="146"/>
        <v>-859.63297674911405</v>
      </c>
      <c r="MRL88" s="310">
        <f t="shared" si="146"/>
        <v>-859.63297674911405</v>
      </c>
      <c r="MRM88" s="310">
        <f t="shared" si="146"/>
        <v>-859.63297674911405</v>
      </c>
      <c r="MRN88" s="310">
        <f t="shared" si="146"/>
        <v>-859.63297674911405</v>
      </c>
      <c r="MRO88" s="310">
        <f t="shared" si="146"/>
        <v>-859.63297674911405</v>
      </c>
      <c r="MRP88" s="310">
        <f t="shared" si="146"/>
        <v>-859.63297674911405</v>
      </c>
      <c r="MRQ88" s="310">
        <f t="shared" si="146"/>
        <v>-859.63297674911405</v>
      </c>
      <c r="MRR88" s="310">
        <f t="shared" si="146"/>
        <v>-859.63297674911405</v>
      </c>
      <c r="MRS88" s="310">
        <f t="shared" si="146"/>
        <v>-859.63297674911405</v>
      </c>
      <c r="MRT88" s="310">
        <f t="shared" si="146"/>
        <v>-859.63297674911405</v>
      </c>
      <c r="MRU88" s="310">
        <f t="shared" si="146"/>
        <v>-859.63297674911405</v>
      </c>
      <c r="MRV88" s="310">
        <f t="shared" si="146"/>
        <v>-859.63297674911405</v>
      </c>
      <c r="MRW88" s="310">
        <f t="shared" si="146"/>
        <v>-859.63297674911405</v>
      </c>
      <c r="MRX88" s="310">
        <f t="shared" si="146"/>
        <v>-859.63297674911405</v>
      </c>
      <c r="MRY88" s="310">
        <f t="shared" si="146"/>
        <v>-859.63297674911405</v>
      </c>
      <c r="MRZ88" s="310">
        <f t="shared" si="146"/>
        <v>-859.63297674911405</v>
      </c>
      <c r="MSA88" s="310">
        <f t="shared" si="146"/>
        <v>-859.63297674911405</v>
      </c>
      <c r="MSB88" s="310">
        <f t="shared" si="146"/>
        <v>-859.63297674911405</v>
      </c>
      <c r="MSC88" s="310">
        <f t="shared" si="146"/>
        <v>-859.63297674911405</v>
      </c>
      <c r="MSD88" s="310">
        <f t="shared" si="146"/>
        <v>-859.63297674911405</v>
      </c>
      <c r="MSE88" s="310">
        <f t="shared" si="146"/>
        <v>-859.63297674911405</v>
      </c>
      <c r="MSF88" s="310">
        <f t="shared" si="146"/>
        <v>-859.63297674911405</v>
      </c>
      <c r="MSG88" s="310">
        <f t="shared" si="146"/>
        <v>-859.63297674911405</v>
      </c>
      <c r="MSH88" s="310">
        <f t="shared" ref="MSH88:MUS88" si="147">(MSH$87*$B101+SUM($F$8:$F$10)-((MSH$87*$B101+SUM($F$8:$F$10))/$F$11*$F$40)-($F$27*MSH$87/$D$7)-SUM($F$14:$F$26,$F$28:$F$33,$F$35:$F$36,$F$41))</f>
        <v>-859.63297674911405</v>
      </c>
      <c r="MSI88" s="310">
        <f t="shared" si="147"/>
        <v>-859.63297674911405</v>
      </c>
      <c r="MSJ88" s="310">
        <f t="shared" si="147"/>
        <v>-859.63297674911405</v>
      </c>
      <c r="MSK88" s="310">
        <f t="shared" si="147"/>
        <v>-859.63297674911405</v>
      </c>
      <c r="MSL88" s="310">
        <f t="shared" si="147"/>
        <v>-859.63297674911405</v>
      </c>
      <c r="MSM88" s="310">
        <f t="shared" si="147"/>
        <v>-859.63297674911405</v>
      </c>
      <c r="MSN88" s="310">
        <f t="shared" si="147"/>
        <v>-859.63297674911405</v>
      </c>
      <c r="MSO88" s="310">
        <f t="shared" si="147"/>
        <v>-859.63297674911405</v>
      </c>
      <c r="MSP88" s="310">
        <f t="shared" si="147"/>
        <v>-859.63297674911405</v>
      </c>
      <c r="MSQ88" s="310">
        <f t="shared" si="147"/>
        <v>-859.63297674911405</v>
      </c>
      <c r="MSR88" s="310">
        <f t="shared" si="147"/>
        <v>-859.63297674911405</v>
      </c>
      <c r="MSS88" s="310">
        <f t="shared" si="147"/>
        <v>-859.63297674911405</v>
      </c>
      <c r="MST88" s="310">
        <f t="shared" si="147"/>
        <v>-859.63297674911405</v>
      </c>
      <c r="MSU88" s="310">
        <f t="shared" si="147"/>
        <v>-859.63297674911405</v>
      </c>
      <c r="MSV88" s="310">
        <f t="shared" si="147"/>
        <v>-859.63297674911405</v>
      </c>
      <c r="MSW88" s="310">
        <f t="shared" si="147"/>
        <v>-859.63297674911405</v>
      </c>
      <c r="MSX88" s="310">
        <f t="shared" si="147"/>
        <v>-859.63297674911405</v>
      </c>
      <c r="MSY88" s="310">
        <f t="shared" si="147"/>
        <v>-859.63297674911405</v>
      </c>
      <c r="MSZ88" s="310">
        <f t="shared" si="147"/>
        <v>-859.63297674911405</v>
      </c>
      <c r="MTA88" s="310">
        <f t="shared" si="147"/>
        <v>-859.63297674911405</v>
      </c>
      <c r="MTB88" s="310">
        <f t="shared" si="147"/>
        <v>-859.63297674911405</v>
      </c>
      <c r="MTC88" s="310">
        <f t="shared" si="147"/>
        <v>-859.63297674911405</v>
      </c>
      <c r="MTD88" s="310">
        <f t="shared" si="147"/>
        <v>-859.63297674911405</v>
      </c>
      <c r="MTE88" s="310">
        <f t="shared" si="147"/>
        <v>-859.63297674911405</v>
      </c>
      <c r="MTF88" s="310">
        <f t="shared" si="147"/>
        <v>-859.63297674911405</v>
      </c>
      <c r="MTG88" s="310">
        <f t="shared" si="147"/>
        <v>-859.63297674911405</v>
      </c>
      <c r="MTH88" s="310">
        <f t="shared" si="147"/>
        <v>-859.63297674911405</v>
      </c>
      <c r="MTI88" s="310">
        <f t="shared" si="147"/>
        <v>-859.63297674911405</v>
      </c>
      <c r="MTJ88" s="310">
        <f t="shared" si="147"/>
        <v>-859.63297674911405</v>
      </c>
      <c r="MTK88" s="310">
        <f t="shared" si="147"/>
        <v>-859.63297674911405</v>
      </c>
      <c r="MTL88" s="310">
        <f t="shared" si="147"/>
        <v>-859.63297674911405</v>
      </c>
      <c r="MTM88" s="310">
        <f t="shared" si="147"/>
        <v>-859.63297674911405</v>
      </c>
      <c r="MTN88" s="310">
        <f t="shared" si="147"/>
        <v>-859.63297674911405</v>
      </c>
      <c r="MTO88" s="310">
        <f t="shared" si="147"/>
        <v>-859.63297674911405</v>
      </c>
      <c r="MTP88" s="310">
        <f t="shared" si="147"/>
        <v>-859.63297674911405</v>
      </c>
      <c r="MTQ88" s="310">
        <f t="shared" si="147"/>
        <v>-859.63297674911405</v>
      </c>
      <c r="MTR88" s="310">
        <f t="shared" si="147"/>
        <v>-859.63297674911405</v>
      </c>
      <c r="MTS88" s="310">
        <f t="shared" si="147"/>
        <v>-859.63297674911405</v>
      </c>
      <c r="MTT88" s="310">
        <f t="shared" si="147"/>
        <v>-859.63297674911405</v>
      </c>
      <c r="MTU88" s="310">
        <f t="shared" si="147"/>
        <v>-859.63297674911405</v>
      </c>
      <c r="MTV88" s="310">
        <f t="shared" si="147"/>
        <v>-859.63297674911405</v>
      </c>
      <c r="MTW88" s="310">
        <f t="shared" si="147"/>
        <v>-859.63297674911405</v>
      </c>
      <c r="MTX88" s="310">
        <f t="shared" si="147"/>
        <v>-859.63297674911405</v>
      </c>
      <c r="MTY88" s="310">
        <f t="shared" si="147"/>
        <v>-859.63297674911405</v>
      </c>
      <c r="MTZ88" s="310">
        <f t="shared" si="147"/>
        <v>-859.63297674911405</v>
      </c>
      <c r="MUA88" s="310">
        <f t="shared" si="147"/>
        <v>-859.63297674911405</v>
      </c>
      <c r="MUB88" s="310">
        <f t="shared" si="147"/>
        <v>-859.63297674911405</v>
      </c>
      <c r="MUC88" s="310">
        <f t="shared" si="147"/>
        <v>-859.63297674911405</v>
      </c>
      <c r="MUD88" s="310">
        <f t="shared" si="147"/>
        <v>-859.63297674911405</v>
      </c>
      <c r="MUE88" s="310">
        <f t="shared" si="147"/>
        <v>-859.63297674911405</v>
      </c>
      <c r="MUF88" s="310">
        <f t="shared" si="147"/>
        <v>-859.63297674911405</v>
      </c>
      <c r="MUG88" s="310">
        <f t="shared" si="147"/>
        <v>-859.63297674911405</v>
      </c>
      <c r="MUH88" s="310">
        <f t="shared" si="147"/>
        <v>-859.63297674911405</v>
      </c>
      <c r="MUI88" s="310">
        <f t="shared" si="147"/>
        <v>-859.63297674911405</v>
      </c>
      <c r="MUJ88" s="310">
        <f t="shared" si="147"/>
        <v>-859.63297674911405</v>
      </c>
      <c r="MUK88" s="310">
        <f t="shared" si="147"/>
        <v>-859.63297674911405</v>
      </c>
      <c r="MUL88" s="310">
        <f t="shared" si="147"/>
        <v>-859.63297674911405</v>
      </c>
      <c r="MUM88" s="310">
        <f t="shared" si="147"/>
        <v>-859.63297674911405</v>
      </c>
      <c r="MUN88" s="310">
        <f t="shared" si="147"/>
        <v>-859.63297674911405</v>
      </c>
      <c r="MUO88" s="310">
        <f t="shared" si="147"/>
        <v>-859.63297674911405</v>
      </c>
      <c r="MUP88" s="310">
        <f t="shared" si="147"/>
        <v>-859.63297674911405</v>
      </c>
      <c r="MUQ88" s="310">
        <f t="shared" si="147"/>
        <v>-859.63297674911405</v>
      </c>
      <c r="MUR88" s="310">
        <f t="shared" si="147"/>
        <v>-859.63297674911405</v>
      </c>
      <c r="MUS88" s="310">
        <f t="shared" si="147"/>
        <v>-859.63297674911405</v>
      </c>
      <c r="MUT88" s="310">
        <f t="shared" ref="MUT88:MXE88" si="148">(MUT$87*$B101+SUM($F$8:$F$10)-((MUT$87*$B101+SUM($F$8:$F$10))/$F$11*$F$40)-($F$27*MUT$87/$D$7)-SUM($F$14:$F$26,$F$28:$F$33,$F$35:$F$36,$F$41))</f>
        <v>-859.63297674911405</v>
      </c>
      <c r="MUU88" s="310">
        <f t="shared" si="148"/>
        <v>-859.63297674911405</v>
      </c>
      <c r="MUV88" s="310">
        <f t="shared" si="148"/>
        <v>-859.63297674911405</v>
      </c>
      <c r="MUW88" s="310">
        <f t="shared" si="148"/>
        <v>-859.63297674911405</v>
      </c>
      <c r="MUX88" s="310">
        <f t="shared" si="148"/>
        <v>-859.63297674911405</v>
      </c>
      <c r="MUY88" s="310">
        <f t="shared" si="148"/>
        <v>-859.63297674911405</v>
      </c>
      <c r="MUZ88" s="310">
        <f t="shared" si="148"/>
        <v>-859.63297674911405</v>
      </c>
      <c r="MVA88" s="310">
        <f t="shared" si="148"/>
        <v>-859.63297674911405</v>
      </c>
      <c r="MVB88" s="310">
        <f t="shared" si="148"/>
        <v>-859.63297674911405</v>
      </c>
      <c r="MVC88" s="310">
        <f t="shared" si="148"/>
        <v>-859.63297674911405</v>
      </c>
      <c r="MVD88" s="310">
        <f t="shared" si="148"/>
        <v>-859.63297674911405</v>
      </c>
      <c r="MVE88" s="310">
        <f t="shared" si="148"/>
        <v>-859.63297674911405</v>
      </c>
      <c r="MVF88" s="310">
        <f t="shared" si="148"/>
        <v>-859.63297674911405</v>
      </c>
      <c r="MVG88" s="310">
        <f t="shared" si="148"/>
        <v>-859.63297674911405</v>
      </c>
      <c r="MVH88" s="310">
        <f t="shared" si="148"/>
        <v>-859.63297674911405</v>
      </c>
      <c r="MVI88" s="310">
        <f t="shared" si="148"/>
        <v>-859.63297674911405</v>
      </c>
      <c r="MVJ88" s="310">
        <f t="shared" si="148"/>
        <v>-859.63297674911405</v>
      </c>
      <c r="MVK88" s="310">
        <f t="shared" si="148"/>
        <v>-859.63297674911405</v>
      </c>
      <c r="MVL88" s="310">
        <f t="shared" si="148"/>
        <v>-859.63297674911405</v>
      </c>
      <c r="MVM88" s="310">
        <f t="shared" si="148"/>
        <v>-859.63297674911405</v>
      </c>
      <c r="MVN88" s="310">
        <f t="shared" si="148"/>
        <v>-859.63297674911405</v>
      </c>
      <c r="MVO88" s="310">
        <f t="shared" si="148"/>
        <v>-859.63297674911405</v>
      </c>
      <c r="MVP88" s="310">
        <f t="shared" si="148"/>
        <v>-859.63297674911405</v>
      </c>
      <c r="MVQ88" s="310">
        <f t="shared" si="148"/>
        <v>-859.63297674911405</v>
      </c>
      <c r="MVR88" s="310">
        <f t="shared" si="148"/>
        <v>-859.63297674911405</v>
      </c>
      <c r="MVS88" s="310">
        <f t="shared" si="148"/>
        <v>-859.63297674911405</v>
      </c>
      <c r="MVT88" s="310">
        <f t="shared" si="148"/>
        <v>-859.63297674911405</v>
      </c>
      <c r="MVU88" s="310">
        <f t="shared" si="148"/>
        <v>-859.63297674911405</v>
      </c>
      <c r="MVV88" s="310">
        <f t="shared" si="148"/>
        <v>-859.63297674911405</v>
      </c>
      <c r="MVW88" s="310">
        <f t="shared" si="148"/>
        <v>-859.63297674911405</v>
      </c>
      <c r="MVX88" s="310">
        <f t="shared" si="148"/>
        <v>-859.63297674911405</v>
      </c>
      <c r="MVY88" s="310">
        <f t="shared" si="148"/>
        <v>-859.63297674911405</v>
      </c>
      <c r="MVZ88" s="310">
        <f t="shared" si="148"/>
        <v>-859.63297674911405</v>
      </c>
      <c r="MWA88" s="310">
        <f t="shared" si="148"/>
        <v>-859.63297674911405</v>
      </c>
      <c r="MWB88" s="310">
        <f t="shared" si="148"/>
        <v>-859.63297674911405</v>
      </c>
      <c r="MWC88" s="310">
        <f t="shared" si="148"/>
        <v>-859.63297674911405</v>
      </c>
      <c r="MWD88" s="310">
        <f t="shared" si="148"/>
        <v>-859.63297674911405</v>
      </c>
      <c r="MWE88" s="310">
        <f t="shared" si="148"/>
        <v>-859.63297674911405</v>
      </c>
      <c r="MWF88" s="310">
        <f t="shared" si="148"/>
        <v>-859.63297674911405</v>
      </c>
      <c r="MWG88" s="310">
        <f t="shared" si="148"/>
        <v>-859.63297674911405</v>
      </c>
      <c r="MWH88" s="310">
        <f t="shared" si="148"/>
        <v>-859.63297674911405</v>
      </c>
      <c r="MWI88" s="310">
        <f t="shared" si="148"/>
        <v>-859.63297674911405</v>
      </c>
      <c r="MWJ88" s="310">
        <f t="shared" si="148"/>
        <v>-859.63297674911405</v>
      </c>
      <c r="MWK88" s="310">
        <f t="shared" si="148"/>
        <v>-859.63297674911405</v>
      </c>
      <c r="MWL88" s="310">
        <f t="shared" si="148"/>
        <v>-859.63297674911405</v>
      </c>
      <c r="MWM88" s="310">
        <f t="shared" si="148"/>
        <v>-859.63297674911405</v>
      </c>
      <c r="MWN88" s="310">
        <f t="shared" si="148"/>
        <v>-859.63297674911405</v>
      </c>
      <c r="MWO88" s="310">
        <f t="shared" si="148"/>
        <v>-859.63297674911405</v>
      </c>
      <c r="MWP88" s="310">
        <f t="shared" si="148"/>
        <v>-859.63297674911405</v>
      </c>
      <c r="MWQ88" s="310">
        <f t="shared" si="148"/>
        <v>-859.63297674911405</v>
      </c>
      <c r="MWR88" s="310">
        <f t="shared" si="148"/>
        <v>-859.63297674911405</v>
      </c>
      <c r="MWS88" s="310">
        <f t="shared" si="148"/>
        <v>-859.63297674911405</v>
      </c>
      <c r="MWT88" s="310">
        <f t="shared" si="148"/>
        <v>-859.63297674911405</v>
      </c>
      <c r="MWU88" s="310">
        <f t="shared" si="148"/>
        <v>-859.63297674911405</v>
      </c>
      <c r="MWV88" s="310">
        <f t="shared" si="148"/>
        <v>-859.63297674911405</v>
      </c>
      <c r="MWW88" s="310">
        <f t="shared" si="148"/>
        <v>-859.63297674911405</v>
      </c>
      <c r="MWX88" s="310">
        <f t="shared" si="148"/>
        <v>-859.63297674911405</v>
      </c>
      <c r="MWY88" s="310">
        <f t="shared" si="148"/>
        <v>-859.63297674911405</v>
      </c>
      <c r="MWZ88" s="310">
        <f t="shared" si="148"/>
        <v>-859.63297674911405</v>
      </c>
      <c r="MXA88" s="310">
        <f t="shared" si="148"/>
        <v>-859.63297674911405</v>
      </c>
      <c r="MXB88" s="310">
        <f t="shared" si="148"/>
        <v>-859.63297674911405</v>
      </c>
      <c r="MXC88" s="310">
        <f t="shared" si="148"/>
        <v>-859.63297674911405</v>
      </c>
      <c r="MXD88" s="310">
        <f t="shared" si="148"/>
        <v>-859.63297674911405</v>
      </c>
      <c r="MXE88" s="310">
        <f t="shared" si="148"/>
        <v>-859.63297674911405</v>
      </c>
      <c r="MXF88" s="310">
        <f t="shared" ref="MXF88:MZQ88" si="149">(MXF$87*$B101+SUM($F$8:$F$10)-((MXF$87*$B101+SUM($F$8:$F$10))/$F$11*$F$40)-($F$27*MXF$87/$D$7)-SUM($F$14:$F$26,$F$28:$F$33,$F$35:$F$36,$F$41))</f>
        <v>-859.63297674911405</v>
      </c>
      <c r="MXG88" s="310">
        <f t="shared" si="149"/>
        <v>-859.63297674911405</v>
      </c>
      <c r="MXH88" s="310">
        <f t="shared" si="149"/>
        <v>-859.63297674911405</v>
      </c>
      <c r="MXI88" s="310">
        <f t="shared" si="149"/>
        <v>-859.63297674911405</v>
      </c>
      <c r="MXJ88" s="310">
        <f t="shared" si="149"/>
        <v>-859.63297674911405</v>
      </c>
      <c r="MXK88" s="310">
        <f t="shared" si="149"/>
        <v>-859.63297674911405</v>
      </c>
      <c r="MXL88" s="310">
        <f t="shared" si="149"/>
        <v>-859.63297674911405</v>
      </c>
      <c r="MXM88" s="310">
        <f t="shared" si="149"/>
        <v>-859.63297674911405</v>
      </c>
      <c r="MXN88" s="310">
        <f t="shared" si="149"/>
        <v>-859.63297674911405</v>
      </c>
      <c r="MXO88" s="310">
        <f t="shared" si="149"/>
        <v>-859.63297674911405</v>
      </c>
      <c r="MXP88" s="310">
        <f t="shared" si="149"/>
        <v>-859.63297674911405</v>
      </c>
      <c r="MXQ88" s="310">
        <f t="shared" si="149"/>
        <v>-859.63297674911405</v>
      </c>
      <c r="MXR88" s="310">
        <f t="shared" si="149"/>
        <v>-859.63297674911405</v>
      </c>
      <c r="MXS88" s="310">
        <f t="shared" si="149"/>
        <v>-859.63297674911405</v>
      </c>
      <c r="MXT88" s="310">
        <f t="shared" si="149"/>
        <v>-859.63297674911405</v>
      </c>
      <c r="MXU88" s="310">
        <f t="shared" si="149"/>
        <v>-859.63297674911405</v>
      </c>
      <c r="MXV88" s="310">
        <f t="shared" si="149"/>
        <v>-859.63297674911405</v>
      </c>
      <c r="MXW88" s="310">
        <f t="shared" si="149"/>
        <v>-859.63297674911405</v>
      </c>
      <c r="MXX88" s="310">
        <f t="shared" si="149"/>
        <v>-859.63297674911405</v>
      </c>
      <c r="MXY88" s="310">
        <f t="shared" si="149"/>
        <v>-859.63297674911405</v>
      </c>
      <c r="MXZ88" s="310">
        <f t="shared" si="149"/>
        <v>-859.63297674911405</v>
      </c>
      <c r="MYA88" s="310">
        <f t="shared" si="149"/>
        <v>-859.63297674911405</v>
      </c>
      <c r="MYB88" s="310">
        <f t="shared" si="149"/>
        <v>-859.63297674911405</v>
      </c>
      <c r="MYC88" s="310">
        <f t="shared" si="149"/>
        <v>-859.63297674911405</v>
      </c>
      <c r="MYD88" s="310">
        <f t="shared" si="149"/>
        <v>-859.63297674911405</v>
      </c>
      <c r="MYE88" s="310">
        <f t="shared" si="149"/>
        <v>-859.63297674911405</v>
      </c>
      <c r="MYF88" s="310">
        <f t="shared" si="149"/>
        <v>-859.63297674911405</v>
      </c>
      <c r="MYG88" s="310">
        <f t="shared" si="149"/>
        <v>-859.63297674911405</v>
      </c>
      <c r="MYH88" s="310">
        <f t="shared" si="149"/>
        <v>-859.63297674911405</v>
      </c>
      <c r="MYI88" s="310">
        <f t="shared" si="149"/>
        <v>-859.63297674911405</v>
      </c>
      <c r="MYJ88" s="310">
        <f t="shared" si="149"/>
        <v>-859.63297674911405</v>
      </c>
      <c r="MYK88" s="310">
        <f t="shared" si="149"/>
        <v>-859.63297674911405</v>
      </c>
      <c r="MYL88" s="310">
        <f t="shared" si="149"/>
        <v>-859.63297674911405</v>
      </c>
      <c r="MYM88" s="310">
        <f t="shared" si="149"/>
        <v>-859.63297674911405</v>
      </c>
      <c r="MYN88" s="310">
        <f t="shared" si="149"/>
        <v>-859.63297674911405</v>
      </c>
      <c r="MYO88" s="310">
        <f t="shared" si="149"/>
        <v>-859.63297674911405</v>
      </c>
      <c r="MYP88" s="310">
        <f t="shared" si="149"/>
        <v>-859.63297674911405</v>
      </c>
      <c r="MYQ88" s="310">
        <f t="shared" si="149"/>
        <v>-859.63297674911405</v>
      </c>
      <c r="MYR88" s="310">
        <f t="shared" si="149"/>
        <v>-859.63297674911405</v>
      </c>
      <c r="MYS88" s="310">
        <f t="shared" si="149"/>
        <v>-859.63297674911405</v>
      </c>
      <c r="MYT88" s="310">
        <f t="shared" si="149"/>
        <v>-859.63297674911405</v>
      </c>
      <c r="MYU88" s="310">
        <f t="shared" si="149"/>
        <v>-859.63297674911405</v>
      </c>
      <c r="MYV88" s="310">
        <f t="shared" si="149"/>
        <v>-859.63297674911405</v>
      </c>
      <c r="MYW88" s="310">
        <f t="shared" si="149"/>
        <v>-859.63297674911405</v>
      </c>
      <c r="MYX88" s="310">
        <f t="shared" si="149"/>
        <v>-859.63297674911405</v>
      </c>
      <c r="MYY88" s="310">
        <f t="shared" si="149"/>
        <v>-859.63297674911405</v>
      </c>
      <c r="MYZ88" s="310">
        <f t="shared" si="149"/>
        <v>-859.63297674911405</v>
      </c>
      <c r="MZA88" s="310">
        <f t="shared" si="149"/>
        <v>-859.63297674911405</v>
      </c>
      <c r="MZB88" s="310">
        <f t="shared" si="149"/>
        <v>-859.63297674911405</v>
      </c>
      <c r="MZC88" s="310">
        <f t="shared" si="149"/>
        <v>-859.63297674911405</v>
      </c>
      <c r="MZD88" s="310">
        <f t="shared" si="149"/>
        <v>-859.63297674911405</v>
      </c>
      <c r="MZE88" s="310">
        <f t="shared" si="149"/>
        <v>-859.63297674911405</v>
      </c>
      <c r="MZF88" s="310">
        <f t="shared" si="149"/>
        <v>-859.63297674911405</v>
      </c>
      <c r="MZG88" s="310">
        <f t="shared" si="149"/>
        <v>-859.63297674911405</v>
      </c>
      <c r="MZH88" s="310">
        <f t="shared" si="149"/>
        <v>-859.63297674911405</v>
      </c>
      <c r="MZI88" s="310">
        <f t="shared" si="149"/>
        <v>-859.63297674911405</v>
      </c>
      <c r="MZJ88" s="310">
        <f t="shared" si="149"/>
        <v>-859.63297674911405</v>
      </c>
      <c r="MZK88" s="310">
        <f t="shared" si="149"/>
        <v>-859.63297674911405</v>
      </c>
      <c r="MZL88" s="310">
        <f t="shared" si="149"/>
        <v>-859.63297674911405</v>
      </c>
      <c r="MZM88" s="310">
        <f t="shared" si="149"/>
        <v>-859.63297674911405</v>
      </c>
      <c r="MZN88" s="310">
        <f t="shared" si="149"/>
        <v>-859.63297674911405</v>
      </c>
      <c r="MZO88" s="310">
        <f t="shared" si="149"/>
        <v>-859.63297674911405</v>
      </c>
      <c r="MZP88" s="310">
        <f t="shared" si="149"/>
        <v>-859.63297674911405</v>
      </c>
      <c r="MZQ88" s="310">
        <f t="shared" si="149"/>
        <v>-859.63297674911405</v>
      </c>
      <c r="MZR88" s="310">
        <f t="shared" ref="MZR88:NCC88" si="150">(MZR$87*$B101+SUM($F$8:$F$10)-((MZR$87*$B101+SUM($F$8:$F$10))/$F$11*$F$40)-($F$27*MZR$87/$D$7)-SUM($F$14:$F$26,$F$28:$F$33,$F$35:$F$36,$F$41))</f>
        <v>-859.63297674911405</v>
      </c>
      <c r="MZS88" s="310">
        <f t="shared" si="150"/>
        <v>-859.63297674911405</v>
      </c>
      <c r="MZT88" s="310">
        <f t="shared" si="150"/>
        <v>-859.63297674911405</v>
      </c>
      <c r="MZU88" s="310">
        <f t="shared" si="150"/>
        <v>-859.63297674911405</v>
      </c>
      <c r="MZV88" s="310">
        <f t="shared" si="150"/>
        <v>-859.63297674911405</v>
      </c>
      <c r="MZW88" s="310">
        <f t="shared" si="150"/>
        <v>-859.63297674911405</v>
      </c>
      <c r="MZX88" s="310">
        <f t="shared" si="150"/>
        <v>-859.63297674911405</v>
      </c>
      <c r="MZY88" s="310">
        <f t="shared" si="150"/>
        <v>-859.63297674911405</v>
      </c>
      <c r="MZZ88" s="310">
        <f t="shared" si="150"/>
        <v>-859.63297674911405</v>
      </c>
      <c r="NAA88" s="310">
        <f t="shared" si="150"/>
        <v>-859.63297674911405</v>
      </c>
      <c r="NAB88" s="310">
        <f t="shared" si="150"/>
        <v>-859.63297674911405</v>
      </c>
      <c r="NAC88" s="310">
        <f t="shared" si="150"/>
        <v>-859.63297674911405</v>
      </c>
      <c r="NAD88" s="310">
        <f t="shared" si="150"/>
        <v>-859.63297674911405</v>
      </c>
      <c r="NAE88" s="310">
        <f t="shared" si="150"/>
        <v>-859.63297674911405</v>
      </c>
      <c r="NAF88" s="310">
        <f t="shared" si="150"/>
        <v>-859.63297674911405</v>
      </c>
      <c r="NAG88" s="310">
        <f t="shared" si="150"/>
        <v>-859.63297674911405</v>
      </c>
      <c r="NAH88" s="310">
        <f t="shared" si="150"/>
        <v>-859.63297674911405</v>
      </c>
      <c r="NAI88" s="310">
        <f t="shared" si="150"/>
        <v>-859.63297674911405</v>
      </c>
      <c r="NAJ88" s="310">
        <f t="shared" si="150"/>
        <v>-859.63297674911405</v>
      </c>
      <c r="NAK88" s="310">
        <f t="shared" si="150"/>
        <v>-859.63297674911405</v>
      </c>
      <c r="NAL88" s="310">
        <f t="shared" si="150"/>
        <v>-859.63297674911405</v>
      </c>
      <c r="NAM88" s="310">
        <f t="shared" si="150"/>
        <v>-859.63297674911405</v>
      </c>
      <c r="NAN88" s="310">
        <f t="shared" si="150"/>
        <v>-859.63297674911405</v>
      </c>
      <c r="NAO88" s="310">
        <f t="shared" si="150"/>
        <v>-859.63297674911405</v>
      </c>
      <c r="NAP88" s="310">
        <f t="shared" si="150"/>
        <v>-859.63297674911405</v>
      </c>
      <c r="NAQ88" s="310">
        <f t="shared" si="150"/>
        <v>-859.63297674911405</v>
      </c>
      <c r="NAR88" s="310">
        <f t="shared" si="150"/>
        <v>-859.63297674911405</v>
      </c>
      <c r="NAS88" s="310">
        <f t="shared" si="150"/>
        <v>-859.63297674911405</v>
      </c>
      <c r="NAT88" s="310">
        <f t="shared" si="150"/>
        <v>-859.63297674911405</v>
      </c>
      <c r="NAU88" s="310">
        <f t="shared" si="150"/>
        <v>-859.63297674911405</v>
      </c>
      <c r="NAV88" s="310">
        <f t="shared" si="150"/>
        <v>-859.63297674911405</v>
      </c>
      <c r="NAW88" s="310">
        <f t="shared" si="150"/>
        <v>-859.63297674911405</v>
      </c>
      <c r="NAX88" s="310">
        <f t="shared" si="150"/>
        <v>-859.63297674911405</v>
      </c>
      <c r="NAY88" s="310">
        <f t="shared" si="150"/>
        <v>-859.63297674911405</v>
      </c>
      <c r="NAZ88" s="310">
        <f t="shared" si="150"/>
        <v>-859.63297674911405</v>
      </c>
      <c r="NBA88" s="310">
        <f t="shared" si="150"/>
        <v>-859.63297674911405</v>
      </c>
      <c r="NBB88" s="310">
        <f t="shared" si="150"/>
        <v>-859.63297674911405</v>
      </c>
      <c r="NBC88" s="310">
        <f t="shared" si="150"/>
        <v>-859.63297674911405</v>
      </c>
      <c r="NBD88" s="310">
        <f t="shared" si="150"/>
        <v>-859.63297674911405</v>
      </c>
      <c r="NBE88" s="310">
        <f t="shared" si="150"/>
        <v>-859.63297674911405</v>
      </c>
      <c r="NBF88" s="310">
        <f t="shared" si="150"/>
        <v>-859.63297674911405</v>
      </c>
      <c r="NBG88" s="310">
        <f t="shared" si="150"/>
        <v>-859.63297674911405</v>
      </c>
      <c r="NBH88" s="310">
        <f t="shared" si="150"/>
        <v>-859.63297674911405</v>
      </c>
      <c r="NBI88" s="310">
        <f t="shared" si="150"/>
        <v>-859.63297674911405</v>
      </c>
      <c r="NBJ88" s="310">
        <f t="shared" si="150"/>
        <v>-859.63297674911405</v>
      </c>
      <c r="NBK88" s="310">
        <f t="shared" si="150"/>
        <v>-859.63297674911405</v>
      </c>
      <c r="NBL88" s="310">
        <f t="shared" si="150"/>
        <v>-859.63297674911405</v>
      </c>
      <c r="NBM88" s="310">
        <f t="shared" si="150"/>
        <v>-859.63297674911405</v>
      </c>
      <c r="NBN88" s="310">
        <f t="shared" si="150"/>
        <v>-859.63297674911405</v>
      </c>
      <c r="NBO88" s="310">
        <f t="shared" si="150"/>
        <v>-859.63297674911405</v>
      </c>
      <c r="NBP88" s="310">
        <f t="shared" si="150"/>
        <v>-859.63297674911405</v>
      </c>
      <c r="NBQ88" s="310">
        <f t="shared" si="150"/>
        <v>-859.63297674911405</v>
      </c>
      <c r="NBR88" s="310">
        <f t="shared" si="150"/>
        <v>-859.63297674911405</v>
      </c>
      <c r="NBS88" s="310">
        <f t="shared" si="150"/>
        <v>-859.63297674911405</v>
      </c>
      <c r="NBT88" s="310">
        <f t="shared" si="150"/>
        <v>-859.63297674911405</v>
      </c>
      <c r="NBU88" s="310">
        <f t="shared" si="150"/>
        <v>-859.63297674911405</v>
      </c>
      <c r="NBV88" s="310">
        <f t="shared" si="150"/>
        <v>-859.63297674911405</v>
      </c>
      <c r="NBW88" s="310">
        <f t="shared" si="150"/>
        <v>-859.63297674911405</v>
      </c>
      <c r="NBX88" s="310">
        <f t="shared" si="150"/>
        <v>-859.63297674911405</v>
      </c>
      <c r="NBY88" s="310">
        <f t="shared" si="150"/>
        <v>-859.63297674911405</v>
      </c>
      <c r="NBZ88" s="310">
        <f t="shared" si="150"/>
        <v>-859.63297674911405</v>
      </c>
      <c r="NCA88" s="310">
        <f t="shared" si="150"/>
        <v>-859.63297674911405</v>
      </c>
      <c r="NCB88" s="310">
        <f t="shared" si="150"/>
        <v>-859.63297674911405</v>
      </c>
      <c r="NCC88" s="310">
        <f t="shared" si="150"/>
        <v>-859.63297674911405</v>
      </c>
      <c r="NCD88" s="310">
        <f t="shared" ref="NCD88:NEO88" si="151">(NCD$87*$B101+SUM($F$8:$F$10)-((NCD$87*$B101+SUM($F$8:$F$10))/$F$11*$F$40)-($F$27*NCD$87/$D$7)-SUM($F$14:$F$26,$F$28:$F$33,$F$35:$F$36,$F$41))</f>
        <v>-859.63297674911405</v>
      </c>
      <c r="NCE88" s="310">
        <f t="shared" si="151"/>
        <v>-859.63297674911405</v>
      </c>
      <c r="NCF88" s="310">
        <f t="shared" si="151"/>
        <v>-859.63297674911405</v>
      </c>
      <c r="NCG88" s="310">
        <f t="shared" si="151"/>
        <v>-859.63297674911405</v>
      </c>
      <c r="NCH88" s="310">
        <f t="shared" si="151"/>
        <v>-859.63297674911405</v>
      </c>
      <c r="NCI88" s="310">
        <f t="shared" si="151"/>
        <v>-859.63297674911405</v>
      </c>
      <c r="NCJ88" s="310">
        <f t="shared" si="151"/>
        <v>-859.63297674911405</v>
      </c>
      <c r="NCK88" s="310">
        <f t="shared" si="151"/>
        <v>-859.63297674911405</v>
      </c>
      <c r="NCL88" s="310">
        <f t="shared" si="151"/>
        <v>-859.63297674911405</v>
      </c>
      <c r="NCM88" s="310">
        <f t="shared" si="151"/>
        <v>-859.63297674911405</v>
      </c>
      <c r="NCN88" s="310">
        <f t="shared" si="151"/>
        <v>-859.63297674911405</v>
      </c>
      <c r="NCO88" s="310">
        <f t="shared" si="151"/>
        <v>-859.63297674911405</v>
      </c>
      <c r="NCP88" s="310">
        <f t="shared" si="151"/>
        <v>-859.63297674911405</v>
      </c>
      <c r="NCQ88" s="310">
        <f t="shared" si="151"/>
        <v>-859.63297674911405</v>
      </c>
      <c r="NCR88" s="310">
        <f t="shared" si="151"/>
        <v>-859.63297674911405</v>
      </c>
      <c r="NCS88" s="310">
        <f t="shared" si="151"/>
        <v>-859.63297674911405</v>
      </c>
      <c r="NCT88" s="310">
        <f t="shared" si="151"/>
        <v>-859.63297674911405</v>
      </c>
      <c r="NCU88" s="310">
        <f t="shared" si="151"/>
        <v>-859.63297674911405</v>
      </c>
      <c r="NCV88" s="310">
        <f t="shared" si="151"/>
        <v>-859.63297674911405</v>
      </c>
      <c r="NCW88" s="310">
        <f t="shared" si="151"/>
        <v>-859.63297674911405</v>
      </c>
      <c r="NCX88" s="310">
        <f t="shared" si="151"/>
        <v>-859.63297674911405</v>
      </c>
      <c r="NCY88" s="310">
        <f t="shared" si="151"/>
        <v>-859.63297674911405</v>
      </c>
      <c r="NCZ88" s="310">
        <f t="shared" si="151"/>
        <v>-859.63297674911405</v>
      </c>
      <c r="NDA88" s="310">
        <f t="shared" si="151"/>
        <v>-859.63297674911405</v>
      </c>
      <c r="NDB88" s="310">
        <f t="shared" si="151"/>
        <v>-859.63297674911405</v>
      </c>
      <c r="NDC88" s="310">
        <f t="shared" si="151"/>
        <v>-859.63297674911405</v>
      </c>
      <c r="NDD88" s="310">
        <f t="shared" si="151"/>
        <v>-859.63297674911405</v>
      </c>
      <c r="NDE88" s="310">
        <f t="shared" si="151"/>
        <v>-859.63297674911405</v>
      </c>
      <c r="NDF88" s="310">
        <f t="shared" si="151"/>
        <v>-859.63297674911405</v>
      </c>
      <c r="NDG88" s="310">
        <f t="shared" si="151"/>
        <v>-859.63297674911405</v>
      </c>
      <c r="NDH88" s="310">
        <f t="shared" si="151"/>
        <v>-859.63297674911405</v>
      </c>
      <c r="NDI88" s="310">
        <f t="shared" si="151"/>
        <v>-859.63297674911405</v>
      </c>
      <c r="NDJ88" s="310">
        <f t="shared" si="151"/>
        <v>-859.63297674911405</v>
      </c>
      <c r="NDK88" s="310">
        <f t="shared" si="151"/>
        <v>-859.63297674911405</v>
      </c>
      <c r="NDL88" s="310">
        <f t="shared" si="151"/>
        <v>-859.63297674911405</v>
      </c>
      <c r="NDM88" s="310">
        <f t="shared" si="151"/>
        <v>-859.63297674911405</v>
      </c>
      <c r="NDN88" s="310">
        <f t="shared" si="151"/>
        <v>-859.63297674911405</v>
      </c>
      <c r="NDO88" s="310">
        <f t="shared" si="151"/>
        <v>-859.63297674911405</v>
      </c>
      <c r="NDP88" s="310">
        <f t="shared" si="151"/>
        <v>-859.63297674911405</v>
      </c>
      <c r="NDQ88" s="310">
        <f t="shared" si="151"/>
        <v>-859.63297674911405</v>
      </c>
      <c r="NDR88" s="310">
        <f t="shared" si="151"/>
        <v>-859.63297674911405</v>
      </c>
      <c r="NDS88" s="310">
        <f t="shared" si="151"/>
        <v>-859.63297674911405</v>
      </c>
      <c r="NDT88" s="310">
        <f t="shared" si="151"/>
        <v>-859.63297674911405</v>
      </c>
      <c r="NDU88" s="310">
        <f t="shared" si="151"/>
        <v>-859.63297674911405</v>
      </c>
      <c r="NDV88" s="310">
        <f t="shared" si="151"/>
        <v>-859.63297674911405</v>
      </c>
      <c r="NDW88" s="310">
        <f t="shared" si="151"/>
        <v>-859.63297674911405</v>
      </c>
      <c r="NDX88" s="310">
        <f t="shared" si="151"/>
        <v>-859.63297674911405</v>
      </c>
      <c r="NDY88" s="310">
        <f t="shared" si="151"/>
        <v>-859.63297674911405</v>
      </c>
      <c r="NDZ88" s="310">
        <f t="shared" si="151"/>
        <v>-859.63297674911405</v>
      </c>
      <c r="NEA88" s="310">
        <f t="shared" si="151"/>
        <v>-859.63297674911405</v>
      </c>
      <c r="NEB88" s="310">
        <f t="shared" si="151"/>
        <v>-859.63297674911405</v>
      </c>
      <c r="NEC88" s="310">
        <f t="shared" si="151"/>
        <v>-859.63297674911405</v>
      </c>
      <c r="NED88" s="310">
        <f t="shared" si="151"/>
        <v>-859.63297674911405</v>
      </c>
      <c r="NEE88" s="310">
        <f t="shared" si="151"/>
        <v>-859.63297674911405</v>
      </c>
      <c r="NEF88" s="310">
        <f t="shared" si="151"/>
        <v>-859.63297674911405</v>
      </c>
      <c r="NEG88" s="310">
        <f t="shared" si="151"/>
        <v>-859.63297674911405</v>
      </c>
      <c r="NEH88" s="310">
        <f t="shared" si="151"/>
        <v>-859.63297674911405</v>
      </c>
      <c r="NEI88" s="310">
        <f t="shared" si="151"/>
        <v>-859.63297674911405</v>
      </c>
      <c r="NEJ88" s="310">
        <f t="shared" si="151"/>
        <v>-859.63297674911405</v>
      </c>
      <c r="NEK88" s="310">
        <f t="shared" si="151"/>
        <v>-859.63297674911405</v>
      </c>
      <c r="NEL88" s="310">
        <f t="shared" si="151"/>
        <v>-859.63297674911405</v>
      </c>
      <c r="NEM88" s="310">
        <f t="shared" si="151"/>
        <v>-859.63297674911405</v>
      </c>
      <c r="NEN88" s="310">
        <f t="shared" si="151"/>
        <v>-859.63297674911405</v>
      </c>
      <c r="NEO88" s="310">
        <f t="shared" si="151"/>
        <v>-859.63297674911405</v>
      </c>
      <c r="NEP88" s="310">
        <f t="shared" ref="NEP88:NHA88" si="152">(NEP$87*$B101+SUM($F$8:$F$10)-((NEP$87*$B101+SUM($F$8:$F$10))/$F$11*$F$40)-($F$27*NEP$87/$D$7)-SUM($F$14:$F$26,$F$28:$F$33,$F$35:$F$36,$F$41))</f>
        <v>-859.63297674911405</v>
      </c>
      <c r="NEQ88" s="310">
        <f t="shared" si="152"/>
        <v>-859.63297674911405</v>
      </c>
      <c r="NER88" s="310">
        <f t="shared" si="152"/>
        <v>-859.63297674911405</v>
      </c>
      <c r="NES88" s="310">
        <f t="shared" si="152"/>
        <v>-859.63297674911405</v>
      </c>
      <c r="NET88" s="310">
        <f t="shared" si="152"/>
        <v>-859.63297674911405</v>
      </c>
      <c r="NEU88" s="310">
        <f t="shared" si="152"/>
        <v>-859.63297674911405</v>
      </c>
      <c r="NEV88" s="310">
        <f t="shared" si="152"/>
        <v>-859.63297674911405</v>
      </c>
      <c r="NEW88" s="310">
        <f t="shared" si="152"/>
        <v>-859.63297674911405</v>
      </c>
      <c r="NEX88" s="310">
        <f t="shared" si="152"/>
        <v>-859.63297674911405</v>
      </c>
      <c r="NEY88" s="310">
        <f t="shared" si="152"/>
        <v>-859.63297674911405</v>
      </c>
      <c r="NEZ88" s="310">
        <f t="shared" si="152"/>
        <v>-859.63297674911405</v>
      </c>
      <c r="NFA88" s="310">
        <f t="shared" si="152"/>
        <v>-859.63297674911405</v>
      </c>
      <c r="NFB88" s="310">
        <f t="shared" si="152"/>
        <v>-859.63297674911405</v>
      </c>
      <c r="NFC88" s="310">
        <f t="shared" si="152"/>
        <v>-859.63297674911405</v>
      </c>
      <c r="NFD88" s="310">
        <f t="shared" si="152"/>
        <v>-859.63297674911405</v>
      </c>
      <c r="NFE88" s="310">
        <f t="shared" si="152"/>
        <v>-859.63297674911405</v>
      </c>
      <c r="NFF88" s="310">
        <f t="shared" si="152"/>
        <v>-859.63297674911405</v>
      </c>
      <c r="NFG88" s="310">
        <f t="shared" si="152"/>
        <v>-859.63297674911405</v>
      </c>
      <c r="NFH88" s="310">
        <f t="shared" si="152"/>
        <v>-859.63297674911405</v>
      </c>
      <c r="NFI88" s="310">
        <f t="shared" si="152"/>
        <v>-859.63297674911405</v>
      </c>
      <c r="NFJ88" s="310">
        <f t="shared" si="152"/>
        <v>-859.63297674911405</v>
      </c>
      <c r="NFK88" s="310">
        <f t="shared" si="152"/>
        <v>-859.63297674911405</v>
      </c>
      <c r="NFL88" s="310">
        <f t="shared" si="152"/>
        <v>-859.63297674911405</v>
      </c>
      <c r="NFM88" s="310">
        <f t="shared" si="152"/>
        <v>-859.63297674911405</v>
      </c>
      <c r="NFN88" s="310">
        <f t="shared" si="152"/>
        <v>-859.63297674911405</v>
      </c>
      <c r="NFO88" s="310">
        <f t="shared" si="152"/>
        <v>-859.63297674911405</v>
      </c>
      <c r="NFP88" s="310">
        <f t="shared" si="152"/>
        <v>-859.63297674911405</v>
      </c>
      <c r="NFQ88" s="310">
        <f t="shared" si="152"/>
        <v>-859.63297674911405</v>
      </c>
      <c r="NFR88" s="310">
        <f t="shared" si="152"/>
        <v>-859.63297674911405</v>
      </c>
      <c r="NFS88" s="310">
        <f t="shared" si="152"/>
        <v>-859.63297674911405</v>
      </c>
      <c r="NFT88" s="310">
        <f t="shared" si="152"/>
        <v>-859.63297674911405</v>
      </c>
      <c r="NFU88" s="310">
        <f t="shared" si="152"/>
        <v>-859.63297674911405</v>
      </c>
      <c r="NFV88" s="310">
        <f t="shared" si="152"/>
        <v>-859.63297674911405</v>
      </c>
      <c r="NFW88" s="310">
        <f t="shared" si="152"/>
        <v>-859.63297674911405</v>
      </c>
      <c r="NFX88" s="310">
        <f t="shared" si="152"/>
        <v>-859.63297674911405</v>
      </c>
      <c r="NFY88" s="310">
        <f t="shared" si="152"/>
        <v>-859.63297674911405</v>
      </c>
      <c r="NFZ88" s="310">
        <f t="shared" si="152"/>
        <v>-859.63297674911405</v>
      </c>
      <c r="NGA88" s="310">
        <f t="shared" si="152"/>
        <v>-859.63297674911405</v>
      </c>
      <c r="NGB88" s="310">
        <f t="shared" si="152"/>
        <v>-859.63297674911405</v>
      </c>
      <c r="NGC88" s="310">
        <f t="shared" si="152"/>
        <v>-859.63297674911405</v>
      </c>
      <c r="NGD88" s="310">
        <f t="shared" si="152"/>
        <v>-859.63297674911405</v>
      </c>
      <c r="NGE88" s="310">
        <f t="shared" si="152"/>
        <v>-859.63297674911405</v>
      </c>
      <c r="NGF88" s="310">
        <f t="shared" si="152"/>
        <v>-859.63297674911405</v>
      </c>
      <c r="NGG88" s="310">
        <f t="shared" si="152"/>
        <v>-859.63297674911405</v>
      </c>
      <c r="NGH88" s="310">
        <f t="shared" si="152"/>
        <v>-859.63297674911405</v>
      </c>
      <c r="NGI88" s="310">
        <f t="shared" si="152"/>
        <v>-859.63297674911405</v>
      </c>
      <c r="NGJ88" s="310">
        <f t="shared" si="152"/>
        <v>-859.63297674911405</v>
      </c>
      <c r="NGK88" s="310">
        <f t="shared" si="152"/>
        <v>-859.63297674911405</v>
      </c>
      <c r="NGL88" s="310">
        <f t="shared" si="152"/>
        <v>-859.63297674911405</v>
      </c>
      <c r="NGM88" s="310">
        <f t="shared" si="152"/>
        <v>-859.63297674911405</v>
      </c>
      <c r="NGN88" s="310">
        <f t="shared" si="152"/>
        <v>-859.63297674911405</v>
      </c>
      <c r="NGO88" s="310">
        <f t="shared" si="152"/>
        <v>-859.63297674911405</v>
      </c>
      <c r="NGP88" s="310">
        <f t="shared" si="152"/>
        <v>-859.63297674911405</v>
      </c>
      <c r="NGQ88" s="310">
        <f t="shared" si="152"/>
        <v>-859.63297674911405</v>
      </c>
      <c r="NGR88" s="310">
        <f t="shared" si="152"/>
        <v>-859.63297674911405</v>
      </c>
      <c r="NGS88" s="310">
        <f t="shared" si="152"/>
        <v>-859.63297674911405</v>
      </c>
      <c r="NGT88" s="310">
        <f t="shared" si="152"/>
        <v>-859.63297674911405</v>
      </c>
      <c r="NGU88" s="310">
        <f t="shared" si="152"/>
        <v>-859.63297674911405</v>
      </c>
      <c r="NGV88" s="310">
        <f t="shared" si="152"/>
        <v>-859.63297674911405</v>
      </c>
      <c r="NGW88" s="310">
        <f t="shared" si="152"/>
        <v>-859.63297674911405</v>
      </c>
      <c r="NGX88" s="310">
        <f t="shared" si="152"/>
        <v>-859.63297674911405</v>
      </c>
      <c r="NGY88" s="310">
        <f t="shared" si="152"/>
        <v>-859.63297674911405</v>
      </c>
      <c r="NGZ88" s="310">
        <f t="shared" si="152"/>
        <v>-859.63297674911405</v>
      </c>
      <c r="NHA88" s="310">
        <f t="shared" si="152"/>
        <v>-859.63297674911405</v>
      </c>
      <c r="NHB88" s="310">
        <f t="shared" ref="NHB88:NJM88" si="153">(NHB$87*$B101+SUM($F$8:$F$10)-((NHB$87*$B101+SUM($F$8:$F$10))/$F$11*$F$40)-($F$27*NHB$87/$D$7)-SUM($F$14:$F$26,$F$28:$F$33,$F$35:$F$36,$F$41))</f>
        <v>-859.63297674911405</v>
      </c>
      <c r="NHC88" s="310">
        <f t="shared" si="153"/>
        <v>-859.63297674911405</v>
      </c>
      <c r="NHD88" s="310">
        <f t="shared" si="153"/>
        <v>-859.63297674911405</v>
      </c>
      <c r="NHE88" s="310">
        <f t="shared" si="153"/>
        <v>-859.63297674911405</v>
      </c>
      <c r="NHF88" s="310">
        <f t="shared" si="153"/>
        <v>-859.63297674911405</v>
      </c>
      <c r="NHG88" s="310">
        <f t="shared" si="153"/>
        <v>-859.63297674911405</v>
      </c>
      <c r="NHH88" s="310">
        <f t="shared" si="153"/>
        <v>-859.63297674911405</v>
      </c>
      <c r="NHI88" s="310">
        <f t="shared" si="153"/>
        <v>-859.63297674911405</v>
      </c>
      <c r="NHJ88" s="310">
        <f t="shared" si="153"/>
        <v>-859.63297674911405</v>
      </c>
      <c r="NHK88" s="310">
        <f t="shared" si="153"/>
        <v>-859.63297674911405</v>
      </c>
      <c r="NHL88" s="310">
        <f t="shared" si="153"/>
        <v>-859.63297674911405</v>
      </c>
      <c r="NHM88" s="310">
        <f t="shared" si="153"/>
        <v>-859.63297674911405</v>
      </c>
      <c r="NHN88" s="310">
        <f t="shared" si="153"/>
        <v>-859.63297674911405</v>
      </c>
      <c r="NHO88" s="310">
        <f t="shared" si="153"/>
        <v>-859.63297674911405</v>
      </c>
      <c r="NHP88" s="310">
        <f t="shared" si="153"/>
        <v>-859.63297674911405</v>
      </c>
      <c r="NHQ88" s="310">
        <f t="shared" si="153"/>
        <v>-859.63297674911405</v>
      </c>
      <c r="NHR88" s="310">
        <f t="shared" si="153"/>
        <v>-859.63297674911405</v>
      </c>
      <c r="NHS88" s="310">
        <f t="shared" si="153"/>
        <v>-859.63297674911405</v>
      </c>
      <c r="NHT88" s="310">
        <f t="shared" si="153"/>
        <v>-859.63297674911405</v>
      </c>
      <c r="NHU88" s="310">
        <f t="shared" si="153"/>
        <v>-859.63297674911405</v>
      </c>
      <c r="NHV88" s="310">
        <f t="shared" si="153"/>
        <v>-859.63297674911405</v>
      </c>
      <c r="NHW88" s="310">
        <f t="shared" si="153"/>
        <v>-859.63297674911405</v>
      </c>
      <c r="NHX88" s="310">
        <f t="shared" si="153"/>
        <v>-859.63297674911405</v>
      </c>
      <c r="NHY88" s="310">
        <f t="shared" si="153"/>
        <v>-859.63297674911405</v>
      </c>
      <c r="NHZ88" s="310">
        <f t="shared" si="153"/>
        <v>-859.63297674911405</v>
      </c>
      <c r="NIA88" s="310">
        <f t="shared" si="153"/>
        <v>-859.63297674911405</v>
      </c>
      <c r="NIB88" s="310">
        <f t="shared" si="153"/>
        <v>-859.63297674911405</v>
      </c>
      <c r="NIC88" s="310">
        <f t="shared" si="153"/>
        <v>-859.63297674911405</v>
      </c>
      <c r="NID88" s="310">
        <f t="shared" si="153"/>
        <v>-859.63297674911405</v>
      </c>
      <c r="NIE88" s="310">
        <f t="shared" si="153"/>
        <v>-859.63297674911405</v>
      </c>
      <c r="NIF88" s="310">
        <f t="shared" si="153"/>
        <v>-859.63297674911405</v>
      </c>
      <c r="NIG88" s="310">
        <f t="shared" si="153"/>
        <v>-859.63297674911405</v>
      </c>
      <c r="NIH88" s="310">
        <f t="shared" si="153"/>
        <v>-859.63297674911405</v>
      </c>
      <c r="NII88" s="310">
        <f t="shared" si="153"/>
        <v>-859.63297674911405</v>
      </c>
      <c r="NIJ88" s="310">
        <f t="shared" si="153"/>
        <v>-859.63297674911405</v>
      </c>
      <c r="NIK88" s="310">
        <f t="shared" si="153"/>
        <v>-859.63297674911405</v>
      </c>
      <c r="NIL88" s="310">
        <f t="shared" si="153"/>
        <v>-859.63297674911405</v>
      </c>
      <c r="NIM88" s="310">
        <f t="shared" si="153"/>
        <v>-859.63297674911405</v>
      </c>
      <c r="NIN88" s="310">
        <f t="shared" si="153"/>
        <v>-859.63297674911405</v>
      </c>
      <c r="NIO88" s="310">
        <f t="shared" si="153"/>
        <v>-859.63297674911405</v>
      </c>
      <c r="NIP88" s="310">
        <f t="shared" si="153"/>
        <v>-859.63297674911405</v>
      </c>
      <c r="NIQ88" s="310">
        <f t="shared" si="153"/>
        <v>-859.63297674911405</v>
      </c>
      <c r="NIR88" s="310">
        <f t="shared" si="153"/>
        <v>-859.63297674911405</v>
      </c>
      <c r="NIS88" s="310">
        <f t="shared" si="153"/>
        <v>-859.63297674911405</v>
      </c>
      <c r="NIT88" s="310">
        <f t="shared" si="153"/>
        <v>-859.63297674911405</v>
      </c>
      <c r="NIU88" s="310">
        <f t="shared" si="153"/>
        <v>-859.63297674911405</v>
      </c>
      <c r="NIV88" s="310">
        <f t="shared" si="153"/>
        <v>-859.63297674911405</v>
      </c>
      <c r="NIW88" s="310">
        <f t="shared" si="153"/>
        <v>-859.63297674911405</v>
      </c>
      <c r="NIX88" s="310">
        <f t="shared" si="153"/>
        <v>-859.63297674911405</v>
      </c>
      <c r="NIY88" s="310">
        <f t="shared" si="153"/>
        <v>-859.63297674911405</v>
      </c>
      <c r="NIZ88" s="310">
        <f t="shared" si="153"/>
        <v>-859.63297674911405</v>
      </c>
      <c r="NJA88" s="310">
        <f t="shared" si="153"/>
        <v>-859.63297674911405</v>
      </c>
      <c r="NJB88" s="310">
        <f t="shared" si="153"/>
        <v>-859.63297674911405</v>
      </c>
      <c r="NJC88" s="310">
        <f t="shared" si="153"/>
        <v>-859.63297674911405</v>
      </c>
      <c r="NJD88" s="310">
        <f t="shared" si="153"/>
        <v>-859.63297674911405</v>
      </c>
      <c r="NJE88" s="310">
        <f t="shared" si="153"/>
        <v>-859.63297674911405</v>
      </c>
      <c r="NJF88" s="310">
        <f t="shared" si="153"/>
        <v>-859.63297674911405</v>
      </c>
      <c r="NJG88" s="310">
        <f t="shared" si="153"/>
        <v>-859.63297674911405</v>
      </c>
      <c r="NJH88" s="310">
        <f t="shared" si="153"/>
        <v>-859.63297674911405</v>
      </c>
      <c r="NJI88" s="310">
        <f t="shared" si="153"/>
        <v>-859.63297674911405</v>
      </c>
      <c r="NJJ88" s="310">
        <f t="shared" si="153"/>
        <v>-859.63297674911405</v>
      </c>
      <c r="NJK88" s="310">
        <f t="shared" si="153"/>
        <v>-859.63297674911405</v>
      </c>
      <c r="NJL88" s="310">
        <f t="shared" si="153"/>
        <v>-859.63297674911405</v>
      </c>
      <c r="NJM88" s="310">
        <f t="shared" si="153"/>
        <v>-859.63297674911405</v>
      </c>
      <c r="NJN88" s="310">
        <f t="shared" ref="NJN88:NLY88" si="154">(NJN$87*$B101+SUM($F$8:$F$10)-((NJN$87*$B101+SUM($F$8:$F$10))/$F$11*$F$40)-($F$27*NJN$87/$D$7)-SUM($F$14:$F$26,$F$28:$F$33,$F$35:$F$36,$F$41))</f>
        <v>-859.63297674911405</v>
      </c>
      <c r="NJO88" s="310">
        <f t="shared" si="154"/>
        <v>-859.63297674911405</v>
      </c>
      <c r="NJP88" s="310">
        <f t="shared" si="154"/>
        <v>-859.63297674911405</v>
      </c>
      <c r="NJQ88" s="310">
        <f t="shared" si="154"/>
        <v>-859.63297674911405</v>
      </c>
      <c r="NJR88" s="310">
        <f t="shared" si="154"/>
        <v>-859.63297674911405</v>
      </c>
      <c r="NJS88" s="310">
        <f t="shared" si="154"/>
        <v>-859.63297674911405</v>
      </c>
      <c r="NJT88" s="310">
        <f t="shared" si="154"/>
        <v>-859.63297674911405</v>
      </c>
      <c r="NJU88" s="310">
        <f t="shared" si="154"/>
        <v>-859.63297674911405</v>
      </c>
      <c r="NJV88" s="310">
        <f t="shared" si="154"/>
        <v>-859.63297674911405</v>
      </c>
      <c r="NJW88" s="310">
        <f t="shared" si="154"/>
        <v>-859.63297674911405</v>
      </c>
      <c r="NJX88" s="310">
        <f t="shared" si="154"/>
        <v>-859.63297674911405</v>
      </c>
      <c r="NJY88" s="310">
        <f t="shared" si="154"/>
        <v>-859.63297674911405</v>
      </c>
      <c r="NJZ88" s="310">
        <f t="shared" si="154"/>
        <v>-859.63297674911405</v>
      </c>
      <c r="NKA88" s="310">
        <f t="shared" si="154"/>
        <v>-859.63297674911405</v>
      </c>
      <c r="NKB88" s="310">
        <f t="shared" si="154"/>
        <v>-859.63297674911405</v>
      </c>
      <c r="NKC88" s="310">
        <f t="shared" si="154"/>
        <v>-859.63297674911405</v>
      </c>
      <c r="NKD88" s="310">
        <f t="shared" si="154"/>
        <v>-859.63297674911405</v>
      </c>
      <c r="NKE88" s="310">
        <f t="shared" si="154"/>
        <v>-859.63297674911405</v>
      </c>
      <c r="NKF88" s="310">
        <f t="shared" si="154"/>
        <v>-859.63297674911405</v>
      </c>
      <c r="NKG88" s="310">
        <f t="shared" si="154"/>
        <v>-859.63297674911405</v>
      </c>
      <c r="NKH88" s="310">
        <f t="shared" si="154"/>
        <v>-859.63297674911405</v>
      </c>
      <c r="NKI88" s="310">
        <f t="shared" si="154"/>
        <v>-859.63297674911405</v>
      </c>
      <c r="NKJ88" s="310">
        <f t="shared" si="154"/>
        <v>-859.63297674911405</v>
      </c>
      <c r="NKK88" s="310">
        <f t="shared" si="154"/>
        <v>-859.63297674911405</v>
      </c>
      <c r="NKL88" s="310">
        <f t="shared" si="154"/>
        <v>-859.63297674911405</v>
      </c>
      <c r="NKM88" s="310">
        <f t="shared" si="154"/>
        <v>-859.63297674911405</v>
      </c>
      <c r="NKN88" s="310">
        <f t="shared" si="154"/>
        <v>-859.63297674911405</v>
      </c>
      <c r="NKO88" s="310">
        <f t="shared" si="154"/>
        <v>-859.63297674911405</v>
      </c>
      <c r="NKP88" s="310">
        <f t="shared" si="154"/>
        <v>-859.63297674911405</v>
      </c>
      <c r="NKQ88" s="310">
        <f t="shared" si="154"/>
        <v>-859.63297674911405</v>
      </c>
      <c r="NKR88" s="310">
        <f t="shared" si="154"/>
        <v>-859.63297674911405</v>
      </c>
      <c r="NKS88" s="310">
        <f t="shared" si="154"/>
        <v>-859.63297674911405</v>
      </c>
      <c r="NKT88" s="310">
        <f t="shared" si="154"/>
        <v>-859.63297674911405</v>
      </c>
      <c r="NKU88" s="310">
        <f t="shared" si="154"/>
        <v>-859.63297674911405</v>
      </c>
      <c r="NKV88" s="310">
        <f t="shared" si="154"/>
        <v>-859.63297674911405</v>
      </c>
      <c r="NKW88" s="310">
        <f t="shared" si="154"/>
        <v>-859.63297674911405</v>
      </c>
      <c r="NKX88" s="310">
        <f t="shared" si="154"/>
        <v>-859.63297674911405</v>
      </c>
      <c r="NKY88" s="310">
        <f t="shared" si="154"/>
        <v>-859.63297674911405</v>
      </c>
      <c r="NKZ88" s="310">
        <f t="shared" si="154"/>
        <v>-859.63297674911405</v>
      </c>
      <c r="NLA88" s="310">
        <f t="shared" si="154"/>
        <v>-859.63297674911405</v>
      </c>
      <c r="NLB88" s="310">
        <f t="shared" si="154"/>
        <v>-859.63297674911405</v>
      </c>
      <c r="NLC88" s="310">
        <f t="shared" si="154"/>
        <v>-859.63297674911405</v>
      </c>
      <c r="NLD88" s="310">
        <f t="shared" si="154"/>
        <v>-859.63297674911405</v>
      </c>
      <c r="NLE88" s="310">
        <f t="shared" si="154"/>
        <v>-859.63297674911405</v>
      </c>
      <c r="NLF88" s="310">
        <f t="shared" si="154"/>
        <v>-859.63297674911405</v>
      </c>
      <c r="NLG88" s="310">
        <f t="shared" si="154"/>
        <v>-859.63297674911405</v>
      </c>
      <c r="NLH88" s="310">
        <f t="shared" si="154"/>
        <v>-859.63297674911405</v>
      </c>
      <c r="NLI88" s="310">
        <f t="shared" si="154"/>
        <v>-859.63297674911405</v>
      </c>
      <c r="NLJ88" s="310">
        <f t="shared" si="154"/>
        <v>-859.63297674911405</v>
      </c>
      <c r="NLK88" s="310">
        <f t="shared" si="154"/>
        <v>-859.63297674911405</v>
      </c>
      <c r="NLL88" s="310">
        <f t="shared" si="154"/>
        <v>-859.63297674911405</v>
      </c>
      <c r="NLM88" s="310">
        <f t="shared" si="154"/>
        <v>-859.63297674911405</v>
      </c>
      <c r="NLN88" s="310">
        <f t="shared" si="154"/>
        <v>-859.63297674911405</v>
      </c>
      <c r="NLO88" s="310">
        <f t="shared" si="154"/>
        <v>-859.63297674911405</v>
      </c>
      <c r="NLP88" s="310">
        <f t="shared" si="154"/>
        <v>-859.63297674911405</v>
      </c>
      <c r="NLQ88" s="310">
        <f t="shared" si="154"/>
        <v>-859.63297674911405</v>
      </c>
      <c r="NLR88" s="310">
        <f t="shared" si="154"/>
        <v>-859.63297674911405</v>
      </c>
      <c r="NLS88" s="310">
        <f t="shared" si="154"/>
        <v>-859.63297674911405</v>
      </c>
      <c r="NLT88" s="310">
        <f t="shared" si="154"/>
        <v>-859.63297674911405</v>
      </c>
      <c r="NLU88" s="310">
        <f t="shared" si="154"/>
        <v>-859.63297674911405</v>
      </c>
      <c r="NLV88" s="310">
        <f t="shared" si="154"/>
        <v>-859.63297674911405</v>
      </c>
      <c r="NLW88" s="310">
        <f t="shared" si="154"/>
        <v>-859.63297674911405</v>
      </c>
      <c r="NLX88" s="310">
        <f t="shared" si="154"/>
        <v>-859.63297674911405</v>
      </c>
      <c r="NLY88" s="310">
        <f t="shared" si="154"/>
        <v>-859.63297674911405</v>
      </c>
      <c r="NLZ88" s="310">
        <f t="shared" ref="NLZ88:NOK88" si="155">(NLZ$87*$B101+SUM($F$8:$F$10)-((NLZ$87*$B101+SUM($F$8:$F$10))/$F$11*$F$40)-($F$27*NLZ$87/$D$7)-SUM($F$14:$F$26,$F$28:$F$33,$F$35:$F$36,$F$41))</f>
        <v>-859.63297674911405</v>
      </c>
      <c r="NMA88" s="310">
        <f t="shared" si="155"/>
        <v>-859.63297674911405</v>
      </c>
      <c r="NMB88" s="310">
        <f t="shared" si="155"/>
        <v>-859.63297674911405</v>
      </c>
      <c r="NMC88" s="310">
        <f t="shared" si="155"/>
        <v>-859.63297674911405</v>
      </c>
      <c r="NMD88" s="310">
        <f t="shared" si="155"/>
        <v>-859.63297674911405</v>
      </c>
      <c r="NME88" s="310">
        <f t="shared" si="155"/>
        <v>-859.63297674911405</v>
      </c>
      <c r="NMF88" s="310">
        <f t="shared" si="155"/>
        <v>-859.63297674911405</v>
      </c>
      <c r="NMG88" s="310">
        <f t="shared" si="155"/>
        <v>-859.63297674911405</v>
      </c>
      <c r="NMH88" s="310">
        <f t="shared" si="155"/>
        <v>-859.63297674911405</v>
      </c>
      <c r="NMI88" s="310">
        <f t="shared" si="155"/>
        <v>-859.63297674911405</v>
      </c>
      <c r="NMJ88" s="310">
        <f t="shared" si="155"/>
        <v>-859.63297674911405</v>
      </c>
      <c r="NMK88" s="310">
        <f t="shared" si="155"/>
        <v>-859.63297674911405</v>
      </c>
      <c r="NML88" s="310">
        <f t="shared" si="155"/>
        <v>-859.63297674911405</v>
      </c>
      <c r="NMM88" s="310">
        <f t="shared" si="155"/>
        <v>-859.63297674911405</v>
      </c>
      <c r="NMN88" s="310">
        <f t="shared" si="155"/>
        <v>-859.63297674911405</v>
      </c>
      <c r="NMO88" s="310">
        <f t="shared" si="155"/>
        <v>-859.63297674911405</v>
      </c>
      <c r="NMP88" s="310">
        <f t="shared" si="155"/>
        <v>-859.63297674911405</v>
      </c>
      <c r="NMQ88" s="310">
        <f t="shared" si="155"/>
        <v>-859.63297674911405</v>
      </c>
      <c r="NMR88" s="310">
        <f t="shared" si="155"/>
        <v>-859.63297674911405</v>
      </c>
      <c r="NMS88" s="310">
        <f t="shared" si="155"/>
        <v>-859.63297674911405</v>
      </c>
      <c r="NMT88" s="310">
        <f t="shared" si="155"/>
        <v>-859.63297674911405</v>
      </c>
      <c r="NMU88" s="310">
        <f t="shared" si="155"/>
        <v>-859.63297674911405</v>
      </c>
      <c r="NMV88" s="310">
        <f t="shared" si="155"/>
        <v>-859.63297674911405</v>
      </c>
      <c r="NMW88" s="310">
        <f t="shared" si="155"/>
        <v>-859.63297674911405</v>
      </c>
      <c r="NMX88" s="310">
        <f t="shared" si="155"/>
        <v>-859.63297674911405</v>
      </c>
      <c r="NMY88" s="310">
        <f t="shared" si="155"/>
        <v>-859.63297674911405</v>
      </c>
      <c r="NMZ88" s="310">
        <f t="shared" si="155"/>
        <v>-859.63297674911405</v>
      </c>
      <c r="NNA88" s="310">
        <f t="shared" si="155"/>
        <v>-859.63297674911405</v>
      </c>
      <c r="NNB88" s="310">
        <f t="shared" si="155"/>
        <v>-859.63297674911405</v>
      </c>
      <c r="NNC88" s="310">
        <f t="shared" si="155"/>
        <v>-859.63297674911405</v>
      </c>
      <c r="NND88" s="310">
        <f t="shared" si="155"/>
        <v>-859.63297674911405</v>
      </c>
      <c r="NNE88" s="310">
        <f t="shared" si="155"/>
        <v>-859.63297674911405</v>
      </c>
      <c r="NNF88" s="310">
        <f t="shared" si="155"/>
        <v>-859.63297674911405</v>
      </c>
      <c r="NNG88" s="310">
        <f t="shared" si="155"/>
        <v>-859.63297674911405</v>
      </c>
      <c r="NNH88" s="310">
        <f t="shared" si="155"/>
        <v>-859.63297674911405</v>
      </c>
      <c r="NNI88" s="310">
        <f t="shared" si="155"/>
        <v>-859.63297674911405</v>
      </c>
      <c r="NNJ88" s="310">
        <f t="shared" si="155"/>
        <v>-859.63297674911405</v>
      </c>
      <c r="NNK88" s="310">
        <f t="shared" si="155"/>
        <v>-859.63297674911405</v>
      </c>
      <c r="NNL88" s="310">
        <f t="shared" si="155"/>
        <v>-859.63297674911405</v>
      </c>
      <c r="NNM88" s="310">
        <f t="shared" si="155"/>
        <v>-859.63297674911405</v>
      </c>
      <c r="NNN88" s="310">
        <f t="shared" si="155"/>
        <v>-859.63297674911405</v>
      </c>
      <c r="NNO88" s="310">
        <f t="shared" si="155"/>
        <v>-859.63297674911405</v>
      </c>
      <c r="NNP88" s="310">
        <f t="shared" si="155"/>
        <v>-859.63297674911405</v>
      </c>
      <c r="NNQ88" s="310">
        <f t="shared" si="155"/>
        <v>-859.63297674911405</v>
      </c>
      <c r="NNR88" s="310">
        <f t="shared" si="155"/>
        <v>-859.63297674911405</v>
      </c>
      <c r="NNS88" s="310">
        <f t="shared" si="155"/>
        <v>-859.63297674911405</v>
      </c>
      <c r="NNT88" s="310">
        <f t="shared" si="155"/>
        <v>-859.63297674911405</v>
      </c>
      <c r="NNU88" s="310">
        <f t="shared" si="155"/>
        <v>-859.63297674911405</v>
      </c>
      <c r="NNV88" s="310">
        <f t="shared" si="155"/>
        <v>-859.63297674911405</v>
      </c>
      <c r="NNW88" s="310">
        <f t="shared" si="155"/>
        <v>-859.63297674911405</v>
      </c>
      <c r="NNX88" s="310">
        <f t="shared" si="155"/>
        <v>-859.63297674911405</v>
      </c>
      <c r="NNY88" s="310">
        <f t="shared" si="155"/>
        <v>-859.63297674911405</v>
      </c>
      <c r="NNZ88" s="310">
        <f t="shared" si="155"/>
        <v>-859.63297674911405</v>
      </c>
      <c r="NOA88" s="310">
        <f t="shared" si="155"/>
        <v>-859.63297674911405</v>
      </c>
      <c r="NOB88" s="310">
        <f t="shared" si="155"/>
        <v>-859.63297674911405</v>
      </c>
      <c r="NOC88" s="310">
        <f t="shared" si="155"/>
        <v>-859.63297674911405</v>
      </c>
      <c r="NOD88" s="310">
        <f t="shared" si="155"/>
        <v>-859.63297674911405</v>
      </c>
      <c r="NOE88" s="310">
        <f t="shared" si="155"/>
        <v>-859.63297674911405</v>
      </c>
      <c r="NOF88" s="310">
        <f t="shared" si="155"/>
        <v>-859.63297674911405</v>
      </c>
      <c r="NOG88" s="310">
        <f t="shared" si="155"/>
        <v>-859.63297674911405</v>
      </c>
      <c r="NOH88" s="310">
        <f t="shared" si="155"/>
        <v>-859.63297674911405</v>
      </c>
      <c r="NOI88" s="310">
        <f t="shared" si="155"/>
        <v>-859.63297674911405</v>
      </c>
      <c r="NOJ88" s="310">
        <f t="shared" si="155"/>
        <v>-859.63297674911405</v>
      </c>
      <c r="NOK88" s="310">
        <f t="shared" si="155"/>
        <v>-859.63297674911405</v>
      </c>
      <c r="NOL88" s="310">
        <f t="shared" ref="NOL88:NQW88" si="156">(NOL$87*$B101+SUM($F$8:$F$10)-((NOL$87*$B101+SUM($F$8:$F$10))/$F$11*$F$40)-($F$27*NOL$87/$D$7)-SUM($F$14:$F$26,$F$28:$F$33,$F$35:$F$36,$F$41))</f>
        <v>-859.63297674911405</v>
      </c>
      <c r="NOM88" s="310">
        <f t="shared" si="156"/>
        <v>-859.63297674911405</v>
      </c>
      <c r="NON88" s="310">
        <f t="shared" si="156"/>
        <v>-859.63297674911405</v>
      </c>
      <c r="NOO88" s="310">
        <f t="shared" si="156"/>
        <v>-859.63297674911405</v>
      </c>
      <c r="NOP88" s="310">
        <f t="shared" si="156"/>
        <v>-859.63297674911405</v>
      </c>
      <c r="NOQ88" s="310">
        <f t="shared" si="156"/>
        <v>-859.63297674911405</v>
      </c>
      <c r="NOR88" s="310">
        <f t="shared" si="156"/>
        <v>-859.63297674911405</v>
      </c>
      <c r="NOS88" s="310">
        <f t="shared" si="156"/>
        <v>-859.63297674911405</v>
      </c>
      <c r="NOT88" s="310">
        <f t="shared" si="156"/>
        <v>-859.63297674911405</v>
      </c>
      <c r="NOU88" s="310">
        <f t="shared" si="156"/>
        <v>-859.63297674911405</v>
      </c>
      <c r="NOV88" s="310">
        <f t="shared" si="156"/>
        <v>-859.63297674911405</v>
      </c>
      <c r="NOW88" s="310">
        <f t="shared" si="156"/>
        <v>-859.63297674911405</v>
      </c>
      <c r="NOX88" s="310">
        <f t="shared" si="156"/>
        <v>-859.63297674911405</v>
      </c>
      <c r="NOY88" s="310">
        <f t="shared" si="156"/>
        <v>-859.63297674911405</v>
      </c>
      <c r="NOZ88" s="310">
        <f t="shared" si="156"/>
        <v>-859.63297674911405</v>
      </c>
      <c r="NPA88" s="310">
        <f t="shared" si="156"/>
        <v>-859.63297674911405</v>
      </c>
      <c r="NPB88" s="310">
        <f t="shared" si="156"/>
        <v>-859.63297674911405</v>
      </c>
      <c r="NPC88" s="310">
        <f t="shared" si="156"/>
        <v>-859.63297674911405</v>
      </c>
      <c r="NPD88" s="310">
        <f t="shared" si="156"/>
        <v>-859.63297674911405</v>
      </c>
      <c r="NPE88" s="310">
        <f t="shared" si="156"/>
        <v>-859.63297674911405</v>
      </c>
      <c r="NPF88" s="310">
        <f t="shared" si="156"/>
        <v>-859.63297674911405</v>
      </c>
      <c r="NPG88" s="310">
        <f t="shared" si="156"/>
        <v>-859.63297674911405</v>
      </c>
      <c r="NPH88" s="310">
        <f t="shared" si="156"/>
        <v>-859.63297674911405</v>
      </c>
      <c r="NPI88" s="310">
        <f t="shared" si="156"/>
        <v>-859.63297674911405</v>
      </c>
      <c r="NPJ88" s="310">
        <f t="shared" si="156"/>
        <v>-859.63297674911405</v>
      </c>
      <c r="NPK88" s="310">
        <f t="shared" si="156"/>
        <v>-859.63297674911405</v>
      </c>
      <c r="NPL88" s="310">
        <f t="shared" si="156"/>
        <v>-859.63297674911405</v>
      </c>
      <c r="NPM88" s="310">
        <f t="shared" si="156"/>
        <v>-859.63297674911405</v>
      </c>
      <c r="NPN88" s="310">
        <f t="shared" si="156"/>
        <v>-859.63297674911405</v>
      </c>
      <c r="NPO88" s="310">
        <f t="shared" si="156"/>
        <v>-859.63297674911405</v>
      </c>
      <c r="NPP88" s="310">
        <f t="shared" si="156"/>
        <v>-859.63297674911405</v>
      </c>
      <c r="NPQ88" s="310">
        <f t="shared" si="156"/>
        <v>-859.63297674911405</v>
      </c>
      <c r="NPR88" s="310">
        <f t="shared" si="156"/>
        <v>-859.63297674911405</v>
      </c>
      <c r="NPS88" s="310">
        <f t="shared" si="156"/>
        <v>-859.63297674911405</v>
      </c>
      <c r="NPT88" s="310">
        <f t="shared" si="156"/>
        <v>-859.63297674911405</v>
      </c>
      <c r="NPU88" s="310">
        <f t="shared" si="156"/>
        <v>-859.63297674911405</v>
      </c>
      <c r="NPV88" s="310">
        <f t="shared" si="156"/>
        <v>-859.63297674911405</v>
      </c>
      <c r="NPW88" s="310">
        <f t="shared" si="156"/>
        <v>-859.63297674911405</v>
      </c>
      <c r="NPX88" s="310">
        <f t="shared" si="156"/>
        <v>-859.63297674911405</v>
      </c>
      <c r="NPY88" s="310">
        <f t="shared" si="156"/>
        <v>-859.63297674911405</v>
      </c>
      <c r="NPZ88" s="310">
        <f t="shared" si="156"/>
        <v>-859.63297674911405</v>
      </c>
      <c r="NQA88" s="310">
        <f t="shared" si="156"/>
        <v>-859.63297674911405</v>
      </c>
      <c r="NQB88" s="310">
        <f t="shared" si="156"/>
        <v>-859.63297674911405</v>
      </c>
      <c r="NQC88" s="310">
        <f t="shared" si="156"/>
        <v>-859.63297674911405</v>
      </c>
      <c r="NQD88" s="310">
        <f t="shared" si="156"/>
        <v>-859.63297674911405</v>
      </c>
      <c r="NQE88" s="310">
        <f t="shared" si="156"/>
        <v>-859.63297674911405</v>
      </c>
      <c r="NQF88" s="310">
        <f t="shared" si="156"/>
        <v>-859.63297674911405</v>
      </c>
      <c r="NQG88" s="310">
        <f t="shared" si="156"/>
        <v>-859.63297674911405</v>
      </c>
      <c r="NQH88" s="310">
        <f t="shared" si="156"/>
        <v>-859.63297674911405</v>
      </c>
      <c r="NQI88" s="310">
        <f t="shared" si="156"/>
        <v>-859.63297674911405</v>
      </c>
      <c r="NQJ88" s="310">
        <f t="shared" si="156"/>
        <v>-859.63297674911405</v>
      </c>
      <c r="NQK88" s="310">
        <f t="shared" si="156"/>
        <v>-859.63297674911405</v>
      </c>
      <c r="NQL88" s="310">
        <f t="shared" si="156"/>
        <v>-859.63297674911405</v>
      </c>
      <c r="NQM88" s="310">
        <f t="shared" si="156"/>
        <v>-859.63297674911405</v>
      </c>
      <c r="NQN88" s="310">
        <f t="shared" si="156"/>
        <v>-859.63297674911405</v>
      </c>
      <c r="NQO88" s="310">
        <f t="shared" si="156"/>
        <v>-859.63297674911405</v>
      </c>
      <c r="NQP88" s="310">
        <f t="shared" si="156"/>
        <v>-859.63297674911405</v>
      </c>
      <c r="NQQ88" s="310">
        <f t="shared" si="156"/>
        <v>-859.63297674911405</v>
      </c>
      <c r="NQR88" s="310">
        <f t="shared" si="156"/>
        <v>-859.63297674911405</v>
      </c>
      <c r="NQS88" s="310">
        <f t="shared" si="156"/>
        <v>-859.63297674911405</v>
      </c>
      <c r="NQT88" s="310">
        <f t="shared" si="156"/>
        <v>-859.63297674911405</v>
      </c>
      <c r="NQU88" s="310">
        <f t="shared" si="156"/>
        <v>-859.63297674911405</v>
      </c>
      <c r="NQV88" s="310">
        <f t="shared" si="156"/>
        <v>-859.63297674911405</v>
      </c>
      <c r="NQW88" s="310">
        <f t="shared" si="156"/>
        <v>-859.63297674911405</v>
      </c>
      <c r="NQX88" s="310">
        <f t="shared" ref="NQX88:NTI88" si="157">(NQX$87*$B101+SUM($F$8:$F$10)-((NQX$87*$B101+SUM($F$8:$F$10))/$F$11*$F$40)-($F$27*NQX$87/$D$7)-SUM($F$14:$F$26,$F$28:$F$33,$F$35:$F$36,$F$41))</f>
        <v>-859.63297674911405</v>
      </c>
      <c r="NQY88" s="310">
        <f t="shared" si="157"/>
        <v>-859.63297674911405</v>
      </c>
      <c r="NQZ88" s="310">
        <f t="shared" si="157"/>
        <v>-859.63297674911405</v>
      </c>
      <c r="NRA88" s="310">
        <f t="shared" si="157"/>
        <v>-859.63297674911405</v>
      </c>
      <c r="NRB88" s="310">
        <f t="shared" si="157"/>
        <v>-859.63297674911405</v>
      </c>
      <c r="NRC88" s="310">
        <f t="shared" si="157"/>
        <v>-859.63297674911405</v>
      </c>
      <c r="NRD88" s="310">
        <f t="shared" si="157"/>
        <v>-859.63297674911405</v>
      </c>
      <c r="NRE88" s="310">
        <f t="shared" si="157"/>
        <v>-859.63297674911405</v>
      </c>
      <c r="NRF88" s="310">
        <f t="shared" si="157"/>
        <v>-859.63297674911405</v>
      </c>
      <c r="NRG88" s="310">
        <f t="shared" si="157"/>
        <v>-859.63297674911405</v>
      </c>
      <c r="NRH88" s="310">
        <f t="shared" si="157"/>
        <v>-859.63297674911405</v>
      </c>
      <c r="NRI88" s="310">
        <f t="shared" si="157"/>
        <v>-859.63297674911405</v>
      </c>
      <c r="NRJ88" s="310">
        <f t="shared" si="157"/>
        <v>-859.63297674911405</v>
      </c>
      <c r="NRK88" s="310">
        <f t="shared" si="157"/>
        <v>-859.63297674911405</v>
      </c>
      <c r="NRL88" s="310">
        <f t="shared" si="157"/>
        <v>-859.63297674911405</v>
      </c>
      <c r="NRM88" s="310">
        <f t="shared" si="157"/>
        <v>-859.63297674911405</v>
      </c>
      <c r="NRN88" s="310">
        <f t="shared" si="157"/>
        <v>-859.63297674911405</v>
      </c>
      <c r="NRO88" s="310">
        <f t="shared" si="157"/>
        <v>-859.63297674911405</v>
      </c>
      <c r="NRP88" s="310">
        <f t="shared" si="157"/>
        <v>-859.63297674911405</v>
      </c>
      <c r="NRQ88" s="310">
        <f t="shared" si="157"/>
        <v>-859.63297674911405</v>
      </c>
      <c r="NRR88" s="310">
        <f t="shared" si="157"/>
        <v>-859.63297674911405</v>
      </c>
      <c r="NRS88" s="310">
        <f t="shared" si="157"/>
        <v>-859.63297674911405</v>
      </c>
      <c r="NRT88" s="310">
        <f t="shared" si="157"/>
        <v>-859.63297674911405</v>
      </c>
      <c r="NRU88" s="310">
        <f t="shared" si="157"/>
        <v>-859.63297674911405</v>
      </c>
      <c r="NRV88" s="310">
        <f t="shared" si="157"/>
        <v>-859.63297674911405</v>
      </c>
      <c r="NRW88" s="310">
        <f t="shared" si="157"/>
        <v>-859.63297674911405</v>
      </c>
      <c r="NRX88" s="310">
        <f t="shared" si="157"/>
        <v>-859.63297674911405</v>
      </c>
      <c r="NRY88" s="310">
        <f t="shared" si="157"/>
        <v>-859.63297674911405</v>
      </c>
      <c r="NRZ88" s="310">
        <f t="shared" si="157"/>
        <v>-859.63297674911405</v>
      </c>
      <c r="NSA88" s="310">
        <f t="shared" si="157"/>
        <v>-859.63297674911405</v>
      </c>
      <c r="NSB88" s="310">
        <f t="shared" si="157"/>
        <v>-859.63297674911405</v>
      </c>
      <c r="NSC88" s="310">
        <f t="shared" si="157"/>
        <v>-859.63297674911405</v>
      </c>
      <c r="NSD88" s="310">
        <f t="shared" si="157"/>
        <v>-859.63297674911405</v>
      </c>
      <c r="NSE88" s="310">
        <f t="shared" si="157"/>
        <v>-859.63297674911405</v>
      </c>
      <c r="NSF88" s="310">
        <f t="shared" si="157"/>
        <v>-859.63297674911405</v>
      </c>
      <c r="NSG88" s="310">
        <f t="shared" si="157"/>
        <v>-859.63297674911405</v>
      </c>
      <c r="NSH88" s="310">
        <f t="shared" si="157"/>
        <v>-859.63297674911405</v>
      </c>
      <c r="NSI88" s="310">
        <f t="shared" si="157"/>
        <v>-859.63297674911405</v>
      </c>
      <c r="NSJ88" s="310">
        <f t="shared" si="157"/>
        <v>-859.63297674911405</v>
      </c>
      <c r="NSK88" s="310">
        <f t="shared" si="157"/>
        <v>-859.63297674911405</v>
      </c>
      <c r="NSL88" s="310">
        <f t="shared" si="157"/>
        <v>-859.63297674911405</v>
      </c>
      <c r="NSM88" s="310">
        <f t="shared" si="157"/>
        <v>-859.63297674911405</v>
      </c>
      <c r="NSN88" s="310">
        <f t="shared" si="157"/>
        <v>-859.63297674911405</v>
      </c>
      <c r="NSO88" s="310">
        <f t="shared" si="157"/>
        <v>-859.63297674911405</v>
      </c>
      <c r="NSP88" s="310">
        <f t="shared" si="157"/>
        <v>-859.63297674911405</v>
      </c>
      <c r="NSQ88" s="310">
        <f t="shared" si="157"/>
        <v>-859.63297674911405</v>
      </c>
      <c r="NSR88" s="310">
        <f t="shared" si="157"/>
        <v>-859.63297674911405</v>
      </c>
      <c r="NSS88" s="310">
        <f t="shared" si="157"/>
        <v>-859.63297674911405</v>
      </c>
      <c r="NST88" s="310">
        <f t="shared" si="157"/>
        <v>-859.63297674911405</v>
      </c>
      <c r="NSU88" s="310">
        <f t="shared" si="157"/>
        <v>-859.63297674911405</v>
      </c>
      <c r="NSV88" s="310">
        <f t="shared" si="157"/>
        <v>-859.63297674911405</v>
      </c>
      <c r="NSW88" s="310">
        <f t="shared" si="157"/>
        <v>-859.63297674911405</v>
      </c>
      <c r="NSX88" s="310">
        <f t="shared" si="157"/>
        <v>-859.63297674911405</v>
      </c>
      <c r="NSY88" s="310">
        <f t="shared" si="157"/>
        <v>-859.63297674911405</v>
      </c>
      <c r="NSZ88" s="310">
        <f t="shared" si="157"/>
        <v>-859.63297674911405</v>
      </c>
      <c r="NTA88" s="310">
        <f t="shared" si="157"/>
        <v>-859.63297674911405</v>
      </c>
      <c r="NTB88" s="310">
        <f t="shared" si="157"/>
        <v>-859.63297674911405</v>
      </c>
      <c r="NTC88" s="310">
        <f t="shared" si="157"/>
        <v>-859.63297674911405</v>
      </c>
      <c r="NTD88" s="310">
        <f t="shared" si="157"/>
        <v>-859.63297674911405</v>
      </c>
      <c r="NTE88" s="310">
        <f t="shared" si="157"/>
        <v>-859.63297674911405</v>
      </c>
      <c r="NTF88" s="310">
        <f t="shared" si="157"/>
        <v>-859.63297674911405</v>
      </c>
      <c r="NTG88" s="310">
        <f t="shared" si="157"/>
        <v>-859.63297674911405</v>
      </c>
      <c r="NTH88" s="310">
        <f t="shared" si="157"/>
        <v>-859.63297674911405</v>
      </c>
      <c r="NTI88" s="310">
        <f t="shared" si="157"/>
        <v>-859.63297674911405</v>
      </c>
      <c r="NTJ88" s="310">
        <f t="shared" ref="NTJ88:NVU88" si="158">(NTJ$87*$B101+SUM($F$8:$F$10)-((NTJ$87*$B101+SUM($F$8:$F$10))/$F$11*$F$40)-($F$27*NTJ$87/$D$7)-SUM($F$14:$F$26,$F$28:$F$33,$F$35:$F$36,$F$41))</f>
        <v>-859.63297674911405</v>
      </c>
      <c r="NTK88" s="310">
        <f t="shared" si="158"/>
        <v>-859.63297674911405</v>
      </c>
      <c r="NTL88" s="310">
        <f t="shared" si="158"/>
        <v>-859.63297674911405</v>
      </c>
      <c r="NTM88" s="310">
        <f t="shared" si="158"/>
        <v>-859.63297674911405</v>
      </c>
      <c r="NTN88" s="310">
        <f t="shared" si="158"/>
        <v>-859.63297674911405</v>
      </c>
      <c r="NTO88" s="310">
        <f t="shared" si="158"/>
        <v>-859.63297674911405</v>
      </c>
      <c r="NTP88" s="310">
        <f t="shared" si="158"/>
        <v>-859.63297674911405</v>
      </c>
      <c r="NTQ88" s="310">
        <f t="shared" si="158"/>
        <v>-859.63297674911405</v>
      </c>
      <c r="NTR88" s="310">
        <f t="shared" si="158"/>
        <v>-859.63297674911405</v>
      </c>
      <c r="NTS88" s="310">
        <f t="shared" si="158"/>
        <v>-859.63297674911405</v>
      </c>
      <c r="NTT88" s="310">
        <f t="shared" si="158"/>
        <v>-859.63297674911405</v>
      </c>
      <c r="NTU88" s="310">
        <f t="shared" si="158"/>
        <v>-859.63297674911405</v>
      </c>
      <c r="NTV88" s="310">
        <f t="shared" si="158"/>
        <v>-859.63297674911405</v>
      </c>
      <c r="NTW88" s="310">
        <f t="shared" si="158"/>
        <v>-859.63297674911405</v>
      </c>
      <c r="NTX88" s="310">
        <f t="shared" si="158"/>
        <v>-859.63297674911405</v>
      </c>
      <c r="NTY88" s="310">
        <f t="shared" si="158"/>
        <v>-859.63297674911405</v>
      </c>
      <c r="NTZ88" s="310">
        <f t="shared" si="158"/>
        <v>-859.63297674911405</v>
      </c>
      <c r="NUA88" s="310">
        <f t="shared" si="158"/>
        <v>-859.63297674911405</v>
      </c>
      <c r="NUB88" s="310">
        <f t="shared" si="158"/>
        <v>-859.63297674911405</v>
      </c>
      <c r="NUC88" s="310">
        <f t="shared" si="158"/>
        <v>-859.63297674911405</v>
      </c>
      <c r="NUD88" s="310">
        <f t="shared" si="158"/>
        <v>-859.63297674911405</v>
      </c>
      <c r="NUE88" s="310">
        <f t="shared" si="158"/>
        <v>-859.63297674911405</v>
      </c>
      <c r="NUF88" s="310">
        <f t="shared" si="158"/>
        <v>-859.63297674911405</v>
      </c>
      <c r="NUG88" s="310">
        <f t="shared" si="158"/>
        <v>-859.63297674911405</v>
      </c>
      <c r="NUH88" s="310">
        <f t="shared" si="158"/>
        <v>-859.63297674911405</v>
      </c>
      <c r="NUI88" s="310">
        <f t="shared" si="158"/>
        <v>-859.63297674911405</v>
      </c>
      <c r="NUJ88" s="310">
        <f t="shared" si="158"/>
        <v>-859.63297674911405</v>
      </c>
      <c r="NUK88" s="310">
        <f t="shared" si="158"/>
        <v>-859.63297674911405</v>
      </c>
      <c r="NUL88" s="310">
        <f t="shared" si="158"/>
        <v>-859.63297674911405</v>
      </c>
      <c r="NUM88" s="310">
        <f t="shared" si="158"/>
        <v>-859.63297674911405</v>
      </c>
      <c r="NUN88" s="310">
        <f t="shared" si="158"/>
        <v>-859.63297674911405</v>
      </c>
      <c r="NUO88" s="310">
        <f t="shared" si="158"/>
        <v>-859.63297674911405</v>
      </c>
      <c r="NUP88" s="310">
        <f t="shared" si="158"/>
        <v>-859.63297674911405</v>
      </c>
      <c r="NUQ88" s="310">
        <f t="shared" si="158"/>
        <v>-859.63297674911405</v>
      </c>
      <c r="NUR88" s="310">
        <f t="shared" si="158"/>
        <v>-859.63297674911405</v>
      </c>
      <c r="NUS88" s="310">
        <f t="shared" si="158"/>
        <v>-859.63297674911405</v>
      </c>
      <c r="NUT88" s="310">
        <f t="shared" si="158"/>
        <v>-859.63297674911405</v>
      </c>
      <c r="NUU88" s="310">
        <f t="shared" si="158"/>
        <v>-859.63297674911405</v>
      </c>
      <c r="NUV88" s="310">
        <f t="shared" si="158"/>
        <v>-859.63297674911405</v>
      </c>
      <c r="NUW88" s="310">
        <f t="shared" si="158"/>
        <v>-859.63297674911405</v>
      </c>
      <c r="NUX88" s="310">
        <f t="shared" si="158"/>
        <v>-859.63297674911405</v>
      </c>
      <c r="NUY88" s="310">
        <f t="shared" si="158"/>
        <v>-859.63297674911405</v>
      </c>
      <c r="NUZ88" s="310">
        <f t="shared" si="158"/>
        <v>-859.63297674911405</v>
      </c>
      <c r="NVA88" s="310">
        <f t="shared" si="158"/>
        <v>-859.63297674911405</v>
      </c>
      <c r="NVB88" s="310">
        <f t="shared" si="158"/>
        <v>-859.63297674911405</v>
      </c>
      <c r="NVC88" s="310">
        <f t="shared" si="158"/>
        <v>-859.63297674911405</v>
      </c>
      <c r="NVD88" s="310">
        <f t="shared" si="158"/>
        <v>-859.63297674911405</v>
      </c>
      <c r="NVE88" s="310">
        <f t="shared" si="158"/>
        <v>-859.63297674911405</v>
      </c>
      <c r="NVF88" s="310">
        <f t="shared" si="158"/>
        <v>-859.63297674911405</v>
      </c>
      <c r="NVG88" s="310">
        <f t="shared" si="158"/>
        <v>-859.63297674911405</v>
      </c>
      <c r="NVH88" s="310">
        <f t="shared" si="158"/>
        <v>-859.63297674911405</v>
      </c>
      <c r="NVI88" s="310">
        <f t="shared" si="158"/>
        <v>-859.63297674911405</v>
      </c>
      <c r="NVJ88" s="310">
        <f t="shared" si="158"/>
        <v>-859.63297674911405</v>
      </c>
      <c r="NVK88" s="310">
        <f t="shared" si="158"/>
        <v>-859.63297674911405</v>
      </c>
      <c r="NVL88" s="310">
        <f t="shared" si="158"/>
        <v>-859.63297674911405</v>
      </c>
      <c r="NVM88" s="310">
        <f t="shared" si="158"/>
        <v>-859.63297674911405</v>
      </c>
      <c r="NVN88" s="310">
        <f t="shared" si="158"/>
        <v>-859.63297674911405</v>
      </c>
      <c r="NVO88" s="310">
        <f t="shared" si="158"/>
        <v>-859.63297674911405</v>
      </c>
      <c r="NVP88" s="310">
        <f t="shared" si="158"/>
        <v>-859.63297674911405</v>
      </c>
      <c r="NVQ88" s="310">
        <f t="shared" si="158"/>
        <v>-859.63297674911405</v>
      </c>
      <c r="NVR88" s="310">
        <f t="shared" si="158"/>
        <v>-859.63297674911405</v>
      </c>
      <c r="NVS88" s="310">
        <f t="shared" si="158"/>
        <v>-859.63297674911405</v>
      </c>
      <c r="NVT88" s="310">
        <f t="shared" si="158"/>
        <v>-859.63297674911405</v>
      </c>
      <c r="NVU88" s="310">
        <f t="shared" si="158"/>
        <v>-859.63297674911405</v>
      </c>
      <c r="NVV88" s="310">
        <f t="shared" ref="NVV88:NYG88" si="159">(NVV$87*$B101+SUM($F$8:$F$10)-((NVV$87*$B101+SUM($F$8:$F$10))/$F$11*$F$40)-($F$27*NVV$87/$D$7)-SUM($F$14:$F$26,$F$28:$F$33,$F$35:$F$36,$F$41))</f>
        <v>-859.63297674911405</v>
      </c>
      <c r="NVW88" s="310">
        <f t="shared" si="159"/>
        <v>-859.63297674911405</v>
      </c>
      <c r="NVX88" s="310">
        <f t="shared" si="159"/>
        <v>-859.63297674911405</v>
      </c>
      <c r="NVY88" s="310">
        <f t="shared" si="159"/>
        <v>-859.63297674911405</v>
      </c>
      <c r="NVZ88" s="310">
        <f t="shared" si="159"/>
        <v>-859.63297674911405</v>
      </c>
      <c r="NWA88" s="310">
        <f t="shared" si="159"/>
        <v>-859.63297674911405</v>
      </c>
      <c r="NWB88" s="310">
        <f t="shared" si="159"/>
        <v>-859.63297674911405</v>
      </c>
      <c r="NWC88" s="310">
        <f t="shared" si="159"/>
        <v>-859.63297674911405</v>
      </c>
      <c r="NWD88" s="310">
        <f t="shared" si="159"/>
        <v>-859.63297674911405</v>
      </c>
      <c r="NWE88" s="310">
        <f t="shared" si="159"/>
        <v>-859.63297674911405</v>
      </c>
      <c r="NWF88" s="310">
        <f t="shared" si="159"/>
        <v>-859.63297674911405</v>
      </c>
      <c r="NWG88" s="310">
        <f t="shared" si="159"/>
        <v>-859.63297674911405</v>
      </c>
      <c r="NWH88" s="310">
        <f t="shared" si="159"/>
        <v>-859.63297674911405</v>
      </c>
      <c r="NWI88" s="310">
        <f t="shared" si="159"/>
        <v>-859.63297674911405</v>
      </c>
      <c r="NWJ88" s="310">
        <f t="shared" si="159"/>
        <v>-859.63297674911405</v>
      </c>
      <c r="NWK88" s="310">
        <f t="shared" si="159"/>
        <v>-859.63297674911405</v>
      </c>
      <c r="NWL88" s="310">
        <f t="shared" si="159"/>
        <v>-859.63297674911405</v>
      </c>
      <c r="NWM88" s="310">
        <f t="shared" si="159"/>
        <v>-859.63297674911405</v>
      </c>
      <c r="NWN88" s="310">
        <f t="shared" si="159"/>
        <v>-859.63297674911405</v>
      </c>
      <c r="NWO88" s="310">
        <f t="shared" si="159"/>
        <v>-859.63297674911405</v>
      </c>
      <c r="NWP88" s="310">
        <f t="shared" si="159"/>
        <v>-859.63297674911405</v>
      </c>
      <c r="NWQ88" s="310">
        <f t="shared" si="159"/>
        <v>-859.63297674911405</v>
      </c>
      <c r="NWR88" s="310">
        <f t="shared" si="159"/>
        <v>-859.63297674911405</v>
      </c>
      <c r="NWS88" s="310">
        <f t="shared" si="159"/>
        <v>-859.63297674911405</v>
      </c>
      <c r="NWT88" s="310">
        <f t="shared" si="159"/>
        <v>-859.63297674911405</v>
      </c>
      <c r="NWU88" s="310">
        <f t="shared" si="159"/>
        <v>-859.63297674911405</v>
      </c>
      <c r="NWV88" s="310">
        <f t="shared" si="159"/>
        <v>-859.63297674911405</v>
      </c>
      <c r="NWW88" s="310">
        <f t="shared" si="159"/>
        <v>-859.63297674911405</v>
      </c>
      <c r="NWX88" s="310">
        <f t="shared" si="159"/>
        <v>-859.63297674911405</v>
      </c>
      <c r="NWY88" s="310">
        <f t="shared" si="159"/>
        <v>-859.63297674911405</v>
      </c>
      <c r="NWZ88" s="310">
        <f t="shared" si="159"/>
        <v>-859.63297674911405</v>
      </c>
      <c r="NXA88" s="310">
        <f t="shared" si="159"/>
        <v>-859.63297674911405</v>
      </c>
      <c r="NXB88" s="310">
        <f t="shared" si="159"/>
        <v>-859.63297674911405</v>
      </c>
      <c r="NXC88" s="310">
        <f t="shared" si="159"/>
        <v>-859.63297674911405</v>
      </c>
      <c r="NXD88" s="310">
        <f t="shared" si="159"/>
        <v>-859.63297674911405</v>
      </c>
      <c r="NXE88" s="310">
        <f t="shared" si="159"/>
        <v>-859.63297674911405</v>
      </c>
      <c r="NXF88" s="310">
        <f t="shared" si="159"/>
        <v>-859.63297674911405</v>
      </c>
      <c r="NXG88" s="310">
        <f t="shared" si="159"/>
        <v>-859.63297674911405</v>
      </c>
      <c r="NXH88" s="310">
        <f t="shared" si="159"/>
        <v>-859.63297674911405</v>
      </c>
      <c r="NXI88" s="310">
        <f t="shared" si="159"/>
        <v>-859.63297674911405</v>
      </c>
      <c r="NXJ88" s="310">
        <f t="shared" si="159"/>
        <v>-859.63297674911405</v>
      </c>
      <c r="NXK88" s="310">
        <f t="shared" si="159"/>
        <v>-859.63297674911405</v>
      </c>
      <c r="NXL88" s="310">
        <f t="shared" si="159"/>
        <v>-859.63297674911405</v>
      </c>
      <c r="NXM88" s="310">
        <f t="shared" si="159"/>
        <v>-859.63297674911405</v>
      </c>
      <c r="NXN88" s="310">
        <f t="shared" si="159"/>
        <v>-859.63297674911405</v>
      </c>
      <c r="NXO88" s="310">
        <f t="shared" si="159"/>
        <v>-859.63297674911405</v>
      </c>
      <c r="NXP88" s="310">
        <f t="shared" si="159"/>
        <v>-859.63297674911405</v>
      </c>
      <c r="NXQ88" s="310">
        <f t="shared" si="159"/>
        <v>-859.63297674911405</v>
      </c>
      <c r="NXR88" s="310">
        <f t="shared" si="159"/>
        <v>-859.63297674911405</v>
      </c>
      <c r="NXS88" s="310">
        <f t="shared" si="159"/>
        <v>-859.63297674911405</v>
      </c>
      <c r="NXT88" s="310">
        <f t="shared" si="159"/>
        <v>-859.63297674911405</v>
      </c>
      <c r="NXU88" s="310">
        <f t="shared" si="159"/>
        <v>-859.63297674911405</v>
      </c>
      <c r="NXV88" s="310">
        <f t="shared" si="159"/>
        <v>-859.63297674911405</v>
      </c>
      <c r="NXW88" s="310">
        <f t="shared" si="159"/>
        <v>-859.63297674911405</v>
      </c>
      <c r="NXX88" s="310">
        <f t="shared" si="159"/>
        <v>-859.63297674911405</v>
      </c>
      <c r="NXY88" s="310">
        <f t="shared" si="159"/>
        <v>-859.63297674911405</v>
      </c>
      <c r="NXZ88" s="310">
        <f t="shared" si="159"/>
        <v>-859.63297674911405</v>
      </c>
      <c r="NYA88" s="310">
        <f t="shared" si="159"/>
        <v>-859.63297674911405</v>
      </c>
      <c r="NYB88" s="310">
        <f t="shared" si="159"/>
        <v>-859.63297674911405</v>
      </c>
      <c r="NYC88" s="310">
        <f t="shared" si="159"/>
        <v>-859.63297674911405</v>
      </c>
      <c r="NYD88" s="310">
        <f t="shared" si="159"/>
        <v>-859.63297674911405</v>
      </c>
      <c r="NYE88" s="310">
        <f t="shared" si="159"/>
        <v>-859.63297674911405</v>
      </c>
      <c r="NYF88" s="310">
        <f t="shared" si="159"/>
        <v>-859.63297674911405</v>
      </c>
      <c r="NYG88" s="310">
        <f t="shared" si="159"/>
        <v>-859.63297674911405</v>
      </c>
      <c r="NYH88" s="310">
        <f t="shared" ref="NYH88:OAS88" si="160">(NYH$87*$B101+SUM($F$8:$F$10)-((NYH$87*$B101+SUM($F$8:$F$10))/$F$11*$F$40)-($F$27*NYH$87/$D$7)-SUM($F$14:$F$26,$F$28:$F$33,$F$35:$F$36,$F$41))</f>
        <v>-859.63297674911405</v>
      </c>
      <c r="NYI88" s="310">
        <f t="shared" si="160"/>
        <v>-859.63297674911405</v>
      </c>
      <c r="NYJ88" s="310">
        <f t="shared" si="160"/>
        <v>-859.63297674911405</v>
      </c>
      <c r="NYK88" s="310">
        <f t="shared" si="160"/>
        <v>-859.63297674911405</v>
      </c>
      <c r="NYL88" s="310">
        <f t="shared" si="160"/>
        <v>-859.63297674911405</v>
      </c>
      <c r="NYM88" s="310">
        <f t="shared" si="160"/>
        <v>-859.63297674911405</v>
      </c>
      <c r="NYN88" s="310">
        <f t="shared" si="160"/>
        <v>-859.63297674911405</v>
      </c>
      <c r="NYO88" s="310">
        <f t="shared" si="160"/>
        <v>-859.63297674911405</v>
      </c>
      <c r="NYP88" s="310">
        <f t="shared" si="160"/>
        <v>-859.63297674911405</v>
      </c>
      <c r="NYQ88" s="310">
        <f t="shared" si="160"/>
        <v>-859.63297674911405</v>
      </c>
      <c r="NYR88" s="310">
        <f t="shared" si="160"/>
        <v>-859.63297674911405</v>
      </c>
      <c r="NYS88" s="310">
        <f t="shared" si="160"/>
        <v>-859.63297674911405</v>
      </c>
      <c r="NYT88" s="310">
        <f t="shared" si="160"/>
        <v>-859.63297674911405</v>
      </c>
      <c r="NYU88" s="310">
        <f t="shared" si="160"/>
        <v>-859.63297674911405</v>
      </c>
      <c r="NYV88" s="310">
        <f t="shared" si="160"/>
        <v>-859.63297674911405</v>
      </c>
      <c r="NYW88" s="310">
        <f t="shared" si="160"/>
        <v>-859.63297674911405</v>
      </c>
      <c r="NYX88" s="310">
        <f t="shared" si="160"/>
        <v>-859.63297674911405</v>
      </c>
      <c r="NYY88" s="310">
        <f t="shared" si="160"/>
        <v>-859.63297674911405</v>
      </c>
      <c r="NYZ88" s="310">
        <f t="shared" si="160"/>
        <v>-859.63297674911405</v>
      </c>
      <c r="NZA88" s="310">
        <f t="shared" si="160"/>
        <v>-859.63297674911405</v>
      </c>
      <c r="NZB88" s="310">
        <f t="shared" si="160"/>
        <v>-859.63297674911405</v>
      </c>
      <c r="NZC88" s="310">
        <f t="shared" si="160"/>
        <v>-859.63297674911405</v>
      </c>
      <c r="NZD88" s="310">
        <f t="shared" si="160"/>
        <v>-859.63297674911405</v>
      </c>
      <c r="NZE88" s="310">
        <f t="shared" si="160"/>
        <v>-859.63297674911405</v>
      </c>
      <c r="NZF88" s="310">
        <f t="shared" si="160"/>
        <v>-859.63297674911405</v>
      </c>
      <c r="NZG88" s="310">
        <f t="shared" si="160"/>
        <v>-859.63297674911405</v>
      </c>
      <c r="NZH88" s="310">
        <f t="shared" si="160"/>
        <v>-859.63297674911405</v>
      </c>
      <c r="NZI88" s="310">
        <f t="shared" si="160"/>
        <v>-859.63297674911405</v>
      </c>
      <c r="NZJ88" s="310">
        <f t="shared" si="160"/>
        <v>-859.63297674911405</v>
      </c>
      <c r="NZK88" s="310">
        <f t="shared" si="160"/>
        <v>-859.63297674911405</v>
      </c>
      <c r="NZL88" s="310">
        <f t="shared" si="160"/>
        <v>-859.63297674911405</v>
      </c>
      <c r="NZM88" s="310">
        <f t="shared" si="160"/>
        <v>-859.63297674911405</v>
      </c>
      <c r="NZN88" s="310">
        <f t="shared" si="160"/>
        <v>-859.63297674911405</v>
      </c>
      <c r="NZO88" s="310">
        <f t="shared" si="160"/>
        <v>-859.63297674911405</v>
      </c>
      <c r="NZP88" s="310">
        <f t="shared" si="160"/>
        <v>-859.63297674911405</v>
      </c>
      <c r="NZQ88" s="310">
        <f t="shared" si="160"/>
        <v>-859.63297674911405</v>
      </c>
      <c r="NZR88" s="310">
        <f t="shared" si="160"/>
        <v>-859.63297674911405</v>
      </c>
      <c r="NZS88" s="310">
        <f t="shared" si="160"/>
        <v>-859.63297674911405</v>
      </c>
      <c r="NZT88" s="310">
        <f t="shared" si="160"/>
        <v>-859.63297674911405</v>
      </c>
      <c r="NZU88" s="310">
        <f t="shared" si="160"/>
        <v>-859.63297674911405</v>
      </c>
      <c r="NZV88" s="310">
        <f t="shared" si="160"/>
        <v>-859.63297674911405</v>
      </c>
      <c r="NZW88" s="310">
        <f t="shared" si="160"/>
        <v>-859.63297674911405</v>
      </c>
      <c r="NZX88" s="310">
        <f t="shared" si="160"/>
        <v>-859.63297674911405</v>
      </c>
      <c r="NZY88" s="310">
        <f t="shared" si="160"/>
        <v>-859.63297674911405</v>
      </c>
      <c r="NZZ88" s="310">
        <f t="shared" si="160"/>
        <v>-859.63297674911405</v>
      </c>
      <c r="OAA88" s="310">
        <f t="shared" si="160"/>
        <v>-859.63297674911405</v>
      </c>
      <c r="OAB88" s="310">
        <f t="shared" si="160"/>
        <v>-859.63297674911405</v>
      </c>
      <c r="OAC88" s="310">
        <f t="shared" si="160"/>
        <v>-859.63297674911405</v>
      </c>
      <c r="OAD88" s="310">
        <f t="shared" si="160"/>
        <v>-859.63297674911405</v>
      </c>
      <c r="OAE88" s="310">
        <f t="shared" si="160"/>
        <v>-859.63297674911405</v>
      </c>
      <c r="OAF88" s="310">
        <f t="shared" si="160"/>
        <v>-859.63297674911405</v>
      </c>
      <c r="OAG88" s="310">
        <f t="shared" si="160"/>
        <v>-859.63297674911405</v>
      </c>
      <c r="OAH88" s="310">
        <f t="shared" si="160"/>
        <v>-859.63297674911405</v>
      </c>
      <c r="OAI88" s="310">
        <f t="shared" si="160"/>
        <v>-859.63297674911405</v>
      </c>
      <c r="OAJ88" s="310">
        <f t="shared" si="160"/>
        <v>-859.63297674911405</v>
      </c>
      <c r="OAK88" s="310">
        <f t="shared" si="160"/>
        <v>-859.63297674911405</v>
      </c>
      <c r="OAL88" s="310">
        <f t="shared" si="160"/>
        <v>-859.63297674911405</v>
      </c>
      <c r="OAM88" s="310">
        <f t="shared" si="160"/>
        <v>-859.63297674911405</v>
      </c>
      <c r="OAN88" s="310">
        <f t="shared" si="160"/>
        <v>-859.63297674911405</v>
      </c>
      <c r="OAO88" s="310">
        <f t="shared" si="160"/>
        <v>-859.63297674911405</v>
      </c>
      <c r="OAP88" s="310">
        <f t="shared" si="160"/>
        <v>-859.63297674911405</v>
      </c>
      <c r="OAQ88" s="310">
        <f t="shared" si="160"/>
        <v>-859.63297674911405</v>
      </c>
      <c r="OAR88" s="310">
        <f t="shared" si="160"/>
        <v>-859.63297674911405</v>
      </c>
      <c r="OAS88" s="310">
        <f t="shared" si="160"/>
        <v>-859.63297674911405</v>
      </c>
      <c r="OAT88" s="310">
        <f t="shared" ref="OAT88:ODE88" si="161">(OAT$87*$B101+SUM($F$8:$F$10)-((OAT$87*$B101+SUM($F$8:$F$10))/$F$11*$F$40)-($F$27*OAT$87/$D$7)-SUM($F$14:$F$26,$F$28:$F$33,$F$35:$F$36,$F$41))</f>
        <v>-859.63297674911405</v>
      </c>
      <c r="OAU88" s="310">
        <f t="shared" si="161"/>
        <v>-859.63297674911405</v>
      </c>
      <c r="OAV88" s="310">
        <f t="shared" si="161"/>
        <v>-859.63297674911405</v>
      </c>
      <c r="OAW88" s="310">
        <f t="shared" si="161"/>
        <v>-859.63297674911405</v>
      </c>
      <c r="OAX88" s="310">
        <f t="shared" si="161"/>
        <v>-859.63297674911405</v>
      </c>
      <c r="OAY88" s="310">
        <f t="shared" si="161"/>
        <v>-859.63297674911405</v>
      </c>
      <c r="OAZ88" s="310">
        <f t="shared" si="161"/>
        <v>-859.63297674911405</v>
      </c>
      <c r="OBA88" s="310">
        <f t="shared" si="161"/>
        <v>-859.63297674911405</v>
      </c>
      <c r="OBB88" s="310">
        <f t="shared" si="161"/>
        <v>-859.63297674911405</v>
      </c>
      <c r="OBC88" s="310">
        <f t="shared" si="161"/>
        <v>-859.63297674911405</v>
      </c>
      <c r="OBD88" s="310">
        <f t="shared" si="161"/>
        <v>-859.63297674911405</v>
      </c>
      <c r="OBE88" s="310">
        <f t="shared" si="161"/>
        <v>-859.63297674911405</v>
      </c>
      <c r="OBF88" s="310">
        <f t="shared" si="161"/>
        <v>-859.63297674911405</v>
      </c>
      <c r="OBG88" s="310">
        <f t="shared" si="161"/>
        <v>-859.63297674911405</v>
      </c>
      <c r="OBH88" s="310">
        <f t="shared" si="161"/>
        <v>-859.63297674911405</v>
      </c>
      <c r="OBI88" s="310">
        <f t="shared" si="161"/>
        <v>-859.63297674911405</v>
      </c>
      <c r="OBJ88" s="310">
        <f t="shared" si="161"/>
        <v>-859.63297674911405</v>
      </c>
      <c r="OBK88" s="310">
        <f t="shared" si="161"/>
        <v>-859.63297674911405</v>
      </c>
      <c r="OBL88" s="310">
        <f t="shared" si="161"/>
        <v>-859.63297674911405</v>
      </c>
      <c r="OBM88" s="310">
        <f t="shared" si="161"/>
        <v>-859.63297674911405</v>
      </c>
      <c r="OBN88" s="310">
        <f t="shared" si="161"/>
        <v>-859.63297674911405</v>
      </c>
      <c r="OBO88" s="310">
        <f t="shared" si="161"/>
        <v>-859.63297674911405</v>
      </c>
      <c r="OBP88" s="310">
        <f t="shared" si="161"/>
        <v>-859.63297674911405</v>
      </c>
      <c r="OBQ88" s="310">
        <f t="shared" si="161"/>
        <v>-859.63297674911405</v>
      </c>
      <c r="OBR88" s="310">
        <f t="shared" si="161"/>
        <v>-859.63297674911405</v>
      </c>
      <c r="OBS88" s="310">
        <f t="shared" si="161"/>
        <v>-859.63297674911405</v>
      </c>
      <c r="OBT88" s="310">
        <f t="shared" si="161"/>
        <v>-859.63297674911405</v>
      </c>
      <c r="OBU88" s="310">
        <f t="shared" si="161"/>
        <v>-859.63297674911405</v>
      </c>
      <c r="OBV88" s="310">
        <f t="shared" si="161"/>
        <v>-859.63297674911405</v>
      </c>
      <c r="OBW88" s="310">
        <f t="shared" si="161"/>
        <v>-859.63297674911405</v>
      </c>
      <c r="OBX88" s="310">
        <f t="shared" si="161"/>
        <v>-859.63297674911405</v>
      </c>
      <c r="OBY88" s="310">
        <f t="shared" si="161"/>
        <v>-859.63297674911405</v>
      </c>
      <c r="OBZ88" s="310">
        <f t="shared" si="161"/>
        <v>-859.63297674911405</v>
      </c>
      <c r="OCA88" s="310">
        <f t="shared" si="161"/>
        <v>-859.63297674911405</v>
      </c>
      <c r="OCB88" s="310">
        <f t="shared" si="161"/>
        <v>-859.63297674911405</v>
      </c>
      <c r="OCC88" s="310">
        <f t="shared" si="161"/>
        <v>-859.63297674911405</v>
      </c>
      <c r="OCD88" s="310">
        <f t="shared" si="161"/>
        <v>-859.63297674911405</v>
      </c>
      <c r="OCE88" s="310">
        <f t="shared" si="161"/>
        <v>-859.63297674911405</v>
      </c>
      <c r="OCF88" s="310">
        <f t="shared" si="161"/>
        <v>-859.63297674911405</v>
      </c>
      <c r="OCG88" s="310">
        <f t="shared" si="161"/>
        <v>-859.63297674911405</v>
      </c>
      <c r="OCH88" s="310">
        <f t="shared" si="161"/>
        <v>-859.63297674911405</v>
      </c>
      <c r="OCI88" s="310">
        <f t="shared" si="161"/>
        <v>-859.63297674911405</v>
      </c>
      <c r="OCJ88" s="310">
        <f t="shared" si="161"/>
        <v>-859.63297674911405</v>
      </c>
      <c r="OCK88" s="310">
        <f t="shared" si="161"/>
        <v>-859.63297674911405</v>
      </c>
      <c r="OCL88" s="310">
        <f t="shared" si="161"/>
        <v>-859.63297674911405</v>
      </c>
      <c r="OCM88" s="310">
        <f t="shared" si="161"/>
        <v>-859.63297674911405</v>
      </c>
      <c r="OCN88" s="310">
        <f t="shared" si="161"/>
        <v>-859.63297674911405</v>
      </c>
      <c r="OCO88" s="310">
        <f t="shared" si="161"/>
        <v>-859.63297674911405</v>
      </c>
      <c r="OCP88" s="310">
        <f t="shared" si="161"/>
        <v>-859.63297674911405</v>
      </c>
      <c r="OCQ88" s="310">
        <f t="shared" si="161"/>
        <v>-859.63297674911405</v>
      </c>
      <c r="OCR88" s="310">
        <f t="shared" si="161"/>
        <v>-859.63297674911405</v>
      </c>
      <c r="OCS88" s="310">
        <f t="shared" si="161"/>
        <v>-859.63297674911405</v>
      </c>
      <c r="OCT88" s="310">
        <f t="shared" si="161"/>
        <v>-859.63297674911405</v>
      </c>
      <c r="OCU88" s="310">
        <f t="shared" si="161"/>
        <v>-859.63297674911405</v>
      </c>
      <c r="OCV88" s="310">
        <f t="shared" si="161"/>
        <v>-859.63297674911405</v>
      </c>
      <c r="OCW88" s="310">
        <f t="shared" si="161"/>
        <v>-859.63297674911405</v>
      </c>
      <c r="OCX88" s="310">
        <f t="shared" si="161"/>
        <v>-859.63297674911405</v>
      </c>
      <c r="OCY88" s="310">
        <f t="shared" si="161"/>
        <v>-859.63297674911405</v>
      </c>
      <c r="OCZ88" s="310">
        <f t="shared" si="161"/>
        <v>-859.63297674911405</v>
      </c>
      <c r="ODA88" s="310">
        <f t="shared" si="161"/>
        <v>-859.63297674911405</v>
      </c>
      <c r="ODB88" s="310">
        <f t="shared" si="161"/>
        <v>-859.63297674911405</v>
      </c>
      <c r="ODC88" s="310">
        <f t="shared" si="161"/>
        <v>-859.63297674911405</v>
      </c>
      <c r="ODD88" s="310">
        <f t="shared" si="161"/>
        <v>-859.63297674911405</v>
      </c>
      <c r="ODE88" s="310">
        <f t="shared" si="161"/>
        <v>-859.63297674911405</v>
      </c>
      <c r="ODF88" s="310">
        <f t="shared" ref="ODF88:OFQ88" si="162">(ODF$87*$B101+SUM($F$8:$F$10)-((ODF$87*$B101+SUM($F$8:$F$10))/$F$11*$F$40)-($F$27*ODF$87/$D$7)-SUM($F$14:$F$26,$F$28:$F$33,$F$35:$F$36,$F$41))</f>
        <v>-859.63297674911405</v>
      </c>
      <c r="ODG88" s="310">
        <f t="shared" si="162"/>
        <v>-859.63297674911405</v>
      </c>
      <c r="ODH88" s="310">
        <f t="shared" si="162"/>
        <v>-859.63297674911405</v>
      </c>
      <c r="ODI88" s="310">
        <f t="shared" si="162"/>
        <v>-859.63297674911405</v>
      </c>
      <c r="ODJ88" s="310">
        <f t="shared" si="162"/>
        <v>-859.63297674911405</v>
      </c>
      <c r="ODK88" s="310">
        <f t="shared" si="162"/>
        <v>-859.63297674911405</v>
      </c>
      <c r="ODL88" s="310">
        <f t="shared" si="162"/>
        <v>-859.63297674911405</v>
      </c>
      <c r="ODM88" s="310">
        <f t="shared" si="162"/>
        <v>-859.63297674911405</v>
      </c>
      <c r="ODN88" s="310">
        <f t="shared" si="162"/>
        <v>-859.63297674911405</v>
      </c>
      <c r="ODO88" s="310">
        <f t="shared" si="162"/>
        <v>-859.63297674911405</v>
      </c>
      <c r="ODP88" s="310">
        <f t="shared" si="162"/>
        <v>-859.63297674911405</v>
      </c>
      <c r="ODQ88" s="310">
        <f t="shared" si="162"/>
        <v>-859.63297674911405</v>
      </c>
      <c r="ODR88" s="310">
        <f t="shared" si="162"/>
        <v>-859.63297674911405</v>
      </c>
      <c r="ODS88" s="310">
        <f t="shared" si="162"/>
        <v>-859.63297674911405</v>
      </c>
      <c r="ODT88" s="310">
        <f t="shared" si="162"/>
        <v>-859.63297674911405</v>
      </c>
      <c r="ODU88" s="310">
        <f t="shared" si="162"/>
        <v>-859.63297674911405</v>
      </c>
      <c r="ODV88" s="310">
        <f t="shared" si="162"/>
        <v>-859.63297674911405</v>
      </c>
      <c r="ODW88" s="310">
        <f t="shared" si="162"/>
        <v>-859.63297674911405</v>
      </c>
      <c r="ODX88" s="310">
        <f t="shared" si="162"/>
        <v>-859.63297674911405</v>
      </c>
      <c r="ODY88" s="310">
        <f t="shared" si="162"/>
        <v>-859.63297674911405</v>
      </c>
      <c r="ODZ88" s="310">
        <f t="shared" si="162"/>
        <v>-859.63297674911405</v>
      </c>
      <c r="OEA88" s="310">
        <f t="shared" si="162"/>
        <v>-859.63297674911405</v>
      </c>
      <c r="OEB88" s="310">
        <f t="shared" si="162"/>
        <v>-859.63297674911405</v>
      </c>
      <c r="OEC88" s="310">
        <f t="shared" si="162"/>
        <v>-859.63297674911405</v>
      </c>
      <c r="OED88" s="310">
        <f t="shared" si="162"/>
        <v>-859.63297674911405</v>
      </c>
      <c r="OEE88" s="310">
        <f t="shared" si="162"/>
        <v>-859.63297674911405</v>
      </c>
      <c r="OEF88" s="310">
        <f t="shared" si="162"/>
        <v>-859.63297674911405</v>
      </c>
      <c r="OEG88" s="310">
        <f t="shared" si="162"/>
        <v>-859.63297674911405</v>
      </c>
      <c r="OEH88" s="310">
        <f t="shared" si="162"/>
        <v>-859.63297674911405</v>
      </c>
      <c r="OEI88" s="310">
        <f t="shared" si="162"/>
        <v>-859.63297674911405</v>
      </c>
      <c r="OEJ88" s="310">
        <f t="shared" si="162"/>
        <v>-859.63297674911405</v>
      </c>
      <c r="OEK88" s="310">
        <f t="shared" si="162"/>
        <v>-859.63297674911405</v>
      </c>
      <c r="OEL88" s="310">
        <f t="shared" si="162"/>
        <v>-859.63297674911405</v>
      </c>
      <c r="OEM88" s="310">
        <f t="shared" si="162"/>
        <v>-859.63297674911405</v>
      </c>
      <c r="OEN88" s="310">
        <f t="shared" si="162"/>
        <v>-859.63297674911405</v>
      </c>
      <c r="OEO88" s="310">
        <f t="shared" si="162"/>
        <v>-859.63297674911405</v>
      </c>
      <c r="OEP88" s="310">
        <f t="shared" si="162"/>
        <v>-859.63297674911405</v>
      </c>
      <c r="OEQ88" s="310">
        <f t="shared" si="162"/>
        <v>-859.63297674911405</v>
      </c>
      <c r="OER88" s="310">
        <f t="shared" si="162"/>
        <v>-859.63297674911405</v>
      </c>
      <c r="OES88" s="310">
        <f t="shared" si="162"/>
        <v>-859.63297674911405</v>
      </c>
      <c r="OET88" s="310">
        <f t="shared" si="162"/>
        <v>-859.63297674911405</v>
      </c>
      <c r="OEU88" s="310">
        <f t="shared" si="162"/>
        <v>-859.63297674911405</v>
      </c>
      <c r="OEV88" s="310">
        <f t="shared" si="162"/>
        <v>-859.63297674911405</v>
      </c>
      <c r="OEW88" s="310">
        <f t="shared" si="162"/>
        <v>-859.63297674911405</v>
      </c>
      <c r="OEX88" s="310">
        <f t="shared" si="162"/>
        <v>-859.63297674911405</v>
      </c>
      <c r="OEY88" s="310">
        <f t="shared" si="162"/>
        <v>-859.63297674911405</v>
      </c>
      <c r="OEZ88" s="310">
        <f t="shared" si="162"/>
        <v>-859.63297674911405</v>
      </c>
      <c r="OFA88" s="310">
        <f t="shared" si="162"/>
        <v>-859.63297674911405</v>
      </c>
      <c r="OFB88" s="310">
        <f t="shared" si="162"/>
        <v>-859.63297674911405</v>
      </c>
      <c r="OFC88" s="310">
        <f t="shared" si="162"/>
        <v>-859.63297674911405</v>
      </c>
      <c r="OFD88" s="310">
        <f t="shared" si="162"/>
        <v>-859.63297674911405</v>
      </c>
      <c r="OFE88" s="310">
        <f t="shared" si="162"/>
        <v>-859.63297674911405</v>
      </c>
      <c r="OFF88" s="310">
        <f t="shared" si="162"/>
        <v>-859.63297674911405</v>
      </c>
      <c r="OFG88" s="310">
        <f t="shared" si="162"/>
        <v>-859.63297674911405</v>
      </c>
      <c r="OFH88" s="310">
        <f t="shared" si="162"/>
        <v>-859.63297674911405</v>
      </c>
      <c r="OFI88" s="310">
        <f t="shared" si="162"/>
        <v>-859.63297674911405</v>
      </c>
      <c r="OFJ88" s="310">
        <f t="shared" si="162"/>
        <v>-859.63297674911405</v>
      </c>
      <c r="OFK88" s="310">
        <f t="shared" si="162"/>
        <v>-859.63297674911405</v>
      </c>
      <c r="OFL88" s="310">
        <f t="shared" si="162"/>
        <v>-859.63297674911405</v>
      </c>
      <c r="OFM88" s="310">
        <f t="shared" si="162"/>
        <v>-859.63297674911405</v>
      </c>
      <c r="OFN88" s="310">
        <f t="shared" si="162"/>
        <v>-859.63297674911405</v>
      </c>
      <c r="OFO88" s="310">
        <f t="shared" si="162"/>
        <v>-859.63297674911405</v>
      </c>
      <c r="OFP88" s="310">
        <f t="shared" si="162"/>
        <v>-859.63297674911405</v>
      </c>
      <c r="OFQ88" s="310">
        <f t="shared" si="162"/>
        <v>-859.63297674911405</v>
      </c>
      <c r="OFR88" s="310">
        <f t="shared" ref="OFR88:OIC88" si="163">(OFR$87*$B101+SUM($F$8:$F$10)-((OFR$87*$B101+SUM($F$8:$F$10))/$F$11*$F$40)-($F$27*OFR$87/$D$7)-SUM($F$14:$F$26,$F$28:$F$33,$F$35:$F$36,$F$41))</f>
        <v>-859.63297674911405</v>
      </c>
      <c r="OFS88" s="310">
        <f t="shared" si="163"/>
        <v>-859.63297674911405</v>
      </c>
      <c r="OFT88" s="310">
        <f t="shared" si="163"/>
        <v>-859.63297674911405</v>
      </c>
      <c r="OFU88" s="310">
        <f t="shared" si="163"/>
        <v>-859.63297674911405</v>
      </c>
      <c r="OFV88" s="310">
        <f t="shared" si="163"/>
        <v>-859.63297674911405</v>
      </c>
      <c r="OFW88" s="310">
        <f t="shared" si="163"/>
        <v>-859.63297674911405</v>
      </c>
      <c r="OFX88" s="310">
        <f t="shared" si="163"/>
        <v>-859.63297674911405</v>
      </c>
      <c r="OFY88" s="310">
        <f t="shared" si="163"/>
        <v>-859.63297674911405</v>
      </c>
      <c r="OFZ88" s="310">
        <f t="shared" si="163"/>
        <v>-859.63297674911405</v>
      </c>
      <c r="OGA88" s="310">
        <f t="shared" si="163"/>
        <v>-859.63297674911405</v>
      </c>
      <c r="OGB88" s="310">
        <f t="shared" si="163"/>
        <v>-859.63297674911405</v>
      </c>
      <c r="OGC88" s="310">
        <f t="shared" si="163"/>
        <v>-859.63297674911405</v>
      </c>
      <c r="OGD88" s="310">
        <f t="shared" si="163"/>
        <v>-859.63297674911405</v>
      </c>
      <c r="OGE88" s="310">
        <f t="shared" si="163"/>
        <v>-859.63297674911405</v>
      </c>
      <c r="OGF88" s="310">
        <f t="shared" si="163"/>
        <v>-859.63297674911405</v>
      </c>
      <c r="OGG88" s="310">
        <f t="shared" si="163"/>
        <v>-859.63297674911405</v>
      </c>
      <c r="OGH88" s="310">
        <f t="shared" si="163"/>
        <v>-859.63297674911405</v>
      </c>
      <c r="OGI88" s="310">
        <f t="shared" si="163"/>
        <v>-859.63297674911405</v>
      </c>
      <c r="OGJ88" s="310">
        <f t="shared" si="163"/>
        <v>-859.63297674911405</v>
      </c>
      <c r="OGK88" s="310">
        <f t="shared" si="163"/>
        <v>-859.63297674911405</v>
      </c>
      <c r="OGL88" s="310">
        <f t="shared" si="163"/>
        <v>-859.63297674911405</v>
      </c>
      <c r="OGM88" s="310">
        <f t="shared" si="163"/>
        <v>-859.63297674911405</v>
      </c>
      <c r="OGN88" s="310">
        <f t="shared" si="163"/>
        <v>-859.63297674911405</v>
      </c>
      <c r="OGO88" s="310">
        <f t="shared" si="163"/>
        <v>-859.63297674911405</v>
      </c>
      <c r="OGP88" s="310">
        <f t="shared" si="163"/>
        <v>-859.63297674911405</v>
      </c>
      <c r="OGQ88" s="310">
        <f t="shared" si="163"/>
        <v>-859.63297674911405</v>
      </c>
      <c r="OGR88" s="310">
        <f t="shared" si="163"/>
        <v>-859.63297674911405</v>
      </c>
      <c r="OGS88" s="310">
        <f t="shared" si="163"/>
        <v>-859.63297674911405</v>
      </c>
      <c r="OGT88" s="310">
        <f t="shared" si="163"/>
        <v>-859.63297674911405</v>
      </c>
      <c r="OGU88" s="310">
        <f t="shared" si="163"/>
        <v>-859.63297674911405</v>
      </c>
      <c r="OGV88" s="310">
        <f t="shared" si="163"/>
        <v>-859.63297674911405</v>
      </c>
      <c r="OGW88" s="310">
        <f t="shared" si="163"/>
        <v>-859.63297674911405</v>
      </c>
      <c r="OGX88" s="310">
        <f t="shared" si="163"/>
        <v>-859.63297674911405</v>
      </c>
      <c r="OGY88" s="310">
        <f t="shared" si="163"/>
        <v>-859.63297674911405</v>
      </c>
      <c r="OGZ88" s="310">
        <f t="shared" si="163"/>
        <v>-859.63297674911405</v>
      </c>
      <c r="OHA88" s="310">
        <f t="shared" si="163"/>
        <v>-859.63297674911405</v>
      </c>
      <c r="OHB88" s="310">
        <f t="shared" si="163"/>
        <v>-859.63297674911405</v>
      </c>
      <c r="OHC88" s="310">
        <f t="shared" si="163"/>
        <v>-859.63297674911405</v>
      </c>
      <c r="OHD88" s="310">
        <f t="shared" si="163"/>
        <v>-859.63297674911405</v>
      </c>
      <c r="OHE88" s="310">
        <f t="shared" si="163"/>
        <v>-859.63297674911405</v>
      </c>
      <c r="OHF88" s="310">
        <f t="shared" si="163"/>
        <v>-859.63297674911405</v>
      </c>
      <c r="OHG88" s="310">
        <f t="shared" si="163"/>
        <v>-859.63297674911405</v>
      </c>
      <c r="OHH88" s="310">
        <f t="shared" si="163"/>
        <v>-859.63297674911405</v>
      </c>
      <c r="OHI88" s="310">
        <f t="shared" si="163"/>
        <v>-859.63297674911405</v>
      </c>
      <c r="OHJ88" s="310">
        <f t="shared" si="163"/>
        <v>-859.63297674911405</v>
      </c>
      <c r="OHK88" s="310">
        <f t="shared" si="163"/>
        <v>-859.63297674911405</v>
      </c>
      <c r="OHL88" s="310">
        <f t="shared" si="163"/>
        <v>-859.63297674911405</v>
      </c>
      <c r="OHM88" s="310">
        <f t="shared" si="163"/>
        <v>-859.63297674911405</v>
      </c>
      <c r="OHN88" s="310">
        <f t="shared" si="163"/>
        <v>-859.63297674911405</v>
      </c>
      <c r="OHO88" s="310">
        <f t="shared" si="163"/>
        <v>-859.63297674911405</v>
      </c>
      <c r="OHP88" s="310">
        <f t="shared" si="163"/>
        <v>-859.63297674911405</v>
      </c>
      <c r="OHQ88" s="310">
        <f t="shared" si="163"/>
        <v>-859.63297674911405</v>
      </c>
      <c r="OHR88" s="310">
        <f t="shared" si="163"/>
        <v>-859.63297674911405</v>
      </c>
      <c r="OHS88" s="310">
        <f t="shared" si="163"/>
        <v>-859.63297674911405</v>
      </c>
      <c r="OHT88" s="310">
        <f t="shared" si="163"/>
        <v>-859.63297674911405</v>
      </c>
      <c r="OHU88" s="310">
        <f t="shared" si="163"/>
        <v>-859.63297674911405</v>
      </c>
      <c r="OHV88" s="310">
        <f t="shared" si="163"/>
        <v>-859.63297674911405</v>
      </c>
      <c r="OHW88" s="310">
        <f t="shared" si="163"/>
        <v>-859.63297674911405</v>
      </c>
      <c r="OHX88" s="310">
        <f t="shared" si="163"/>
        <v>-859.63297674911405</v>
      </c>
      <c r="OHY88" s="310">
        <f t="shared" si="163"/>
        <v>-859.63297674911405</v>
      </c>
      <c r="OHZ88" s="310">
        <f t="shared" si="163"/>
        <v>-859.63297674911405</v>
      </c>
      <c r="OIA88" s="310">
        <f t="shared" si="163"/>
        <v>-859.63297674911405</v>
      </c>
      <c r="OIB88" s="310">
        <f t="shared" si="163"/>
        <v>-859.63297674911405</v>
      </c>
      <c r="OIC88" s="310">
        <f t="shared" si="163"/>
        <v>-859.63297674911405</v>
      </c>
      <c r="OID88" s="310">
        <f t="shared" ref="OID88:OKO88" si="164">(OID$87*$B101+SUM($F$8:$F$10)-((OID$87*$B101+SUM($F$8:$F$10))/$F$11*$F$40)-($F$27*OID$87/$D$7)-SUM($F$14:$F$26,$F$28:$F$33,$F$35:$F$36,$F$41))</f>
        <v>-859.63297674911405</v>
      </c>
      <c r="OIE88" s="310">
        <f t="shared" si="164"/>
        <v>-859.63297674911405</v>
      </c>
      <c r="OIF88" s="310">
        <f t="shared" si="164"/>
        <v>-859.63297674911405</v>
      </c>
      <c r="OIG88" s="310">
        <f t="shared" si="164"/>
        <v>-859.63297674911405</v>
      </c>
      <c r="OIH88" s="310">
        <f t="shared" si="164"/>
        <v>-859.63297674911405</v>
      </c>
      <c r="OII88" s="310">
        <f t="shared" si="164"/>
        <v>-859.63297674911405</v>
      </c>
      <c r="OIJ88" s="310">
        <f t="shared" si="164"/>
        <v>-859.63297674911405</v>
      </c>
      <c r="OIK88" s="310">
        <f t="shared" si="164"/>
        <v>-859.63297674911405</v>
      </c>
      <c r="OIL88" s="310">
        <f t="shared" si="164"/>
        <v>-859.63297674911405</v>
      </c>
      <c r="OIM88" s="310">
        <f t="shared" si="164"/>
        <v>-859.63297674911405</v>
      </c>
      <c r="OIN88" s="310">
        <f t="shared" si="164"/>
        <v>-859.63297674911405</v>
      </c>
      <c r="OIO88" s="310">
        <f t="shared" si="164"/>
        <v>-859.63297674911405</v>
      </c>
      <c r="OIP88" s="310">
        <f t="shared" si="164"/>
        <v>-859.63297674911405</v>
      </c>
      <c r="OIQ88" s="310">
        <f t="shared" si="164"/>
        <v>-859.63297674911405</v>
      </c>
      <c r="OIR88" s="310">
        <f t="shared" si="164"/>
        <v>-859.63297674911405</v>
      </c>
      <c r="OIS88" s="310">
        <f t="shared" si="164"/>
        <v>-859.63297674911405</v>
      </c>
      <c r="OIT88" s="310">
        <f t="shared" si="164"/>
        <v>-859.63297674911405</v>
      </c>
      <c r="OIU88" s="310">
        <f t="shared" si="164"/>
        <v>-859.63297674911405</v>
      </c>
      <c r="OIV88" s="310">
        <f t="shared" si="164"/>
        <v>-859.63297674911405</v>
      </c>
      <c r="OIW88" s="310">
        <f t="shared" si="164"/>
        <v>-859.63297674911405</v>
      </c>
      <c r="OIX88" s="310">
        <f t="shared" si="164"/>
        <v>-859.63297674911405</v>
      </c>
      <c r="OIY88" s="310">
        <f t="shared" si="164"/>
        <v>-859.63297674911405</v>
      </c>
      <c r="OIZ88" s="310">
        <f t="shared" si="164"/>
        <v>-859.63297674911405</v>
      </c>
      <c r="OJA88" s="310">
        <f t="shared" si="164"/>
        <v>-859.63297674911405</v>
      </c>
      <c r="OJB88" s="310">
        <f t="shared" si="164"/>
        <v>-859.63297674911405</v>
      </c>
      <c r="OJC88" s="310">
        <f t="shared" si="164"/>
        <v>-859.63297674911405</v>
      </c>
      <c r="OJD88" s="310">
        <f t="shared" si="164"/>
        <v>-859.63297674911405</v>
      </c>
      <c r="OJE88" s="310">
        <f t="shared" si="164"/>
        <v>-859.63297674911405</v>
      </c>
      <c r="OJF88" s="310">
        <f t="shared" si="164"/>
        <v>-859.63297674911405</v>
      </c>
      <c r="OJG88" s="310">
        <f t="shared" si="164"/>
        <v>-859.63297674911405</v>
      </c>
      <c r="OJH88" s="310">
        <f t="shared" si="164"/>
        <v>-859.63297674911405</v>
      </c>
      <c r="OJI88" s="310">
        <f t="shared" si="164"/>
        <v>-859.63297674911405</v>
      </c>
      <c r="OJJ88" s="310">
        <f t="shared" si="164"/>
        <v>-859.63297674911405</v>
      </c>
      <c r="OJK88" s="310">
        <f t="shared" si="164"/>
        <v>-859.63297674911405</v>
      </c>
      <c r="OJL88" s="310">
        <f t="shared" si="164"/>
        <v>-859.63297674911405</v>
      </c>
      <c r="OJM88" s="310">
        <f t="shared" si="164"/>
        <v>-859.63297674911405</v>
      </c>
      <c r="OJN88" s="310">
        <f t="shared" si="164"/>
        <v>-859.63297674911405</v>
      </c>
      <c r="OJO88" s="310">
        <f t="shared" si="164"/>
        <v>-859.63297674911405</v>
      </c>
      <c r="OJP88" s="310">
        <f t="shared" si="164"/>
        <v>-859.63297674911405</v>
      </c>
      <c r="OJQ88" s="310">
        <f t="shared" si="164"/>
        <v>-859.63297674911405</v>
      </c>
      <c r="OJR88" s="310">
        <f t="shared" si="164"/>
        <v>-859.63297674911405</v>
      </c>
      <c r="OJS88" s="310">
        <f t="shared" si="164"/>
        <v>-859.63297674911405</v>
      </c>
      <c r="OJT88" s="310">
        <f t="shared" si="164"/>
        <v>-859.63297674911405</v>
      </c>
      <c r="OJU88" s="310">
        <f t="shared" si="164"/>
        <v>-859.63297674911405</v>
      </c>
      <c r="OJV88" s="310">
        <f t="shared" si="164"/>
        <v>-859.63297674911405</v>
      </c>
      <c r="OJW88" s="310">
        <f t="shared" si="164"/>
        <v>-859.63297674911405</v>
      </c>
      <c r="OJX88" s="310">
        <f t="shared" si="164"/>
        <v>-859.63297674911405</v>
      </c>
      <c r="OJY88" s="310">
        <f t="shared" si="164"/>
        <v>-859.63297674911405</v>
      </c>
      <c r="OJZ88" s="310">
        <f t="shared" si="164"/>
        <v>-859.63297674911405</v>
      </c>
      <c r="OKA88" s="310">
        <f t="shared" si="164"/>
        <v>-859.63297674911405</v>
      </c>
      <c r="OKB88" s="310">
        <f t="shared" si="164"/>
        <v>-859.63297674911405</v>
      </c>
      <c r="OKC88" s="310">
        <f t="shared" si="164"/>
        <v>-859.63297674911405</v>
      </c>
      <c r="OKD88" s="310">
        <f t="shared" si="164"/>
        <v>-859.63297674911405</v>
      </c>
      <c r="OKE88" s="310">
        <f t="shared" si="164"/>
        <v>-859.63297674911405</v>
      </c>
      <c r="OKF88" s="310">
        <f t="shared" si="164"/>
        <v>-859.63297674911405</v>
      </c>
      <c r="OKG88" s="310">
        <f t="shared" si="164"/>
        <v>-859.63297674911405</v>
      </c>
      <c r="OKH88" s="310">
        <f t="shared" si="164"/>
        <v>-859.63297674911405</v>
      </c>
      <c r="OKI88" s="310">
        <f t="shared" si="164"/>
        <v>-859.63297674911405</v>
      </c>
      <c r="OKJ88" s="310">
        <f t="shared" si="164"/>
        <v>-859.63297674911405</v>
      </c>
      <c r="OKK88" s="310">
        <f t="shared" si="164"/>
        <v>-859.63297674911405</v>
      </c>
      <c r="OKL88" s="310">
        <f t="shared" si="164"/>
        <v>-859.63297674911405</v>
      </c>
      <c r="OKM88" s="310">
        <f t="shared" si="164"/>
        <v>-859.63297674911405</v>
      </c>
      <c r="OKN88" s="310">
        <f t="shared" si="164"/>
        <v>-859.63297674911405</v>
      </c>
      <c r="OKO88" s="310">
        <f t="shared" si="164"/>
        <v>-859.63297674911405</v>
      </c>
      <c r="OKP88" s="310">
        <f t="shared" ref="OKP88:ONA88" si="165">(OKP$87*$B101+SUM($F$8:$F$10)-((OKP$87*$B101+SUM($F$8:$F$10))/$F$11*$F$40)-($F$27*OKP$87/$D$7)-SUM($F$14:$F$26,$F$28:$F$33,$F$35:$F$36,$F$41))</f>
        <v>-859.63297674911405</v>
      </c>
      <c r="OKQ88" s="310">
        <f t="shared" si="165"/>
        <v>-859.63297674911405</v>
      </c>
      <c r="OKR88" s="310">
        <f t="shared" si="165"/>
        <v>-859.63297674911405</v>
      </c>
      <c r="OKS88" s="310">
        <f t="shared" si="165"/>
        <v>-859.63297674911405</v>
      </c>
      <c r="OKT88" s="310">
        <f t="shared" si="165"/>
        <v>-859.63297674911405</v>
      </c>
      <c r="OKU88" s="310">
        <f t="shared" si="165"/>
        <v>-859.63297674911405</v>
      </c>
      <c r="OKV88" s="310">
        <f t="shared" si="165"/>
        <v>-859.63297674911405</v>
      </c>
      <c r="OKW88" s="310">
        <f t="shared" si="165"/>
        <v>-859.63297674911405</v>
      </c>
      <c r="OKX88" s="310">
        <f t="shared" si="165"/>
        <v>-859.63297674911405</v>
      </c>
      <c r="OKY88" s="310">
        <f t="shared" si="165"/>
        <v>-859.63297674911405</v>
      </c>
      <c r="OKZ88" s="310">
        <f t="shared" si="165"/>
        <v>-859.63297674911405</v>
      </c>
      <c r="OLA88" s="310">
        <f t="shared" si="165"/>
        <v>-859.63297674911405</v>
      </c>
      <c r="OLB88" s="310">
        <f t="shared" si="165"/>
        <v>-859.63297674911405</v>
      </c>
      <c r="OLC88" s="310">
        <f t="shared" si="165"/>
        <v>-859.63297674911405</v>
      </c>
      <c r="OLD88" s="310">
        <f t="shared" si="165"/>
        <v>-859.63297674911405</v>
      </c>
      <c r="OLE88" s="310">
        <f t="shared" si="165"/>
        <v>-859.63297674911405</v>
      </c>
      <c r="OLF88" s="310">
        <f t="shared" si="165"/>
        <v>-859.63297674911405</v>
      </c>
      <c r="OLG88" s="310">
        <f t="shared" si="165"/>
        <v>-859.63297674911405</v>
      </c>
      <c r="OLH88" s="310">
        <f t="shared" si="165"/>
        <v>-859.63297674911405</v>
      </c>
      <c r="OLI88" s="310">
        <f t="shared" si="165"/>
        <v>-859.63297674911405</v>
      </c>
      <c r="OLJ88" s="310">
        <f t="shared" si="165"/>
        <v>-859.63297674911405</v>
      </c>
      <c r="OLK88" s="310">
        <f t="shared" si="165"/>
        <v>-859.63297674911405</v>
      </c>
      <c r="OLL88" s="310">
        <f t="shared" si="165"/>
        <v>-859.63297674911405</v>
      </c>
      <c r="OLM88" s="310">
        <f t="shared" si="165"/>
        <v>-859.63297674911405</v>
      </c>
      <c r="OLN88" s="310">
        <f t="shared" si="165"/>
        <v>-859.63297674911405</v>
      </c>
      <c r="OLO88" s="310">
        <f t="shared" si="165"/>
        <v>-859.63297674911405</v>
      </c>
      <c r="OLP88" s="310">
        <f t="shared" si="165"/>
        <v>-859.63297674911405</v>
      </c>
      <c r="OLQ88" s="310">
        <f t="shared" si="165"/>
        <v>-859.63297674911405</v>
      </c>
      <c r="OLR88" s="310">
        <f t="shared" si="165"/>
        <v>-859.63297674911405</v>
      </c>
      <c r="OLS88" s="310">
        <f t="shared" si="165"/>
        <v>-859.63297674911405</v>
      </c>
      <c r="OLT88" s="310">
        <f t="shared" si="165"/>
        <v>-859.63297674911405</v>
      </c>
      <c r="OLU88" s="310">
        <f t="shared" si="165"/>
        <v>-859.63297674911405</v>
      </c>
      <c r="OLV88" s="310">
        <f t="shared" si="165"/>
        <v>-859.63297674911405</v>
      </c>
      <c r="OLW88" s="310">
        <f t="shared" si="165"/>
        <v>-859.63297674911405</v>
      </c>
      <c r="OLX88" s="310">
        <f t="shared" si="165"/>
        <v>-859.63297674911405</v>
      </c>
      <c r="OLY88" s="310">
        <f t="shared" si="165"/>
        <v>-859.63297674911405</v>
      </c>
      <c r="OLZ88" s="310">
        <f t="shared" si="165"/>
        <v>-859.63297674911405</v>
      </c>
      <c r="OMA88" s="310">
        <f t="shared" si="165"/>
        <v>-859.63297674911405</v>
      </c>
      <c r="OMB88" s="310">
        <f t="shared" si="165"/>
        <v>-859.63297674911405</v>
      </c>
      <c r="OMC88" s="310">
        <f t="shared" si="165"/>
        <v>-859.63297674911405</v>
      </c>
      <c r="OMD88" s="310">
        <f t="shared" si="165"/>
        <v>-859.63297674911405</v>
      </c>
      <c r="OME88" s="310">
        <f t="shared" si="165"/>
        <v>-859.63297674911405</v>
      </c>
      <c r="OMF88" s="310">
        <f t="shared" si="165"/>
        <v>-859.63297674911405</v>
      </c>
      <c r="OMG88" s="310">
        <f t="shared" si="165"/>
        <v>-859.63297674911405</v>
      </c>
      <c r="OMH88" s="310">
        <f t="shared" si="165"/>
        <v>-859.63297674911405</v>
      </c>
      <c r="OMI88" s="310">
        <f t="shared" si="165"/>
        <v>-859.63297674911405</v>
      </c>
      <c r="OMJ88" s="310">
        <f t="shared" si="165"/>
        <v>-859.63297674911405</v>
      </c>
      <c r="OMK88" s="310">
        <f t="shared" si="165"/>
        <v>-859.63297674911405</v>
      </c>
      <c r="OML88" s="310">
        <f t="shared" si="165"/>
        <v>-859.63297674911405</v>
      </c>
      <c r="OMM88" s="310">
        <f t="shared" si="165"/>
        <v>-859.63297674911405</v>
      </c>
      <c r="OMN88" s="310">
        <f t="shared" si="165"/>
        <v>-859.63297674911405</v>
      </c>
      <c r="OMO88" s="310">
        <f t="shared" si="165"/>
        <v>-859.63297674911405</v>
      </c>
      <c r="OMP88" s="310">
        <f t="shared" si="165"/>
        <v>-859.63297674911405</v>
      </c>
      <c r="OMQ88" s="310">
        <f t="shared" si="165"/>
        <v>-859.63297674911405</v>
      </c>
      <c r="OMR88" s="310">
        <f t="shared" si="165"/>
        <v>-859.63297674911405</v>
      </c>
      <c r="OMS88" s="310">
        <f t="shared" si="165"/>
        <v>-859.63297674911405</v>
      </c>
      <c r="OMT88" s="310">
        <f t="shared" si="165"/>
        <v>-859.63297674911405</v>
      </c>
      <c r="OMU88" s="310">
        <f t="shared" si="165"/>
        <v>-859.63297674911405</v>
      </c>
      <c r="OMV88" s="310">
        <f t="shared" si="165"/>
        <v>-859.63297674911405</v>
      </c>
      <c r="OMW88" s="310">
        <f t="shared" si="165"/>
        <v>-859.63297674911405</v>
      </c>
      <c r="OMX88" s="310">
        <f t="shared" si="165"/>
        <v>-859.63297674911405</v>
      </c>
      <c r="OMY88" s="310">
        <f t="shared" si="165"/>
        <v>-859.63297674911405</v>
      </c>
      <c r="OMZ88" s="310">
        <f t="shared" si="165"/>
        <v>-859.63297674911405</v>
      </c>
      <c r="ONA88" s="310">
        <f t="shared" si="165"/>
        <v>-859.63297674911405</v>
      </c>
      <c r="ONB88" s="310">
        <f t="shared" ref="ONB88:OPM88" si="166">(ONB$87*$B101+SUM($F$8:$F$10)-((ONB$87*$B101+SUM($F$8:$F$10))/$F$11*$F$40)-($F$27*ONB$87/$D$7)-SUM($F$14:$F$26,$F$28:$F$33,$F$35:$F$36,$F$41))</f>
        <v>-859.63297674911405</v>
      </c>
      <c r="ONC88" s="310">
        <f t="shared" si="166"/>
        <v>-859.63297674911405</v>
      </c>
      <c r="OND88" s="310">
        <f t="shared" si="166"/>
        <v>-859.63297674911405</v>
      </c>
      <c r="ONE88" s="310">
        <f t="shared" si="166"/>
        <v>-859.63297674911405</v>
      </c>
      <c r="ONF88" s="310">
        <f t="shared" si="166"/>
        <v>-859.63297674911405</v>
      </c>
      <c r="ONG88" s="310">
        <f t="shared" si="166"/>
        <v>-859.63297674911405</v>
      </c>
      <c r="ONH88" s="310">
        <f t="shared" si="166"/>
        <v>-859.63297674911405</v>
      </c>
      <c r="ONI88" s="310">
        <f t="shared" si="166"/>
        <v>-859.63297674911405</v>
      </c>
      <c r="ONJ88" s="310">
        <f t="shared" si="166"/>
        <v>-859.63297674911405</v>
      </c>
      <c r="ONK88" s="310">
        <f t="shared" si="166"/>
        <v>-859.63297674911405</v>
      </c>
      <c r="ONL88" s="310">
        <f t="shared" si="166"/>
        <v>-859.63297674911405</v>
      </c>
      <c r="ONM88" s="310">
        <f t="shared" si="166"/>
        <v>-859.63297674911405</v>
      </c>
      <c r="ONN88" s="310">
        <f t="shared" si="166"/>
        <v>-859.63297674911405</v>
      </c>
      <c r="ONO88" s="310">
        <f t="shared" si="166"/>
        <v>-859.63297674911405</v>
      </c>
      <c r="ONP88" s="310">
        <f t="shared" si="166"/>
        <v>-859.63297674911405</v>
      </c>
      <c r="ONQ88" s="310">
        <f t="shared" si="166"/>
        <v>-859.63297674911405</v>
      </c>
      <c r="ONR88" s="310">
        <f t="shared" si="166"/>
        <v>-859.63297674911405</v>
      </c>
      <c r="ONS88" s="310">
        <f t="shared" si="166"/>
        <v>-859.63297674911405</v>
      </c>
      <c r="ONT88" s="310">
        <f t="shared" si="166"/>
        <v>-859.63297674911405</v>
      </c>
      <c r="ONU88" s="310">
        <f t="shared" si="166"/>
        <v>-859.63297674911405</v>
      </c>
      <c r="ONV88" s="310">
        <f t="shared" si="166"/>
        <v>-859.63297674911405</v>
      </c>
      <c r="ONW88" s="310">
        <f t="shared" si="166"/>
        <v>-859.63297674911405</v>
      </c>
      <c r="ONX88" s="310">
        <f t="shared" si="166"/>
        <v>-859.63297674911405</v>
      </c>
      <c r="ONY88" s="310">
        <f t="shared" si="166"/>
        <v>-859.63297674911405</v>
      </c>
      <c r="ONZ88" s="310">
        <f t="shared" si="166"/>
        <v>-859.63297674911405</v>
      </c>
      <c r="OOA88" s="310">
        <f t="shared" si="166"/>
        <v>-859.63297674911405</v>
      </c>
      <c r="OOB88" s="310">
        <f t="shared" si="166"/>
        <v>-859.63297674911405</v>
      </c>
      <c r="OOC88" s="310">
        <f t="shared" si="166"/>
        <v>-859.63297674911405</v>
      </c>
      <c r="OOD88" s="310">
        <f t="shared" si="166"/>
        <v>-859.63297674911405</v>
      </c>
      <c r="OOE88" s="310">
        <f t="shared" si="166"/>
        <v>-859.63297674911405</v>
      </c>
      <c r="OOF88" s="310">
        <f t="shared" si="166"/>
        <v>-859.63297674911405</v>
      </c>
      <c r="OOG88" s="310">
        <f t="shared" si="166"/>
        <v>-859.63297674911405</v>
      </c>
      <c r="OOH88" s="310">
        <f t="shared" si="166"/>
        <v>-859.63297674911405</v>
      </c>
      <c r="OOI88" s="310">
        <f t="shared" si="166"/>
        <v>-859.63297674911405</v>
      </c>
      <c r="OOJ88" s="310">
        <f t="shared" si="166"/>
        <v>-859.63297674911405</v>
      </c>
      <c r="OOK88" s="310">
        <f t="shared" si="166"/>
        <v>-859.63297674911405</v>
      </c>
      <c r="OOL88" s="310">
        <f t="shared" si="166"/>
        <v>-859.63297674911405</v>
      </c>
      <c r="OOM88" s="310">
        <f t="shared" si="166"/>
        <v>-859.63297674911405</v>
      </c>
      <c r="OON88" s="310">
        <f t="shared" si="166"/>
        <v>-859.63297674911405</v>
      </c>
      <c r="OOO88" s="310">
        <f t="shared" si="166"/>
        <v>-859.63297674911405</v>
      </c>
      <c r="OOP88" s="310">
        <f t="shared" si="166"/>
        <v>-859.63297674911405</v>
      </c>
      <c r="OOQ88" s="310">
        <f t="shared" si="166"/>
        <v>-859.63297674911405</v>
      </c>
      <c r="OOR88" s="310">
        <f t="shared" si="166"/>
        <v>-859.63297674911405</v>
      </c>
      <c r="OOS88" s="310">
        <f t="shared" si="166"/>
        <v>-859.63297674911405</v>
      </c>
      <c r="OOT88" s="310">
        <f t="shared" si="166"/>
        <v>-859.63297674911405</v>
      </c>
      <c r="OOU88" s="310">
        <f t="shared" si="166"/>
        <v>-859.63297674911405</v>
      </c>
      <c r="OOV88" s="310">
        <f t="shared" si="166"/>
        <v>-859.63297674911405</v>
      </c>
      <c r="OOW88" s="310">
        <f t="shared" si="166"/>
        <v>-859.63297674911405</v>
      </c>
      <c r="OOX88" s="310">
        <f t="shared" si="166"/>
        <v>-859.63297674911405</v>
      </c>
      <c r="OOY88" s="310">
        <f t="shared" si="166"/>
        <v>-859.63297674911405</v>
      </c>
      <c r="OOZ88" s="310">
        <f t="shared" si="166"/>
        <v>-859.63297674911405</v>
      </c>
      <c r="OPA88" s="310">
        <f t="shared" si="166"/>
        <v>-859.63297674911405</v>
      </c>
      <c r="OPB88" s="310">
        <f t="shared" si="166"/>
        <v>-859.63297674911405</v>
      </c>
      <c r="OPC88" s="310">
        <f t="shared" si="166"/>
        <v>-859.63297674911405</v>
      </c>
      <c r="OPD88" s="310">
        <f t="shared" si="166"/>
        <v>-859.63297674911405</v>
      </c>
      <c r="OPE88" s="310">
        <f t="shared" si="166"/>
        <v>-859.63297674911405</v>
      </c>
      <c r="OPF88" s="310">
        <f t="shared" si="166"/>
        <v>-859.63297674911405</v>
      </c>
      <c r="OPG88" s="310">
        <f t="shared" si="166"/>
        <v>-859.63297674911405</v>
      </c>
      <c r="OPH88" s="310">
        <f t="shared" si="166"/>
        <v>-859.63297674911405</v>
      </c>
      <c r="OPI88" s="310">
        <f t="shared" si="166"/>
        <v>-859.63297674911405</v>
      </c>
      <c r="OPJ88" s="310">
        <f t="shared" si="166"/>
        <v>-859.63297674911405</v>
      </c>
      <c r="OPK88" s="310">
        <f t="shared" si="166"/>
        <v>-859.63297674911405</v>
      </c>
      <c r="OPL88" s="310">
        <f t="shared" si="166"/>
        <v>-859.63297674911405</v>
      </c>
      <c r="OPM88" s="310">
        <f t="shared" si="166"/>
        <v>-859.63297674911405</v>
      </c>
      <c r="OPN88" s="310">
        <f t="shared" ref="OPN88:ORY88" si="167">(OPN$87*$B101+SUM($F$8:$F$10)-((OPN$87*$B101+SUM($F$8:$F$10))/$F$11*$F$40)-($F$27*OPN$87/$D$7)-SUM($F$14:$F$26,$F$28:$F$33,$F$35:$F$36,$F$41))</f>
        <v>-859.63297674911405</v>
      </c>
      <c r="OPO88" s="310">
        <f t="shared" si="167"/>
        <v>-859.63297674911405</v>
      </c>
      <c r="OPP88" s="310">
        <f t="shared" si="167"/>
        <v>-859.63297674911405</v>
      </c>
      <c r="OPQ88" s="310">
        <f t="shared" si="167"/>
        <v>-859.63297674911405</v>
      </c>
      <c r="OPR88" s="310">
        <f t="shared" si="167"/>
        <v>-859.63297674911405</v>
      </c>
      <c r="OPS88" s="310">
        <f t="shared" si="167"/>
        <v>-859.63297674911405</v>
      </c>
      <c r="OPT88" s="310">
        <f t="shared" si="167"/>
        <v>-859.63297674911405</v>
      </c>
      <c r="OPU88" s="310">
        <f t="shared" si="167"/>
        <v>-859.63297674911405</v>
      </c>
      <c r="OPV88" s="310">
        <f t="shared" si="167"/>
        <v>-859.63297674911405</v>
      </c>
      <c r="OPW88" s="310">
        <f t="shared" si="167"/>
        <v>-859.63297674911405</v>
      </c>
      <c r="OPX88" s="310">
        <f t="shared" si="167"/>
        <v>-859.63297674911405</v>
      </c>
      <c r="OPY88" s="310">
        <f t="shared" si="167"/>
        <v>-859.63297674911405</v>
      </c>
      <c r="OPZ88" s="310">
        <f t="shared" si="167"/>
        <v>-859.63297674911405</v>
      </c>
      <c r="OQA88" s="310">
        <f t="shared" si="167"/>
        <v>-859.63297674911405</v>
      </c>
      <c r="OQB88" s="310">
        <f t="shared" si="167"/>
        <v>-859.63297674911405</v>
      </c>
      <c r="OQC88" s="310">
        <f t="shared" si="167"/>
        <v>-859.63297674911405</v>
      </c>
      <c r="OQD88" s="310">
        <f t="shared" si="167"/>
        <v>-859.63297674911405</v>
      </c>
      <c r="OQE88" s="310">
        <f t="shared" si="167"/>
        <v>-859.63297674911405</v>
      </c>
      <c r="OQF88" s="310">
        <f t="shared" si="167"/>
        <v>-859.63297674911405</v>
      </c>
      <c r="OQG88" s="310">
        <f t="shared" si="167"/>
        <v>-859.63297674911405</v>
      </c>
      <c r="OQH88" s="310">
        <f t="shared" si="167"/>
        <v>-859.63297674911405</v>
      </c>
      <c r="OQI88" s="310">
        <f t="shared" si="167"/>
        <v>-859.63297674911405</v>
      </c>
      <c r="OQJ88" s="310">
        <f t="shared" si="167"/>
        <v>-859.63297674911405</v>
      </c>
      <c r="OQK88" s="310">
        <f t="shared" si="167"/>
        <v>-859.63297674911405</v>
      </c>
      <c r="OQL88" s="310">
        <f t="shared" si="167"/>
        <v>-859.63297674911405</v>
      </c>
      <c r="OQM88" s="310">
        <f t="shared" si="167"/>
        <v>-859.63297674911405</v>
      </c>
      <c r="OQN88" s="310">
        <f t="shared" si="167"/>
        <v>-859.63297674911405</v>
      </c>
      <c r="OQO88" s="310">
        <f t="shared" si="167"/>
        <v>-859.63297674911405</v>
      </c>
      <c r="OQP88" s="310">
        <f t="shared" si="167"/>
        <v>-859.63297674911405</v>
      </c>
      <c r="OQQ88" s="310">
        <f t="shared" si="167"/>
        <v>-859.63297674911405</v>
      </c>
      <c r="OQR88" s="310">
        <f t="shared" si="167"/>
        <v>-859.63297674911405</v>
      </c>
      <c r="OQS88" s="310">
        <f t="shared" si="167"/>
        <v>-859.63297674911405</v>
      </c>
      <c r="OQT88" s="310">
        <f t="shared" si="167"/>
        <v>-859.63297674911405</v>
      </c>
      <c r="OQU88" s="310">
        <f t="shared" si="167"/>
        <v>-859.63297674911405</v>
      </c>
      <c r="OQV88" s="310">
        <f t="shared" si="167"/>
        <v>-859.63297674911405</v>
      </c>
      <c r="OQW88" s="310">
        <f t="shared" si="167"/>
        <v>-859.63297674911405</v>
      </c>
      <c r="OQX88" s="310">
        <f t="shared" si="167"/>
        <v>-859.63297674911405</v>
      </c>
      <c r="OQY88" s="310">
        <f t="shared" si="167"/>
        <v>-859.63297674911405</v>
      </c>
      <c r="OQZ88" s="310">
        <f t="shared" si="167"/>
        <v>-859.63297674911405</v>
      </c>
      <c r="ORA88" s="310">
        <f t="shared" si="167"/>
        <v>-859.63297674911405</v>
      </c>
      <c r="ORB88" s="310">
        <f t="shared" si="167"/>
        <v>-859.63297674911405</v>
      </c>
      <c r="ORC88" s="310">
        <f t="shared" si="167"/>
        <v>-859.63297674911405</v>
      </c>
      <c r="ORD88" s="310">
        <f t="shared" si="167"/>
        <v>-859.63297674911405</v>
      </c>
      <c r="ORE88" s="310">
        <f t="shared" si="167"/>
        <v>-859.63297674911405</v>
      </c>
      <c r="ORF88" s="310">
        <f t="shared" si="167"/>
        <v>-859.63297674911405</v>
      </c>
      <c r="ORG88" s="310">
        <f t="shared" si="167"/>
        <v>-859.63297674911405</v>
      </c>
      <c r="ORH88" s="310">
        <f t="shared" si="167"/>
        <v>-859.63297674911405</v>
      </c>
      <c r="ORI88" s="310">
        <f t="shared" si="167"/>
        <v>-859.63297674911405</v>
      </c>
      <c r="ORJ88" s="310">
        <f t="shared" si="167"/>
        <v>-859.63297674911405</v>
      </c>
      <c r="ORK88" s="310">
        <f t="shared" si="167"/>
        <v>-859.63297674911405</v>
      </c>
      <c r="ORL88" s="310">
        <f t="shared" si="167"/>
        <v>-859.63297674911405</v>
      </c>
      <c r="ORM88" s="310">
        <f t="shared" si="167"/>
        <v>-859.63297674911405</v>
      </c>
      <c r="ORN88" s="310">
        <f t="shared" si="167"/>
        <v>-859.63297674911405</v>
      </c>
      <c r="ORO88" s="310">
        <f t="shared" si="167"/>
        <v>-859.63297674911405</v>
      </c>
      <c r="ORP88" s="310">
        <f t="shared" si="167"/>
        <v>-859.63297674911405</v>
      </c>
      <c r="ORQ88" s="310">
        <f t="shared" si="167"/>
        <v>-859.63297674911405</v>
      </c>
      <c r="ORR88" s="310">
        <f t="shared" si="167"/>
        <v>-859.63297674911405</v>
      </c>
      <c r="ORS88" s="310">
        <f t="shared" si="167"/>
        <v>-859.63297674911405</v>
      </c>
      <c r="ORT88" s="310">
        <f t="shared" si="167"/>
        <v>-859.63297674911405</v>
      </c>
      <c r="ORU88" s="310">
        <f t="shared" si="167"/>
        <v>-859.63297674911405</v>
      </c>
      <c r="ORV88" s="310">
        <f t="shared" si="167"/>
        <v>-859.63297674911405</v>
      </c>
      <c r="ORW88" s="310">
        <f t="shared" si="167"/>
        <v>-859.63297674911405</v>
      </c>
      <c r="ORX88" s="310">
        <f t="shared" si="167"/>
        <v>-859.63297674911405</v>
      </c>
      <c r="ORY88" s="310">
        <f t="shared" si="167"/>
        <v>-859.63297674911405</v>
      </c>
      <c r="ORZ88" s="310">
        <f t="shared" ref="ORZ88:OUK88" si="168">(ORZ$87*$B101+SUM($F$8:$F$10)-((ORZ$87*$B101+SUM($F$8:$F$10))/$F$11*$F$40)-($F$27*ORZ$87/$D$7)-SUM($F$14:$F$26,$F$28:$F$33,$F$35:$F$36,$F$41))</f>
        <v>-859.63297674911405</v>
      </c>
      <c r="OSA88" s="310">
        <f t="shared" si="168"/>
        <v>-859.63297674911405</v>
      </c>
      <c r="OSB88" s="310">
        <f t="shared" si="168"/>
        <v>-859.63297674911405</v>
      </c>
      <c r="OSC88" s="310">
        <f t="shared" si="168"/>
        <v>-859.63297674911405</v>
      </c>
      <c r="OSD88" s="310">
        <f t="shared" si="168"/>
        <v>-859.63297674911405</v>
      </c>
      <c r="OSE88" s="310">
        <f t="shared" si="168"/>
        <v>-859.63297674911405</v>
      </c>
      <c r="OSF88" s="310">
        <f t="shared" si="168"/>
        <v>-859.63297674911405</v>
      </c>
      <c r="OSG88" s="310">
        <f t="shared" si="168"/>
        <v>-859.63297674911405</v>
      </c>
      <c r="OSH88" s="310">
        <f t="shared" si="168"/>
        <v>-859.63297674911405</v>
      </c>
      <c r="OSI88" s="310">
        <f t="shared" si="168"/>
        <v>-859.63297674911405</v>
      </c>
      <c r="OSJ88" s="310">
        <f t="shared" si="168"/>
        <v>-859.63297674911405</v>
      </c>
      <c r="OSK88" s="310">
        <f t="shared" si="168"/>
        <v>-859.63297674911405</v>
      </c>
      <c r="OSL88" s="310">
        <f t="shared" si="168"/>
        <v>-859.63297674911405</v>
      </c>
      <c r="OSM88" s="310">
        <f t="shared" si="168"/>
        <v>-859.63297674911405</v>
      </c>
      <c r="OSN88" s="310">
        <f t="shared" si="168"/>
        <v>-859.63297674911405</v>
      </c>
      <c r="OSO88" s="310">
        <f t="shared" si="168"/>
        <v>-859.63297674911405</v>
      </c>
      <c r="OSP88" s="310">
        <f t="shared" si="168"/>
        <v>-859.63297674911405</v>
      </c>
      <c r="OSQ88" s="310">
        <f t="shared" si="168"/>
        <v>-859.63297674911405</v>
      </c>
      <c r="OSR88" s="310">
        <f t="shared" si="168"/>
        <v>-859.63297674911405</v>
      </c>
      <c r="OSS88" s="310">
        <f t="shared" si="168"/>
        <v>-859.63297674911405</v>
      </c>
      <c r="OST88" s="310">
        <f t="shared" si="168"/>
        <v>-859.63297674911405</v>
      </c>
      <c r="OSU88" s="310">
        <f t="shared" si="168"/>
        <v>-859.63297674911405</v>
      </c>
      <c r="OSV88" s="310">
        <f t="shared" si="168"/>
        <v>-859.63297674911405</v>
      </c>
      <c r="OSW88" s="310">
        <f t="shared" si="168"/>
        <v>-859.63297674911405</v>
      </c>
      <c r="OSX88" s="310">
        <f t="shared" si="168"/>
        <v>-859.63297674911405</v>
      </c>
      <c r="OSY88" s="310">
        <f t="shared" si="168"/>
        <v>-859.63297674911405</v>
      </c>
      <c r="OSZ88" s="310">
        <f t="shared" si="168"/>
        <v>-859.63297674911405</v>
      </c>
      <c r="OTA88" s="310">
        <f t="shared" si="168"/>
        <v>-859.63297674911405</v>
      </c>
      <c r="OTB88" s="310">
        <f t="shared" si="168"/>
        <v>-859.63297674911405</v>
      </c>
      <c r="OTC88" s="310">
        <f t="shared" si="168"/>
        <v>-859.63297674911405</v>
      </c>
      <c r="OTD88" s="310">
        <f t="shared" si="168"/>
        <v>-859.63297674911405</v>
      </c>
      <c r="OTE88" s="310">
        <f t="shared" si="168"/>
        <v>-859.63297674911405</v>
      </c>
      <c r="OTF88" s="310">
        <f t="shared" si="168"/>
        <v>-859.63297674911405</v>
      </c>
      <c r="OTG88" s="310">
        <f t="shared" si="168"/>
        <v>-859.63297674911405</v>
      </c>
      <c r="OTH88" s="310">
        <f t="shared" si="168"/>
        <v>-859.63297674911405</v>
      </c>
      <c r="OTI88" s="310">
        <f t="shared" si="168"/>
        <v>-859.63297674911405</v>
      </c>
      <c r="OTJ88" s="310">
        <f t="shared" si="168"/>
        <v>-859.63297674911405</v>
      </c>
      <c r="OTK88" s="310">
        <f t="shared" si="168"/>
        <v>-859.63297674911405</v>
      </c>
      <c r="OTL88" s="310">
        <f t="shared" si="168"/>
        <v>-859.63297674911405</v>
      </c>
      <c r="OTM88" s="310">
        <f t="shared" si="168"/>
        <v>-859.63297674911405</v>
      </c>
      <c r="OTN88" s="310">
        <f t="shared" si="168"/>
        <v>-859.63297674911405</v>
      </c>
      <c r="OTO88" s="310">
        <f t="shared" si="168"/>
        <v>-859.63297674911405</v>
      </c>
      <c r="OTP88" s="310">
        <f t="shared" si="168"/>
        <v>-859.63297674911405</v>
      </c>
      <c r="OTQ88" s="310">
        <f t="shared" si="168"/>
        <v>-859.63297674911405</v>
      </c>
      <c r="OTR88" s="310">
        <f t="shared" si="168"/>
        <v>-859.63297674911405</v>
      </c>
      <c r="OTS88" s="310">
        <f t="shared" si="168"/>
        <v>-859.63297674911405</v>
      </c>
      <c r="OTT88" s="310">
        <f t="shared" si="168"/>
        <v>-859.63297674911405</v>
      </c>
      <c r="OTU88" s="310">
        <f t="shared" si="168"/>
        <v>-859.63297674911405</v>
      </c>
      <c r="OTV88" s="310">
        <f t="shared" si="168"/>
        <v>-859.63297674911405</v>
      </c>
      <c r="OTW88" s="310">
        <f t="shared" si="168"/>
        <v>-859.63297674911405</v>
      </c>
      <c r="OTX88" s="310">
        <f t="shared" si="168"/>
        <v>-859.63297674911405</v>
      </c>
      <c r="OTY88" s="310">
        <f t="shared" si="168"/>
        <v>-859.63297674911405</v>
      </c>
      <c r="OTZ88" s="310">
        <f t="shared" si="168"/>
        <v>-859.63297674911405</v>
      </c>
      <c r="OUA88" s="310">
        <f t="shared" si="168"/>
        <v>-859.63297674911405</v>
      </c>
      <c r="OUB88" s="310">
        <f t="shared" si="168"/>
        <v>-859.63297674911405</v>
      </c>
      <c r="OUC88" s="310">
        <f t="shared" si="168"/>
        <v>-859.63297674911405</v>
      </c>
      <c r="OUD88" s="310">
        <f t="shared" si="168"/>
        <v>-859.63297674911405</v>
      </c>
      <c r="OUE88" s="310">
        <f t="shared" si="168"/>
        <v>-859.63297674911405</v>
      </c>
      <c r="OUF88" s="310">
        <f t="shared" si="168"/>
        <v>-859.63297674911405</v>
      </c>
      <c r="OUG88" s="310">
        <f t="shared" si="168"/>
        <v>-859.63297674911405</v>
      </c>
      <c r="OUH88" s="310">
        <f t="shared" si="168"/>
        <v>-859.63297674911405</v>
      </c>
      <c r="OUI88" s="310">
        <f t="shared" si="168"/>
        <v>-859.63297674911405</v>
      </c>
      <c r="OUJ88" s="310">
        <f t="shared" si="168"/>
        <v>-859.63297674911405</v>
      </c>
      <c r="OUK88" s="310">
        <f t="shared" si="168"/>
        <v>-859.63297674911405</v>
      </c>
      <c r="OUL88" s="310">
        <f t="shared" ref="OUL88:OWW88" si="169">(OUL$87*$B101+SUM($F$8:$F$10)-((OUL$87*$B101+SUM($F$8:$F$10))/$F$11*$F$40)-($F$27*OUL$87/$D$7)-SUM($F$14:$F$26,$F$28:$F$33,$F$35:$F$36,$F$41))</f>
        <v>-859.63297674911405</v>
      </c>
      <c r="OUM88" s="310">
        <f t="shared" si="169"/>
        <v>-859.63297674911405</v>
      </c>
      <c r="OUN88" s="310">
        <f t="shared" si="169"/>
        <v>-859.63297674911405</v>
      </c>
      <c r="OUO88" s="310">
        <f t="shared" si="169"/>
        <v>-859.63297674911405</v>
      </c>
      <c r="OUP88" s="310">
        <f t="shared" si="169"/>
        <v>-859.63297674911405</v>
      </c>
      <c r="OUQ88" s="310">
        <f t="shared" si="169"/>
        <v>-859.63297674911405</v>
      </c>
      <c r="OUR88" s="310">
        <f t="shared" si="169"/>
        <v>-859.63297674911405</v>
      </c>
      <c r="OUS88" s="310">
        <f t="shared" si="169"/>
        <v>-859.63297674911405</v>
      </c>
      <c r="OUT88" s="310">
        <f t="shared" si="169"/>
        <v>-859.63297674911405</v>
      </c>
      <c r="OUU88" s="310">
        <f t="shared" si="169"/>
        <v>-859.63297674911405</v>
      </c>
      <c r="OUV88" s="310">
        <f t="shared" si="169"/>
        <v>-859.63297674911405</v>
      </c>
      <c r="OUW88" s="310">
        <f t="shared" si="169"/>
        <v>-859.63297674911405</v>
      </c>
      <c r="OUX88" s="310">
        <f t="shared" si="169"/>
        <v>-859.63297674911405</v>
      </c>
      <c r="OUY88" s="310">
        <f t="shared" si="169"/>
        <v>-859.63297674911405</v>
      </c>
      <c r="OUZ88" s="310">
        <f t="shared" si="169"/>
        <v>-859.63297674911405</v>
      </c>
      <c r="OVA88" s="310">
        <f t="shared" si="169"/>
        <v>-859.63297674911405</v>
      </c>
      <c r="OVB88" s="310">
        <f t="shared" si="169"/>
        <v>-859.63297674911405</v>
      </c>
      <c r="OVC88" s="310">
        <f t="shared" si="169"/>
        <v>-859.63297674911405</v>
      </c>
      <c r="OVD88" s="310">
        <f t="shared" si="169"/>
        <v>-859.63297674911405</v>
      </c>
      <c r="OVE88" s="310">
        <f t="shared" si="169"/>
        <v>-859.63297674911405</v>
      </c>
      <c r="OVF88" s="310">
        <f t="shared" si="169"/>
        <v>-859.63297674911405</v>
      </c>
      <c r="OVG88" s="310">
        <f t="shared" si="169"/>
        <v>-859.63297674911405</v>
      </c>
      <c r="OVH88" s="310">
        <f t="shared" si="169"/>
        <v>-859.63297674911405</v>
      </c>
      <c r="OVI88" s="310">
        <f t="shared" si="169"/>
        <v>-859.63297674911405</v>
      </c>
      <c r="OVJ88" s="310">
        <f t="shared" si="169"/>
        <v>-859.63297674911405</v>
      </c>
      <c r="OVK88" s="310">
        <f t="shared" si="169"/>
        <v>-859.63297674911405</v>
      </c>
      <c r="OVL88" s="310">
        <f t="shared" si="169"/>
        <v>-859.63297674911405</v>
      </c>
      <c r="OVM88" s="310">
        <f t="shared" si="169"/>
        <v>-859.63297674911405</v>
      </c>
      <c r="OVN88" s="310">
        <f t="shared" si="169"/>
        <v>-859.63297674911405</v>
      </c>
      <c r="OVO88" s="310">
        <f t="shared" si="169"/>
        <v>-859.63297674911405</v>
      </c>
      <c r="OVP88" s="310">
        <f t="shared" si="169"/>
        <v>-859.63297674911405</v>
      </c>
      <c r="OVQ88" s="310">
        <f t="shared" si="169"/>
        <v>-859.63297674911405</v>
      </c>
      <c r="OVR88" s="310">
        <f t="shared" si="169"/>
        <v>-859.63297674911405</v>
      </c>
      <c r="OVS88" s="310">
        <f t="shared" si="169"/>
        <v>-859.63297674911405</v>
      </c>
      <c r="OVT88" s="310">
        <f t="shared" si="169"/>
        <v>-859.63297674911405</v>
      </c>
      <c r="OVU88" s="310">
        <f t="shared" si="169"/>
        <v>-859.63297674911405</v>
      </c>
      <c r="OVV88" s="310">
        <f t="shared" si="169"/>
        <v>-859.63297674911405</v>
      </c>
      <c r="OVW88" s="310">
        <f t="shared" si="169"/>
        <v>-859.63297674911405</v>
      </c>
      <c r="OVX88" s="310">
        <f t="shared" si="169"/>
        <v>-859.63297674911405</v>
      </c>
      <c r="OVY88" s="310">
        <f t="shared" si="169"/>
        <v>-859.63297674911405</v>
      </c>
      <c r="OVZ88" s="310">
        <f t="shared" si="169"/>
        <v>-859.63297674911405</v>
      </c>
      <c r="OWA88" s="310">
        <f t="shared" si="169"/>
        <v>-859.63297674911405</v>
      </c>
      <c r="OWB88" s="310">
        <f t="shared" si="169"/>
        <v>-859.63297674911405</v>
      </c>
      <c r="OWC88" s="310">
        <f t="shared" si="169"/>
        <v>-859.63297674911405</v>
      </c>
      <c r="OWD88" s="310">
        <f t="shared" si="169"/>
        <v>-859.63297674911405</v>
      </c>
      <c r="OWE88" s="310">
        <f t="shared" si="169"/>
        <v>-859.63297674911405</v>
      </c>
      <c r="OWF88" s="310">
        <f t="shared" si="169"/>
        <v>-859.63297674911405</v>
      </c>
      <c r="OWG88" s="310">
        <f t="shared" si="169"/>
        <v>-859.63297674911405</v>
      </c>
      <c r="OWH88" s="310">
        <f t="shared" si="169"/>
        <v>-859.63297674911405</v>
      </c>
      <c r="OWI88" s="310">
        <f t="shared" si="169"/>
        <v>-859.63297674911405</v>
      </c>
      <c r="OWJ88" s="310">
        <f t="shared" si="169"/>
        <v>-859.63297674911405</v>
      </c>
      <c r="OWK88" s="310">
        <f t="shared" si="169"/>
        <v>-859.63297674911405</v>
      </c>
      <c r="OWL88" s="310">
        <f t="shared" si="169"/>
        <v>-859.63297674911405</v>
      </c>
      <c r="OWM88" s="310">
        <f t="shared" si="169"/>
        <v>-859.63297674911405</v>
      </c>
      <c r="OWN88" s="310">
        <f t="shared" si="169"/>
        <v>-859.63297674911405</v>
      </c>
      <c r="OWO88" s="310">
        <f t="shared" si="169"/>
        <v>-859.63297674911405</v>
      </c>
      <c r="OWP88" s="310">
        <f t="shared" si="169"/>
        <v>-859.63297674911405</v>
      </c>
      <c r="OWQ88" s="310">
        <f t="shared" si="169"/>
        <v>-859.63297674911405</v>
      </c>
      <c r="OWR88" s="310">
        <f t="shared" si="169"/>
        <v>-859.63297674911405</v>
      </c>
      <c r="OWS88" s="310">
        <f t="shared" si="169"/>
        <v>-859.63297674911405</v>
      </c>
      <c r="OWT88" s="310">
        <f t="shared" si="169"/>
        <v>-859.63297674911405</v>
      </c>
      <c r="OWU88" s="310">
        <f t="shared" si="169"/>
        <v>-859.63297674911405</v>
      </c>
      <c r="OWV88" s="310">
        <f t="shared" si="169"/>
        <v>-859.63297674911405</v>
      </c>
      <c r="OWW88" s="310">
        <f t="shared" si="169"/>
        <v>-859.63297674911405</v>
      </c>
      <c r="OWX88" s="310">
        <f t="shared" ref="OWX88:OZI88" si="170">(OWX$87*$B101+SUM($F$8:$F$10)-((OWX$87*$B101+SUM($F$8:$F$10))/$F$11*$F$40)-($F$27*OWX$87/$D$7)-SUM($F$14:$F$26,$F$28:$F$33,$F$35:$F$36,$F$41))</f>
        <v>-859.63297674911405</v>
      </c>
      <c r="OWY88" s="310">
        <f t="shared" si="170"/>
        <v>-859.63297674911405</v>
      </c>
      <c r="OWZ88" s="310">
        <f t="shared" si="170"/>
        <v>-859.63297674911405</v>
      </c>
      <c r="OXA88" s="310">
        <f t="shared" si="170"/>
        <v>-859.63297674911405</v>
      </c>
      <c r="OXB88" s="310">
        <f t="shared" si="170"/>
        <v>-859.63297674911405</v>
      </c>
      <c r="OXC88" s="310">
        <f t="shared" si="170"/>
        <v>-859.63297674911405</v>
      </c>
      <c r="OXD88" s="310">
        <f t="shared" si="170"/>
        <v>-859.63297674911405</v>
      </c>
      <c r="OXE88" s="310">
        <f t="shared" si="170"/>
        <v>-859.63297674911405</v>
      </c>
      <c r="OXF88" s="310">
        <f t="shared" si="170"/>
        <v>-859.63297674911405</v>
      </c>
      <c r="OXG88" s="310">
        <f t="shared" si="170"/>
        <v>-859.63297674911405</v>
      </c>
      <c r="OXH88" s="310">
        <f t="shared" si="170"/>
        <v>-859.63297674911405</v>
      </c>
      <c r="OXI88" s="310">
        <f t="shared" si="170"/>
        <v>-859.63297674911405</v>
      </c>
      <c r="OXJ88" s="310">
        <f t="shared" si="170"/>
        <v>-859.63297674911405</v>
      </c>
      <c r="OXK88" s="310">
        <f t="shared" si="170"/>
        <v>-859.63297674911405</v>
      </c>
      <c r="OXL88" s="310">
        <f t="shared" si="170"/>
        <v>-859.63297674911405</v>
      </c>
      <c r="OXM88" s="310">
        <f t="shared" si="170"/>
        <v>-859.63297674911405</v>
      </c>
      <c r="OXN88" s="310">
        <f t="shared" si="170"/>
        <v>-859.63297674911405</v>
      </c>
      <c r="OXO88" s="310">
        <f t="shared" si="170"/>
        <v>-859.63297674911405</v>
      </c>
      <c r="OXP88" s="310">
        <f t="shared" si="170"/>
        <v>-859.63297674911405</v>
      </c>
      <c r="OXQ88" s="310">
        <f t="shared" si="170"/>
        <v>-859.63297674911405</v>
      </c>
      <c r="OXR88" s="310">
        <f t="shared" si="170"/>
        <v>-859.63297674911405</v>
      </c>
      <c r="OXS88" s="310">
        <f t="shared" si="170"/>
        <v>-859.63297674911405</v>
      </c>
      <c r="OXT88" s="310">
        <f t="shared" si="170"/>
        <v>-859.63297674911405</v>
      </c>
      <c r="OXU88" s="310">
        <f t="shared" si="170"/>
        <v>-859.63297674911405</v>
      </c>
      <c r="OXV88" s="310">
        <f t="shared" si="170"/>
        <v>-859.63297674911405</v>
      </c>
      <c r="OXW88" s="310">
        <f t="shared" si="170"/>
        <v>-859.63297674911405</v>
      </c>
      <c r="OXX88" s="310">
        <f t="shared" si="170"/>
        <v>-859.63297674911405</v>
      </c>
      <c r="OXY88" s="310">
        <f t="shared" si="170"/>
        <v>-859.63297674911405</v>
      </c>
      <c r="OXZ88" s="310">
        <f t="shared" si="170"/>
        <v>-859.63297674911405</v>
      </c>
      <c r="OYA88" s="310">
        <f t="shared" si="170"/>
        <v>-859.63297674911405</v>
      </c>
      <c r="OYB88" s="310">
        <f t="shared" si="170"/>
        <v>-859.63297674911405</v>
      </c>
      <c r="OYC88" s="310">
        <f t="shared" si="170"/>
        <v>-859.63297674911405</v>
      </c>
      <c r="OYD88" s="310">
        <f t="shared" si="170"/>
        <v>-859.63297674911405</v>
      </c>
      <c r="OYE88" s="310">
        <f t="shared" si="170"/>
        <v>-859.63297674911405</v>
      </c>
      <c r="OYF88" s="310">
        <f t="shared" si="170"/>
        <v>-859.63297674911405</v>
      </c>
      <c r="OYG88" s="310">
        <f t="shared" si="170"/>
        <v>-859.63297674911405</v>
      </c>
      <c r="OYH88" s="310">
        <f t="shared" si="170"/>
        <v>-859.63297674911405</v>
      </c>
      <c r="OYI88" s="310">
        <f t="shared" si="170"/>
        <v>-859.63297674911405</v>
      </c>
      <c r="OYJ88" s="310">
        <f t="shared" si="170"/>
        <v>-859.63297674911405</v>
      </c>
      <c r="OYK88" s="310">
        <f t="shared" si="170"/>
        <v>-859.63297674911405</v>
      </c>
      <c r="OYL88" s="310">
        <f t="shared" si="170"/>
        <v>-859.63297674911405</v>
      </c>
      <c r="OYM88" s="310">
        <f t="shared" si="170"/>
        <v>-859.63297674911405</v>
      </c>
      <c r="OYN88" s="310">
        <f t="shared" si="170"/>
        <v>-859.63297674911405</v>
      </c>
      <c r="OYO88" s="310">
        <f t="shared" si="170"/>
        <v>-859.63297674911405</v>
      </c>
      <c r="OYP88" s="310">
        <f t="shared" si="170"/>
        <v>-859.63297674911405</v>
      </c>
      <c r="OYQ88" s="310">
        <f t="shared" si="170"/>
        <v>-859.63297674911405</v>
      </c>
      <c r="OYR88" s="310">
        <f t="shared" si="170"/>
        <v>-859.63297674911405</v>
      </c>
      <c r="OYS88" s="310">
        <f t="shared" si="170"/>
        <v>-859.63297674911405</v>
      </c>
      <c r="OYT88" s="310">
        <f t="shared" si="170"/>
        <v>-859.63297674911405</v>
      </c>
      <c r="OYU88" s="310">
        <f t="shared" si="170"/>
        <v>-859.63297674911405</v>
      </c>
      <c r="OYV88" s="310">
        <f t="shared" si="170"/>
        <v>-859.63297674911405</v>
      </c>
      <c r="OYW88" s="310">
        <f t="shared" si="170"/>
        <v>-859.63297674911405</v>
      </c>
      <c r="OYX88" s="310">
        <f t="shared" si="170"/>
        <v>-859.63297674911405</v>
      </c>
      <c r="OYY88" s="310">
        <f t="shared" si="170"/>
        <v>-859.63297674911405</v>
      </c>
      <c r="OYZ88" s="310">
        <f t="shared" si="170"/>
        <v>-859.63297674911405</v>
      </c>
      <c r="OZA88" s="310">
        <f t="shared" si="170"/>
        <v>-859.63297674911405</v>
      </c>
      <c r="OZB88" s="310">
        <f t="shared" si="170"/>
        <v>-859.63297674911405</v>
      </c>
      <c r="OZC88" s="310">
        <f t="shared" si="170"/>
        <v>-859.63297674911405</v>
      </c>
      <c r="OZD88" s="310">
        <f t="shared" si="170"/>
        <v>-859.63297674911405</v>
      </c>
      <c r="OZE88" s="310">
        <f t="shared" si="170"/>
        <v>-859.63297674911405</v>
      </c>
      <c r="OZF88" s="310">
        <f t="shared" si="170"/>
        <v>-859.63297674911405</v>
      </c>
      <c r="OZG88" s="310">
        <f t="shared" si="170"/>
        <v>-859.63297674911405</v>
      </c>
      <c r="OZH88" s="310">
        <f t="shared" si="170"/>
        <v>-859.63297674911405</v>
      </c>
      <c r="OZI88" s="310">
        <f t="shared" si="170"/>
        <v>-859.63297674911405</v>
      </c>
      <c r="OZJ88" s="310">
        <f t="shared" ref="OZJ88:PBU88" si="171">(OZJ$87*$B101+SUM($F$8:$F$10)-((OZJ$87*$B101+SUM($F$8:$F$10))/$F$11*$F$40)-($F$27*OZJ$87/$D$7)-SUM($F$14:$F$26,$F$28:$F$33,$F$35:$F$36,$F$41))</f>
        <v>-859.63297674911405</v>
      </c>
      <c r="OZK88" s="310">
        <f t="shared" si="171"/>
        <v>-859.63297674911405</v>
      </c>
      <c r="OZL88" s="310">
        <f t="shared" si="171"/>
        <v>-859.63297674911405</v>
      </c>
      <c r="OZM88" s="310">
        <f t="shared" si="171"/>
        <v>-859.63297674911405</v>
      </c>
      <c r="OZN88" s="310">
        <f t="shared" si="171"/>
        <v>-859.63297674911405</v>
      </c>
      <c r="OZO88" s="310">
        <f t="shared" si="171"/>
        <v>-859.63297674911405</v>
      </c>
      <c r="OZP88" s="310">
        <f t="shared" si="171"/>
        <v>-859.63297674911405</v>
      </c>
      <c r="OZQ88" s="310">
        <f t="shared" si="171"/>
        <v>-859.63297674911405</v>
      </c>
      <c r="OZR88" s="310">
        <f t="shared" si="171"/>
        <v>-859.63297674911405</v>
      </c>
      <c r="OZS88" s="310">
        <f t="shared" si="171"/>
        <v>-859.63297674911405</v>
      </c>
      <c r="OZT88" s="310">
        <f t="shared" si="171"/>
        <v>-859.63297674911405</v>
      </c>
      <c r="OZU88" s="310">
        <f t="shared" si="171"/>
        <v>-859.63297674911405</v>
      </c>
      <c r="OZV88" s="310">
        <f t="shared" si="171"/>
        <v>-859.63297674911405</v>
      </c>
      <c r="OZW88" s="310">
        <f t="shared" si="171"/>
        <v>-859.63297674911405</v>
      </c>
      <c r="OZX88" s="310">
        <f t="shared" si="171"/>
        <v>-859.63297674911405</v>
      </c>
      <c r="OZY88" s="310">
        <f t="shared" si="171"/>
        <v>-859.63297674911405</v>
      </c>
      <c r="OZZ88" s="310">
        <f t="shared" si="171"/>
        <v>-859.63297674911405</v>
      </c>
      <c r="PAA88" s="310">
        <f t="shared" si="171"/>
        <v>-859.63297674911405</v>
      </c>
      <c r="PAB88" s="310">
        <f t="shared" si="171"/>
        <v>-859.63297674911405</v>
      </c>
      <c r="PAC88" s="310">
        <f t="shared" si="171"/>
        <v>-859.63297674911405</v>
      </c>
      <c r="PAD88" s="310">
        <f t="shared" si="171"/>
        <v>-859.63297674911405</v>
      </c>
      <c r="PAE88" s="310">
        <f t="shared" si="171"/>
        <v>-859.63297674911405</v>
      </c>
      <c r="PAF88" s="310">
        <f t="shared" si="171"/>
        <v>-859.63297674911405</v>
      </c>
      <c r="PAG88" s="310">
        <f t="shared" si="171"/>
        <v>-859.63297674911405</v>
      </c>
      <c r="PAH88" s="310">
        <f t="shared" si="171"/>
        <v>-859.63297674911405</v>
      </c>
      <c r="PAI88" s="310">
        <f t="shared" si="171"/>
        <v>-859.63297674911405</v>
      </c>
      <c r="PAJ88" s="310">
        <f t="shared" si="171"/>
        <v>-859.63297674911405</v>
      </c>
      <c r="PAK88" s="310">
        <f t="shared" si="171"/>
        <v>-859.63297674911405</v>
      </c>
      <c r="PAL88" s="310">
        <f t="shared" si="171"/>
        <v>-859.63297674911405</v>
      </c>
      <c r="PAM88" s="310">
        <f t="shared" si="171"/>
        <v>-859.63297674911405</v>
      </c>
      <c r="PAN88" s="310">
        <f t="shared" si="171"/>
        <v>-859.63297674911405</v>
      </c>
      <c r="PAO88" s="310">
        <f t="shared" si="171"/>
        <v>-859.63297674911405</v>
      </c>
      <c r="PAP88" s="310">
        <f t="shared" si="171"/>
        <v>-859.63297674911405</v>
      </c>
      <c r="PAQ88" s="310">
        <f t="shared" si="171"/>
        <v>-859.63297674911405</v>
      </c>
      <c r="PAR88" s="310">
        <f t="shared" si="171"/>
        <v>-859.63297674911405</v>
      </c>
      <c r="PAS88" s="310">
        <f t="shared" si="171"/>
        <v>-859.63297674911405</v>
      </c>
      <c r="PAT88" s="310">
        <f t="shared" si="171"/>
        <v>-859.63297674911405</v>
      </c>
      <c r="PAU88" s="310">
        <f t="shared" si="171"/>
        <v>-859.63297674911405</v>
      </c>
      <c r="PAV88" s="310">
        <f t="shared" si="171"/>
        <v>-859.63297674911405</v>
      </c>
      <c r="PAW88" s="310">
        <f t="shared" si="171"/>
        <v>-859.63297674911405</v>
      </c>
      <c r="PAX88" s="310">
        <f t="shared" si="171"/>
        <v>-859.63297674911405</v>
      </c>
      <c r="PAY88" s="310">
        <f t="shared" si="171"/>
        <v>-859.63297674911405</v>
      </c>
      <c r="PAZ88" s="310">
        <f t="shared" si="171"/>
        <v>-859.63297674911405</v>
      </c>
      <c r="PBA88" s="310">
        <f t="shared" si="171"/>
        <v>-859.63297674911405</v>
      </c>
      <c r="PBB88" s="310">
        <f t="shared" si="171"/>
        <v>-859.63297674911405</v>
      </c>
      <c r="PBC88" s="310">
        <f t="shared" si="171"/>
        <v>-859.63297674911405</v>
      </c>
      <c r="PBD88" s="310">
        <f t="shared" si="171"/>
        <v>-859.63297674911405</v>
      </c>
      <c r="PBE88" s="310">
        <f t="shared" si="171"/>
        <v>-859.63297674911405</v>
      </c>
      <c r="PBF88" s="310">
        <f t="shared" si="171"/>
        <v>-859.63297674911405</v>
      </c>
      <c r="PBG88" s="310">
        <f t="shared" si="171"/>
        <v>-859.63297674911405</v>
      </c>
      <c r="PBH88" s="310">
        <f t="shared" si="171"/>
        <v>-859.63297674911405</v>
      </c>
      <c r="PBI88" s="310">
        <f t="shared" si="171"/>
        <v>-859.63297674911405</v>
      </c>
      <c r="PBJ88" s="310">
        <f t="shared" si="171"/>
        <v>-859.63297674911405</v>
      </c>
      <c r="PBK88" s="310">
        <f t="shared" si="171"/>
        <v>-859.63297674911405</v>
      </c>
      <c r="PBL88" s="310">
        <f t="shared" si="171"/>
        <v>-859.63297674911405</v>
      </c>
      <c r="PBM88" s="310">
        <f t="shared" si="171"/>
        <v>-859.63297674911405</v>
      </c>
      <c r="PBN88" s="310">
        <f t="shared" si="171"/>
        <v>-859.63297674911405</v>
      </c>
      <c r="PBO88" s="310">
        <f t="shared" si="171"/>
        <v>-859.63297674911405</v>
      </c>
      <c r="PBP88" s="310">
        <f t="shared" si="171"/>
        <v>-859.63297674911405</v>
      </c>
      <c r="PBQ88" s="310">
        <f t="shared" si="171"/>
        <v>-859.63297674911405</v>
      </c>
      <c r="PBR88" s="310">
        <f t="shared" si="171"/>
        <v>-859.63297674911405</v>
      </c>
      <c r="PBS88" s="310">
        <f t="shared" si="171"/>
        <v>-859.63297674911405</v>
      </c>
      <c r="PBT88" s="310">
        <f t="shared" si="171"/>
        <v>-859.63297674911405</v>
      </c>
      <c r="PBU88" s="310">
        <f t="shared" si="171"/>
        <v>-859.63297674911405</v>
      </c>
      <c r="PBV88" s="310">
        <f t="shared" ref="PBV88:PEG88" si="172">(PBV$87*$B101+SUM($F$8:$F$10)-((PBV$87*$B101+SUM($F$8:$F$10))/$F$11*$F$40)-($F$27*PBV$87/$D$7)-SUM($F$14:$F$26,$F$28:$F$33,$F$35:$F$36,$F$41))</f>
        <v>-859.63297674911405</v>
      </c>
      <c r="PBW88" s="310">
        <f t="shared" si="172"/>
        <v>-859.63297674911405</v>
      </c>
      <c r="PBX88" s="310">
        <f t="shared" si="172"/>
        <v>-859.63297674911405</v>
      </c>
      <c r="PBY88" s="310">
        <f t="shared" si="172"/>
        <v>-859.63297674911405</v>
      </c>
      <c r="PBZ88" s="310">
        <f t="shared" si="172"/>
        <v>-859.63297674911405</v>
      </c>
      <c r="PCA88" s="310">
        <f t="shared" si="172"/>
        <v>-859.63297674911405</v>
      </c>
      <c r="PCB88" s="310">
        <f t="shared" si="172"/>
        <v>-859.63297674911405</v>
      </c>
      <c r="PCC88" s="310">
        <f t="shared" si="172"/>
        <v>-859.63297674911405</v>
      </c>
      <c r="PCD88" s="310">
        <f t="shared" si="172"/>
        <v>-859.63297674911405</v>
      </c>
      <c r="PCE88" s="310">
        <f t="shared" si="172"/>
        <v>-859.63297674911405</v>
      </c>
      <c r="PCF88" s="310">
        <f t="shared" si="172"/>
        <v>-859.63297674911405</v>
      </c>
      <c r="PCG88" s="310">
        <f t="shared" si="172"/>
        <v>-859.63297674911405</v>
      </c>
      <c r="PCH88" s="310">
        <f t="shared" si="172"/>
        <v>-859.63297674911405</v>
      </c>
      <c r="PCI88" s="310">
        <f t="shared" si="172"/>
        <v>-859.63297674911405</v>
      </c>
      <c r="PCJ88" s="310">
        <f t="shared" si="172"/>
        <v>-859.63297674911405</v>
      </c>
      <c r="PCK88" s="310">
        <f t="shared" si="172"/>
        <v>-859.63297674911405</v>
      </c>
      <c r="PCL88" s="310">
        <f t="shared" si="172"/>
        <v>-859.63297674911405</v>
      </c>
      <c r="PCM88" s="310">
        <f t="shared" si="172"/>
        <v>-859.63297674911405</v>
      </c>
      <c r="PCN88" s="310">
        <f t="shared" si="172"/>
        <v>-859.63297674911405</v>
      </c>
      <c r="PCO88" s="310">
        <f t="shared" si="172"/>
        <v>-859.63297674911405</v>
      </c>
      <c r="PCP88" s="310">
        <f t="shared" si="172"/>
        <v>-859.63297674911405</v>
      </c>
      <c r="PCQ88" s="310">
        <f t="shared" si="172"/>
        <v>-859.63297674911405</v>
      </c>
      <c r="PCR88" s="310">
        <f t="shared" si="172"/>
        <v>-859.63297674911405</v>
      </c>
      <c r="PCS88" s="310">
        <f t="shared" si="172"/>
        <v>-859.63297674911405</v>
      </c>
      <c r="PCT88" s="310">
        <f t="shared" si="172"/>
        <v>-859.63297674911405</v>
      </c>
      <c r="PCU88" s="310">
        <f t="shared" si="172"/>
        <v>-859.63297674911405</v>
      </c>
      <c r="PCV88" s="310">
        <f t="shared" si="172"/>
        <v>-859.63297674911405</v>
      </c>
      <c r="PCW88" s="310">
        <f t="shared" si="172"/>
        <v>-859.63297674911405</v>
      </c>
      <c r="PCX88" s="310">
        <f t="shared" si="172"/>
        <v>-859.63297674911405</v>
      </c>
      <c r="PCY88" s="310">
        <f t="shared" si="172"/>
        <v>-859.63297674911405</v>
      </c>
      <c r="PCZ88" s="310">
        <f t="shared" si="172"/>
        <v>-859.63297674911405</v>
      </c>
      <c r="PDA88" s="310">
        <f t="shared" si="172"/>
        <v>-859.63297674911405</v>
      </c>
      <c r="PDB88" s="310">
        <f t="shared" si="172"/>
        <v>-859.63297674911405</v>
      </c>
      <c r="PDC88" s="310">
        <f t="shared" si="172"/>
        <v>-859.63297674911405</v>
      </c>
      <c r="PDD88" s="310">
        <f t="shared" si="172"/>
        <v>-859.63297674911405</v>
      </c>
      <c r="PDE88" s="310">
        <f t="shared" si="172"/>
        <v>-859.63297674911405</v>
      </c>
      <c r="PDF88" s="310">
        <f t="shared" si="172"/>
        <v>-859.63297674911405</v>
      </c>
      <c r="PDG88" s="310">
        <f t="shared" si="172"/>
        <v>-859.63297674911405</v>
      </c>
      <c r="PDH88" s="310">
        <f t="shared" si="172"/>
        <v>-859.63297674911405</v>
      </c>
      <c r="PDI88" s="310">
        <f t="shared" si="172"/>
        <v>-859.63297674911405</v>
      </c>
      <c r="PDJ88" s="310">
        <f t="shared" si="172"/>
        <v>-859.63297674911405</v>
      </c>
      <c r="PDK88" s="310">
        <f t="shared" si="172"/>
        <v>-859.63297674911405</v>
      </c>
      <c r="PDL88" s="310">
        <f t="shared" si="172"/>
        <v>-859.63297674911405</v>
      </c>
      <c r="PDM88" s="310">
        <f t="shared" si="172"/>
        <v>-859.63297674911405</v>
      </c>
      <c r="PDN88" s="310">
        <f t="shared" si="172"/>
        <v>-859.63297674911405</v>
      </c>
      <c r="PDO88" s="310">
        <f t="shared" si="172"/>
        <v>-859.63297674911405</v>
      </c>
      <c r="PDP88" s="310">
        <f t="shared" si="172"/>
        <v>-859.63297674911405</v>
      </c>
      <c r="PDQ88" s="310">
        <f t="shared" si="172"/>
        <v>-859.63297674911405</v>
      </c>
      <c r="PDR88" s="310">
        <f t="shared" si="172"/>
        <v>-859.63297674911405</v>
      </c>
      <c r="PDS88" s="310">
        <f t="shared" si="172"/>
        <v>-859.63297674911405</v>
      </c>
      <c r="PDT88" s="310">
        <f t="shared" si="172"/>
        <v>-859.63297674911405</v>
      </c>
      <c r="PDU88" s="310">
        <f t="shared" si="172"/>
        <v>-859.63297674911405</v>
      </c>
      <c r="PDV88" s="310">
        <f t="shared" si="172"/>
        <v>-859.63297674911405</v>
      </c>
      <c r="PDW88" s="310">
        <f t="shared" si="172"/>
        <v>-859.63297674911405</v>
      </c>
      <c r="PDX88" s="310">
        <f t="shared" si="172"/>
        <v>-859.63297674911405</v>
      </c>
      <c r="PDY88" s="310">
        <f t="shared" si="172"/>
        <v>-859.63297674911405</v>
      </c>
      <c r="PDZ88" s="310">
        <f t="shared" si="172"/>
        <v>-859.63297674911405</v>
      </c>
      <c r="PEA88" s="310">
        <f t="shared" si="172"/>
        <v>-859.63297674911405</v>
      </c>
      <c r="PEB88" s="310">
        <f t="shared" si="172"/>
        <v>-859.63297674911405</v>
      </c>
      <c r="PEC88" s="310">
        <f t="shared" si="172"/>
        <v>-859.63297674911405</v>
      </c>
      <c r="PED88" s="310">
        <f t="shared" si="172"/>
        <v>-859.63297674911405</v>
      </c>
      <c r="PEE88" s="310">
        <f t="shared" si="172"/>
        <v>-859.63297674911405</v>
      </c>
      <c r="PEF88" s="310">
        <f t="shared" si="172"/>
        <v>-859.63297674911405</v>
      </c>
      <c r="PEG88" s="310">
        <f t="shared" si="172"/>
        <v>-859.63297674911405</v>
      </c>
      <c r="PEH88" s="310">
        <f t="shared" ref="PEH88:PGS88" si="173">(PEH$87*$B101+SUM($F$8:$F$10)-((PEH$87*$B101+SUM($F$8:$F$10))/$F$11*$F$40)-($F$27*PEH$87/$D$7)-SUM($F$14:$F$26,$F$28:$F$33,$F$35:$F$36,$F$41))</f>
        <v>-859.63297674911405</v>
      </c>
      <c r="PEI88" s="310">
        <f t="shared" si="173"/>
        <v>-859.63297674911405</v>
      </c>
      <c r="PEJ88" s="310">
        <f t="shared" si="173"/>
        <v>-859.63297674911405</v>
      </c>
      <c r="PEK88" s="310">
        <f t="shared" si="173"/>
        <v>-859.63297674911405</v>
      </c>
      <c r="PEL88" s="310">
        <f t="shared" si="173"/>
        <v>-859.63297674911405</v>
      </c>
      <c r="PEM88" s="310">
        <f t="shared" si="173"/>
        <v>-859.63297674911405</v>
      </c>
      <c r="PEN88" s="310">
        <f t="shared" si="173"/>
        <v>-859.63297674911405</v>
      </c>
      <c r="PEO88" s="310">
        <f t="shared" si="173"/>
        <v>-859.63297674911405</v>
      </c>
      <c r="PEP88" s="310">
        <f t="shared" si="173"/>
        <v>-859.63297674911405</v>
      </c>
      <c r="PEQ88" s="310">
        <f t="shared" si="173"/>
        <v>-859.63297674911405</v>
      </c>
      <c r="PER88" s="310">
        <f t="shared" si="173"/>
        <v>-859.63297674911405</v>
      </c>
      <c r="PES88" s="310">
        <f t="shared" si="173"/>
        <v>-859.63297674911405</v>
      </c>
      <c r="PET88" s="310">
        <f t="shared" si="173"/>
        <v>-859.63297674911405</v>
      </c>
      <c r="PEU88" s="310">
        <f t="shared" si="173"/>
        <v>-859.63297674911405</v>
      </c>
      <c r="PEV88" s="310">
        <f t="shared" si="173"/>
        <v>-859.63297674911405</v>
      </c>
      <c r="PEW88" s="310">
        <f t="shared" si="173"/>
        <v>-859.63297674911405</v>
      </c>
      <c r="PEX88" s="310">
        <f t="shared" si="173"/>
        <v>-859.63297674911405</v>
      </c>
      <c r="PEY88" s="310">
        <f t="shared" si="173"/>
        <v>-859.63297674911405</v>
      </c>
      <c r="PEZ88" s="310">
        <f t="shared" si="173"/>
        <v>-859.63297674911405</v>
      </c>
      <c r="PFA88" s="310">
        <f t="shared" si="173"/>
        <v>-859.63297674911405</v>
      </c>
      <c r="PFB88" s="310">
        <f t="shared" si="173"/>
        <v>-859.63297674911405</v>
      </c>
      <c r="PFC88" s="310">
        <f t="shared" si="173"/>
        <v>-859.63297674911405</v>
      </c>
      <c r="PFD88" s="310">
        <f t="shared" si="173"/>
        <v>-859.63297674911405</v>
      </c>
      <c r="PFE88" s="310">
        <f t="shared" si="173"/>
        <v>-859.63297674911405</v>
      </c>
      <c r="PFF88" s="310">
        <f t="shared" si="173"/>
        <v>-859.63297674911405</v>
      </c>
      <c r="PFG88" s="310">
        <f t="shared" si="173"/>
        <v>-859.63297674911405</v>
      </c>
      <c r="PFH88" s="310">
        <f t="shared" si="173"/>
        <v>-859.63297674911405</v>
      </c>
      <c r="PFI88" s="310">
        <f t="shared" si="173"/>
        <v>-859.63297674911405</v>
      </c>
      <c r="PFJ88" s="310">
        <f t="shared" si="173"/>
        <v>-859.63297674911405</v>
      </c>
      <c r="PFK88" s="310">
        <f t="shared" si="173"/>
        <v>-859.63297674911405</v>
      </c>
      <c r="PFL88" s="310">
        <f t="shared" si="173"/>
        <v>-859.63297674911405</v>
      </c>
      <c r="PFM88" s="310">
        <f t="shared" si="173"/>
        <v>-859.63297674911405</v>
      </c>
      <c r="PFN88" s="310">
        <f t="shared" si="173"/>
        <v>-859.63297674911405</v>
      </c>
      <c r="PFO88" s="310">
        <f t="shared" si="173"/>
        <v>-859.63297674911405</v>
      </c>
      <c r="PFP88" s="310">
        <f t="shared" si="173"/>
        <v>-859.63297674911405</v>
      </c>
      <c r="PFQ88" s="310">
        <f t="shared" si="173"/>
        <v>-859.63297674911405</v>
      </c>
      <c r="PFR88" s="310">
        <f t="shared" si="173"/>
        <v>-859.63297674911405</v>
      </c>
      <c r="PFS88" s="310">
        <f t="shared" si="173"/>
        <v>-859.63297674911405</v>
      </c>
      <c r="PFT88" s="310">
        <f t="shared" si="173"/>
        <v>-859.63297674911405</v>
      </c>
      <c r="PFU88" s="310">
        <f t="shared" si="173"/>
        <v>-859.63297674911405</v>
      </c>
      <c r="PFV88" s="310">
        <f t="shared" si="173"/>
        <v>-859.63297674911405</v>
      </c>
      <c r="PFW88" s="310">
        <f t="shared" si="173"/>
        <v>-859.63297674911405</v>
      </c>
      <c r="PFX88" s="310">
        <f t="shared" si="173"/>
        <v>-859.63297674911405</v>
      </c>
      <c r="PFY88" s="310">
        <f t="shared" si="173"/>
        <v>-859.63297674911405</v>
      </c>
      <c r="PFZ88" s="310">
        <f t="shared" si="173"/>
        <v>-859.63297674911405</v>
      </c>
      <c r="PGA88" s="310">
        <f t="shared" si="173"/>
        <v>-859.63297674911405</v>
      </c>
      <c r="PGB88" s="310">
        <f t="shared" si="173"/>
        <v>-859.63297674911405</v>
      </c>
      <c r="PGC88" s="310">
        <f t="shared" si="173"/>
        <v>-859.63297674911405</v>
      </c>
      <c r="PGD88" s="310">
        <f t="shared" si="173"/>
        <v>-859.63297674911405</v>
      </c>
      <c r="PGE88" s="310">
        <f t="shared" si="173"/>
        <v>-859.63297674911405</v>
      </c>
      <c r="PGF88" s="310">
        <f t="shared" si="173"/>
        <v>-859.63297674911405</v>
      </c>
      <c r="PGG88" s="310">
        <f t="shared" si="173"/>
        <v>-859.63297674911405</v>
      </c>
      <c r="PGH88" s="310">
        <f t="shared" si="173"/>
        <v>-859.63297674911405</v>
      </c>
      <c r="PGI88" s="310">
        <f t="shared" si="173"/>
        <v>-859.63297674911405</v>
      </c>
      <c r="PGJ88" s="310">
        <f t="shared" si="173"/>
        <v>-859.63297674911405</v>
      </c>
      <c r="PGK88" s="310">
        <f t="shared" si="173"/>
        <v>-859.63297674911405</v>
      </c>
      <c r="PGL88" s="310">
        <f t="shared" si="173"/>
        <v>-859.63297674911405</v>
      </c>
      <c r="PGM88" s="310">
        <f t="shared" si="173"/>
        <v>-859.63297674911405</v>
      </c>
      <c r="PGN88" s="310">
        <f t="shared" si="173"/>
        <v>-859.63297674911405</v>
      </c>
      <c r="PGO88" s="310">
        <f t="shared" si="173"/>
        <v>-859.63297674911405</v>
      </c>
      <c r="PGP88" s="310">
        <f t="shared" si="173"/>
        <v>-859.63297674911405</v>
      </c>
      <c r="PGQ88" s="310">
        <f t="shared" si="173"/>
        <v>-859.63297674911405</v>
      </c>
      <c r="PGR88" s="310">
        <f t="shared" si="173"/>
        <v>-859.63297674911405</v>
      </c>
      <c r="PGS88" s="310">
        <f t="shared" si="173"/>
        <v>-859.63297674911405</v>
      </c>
      <c r="PGT88" s="310">
        <f t="shared" ref="PGT88:PJE88" si="174">(PGT$87*$B101+SUM($F$8:$F$10)-((PGT$87*$B101+SUM($F$8:$F$10))/$F$11*$F$40)-($F$27*PGT$87/$D$7)-SUM($F$14:$F$26,$F$28:$F$33,$F$35:$F$36,$F$41))</f>
        <v>-859.63297674911405</v>
      </c>
      <c r="PGU88" s="310">
        <f t="shared" si="174"/>
        <v>-859.63297674911405</v>
      </c>
      <c r="PGV88" s="310">
        <f t="shared" si="174"/>
        <v>-859.63297674911405</v>
      </c>
      <c r="PGW88" s="310">
        <f t="shared" si="174"/>
        <v>-859.63297674911405</v>
      </c>
      <c r="PGX88" s="310">
        <f t="shared" si="174"/>
        <v>-859.63297674911405</v>
      </c>
      <c r="PGY88" s="310">
        <f t="shared" si="174"/>
        <v>-859.63297674911405</v>
      </c>
      <c r="PGZ88" s="310">
        <f t="shared" si="174"/>
        <v>-859.63297674911405</v>
      </c>
      <c r="PHA88" s="310">
        <f t="shared" si="174"/>
        <v>-859.63297674911405</v>
      </c>
      <c r="PHB88" s="310">
        <f t="shared" si="174"/>
        <v>-859.63297674911405</v>
      </c>
      <c r="PHC88" s="310">
        <f t="shared" si="174"/>
        <v>-859.63297674911405</v>
      </c>
      <c r="PHD88" s="310">
        <f t="shared" si="174"/>
        <v>-859.63297674911405</v>
      </c>
      <c r="PHE88" s="310">
        <f t="shared" si="174"/>
        <v>-859.63297674911405</v>
      </c>
      <c r="PHF88" s="310">
        <f t="shared" si="174"/>
        <v>-859.63297674911405</v>
      </c>
      <c r="PHG88" s="310">
        <f t="shared" si="174"/>
        <v>-859.63297674911405</v>
      </c>
      <c r="PHH88" s="310">
        <f t="shared" si="174"/>
        <v>-859.63297674911405</v>
      </c>
      <c r="PHI88" s="310">
        <f t="shared" si="174"/>
        <v>-859.63297674911405</v>
      </c>
      <c r="PHJ88" s="310">
        <f t="shared" si="174"/>
        <v>-859.63297674911405</v>
      </c>
      <c r="PHK88" s="310">
        <f t="shared" si="174"/>
        <v>-859.63297674911405</v>
      </c>
      <c r="PHL88" s="310">
        <f t="shared" si="174"/>
        <v>-859.63297674911405</v>
      </c>
      <c r="PHM88" s="310">
        <f t="shared" si="174"/>
        <v>-859.63297674911405</v>
      </c>
      <c r="PHN88" s="310">
        <f t="shared" si="174"/>
        <v>-859.63297674911405</v>
      </c>
      <c r="PHO88" s="310">
        <f t="shared" si="174"/>
        <v>-859.63297674911405</v>
      </c>
      <c r="PHP88" s="310">
        <f t="shared" si="174"/>
        <v>-859.63297674911405</v>
      </c>
      <c r="PHQ88" s="310">
        <f t="shared" si="174"/>
        <v>-859.63297674911405</v>
      </c>
      <c r="PHR88" s="310">
        <f t="shared" si="174"/>
        <v>-859.63297674911405</v>
      </c>
      <c r="PHS88" s="310">
        <f t="shared" si="174"/>
        <v>-859.63297674911405</v>
      </c>
      <c r="PHT88" s="310">
        <f t="shared" si="174"/>
        <v>-859.63297674911405</v>
      </c>
      <c r="PHU88" s="310">
        <f t="shared" si="174"/>
        <v>-859.63297674911405</v>
      </c>
      <c r="PHV88" s="310">
        <f t="shared" si="174"/>
        <v>-859.63297674911405</v>
      </c>
      <c r="PHW88" s="310">
        <f t="shared" si="174"/>
        <v>-859.63297674911405</v>
      </c>
      <c r="PHX88" s="310">
        <f t="shared" si="174"/>
        <v>-859.63297674911405</v>
      </c>
      <c r="PHY88" s="310">
        <f t="shared" si="174"/>
        <v>-859.63297674911405</v>
      </c>
      <c r="PHZ88" s="310">
        <f t="shared" si="174"/>
        <v>-859.63297674911405</v>
      </c>
      <c r="PIA88" s="310">
        <f t="shared" si="174"/>
        <v>-859.63297674911405</v>
      </c>
      <c r="PIB88" s="310">
        <f t="shared" si="174"/>
        <v>-859.63297674911405</v>
      </c>
      <c r="PIC88" s="310">
        <f t="shared" si="174"/>
        <v>-859.63297674911405</v>
      </c>
      <c r="PID88" s="310">
        <f t="shared" si="174"/>
        <v>-859.63297674911405</v>
      </c>
      <c r="PIE88" s="310">
        <f t="shared" si="174"/>
        <v>-859.63297674911405</v>
      </c>
      <c r="PIF88" s="310">
        <f t="shared" si="174"/>
        <v>-859.63297674911405</v>
      </c>
      <c r="PIG88" s="310">
        <f t="shared" si="174"/>
        <v>-859.63297674911405</v>
      </c>
      <c r="PIH88" s="310">
        <f t="shared" si="174"/>
        <v>-859.63297674911405</v>
      </c>
      <c r="PII88" s="310">
        <f t="shared" si="174"/>
        <v>-859.63297674911405</v>
      </c>
      <c r="PIJ88" s="310">
        <f t="shared" si="174"/>
        <v>-859.63297674911405</v>
      </c>
      <c r="PIK88" s="310">
        <f t="shared" si="174"/>
        <v>-859.63297674911405</v>
      </c>
      <c r="PIL88" s="310">
        <f t="shared" si="174"/>
        <v>-859.63297674911405</v>
      </c>
      <c r="PIM88" s="310">
        <f t="shared" si="174"/>
        <v>-859.63297674911405</v>
      </c>
      <c r="PIN88" s="310">
        <f t="shared" si="174"/>
        <v>-859.63297674911405</v>
      </c>
      <c r="PIO88" s="310">
        <f t="shared" si="174"/>
        <v>-859.63297674911405</v>
      </c>
      <c r="PIP88" s="310">
        <f t="shared" si="174"/>
        <v>-859.63297674911405</v>
      </c>
      <c r="PIQ88" s="310">
        <f t="shared" si="174"/>
        <v>-859.63297674911405</v>
      </c>
      <c r="PIR88" s="310">
        <f t="shared" si="174"/>
        <v>-859.63297674911405</v>
      </c>
      <c r="PIS88" s="310">
        <f t="shared" si="174"/>
        <v>-859.63297674911405</v>
      </c>
      <c r="PIT88" s="310">
        <f t="shared" si="174"/>
        <v>-859.63297674911405</v>
      </c>
      <c r="PIU88" s="310">
        <f t="shared" si="174"/>
        <v>-859.63297674911405</v>
      </c>
      <c r="PIV88" s="310">
        <f t="shared" si="174"/>
        <v>-859.63297674911405</v>
      </c>
      <c r="PIW88" s="310">
        <f t="shared" si="174"/>
        <v>-859.63297674911405</v>
      </c>
      <c r="PIX88" s="310">
        <f t="shared" si="174"/>
        <v>-859.63297674911405</v>
      </c>
      <c r="PIY88" s="310">
        <f t="shared" si="174"/>
        <v>-859.63297674911405</v>
      </c>
      <c r="PIZ88" s="310">
        <f t="shared" si="174"/>
        <v>-859.63297674911405</v>
      </c>
      <c r="PJA88" s="310">
        <f t="shared" si="174"/>
        <v>-859.63297674911405</v>
      </c>
      <c r="PJB88" s="310">
        <f t="shared" si="174"/>
        <v>-859.63297674911405</v>
      </c>
      <c r="PJC88" s="310">
        <f t="shared" si="174"/>
        <v>-859.63297674911405</v>
      </c>
      <c r="PJD88" s="310">
        <f t="shared" si="174"/>
        <v>-859.63297674911405</v>
      </c>
      <c r="PJE88" s="310">
        <f t="shared" si="174"/>
        <v>-859.63297674911405</v>
      </c>
      <c r="PJF88" s="310">
        <f t="shared" ref="PJF88:PLQ88" si="175">(PJF$87*$B101+SUM($F$8:$F$10)-((PJF$87*$B101+SUM($F$8:$F$10))/$F$11*$F$40)-($F$27*PJF$87/$D$7)-SUM($F$14:$F$26,$F$28:$F$33,$F$35:$F$36,$F$41))</f>
        <v>-859.63297674911405</v>
      </c>
      <c r="PJG88" s="310">
        <f t="shared" si="175"/>
        <v>-859.63297674911405</v>
      </c>
      <c r="PJH88" s="310">
        <f t="shared" si="175"/>
        <v>-859.63297674911405</v>
      </c>
      <c r="PJI88" s="310">
        <f t="shared" si="175"/>
        <v>-859.63297674911405</v>
      </c>
      <c r="PJJ88" s="310">
        <f t="shared" si="175"/>
        <v>-859.63297674911405</v>
      </c>
      <c r="PJK88" s="310">
        <f t="shared" si="175"/>
        <v>-859.63297674911405</v>
      </c>
      <c r="PJL88" s="310">
        <f t="shared" si="175"/>
        <v>-859.63297674911405</v>
      </c>
      <c r="PJM88" s="310">
        <f t="shared" si="175"/>
        <v>-859.63297674911405</v>
      </c>
      <c r="PJN88" s="310">
        <f t="shared" si="175"/>
        <v>-859.63297674911405</v>
      </c>
      <c r="PJO88" s="310">
        <f t="shared" si="175"/>
        <v>-859.63297674911405</v>
      </c>
      <c r="PJP88" s="310">
        <f t="shared" si="175"/>
        <v>-859.63297674911405</v>
      </c>
      <c r="PJQ88" s="310">
        <f t="shared" si="175"/>
        <v>-859.63297674911405</v>
      </c>
      <c r="PJR88" s="310">
        <f t="shared" si="175"/>
        <v>-859.63297674911405</v>
      </c>
      <c r="PJS88" s="310">
        <f t="shared" si="175"/>
        <v>-859.63297674911405</v>
      </c>
      <c r="PJT88" s="310">
        <f t="shared" si="175"/>
        <v>-859.63297674911405</v>
      </c>
      <c r="PJU88" s="310">
        <f t="shared" si="175"/>
        <v>-859.63297674911405</v>
      </c>
      <c r="PJV88" s="310">
        <f t="shared" si="175"/>
        <v>-859.63297674911405</v>
      </c>
      <c r="PJW88" s="310">
        <f t="shared" si="175"/>
        <v>-859.63297674911405</v>
      </c>
      <c r="PJX88" s="310">
        <f t="shared" si="175"/>
        <v>-859.63297674911405</v>
      </c>
      <c r="PJY88" s="310">
        <f t="shared" si="175"/>
        <v>-859.63297674911405</v>
      </c>
      <c r="PJZ88" s="310">
        <f t="shared" si="175"/>
        <v>-859.63297674911405</v>
      </c>
      <c r="PKA88" s="310">
        <f t="shared" si="175"/>
        <v>-859.63297674911405</v>
      </c>
      <c r="PKB88" s="310">
        <f t="shared" si="175"/>
        <v>-859.63297674911405</v>
      </c>
      <c r="PKC88" s="310">
        <f t="shared" si="175"/>
        <v>-859.63297674911405</v>
      </c>
      <c r="PKD88" s="310">
        <f t="shared" si="175"/>
        <v>-859.63297674911405</v>
      </c>
      <c r="PKE88" s="310">
        <f t="shared" si="175"/>
        <v>-859.63297674911405</v>
      </c>
      <c r="PKF88" s="310">
        <f t="shared" si="175"/>
        <v>-859.63297674911405</v>
      </c>
      <c r="PKG88" s="310">
        <f t="shared" si="175"/>
        <v>-859.63297674911405</v>
      </c>
      <c r="PKH88" s="310">
        <f t="shared" si="175"/>
        <v>-859.63297674911405</v>
      </c>
      <c r="PKI88" s="310">
        <f t="shared" si="175"/>
        <v>-859.63297674911405</v>
      </c>
      <c r="PKJ88" s="310">
        <f t="shared" si="175"/>
        <v>-859.63297674911405</v>
      </c>
      <c r="PKK88" s="310">
        <f t="shared" si="175"/>
        <v>-859.63297674911405</v>
      </c>
      <c r="PKL88" s="310">
        <f t="shared" si="175"/>
        <v>-859.63297674911405</v>
      </c>
      <c r="PKM88" s="310">
        <f t="shared" si="175"/>
        <v>-859.63297674911405</v>
      </c>
      <c r="PKN88" s="310">
        <f t="shared" si="175"/>
        <v>-859.63297674911405</v>
      </c>
      <c r="PKO88" s="310">
        <f t="shared" si="175"/>
        <v>-859.63297674911405</v>
      </c>
      <c r="PKP88" s="310">
        <f t="shared" si="175"/>
        <v>-859.63297674911405</v>
      </c>
      <c r="PKQ88" s="310">
        <f t="shared" si="175"/>
        <v>-859.63297674911405</v>
      </c>
      <c r="PKR88" s="310">
        <f t="shared" si="175"/>
        <v>-859.63297674911405</v>
      </c>
      <c r="PKS88" s="310">
        <f t="shared" si="175"/>
        <v>-859.63297674911405</v>
      </c>
      <c r="PKT88" s="310">
        <f t="shared" si="175"/>
        <v>-859.63297674911405</v>
      </c>
      <c r="PKU88" s="310">
        <f t="shared" si="175"/>
        <v>-859.63297674911405</v>
      </c>
      <c r="PKV88" s="310">
        <f t="shared" si="175"/>
        <v>-859.63297674911405</v>
      </c>
      <c r="PKW88" s="310">
        <f t="shared" si="175"/>
        <v>-859.63297674911405</v>
      </c>
      <c r="PKX88" s="310">
        <f t="shared" si="175"/>
        <v>-859.63297674911405</v>
      </c>
      <c r="PKY88" s="310">
        <f t="shared" si="175"/>
        <v>-859.63297674911405</v>
      </c>
      <c r="PKZ88" s="310">
        <f t="shared" si="175"/>
        <v>-859.63297674911405</v>
      </c>
      <c r="PLA88" s="310">
        <f t="shared" si="175"/>
        <v>-859.63297674911405</v>
      </c>
      <c r="PLB88" s="310">
        <f t="shared" si="175"/>
        <v>-859.63297674911405</v>
      </c>
      <c r="PLC88" s="310">
        <f t="shared" si="175"/>
        <v>-859.63297674911405</v>
      </c>
      <c r="PLD88" s="310">
        <f t="shared" si="175"/>
        <v>-859.63297674911405</v>
      </c>
      <c r="PLE88" s="310">
        <f t="shared" si="175"/>
        <v>-859.63297674911405</v>
      </c>
      <c r="PLF88" s="310">
        <f t="shared" si="175"/>
        <v>-859.63297674911405</v>
      </c>
      <c r="PLG88" s="310">
        <f t="shared" si="175"/>
        <v>-859.63297674911405</v>
      </c>
      <c r="PLH88" s="310">
        <f t="shared" si="175"/>
        <v>-859.63297674911405</v>
      </c>
      <c r="PLI88" s="310">
        <f t="shared" si="175"/>
        <v>-859.63297674911405</v>
      </c>
      <c r="PLJ88" s="310">
        <f t="shared" si="175"/>
        <v>-859.63297674911405</v>
      </c>
      <c r="PLK88" s="310">
        <f t="shared" si="175"/>
        <v>-859.63297674911405</v>
      </c>
      <c r="PLL88" s="310">
        <f t="shared" si="175"/>
        <v>-859.63297674911405</v>
      </c>
      <c r="PLM88" s="310">
        <f t="shared" si="175"/>
        <v>-859.63297674911405</v>
      </c>
      <c r="PLN88" s="310">
        <f t="shared" si="175"/>
        <v>-859.63297674911405</v>
      </c>
      <c r="PLO88" s="310">
        <f t="shared" si="175"/>
        <v>-859.63297674911405</v>
      </c>
      <c r="PLP88" s="310">
        <f t="shared" si="175"/>
        <v>-859.63297674911405</v>
      </c>
      <c r="PLQ88" s="310">
        <f t="shared" si="175"/>
        <v>-859.63297674911405</v>
      </c>
      <c r="PLR88" s="310">
        <f t="shared" ref="PLR88:POC88" si="176">(PLR$87*$B101+SUM($F$8:$F$10)-((PLR$87*$B101+SUM($F$8:$F$10))/$F$11*$F$40)-($F$27*PLR$87/$D$7)-SUM($F$14:$F$26,$F$28:$F$33,$F$35:$F$36,$F$41))</f>
        <v>-859.63297674911405</v>
      </c>
      <c r="PLS88" s="310">
        <f t="shared" si="176"/>
        <v>-859.63297674911405</v>
      </c>
      <c r="PLT88" s="310">
        <f t="shared" si="176"/>
        <v>-859.63297674911405</v>
      </c>
      <c r="PLU88" s="310">
        <f t="shared" si="176"/>
        <v>-859.63297674911405</v>
      </c>
      <c r="PLV88" s="310">
        <f t="shared" si="176"/>
        <v>-859.63297674911405</v>
      </c>
      <c r="PLW88" s="310">
        <f t="shared" si="176"/>
        <v>-859.63297674911405</v>
      </c>
      <c r="PLX88" s="310">
        <f t="shared" si="176"/>
        <v>-859.63297674911405</v>
      </c>
      <c r="PLY88" s="310">
        <f t="shared" si="176"/>
        <v>-859.63297674911405</v>
      </c>
      <c r="PLZ88" s="310">
        <f t="shared" si="176"/>
        <v>-859.63297674911405</v>
      </c>
      <c r="PMA88" s="310">
        <f t="shared" si="176"/>
        <v>-859.63297674911405</v>
      </c>
      <c r="PMB88" s="310">
        <f t="shared" si="176"/>
        <v>-859.63297674911405</v>
      </c>
      <c r="PMC88" s="310">
        <f t="shared" si="176"/>
        <v>-859.63297674911405</v>
      </c>
      <c r="PMD88" s="310">
        <f t="shared" si="176"/>
        <v>-859.63297674911405</v>
      </c>
      <c r="PME88" s="310">
        <f t="shared" si="176"/>
        <v>-859.63297674911405</v>
      </c>
      <c r="PMF88" s="310">
        <f t="shared" si="176"/>
        <v>-859.63297674911405</v>
      </c>
      <c r="PMG88" s="310">
        <f t="shared" si="176"/>
        <v>-859.63297674911405</v>
      </c>
      <c r="PMH88" s="310">
        <f t="shared" si="176"/>
        <v>-859.63297674911405</v>
      </c>
      <c r="PMI88" s="310">
        <f t="shared" si="176"/>
        <v>-859.63297674911405</v>
      </c>
      <c r="PMJ88" s="310">
        <f t="shared" si="176"/>
        <v>-859.63297674911405</v>
      </c>
      <c r="PMK88" s="310">
        <f t="shared" si="176"/>
        <v>-859.63297674911405</v>
      </c>
      <c r="PML88" s="310">
        <f t="shared" si="176"/>
        <v>-859.63297674911405</v>
      </c>
      <c r="PMM88" s="310">
        <f t="shared" si="176"/>
        <v>-859.63297674911405</v>
      </c>
      <c r="PMN88" s="310">
        <f t="shared" si="176"/>
        <v>-859.63297674911405</v>
      </c>
      <c r="PMO88" s="310">
        <f t="shared" si="176"/>
        <v>-859.63297674911405</v>
      </c>
      <c r="PMP88" s="310">
        <f t="shared" si="176"/>
        <v>-859.63297674911405</v>
      </c>
      <c r="PMQ88" s="310">
        <f t="shared" si="176"/>
        <v>-859.63297674911405</v>
      </c>
      <c r="PMR88" s="310">
        <f t="shared" si="176"/>
        <v>-859.63297674911405</v>
      </c>
      <c r="PMS88" s="310">
        <f t="shared" si="176"/>
        <v>-859.63297674911405</v>
      </c>
      <c r="PMT88" s="310">
        <f t="shared" si="176"/>
        <v>-859.63297674911405</v>
      </c>
      <c r="PMU88" s="310">
        <f t="shared" si="176"/>
        <v>-859.63297674911405</v>
      </c>
      <c r="PMV88" s="310">
        <f t="shared" si="176"/>
        <v>-859.63297674911405</v>
      </c>
      <c r="PMW88" s="310">
        <f t="shared" si="176"/>
        <v>-859.63297674911405</v>
      </c>
      <c r="PMX88" s="310">
        <f t="shared" si="176"/>
        <v>-859.63297674911405</v>
      </c>
      <c r="PMY88" s="310">
        <f t="shared" si="176"/>
        <v>-859.63297674911405</v>
      </c>
      <c r="PMZ88" s="310">
        <f t="shared" si="176"/>
        <v>-859.63297674911405</v>
      </c>
      <c r="PNA88" s="310">
        <f t="shared" si="176"/>
        <v>-859.63297674911405</v>
      </c>
      <c r="PNB88" s="310">
        <f t="shared" si="176"/>
        <v>-859.63297674911405</v>
      </c>
      <c r="PNC88" s="310">
        <f t="shared" si="176"/>
        <v>-859.63297674911405</v>
      </c>
      <c r="PND88" s="310">
        <f t="shared" si="176"/>
        <v>-859.63297674911405</v>
      </c>
      <c r="PNE88" s="310">
        <f t="shared" si="176"/>
        <v>-859.63297674911405</v>
      </c>
      <c r="PNF88" s="310">
        <f t="shared" si="176"/>
        <v>-859.63297674911405</v>
      </c>
      <c r="PNG88" s="310">
        <f t="shared" si="176"/>
        <v>-859.63297674911405</v>
      </c>
      <c r="PNH88" s="310">
        <f t="shared" si="176"/>
        <v>-859.63297674911405</v>
      </c>
      <c r="PNI88" s="310">
        <f t="shared" si="176"/>
        <v>-859.63297674911405</v>
      </c>
      <c r="PNJ88" s="310">
        <f t="shared" si="176"/>
        <v>-859.63297674911405</v>
      </c>
      <c r="PNK88" s="310">
        <f t="shared" si="176"/>
        <v>-859.63297674911405</v>
      </c>
      <c r="PNL88" s="310">
        <f t="shared" si="176"/>
        <v>-859.63297674911405</v>
      </c>
      <c r="PNM88" s="310">
        <f t="shared" si="176"/>
        <v>-859.63297674911405</v>
      </c>
      <c r="PNN88" s="310">
        <f t="shared" si="176"/>
        <v>-859.63297674911405</v>
      </c>
      <c r="PNO88" s="310">
        <f t="shared" si="176"/>
        <v>-859.63297674911405</v>
      </c>
      <c r="PNP88" s="310">
        <f t="shared" si="176"/>
        <v>-859.63297674911405</v>
      </c>
      <c r="PNQ88" s="310">
        <f t="shared" si="176"/>
        <v>-859.63297674911405</v>
      </c>
      <c r="PNR88" s="310">
        <f t="shared" si="176"/>
        <v>-859.63297674911405</v>
      </c>
      <c r="PNS88" s="310">
        <f t="shared" si="176"/>
        <v>-859.63297674911405</v>
      </c>
      <c r="PNT88" s="310">
        <f t="shared" si="176"/>
        <v>-859.63297674911405</v>
      </c>
      <c r="PNU88" s="310">
        <f t="shared" si="176"/>
        <v>-859.63297674911405</v>
      </c>
      <c r="PNV88" s="310">
        <f t="shared" si="176"/>
        <v>-859.63297674911405</v>
      </c>
      <c r="PNW88" s="310">
        <f t="shared" si="176"/>
        <v>-859.63297674911405</v>
      </c>
      <c r="PNX88" s="310">
        <f t="shared" si="176"/>
        <v>-859.63297674911405</v>
      </c>
      <c r="PNY88" s="310">
        <f t="shared" si="176"/>
        <v>-859.63297674911405</v>
      </c>
      <c r="PNZ88" s="310">
        <f t="shared" si="176"/>
        <v>-859.63297674911405</v>
      </c>
      <c r="POA88" s="310">
        <f t="shared" si="176"/>
        <v>-859.63297674911405</v>
      </c>
      <c r="POB88" s="310">
        <f t="shared" si="176"/>
        <v>-859.63297674911405</v>
      </c>
      <c r="POC88" s="310">
        <f t="shared" si="176"/>
        <v>-859.63297674911405</v>
      </c>
      <c r="POD88" s="310">
        <f t="shared" ref="POD88:PQO88" si="177">(POD$87*$B101+SUM($F$8:$F$10)-((POD$87*$B101+SUM($F$8:$F$10))/$F$11*$F$40)-($F$27*POD$87/$D$7)-SUM($F$14:$F$26,$F$28:$F$33,$F$35:$F$36,$F$41))</f>
        <v>-859.63297674911405</v>
      </c>
      <c r="POE88" s="310">
        <f t="shared" si="177"/>
        <v>-859.63297674911405</v>
      </c>
      <c r="POF88" s="310">
        <f t="shared" si="177"/>
        <v>-859.63297674911405</v>
      </c>
      <c r="POG88" s="310">
        <f t="shared" si="177"/>
        <v>-859.63297674911405</v>
      </c>
      <c r="POH88" s="310">
        <f t="shared" si="177"/>
        <v>-859.63297674911405</v>
      </c>
      <c r="POI88" s="310">
        <f t="shared" si="177"/>
        <v>-859.63297674911405</v>
      </c>
      <c r="POJ88" s="310">
        <f t="shared" si="177"/>
        <v>-859.63297674911405</v>
      </c>
      <c r="POK88" s="310">
        <f t="shared" si="177"/>
        <v>-859.63297674911405</v>
      </c>
      <c r="POL88" s="310">
        <f t="shared" si="177"/>
        <v>-859.63297674911405</v>
      </c>
      <c r="POM88" s="310">
        <f t="shared" si="177"/>
        <v>-859.63297674911405</v>
      </c>
      <c r="PON88" s="310">
        <f t="shared" si="177"/>
        <v>-859.63297674911405</v>
      </c>
      <c r="POO88" s="310">
        <f t="shared" si="177"/>
        <v>-859.63297674911405</v>
      </c>
      <c r="POP88" s="310">
        <f t="shared" si="177"/>
        <v>-859.63297674911405</v>
      </c>
      <c r="POQ88" s="310">
        <f t="shared" si="177"/>
        <v>-859.63297674911405</v>
      </c>
      <c r="POR88" s="310">
        <f t="shared" si="177"/>
        <v>-859.63297674911405</v>
      </c>
      <c r="POS88" s="310">
        <f t="shared" si="177"/>
        <v>-859.63297674911405</v>
      </c>
      <c r="POT88" s="310">
        <f t="shared" si="177"/>
        <v>-859.63297674911405</v>
      </c>
      <c r="POU88" s="310">
        <f t="shared" si="177"/>
        <v>-859.63297674911405</v>
      </c>
      <c r="POV88" s="310">
        <f t="shared" si="177"/>
        <v>-859.63297674911405</v>
      </c>
      <c r="POW88" s="310">
        <f t="shared" si="177"/>
        <v>-859.63297674911405</v>
      </c>
      <c r="POX88" s="310">
        <f t="shared" si="177"/>
        <v>-859.63297674911405</v>
      </c>
      <c r="POY88" s="310">
        <f t="shared" si="177"/>
        <v>-859.63297674911405</v>
      </c>
      <c r="POZ88" s="310">
        <f t="shared" si="177"/>
        <v>-859.63297674911405</v>
      </c>
      <c r="PPA88" s="310">
        <f t="shared" si="177"/>
        <v>-859.63297674911405</v>
      </c>
      <c r="PPB88" s="310">
        <f t="shared" si="177"/>
        <v>-859.63297674911405</v>
      </c>
      <c r="PPC88" s="310">
        <f t="shared" si="177"/>
        <v>-859.63297674911405</v>
      </c>
      <c r="PPD88" s="310">
        <f t="shared" si="177"/>
        <v>-859.63297674911405</v>
      </c>
      <c r="PPE88" s="310">
        <f t="shared" si="177"/>
        <v>-859.63297674911405</v>
      </c>
      <c r="PPF88" s="310">
        <f t="shared" si="177"/>
        <v>-859.63297674911405</v>
      </c>
      <c r="PPG88" s="310">
        <f t="shared" si="177"/>
        <v>-859.63297674911405</v>
      </c>
      <c r="PPH88" s="310">
        <f t="shared" si="177"/>
        <v>-859.63297674911405</v>
      </c>
      <c r="PPI88" s="310">
        <f t="shared" si="177"/>
        <v>-859.63297674911405</v>
      </c>
      <c r="PPJ88" s="310">
        <f t="shared" si="177"/>
        <v>-859.63297674911405</v>
      </c>
      <c r="PPK88" s="310">
        <f t="shared" si="177"/>
        <v>-859.63297674911405</v>
      </c>
      <c r="PPL88" s="310">
        <f t="shared" si="177"/>
        <v>-859.63297674911405</v>
      </c>
      <c r="PPM88" s="310">
        <f t="shared" si="177"/>
        <v>-859.63297674911405</v>
      </c>
      <c r="PPN88" s="310">
        <f t="shared" si="177"/>
        <v>-859.63297674911405</v>
      </c>
      <c r="PPO88" s="310">
        <f t="shared" si="177"/>
        <v>-859.63297674911405</v>
      </c>
      <c r="PPP88" s="310">
        <f t="shared" si="177"/>
        <v>-859.63297674911405</v>
      </c>
      <c r="PPQ88" s="310">
        <f t="shared" si="177"/>
        <v>-859.63297674911405</v>
      </c>
      <c r="PPR88" s="310">
        <f t="shared" si="177"/>
        <v>-859.63297674911405</v>
      </c>
      <c r="PPS88" s="310">
        <f t="shared" si="177"/>
        <v>-859.63297674911405</v>
      </c>
      <c r="PPT88" s="310">
        <f t="shared" si="177"/>
        <v>-859.63297674911405</v>
      </c>
      <c r="PPU88" s="310">
        <f t="shared" si="177"/>
        <v>-859.63297674911405</v>
      </c>
      <c r="PPV88" s="310">
        <f t="shared" si="177"/>
        <v>-859.63297674911405</v>
      </c>
      <c r="PPW88" s="310">
        <f t="shared" si="177"/>
        <v>-859.63297674911405</v>
      </c>
      <c r="PPX88" s="310">
        <f t="shared" si="177"/>
        <v>-859.63297674911405</v>
      </c>
      <c r="PPY88" s="310">
        <f t="shared" si="177"/>
        <v>-859.63297674911405</v>
      </c>
      <c r="PPZ88" s="310">
        <f t="shared" si="177"/>
        <v>-859.63297674911405</v>
      </c>
      <c r="PQA88" s="310">
        <f t="shared" si="177"/>
        <v>-859.63297674911405</v>
      </c>
      <c r="PQB88" s="310">
        <f t="shared" si="177"/>
        <v>-859.63297674911405</v>
      </c>
      <c r="PQC88" s="310">
        <f t="shared" si="177"/>
        <v>-859.63297674911405</v>
      </c>
      <c r="PQD88" s="310">
        <f t="shared" si="177"/>
        <v>-859.63297674911405</v>
      </c>
      <c r="PQE88" s="310">
        <f t="shared" si="177"/>
        <v>-859.63297674911405</v>
      </c>
      <c r="PQF88" s="310">
        <f t="shared" si="177"/>
        <v>-859.63297674911405</v>
      </c>
      <c r="PQG88" s="310">
        <f t="shared" si="177"/>
        <v>-859.63297674911405</v>
      </c>
      <c r="PQH88" s="310">
        <f t="shared" si="177"/>
        <v>-859.63297674911405</v>
      </c>
      <c r="PQI88" s="310">
        <f t="shared" si="177"/>
        <v>-859.63297674911405</v>
      </c>
      <c r="PQJ88" s="310">
        <f t="shared" si="177"/>
        <v>-859.63297674911405</v>
      </c>
      <c r="PQK88" s="310">
        <f t="shared" si="177"/>
        <v>-859.63297674911405</v>
      </c>
      <c r="PQL88" s="310">
        <f t="shared" si="177"/>
        <v>-859.63297674911405</v>
      </c>
      <c r="PQM88" s="310">
        <f t="shared" si="177"/>
        <v>-859.63297674911405</v>
      </c>
      <c r="PQN88" s="310">
        <f t="shared" si="177"/>
        <v>-859.63297674911405</v>
      </c>
      <c r="PQO88" s="310">
        <f t="shared" si="177"/>
        <v>-859.63297674911405</v>
      </c>
      <c r="PQP88" s="310">
        <f t="shared" ref="PQP88:PTA88" si="178">(PQP$87*$B101+SUM($F$8:$F$10)-((PQP$87*$B101+SUM($F$8:$F$10))/$F$11*$F$40)-($F$27*PQP$87/$D$7)-SUM($F$14:$F$26,$F$28:$F$33,$F$35:$F$36,$F$41))</f>
        <v>-859.63297674911405</v>
      </c>
      <c r="PQQ88" s="310">
        <f t="shared" si="178"/>
        <v>-859.63297674911405</v>
      </c>
      <c r="PQR88" s="310">
        <f t="shared" si="178"/>
        <v>-859.63297674911405</v>
      </c>
      <c r="PQS88" s="310">
        <f t="shared" si="178"/>
        <v>-859.63297674911405</v>
      </c>
      <c r="PQT88" s="310">
        <f t="shared" si="178"/>
        <v>-859.63297674911405</v>
      </c>
      <c r="PQU88" s="310">
        <f t="shared" si="178"/>
        <v>-859.63297674911405</v>
      </c>
      <c r="PQV88" s="310">
        <f t="shared" si="178"/>
        <v>-859.63297674911405</v>
      </c>
      <c r="PQW88" s="310">
        <f t="shared" si="178"/>
        <v>-859.63297674911405</v>
      </c>
      <c r="PQX88" s="310">
        <f t="shared" si="178"/>
        <v>-859.63297674911405</v>
      </c>
      <c r="PQY88" s="310">
        <f t="shared" si="178"/>
        <v>-859.63297674911405</v>
      </c>
      <c r="PQZ88" s="310">
        <f t="shared" si="178"/>
        <v>-859.63297674911405</v>
      </c>
      <c r="PRA88" s="310">
        <f t="shared" si="178"/>
        <v>-859.63297674911405</v>
      </c>
      <c r="PRB88" s="310">
        <f t="shared" si="178"/>
        <v>-859.63297674911405</v>
      </c>
      <c r="PRC88" s="310">
        <f t="shared" si="178"/>
        <v>-859.63297674911405</v>
      </c>
      <c r="PRD88" s="310">
        <f t="shared" si="178"/>
        <v>-859.63297674911405</v>
      </c>
      <c r="PRE88" s="310">
        <f t="shared" si="178"/>
        <v>-859.63297674911405</v>
      </c>
      <c r="PRF88" s="310">
        <f t="shared" si="178"/>
        <v>-859.63297674911405</v>
      </c>
      <c r="PRG88" s="310">
        <f t="shared" si="178"/>
        <v>-859.63297674911405</v>
      </c>
      <c r="PRH88" s="310">
        <f t="shared" si="178"/>
        <v>-859.63297674911405</v>
      </c>
      <c r="PRI88" s="310">
        <f t="shared" si="178"/>
        <v>-859.63297674911405</v>
      </c>
      <c r="PRJ88" s="310">
        <f t="shared" si="178"/>
        <v>-859.63297674911405</v>
      </c>
      <c r="PRK88" s="310">
        <f t="shared" si="178"/>
        <v>-859.63297674911405</v>
      </c>
      <c r="PRL88" s="310">
        <f t="shared" si="178"/>
        <v>-859.63297674911405</v>
      </c>
      <c r="PRM88" s="310">
        <f t="shared" si="178"/>
        <v>-859.63297674911405</v>
      </c>
      <c r="PRN88" s="310">
        <f t="shared" si="178"/>
        <v>-859.63297674911405</v>
      </c>
      <c r="PRO88" s="310">
        <f t="shared" si="178"/>
        <v>-859.63297674911405</v>
      </c>
      <c r="PRP88" s="310">
        <f t="shared" si="178"/>
        <v>-859.63297674911405</v>
      </c>
      <c r="PRQ88" s="310">
        <f t="shared" si="178"/>
        <v>-859.63297674911405</v>
      </c>
      <c r="PRR88" s="310">
        <f t="shared" si="178"/>
        <v>-859.63297674911405</v>
      </c>
      <c r="PRS88" s="310">
        <f t="shared" si="178"/>
        <v>-859.63297674911405</v>
      </c>
      <c r="PRT88" s="310">
        <f t="shared" si="178"/>
        <v>-859.63297674911405</v>
      </c>
      <c r="PRU88" s="310">
        <f t="shared" si="178"/>
        <v>-859.63297674911405</v>
      </c>
      <c r="PRV88" s="310">
        <f t="shared" si="178"/>
        <v>-859.63297674911405</v>
      </c>
      <c r="PRW88" s="310">
        <f t="shared" si="178"/>
        <v>-859.63297674911405</v>
      </c>
      <c r="PRX88" s="310">
        <f t="shared" si="178"/>
        <v>-859.63297674911405</v>
      </c>
      <c r="PRY88" s="310">
        <f t="shared" si="178"/>
        <v>-859.63297674911405</v>
      </c>
      <c r="PRZ88" s="310">
        <f t="shared" si="178"/>
        <v>-859.63297674911405</v>
      </c>
      <c r="PSA88" s="310">
        <f t="shared" si="178"/>
        <v>-859.63297674911405</v>
      </c>
      <c r="PSB88" s="310">
        <f t="shared" si="178"/>
        <v>-859.63297674911405</v>
      </c>
      <c r="PSC88" s="310">
        <f t="shared" si="178"/>
        <v>-859.63297674911405</v>
      </c>
      <c r="PSD88" s="310">
        <f t="shared" si="178"/>
        <v>-859.63297674911405</v>
      </c>
      <c r="PSE88" s="310">
        <f t="shared" si="178"/>
        <v>-859.63297674911405</v>
      </c>
      <c r="PSF88" s="310">
        <f t="shared" si="178"/>
        <v>-859.63297674911405</v>
      </c>
      <c r="PSG88" s="310">
        <f t="shared" si="178"/>
        <v>-859.63297674911405</v>
      </c>
      <c r="PSH88" s="310">
        <f t="shared" si="178"/>
        <v>-859.63297674911405</v>
      </c>
      <c r="PSI88" s="310">
        <f t="shared" si="178"/>
        <v>-859.63297674911405</v>
      </c>
      <c r="PSJ88" s="310">
        <f t="shared" si="178"/>
        <v>-859.63297674911405</v>
      </c>
      <c r="PSK88" s="310">
        <f t="shared" si="178"/>
        <v>-859.63297674911405</v>
      </c>
      <c r="PSL88" s="310">
        <f t="shared" si="178"/>
        <v>-859.63297674911405</v>
      </c>
      <c r="PSM88" s="310">
        <f t="shared" si="178"/>
        <v>-859.63297674911405</v>
      </c>
      <c r="PSN88" s="310">
        <f t="shared" si="178"/>
        <v>-859.63297674911405</v>
      </c>
      <c r="PSO88" s="310">
        <f t="shared" si="178"/>
        <v>-859.63297674911405</v>
      </c>
      <c r="PSP88" s="310">
        <f t="shared" si="178"/>
        <v>-859.63297674911405</v>
      </c>
      <c r="PSQ88" s="310">
        <f t="shared" si="178"/>
        <v>-859.63297674911405</v>
      </c>
      <c r="PSR88" s="310">
        <f t="shared" si="178"/>
        <v>-859.63297674911405</v>
      </c>
      <c r="PSS88" s="310">
        <f t="shared" si="178"/>
        <v>-859.63297674911405</v>
      </c>
      <c r="PST88" s="310">
        <f t="shared" si="178"/>
        <v>-859.63297674911405</v>
      </c>
      <c r="PSU88" s="310">
        <f t="shared" si="178"/>
        <v>-859.63297674911405</v>
      </c>
      <c r="PSV88" s="310">
        <f t="shared" si="178"/>
        <v>-859.63297674911405</v>
      </c>
      <c r="PSW88" s="310">
        <f t="shared" si="178"/>
        <v>-859.63297674911405</v>
      </c>
      <c r="PSX88" s="310">
        <f t="shared" si="178"/>
        <v>-859.63297674911405</v>
      </c>
      <c r="PSY88" s="310">
        <f t="shared" si="178"/>
        <v>-859.63297674911405</v>
      </c>
      <c r="PSZ88" s="310">
        <f t="shared" si="178"/>
        <v>-859.63297674911405</v>
      </c>
      <c r="PTA88" s="310">
        <f t="shared" si="178"/>
        <v>-859.63297674911405</v>
      </c>
      <c r="PTB88" s="310">
        <f t="shared" ref="PTB88:PVM88" si="179">(PTB$87*$B101+SUM($F$8:$F$10)-((PTB$87*$B101+SUM($F$8:$F$10))/$F$11*$F$40)-($F$27*PTB$87/$D$7)-SUM($F$14:$F$26,$F$28:$F$33,$F$35:$F$36,$F$41))</f>
        <v>-859.63297674911405</v>
      </c>
      <c r="PTC88" s="310">
        <f t="shared" si="179"/>
        <v>-859.63297674911405</v>
      </c>
      <c r="PTD88" s="310">
        <f t="shared" si="179"/>
        <v>-859.63297674911405</v>
      </c>
      <c r="PTE88" s="310">
        <f t="shared" si="179"/>
        <v>-859.63297674911405</v>
      </c>
      <c r="PTF88" s="310">
        <f t="shared" si="179"/>
        <v>-859.63297674911405</v>
      </c>
      <c r="PTG88" s="310">
        <f t="shared" si="179"/>
        <v>-859.63297674911405</v>
      </c>
      <c r="PTH88" s="310">
        <f t="shared" si="179"/>
        <v>-859.63297674911405</v>
      </c>
      <c r="PTI88" s="310">
        <f t="shared" si="179"/>
        <v>-859.63297674911405</v>
      </c>
      <c r="PTJ88" s="310">
        <f t="shared" si="179"/>
        <v>-859.63297674911405</v>
      </c>
      <c r="PTK88" s="310">
        <f t="shared" si="179"/>
        <v>-859.63297674911405</v>
      </c>
      <c r="PTL88" s="310">
        <f t="shared" si="179"/>
        <v>-859.63297674911405</v>
      </c>
      <c r="PTM88" s="310">
        <f t="shared" si="179"/>
        <v>-859.63297674911405</v>
      </c>
      <c r="PTN88" s="310">
        <f t="shared" si="179"/>
        <v>-859.63297674911405</v>
      </c>
      <c r="PTO88" s="310">
        <f t="shared" si="179"/>
        <v>-859.63297674911405</v>
      </c>
      <c r="PTP88" s="310">
        <f t="shared" si="179"/>
        <v>-859.63297674911405</v>
      </c>
      <c r="PTQ88" s="310">
        <f t="shared" si="179"/>
        <v>-859.63297674911405</v>
      </c>
      <c r="PTR88" s="310">
        <f t="shared" si="179"/>
        <v>-859.63297674911405</v>
      </c>
      <c r="PTS88" s="310">
        <f t="shared" si="179"/>
        <v>-859.63297674911405</v>
      </c>
      <c r="PTT88" s="310">
        <f t="shared" si="179"/>
        <v>-859.63297674911405</v>
      </c>
      <c r="PTU88" s="310">
        <f t="shared" si="179"/>
        <v>-859.63297674911405</v>
      </c>
      <c r="PTV88" s="310">
        <f t="shared" si="179"/>
        <v>-859.63297674911405</v>
      </c>
      <c r="PTW88" s="310">
        <f t="shared" si="179"/>
        <v>-859.63297674911405</v>
      </c>
      <c r="PTX88" s="310">
        <f t="shared" si="179"/>
        <v>-859.63297674911405</v>
      </c>
      <c r="PTY88" s="310">
        <f t="shared" si="179"/>
        <v>-859.63297674911405</v>
      </c>
      <c r="PTZ88" s="310">
        <f t="shared" si="179"/>
        <v>-859.63297674911405</v>
      </c>
      <c r="PUA88" s="310">
        <f t="shared" si="179"/>
        <v>-859.63297674911405</v>
      </c>
      <c r="PUB88" s="310">
        <f t="shared" si="179"/>
        <v>-859.63297674911405</v>
      </c>
      <c r="PUC88" s="310">
        <f t="shared" si="179"/>
        <v>-859.63297674911405</v>
      </c>
      <c r="PUD88" s="310">
        <f t="shared" si="179"/>
        <v>-859.63297674911405</v>
      </c>
      <c r="PUE88" s="310">
        <f t="shared" si="179"/>
        <v>-859.63297674911405</v>
      </c>
      <c r="PUF88" s="310">
        <f t="shared" si="179"/>
        <v>-859.63297674911405</v>
      </c>
      <c r="PUG88" s="310">
        <f t="shared" si="179"/>
        <v>-859.63297674911405</v>
      </c>
      <c r="PUH88" s="310">
        <f t="shared" si="179"/>
        <v>-859.63297674911405</v>
      </c>
      <c r="PUI88" s="310">
        <f t="shared" si="179"/>
        <v>-859.63297674911405</v>
      </c>
      <c r="PUJ88" s="310">
        <f t="shared" si="179"/>
        <v>-859.63297674911405</v>
      </c>
      <c r="PUK88" s="310">
        <f t="shared" si="179"/>
        <v>-859.63297674911405</v>
      </c>
      <c r="PUL88" s="310">
        <f t="shared" si="179"/>
        <v>-859.63297674911405</v>
      </c>
      <c r="PUM88" s="310">
        <f t="shared" si="179"/>
        <v>-859.63297674911405</v>
      </c>
      <c r="PUN88" s="310">
        <f t="shared" si="179"/>
        <v>-859.63297674911405</v>
      </c>
      <c r="PUO88" s="310">
        <f t="shared" si="179"/>
        <v>-859.63297674911405</v>
      </c>
      <c r="PUP88" s="310">
        <f t="shared" si="179"/>
        <v>-859.63297674911405</v>
      </c>
      <c r="PUQ88" s="310">
        <f t="shared" si="179"/>
        <v>-859.63297674911405</v>
      </c>
      <c r="PUR88" s="310">
        <f t="shared" si="179"/>
        <v>-859.63297674911405</v>
      </c>
      <c r="PUS88" s="310">
        <f t="shared" si="179"/>
        <v>-859.63297674911405</v>
      </c>
      <c r="PUT88" s="310">
        <f t="shared" si="179"/>
        <v>-859.63297674911405</v>
      </c>
      <c r="PUU88" s="310">
        <f t="shared" si="179"/>
        <v>-859.63297674911405</v>
      </c>
      <c r="PUV88" s="310">
        <f t="shared" si="179"/>
        <v>-859.63297674911405</v>
      </c>
      <c r="PUW88" s="310">
        <f t="shared" si="179"/>
        <v>-859.63297674911405</v>
      </c>
      <c r="PUX88" s="310">
        <f t="shared" si="179"/>
        <v>-859.63297674911405</v>
      </c>
      <c r="PUY88" s="310">
        <f t="shared" si="179"/>
        <v>-859.63297674911405</v>
      </c>
      <c r="PUZ88" s="310">
        <f t="shared" si="179"/>
        <v>-859.63297674911405</v>
      </c>
      <c r="PVA88" s="310">
        <f t="shared" si="179"/>
        <v>-859.63297674911405</v>
      </c>
      <c r="PVB88" s="310">
        <f t="shared" si="179"/>
        <v>-859.63297674911405</v>
      </c>
      <c r="PVC88" s="310">
        <f t="shared" si="179"/>
        <v>-859.63297674911405</v>
      </c>
      <c r="PVD88" s="310">
        <f t="shared" si="179"/>
        <v>-859.63297674911405</v>
      </c>
      <c r="PVE88" s="310">
        <f t="shared" si="179"/>
        <v>-859.63297674911405</v>
      </c>
      <c r="PVF88" s="310">
        <f t="shared" si="179"/>
        <v>-859.63297674911405</v>
      </c>
      <c r="PVG88" s="310">
        <f t="shared" si="179"/>
        <v>-859.63297674911405</v>
      </c>
      <c r="PVH88" s="310">
        <f t="shared" si="179"/>
        <v>-859.63297674911405</v>
      </c>
      <c r="PVI88" s="310">
        <f t="shared" si="179"/>
        <v>-859.63297674911405</v>
      </c>
      <c r="PVJ88" s="310">
        <f t="shared" si="179"/>
        <v>-859.63297674911405</v>
      </c>
      <c r="PVK88" s="310">
        <f t="shared" si="179"/>
        <v>-859.63297674911405</v>
      </c>
      <c r="PVL88" s="310">
        <f t="shared" si="179"/>
        <v>-859.63297674911405</v>
      </c>
      <c r="PVM88" s="310">
        <f t="shared" si="179"/>
        <v>-859.63297674911405</v>
      </c>
      <c r="PVN88" s="310">
        <f t="shared" ref="PVN88:PXY88" si="180">(PVN$87*$B101+SUM($F$8:$F$10)-((PVN$87*$B101+SUM($F$8:$F$10))/$F$11*$F$40)-($F$27*PVN$87/$D$7)-SUM($F$14:$F$26,$F$28:$F$33,$F$35:$F$36,$F$41))</f>
        <v>-859.63297674911405</v>
      </c>
      <c r="PVO88" s="310">
        <f t="shared" si="180"/>
        <v>-859.63297674911405</v>
      </c>
      <c r="PVP88" s="310">
        <f t="shared" si="180"/>
        <v>-859.63297674911405</v>
      </c>
      <c r="PVQ88" s="310">
        <f t="shared" si="180"/>
        <v>-859.63297674911405</v>
      </c>
      <c r="PVR88" s="310">
        <f t="shared" si="180"/>
        <v>-859.63297674911405</v>
      </c>
      <c r="PVS88" s="310">
        <f t="shared" si="180"/>
        <v>-859.63297674911405</v>
      </c>
      <c r="PVT88" s="310">
        <f t="shared" si="180"/>
        <v>-859.63297674911405</v>
      </c>
      <c r="PVU88" s="310">
        <f t="shared" si="180"/>
        <v>-859.63297674911405</v>
      </c>
      <c r="PVV88" s="310">
        <f t="shared" si="180"/>
        <v>-859.63297674911405</v>
      </c>
      <c r="PVW88" s="310">
        <f t="shared" si="180"/>
        <v>-859.63297674911405</v>
      </c>
      <c r="PVX88" s="310">
        <f t="shared" si="180"/>
        <v>-859.63297674911405</v>
      </c>
      <c r="PVY88" s="310">
        <f t="shared" si="180"/>
        <v>-859.63297674911405</v>
      </c>
      <c r="PVZ88" s="310">
        <f t="shared" si="180"/>
        <v>-859.63297674911405</v>
      </c>
      <c r="PWA88" s="310">
        <f t="shared" si="180"/>
        <v>-859.63297674911405</v>
      </c>
      <c r="PWB88" s="310">
        <f t="shared" si="180"/>
        <v>-859.63297674911405</v>
      </c>
      <c r="PWC88" s="310">
        <f t="shared" si="180"/>
        <v>-859.63297674911405</v>
      </c>
      <c r="PWD88" s="310">
        <f t="shared" si="180"/>
        <v>-859.63297674911405</v>
      </c>
      <c r="PWE88" s="310">
        <f t="shared" si="180"/>
        <v>-859.63297674911405</v>
      </c>
      <c r="PWF88" s="310">
        <f t="shared" si="180"/>
        <v>-859.63297674911405</v>
      </c>
      <c r="PWG88" s="310">
        <f t="shared" si="180"/>
        <v>-859.63297674911405</v>
      </c>
      <c r="PWH88" s="310">
        <f t="shared" si="180"/>
        <v>-859.63297674911405</v>
      </c>
      <c r="PWI88" s="310">
        <f t="shared" si="180"/>
        <v>-859.63297674911405</v>
      </c>
      <c r="PWJ88" s="310">
        <f t="shared" si="180"/>
        <v>-859.63297674911405</v>
      </c>
      <c r="PWK88" s="310">
        <f t="shared" si="180"/>
        <v>-859.63297674911405</v>
      </c>
      <c r="PWL88" s="310">
        <f t="shared" si="180"/>
        <v>-859.63297674911405</v>
      </c>
      <c r="PWM88" s="310">
        <f t="shared" si="180"/>
        <v>-859.63297674911405</v>
      </c>
      <c r="PWN88" s="310">
        <f t="shared" si="180"/>
        <v>-859.63297674911405</v>
      </c>
      <c r="PWO88" s="310">
        <f t="shared" si="180"/>
        <v>-859.63297674911405</v>
      </c>
      <c r="PWP88" s="310">
        <f t="shared" si="180"/>
        <v>-859.63297674911405</v>
      </c>
      <c r="PWQ88" s="310">
        <f t="shared" si="180"/>
        <v>-859.63297674911405</v>
      </c>
      <c r="PWR88" s="310">
        <f t="shared" si="180"/>
        <v>-859.63297674911405</v>
      </c>
      <c r="PWS88" s="310">
        <f t="shared" si="180"/>
        <v>-859.63297674911405</v>
      </c>
      <c r="PWT88" s="310">
        <f t="shared" si="180"/>
        <v>-859.63297674911405</v>
      </c>
      <c r="PWU88" s="310">
        <f t="shared" si="180"/>
        <v>-859.63297674911405</v>
      </c>
      <c r="PWV88" s="310">
        <f t="shared" si="180"/>
        <v>-859.63297674911405</v>
      </c>
      <c r="PWW88" s="310">
        <f t="shared" si="180"/>
        <v>-859.63297674911405</v>
      </c>
      <c r="PWX88" s="310">
        <f t="shared" si="180"/>
        <v>-859.63297674911405</v>
      </c>
      <c r="PWY88" s="310">
        <f t="shared" si="180"/>
        <v>-859.63297674911405</v>
      </c>
      <c r="PWZ88" s="310">
        <f t="shared" si="180"/>
        <v>-859.63297674911405</v>
      </c>
      <c r="PXA88" s="310">
        <f t="shared" si="180"/>
        <v>-859.63297674911405</v>
      </c>
      <c r="PXB88" s="310">
        <f t="shared" si="180"/>
        <v>-859.63297674911405</v>
      </c>
      <c r="PXC88" s="310">
        <f t="shared" si="180"/>
        <v>-859.63297674911405</v>
      </c>
      <c r="PXD88" s="310">
        <f t="shared" si="180"/>
        <v>-859.63297674911405</v>
      </c>
      <c r="PXE88" s="310">
        <f t="shared" si="180"/>
        <v>-859.63297674911405</v>
      </c>
      <c r="PXF88" s="310">
        <f t="shared" si="180"/>
        <v>-859.63297674911405</v>
      </c>
      <c r="PXG88" s="310">
        <f t="shared" si="180"/>
        <v>-859.63297674911405</v>
      </c>
      <c r="PXH88" s="310">
        <f t="shared" si="180"/>
        <v>-859.63297674911405</v>
      </c>
      <c r="PXI88" s="310">
        <f t="shared" si="180"/>
        <v>-859.63297674911405</v>
      </c>
      <c r="PXJ88" s="310">
        <f t="shared" si="180"/>
        <v>-859.63297674911405</v>
      </c>
      <c r="PXK88" s="310">
        <f t="shared" si="180"/>
        <v>-859.63297674911405</v>
      </c>
      <c r="PXL88" s="310">
        <f t="shared" si="180"/>
        <v>-859.63297674911405</v>
      </c>
      <c r="PXM88" s="310">
        <f t="shared" si="180"/>
        <v>-859.63297674911405</v>
      </c>
      <c r="PXN88" s="310">
        <f t="shared" si="180"/>
        <v>-859.63297674911405</v>
      </c>
      <c r="PXO88" s="310">
        <f t="shared" si="180"/>
        <v>-859.63297674911405</v>
      </c>
      <c r="PXP88" s="310">
        <f t="shared" si="180"/>
        <v>-859.63297674911405</v>
      </c>
      <c r="PXQ88" s="310">
        <f t="shared" si="180"/>
        <v>-859.63297674911405</v>
      </c>
      <c r="PXR88" s="310">
        <f t="shared" si="180"/>
        <v>-859.63297674911405</v>
      </c>
      <c r="PXS88" s="310">
        <f t="shared" si="180"/>
        <v>-859.63297674911405</v>
      </c>
      <c r="PXT88" s="310">
        <f t="shared" si="180"/>
        <v>-859.63297674911405</v>
      </c>
      <c r="PXU88" s="310">
        <f t="shared" si="180"/>
        <v>-859.63297674911405</v>
      </c>
      <c r="PXV88" s="310">
        <f t="shared" si="180"/>
        <v>-859.63297674911405</v>
      </c>
      <c r="PXW88" s="310">
        <f t="shared" si="180"/>
        <v>-859.63297674911405</v>
      </c>
      <c r="PXX88" s="310">
        <f t="shared" si="180"/>
        <v>-859.63297674911405</v>
      </c>
      <c r="PXY88" s="310">
        <f t="shared" si="180"/>
        <v>-859.63297674911405</v>
      </c>
      <c r="PXZ88" s="310">
        <f t="shared" ref="PXZ88:QAK88" si="181">(PXZ$87*$B101+SUM($F$8:$F$10)-((PXZ$87*$B101+SUM($F$8:$F$10))/$F$11*$F$40)-($F$27*PXZ$87/$D$7)-SUM($F$14:$F$26,$F$28:$F$33,$F$35:$F$36,$F$41))</f>
        <v>-859.63297674911405</v>
      </c>
      <c r="PYA88" s="310">
        <f t="shared" si="181"/>
        <v>-859.63297674911405</v>
      </c>
      <c r="PYB88" s="310">
        <f t="shared" si="181"/>
        <v>-859.63297674911405</v>
      </c>
      <c r="PYC88" s="310">
        <f t="shared" si="181"/>
        <v>-859.63297674911405</v>
      </c>
      <c r="PYD88" s="310">
        <f t="shared" si="181"/>
        <v>-859.63297674911405</v>
      </c>
      <c r="PYE88" s="310">
        <f t="shared" si="181"/>
        <v>-859.63297674911405</v>
      </c>
      <c r="PYF88" s="310">
        <f t="shared" si="181"/>
        <v>-859.63297674911405</v>
      </c>
      <c r="PYG88" s="310">
        <f t="shared" si="181"/>
        <v>-859.63297674911405</v>
      </c>
      <c r="PYH88" s="310">
        <f t="shared" si="181"/>
        <v>-859.63297674911405</v>
      </c>
      <c r="PYI88" s="310">
        <f t="shared" si="181"/>
        <v>-859.63297674911405</v>
      </c>
      <c r="PYJ88" s="310">
        <f t="shared" si="181"/>
        <v>-859.63297674911405</v>
      </c>
      <c r="PYK88" s="310">
        <f t="shared" si="181"/>
        <v>-859.63297674911405</v>
      </c>
      <c r="PYL88" s="310">
        <f t="shared" si="181"/>
        <v>-859.63297674911405</v>
      </c>
      <c r="PYM88" s="310">
        <f t="shared" si="181"/>
        <v>-859.63297674911405</v>
      </c>
      <c r="PYN88" s="310">
        <f t="shared" si="181"/>
        <v>-859.63297674911405</v>
      </c>
      <c r="PYO88" s="310">
        <f t="shared" si="181"/>
        <v>-859.63297674911405</v>
      </c>
      <c r="PYP88" s="310">
        <f t="shared" si="181"/>
        <v>-859.63297674911405</v>
      </c>
      <c r="PYQ88" s="310">
        <f t="shared" si="181"/>
        <v>-859.63297674911405</v>
      </c>
      <c r="PYR88" s="310">
        <f t="shared" si="181"/>
        <v>-859.63297674911405</v>
      </c>
      <c r="PYS88" s="310">
        <f t="shared" si="181"/>
        <v>-859.63297674911405</v>
      </c>
      <c r="PYT88" s="310">
        <f t="shared" si="181"/>
        <v>-859.63297674911405</v>
      </c>
      <c r="PYU88" s="310">
        <f t="shared" si="181"/>
        <v>-859.63297674911405</v>
      </c>
      <c r="PYV88" s="310">
        <f t="shared" si="181"/>
        <v>-859.63297674911405</v>
      </c>
      <c r="PYW88" s="310">
        <f t="shared" si="181"/>
        <v>-859.63297674911405</v>
      </c>
      <c r="PYX88" s="310">
        <f t="shared" si="181"/>
        <v>-859.63297674911405</v>
      </c>
      <c r="PYY88" s="310">
        <f t="shared" si="181"/>
        <v>-859.63297674911405</v>
      </c>
      <c r="PYZ88" s="310">
        <f t="shared" si="181"/>
        <v>-859.63297674911405</v>
      </c>
      <c r="PZA88" s="310">
        <f t="shared" si="181"/>
        <v>-859.63297674911405</v>
      </c>
      <c r="PZB88" s="310">
        <f t="shared" si="181"/>
        <v>-859.63297674911405</v>
      </c>
      <c r="PZC88" s="310">
        <f t="shared" si="181"/>
        <v>-859.63297674911405</v>
      </c>
      <c r="PZD88" s="310">
        <f t="shared" si="181"/>
        <v>-859.63297674911405</v>
      </c>
      <c r="PZE88" s="310">
        <f t="shared" si="181"/>
        <v>-859.63297674911405</v>
      </c>
      <c r="PZF88" s="310">
        <f t="shared" si="181"/>
        <v>-859.63297674911405</v>
      </c>
      <c r="PZG88" s="310">
        <f t="shared" si="181"/>
        <v>-859.63297674911405</v>
      </c>
      <c r="PZH88" s="310">
        <f t="shared" si="181"/>
        <v>-859.63297674911405</v>
      </c>
      <c r="PZI88" s="310">
        <f t="shared" si="181"/>
        <v>-859.63297674911405</v>
      </c>
      <c r="PZJ88" s="310">
        <f t="shared" si="181"/>
        <v>-859.63297674911405</v>
      </c>
      <c r="PZK88" s="310">
        <f t="shared" si="181"/>
        <v>-859.63297674911405</v>
      </c>
      <c r="PZL88" s="310">
        <f t="shared" si="181"/>
        <v>-859.63297674911405</v>
      </c>
      <c r="PZM88" s="310">
        <f t="shared" si="181"/>
        <v>-859.63297674911405</v>
      </c>
      <c r="PZN88" s="310">
        <f t="shared" si="181"/>
        <v>-859.63297674911405</v>
      </c>
      <c r="PZO88" s="310">
        <f t="shared" si="181"/>
        <v>-859.63297674911405</v>
      </c>
      <c r="PZP88" s="310">
        <f t="shared" si="181"/>
        <v>-859.63297674911405</v>
      </c>
      <c r="PZQ88" s="310">
        <f t="shared" si="181"/>
        <v>-859.63297674911405</v>
      </c>
      <c r="PZR88" s="310">
        <f t="shared" si="181"/>
        <v>-859.63297674911405</v>
      </c>
      <c r="PZS88" s="310">
        <f t="shared" si="181"/>
        <v>-859.63297674911405</v>
      </c>
      <c r="PZT88" s="310">
        <f t="shared" si="181"/>
        <v>-859.63297674911405</v>
      </c>
      <c r="PZU88" s="310">
        <f t="shared" si="181"/>
        <v>-859.63297674911405</v>
      </c>
      <c r="PZV88" s="310">
        <f t="shared" si="181"/>
        <v>-859.63297674911405</v>
      </c>
      <c r="PZW88" s="310">
        <f t="shared" si="181"/>
        <v>-859.63297674911405</v>
      </c>
      <c r="PZX88" s="310">
        <f t="shared" si="181"/>
        <v>-859.63297674911405</v>
      </c>
      <c r="PZY88" s="310">
        <f t="shared" si="181"/>
        <v>-859.63297674911405</v>
      </c>
      <c r="PZZ88" s="310">
        <f t="shared" si="181"/>
        <v>-859.63297674911405</v>
      </c>
      <c r="QAA88" s="310">
        <f t="shared" si="181"/>
        <v>-859.63297674911405</v>
      </c>
      <c r="QAB88" s="310">
        <f t="shared" si="181"/>
        <v>-859.63297674911405</v>
      </c>
      <c r="QAC88" s="310">
        <f t="shared" si="181"/>
        <v>-859.63297674911405</v>
      </c>
      <c r="QAD88" s="310">
        <f t="shared" si="181"/>
        <v>-859.63297674911405</v>
      </c>
      <c r="QAE88" s="310">
        <f t="shared" si="181"/>
        <v>-859.63297674911405</v>
      </c>
      <c r="QAF88" s="310">
        <f t="shared" si="181"/>
        <v>-859.63297674911405</v>
      </c>
      <c r="QAG88" s="310">
        <f t="shared" si="181"/>
        <v>-859.63297674911405</v>
      </c>
      <c r="QAH88" s="310">
        <f t="shared" si="181"/>
        <v>-859.63297674911405</v>
      </c>
      <c r="QAI88" s="310">
        <f t="shared" si="181"/>
        <v>-859.63297674911405</v>
      </c>
      <c r="QAJ88" s="310">
        <f t="shared" si="181"/>
        <v>-859.63297674911405</v>
      </c>
      <c r="QAK88" s="310">
        <f t="shared" si="181"/>
        <v>-859.63297674911405</v>
      </c>
      <c r="QAL88" s="310">
        <f t="shared" ref="QAL88:QCW88" si="182">(QAL$87*$B101+SUM($F$8:$F$10)-((QAL$87*$B101+SUM($F$8:$F$10))/$F$11*$F$40)-($F$27*QAL$87/$D$7)-SUM($F$14:$F$26,$F$28:$F$33,$F$35:$F$36,$F$41))</f>
        <v>-859.63297674911405</v>
      </c>
      <c r="QAM88" s="310">
        <f t="shared" si="182"/>
        <v>-859.63297674911405</v>
      </c>
      <c r="QAN88" s="310">
        <f t="shared" si="182"/>
        <v>-859.63297674911405</v>
      </c>
      <c r="QAO88" s="310">
        <f t="shared" si="182"/>
        <v>-859.63297674911405</v>
      </c>
      <c r="QAP88" s="310">
        <f t="shared" si="182"/>
        <v>-859.63297674911405</v>
      </c>
      <c r="QAQ88" s="310">
        <f t="shared" si="182"/>
        <v>-859.63297674911405</v>
      </c>
      <c r="QAR88" s="310">
        <f t="shared" si="182"/>
        <v>-859.63297674911405</v>
      </c>
      <c r="QAS88" s="310">
        <f t="shared" si="182"/>
        <v>-859.63297674911405</v>
      </c>
      <c r="QAT88" s="310">
        <f t="shared" si="182"/>
        <v>-859.63297674911405</v>
      </c>
      <c r="QAU88" s="310">
        <f t="shared" si="182"/>
        <v>-859.63297674911405</v>
      </c>
      <c r="QAV88" s="310">
        <f t="shared" si="182"/>
        <v>-859.63297674911405</v>
      </c>
      <c r="QAW88" s="310">
        <f t="shared" si="182"/>
        <v>-859.63297674911405</v>
      </c>
      <c r="QAX88" s="310">
        <f t="shared" si="182"/>
        <v>-859.63297674911405</v>
      </c>
      <c r="QAY88" s="310">
        <f t="shared" si="182"/>
        <v>-859.63297674911405</v>
      </c>
      <c r="QAZ88" s="310">
        <f t="shared" si="182"/>
        <v>-859.63297674911405</v>
      </c>
      <c r="QBA88" s="310">
        <f t="shared" si="182"/>
        <v>-859.63297674911405</v>
      </c>
      <c r="QBB88" s="310">
        <f t="shared" si="182"/>
        <v>-859.63297674911405</v>
      </c>
      <c r="QBC88" s="310">
        <f t="shared" si="182"/>
        <v>-859.63297674911405</v>
      </c>
      <c r="QBD88" s="310">
        <f t="shared" si="182"/>
        <v>-859.63297674911405</v>
      </c>
      <c r="QBE88" s="310">
        <f t="shared" si="182"/>
        <v>-859.63297674911405</v>
      </c>
      <c r="QBF88" s="310">
        <f t="shared" si="182"/>
        <v>-859.63297674911405</v>
      </c>
      <c r="QBG88" s="310">
        <f t="shared" si="182"/>
        <v>-859.63297674911405</v>
      </c>
      <c r="QBH88" s="310">
        <f t="shared" si="182"/>
        <v>-859.63297674911405</v>
      </c>
      <c r="QBI88" s="310">
        <f t="shared" si="182"/>
        <v>-859.63297674911405</v>
      </c>
      <c r="QBJ88" s="310">
        <f t="shared" si="182"/>
        <v>-859.63297674911405</v>
      </c>
      <c r="QBK88" s="310">
        <f t="shared" si="182"/>
        <v>-859.63297674911405</v>
      </c>
      <c r="QBL88" s="310">
        <f t="shared" si="182"/>
        <v>-859.63297674911405</v>
      </c>
      <c r="QBM88" s="310">
        <f t="shared" si="182"/>
        <v>-859.63297674911405</v>
      </c>
      <c r="QBN88" s="310">
        <f t="shared" si="182"/>
        <v>-859.63297674911405</v>
      </c>
      <c r="QBO88" s="310">
        <f t="shared" si="182"/>
        <v>-859.63297674911405</v>
      </c>
      <c r="QBP88" s="310">
        <f t="shared" si="182"/>
        <v>-859.63297674911405</v>
      </c>
      <c r="QBQ88" s="310">
        <f t="shared" si="182"/>
        <v>-859.63297674911405</v>
      </c>
      <c r="QBR88" s="310">
        <f t="shared" si="182"/>
        <v>-859.63297674911405</v>
      </c>
      <c r="QBS88" s="310">
        <f t="shared" si="182"/>
        <v>-859.63297674911405</v>
      </c>
      <c r="QBT88" s="310">
        <f t="shared" si="182"/>
        <v>-859.63297674911405</v>
      </c>
      <c r="QBU88" s="310">
        <f t="shared" si="182"/>
        <v>-859.63297674911405</v>
      </c>
      <c r="QBV88" s="310">
        <f t="shared" si="182"/>
        <v>-859.63297674911405</v>
      </c>
      <c r="QBW88" s="310">
        <f t="shared" si="182"/>
        <v>-859.63297674911405</v>
      </c>
      <c r="QBX88" s="310">
        <f t="shared" si="182"/>
        <v>-859.63297674911405</v>
      </c>
      <c r="QBY88" s="310">
        <f t="shared" si="182"/>
        <v>-859.63297674911405</v>
      </c>
      <c r="QBZ88" s="310">
        <f t="shared" si="182"/>
        <v>-859.63297674911405</v>
      </c>
      <c r="QCA88" s="310">
        <f t="shared" si="182"/>
        <v>-859.63297674911405</v>
      </c>
      <c r="QCB88" s="310">
        <f t="shared" si="182"/>
        <v>-859.63297674911405</v>
      </c>
      <c r="QCC88" s="310">
        <f t="shared" si="182"/>
        <v>-859.63297674911405</v>
      </c>
      <c r="QCD88" s="310">
        <f t="shared" si="182"/>
        <v>-859.63297674911405</v>
      </c>
      <c r="QCE88" s="310">
        <f t="shared" si="182"/>
        <v>-859.63297674911405</v>
      </c>
      <c r="QCF88" s="310">
        <f t="shared" si="182"/>
        <v>-859.63297674911405</v>
      </c>
      <c r="QCG88" s="310">
        <f t="shared" si="182"/>
        <v>-859.63297674911405</v>
      </c>
      <c r="QCH88" s="310">
        <f t="shared" si="182"/>
        <v>-859.63297674911405</v>
      </c>
      <c r="QCI88" s="310">
        <f t="shared" si="182"/>
        <v>-859.63297674911405</v>
      </c>
      <c r="QCJ88" s="310">
        <f t="shared" si="182"/>
        <v>-859.63297674911405</v>
      </c>
      <c r="QCK88" s="310">
        <f t="shared" si="182"/>
        <v>-859.63297674911405</v>
      </c>
      <c r="QCL88" s="310">
        <f t="shared" si="182"/>
        <v>-859.63297674911405</v>
      </c>
      <c r="QCM88" s="310">
        <f t="shared" si="182"/>
        <v>-859.63297674911405</v>
      </c>
      <c r="QCN88" s="310">
        <f t="shared" si="182"/>
        <v>-859.63297674911405</v>
      </c>
      <c r="QCO88" s="310">
        <f t="shared" si="182"/>
        <v>-859.63297674911405</v>
      </c>
      <c r="QCP88" s="310">
        <f t="shared" si="182"/>
        <v>-859.63297674911405</v>
      </c>
      <c r="QCQ88" s="310">
        <f t="shared" si="182"/>
        <v>-859.63297674911405</v>
      </c>
      <c r="QCR88" s="310">
        <f t="shared" si="182"/>
        <v>-859.63297674911405</v>
      </c>
      <c r="QCS88" s="310">
        <f t="shared" si="182"/>
        <v>-859.63297674911405</v>
      </c>
      <c r="QCT88" s="310">
        <f t="shared" si="182"/>
        <v>-859.63297674911405</v>
      </c>
      <c r="QCU88" s="310">
        <f t="shared" si="182"/>
        <v>-859.63297674911405</v>
      </c>
      <c r="QCV88" s="310">
        <f t="shared" si="182"/>
        <v>-859.63297674911405</v>
      </c>
      <c r="QCW88" s="310">
        <f t="shared" si="182"/>
        <v>-859.63297674911405</v>
      </c>
      <c r="QCX88" s="310">
        <f t="shared" ref="QCX88:QFI88" si="183">(QCX$87*$B101+SUM($F$8:$F$10)-((QCX$87*$B101+SUM($F$8:$F$10))/$F$11*$F$40)-($F$27*QCX$87/$D$7)-SUM($F$14:$F$26,$F$28:$F$33,$F$35:$F$36,$F$41))</f>
        <v>-859.63297674911405</v>
      </c>
      <c r="QCY88" s="310">
        <f t="shared" si="183"/>
        <v>-859.63297674911405</v>
      </c>
      <c r="QCZ88" s="310">
        <f t="shared" si="183"/>
        <v>-859.63297674911405</v>
      </c>
      <c r="QDA88" s="310">
        <f t="shared" si="183"/>
        <v>-859.63297674911405</v>
      </c>
      <c r="QDB88" s="310">
        <f t="shared" si="183"/>
        <v>-859.63297674911405</v>
      </c>
      <c r="QDC88" s="310">
        <f t="shared" si="183"/>
        <v>-859.63297674911405</v>
      </c>
      <c r="QDD88" s="310">
        <f t="shared" si="183"/>
        <v>-859.63297674911405</v>
      </c>
      <c r="QDE88" s="310">
        <f t="shared" si="183"/>
        <v>-859.63297674911405</v>
      </c>
      <c r="QDF88" s="310">
        <f t="shared" si="183"/>
        <v>-859.63297674911405</v>
      </c>
      <c r="QDG88" s="310">
        <f t="shared" si="183"/>
        <v>-859.63297674911405</v>
      </c>
      <c r="QDH88" s="310">
        <f t="shared" si="183"/>
        <v>-859.63297674911405</v>
      </c>
      <c r="QDI88" s="310">
        <f t="shared" si="183"/>
        <v>-859.63297674911405</v>
      </c>
      <c r="QDJ88" s="310">
        <f t="shared" si="183"/>
        <v>-859.63297674911405</v>
      </c>
      <c r="QDK88" s="310">
        <f t="shared" si="183"/>
        <v>-859.63297674911405</v>
      </c>
      <c r="QDL88" s="310">
        <f t="shared" si="183"/>
        <v>-859.63297674911405</v>
      </c>
      <c r="QDM88" s="310">
        <f t="shared" si="183"/>
        <v>-859.63297674911405</v>
      </c>
      <c r="QDN88" s="310">
        <f t="shared" si="183"/>
        <v>-859.63297674911405</v>
      </c>
      <c r="QDO88" s="310">
        <f t="shared" si="183"/>
        <v>-859.63297674911405</v>
      </c>
      <c r="QDP88" s="310">
        <f t="shared" si="183"/>
        <v>-859.63297674911405</v>
      </c>
      <c r="QDQ88" s="310">
        <f t="shared" si="183"/>
        <v>-859.63297674911405</v>
      </c>
      <c r="QDR88" s="310">
        <f t="shared" si="183"/>
        <v>-859.63297674911405</v>
      </c>
      <c r="QDS88" s="310">
        <f t="shared" si="183"/>
        <v>-859.63297674911405</v>
      </c>
      <c r="QDT88" s="310">
        <f t="shared" si="183"/>
        <v>-859.63297674911405</v>
      </c>
      <c r="QDU88" s="310">
        <f t="shared" si="183"/>
        <v>-859.63297674911405</v>
      </c>
      <c r="QDV88" s="310">
        <f t="shared" si="183"/>
        <v>-859.63297674911405</v>
      </c>
      <c r="QDW88" s="310">
        <f t="shared" si="183"/>
        <v>-859.63297674911405</v>
      </c>
      <c r="QDX88" s="310">
        <f t="shared" si="183"/>
        <v>-859.63297674911405</v>
      </c>
      <c r="QDY88" s="310">
        <f t="shared" si="183"/>
        <v>-859.63297674911405</v>
      </c>
      <c r="QDZ88" s="310">
        <f t="shared" si="183"/>
        <v>-859.63297674911405</v>
      </c>
      <c r="QEA88" s="310">
        <f t="shared" si="183"/>
        <v>-859.63297674911405</v>
      </c>
      <c r="QEB88" s="310">
        <f t="shared" si="183"/>
        <v>-859.63297674911405</v>
      </c>
      <c r="QEC88" s="310">
        <f t="shared" si="183"/>
        <v>-859.63297674911405</v>
      </c>
      <c r="QED88" s="310">
        <f t="shared" si="183"/>
        <v>-859.63297674911405</v>
      </c>
      <c r="QEE88" s="310">
        <f t="shared" si="183"/>
        <v>-859.63297674911405</v>
      </c>
      <c r="QEF88" s="310">
        <f t="shared" si="183"/>
        <v>-859.63297674911405</v>
      </c>
      <c r="QEG88" s="310">
        <f t="shared" si="183"/>
        <v>-859.63297674911405</v>
      </c>
      <c r="QEH88" s="310">
        <f t="shared" si="183"/>
        <v>-859.63297674911405</v>
      </c>
      <c r="QEI88" s="310">
        <f t="shared" si="183"/>
        <v>-859.63297674911405</v>
      </c>
      <c r="QEJ88" s="310">
        <f t="shared" si="183"/>
        <v>-859.63297674911405</v>
      </c>
      <c r="QEK88" s="310">
        <f t="shared" si="183"/>
        <v>-859.63297674911405</v>
      </c>
      <c r="QEL88" s="310">
        <f t="shared" si="183"/>
        <v>-859.63297674911405</v>
      </c>
      <c r="QEM88" s="310">
        <f t="shared" si="183"/>
        <v>-859.63297674911405</v>
      </c>
      <c r="QEN88" s="310">
        <f t="shared" si="183"/>
        <v>-859.63297674911405</v>
      </c>
      <c r="QEO88" s="310">
        <f t="shared" si="183"/>
        <v>-859.63297674911405</v>
      </c>
      <c r="QEP88" s="310">
        <f t="shared" si="183"/>
        <v>-859.63297674911405</v>
      </c>
      <c r="QEQ88" s="310">
        <f t="shared" si="183"/>
        <v>-859.63297674911405</v>
      </c>
      <c r="QER88" s="310">
        <f t="shared" si="183"/>
        <v>-859.63297674911405</v>
      </c>
      <c r="QES88" s="310">
        <f t="shared" si="183"/>
        <v>-859.63297674911405</v>
      </c>
      <c r="QET88" s="310">
        <f t="shared" si="183"/>
        <v>-859.63297674911405</v>
      </c>
      <c r="QEU88" s="310">
        <f t="shared" si="183"/>
        <v>-859.63297674911405</v>
      </c>
      <c r="QEV88" s="310">
        <f t="shared" si="183"/>
        <v>-859.63297674911405</v>
      </c>
      <c r="QEW88" s="310">
        <f t="shared" si="183"/>
        <v>-859.63297674911405</v>
      </c>
      <c r="QEX88" s="310">
        <f t="shared" si="183"/>
        <v>-859.63297674911405</v>
      </c>
      <c r="QEY88" s="310">
        <f t="shared" si="183"/>
        <v>-859.63297674911405</v>
      </c>
      <c r="QEZ88" s="310">
        <f t="shared" si="183"/>
        <v>-859.63297674911405</v>
      </c>
      <c r="QFA88" s="310">
        <f t="shared" si="183"/>
        <v>-859.63297674911405</v>
      </c>
      <c r="QFB88" s="310">
        <f t="shared" si="183"/>
        <v>-859.63297674911405</v>
      </c>
      <c r="QFC88" s="310">
        <f t="shared" si="183"/>
        <v>-859.63297674911405</v>
      </c>
      <c r="QFD88" s="310">
        <f t="shared" si="183"/>
        <v>-859.63297674911405</v>
      </c>
      <c r="QFE88" s="310">
        <f t="shared" si="183"/>
        <v>-859.63297674911405</v>
      </c>
      <c r="QFF88" s="310">
        <f t="shared" si="183"/>
        <v>-859.63297674911405</v>
      </c>
      <c r="QFG88" s="310">
        <f t="shared" si="183"/>
        <v>-859.63297674911405</v>
      </c>
      <c r="QFH88" s="310">
        <f t="shared" si="183"/>
        <v>-859.63297674911405</v>
      </c>
      <c r="QFI88" s="310">
        <f t="shared" si="183"/>
        <v>-859.63297674911405</v>
      </c>
      <c r="QFJ88" s="310">
        <f t="shared" ref="QFJ88:QHU88" si="184">(QFJ$87*$B101+SUM($F$8:$F$10)-((QFJ$87*$B101+SUM($F$8:$F$10))/$F$11*$F$40)-($F$27*QFJ$87/$D$7)-SUM($F$14:$F$26,$F$28:$F$33,$F$35:$F$36,$F$41))</f>
        <v>-859.63297674911405</v>
      </c>
      <c r="QFK88" s="310">
        <f t="shared" si="184"/>
        <v>-859.63297674911405</v>
      </c>
      <c r="QFL88" s="310">
        <f t="shared" si="184"/>
        <v>-859.63297674911405</v>
      </c>
      <c r="QFM88" s="310">
        <f t="shared" si="184"/>
        <v>-859.63297674911405</v>
      </c>
      <c r="QFN88" s="310">
        <f t="shared" si="184"/>
        <v>-859.63297674911405</v>
      </c>
      <c r="QFO88" s="310">
        <f t="shared" si="184"/>
        <v>-859.63297674911405</v>
      </c>
      <c r="QFP88" s="310">
        <f t="shared" si="184"/>
        <v>-859.63297674911405</v>
      </c>
      <c r="QFQ88" s="310">
        <f t="shared" si="184"/>
        <v>-859.63297674911405</v>
      </c>
      <c r="QFR88" s="310">
        <f t="shared" si="184"/>
        <v>-859.63297674911405</v>
      </c>
      <c r="QFS88" s="310">
        <f t="shared" si="184"/>
        <v>-859.63297674911405</v>
      </c>
      <c r="QFT88" s="310">
        <f t="shared" si="184"/>
        <v>-859.63297674911405</v>
      </c>
      <c r="QFU88" s="310">
        <f t="shared" si="184"/>
        <v>-859.63297674911405</v>
      </c>
      <c r="QFV88" s="310">
        <f t="shared" si="184"/>
        <v>-859.63297674911405</v>
      </c>
      <c r="QFW88" s="310">
        <f t="shared" si="184"/>
        <v>-859.63297674911405</v>
      </c>
      <c r="QFX88" s="310">
        <f t="shared" si="184"/>
        <v>-859.63297674911405</v>
      </c>
      <c r="QFY88" s="310">
        <f t="shared" si="184"/>
        <v>-859.63297674911405</v>
      </c>
      <c r="QFZ88" s="310">
        <f t="shared" si="184"/>
        <v>-859.63297674911405</v>
      </c>
      <c r="QGA88" s="310">
        <f t="shared" si="184"/>
        <v>-859.63297674911405</v>
      </c>
      <c r="QGB88" s="310">
        <f t="shared" si="184"/>
        <v>-859.63297674911405</v>
      </c>
      <c r="QGC88" s="310">
        <f t="shared" si="184"/>
        <v>-859.63297674911405</v>
      </c>
      <c r="QGD88" s="310">
        <f t="shared" si="184"/>
        <v>-859.63297674911405</v>
      </c>
      <c r="QGE88" s="310">
        <f t="shared" si="184"/>
        <v>-859.63297674911405</v>
      </c>
      <c r="QGF88" s="310">
        <f t="shared" si="184"/>
        <v>-859.63297674911405</v>
      </c>
      <c r="QGG88" s="310">
        <f t="shared" si="184"/>
        <v>-859.63297674911405</v>
      </c>
      <c r="QGH88" s="310">
        <f t="shared" si="184"/>
        <v>-859.63297674911405</v>
      </c>
      <c r="QGI88" s="310">
        <f t="shared" si="184"/>
        <v>-859.63297674911405</v>
      </c>
      <c r="QGJ88" s="310">
        <f t="shared" si="184"/>
        <v>-859.63297674911405</v>
      </c>
      <c r="QGK88" s="310">
        <f t="shared" si="184"/>
        <v>-859.63297674911405</v>
      </c>
      <c r="QGL88" s="310">
        <f t="shared" si="184"/>
        <v>-859.63297674911405</v>
      </c>
      <c r="QGM88" s="310">
        <f t="shared" si="184"/>
        <v>-859.63297674911405</v>
      </c>
      <c r="QGN88" s="310">
        <f t="shared" si="184"/>
        <v>-859.63297674911405</v>
      </c>
      <c r="QGO88" s="310">
        <f t="shared" si="184"/>
        <v>-859.63297674911405</v>
      </c>
      <c r="QGP88" s="310">
        <f t="shared" si="184"/>
        <v>-859.63297674911405</v>
      </c>
      <c r="QGQ88" s="310">
        <f t="shared" si="184"/>
        <v>-859.63297674911405</v>
      </c>
      <c r="QGR88" s="310">
        <f t="shared" si="184"/>
        <v>-859.63297674911405</v>
      </c>
      <c r="QGS88" s="310">
        <f t="shared" si="184"/>
        <v>-859.63297674911405</v>
      </c>
      <c r="QGT88" s="310">
        <f t="shared" si="184"/>
        <v>-859.63297674911405</v>
      </c>
      <c r="QGU88" s="310">
        <f t="shared" si="184"/>
        <v>-859.63297674911405</v>
      </c>
      <c r="QGV88" s="310">
        <f t="shared" si="184"/>
        <v>-859.63297674911405</v>
      </c>
      <c r="QGW88" s="310">
        <f t="shared" si="184"/>
        <v>-859.63297674911405</v>
      </c>
      <c r="QGX88" s="310">
        <f t="shared" si="184"/>
        <v>-859.63297674911405</v>
      </c>
      <c r="QGY88" s="310">
        <f t="shared" si="184"/>
        <v>-859.63297674911405</v>
      </c>
      <c r="QGZ88" s="310">
        <f t="shared" si="184"/>
        <v>-859.63297674911405</v>
      </c>
      <c r="QHA88" s="310">
        <f t="shared" si="184"/>
        <v>-859.63297674911405</v>
      </c>
      <c r="QHB88" s="310">
        <f t="shared" si="184"/>
        <v>-859.63297674911405</v>
      </c>
      <c r="QHC88" s="310">
        <f t="shared" si="184"/>
        <v>-859.63297674911405</v>
      </c>
      <c r="QHD88" s="310">
        <f t="shared" si="184"/>
        <v>-859.63297674911405</v>
      </c>
      <c r="QHE88" s="310">
        <f t="shared" si="184"/>
        <v>-859.63297674911405</v>
      </c>
      <c r="QHF88" s="310">
        <f t="shared" si="184"/>
        <v>-859.63297674911405</v>
      </c>
      <c r="QHG88" s="310">
        <f t="shared" si="184"/>
        <v>-859.63297674911405</v>
      </c>
      <c r="QHH88" s="310">
        <f t="shared" si="184"/>
        <v>-859.63297674911405</v>
      </c>
      <c r="QHI88" s="310">
        <f t="shared" si="184"/>
        <v>-859.63297674911405</v>
      </c>
      <c r="QHJ88" s="310">
        <f t="shared" si="184"/>
        <v>-859.63297674911405</v>
      </c>
      <c r="QHK88" s="310">
        <f t="shared" si="184"/>
        <v>-859.63297674911405</v>
      </c>
      <c r="QHL88" s="310">
        <f t="shared" si="184"/>
        <v>-859.63297674911405</v>
      </c>
      <c r="QHM88" s="310">
        <f t="shared" si="184"/>
        <v>-859.63297674911405</v>
      </c>
      <c r="QHN88" s="310">
        <f t="shared" si="184"/>
        <v>-859.63297674911405</v>
      </c>
      <c r="QHO88" s="310">
        <f t="shared" si="184"/>
        <v>-859.63297674911405</v>
      </c>
      <c r="QHP88" s="310">
        <f t="shared" si="184"/>
        <v>-859.63297674911405</v>
      </c>
      <c r="QHQ88" s="310">
        <f t="shared" si="184"/>
        <v>-859.63297674911405</v>
      </c>
      <c r="QHR88" s="310">
        <f t="shared" si="184"/>
        <v>-859.63297674911405</v>
      </c>
      <c r="QHS88" s="310">
        <f t="shared" si="184"/>
        <v>-859.63297674911405</v>
      </c>
      <c r="QHT88" s="310">
        <f t="shared" si="184"/>
        <v>-859.63297674911405</v>
      </c>
      <c r="QHU88" s="310">
        <f t="shared" si="184"/>
        <v>-859.63297674911405</v>
      </c>
      <c r="QHV88" s="310">
        <f t="shared" ref="QHV88:QKG88" si="185">(QHV$87*$B101+SUM($F$8:$F$10)-((QHV$87*$B101+SUM($F$8:$F$10))/$F$11*$F$40)-($F$27*QHV$87/$D$7)-SUM($F$14:$F$26,$F$28:$F$33,$F$35:$F$36,$F$41))</f>
        <v>-859.63297674911405</v>
      </c>
      <c r="QHW88" s="310">
        <f t="shared" si="185"/>
        <v>-859.63297674911405</v>
      </c>
      <c r="QHX88" s="310">
        <f t="shared" si="185"/>
        <v>-859.63297674911405</v>
      </c>
      <c r="QHY88" s="310">
        <f t="shared" si="185"/>
        <v>-859.63297674911405</v>
      </c>
      <c r="QHZ88" s="310">
        <f t="shared" si="185"/>
        <v>-859.63297674911405</v>
      </c>
      <c r="QIA88" s="310">
        <f t="shared" si="185"/>
        <v>-859.63297674911405</v>
      </c>
      <c r="QIB88" s="310">
        <f t="shared" si="185"/>
        <v>-859.63297674911405</v>
      </c>
      <c r="QIC88" s="310">
        <f t="shared" si="185"/>
        <v>-859.63297674911405</v>
      </c>
      <c r="QID88" s="310">
        <f t="shared" si="185"/>
        <v>-859.63297674911405</v>
      </c>
      <c r="QIE88" s="310">
        <f t="shared" si="185"/>
        <v>-859.63297674911405</v>
      </c>
      <c r="QIF88" s="310">
        <f t="shared" si="185"/>
        <v>-859.63297674911405</v>
      </c>
      <c r="QIG88" s="310">
        <f t="shared" si="185"/>
        <v>-859.63297674911405</v>
      </c>
      <c r="QIH88" s="310">
        <f t="shared" si="185"/>
        <v>-859.63297674911405</v>
      </c>
      <c r="QII88" s="310">
        <f t="shared" si="185"/>
        <v>-859.63297674911405</v>
      </c>
      <c r="QIJ88" s="310">
        <f t="shared" si="185"/>
        <v>-859.63297674911405</v>
      </c>
      <c r="QIK88" s="310">
        <f t="shared" si="185"/>
        <v>-859.63297674911405</v>
      </c>
      <c r="QIL88" s="310">
        <f t="shared" si="185"/>
        <v>-859.63297674911405</v>
      </c>
      <c r="QIM88" s="310">
        <f t="shared" si="185"/>
        <v>-859.63297674911405</v>
      </c>
      <c r="QIN88" s="310">
        <f t="shared" si="185"/>
        <v>-859.63297674911405</v>
      </c>
      <c r="QIO88" s="310">
        <f t="shared" si="185"/>
        <v>-859.63297674911405</v>
      </c>
      <c r="QIP88" s="310">
        <f t="shared" si="185"/>
        <v>-859.63297674911405</v>
      </c>
      <c r="QIQ88" s="310">
        <f t="shared" si="185"/>
        <v>-859.63297674911405</v>
      </c>
      <c r="QIR88" s="310">
        <f t="shared" si="185"/>
        <v>-859.63297674911405</v>
      </c>
      <c r="QIS88" s="310">
        <f t="shared" si="185"/>
        <v>-859.63297674911405</v>
      </c>
      <c r="QIT88" s="310">
        <f t="shared" si="185"/>
        <v>-859.63297674911405</v>
      </c>
      <c r="QIU88" s="310">
        <f t="shared" si="185"/>
        <v>-859.63297674911405</v>
      </c>
      <c r="QIV88" s="310">
        <f t="shared" si="185"/>
        <v>-859.63297674911405</v>
      </c>
      <c r="QIW88" s="310">
        <f t="shared" si="185"/>
        <v>-859.63297674911405</v>
      </c>
      <c r="QIX88" s="310">
        <f t="shared" si="185"/>
        <v>-859.63297674911405</v>
      </c>
      <c r="QIY88" s="310">
        <f t="shared" si="185"/>
        <v>-859.63297674911405</v>
      </c>
      <c r="QIZ88" s="310">
        <f t="shared" si="185"/>
        <v>-859.63297674911405</v>
      </c>
      <c r="QJA88" s="310">
        <f t="shared" si="185"/>
        <v>-859.63297674911405</v>
      </c>
      <c r="QJB88" s="310">
        <f t="shared" si="185"/>
        <v>-859.63297674911405</v>
      </c>
      <c r="QJC88" s="310">
        <f t="shared" si="185"/>
        <v>-859.63297674911405</v>
      </c>
      <c r="QJD88" s="310">
        <f t="shared" si="185"/>
        <v>-859.63297674911405</v>
      </c>
      <c r="QJE88" s="310">
        <f t="shared" si="185"/>
        <v>-859.63297674911405</v>
      </c>
      <c r="QJF88" s="310">
        <f t="shared" si="185"/>
        <v>-859.63297674911405</v>
      </c>
      <c r="QJG88" s="310">
        <f t="shared" si="185"/>
        <v>-859.63297674911405</v>
      </c>
      <c r="QJH88" s="310">
        <f t="shared" si="185"/>
        <v>-859.63297674911405</v>
      </c>
      <c r="QJI88" s="310">
        <f t="shared" si="185"/>
        <v>-859.63297674911405</v>
      </c>
      <c r="QJJ88" s="310">
        <f t="shared" si="185"/>
        <v>-859.63297674911405</v>
      </c>
      <c r="QJK88" s="310">
        <f t="shared" si="185"/>
        <v>-859.63297674911405</v>
      </c>
      <c r="QJL88" s="310">
        <f t="shared" si="185"/>
        <v>-859.63297674911405</v>
      </c>
      <c r="QJM88" s="310">
        <f t="shared" si="185"/>
        <v>-859.63297674911405</v>
      </c>
      <c r="QJN88" s="310">
        <f t="shared" si="185"/>
        <v>-859.63297674911405</v>
      </c>
      <c r="QJO88" s="310">
        <f t="shared" si="185"/>
        <v>-859.63297674911405</v>
      </c>
      <c r="QJP88" s="310">
        <f t="shared" si="185"/>
        <v>-859.63297674911405</v>
      </c>
      <c r="QJQ88" s="310">
        <f t="shared" si="185"/>
        <v>-859.63297674911405</v>
      </c>
      <c r="QJR88" s="310">
        <f t="shared" si="185"/>
        <v>-859.63297674911405</v>
      </c>
      <c r="QJS88" s="310">
        <f t="shared" si="185"/>
        <v>-859.63297674911405</v>
      </c>
      <c r="QJT88" s="310">
        <f t="shared" si="185"/>
        <v>-859.63297674911405</v>
      </c>
      <c r="QJU88" s="310">
        <f t="shared" si="185"/>
        <v>-859.63297674911405</v>
      </c>
      <c r="QJV88" s="310">
        <f t="shared" si="185"/>
        <v>-859.63297674911405</v>
      </c>
      <c r="QJW88" s="310">
        <f t="shared" si="185"/>
        <v>-859.63297674911405</v>
      </c>
      <c r="QJX88" s="310">
        <f t="shared" si="185"/>
        <v>-859.63297674911405</v>
      </c>
      <c r="QJY88" s="310">
        <f t="shared" si="185"/>
        <v>-859.63297674911405</v>
      </c>
      <c r="QJZ88" s="310">
        <f t="shared" si="185"/>
        <v>-859.63297674911405</v>
      </c>
      <c r="QKA88" s="310">
        <f t="shared" si="185"/>
        <v>-859.63297674911405</v>
      </c>
      <c r="QKB88" s="310">
        <f t="shared" si="185"/>
        <v>-859.63297674911405</v>
      </c>
      <c r="QKC88" s="310">
        <f t="shared" si="185"/>
        <v>-859.63297674911405</v>
      </c>
      <c r="QKD88" s="310">
        <f t="shared" si="185"/>
        <v>-859.63297674911405</v>
      </c>
      <c r="QKE88" s="310">
        <f t="shared" si="185"/>
        <v>-859.63297674911405</v>
      </c>
      <c r="QKF88" s="310">
        <f t="shared" si="185"/>
        <v>-859.63297674911405</v>
      </c>
      <c r="QKG88" s="310">
        <f t="shared" si="185"/>
        <v>-859.63297674911405</v>
      </c>
      <c r="QKH88" s="310">
        <f t="shared" ref="QKH88:QMS88" si="186">(QKH$87*$B101+SUM($F$8:$F$10)-((QKH$87*$B101+SUM($F$8:$F$10))/$F$11*$F$40)-($F$27*QKH$87/$D$7)-SUM($F$14:$F$26,$F$28:$F$33,$F$35:$F$36,$F$41))</f>
        <v>-859.63297674911405</v>
      </c>
      <c r="QKI88" s="310">
        <f t="shared" si="186"/>
        <v>-859.63297674911405</v>
      </c>
      <c r="QKJ88" s="310">
        <f t="shared" si="186"/>
        <v>-859.63297674911405</v>
      </c>
      <c r="QKK88" s="310">
        <f t="shared" si="186"/>
        <v>-859.63297674911405</v>
      </c>
      <c r="QKL88" s="310">
        <f t="shared" si="186"/>
        <v>-859.63297674911405</v>
      </c>
      <c r="QKM88" s="310">
        <f t="shared" si="186"/>
        <v>-859.63297674911405</v>
      </c>
      <c r="QKN88" s="310">
        <f t="shared" si="186"/>
        <v>-859.63297674911405</v>
      </c>
      <c r="QKO88" s="310">
        <f t="shared" si="186"/>
        <v>-859.63297674911405</v>
      </c>
      <c r="QKP88" s="310">
        <f t="shared" si="186"/>
        <v>-859.63297674911405</v>
      </c>
      <c r="QKQ88" s="310">
        <f t="shared" si="186"/>
        <v>-859.63297674911405</v>
      </c>
      <c r="QKR88" s="310">
        <f t="shared" si="186"/>
        <v>-859.63297674911405</v>
      </c>
      <c r="QKS88" s="310">
        <f t="shared" si="186"/>
        <v>-859.63297674911405</v>
      </c>
      <c r="QKT88" s="310">
        <f t="shared" si="186"/>
        <v>-859.63297674911405</v>
      </c>
      <c r="QKU88" s="310">
        <f t="shared" si="186"/>
        <v>-859.63297674911405</v>
      </c>
      <c r="QKV88" s="310">
        <f t="shared" si="186"/>
        <v>-859.63297674911405</v>
      </c>
      <c r="QKW88" s="310">
        <f t="shared" si="186"/>
        <v>-859.63297674911405</v>
      </c>
      <c r="QKX88" s="310">
        <f t="shared" si="186"/>
        <v>-859.63297674911405</v>
      </c>
      <c r="QKY88" s="310">
        <f t="shared" si="186"/>
        <v>-859.63297674911405</v>
      </c>
      <c r="QKZ88" s="310">
        <f t="shared" si="186"/>
        <v>-859.63297674911405</v>
      </c>
      <c r="QLA88" s="310">
        <f t="shared" si="186"/>
        <v>-859.63297674911405</v>
      </c>
      <c r="QLB88" s="310">
        <f t="shared" si="186"/>
        <v>-859.63297674911405</v>
      </c>
      <c r="QLC88" s="310">
        <f t="shared" si="186"/>
        <v>-859.63297674911405</v>
      </c>
      <c r="QLD88" s="310">
        <f t="shared" si="186"/>
        <v>-859.63297674911405</v>
      </c>
      <c r="QLE88" s="310">
        <f t="shared" si="186"/>
        <v>-859.63297674911405</v>
      </c>
      <c r="QLF88" s="310">
        <f t="shared" si="186"/>
        <v>-859.63297674911405</v>
      </c>
      <c r="QLG88" s="310">
        <f t="shared" si="186"/>
        <v>-859.63297674911405</v>
      </c>
      <c r="QLH88" s="310">
        <f t="shared" si="186"/>
        <v>-859.63297674911405</v>
      </c>
      <c r="QLI88" s="310">
        <f t="shared" si="186"/>
        <v>-859.63297674911405</v>
      </c>
      <c r="QLJ88" s="310">
        <f t="shared" si="186"/>
        <v>-859.63297674911405</v>
      </c>
      <c r="QLK88" s="310">
        <f t="shared" si="186"/>
        <v>-859.63297674911405</v>
      </c>
      <c r="QLL88" s="310">
        <f t="shared" si="186"/>
        <v>-859.63297674911405</v>
      </c>
      <c r="QLM88" s="310">
        <f t="shared" si="186"/>
        <v>-859.63297674911405</v>
      </c>
      <c r="QLN88" s="310">
        <f t="shared" si="186"/>
        <v>-859.63297674911405</v>
      </c>
      <c r="QLO88" s="310">
        <f t="shared" si="186"/>
        <v>-859.63297674911405</v>
      </c>
      <c r="QLP88" s="310">
        <f t="shared" si="186"/>
        <v>-859.63297674911405</v>
      </c>
      <c r="QLQ88" s="310">
        <f t="shared" si="186"/>
        <v>-859.63297674911405</v>
      </c>
      <c r="QLR88" s="310">
        <f t="shared" si="186"/>
        <v>-859.63297674911405</v>
      </c>
      <c r="QLS88" s="310">
        <f t="shared" si="186"/>
        <v>-859.63297674911405</v>
      </c>
      <c r="QLT88" s="310">
        <f t="shared" si="186"/>
        <v>-859.63297674911405</v>
      </c>
      <c r="QLU88" s="310">
        <f t="shared" si="186"/>
        <v>-859.63297674911405</v>
      </c>
      <c r="QLV88" s="310">
        <f t="shared" si="186"/>
        <v>-859.63297674911405</v>
      </c>
      <c r="QLW88" s="310">
        <f t="shared" si="186"/>
        <v>-859.63297674911405</v>
      </c>
      <c r="QLX88" s="310">
        <f t="shared" si="186"/>
        <v>-859.63297674911405</v>
      </c>
      <c r="QLY88" s="310">
        <f t="shared" si="186"/>
        <v>-859.63297674911405</v>
      </c>
      <c r="QLZ88" s="310">
        <f t="shared" si="186"/>
        <v>-859.63297674911405</v>
      </c>
      <c r="QMA88" s="310">
        <f t="shared" si="186"/>
        <v>-859.63297674911405</v>
      </c>
      <c r="QMB88" s="310">
        <f t="shared" si="186"/>
        <v>-859.63297674911405</v>
      </c>
      <c r="QMC88" s="310">
        <f t="shared" si="186"/>
        <v>-859.63297674911405</v>
      </c>
      <c r="QMD88" s="310">
        <f t="shared" si="186"/>
        <v>-859.63297674911405</v>
      </c>
      <c r="QME88" s="310">
        <f t="shared" si="186"/>
        <v>-859.63297674911405</v>
      </c>
      <c r="QMF88" s="310">
        <f t="shared" si="186"/>
        <v>-859.63297674911405</v>
      </c>
      <c r="QMG88" s="310">
        <f t="shared" si="186"/>
        <v>-859.63297674911405</v>
      </c>
      <c r="QMH88" s="310">
        <f t="shared" si="186"/>
        <v>-859.63297674911405</v>
      </c>
      <c r="QMI88" s="310">
        <f t="shared" si="186"/>
        <v>-859.63297674911405</v>
      </c>
      <c r="QMJ88" s="310">
        <f t="shared" si="186"/>
        <v>-859.63297674911405</v>
      </c>
      <c r="QMK88" s="310">
        <f t="shared" si="186"/>
        <v>-859.63297674911405</v>
      </c>
      <c r="QML88" s="310">
        <f t="shared" si="186"/>
        <v>-859.63297674911405</v>
      </c>
      <c r="QMM88" s="310">
        <f t="shared" si="186"/>
        <v>-859.63297674911405</v>
      </c>
      <c r="QMN88" s="310">
        <f t="shared" si="186"/>
        <v>-859.63297674911405</v>
      </c>
      <c r="QMO88" s="310">
        <f t="shared" si="186"/>
        <v>-859.63297674911405</v>
      </c>
      <c r="QMP88" s="310">
        <f t="shared" si="186"/>
        <v>-859.63297674911405</v>
      </c>
      <c r="QMQ88" s="310">
        <f t="shared" si="186"/>
        <v>-859.63297674911405</v>
      </c>
      <c r="QMR88" s="310">
        <f t="shared" si="186"/>
        <v>-859.63297674911405</v>
      </c>
      <c r="QMS88" s="310">
        <f t="shared" si="186"/>
        <v>-859.63297674911405</v>
      </c>
      <c r="QMT88" s="310">
        <f t="shared" ref="QMT88:QPE88" si="187">(QMT$87*$B101+SUM($F$8:$F$10)-((QMT$87*$B101+SUM($F$8:$F$10))/$F$11*$F$40)-($F$27*QMT$87/$D$7)-SUM($F$14:$F$26,$F$28:$F$33,$F$35:$F$36,$F$41))</f>
        <v>-859.63297674911405</v>
      </c>
      <c r="QMU88" s="310">
        <f t="shared" si="187"/>
        <v>-859.63297674911405</v>
      </c>
      <c r="QMV88" s="310">
        <f t="shared" si="187"/>
        <v>-859.63297674911405</v>
      </c>
      <c r="QMW88" s="310">
        <f t="shared" si="187"/>
        <v>-859.63297674911405</v>
      </c>
      <c r="QMX88" s="310">
        <f t="shared" si="187"/>
        <v>-859.63297674911405</v>
      </c>
      <c r="QMY88" s="310">
        <f t="shared" si="187"/>
        <v>-859.63297674911405</v>
      </c>
      <c r="QMZ88" s="310">
        <f t="shared" si="187"/>
        <v>-859.63297674911405</v>
      </c>
      <c r="QNA88" s="310">
        <f t="shared" si="187"/>
        <v>-859.63297674911405</v>
      </c>
      <c r="QNB88" s="310">
        <f t="shared" si="187"/>
        <v>-859.63297674911405</v>
      </c>
      <c r="QNC88" s="310">
        <f t="shared" si="187"/>
        <v>-859.63297674911405</v>
      </c>
      <c r="QND88" s="310">
        <f t="shared" si="187"/>
        <v>-859.63297674911405</v>
      </c>
      <c r="QNE88" s="310">
        <f t="shared" si="187"/>
        <v>-859.63297674911405</v>
      </c>
      <c r="QNF88" s="310">
        <f t="shared" si="187"/>
        <v>-859.63297674911405</v>
      </c>
      <c r="QNG88" s="310">
        <f t="shared" si="187"/>
        <v>-859.63297674911405</v>
      </c>
      <c r="QNH88" s="310">
        <f t="shared" si="187"/>
        <v>-859.63297674911405</v>
      </c>
      <c r="QNI88" s="310">
        <f t="shared" si="187"/>
        <v>-859.63297674911405</v>
      </c>
      <c r="QNJ88" s="310">
        <f t="shared" si="187"/>
        <v>-859.63297674911405</v>
      </c>
      <c r="QNK88" s="310">
        <f t="shared" si="187"/>
        <v>-859.63297674911405</v>
      </c>
      <c r="QNL88" s="310">
        <f t="shared" si="187"/>
        <v>-859.63297674911405</v>
      </c>
      <c r="QNM88" s="310">
        <f t="shared" si="187"/>
        <v>-859.63297674911405</v>
      </c>
      <c r="QNN88" s="310">
        <f t="shared" si="187"/>
        <v>-859.63297674911405</v>
      </c>
      <c r="QNO88" s="310">
        <f t="shared" si="187"/>
        <v>-859.63297674911405</v>
      </c>
      <c r="QNP88" s="310">
        <f t="shared" si="187"/>
        <v>-859.63297674911405</v>
      </c>
      <c r="QNQ88" s="310">
        <f t="shared" si="187"/>
        <v>-859.63297674911405</v>
      </c>
      <c r="QNR88" s="310">
        <f t="shared" si="187"/>
        <v>-859.63297674911405</v>
      </c>
      <c r="QNS88" s="310">
        <f t="shared" si="187"/>
        <v>-859.63297674911405</v>
      </c>
      <c r="QNT88" s="310">
        <f t="shared" si="187"/>
        <v>-859.63297674911405</v>
      </c>
      <c r="QNU88" s="310">
        <f t="shared" si="187"/>
        <v>-859.63297674911405</v>
      </c>
      <c r="QNV88" s="310">
        <f t="shared" si="187"/>
        <v>-859.63297674911405</v>
      </c>
      <c r="QNW88" s="310">
        <f t="shared" si="187"/>
        <v>-859.63297674911405</v>
      </c>
      <c r="QNX88" s="310">
        <f t="shared" si="187"/>
        <v>-859.63297674911405</v>
      </c>
      <c r="QNY88" s="310">
        <f t="shared" si="187"/>
        <v>-859.63297674911405</v>
      </c>
      <c r="QNZ88" s="310">
        <f t="shared" si="187"/>
        <v>-859.63297674911405</v>
      </c>
      <c r="QOA88" s="310">
        <f t="shared" si="187"/>
        <v>-859.63297674911405</v>
      </c>
      <c r="QOB88" s="310">
        <f t="shared" si="187"/>
        <v>-859.63297674911405</v>
      </c>
      <c r="QOC88" s="310">
        <f t="shared" si="187"/>
        <v>-859.63297674911405</v>
      </c>
      <c r="QOD88" s="310">
        <f t="shared" si="187"/>
        <v>-859.63297674911405</v>
      </c>
      <c r="QOE88" s="310">
        <f t="shared" si="187"/>
        <v>-859.63297674911405</v>
      </c>
      <c r="QOF88" s="310">
        <f t="shared" si="187"/>
        <v>-859.63297674911405</v>
      </c>
      <c r="QOG88" s="310">
        <f t="shared" si="187"/>
        <v>-859.63297674911405</v>
      </c>
      <c r="QOH88" s="310">
        <f t="shared" si="187"/>
        <v>-859.63297674911405</v>
      </c>
      <c r="QOI88" s="310">
        <f t="shared" si="187"/>
        <v>-859.63297674911405</v>
      </c>
      <c r="QOJ88" s="310">
        <f t="shared" si="187"/>
        <v>-859.63297674911405</v>
      </c>
      <c r="QOK88" s="310">
        <f t="shared" si="187"/>
        <v>-859.63297674911405</v>
      </c>
      <c r="QOL88" s="310">
        <f t="shared" si="187"/>
        <v>-859.63297674911405</v>
      </c>
      <c r="QOM88" s="310">
        <f t="shared" si="187"/>
        <v>-859.63297674911405</v>
      </c>
      <c r="QON88" s="310">
        <f t="shared" si="187"/>
        <v>-859.63297674911405</v>
      </c>
      <c r="QOO88" s="310">
        <f t="shared" si="187"/>
        <v>-859.63297674911405</v>
      </c>
      <c r="QOP88" s="310">
        <f t="shared" si="187"/>
        <v>-859.63297674911405</v>
      </c>
      <c r="QOQ88" s="310">
        <f t="shared" si="187"/>
        <v>-859.63297674911405</v>
      </c>
      <c r="QOR88" s="310">
        <f t="shared" si="187"/>
        <v>-859.63297674911405</v>
      </c>
      <c r="QOS88" s="310">
        <f t="shared" si="187"/>
        <v>-859.63297674911405</v>
      </c>
      <c r="QOT88" s="310">
        <f t="shared" si="187"/>
        <v>-859.63297674911405</v>
      </c>
      <c r="QOU88" s="310">
        <f t="shared" si="187"/>
        <v>-859.63297674911405</v>
      </c>
      <c r="QOV88" s="310">
        <f t="shared" si="187"/>
        <v>-859.63297674911405</v>
      </c>
      <c r="QOW88" s="310">
        <f t="shared" si="187"/>
        <v>-859.63297674911405</v>
      </c>
      <c r="QOX88" s="310">
        <f t="shared" si="187"/>
        <v>-859.63297674911405</v>
      </c>
      <c r="QOY88" s="310">
        <f t="shared" si="187"/>
        <v>-859.63297674911405</v>
      </c>
      <c r="QOZ88" s="310">
        <f t="shared" si="187"/>
        <v>-859.63297674911405</v>
      </c>
      <c r="QPA88" s="310">
        <f t="shared" si="187"/>
        <v>-859.63297674911405</v>
      </c>
      <c r="QPB88" s="310">
        <f t="shared" si="187"/>
        <v>-859.63297674911405</v>
      </c>
      <c r="QPC88" s="310">
        <f t="shared" si="187"/>
        <v>-859.63297674911405</v>
      </c>
      <c r="QPD88" s="310">
        <f t="shared" si="187"/>
        <v>-859.63297674911405</v>
      </c>
      <c r="QPE88" s="310">
        <f t="shared" si="187"/>
        <v>-859.63297674911405</v>
      </c>
      <c r="QPF88" s="310">
        <f t="shared" ref="QPF88:QRQ88" si="188">(QPF$87*$B101+SUM($F$8:$F$10)-((QPF$87*$B101+SUM($F$8:$F$10))/$F$11*$F$40)-($F$27*QPF$87/$D$7)-SUM($F$14:$F$26,$F$28:$F$33,$F$35:$F$36,$F$41))</f>
        <v>-859.63297674911405</v>
      </c>
      <c r="QPG88" s="310">
        <f t="shared" si="188"/>
        <v>-859.63297674911405</v>
      </c>
      <c r="QPH88" s="310">
        <f t="shared" si="188"/>
        <v>-859.63297674911405</v>
      </c>
      <c r="QPI88" s="310">
        <f t="shared" si="188"/>
        <v>-859.63297674911405</v>
      </c>
      <c r="QPJ88" s="310">
        <f t="shared" si="188"/>
        <v>-859.63297674911405</v>
      </c>
      <c r="QPK88" s="310">
        <f t="shared" si="188"/>
        <v>-859.63297674911405</v>
      </c>
      <c r="QPL88" s="310">
        <f t="shared" si="188"/>
        <v>-859.63297674911405</v>
      </c>
      <c r="QPM88" s="310">
        <f t="shared" si="188"/>
        <v>-859.63297674911405</v>
      </c>
      <c r="QPN88" s="310">
        <f t="shared" si="188"/>
        <v>-859.63297674911405</v>
      </c>
      <c r="QPO88" s="310">
        <f t="shared" si="188"/>
        <v>-859.63297674911405</v>
      </c>
      <c r="QPP88" s="310">
        <f t="shared" si="188"/>
        <v>-859.63297674911405</v>
      </c>
      <c r="QPQ88" s="310">
        <f t="shared" si="188"/>
        <v>-859.63297674911405</v>
      </c>
      <c r="QPR88" s="310">
        <f t="shared" si="188"/>
        <v>-859.63297674911405</v>
      </c>
      <c r="QPS88" s="310">
        <f t="shared" si="188"/>
        <v>-859.63297674911405</v>
      </c>
      <c r="QPT88" s="310">
        <f t="shared" si="188"/>
        <v>-859.63297674911405</v>
      </c>
      <c r="QPU88" s="310">
        <f t="shared" si="188"/>
        <v>-859.63297674911405</v>
      </c>
      <c r="QPV88" s="310">
        <f t="shared" si="188"/>
        <v>-859.63297674911405</v>
      </c>
      <c r="QPW88" s="310">
        <f t="shared" si="188"/>
        <v>-859.63297674911405</v>
      </c>
      <c r="QPX88" s="310">
        <f t="shared" si="188"/>
        <v>-859.63297674911405</v>
      </c>
      <c r="QPY88" s="310">
        <f t="shared" si="188"/>
        <v>-859.63297674911405</v>
      </c>
      <c r="QPZ88" s="310">
        <f t="shared" si="188"/>
        <v>-859.63297674911405</v>
      </c>
      <c r="QQA88" s="310">
        <f t="shared" si="188"/>
        <v>-859.63297674911405</v>
      </c>
      <c r="QQB88" s="310">
        <f t="shared" si="188"/>
        <v>-859.63297674911405</v>
      </c>
      <c r="QQC88" s="310">
        <f t="shared" si="188"/>
        <v>-859.63297674911405</v>
      </c>
      <c r="QQD88" s="310">
        <f t="shared" si="188"/>
        <v>-859.63297674911405</v>
      </c>
      <c r="QQE88" s="310">
        <f t="shared" si="188"/>
        <v>-859.63297674911405</v>
      </c>
      <c r="QQF88" s="310">
        <f t="shared" si="188"/>
        <v>-859.63297674911405</v>
      </c>
      <c r="QQG88" s="310">
        <f t="shared" si="188"/>
        <v>-859.63297674911405</v>
      </c>
      <c r="QQH88" s="310">
        <f t="shared" si="188"/>
        <v>-859.63297674911405</v>
      </c>
      <c r="QQI88" s="310">
        <f t="shared" si="188"/>
        <v>-859.63297674911405</v>
      </c>
      <c r="QQJ88" s="310">
        <f t="shared" si="188"/>
        <v>-859.63297674911405</v>
      </c>
      <c r="QQK88" s="310">
        <f t="shared" si="188"/>
        <v>-859.63297674911405</v>
      </c>
      <c r="QQL88" s="310">
        <f t="shared" si="188"/>
        <v>-859.63297674911405</v>
      </c>
      <c r="QQM88" s="310">
        <f t="shared" si="188"/>
        <v>-859.63297674911405</v>
      </c>
      <c r="QQN88" s="310">
        <f t="shared" si="188"/>
        <v>-859.63297674911405</v>
      </c>
      <c r="QQO88" s="310">
        <f t="shared" si="188"/>
        <v>-859.63297674911405</v>
      </c>
      <c r="QQP88" s="310">
        <f t="shared" si="188"/>
        <v>-859.63297674911405</v>
      </c>
      <c r="QQQ88" s="310">
        <f t="shared" si="188"/>
        <v>-859.63297674911405</v>
      </c>
      <c r="QQR88" s="310">
        <f t="shared" si="188"/>
        <v>-859.63297674911405</v>
      </c>
      <c r="QQS88" s="310">
        <f t="shared" si="188"/>
        <v>-859.63297674911405</v>
      </c>
      <c r="QQT88" s="310">
        <f t="shared" si="188"/>
        <v>-859.63297674911405</v>
      </c>
      <c r="QQU88" s="310">
        <f t="shared" si="188"/>
        <v>-859.63297674911405</v>
      </c>
      <c r="QQV88" s="310">
        <f t="shared" si="188"/>
        <v>-859.63297674911405</v>
      </c>
      <c r="QQW88" s="310">
        <f t="shared" si="188"/>
        <v>-859.63297674911405</v>
      </c>
      <c r="QQX88" s="310">
        <f t="shared" si="188"/>
        <v>-859.63297674911405</v>
      </c>
      <c r="QQY88" s="310">
        <f t="shared" si="188"/>
        <v>-859.63297674911405</v>
      </c>
      <c r="QQZ88" s="310">
        <f t="shared" si="188"/>
        <v>-859.63297674911405</v>
      </c>
      <c r="QRA88" s="310">
        <f t="shared" si="188"/>
        <v>-859.63297674911405</v>
      </c>
      <c r="QRB88" s="310">
        <f t="shared" si="188"/>
        <v>-859.63297674911405</v>
      </c>
      <c r="QRC88" s="310">
        <f t="shared" si="188"/>
        <v>-859.63297674911405</v>
      </c>
      <c r="QRD88" s="310">
        <f t="shared" si="188"/>
        <v>-859.63297674911405</v>
      </c>
      <c r="QRE88" s="310">
        <f t="shared" si="188"/>
        <v>-859.63297674911405</v>
      </c>
      <c r="QRF88" s="310">
        <f t="shared" si="188"/>
        <v>-859.63297674911405</v>
      </c>
      <c r="QRG88" s="310">
        <f t="shared" si="188"/>
        <v>-859.63297674911405</v>
      </c>
      <c r="QRH88" s="310">
        <f t="shared" si="188"/>
        <v>-859.63297674911405</v>
      </c>
      <c r="QRI88" s="310">
        <f t="shared" si="188"/>
        <v>-859.63297674911405</v>
      </c>
      <c r="QRJ88" s="310">
        <f t="shared" si="188"/>
        <v>-859.63297674911405</v>
      </c>
      <c r="QRK88" s="310">
        <f t="shared" si="188"/>
        <v>-859.63297674911405</v>
      </c>
      <c r="QRL88" s="310">
        <f t="shared" si="188"/>
        <v>-859.63297674911405</v>
      </c>
      <c r="QRM88" s="310">
        <f t="shared" si="188"/>
        <v>-859.63297674911405</v>
      </c>
      <c r="QRN88" s="310">
        <f t="shared" si="188"/>
        <v>-859.63297674911405</v>
      </c>
      <c r="QRO88" s="310">
        <f t="shared" si="188"/>
        <v>-859.63297674911405</v>
      </c>
      <c r="QRP88" s="310">
        <f t="shared" si="188"/>
        <v>-859.63297674911405</v>
      </c>
      <c r="QRQ88" s="310">
        <f t="shared" si="188"/>
        <v>-859.63297674911405</v>
      </c>
      <c r="QRR88" s="310">
        <f t="shared" ref="QRR88:QUC88" si="189">(QRR$87*$B101+SUM($F$8:$F$10)-((QRR$87*$B101+SUM($F$8:$F$10))/$F$11*$F$40)-($F$27*QRR$87/$D$7)-SUM($F$14:$F$26,$F$28:$F$33,$F$35:$F$36,$F$41))</f>
        <v>-859.63297674911405</v>
      </c>
      <c r="QRS88" s="310">
        <f t="shared" si="189"/>
        <v>-859.63297674911405</v>
      </c>
      <c r="QRT88" s="310">
        <f t="shared" si="189"/>
        <v>-859.63297674911405</v>
      </c>
      <c r="QRU88" s="310">
        <f t="shared" si="189"/>
        <v>-859.63297674911405</v>
      </c>
      <c r="QRV88" s="310">
        <f t="shared" si="189"/>
        <v>-859.63297674911405</v>
      </c>
      <c r="QRW88" s="310">
        <f t="shared" si="189"/>
        <v>-859.63297674911405</v>
      </c>
      <c r="QRX88" s="310">
        <f t="shared" si="189"/>
        <v>-859.63297674911405</v>
      </c>
      <c r="QRY88" s="310">
        <f t="shared" si="189"/>
        <v>-859.63297674911405</v>
      </c>
      <c r="QRZ88" s="310">
        <f t="shared" si="189"/>
        <v>-859.63297674911405</v>
      </c>
      <c r="QSA88" s="310">
        <f t="shared" si="189"/>
        <v>-859.63297674911405</v>
      </c>
      <c r="QSB88" s="310">
        <f t="shared" si="189"/>
        <v>-859.63297674911405</v>
      </c>
      <c r="QSC88" s="310">
        <f t="shared" si="189"/>
        <v>-859.63297674911405</v>
      </c>
      <c r="QSD88" s="310">
        <f t="shared" si="189"/>
        <v>-859.63297674911405</v>
      </c>
      <c r="QSE88" s="310">
        <f t="shared" si="189"/>
        <v>-859.63297674911405</v>
      </c>
      <c r="QSF88" s="310">
        <f t="shared" si="189"/>
        <v>-859.63297674911405</v>
      </c>
      <c r="QSG88" s="310">
        <f t="shared" si="189"/>
        <v>-859.63297674911405</v>
      </c>
      <c r="QSH88" s="310">
        <f t="shared" si="189"/>
        <v>-859.63297674911405</v>
      </c>
      <c r="QSI88" s="310">
        <f t="shared" si="189"/>
        <v>-859.63297674911405</v>
      </c>
      <c r="QSJ88" s="310">
        <f t="shared" si="189"/>
        <v>-859.63297674911405</v>
      </c>
      <c r="QSK88" s="310">
        <f t="shared" si="189"/>
        <v>-859.63297674911405</v>
      </c>
      <c r="QSL88" s="310">
        <f t="shared" si="189"/>
        <v>-859.63297674911405</v>
      </c>
      <c r="QSM88" s="310">
        <f t="shared" si="189"/>
        <v>-859.63297674911405</v>
      </c>
      <c r="QSN88" s="310">
        <f t="shared" si="189"/>
        <v>-859.63297674911405</v>
      </c>
      <c r="QSO88" s="310">
        <f t="shared" si="189"/>
        <v>-859.63297674911405</v>
      </c>
      <c r="QSP88" s="310">
        <f t="shared" si="189"/>
        <v>-859.63297674911405</v>
      </c>
      <c r="QSQ88" s="310">
        <f t="shared" si="189"/>
        <v>-859.63297674911405</v>
      </c>
      <c r="QSR88" s="310">
        <f t="shared" si="189"/>
        <v>-859.63297674911405</v>
      </c>
      <c r="QSS88" s="310">
        <f t="shared" si="189"/>
        <v>-859.63297674911405</v>
      </c>
      <c r="QST88" s="310">
        <f t="shared" si="189"/>
        <v>-859.63297674911405</v>
      </c>
      <c r="QSU88" s="310">
        <f t="shared" si="189"/>
        <v>-859.63297674911405</v>
      </c>
      <c r="QSV88" s="310">
        <f t="shared" si="189"/>
        <v>-859.63297674911405</v>
      </c>
      <c r="QSW88" s="310">
        <f t="shared" si="189"/>
        <v>-859.63297674911405</v>
      </c>
      <c r="QSX88" s="310">
        <f t="shared" si="189"/>
        <v>-859.63297674911405</v>
      </c>
      <c r="QSY88" s="310">
        <f t="shared" si="189"/>
        <v>-859.63297674911405</v>
      </c>
      <c r="QSZ88" s="310">
        <f t="shared" si="189"/>
        <v>-859.63297674911405</v>
      </c>
      <c r="QTA88" s="310">
        <f t="shared" si="189"/>
        <v>-859.63297674911405</v>
      </c>
      <c r="QTB88" s="310">
        <f t="shared" si="189"/>
        <v>-859.63297674911405</v>
      </c>
      <c r="QTC88" s="310">
        <f t="shared" si="189"/>
        <v>-859.63297674911405</v>
      </c>
      <c r="QTD88" s="310">
        <f t="shared" si="189"/>
        <v>-859.63297674911405</v>
      </c>
      <c r="QTE88" s="310">
        <f t="shared" si="189"/>
        <v>-859.63297674911405</v>
      </c>
      <c r="QTF88" s="310">
        <f t="shared" si="189"/>
        <v>-859.63297674911405</v>
      </c>
      <c r="QTG88" s="310">
        <f t="shared" si="189"/>
        <v>-859.63297674911405</v>
      </c>
      <c r="QTH88" s="310">
        <f t="shared" si="189"/>
        <v>-859.63297674911405</v>
      </c>
      <c r="QTI88" s="310">
        <f t="shared" si="189"/>
        <v>-859.63297674911405</v>
      </c>
      <c r="QTJ88" s="310">
        <f t="shared" si="189"/>
        <v>-859.63297674911405</v>
      </c>
      <c r="QTK88" s="310">
        <f t="shared" si="189"/>
        <v>-859.63297674911405</v>
      </c>
      <c r="QTL88" s="310">
        <f t="shared" si="189"/>
        <v>-859.63297674911405</v>
      </c>
      <c r="QTM88" s="310">
        <f t="shared" si="189"/>
        <v>-859.63297674911405</v>
      </c>
      <c r="QTN88" s="310">
        <f t="shared" si="189"/>
        <v>-859.63297674911405</v>
      </c>
      <c r="QTO88" s="310">
        <f t="shared" si="189"/>
        <v>-859.63297674911405</v>
      </c>
      <c r="QTP88" s="310">
        <f t="shared" si="189"/>
        <v>-859.63297674911405</v>
      </c>
      <c r="QTQ88" s="310">
        <f t="shared" si="189"/>
        <v>-859.63297674911405</v>
      </c>
      <c r="QTR88" s="310">
        <f t="shared" si="189"/>
        <v>-859.63297674911405</v>
      </c>
      <c r="QTS88" s="310">
        <f t="shared" si="189"/>
        <v>-859.63297674911405</v>
      </c>
      <c r="QTT88" s="310">
        <f t="shared" si="189"/>
        <v>-859.63297674911405</v>
      </c>
      <c r="QTU88" s="310">
        <f t="shared" si="189"/>
        <v>-859.63297674911405</v>
      </c>
      <c r="QTV88" s="310">
        <f t="shared" si="189"/>
        <v>-859.63297674911405</v>
      </c>
      <c r="QTW88" s="310">
        <f t="shared" si="189"/>
        <v>-859.63297674911405</v>
      </c>
      <c r="QTX88" s="310">
        <f t="shared" si="189"/>
        <v>-859.63297674911405</v>
      </c>
      <c r="QTY88" s="310">
        <f t="shared" si="189"/>
        <v>-859.63297674911405</v>
      </c>
      <c r="QTZ88" s="310">
        <f t="shared" si="189"/>
        <v>-859.63297674911405</v>
      </c>
      <c r="QUA88" s="310">
        <f t="shared" si="189"/>
        <v>-859.63297674911405</v>
      </c>
      <c r="QUB88" s="310">
        <f t="shared" si="189"/>
        <v>-859.63297674911405</v>
      </c>
      <c r="QUC88" s="310">
        <f t="shared" si="189"/>
        <v>-859.63297674911405</v>
      </c>
      <c r="QUD88" s="310">
        <f t="shared" ref="QUD88:QWO88" si="190">(QUD$87*$B101+SUM($F$8:$F$10)-((QUD$87*$B101+SUM($F$8:$F$10))/$F$11*$F$40)-($F$27*QUD$87/$D$7)-SUM($F$14:$F$26,$F$28:$F$33,$F$35:$F$36,$F$41))</f>
        <v>-859.63297674911405</v>
      </c>
      <c r="QUE88" s="310">
        <f t="shared" si="190"/>
        <v>-859.63297674911405</v>
      </c>
      <c r="QUF88" s="310">
        <f t="shared" si="190"/>
        <v>-859.63297674911405</v>
      </c>
      <c r="QUG88" s="310">
        <f t="shared" si="190"/>
        <v>-859.63297674911405</v>
      </c>
      <c r="QUH88" s="310">
        <f t="shared" si="190"/>
        <v>-859.63297674911405</v>
      </c>
      <c r="QUI88" s="310">
        <f t="shared" si="190"/>
        <v>-859.63297674911405</v>
      </c>
      <c r="QUJ88" s="310">
        <f t="shared" si="190"/>
        <v>-859.63297674911405</v>
      </c>
      <c r="QUK88" s="310">
        <f t="shared" si="190"/>
        <v>-859.63297674911405</v>
      </c>
      <c r="QUL88" s="310">
        <f t="shared" si="190"/>
        <v>-859.63297674911405</v>
      </c>
      <c r="QUM88" s="310">
        <f t="shared" si="190"/>
        <v>-859.63297674911405</v>
      </c>
      <c r="QUN88" s="310">
        <f t="shared" si="190"/>
        <v>-859.63297674911405</v>
      </c>
      <c r="QUO88" s="310">
        <f t="shared" si="190"/>
        <v>-859.63297674911405</v>
      </c>
      <c r="QUP88" s="310">
        <f t="shared" si="190"/>
        <v>-859.63297674911405</v>
      </c>
      <c r="QUQ88" s="310">
        <f t="shared" si="190"/>
        <v>-859.63297674911405</v>
      </c>
      <c r="QUR88" s="310">
        <f t="shared" si="190"/>
        <v>-859.63297674911405</v>
      </c>
      <c r="QUS88" s="310">
        <f t="shared" si="190"/>
        <v>-859.63297674911405</v>
      </c>
      <c r="QUT88" s="310">
        <f t="shared" si="190"/>
        <v>-859.63297674911405</v>
      </c>
      <c r="QUU88" s="310">
        <f t="shared" si="190"/>
        <v>-859.63297674911405</v>
      </c>
      <c r="QUV88" s="310">
        <f t="shared" si="190"/>
        <v>-859.63297674911405</v>
      </c>
      <c r="QUW88" s="310">
        <f t="shared" si="190"/>
        <v>-859.63297674911405</v>
      </c>
      <c r="QUX88" s="310">
        <f t="shared" si="190"/>
        <v>-859.63297674911405</v>
      </c>
      <c r="QUY88" s="310">
        <f t="shared" si="190"/>
        <v>-859.63297674911405</v>
      </c>
      <c r="QUZ88" s="310">
        <f t="shared" si="190"/>
        <v>-859.63297674911405</v>
      </c>
      <c r="QVA88" s="310">
        <f t="shared" si="190"/>
        <v>-859.63297674911405</v>
      </c>
      <c r="QVB88" s="310">
        <f t="shared" si="190"/>
        <v>-859.63297674911405</v>
      </c>
      <c r="QVC88" s="310">
        <f t="shared" si="190"/>
        <v>-859.63297674911405</v>
      </c>
      <c r="QVD88" s="310">
        <f t="shared" si="190"/>
        <v>-859.63297674911405</v>
      </c>
      <c r="QVE88" s="310">
        <f t="shared" si="190"/>
        <v>-859.63297674911405</v>
      </c>
      <c r="QVF88" s="310">
        <f t="shared" si="190"/>
        <v>-859.63297674911405</v>
      </c>
      <c r="QVG88" s="310">
        <f t="shared" si="190"/>
        <v>-859.63297674911405</v>
      </c>
      <c r="QVH88" s="310">
        <f t="shared" si="190"/>
        <v>-859.63297674911405</v>
      </c>
      <c r="QVI88" s="310">
        <f t="shared" si="190"/>
        <v>-859.63297674911405</v>
      </c>
      <c r="QVJ88" s="310">
        <f t="shared" si="190"/>
        <v>-859.63297674911405</v>
      </c>
      <c r="QVK88" s="310">
        <f t="shared" si="190"/>
        <v>-859.63297674911405</v>
      </c>
      <c r="QVL88" s="310">
        <f t="shared" si="190"/>
        <v>-859.63297674911405</v>
      </c>
      <c r="QVM88" s="310">
        <f t="shared" si="190"/>
        <v>-859.63297674911405</v>
      </c>
      <c r="QVN88" s="310">
        <f t="shared" si="190"/>
        <v>-859.63297674911405</v>
      </c>
      <c r="QVO88" s="310">
        <f t="shared" si="190"/>
        <v>-859.63297674911405</v>
      </c>
      <c r="QVP88" s="310">
        <f t="shared" si="190"/>
        <v>-859.63297674911405</v>
      </c>
      <c r="QVQ88" s="310">
        <f t="shared" si="190"/>
        <v>-859.63297674911405</v>
      </c>
      <c r="QVR88" s="310">
        <f t="shared" si="190"/>
        <v>-859.63297674911405</v>
      </c>
      <c r="QVS88" s="310">
        <f t="shared" si="190"/>
        <v>-859.63297674911405</v>
      </c>
      <c r="QVT88" s="310">
        <f t="shared" si="190"/>
        <v>-859.63297674911405</v>
      </c>
      <c r="QVU88" s="310">
        <f t="shared" si="190"/>
        <v>-859.63297674911405</v>
      </c>
      <c r="QVV88" s="310">
        <f t="shared" si="190"/>
        <v>-859.63297674911405</v>
      </c>
      <c r="QVW88" s="310">
        <f t="shared" si="190"/>
        <v>-859.63297674911405</v>
      </c>
      <c r="QVX88" s="310">
        <f t="shared" si="190"/>
        <v>-859.63297674911405</v>
      </c>
      <c r="QVY88" s="310">
        <f t="shared" si="190"/>
        <v>-859.63297674911405</v>
      </c>
      <c r="QVZ88" s="310">
        <f t="shared" si="190"/>
        <v>-859.63297674911405</v>
      </c>
      <c r="QWA88" s="310">
        <f t="shared" si="190"/>
        <v>-859.63297674911405</v>
      </c>
      <c r="QWB88" s="310">
        <f t="shared" si="190"/>
        <v>-859.63297674911405</v>
      </c>
      <c r="QWC88" s="310">
        <f t="shared" si="190"/>
        <v>-859.63297674911405</v>
      </c>
      <c r="QWD88" s="310">
        <f t="shared" si="190"/>
        <v>-859.63297674911405</v>
      </c>
      <c r="QWE88" s="310">
        <f t="shared" si="190"/>
        <v>-859.63297674911405</v>
      </c>
      <c r="QWF88" s="310">
        <f t="shared" si="190"/>
        <v>-859.63297674911405</v>
      </c>
      <c r="QWG88" s="310">
        <f t="shared" si="190"/>
        <v>-859.63297674911405</v>
      </c>
      <c r="QWH88" s="310">
        <f t="shared" si="190"/>
        <v>-859.63297674911405</v>
      </c>
      <c r="QWI88" s="310">
        <f t="shared" si="190"/>
        <v>-859.63297674911405</v>
      </c>
      <c r="QWJ88" s="310">
        <f t="shared" si="190"/>
        <v>-859.63297674911405</v>
      </c>
      <c r="QWK88" s="310">
        <f t="shared" si="190"/>
        <v>-859.63297674911405</v>
      </c>
      <c r="QWL88" s="310">
        <f t="shared" si="190"/>
        <v>-859.63297674911405</v>
      </c>
      <c r="QWM88" s="310">
        <f t="shared" si="190"/>
        <v>-859.63297674911405</v>
      </c>
      <c r="QWN88" s="310">
        <f t="shared" si="190"/>
        <v>-859.63297674911405</v>
      </c>
      <c r="QWO88" s="310">
        <f t="shared" si="190"/>
        <v>-859.63297674911405</v>
      </c>
      <c r="QWP88" s="310">
        <f t="shared" ref="QWP88:QZA88" si="191">(QWP$87*$B101+SUM($F$8:$F$10)-((QWP$87*$B101+SUM($F$8:$F$10))/$F$11*$F$40)-($F$27*QWP$87/$D$7)-SUM($F$14:$F$26,$F$28:$F$33,$F$35:$F$36,$F$41))</f>
        <v>-859.63297674911405</v>
      </c>
      <c r="QWQ88" s="310">
        <f t="shared" si="191"/>
        <v>-859.63297674911405</v>
      </c>
      <c r="QWR88" s="310">
        <f t="shared" si="191"/>
        <v>-859.63297674911405</v>
      </c>
      <c r="QWS88" s="310">
        <f t="shared" si="191"/>
        <v>-859.63297674911405</v>
      </c>
      <c r="QWT88" s="310">
        <f t="shared" si="191"/>
        <v>-859.63297674911405</v>
      </c>
      <c r="QWU88" s="310">
        <f t="shared" si="191"/>
        <v>-859.63297674911405</v>
      </c>
      <c r="QWV88" s="310">
        <f t="shared" si="191"/>
        <v>-859.63297674911405</v>
      </c>
      <c r="QWW88" s="310">
        <f t="shared" si="191"/>
        <v>-859.63297674911405</v>
      </c>
      <c r="QWX88" s="310">
        <f t="shared" si="191"/>
        <v>-859.63297674911405</v>
      </c>
      <c r="QWY88" s="310">
        <f t="shared" si="191"/>
        <v>-859.63297674911405</v>
      </c>
      <c r="QWZ88" s="310">
        <f t="shared" si="191"/>
        <v>-859.63297674911405</v>
      </c>
      <c r="QXA88" s="310">
        <f t="shared" si="191"/>
        <v>-859.63297674911405</v>
      </c>
      <c r="QXB88" s="310">
        <f t="shared" si="191"/>
        <v>-859.63297674911405</v>
      </c>
      <c r="QXC88" s="310">
        <f t="shared" si="191"/>
        <v>-859.63297674911405</v>
      </c>
      <c r="QXD88" s="310">
        <f t="shared" si="191"/>
        <v>-859.63297674911405</v>
      </c>
      <c r="QXE88" s="310">
        <f t="shared" si="191"/>
        <v>-859.63297674911405</v>
      </c>
      <c r="QXF88" s="310">
        <f t="shared" si="191"/>
        <v>-859.63297674911405</v>
      </c>
      <c r="QXG88" s="310">
        <f t="shared" si="191"/>
        <v>-859.63297674911405</v>
      </c>
      <c r="QXH88" s="310">
        <f t="shared" si="191"/>
        <v>-859.63297674911405</v>
      </c>
      <c r="QXI88" s="310">
        <f t="shared" si="191"/>
        <v>-859.63297674911405</v>
      </c>
      <c r="QXJ88" s="310">
        <f t="shared" si="191"/>
        <v>-859.63297674911405</v>
      </c>
      <c r="QXK88" s="310">
        <f t="shared" si="191"/>
        <v>-859.63297674911405</v>
      </c>
      <c r="QXL88" s="310">
        <f t="shared" si="191"/>
        <v>-859.63297674911405</v>
      </c>
      <c r="QXM88" s="310">
        <f t="shared" si="191"/>
        <v>-859.63297674911405</v>
      </c>
      <c r="QXN88" s="310">
        <f t="shared" si="191"/>
        <v>-859.63297674911405</v>
      </c>
      <c r="QXO88" s="310">
        <f t="shared" si="191"/>
        <v>-859.63297674911405</v>
      </c>
      <c r="QXP88" s="310">
        <f t="shared" si="191"/>
        <v>-859.63297674911405</v>
      </c>
      <c r="QXQ88" s="310">
        <f t="shared" si="191"/>
        <v>-859.63297674911405</v>
      </c>
      <c r="QXR88" s="310">
        <f t="shared" si="191"/>
        <v>-859.63297674911405</v>
      </c>
      <c r="QXS88" s="310">
        <f t="shared" si="191"/>
        <v>-859.63297674911405</v>
      </c>
      <c r="QXT88" s="310">
        <f t="shared" si="191"/>
        <v>-859.63297674911405</v>
      </c>
      <c r="QXU88" s="310">
        <f t="shared" si="191"/>
        <v>-859.63297674911405</v>
      </c>
      <c r="QXV88" s="310">
        <f t="shared" si="191"/>
        <v>-859.63297674911405</v>
      </c>
      <c r="QXW88" s="310">
        <f t="shared" si="191"/>
        <v>-859.63297674911405</v>
      </c>
      <c r="QXX88" s="310">
        <f t="shared" si="191"/>
        <v>-859.63297674911405</v>
      </c>
      <c r="QXY88" s="310">
        <f t="shared" si="191"/>
        <v>-859.63297674911405</v>
      </c>
      <c r="QXZ88" s="310">
        <f t="shared" si="191"/>
        <v>-859.63297674911405</v>
      </c>
      <c r="QYA88" s="310">
        <f t="shared" si="191"/>
        <v>-859.63297674911405</v>
      </c>
      <c r="QYB88" s="310">
        <f t="shared" si="191"/>
        <v>-859.63297674911405</v>
      </c>
      <c r="QYC88" s="310">
        <f t="shared" si="191"/>
        <v>-859.63297674911405</v>
      </c>
      <c r="QYD88" s="310">
        <f t="shared" si="191"/>
        <v>-859.63297674911405</v>
      </c>
      <c r="QYE88" s="310">
        <f t="shared" si="191"/>
        <v>-859.63297674911405</v>
      </c>
      <c r="QYF88" s="310">
        <f t="shared" si="191"/>
        <v>-859.63297674911405</v>
      </c>
      <c r="QYG88" s="310">
        <f t="shared" si="191"/>
        <v>-859.63297674911405</v>
      </c>
      <c r="QYH88" s="310">
        <f t="shared" si="191"/>
        <v>-859.63297674911405</v>
      </c>
      <c r="QYI88" s="310">
        <f t="shared" si="191"/>
        <v>-859.63297674911405</v>
      </c>
      <c r="QYJ88" s="310">
        <f t="shared" si="191"/>
        <v>-859.63297674911405</v>
      </c>
      <c r="QYK88" s="310">
        <f t="shared" si="191"/>
        <v>-859.63297674911405</v>
      </c>
      <c r="QYL88" s="310">
        <f t="shared" si="191"/>
        <v>-859.63297674911405</v>
      </c>
      <c r="QYM88" s="310">
        <f t="shared" si="191"/>
        <v>-859.63297674911405</v>
      </c>
      <c r="QYN88" s="310">
        <f t="shared" si="191"/>
        <v>-859.63297674911405</v>
      </c>
      <c r="QYO88" s="310">
        <f t="shared" si="191"/>
        <v>-859.63297674911405</v>
      </c>
      <c r="QYP88" s="310">
        <f t="shared" si="191"/>
        <v>-859.63297674911405</v>
      </c>
      <c r="QYQ88" s="310">
        <f t="shared" si="191"/>
        <v>-859.63297674911405</v>
      </c>
      <c r="QYR88" s="310">
        <f t="shared" si="191"/>
        <v>-859.63297674911405</v>
      </c>
      <c r="QYS88" s="310">
        <f t="shared" si="191"/>
        <v>-859.63297674911405</v>
      </c>
      <c r="QYT88" s="310">
        <f t="shared" si="191"/>
        <v>-859.63297674911405</v>
      </c>
      <c r="QYU88" s="310">
        <f t="shared" si="191"/>
        <v>-859.63297674911405</v>
      </c>
      <c r="QYV88" s="310">
        <f t="shared" si="191"/>
        <v>-859.63297674911405</v>
      </c>
      <c r="QYW88" s="310">
        <f t="shared" si="191"/>
        <v>-859.63297674911405</v>
      </c>
      <c r="QYX88" s="310">
        <f t="shared" si="191"/>
        <v>-859.63297674911405</v>
      </c>
      <c r="QYY88" s="310">
        <f t="shared" si="191"/>
        <v>-859.63297674911405</v>
      </c>
      <c r="QYZ88" s="310">
        <f t="shared" si="191"/>
        <v>-859.63297674911405</v>
      </c>
      <c r="QZA88" s="310">
        <f t="shared" si="191"/>
        <v>-859.63297674911405</v>
      </c>
      <c r="QZB88" s="310">
        <f t="shared" ref="QZB88:RBM88" si="192">(QZB$87*$B101+SUM($F$8:$F$10)-((QZB$87*$B101+SUM($F$8:$F$10))/$F$11*$F$40)-($F$27*QZB$87/$D$7)-SUM($F$14:$F$26,$F$28:$F$33,$F$35:$F$36,$F$41))</f>
        <v>-859.63297674911405</v>
      </c>
      <c r="QZC88" s="310">
        <f t="shared" si="192"/>
        <v>-859.63297674911405</v>
      </c>
      <c r="QZD88" s="310">
        <f t="shared" si="192"/>
        <v>-859.63297674911405</v>
      </c>
      <c r="QZE88" s="310">
        <f t="shared" si="192"/>
        <v>-859.63297674911405</v>
      </c>
      <c r="QZF88" s="310">
        <f t="shared" si="192"/>
        <v>-859.63297674911405</v>
      </c>
      <c r="QZG88" s="310">
        <f t="shared" si="192"/>
        <v>-859.63297674911405</v>
      </c>
      <c r="QZH88" s="310">
        <f t="shared" si="192"/>
        <v>-859.63297674911405</v>
      </c>
      <c r="QZI88" s="310">
        <f t="shared" si="192"/>
        <v>-859.63297674911405</v>
      </c>
      <c r="QZJ88" s="310">
        <f t="shared" si="192"/>
        <v>-859.63297674911405</v>
      </c>
      <c r="QZK88" s="310">
        <f t="shared" si="192"/>
        <v>-859.63297674911405</v>
      </c>
      <c r="QZL88" s="310">
        <f t="shared" si="192"/>
        <v>-859.63297674911405</v>
      </c>
      <c r="QZM88" s="310">
        <f t="shared" si="192"/>
        <v>-859.63297674911405</v>
      </c>
      <c r="QZN88" s="310">
        <f t="shared" si="192"/>
        <v>-859.63297674911405</v>
      </c>
      <c r="QZO88" s="310">
        <f t="shared" si="192"/>
        <v>-859.63297674911405</v>
      </c>
      <c r="QZP88" s="310">
        <f t="shared" si="192"/>
        <v>-859.63297674911405</v>
      </c>
      <c r="QZQ88" s="310">
        <f t="shared" si="192"/>
        <v>-859.63297674911405</v>
      </c>
      <c r="QZR88" s="310">
        <f t="shared" si="192"/>
        <v>-859.63297674911405</v>
      </c>
      <c r="QZS88" s="310">
        <f t="shared" si="192"/>
        <v>-859.63297674911405</v>
      </c>
      <c r="QZT88" s="310">
        <f t="shared" si="192"/>
        <v>-859.63297674911405</v>
      </c>
      <c r="QZU88" s="310">
        <f t="shared" si="192"/>
        <v>-859.63297674911405</v>
      </c>
      <c r="QZV88" s="310">
        <f t="shared" si="192"/>
        <v>-859.63297674911405</v>
      </c>
      <c r="QZW88" s="310">
        <f t="shared" si="192"/>
        <v>-859.63297674911405</v>
      </c>
      <c r="QZX88" s="310">
        <f t="shared" si="192"/>
        <v>-859.63297674911405</v>
      </c>
      <c r="QZY88" s="310">
        <f t="shared" si="192"/>
        <v>-859.63297674911405</v>
      </c>
      <c r="QZZ88" s="310">
        <f t="shared" si="192"/>
        <v>-859.63297674911405</v>
      </c>
      <c r="RAA88" s="310">
        <f t="shared" si="192"/>
        <v>-859.63297674911405</v>
      </c>
      <c r="RAB88" s="310">
        <f t="shared" si="192"/>
        <v>-859.63297674911405</v>
      </c>
      <c r="RAC88" s="310">
        <f t="shared" si="192"/>
        <v>-859.63297674911405</v>
      </c>
      <c r="RAD88" s="310">
        <f t="shared" si="192"/>
        <v>-859.63297674911405</v>
      </c>
      <c r="RAE88" s="310">
        <f t="shared" si="192"/>
        <v>-859.63297674911405</v>
      </c>
      <c r="RAF88" s="310">
        <f t="shared" si="192"/>
        <v>-859.63297674911405</v>
      </c>
      <c r="RAG88" s="310">
        <f t="shared" si="192"/>
        <v>-859.63297674911405</v>
      </c>
      <c r="RAH88" s="310">
        <f t="shared" si="192"/>
        <v>-859.63297674911405</v>
      </c>
      <c r="RAI88" s="310">
        <f t="shared" si="192"/>
        <v>-859.63297674911405</v>
      </c>
      <c r="RAJ88" s="310">
        <f t="shared" si="192"/>
        <v>-859.63297674911405</v>
      </c>
      <c r="RAK88" s="310">
        <f t="shared" si="192"/>
        <v>-859.63297674911405</v>
      </c>
      <c r="RAL88" s="310">
        <f t="shared" si="192"/>
        <v>-859.63297674911405</v>
      </c>
      <c r="RAM88" s="310">
        <f t="shared" si="192"/>
        <v>-859.63297674911405</v>
      </c>
      <c r="RAN88" s="310">
        <f t="shared" si="192"/>
        <v>-859.63297674911405</v>
      </c>
      <c r="RAO88" s="310">
        <f t="shared" si="192"/>
        <v>-859.63297674911405</v>
      </c>
      <c r="RAP88" s="310">
        <f t="shared" si="192"/>
        <v>-859.63297674911405</v>
      </c>
      <c r="RAQ88" s="310">
        <f t="shared" si="192"/>
        <v>-859.63297674911405</v>
      </c>
      <c r="RAR88" s="310">
        <f t="shared" si="192"/>
        <v>-859.63297674911405</v>
      </c>
      <c r="RAS88" s="310">
        <f t="shared" si="192"/>
        <v>-859.63297674911405</v>
      </c>
      <c r="RAT88" s="310">
        <f t="shared" si="192"/>
        <v>-859.63297674911405</v>
      </c>
      <c r="RAU88" s="310">
        <f t="shared" si="192"/>
        <v>-859.63297674911405</v>
      </c>
      <c r="RAV88" s="310">
        <f t="shared" si="192"/>
        <v>-859.63297674911405</v>
      </c>
      <c r="RAW88" s="310">
        <f t="shared" si="192"/>
        <v>-859.63297674911405</v>
      </c>
      <c r="RAX88" s="310">
        <f t="shared" si="192"/>
        <v>-859.63297674911405</v>
      </c>
      <c r="RAY88" s="310">
        <f t="shared" si="192"/>
        <v>-859.63297674911405</v>
      </c>
      <c r="RAZ88" s="310">
        <f t="shared" si="192"/>
        <v>-859.63297674911405</v>
      </c>
      <c r="RBA88" s="310">
        <f t="shared" si="192"/>
        <v>-859.63297674911405</v>
      </c>
      <c r="RBB88" s="310">
        <f t="shared" si="192"/>
        <v>-859.63297674911405</v>
      </c>
      <c r="RBC88" s="310">
        <f t="shared" si="192"/>
        <v>-859.63297674911405</v>
      </c>
      <c r="RBD88" s="310">
        <f t="shared" si="192"/>
        <v>-859.63297674911405</v>
      </c>
      <c r="RBE88" s="310">
        <f t="shared" si="192"/>
        <v>-859.63297674911405</v>
      </c>
      <c r="RBF88" s="310">
        <f t="shared" si="192"/>
        <v>-859.63297674911405</v>
      </c>
      <c r="RBG88" s="310">
        <f t="shared" si="192"/>
        <v>-859.63297674911405</v>
      </c>
      <c r="RBH88" s="310">
        <f t="shared" si="192"/>
        <v>-859.63297674911405</v>
      </c>
      <c r="RBI88" s="310">
        <f t="shared" si="192"/>
        <v>-859.63297674911405</v>
      </c>
      <c r="RBJ88" s="310">
        <f t="shared" si="192"/>
        <v>-859.63297674911405</v>
      </c>
      <c r="RBK88" s="310">
        <f t="shared" si="192"/>
        <v>-859.63297674911405</v>
      </c>
      <c r="RBL88" s="310">
        <f t="shared" si="192"/>
        <v>-859.63297674911405</v>
      </c>
      <c r="RBM88" s="310">
        <f t="shared" si="192"/>
        <v>-859.63297674911405</v>
      </c>
      <c r="RBN88" s="310">
        <f t="shared" ref="RBN88:RDY88" si="193">(RBN$87*$B101+SUM($F$8:$F$10)-((RBN$87*$B101+SUM($F$8:$F$10))/$F$11*$F$40)-($F$27*RBN$87/$D$7)-SUM($F$14:$F$26,$F$28:$F$33,$F$35:$F$36,$F$41))</f>
        <v>-859.63297674911405</v>
      </c>
      <c r="RBO88" s="310">
        <f t="shared" si="193"/>
        <v>-859.63297674911405</v>
      </c>
      <c r="RBP88" s="310">
        <f t="shared" si="193"/>
        <v>-859.63297674911405</v>
      </c>
      <c r="RBQ88" s="310">
        <f t="shared" si="193"/>
        <v>-859.63297674911405</v>
      </c>
      <c r="RBR88" s="310">
        <f t="shared" si="193"/>
        <v>-859.63297674911405</v>
      </c>
      <c r="RBS88" s="310">
        <f t="shared" si="193"/>
        <v>-859.63297674911405</v>
      </c>
      <c r="RBT88" s="310">
        <f t="shared" si="193"/>
        <v>-859.63297674911405</v>
      </c>
      <c r="RBU88" s="310">
        <f t="shared" si="193"/>
        <v>-859.63297674911405</v>
      </c>
      <c r="RBV88" s="310">
        <f t="shared" si="193"/>
        <v>-859.63297674911405</v>
      </c>
      <c r="RBW88" s="310">
        <f t="shared" si="193"/>
        <v>-859.63297674911405</v>
      </c>
      <c r="RBX88" s="310">
        <f t="shared" si="193"/>
        <v>-859.63297674911405</v>
      </c>
      <c r="RBY88" s="310">
        <f t="shared" si="193"/>
        <v>-859.63297674911405</v>
      </c>
      <c r="RBZ88" s="310">
        <f t="shared" si="193"/>
        <v>-859.63297674911405</v>
      </c>
      <c r="RCA88" s="310">
        <f t="shared" si="193"/>
        <v>-859.63297674911405</v>
      </c>
      <c r="RCB88" s="310">
        <f t="shared" si="193"/>
        <v>-859.63297674911405</v>
      </c>
      <c r="RCC88" s="310">
        <f t="shared" si="193"/>
        <v>-859.63297674911405</v>
      </c>
      <c r="RCD88" s="310">
        <f t="shared" si="193"/>
        <v>-859.63297674911405</v>
      </c>
      <c r="RCE88" s="310">
        <f t="shared" si="193"/>
        <v>-859.63297674911405</v>
      </c>
      <c r="RCF88" s="310">
        <f t="shared" si="193"/>
        <v>-859.63297674911405</v>
      </c>
      <c r="RCG88" s="310">
        <f t="shared" si="193"/>
        <v>-859.63297674911405</v>
      </c>
      <c r="RCH88" s="310">
        <f t="shared" si="193"/>
        <v>-859.63297674911405</v>
      </c>
      <c r="RCI88" s="310">
        <f t="shared" si="193"/>
        <v>-859.63297674911405</v>
      </c>
      <c r="RCJ88" s="310">
        <f t="shared" si="193"/>
        <v>-859.63297674911405</v>
      </c>
      <c r="RCK88" s="310">
        <f t="shared" si="193"/>
        <v>-859.63297674911405</v>
      </c>
      <c r="RCL88" s="310">
        <f t="shared" si="193"/>
        <v>-859.63297674911405</v>
      </c>
      <c r="RCM88" s="310">
        <f t="shared" si="193"/>
        <v>-859.63297674911405</v>
      </c>
      <c r="RCN88" s="310">
        <f t="shared" si="193"/>
        <v>-859.63297674911405</v>
      </c>
      <c r="RCO88" s="310">
        <f t="shared" si="193"/>
        <v>-859.63297674911405</v>
      </c>
      <c r="RCP88" s="310">
        <f t="shared" si="193"/>
        <v>-859.63297674911405</v>
      </c>
      <c r="RCQ88" s="310">
        <f t="shared" si="193"/>
        <v>-859.63297674911405</v>
      </c>
      <c r="RCR88" s="310">
        <f t="shared" si="193"/>
        <v>-859.63297674911405</v>
      </c>
      <c r="RCS88" s="310">
        <f t="shared" si="193"/>
        <v>-859.63297674911405</v>
      </c>
      <c r="RCT88" s="310">
        <f t="shared" si="193"/>
        <v>-859.63297674911405</v>
      </c>
      <c r="RCU88" s="310">
        <f t="shared" si="193"/>
        <v>-859.63297674911405</v>
      </c>
      <c r="RCV88" s="310">
        <f t="shared" si="193"/>
        <v>-859.63297674911405</v>
      </c>
      <c r="RCW88" s="310">
        <f t="shared" si="193"/>
        <v>-859.63297674911405</v>
      </c>
      <c r="RCX88" s="310">
        <f t="shared" si="193"/>
        <v>-859.63297674911405</v>
      </c>
      <c r="RCY88" s="310">
        <f t="shared" si="193"/>
        <v>-859.63297674911405</v>
      </c>
      <c r="RCZ88" s="310">
        <f t="shared" si="193"/>
        <v>-859.63297674911405</v>
      </c>
      <c r="RDA88" s="310">
        <f t="shared" si="193"/>
        <v>-859.63297674911405</v>
      </c>
      <c r="RDB88" s="310">
        <f t="shared" si="193"/>
        <v>-859.63297674911405</v>
      </c>
      <c r="RDC88" s="310">
        <f t="shared" si="193"/>
        <v>-859.63297674911405</v>
      </c>
      <c r="RDD88" s="310">
        <f t="shared" si="193"/>
        <v>-859.63297674911405</v>
      </c>
      <c r="RDE88" s="310">
        <f t="shared" si="193"/>
        <v>-859.63297674911405</v>
      </c>
      <c r="RDF88" s="310">
        <f t="shared" si="193"/>
        <v>-859.63297674911405</v>
      </c>
      <c r="RDG88" s="310">
        <f t="shared" si="193"/>
        <v>-859.63297674911405</v>
      </c>
      <c r="RDH88" s="310">
        <f t="shared" si="193"/>
        <v>-859.63297674911405</v>
      </c>
      <c r="RDI88" s="310">
        <f t="shared" si="193"/>
        <v>-859.63297674911405</v>
      </c>
      <c r="RDJ88" s="310">
        <f t="shared" si="193"/>
        <v>-859.63297674911405</v>
      </c>
      <c r="RDK88" s="310">
        <f t="shared" si="193"/>
        <v>-859.63297674911405</v>
      </c>
      <c r="RDL88" s="310">
        <f t="shared" si="193"/>
        <v>-859.63297674911405</v>
      </c>
      <c r="RDM88" s="310">
        <f t="shared" si="193"/>
        <v>-859.63297674911405</v>
      </c>
      <c r="RDN88" s="310">
        <f t="shared" si="193"/>
        <v>-859.63297674911405</v>
      </c>
      <c r="RDO88" s="310">
        <f t="shared" si="193"/>
        <v>-859.63297674911405</v>
      </c>
      <c r="RDP88" s="310">
        <f t="shared" si="193"/>
        <v>-859.63297674911405</v>
      </c>
      <c r="RDQ88" s="310">
        <f t="shared" si="193"/>
        <v>-859.63297674911405</v>
      </c>
      <c r="RDR88" s="310">
        <f t="shared" si="193"/>
        <v>-859.63297674911405</v>
      </c>
      <c r="RDS88" s="310">
        <f t="shared" si="193"/>
        <v>-859.63297674911405</v>
      </c>
      <c r="RDT88" s="310">
        <f t="shared" si="193"/>
        <v>-859.63297674911405</v>
      </c>
      <c r="RDU88" s="310">
        <f t="shared" si="193"/>
        <v>-859.63297674911405</v>
      </c>
      <c r="RDV88" s="310">
        <f t="shared" si="193"/>
        <v>-859.63297674911405</v>
      </c>
      <c r="RDW88" s="310">
        <f t="shared" si="193"/>
        <v>-859.63297674911405</v>
      </c>
      <c r="RDX88" s="310">
        <f t="shared" si="193"/>
        <v>-859.63297674911405</v>
      </c>
      <c r="RDY88" s="310">
        <f t="shared" si="193"/>
        <v>-859.63297674911405</v>
      </c>
      <c r="RDZ88" s="310">
        <f t="shared" ref="RDZ88:RGK88" si="194">(RDZ$87*$B101+SUM($F$8:$F$10)-((RDZ$87*$B101+SUM($F$8:$F$10))/$F$11*$F$40)-($F$27*RDZ$87/$D$7)-SUM($F$14:$F$26,$F$28:$F$33,$F$35:$F$36,$F$41))</f>
        <v>-859.63297674911405</v>
      </c>
      <c r="REA88" s="310">
        <f t="shared" si="194"/>
        <v>-859.63297674911405</v>
      </c>
      <c r="REB88" s="310">
        <f t="shared" si="194"/>
        <v>-859.63297674911405</v>
      </c>
      <c r="REC88" s="310">
        <f t="shared" si="194"/>
        <v>-859.63297674911405</v>
      </c>
      <c r="RED88" s="310">
        <f t="shared" si="194"/>
        <v>-859.63297674911405</v>
      </c>
      <c r="REE88" s="310">
        <f t="shared" si="194"/>
        <v>-859.63297674911405</v>
      </c>
      <c r="REF88" s="310">
        <f t="shared" si="194"/>
        <v>-859.63297674911405</v>
      </c>
      <c r="REG88" s="310">
        <f t="shared" si="194"/>
        <v>-859.63297674911405</v>
      </c>
      <c r="REH88" s="310">
        <f t="shared" si="194"/>
        <v>-859.63297674911405</v>
      </c>
      <c r="REI88" s="310">
        <f t="shared" si="194"/>
        <v>-859.63297674911405</v>
      </c>
      <c r="REJ88" s="310">
        <f t="shared" si="194"/>
        <v>-859.63297674911405</v>
      </c>
      <c r="REK88" s="310">
        <f t="shared" si="194"/>
        <v>-859.63297674911405</v>
      </c>
      <c r="REL88" s="310">
        <f t="shared" si="194"/>
        <v>-859.63297674911405</v>
      </c>
      <c r="REM88" s="310">
        <f t="shared" si="194"/>
        <v>-859.63297674911405</v>
      </c>
      <c r="REN88" s="310">
        <f t="shared" si="194"/>
        <v>-859.63297674911405</v>
      </c>
      <c r="REO88" s="310">
        <f t="shared" si="194"/>
        <v>-859.63297674911405</v>
      </c>
      <c r="REP88" s="310">
        <f t="shared" si="194"/>
        <v>-859.63297674911405</v>
      </c>
      <c r="REQ88" s="310">
        <f t="shared" si="194"/>
        <v>-859.63297674911405</v>
      </c>
      <c r="RER88" s="310">
        <f t="shared" si="194"/>
        <v>-859.63297674911405</v>
      </c>
      <c r="RES88" s="310">
        <f t="shared" si="194"/>
        <v>-859.63297674911405</v>
      </c>
      <c r="RET88" s="310">
        <f t="shared" si="194"/>
        <v>-859.63297674911405</v>
      </c>
      <c r="REU88" s="310">
        <f t="shared" si="194"/>
        <v>-859.63297674911405</v>
      </c>
      <c r="REV88" s="310">
        <f t="shared" si="194"/>
        <v>-859.63297674911405</v>
      </c>
      <c r="REW88" s="310">
        <f t="shared" si="194"/>
        <v>-859.63297674911405</v>
      </c>
      <c r="REX88" s="310">
        <f t="shared" si="194"/>
        <v>-859.63297674911405</v>
      </c>
      <c r="REY88" s="310">
        <f t="shared" si="194"/>
        <v>-859.63297674911405</v>
      </c>
      <c r="REZ88" s="310">
        <f t="shared" si="194"/>
        <v>-859.63297674911405</v>
      </c>
      <c r="RFA88" s="310">
        <f t="shared" si="194"/>
        <v>-859.63297674911405</v>
      </c>
      <c r="RFB88" s="310">
        <f t="shared" si="194"/>
        <v>-859.63297674911405</v>
      </c>
      <c r="RFC88" s="310">
        <f t="shared" si="194"/>
        <v>-859.63297674911405</v>
      </c>
      <c r="RFD88" s="310">
        <f t="shared" si="194"/>
        <v>-859.63297674911405</v>
      </c>
      <c r="RFE88" s="310">
        <f t="shared" si="194"/>
        <v>-859.63297674911405</v>
      </c>
      <c r="RFF88" s="310">
        <f t="shared" si="194"/>
        <v>-859.63297674911405</v>
      </c>
      <c r="RFG88" s="310">
        <f t="shared" si="194"/>
        <v>-859.63297674911405</v>
      </c>
      <c r="RFH88" s="310">
        <f t="shared" si="194"/>
        <v>-859.63297674911405</v>
      </c>
      <c r="RFI88" s="310">
        <f t="shared" si="194"/>
        <v>-859.63297674911405</v>
      </c>
      <c r="RFJ88" s="310">
        <f t="shared" si="194"/>
        <v>-859.63297674911405</v>
      </c>
      <c r="RFK88" s="310">
        <f t="shared" si="194"/>
        <v>-859.63297674911405</v>
      </c>
      <c r="RFL88" s="310">
        <f t="shared" si="194"/>
        <v>-859.63297674911405</v>
      </c>
      <c r="RFM88" s="310">
        <f t="shared" si="194"/>
        <v>-859.63297674911405</v>
      </c>
      <c r="RFN88" s="310">
        <f t="shared" si="194"/>
        <v>-859.63297674911405</v>
      </c>
      <c r="RFO88" s="310">
        <f t="shared" si="194"/>
        <v>-859.63297674911405</v>
      </c>
      <c r="RFP88" s="310">
        <f t="shared" si="194"/>
        <v>-859.63297674911405</v>
      </c>
      <c r="RFQ88" s="310">
        <f t="shared" si="194"/>
        <v>-859.63297674911405</v>
      </c>
      <c r="RFR88" s="310">
        <f t="shared" si="194"/>
        <v>-859.63297674911405</v>
      </c>
      <c r="RFS88" s="310">
        <f t="shared" si="194"/>
        <v>-859.63297674911405</v>
      </c>
      <c r="RFT88" s="310">
        <f t="shared" si="194"/>
        <v>-859.63297674911405</v>
      </c>
      <c r="RFU88" s="310">
        <f t="shared" si="194"/>
        <v>-859.63297674911405</v>
      </c>
      <c r="RFV88" s="310">
        <f t="shared" si="194"/>
        <v>-859.63297674911405</v>
      </c>
      <c r="RFW88" s="310">
        <f t="shared" si="194"/>
        <v>-859.63297674911405</v>
      </c>
      <c r="RFX88" s="310">
        <f t="shared" si="194"/>
        <v>-859.63297674911405</v>
      </c>
      <c r="RFY88" s="310">
        <f t="shared" si="194"/>
        <v>-859.63297674911405</v>
      </c>
      <c r="RFZ88" s="310">
        <f t="shared" si="194"/>
        <v>-859.63297674911405</v>
      </c>
      <c r="RGA88" s="310">
        <f t="shared" si="194"/>
        <v>-859.63297674911405</v>
      </c>
      <c r="RGB88" s="310">
        <f t="shared" si="194"/>
        <v>-859.63297674911405</v>
      </c>
      <c r="RGC88" s="310">
        <f t="shared" si="194"/>
        <v>-859.63297674911405</v>
      </c>
      <c r="RGD88" s="310">
        <f t="shared" si="194"/>
        <v>-859.63297674911405</v>
      </c>
      <c r="RGE88" s="310">
        <f t="shared" si="194"/>
        <v>-859.63297674911405</v>
      </c>
      <c r="RGF88" s="310">
        <f t="shared" si="194"/>
        <v>-859.63297674911405</v>
      </c>
      <c r="RGG88" s="310">
        <f t="shared" si="194"/>
        <v>-859.63297674911405</v>
      </c>
      <c r="RGH88" s="310">
        <f t="shared" si="194"/>
        <v>-859.63297674911405</v>
      </c>
      <c r="RGI88" s="310">
        <f t="shared" si="194"/>
        <v>-859.63297674911405</v>
      </c>
      <c r="RGJ88" s="310">
        <f t="shared" si="194"/>
        <v>-859.63297674911405</v>
      </c>
      <c r="RGK88" s="310">
        <f t="shared" si="194"/>
        <v>-859.63297674911405</v>
      </c>
      <c r="RGL88" s="310">
        <f t="shared" ref="RGL88:RIW88" si="195">(RGL$87*$B101+SUM($F$8:$F$10)-((RGL$87*$B101+SUM($F$8:$F$10))/$F$11*$F$40)-($F$27*RGL$87/$D$7)-SUM($F$14:$F$26,$F$28:$F$33,$F$35:$F$36,$F$41))</f>
        <v>-859.63297674911405</v>
      </c>
      <c r="RGM88" s="310">
        <f t="shared" si="195"/>
        <v>-859.63297674911405</v>
      </c>
      <c r="RGN88" s="310">
        <f t="shared" si="195"/>
        <v>-859.63297674911405</v>
      </c>
      <c r="RGO88" s="310">
        <f t="shared" si="195"/>
        <v>-859.63297674911405</v>
      </c>
      <c r="RGP88" s="310">
        <f t="shared" si="195"/>
        <v>-859.63297674911405</v>
      </c>
      <c r="RGQ88" s="310">
        <f t="shared" si="195"/>
        <v>-859.63297674911405</v>
      </c>
      <c r="RGR88" s="310">
        <f t="shared" si="195"/>
        <v>-859.63297674911405</v>
      </c>
      <c r="RGS88" s="310">
        <f t="shared" si="195"/>
        <v>-859.63297674911405</v>
      </c>
      <c r="RGT88" s="310">
        <f t="shared" si="195"/>
        <v>-859.63297674911405</v>
      </c>
      <c r="RGU88" s="310">
        <f t="shared" si="195"/>
        <v>-859.63297674911405</v>
      </c>
      <c r="RGV88" s="310">
        <f t="shared" si="195"/>
        <v>-859.63297674911405</v>
      </c>
      <c r="RGW88" s="310">
        <f t="shared" si="195"/>
        <v>-859.63297674911405</v>
      </c>
      <c r="RGX88" s="310">
        <f t="shared" si="195"/>
        <v>-859.63297674911405</v>
      </c>
      <c r="RGY88" s="310">
        <f t="shared" si="195"/>
        <v>-859.63297674911405</v>
      </c>
      <c r="RGZ88" s="310">
        <f t="shared" si="195"/>
        <v>-859.63297674911405</v>
      </c>
      <c r="RHA88" s="310">
        <f t="shared" si="195"/>
        <v>-859.63297674911405</v>
      </c>
      <c r="RHB88" s="310">
        <f t="shared" si="195"/>
        <v>-859.63297674911405</v>
      </c>
      <c r="RHC88" s="310">
        <f t="shared" si="195"/>
        <v>-859.63297674911405</v>
      </c>
      <c r="RHD88" s="310">
        <f t="shared" si="195"/>
        <v>-859.63297674911405</v>
      </c>
      <c r="RHE88" s="310">
        <f t="shared" si="195"/>
        <v>-859.63297674911405</v>
      </c>
      <c r="RHF88" s="310">
        <f t="shared" si="195"/>
        <v>-859.63297674911405</v>
      </c>
      <c r="RHG88" s="310">
        <f t="shared" si="195"/>
        <v>-859.63297674911405</v>
      </c>
      <c r="RHH88" s="310">
        <f t="shared" si="195"/>
        <v>-859.63297674911405</v>
      </c>
      <c r="RHI88" s="310">
        <f t="shared" si="195"/>
        <v>-859.63297674911405</v>
      </c>
      <c r="RHJ88" s="310">
        <f t="shared" si="195"/>
        <v>-859.63297674911405</v>
      </c>
      <c r="RHK88" s="310">
        <f t="shared" si="195"/>
        <v>-859.63297674911405</v>
      </c>
      <c r="RHL88" s="310">
        <f t="shared" si="195"/>
        <v>-859.63297674911405</v>
      </c>
      <c r="RHM88" s="310">
        <f t="shared" si="195"/>
        <v>-859.63297674911405</v>
      </c>
      <c r="RHN88" s="310">
        <f t="shared" si="195"/>
        <v>-859.63297674911405</v>
      </c>
      <c r="RHO88" s="310">
        <f t="shared" si="195"/>
        <v>-859.63297674911405</v>
      </c>
      <c r="RHP88" s="310">
        <f t="shared" si="195"/>
        <v>-859.63297674911405</v>
      </c>
      <c r="RHQ88" s="310">
        <f t="shared" si="195"/>
        <v>-859.63297674911405</v>
      </c>
      <c r="RHR88" s="310">
        <f t="shared" si="195"/>
        <v>-859.63297674911405</v>
      </c>
      <c r="RHS88" s="310">
        <f t="shared" si="195"/>
        <v>-859.63297674911405</v>
      </c>
      <c r="RHT88" s="310">
        <f t="shared" si="195"/>
        <v>-859.63297674911405</v>
      </c>
      <c r="RHU88" s="310">
        <f t="shared" si="195"/>
        <v>-859.63297674911405</v>
      </c>
      <c r="RHV88" s="310">
        <f t="shared" si="195"/>
        <v>-859.63297674911405</v>
      </c>
      <c r="RHW88" s="310">
        <f t="shared" si="195"/>
        <v>-859.63297674911405</v>
      </c>
      <c r="RHX88" s="310">
        <f t="shared" si="195"/>
        <v>-859.63297674911405</v>
      </c>
      <c r="RHY88" s="310">
        <f t="shared" si="195"/>
        <v>-859.63297674911405</v>
      </c>
      <c r="RHZ88" s="310">
        <f t="shared" si="195"/>
        <v>-859.63297674911405</v>
      </c>
      <c r="RIA88" s="310">
        <f t="shared" si="195"/>
        <v>-859.63297674911405</v>
      </c>
      <c r="RIB88" s="310">
        <f t="shared" si="195"/>
        <v>-859.63297674911405</v>
      </c>
      <c r="RIC88" s="310">
        <f t="shared" si="195"/>
        <v>-859.63297674911405</v>
      </c>
      <c r="RID88" s="310">
        <f t="shared" si="195"/>
        <v>-859.63297674911405</v>
      </c>
      <c r="RIE88" s="310">
        <f t="shared" si="195"/>
        <v>-859.63297674911405</v>
      </c>
      <c r="RIF88" s="310">
        <f t="shared" si="195"/>
        <v>-859.63297674911405</v>
      </c>
      <c r="RIG88" s="310">
        <f t="shared" si="195"/>
        <v>-859.63297674911405</v>
      </c>
      <c r="RIH88" s="310">
        <f t="shared" si="195"/>
        <v>-859.63297674911405</v>
      </c>
      <c r="RII88" s="310">
        <f t="shared" si="195"/>
        <v>-859.63297674911405</v>
      </c>
      <c r="RIJ88" s="310">
        <f t="shared" si="195"/>
        <v>-859.63297674911405</v>
      </c>
      <c r="RIK88" s="310">
        <f t="shared" si="195"/>
        <v>-859.63297674911405</v>
      </c>
      <c r="RIL88" s="310">
        <f t="shared" si="195"/>
        <v>-859.63297674911405</v>
      </c>
      <c r="RIM88" s="310">
        <f t="shared" si="195"/>
        <v>-859.63297674911405</v>
      </c>
      <c r="RIN88" s="310">
        <f t="shared" si="195"/>
        <v>-859.63297674911405</v>
      </c>
      <c r="RIO88" s="310">
        <f t="shared" si="195"/>
        <v>-859.63297674911405</v>
      </c>
      <c r="RIP88" s="310">
        <f t="shared" si="195"/>
        <v>-859.63297674911405</v>
      </c>
      <c r="RIQ88" s="310">
        <f t="shared" si="195"/>
        <v>-859.63297674911405</v>
      </c>
      <c r="RIR88" s="310">
        <f t="shared" si="195"/>
        <v>-859.63297674911405</v>
      </c>
      <c r="RIS88" s="310">
        <f t="shared" si="195"/>
        <v>-859.63297674911405</v>
      </c>
      <c r="RIT88" s="310">
        <f t="shared" si="195"/>
        <v>-859.63297674911405</v>
      </c>
      <c r="RIU88" s="310">
        <f t="shared" si="195"/>
        <v>-859.63297674911405</v>
      </c>
      <c r="RIV88" s="310">
        <f t="shared" si="195"/>
        <v>-859.63297674911405</v>
      </c>
      <c r="RIW88" s="310">
        <f t="shared" si="195"/>
        <v>-859.63297674911405</v>
      </c>
      <c r="RIX88" s="310">
        <f t="shared" ref="RIX88:RLI88" si="196">(RIX$87*$B101+SUM($F$8:$F$10)-((RIX$87*$B101+SUM($F$8:$F$10))/$F$11*$F$40)-($F$27*RIX$87/$D$7)-SUM($F$14:$F$26,$F$28:$F$33,$F$35:$F$36,$F$41))</f>
        <v>-859.63297674911405</v>
      </c>
      <c r="RIY88" s="310">
        <f t="shared" si="196"/>
        <v>-859.63297674911405</v>
      </c>
      <c r="RIZ88" s="310">
        <f t="shared" si="196"/>
        <v>-859.63297674911405</v>
      </c>
      <c r="RJA88" s="310">
        <f t="shared" si="196"/>
        <v>-859.63297674911405</v>
      </c>
      <c r="RJB88" s="310">
        <f t="shared" si="196"/>
        <v>-859.63297674911405</v>
      </c>
      <c r="RJC88" s="310">
        <f t="shared" si="196"/>
        <v>-859.63297674911405</v>
      </c>
      <c r="RJD88" s="310">
        <f t="shared" si="196"/>
        <v>-859.63297674911405</v>
      </c>
      <c r="RJE88" s="310">
        <f t="shared" si="196"/>
        <v>-859.63297674911405</v>
      </c>
      <c r="RJF88" s="310">
        <f t="shared" si="196"/>
        <v>-859.63297674911405</v>
      </c>
      <c r="RJG88" s="310">
        <f t="shared" si="196"/>
        <v>-859.63297674911405</v>
      </c>
      <c r="RJH88" s="310">
        <f t="shared" si="196"/>
        <v>-859.63297674911405</v>
      </c>
      <c r="RJI88" s="310">
        <f t="shared" si="196"/>
        <v>-859.63297674911405</v>
      </c>
      <c r="RJJ88" s="310">
        <f t="shared" si="196"/>
        <v>-859.63297674911405</v>
      </c>
      <c r="RJK88" s="310">
        <f t="shared" si="196"/>
        <v>-859.63297674911405</v>
      </c>
      <c r="RJL88" s="310">
        <f t="shared" si="196"/>
        <v>-859.63297674911405</v>
      </c>
      <c r="RJM88" s="310">
        <f t="shared" si="196"/>
        <v>-859.63297674911405</v>
      </c>
      <c r="RJN88" s="310">
        <f t="shared" si="196"/>
        <v>-859.63297674911405</v>
      </c>
      <c r="RJO88" s="310">
        <f t="shared" si="196"/>
        <v>-859.63297674911405</v>
      </c>
      <c r="RJP88" s="310">
        <f t="shared" si="196"/>
        <v>-859.63297674911405</v>
      </c>
      <c r="RJQ88" s="310">
        <f t="shared" si="196"/>
        <v>-859.63297674911405</v>
      </c>
      <c r="RJR88" s="310">
        <f t="shared" si="196"/>
        <v>-859.63297674911405</v>
      </c>
      <c r="RJS88" s="310">
        <f t="shared" si="196"/>
        <v>-859.63297674911405</v>
      </c>
      <c r="RJT88" s="310">
        <f t="shared" si="196"/>
        <v>-859.63297674911405</v>
      </c>
      <c r="RJU88" s="310">
        <f t="shared" si="196"/>
        <v>-859.63297674911405</v>
      </c>
      <c r="RJV88" s="310">
        <f t="shared" si="196"/>
        <v>-859.63297674911405</v>
      </c>
      <c r="RJW88" s="310">
        <f t="shared" si="196"/>
        <v>-859.63297674911405</v>
      </c>
      <c r="RJX88" s="310">
        <f t="shared" si="196"/>
        <v>-859.63297674911405</v>
      </c>
      <c r="RJY88" s="310">
        <f t="shared" si="196"/>
        <v>-859.63297674911405</v>
      </c>
      <c r="RJZ88" s="310">
        <f t="shared" si="196"/>
        <v>-859.63297674911405</v>
      </c>
      <c r="RKA88" s="310">
        <f t="shared" si="196"/>
        <v>-859.63297674911405</v>
      </c>
      <c r="RKB88" s="310">
        <f t="shared" si="196"/>
        <v>-859.63297674911405</v>
      </c>
      <c r="RKC88" s="310">
        <f t="shared" si="196"/>
        <v>-859.63297674911405</v>
      </c>
      <c r="RKD88" s="310">
        <f t="shared" si="196"/>
        <v>-859.63297674911405</v>
      </c>
      <c r="RKE88" s="310">
        <f t="shared" si="196"/>
        <v>-859.63297674911405</v>
      </c>
      <c r="RKF88" s="310">
        <f t="shared" si="196"/>
        <v>-859.63297674911405</v>
      </c>
      <c r="RKG88" s="310">
        <f t="shared" si="196"/>
        <v>-859.63297674911405</v>
      </c>
      <c r="RKH88" s="310">
        <f t="shared" si="196"/>
        <v>-859.63297674911405</v>
      </c>
      <c r="RKI88" s="310">
        <f t="shared" si="196"/>
        <v>-859.63297674911405</v>
      </c>
      <c r="RKJ88" s="310">
        <f t="shared" si="196"/>
        <v>-859.63297674911405</v>
      </c>
      <c r="RKK88" s="310">
        <f t="shared" si="196"/>
        <v>-859.63297674911405</v>
      </c>
      <c r="RKL88" s="310">
        <f t="shared" si="196"/>
        <v>-859.63297674911405</v>
      </c>
      <c r="RKM88" s="310">
        <f t="shared" si="196"/>
        <v>-859.63297674911405</v>
      </c>
      <c r="RKN88" s="310">
        <f t="shared" si="196"/>
        <v>-859.63297674911405</v>
      </c>
      <c r="RKO88" s="310">
        <f t="shared" si="196"/>
        <v>-859.63297674911405</v>
      </c>
      <c r="RKP88" s="310">
        <f t="shared" si="196"/>
        <v>-859.63297674911405</v>
      </c>
      <c r="RKQ88" s="310">
        <f t="shared" si="196"/>
        <v>-859.63297674911405</v>
      </c>
      <c r="RKR88" s="310">
        <f t="shared" si="196"/>
        <v>-859.63297674911405</v>
      </c>
      <c r="RKS88" s="310">
        <f t="shared" si="196"/>
        <v>-859.63297674911405</v>
      </c>
      <c r="RKT88" s="310">
        <f t="shared" si="196"/>
        <v>-859.63297674911405</v>
      </c>
      <c r="RKU88" s="310">
        <f t="shared" si="196"/>
        <v>-859.63297674911405</v>
      </c>
      <c r="RKV88" s="310">
        <f t="shared" si="196"/>
        <v>-859.63297674911405</v>
      </c>
      <c r="RKW88" s="310">
        <f t="shared" si="196"/>
        <v>-859.63297674911405</v>
      </c>
      <c r="RKX88" s="310">
        <f t="shared" si="196"/>
        <v>-859.63297674911405</v>
      </c>
      <c r="RKY88" s="310">
        <f t="shared" si="196"/>
        <v>-859.63297674911405</v>
      </c>
      <c r="RKZ88" s="310">
        <f t="shared" si="196"/>
        <v>-859.63297674911405</v>
      </c>
      <c r="RLA88" s="310">
        <f t="shared" si="196"/>
        <v>-859.63297674911405</v>
      </c>
      <c r="RLB88" s="310">
        <f t="shared" si="196"/>
        <v>-859.63297674911405</v>
      </c>
      <c r="RLC88" s="310">
        <f t="shared" si="196"/>
        <v>-859.63297674911405</v>
      </c>
      <c r="RLD88" s="310">
        <f t="shared" si="196"/>
        <v>-859.63297674911405</v>
      </c>
      <c r="RLE88" s="310">
        <f t="shared" si="196"/>
        <v>-859.63297674911405</v>
      </c>
      <c r="RLF88" s="310">
        <f t="shared" si="196"/>
        <v>-859.63297674911405</v>
      </c>
      <c r="RLG88" s="310">
        <f t="shared" si="196"/>
        <v>-859.63297674911405</v>
      </c>
      <c r="RLH88" s="310">
        <f t="shared" si="196"/>
        <v>-859.63297674911405</v>
      </c>
      <c r="RLI88" s="310">
        <f t="shared" si="196"/>
        <v>-859.63297674911405</v>
      </c>
      <c r="RLJ88" s="310">
        <f t="shared" ref="RLJ88:RNU88" si="197">(RLJ$87*$B101+SUM($F$8:$F$10)-((RLJ$87*$B101+SUM($F$8:$F$10))/$F$11*$F$40)-($F$27*RLJ$87/$D$7)-SUM($F$14:$F$26,$F$28:$F$33,$F$35:$F$36,$F$41))</f>
        <v>-859.63297674911405</v>
      </c>
      <c r="RLK88" s="310">
        <f t="shared" si="197"/>
        <v>-859.63297674911405</v>
      </c>
      <c r="RLL88" s="310">
        <f t="shared" si="197"/>
        <v>-859.63297674911405</v>
      </c>
      <c r="RLM88" s="310">
        <f t="shared" si="197"/>
        <v>-859.63297674911405</v>
      </c>
      <c r="RLN88" s="310">
        <f t="shared" si="197"/>
        <v>-859.63297674911405</v>
      </c>
      <c r="RLO88" s="310">
        <f t="shared" si="197"/>
        <v>-859.63297674911405</v>
      </c>
      <c r="RLP88" s="310">
        <f t="shared" si="197"/>
        <v>-859.63297674911405</v>
      </c>
      <c r="RLQ88" s="310">
        <f t="shared" si="197"/>
        <v>-859.63297674911405</v>
      </c>
      <c r="RLR88" s="310">
        <f t="shared" si="197"/>
        <v>-859.63297674911405</v>
      </c>
      <c r="RLS88" s="310">
        <f t="shared" si="197"/>
        <v>-859.63297674911405</v>
      </c>
      <c r="RLT88" s="310">
        <f t="shared" si="197"/>
        <v>-859.63297674911405</v>
      </c>
      <c r="RLU88" s="310">
        <f t="shared" si="197"/>
        <v>-859.63297674911405</v>
      </c>
      <c r="RLV88" s="310">
        <f t="shared" si="197"/>
        <v>-859.63297674911405</v>
      </c>
      <c r="RLW88" s="310">
        <f t="shared" si="197"/>
        <v>-859.63297674911405</v>
      </c>
      <c r="RLX88" s="310">
        <f t="shared" si="197"/>
        <v>-859.63297674911405</v>
      </c>
      <c r="RLY88" s="310">
        <f t="shared" si="197"/>
        <v>-859.63297674911405</v>
      </c>
      <c r="RLZ88" s="310">
        <f t="shared" si="197"/>
        <v>-859.63297674911405</v>
      </c>
      <c r="RMA88" s="310">
        <f t="shared" si="197"/>
        <v>-859.63297674911405</v>
      </c>
      <c r="RMB88" s="310">
        <f t="shared" si="197"/>
        <v>-859.63297674911405</v>
      </c>
      <c r="RMC88" s="310">
        <f t="shared" si="197"/>
        <v>-859.63297674911405</v>
      </c>
      <c r="RMD88" s="310">
        <f t="shared" si="197"/>
        <v>-859.63297674911405</v>
      </c>
      <c r="RME88" s="310">
        <f t="shared" si="197"/>
        <v>-859.63297674911405</v>
      </c>
      <c r="RMF88" s="310">
        <f t="shared" si="197"/>
        <v>-859.63297674911405</v>
      </c>
      <c r="RMG88" s="310">
        <f t="shared" si="197"/>
        <v>-859.63297674911405</v>
      </c>
      <c r="RMH88" s="310">
        <f t="shared" si="197"/>
        <v>-859.63297674911405</v>
      </c>
      <c r="RMI88" s="310">
        <f t="shared" si="197"/>
        <v>-859.63297674911405</v>
      </c>
      <c r="RMJ88" s="310">
        <f t="shared" si="197"/>
        <v>-859.63297674911405</v>
      </c>
      <c r="RMK88" s="310">
        <f t="shared" si="197"/>
        <v>-859.63297674911405</v>
      </c>
      <c r="RML88" s="310">
        <f t="shared" si="197"/>
        <v>-859.63297674911405</v>
      </c>
      <c r="RMM88" s="310">
        <f t="shared" si="197"/>
        <v>-859.63297674911405</v>
      </c>
      <c r="RMN88" s="310">
        <f t="shared" si="197"/>
        <v>-859.63297674911405</v>
      </c>
      <c r="RMO88" s="310">
        <f t="shared" si="197"/>
        <v>-859.63297674911405</v>
      </c>
      <c r="RMP88" s="310">
        <f t="shared" si="197"/>
        <v>-859.63297674911405</v>
      </c>
      <c r="RMQ88" s="310">
        <f t="shared" si="197"/>
        <v>-859.63297674911405</v>
      </c>
      <c r="RMR88" s="310">
        <f t="shared" si="197"/>
        <v>-859.63297674911405</v>
      </c>
      <c r="RMS88" s="310">
        <f t="shared" si="197"/>
        <v>-859.63297674911405</v>
      </c>
      <c r="RMT88" s="310">
        <f t="shared" si="197"/>
        <v>-859.63297674911405</v>
      </c>
      <c r="RMU88" s="310">
        <f t="shared" si="197"/>
        <v>-859.63297674911405</v>
      </c>
      <c r="RMV88" s="310">
        <f t="shared" si="197"/>
        <v>-859.63297674911405</v>
      </c>
      <c r="RMW88" s="310">
        <f t="shared" si="197"/>
        <v>-859.63297674911405</v>
      </c>
      <c r="RMX88" s="310">
        <f t="shared" si="197"/>
        <v>-859.63297674911405</v>
      </c>
      <c r="RMY88" s="310">
        <f t="shared" si="197"/>
        <v>-859.63297674911405</v>
      </c>
      <c r="RMZ88" s="310">
        <f t="shared" si="197"/>
        <v>-859.63297674911405</v>
      </c>
      <c r="RNA88" s="310">
        <f t="shared" si="197"/>
        <v>-859.63297674911405</v>
      </c>
      <c r="RNB88" s="310">
        <f t="shared" si="197"/>
        <v>-859.63297674911405</v>
      </c>
      <c r="RNC88" s="310">
        <f t="shared" si="197"/>
        <v>-859.63297674911405</v>
      </c>
      <c r="RND88" s="310">
        <f t="shared" si="197"/>
        <v>-859.63297674911405</v>
      </c>
      <c r="RNE88" s="310">
        <f t="shared" si="197"/>
        <v>-859.63297674911405</v>
      </c>
      <c r="RNF88" s="310">
        <f t="shared" si="197"/>
        <v>-859.63297674911405</v>
      </c>
      <c r="RNG88" s="310">
        <f t="shared" si="197"/>
        <v>-859.63297674911405</v>
      </c>
      <c r="RNH88" s="310">
        <f t="shared" si="197"/>
        <v>-859.63297674911405</v>
      </c>
      <c r="RNI88" s="310">
        <f t="shared" si="197"/>
        <v>-859.63297674911405</v>
      </c>
      <c r="RNJ88" s="310">
        <f t="shared" si="197"/>
        <v>-859.63297674911405</v>
      </c>
      <c r="RNK88" s="310">
        <f t="shared" si="197"/>
        <v>-859.63297674911405</v>
      </c>
      <c r="RNL88" s="310">
        <f t="shared" si="197"/>
        <v>-859.63297674911405</v>
      </c>
      <c r="RNM88" s="310">
        <f t="shared" si="197"/>
        <v>-859.63297674911405</v>
      </c>
      <c r="RNN88" s="310">
        <f t="shared" si="197"/>
        <v>-859.63297674911405</v>
      </c>
      <c r="RNO88" s="310">
        <f t="shared" si="197"/>
        <v>-859.63297674911405</v>
      </c>
      <c r="RNP88" s="310">
        <f t="shared" si="197"/>
        <v>-859.63297674911405</v>
      </c>
      <c r="RNQ88" s="310">
        <f t="shared" si="197"/>
        <v>-859.63297674911405</v>
      </c>
      <c r="RNR88" s="310">
        <f t="shared" si="197"/>
        <v>-859.63297674911405</v>
      </c>
      <c r="RNS88" s="310">
        <f t="shared" si="197"/>
        <v>-859.63297674911405</v>
      </c>
      <c r="RNT88" s="310">
        <f t="shared" si="197"/>
        <v>-859.63297674911405</v>
      </c>
      <c r="RNU88" s="310">
        <f t="shared" si="197"/>
        <v>-859.63297674911405</v>
      </c>
      <c r="RNV88" s="310">
        <f t="shared" ref="RNV88:RQG88" si="198">(RNV$87*$B101+SUM($F$8:$F$10)-((RNV$87*$B101+SUM($F$8:$F$10))/$F$11*$F$40)-($F$27*RNV$87/$D$7)-SUM($F$14:$F$26,$F$28:$F$33,$F$35:$F$36,$F$41))</f>
        <v>-859.63297674911405</v>
      </c>
      <c r="RNW88" s="310">
        <f t="shared" si="198"/>
        <v>-859.63297674911405</v>
      </c>
      <c r="RNX88" s="310">
        <f t="shared" si="198"/>
        <v>-859.63297674911405</v>
      </c>
      <c r="RNY88" s="310">
        <f t="shared" si="198"/>
        <v>-859.63297674911405</v>
      </c>
      <c r="RNZ88" s="310">
        <f t="shared" si="198"/>
        <v>-859.63297674911405</v>
      </c>
      <c r="ROA88" s="310">
        <f t="shared" si="198"/>
        <v>-859.63297674911405</v>
      </c>
      <c r="ROB88" s="310">
        <f t="shared" si="198"/>
        <v>-859.63297674911405</v>
      </c>
      <c r="ROC88" s="310">
        <f t="shared" si="198"/>
        <v>-859.63297674911405</v>
      </c>
      <c r="ROD88" s="310">
        <f t="shared" si="198"/>
        <v>-859.63297674911405</v>
      </c>
      <c r="ROE88" s="310">
        <f t="shared" si="198"/>
        <v>-859.63297674911405</v>
      </c>
      <c r="ROF88" s="310">
        <f t="shared" si="198"/>
        <v>-859.63297674911405</v>
      </c>
      <c r="ROG88" s="310">
        <f t="shared" si="198"/>
        <v>-859.63297674911405</v>
      </c>
      <c r="ROH88" s="310">
        <f t="shared" si="198"/>
        <v>-859.63297674911405</v>
      </c>
      <c r="ROI88" s="310">
        <f t="shared" si="198"/>
        <v>-859.63297674911405</v>
      </c>
      <c r="ROJ88" s="310">
        <f t="shared" si="198"/>
        <v>-859.63297674911405</v>
      </c>
      <c r="ROK88" s="310">
        <f t="shared" si="198"/>
        <v>-859.63297674911405</v>
      </c>
      <c r="ROL88" s="310">
        <f t="shared" si="198"/>
        <v>-859.63297674911405</v>
      </c>
      <c r="ROM88" s="310">
        <f t="shared" si="198"/>
        <v>-859.63297674911405</v>
      </c>
      <c r="RON88" s="310">
        <f t="shared" si="198"/>
        <v>-859.63297674911405</v>
      </c>
      <c r="ROO88" s="310">
        <f t="shared" si="198"/>
        <v>-859.63297674911405</v>
      </c>
      <c r="ROP88" s="310">
        <f t="shared" si="198"/>
        <v>-859.63297674911405</v>
      </c>
      <c r="ROQ88" s="310">
        <f t="shared" si="198"/>
        <v>-859.63297674911405</v>
      </c>
      <c r="ROR88" s="310">
        <f t="shared" si="198"/>
        <v>-859.63297674911405</v>
      </c>
      <c r="ROS88" s="310">
        <f t="shared" si="198"/>
        <v>-859.63297674911405</v>
      </c>
      <c r="ROT88" s="310">
        <f t="shared" si="198"/>
        <v>-859.63297674911405</v>
      </c>
      <c r="ROU88" s="310">
        <f t="shared" si="198"/>
        <v>-859.63297674911405</v>
      </c>
      <c r="ROV88" s="310">
        <f t="shared" si="198"/>
        <v>-859.63297674911405</v>
      </c>
      <c r="ROW88" s="310">
        <f t="shared" si="198"/>
        <v>-859.63297674911405</v>
      </c>
      <c r="ROX88" s="310">
        <f t="shared" si="198"/>
        <v>-859.63297674911405</v>
      </c>
      <c r="ROY88" s="310">
        <f t="shared" si="198"/>
        <v>-859.63297674911405</v>
      </c>
      <c r="ROZ88" s="310">
        <f t="shared" si="198"/>
        <v>-859.63297674911405</v>
      </c>
      <c r="RPA88" s="310">
        <f t="shared" si="198"/>
        <v>-859.63297674911405</v>
      </c>
      <c r="RPB88" s="310">
        <f t="shared" si="198"/>
        <v>-859.63297674911405</v>
      </c>
      <c r="RPC88" s="310">
        <f t="shared" si="198"/>
        <v>-859.63297674911405</v>
      </c>
      <c r="RPD88" s="310">
        <f t="shared" si="198"/>
        <v>-859.63297674911405</v>
      </c>
      <c r="RPE88" s="310">
        <f t="shared" si="198"/>
        <v>-859.63297674911405</v>
      </c>
      <c r="RPF88" s="310">
        <f t="shared" si="198"/>
        <v>-859.63297674911405</v>
      </c>
      <c r="RPG88" s="310">
        <f t="shared" si="198"/>
        <v>-859.63297674911405</v>
      </c>
      <c r="RPH88" s="310">
        <f t="shared" si="198"/>
        <v>-859.63297674911405</v>
      </c>
      <c r="RPI88" s="310">
        <f t="shared" si="198"/>
        <v>-859.63297674911405</v>
      </c>
      <c r="RPJ88" s="310">
        <f t="shared" si="198"/>
        <v>-859.63297674911405</v>
      </c>
      <c r="RPK88" s="310">
        <f t="shared" si="198"/>
        <v>-859.63297674911405</v>
      </c>
      <c r="RPL88" s="310">
        <f t="shared" si="198"/>
        <v>-859.63297674911405</v>
      </c>
      <c r="RPM88" s="310">
        <f t="shared" si="198"/>
        <v>-859.63297674911405</v>
      </c>
      <c r="RPN88" s="310">
        <f t="shared" si="198"/>
        <v>-859.63297674911405</v>
      </c>
      <c r="RPO88" s="310">
        <f t="shared" si="198"/>
        <v>-859.63297674911405</v>
      </c>
      <c r="RPP88" s="310">
        <f t="shared" si="198"/>
        <v>-859.63297674911405</v>
      </c>
      <c r="RPQ88" s="310">
        <f t="shared" si="198"/>
        <v>-859.63297674911405</v>
      </c>
      <c r="RPR88" s="310">
        <f t="shared" si="198"/>
        <v>-859.63297674911405</v>
      </c>
      <c r="RPS88" s="310">
        <f t="shared" si="198"/>
        <v>-859.63297674911405</v>
      </c>
      <c r="RPT88" s="310">
        <f t="shared" si="198"/>
        <v>-859.63297674911405</v>
      </c>
      <c r="RPU88" s="310">
        <f t="shared" si="198"/>
        <v>-859.63297674911405</v>
      </c>
      <c r="RPV88" s="310">
        <f t="shared" si="198"/>
        <v>-859.63297674911405</v>
      </c>
      <c r="RPW88" s="310">
        <f t="shared" si="198"/>
        <v>-859.63297674911405</v>
      </c>
      <c r="RPX88" s="310">
        <f t="shared" si="198"/>
        <v>-859.63297674911405</v>
      </c>
      <c r="RPY88" s="310">
        <f t="shared" si="198"/>
        <v>-859.63297674911405</v>
      </c>
      <c r="RPZ88" s="310">
        <f t="shared" si="198"/>
        <v>-859.63297674911405</v>
      </c>
      <c r="RQA88" s="310">
        <f t="shared" si="198"/>
        <v>-859.63297674911405</v>
      </c>
      <c r="RQB88" s="310">
        <f t="shared" si="198"/>
        <v>-859.63297674911405</v>
      </c>
      <c r="RQC88" s="310">
        <f t="shared" si="198"/>
        <v>-859.63297674911405</v>
      </c>
      <c r="RQD88" s="310">
        <f t="shared" si="198"/>
        <v>-859.63297674911405</v>
      </c>
      <c r="RQE88" s="310">
        <f t="shared" si="198"/>
        <v>-859.63297674911405</v>
      </c>
      <c r="RQF88" s="310">
        <f t="shared" si="198"/>
        <v>-859.63297674911405</v>
      </c>
      <c r="RQG88" s="310">
        <f t="shared" si="198"/>
        <v>-859.63297674911405</v>
      </c>
      <c r="RQH88" s="310">
        <f t="shared" ref="RQH88:RSS88" si="199">(RQH$87*$B101+SUM($F$8:$F$10)-((RQH$87*$B101+SUM($F$8:$F$10))/$F$11*$F$40)-($F$27*RQH$87/$D$7)-SUM($F$14:$F$26,$F$28:$F$33,$F$35:$F$36,$F$41))</f>
        <v>-859.63297674911405</v>
      </c>
      <c r="RQI88" s="310">
        <f t="shared" si="199"/>
        <v>-859.63297674911405</v>
      </c>
      <c r="RQJ88" s="310">
        <f t="shared" si="199"/>
        <v>-859.63297674911405</v>
      </c>
      <c r="RQK88" s="310">
        <f t="shared" si="199"/>
        <v>-859.63297674911405</v>
      </c>
      <c r="RQL88" s="310">
        <f t="shared" si="199"/>
        <v>-859.63297674911405</v>
      </c>
      <c r="RQM88" s="310">
        <f t="shared" si="199"/>
        <v>-859.63297674911405</v>
      </c>
      <c r="RQN88" s="310">
        <f t="shared" si="199"/>
        <v>-859.63297674911405</v>
      </c>
      <c r="RQO88" s="310">
        <f t="shared" si="199"/>
        <v>-859.63297674911405</v>
      </c>
      <c r="RQP88" s="310">
        <f t="shared" si="199"/>
        <v>-859.63297674911405</v>
      </c>
      <c r="RQQ88" s="310">
        <f t="shared" si="199"/>
        <v>-859.63297674911405</v>
      </c>
      <c r="RQR88" s="310">
        <f t="shared" si="199"/>
        <v>-859.63297674911405</v>
      </c>
      <c r="RQS88" s="310">
        <f t="shared" si="199"/>
        <v>-859.63297674911405</v>
      </c>
      <c r="RQT88" s="310">
        <f t="shared" si="199"/>
        <v>-859.63297674911405</v>
      </c>
      <c r="RQU88" s="310">
        <f t="shared" si="199"/>
        <v>-859.63297674911405</v>
      </c>
      <c r="RQV88" s="310">
        <f t="shared" si="199"/>
        <v>-859.63297674911405</v>
      </c>
      <c r="RQW88" s="310">
        <f t="shared" si="199"/>
        <v>-859.63297674911405</v>
      </c>
      <c r="RQX88" s="310">
        <f t="shared" si="199"/>
        <v>-859.63297674911405</v>
      </c>
      <c r="RQY88" s="310">
        <f t="shared" si="199"/>
        <v>-859.63297674911405</v>
      </c>
      <c r="RQZ88" s="310">
        <f t="shared" si="199"/>
        <v>-859.63297674911405</v>
      </c>
      <c r="RRA88" s="310">
        <f t="shared" si="199"/>
        <v>-859.63297674911405</v>
      </c>
      <c r="RRB88" s="310">
        <f t="shared" si="199"/>
        <v>-859.63297674911405</v>
      </c>
      <c r="RRC88" s="310">
        <f t="shared" si="199"/>
        <v>-859.63297674911405</v>
      </c>
      <c r="RRD88" s="310">
        <f t="shared" si="199"/>
        <v>-859.63297674911405</v>
      </c>
      <c r="RRE88" s="310">
        <f t="shared" si="199"/>
        <v>-859.63297674911405</v>
      </c>
      <c r="RRF88" s="310">
        <f t="shared" si="199"/>
        <v>-859.63297674911405</v>
      </c>
      <c r="RRG88" s="310">
        <f t="shared" si="199"/>
        <v>-859.63297674911405</v>
      </c>
      <c r="RRH88" s="310">
        <f t="shared" si="199"/>
        <v>-859.63297674911405</v>
      </c>
      <c r="RRI88" s="310">
        <f t="shared" si="199"/>
        <v>-859.63297674911405</v>
      </c>
      <c r="RRJ88" s="310">
        <f t="shared" si="199"/>
        <v>-859.63297674911405</v>
      </c>
      <c r="RRK88" s="310">
        <f t="shared" si="199"/>
        <v>-859.63297674911405</v>
      </c>
      <c r="RRL88" s="310">
        <f t="shared" si="199"/>
        <v>-859.63297674911405</v>
      </c>
      <c r="RRM88" s="310">
        <f t="shared" si="199"/>
        <v>-859.63297674911405</v>
      </c>
      <c r="RRN88" s="310">
        <f t="shared" si="199"/>
        <v>-859.63297674911405</v>
      </c>
      <c r="RRO88" s="310">
        <f t="shared" si="199"/>
        <v>-859.63297674911405</v>
      </c>
      <c r="RRP88" s="310">
        <f t="shared" si="199"/>
        <v>-859.63297674911405</v>
      </c>
      <c r="RRQ88" s="310">
        <f t="shared" si="199"/>
        <v>-859.63297674911405</v>
      </c>
      <c r="RRR88" s="310">
        <f t="shared" si="199"/>
        <v>-859.63297674911405</v>
      </c>
      <c r="RRS88" s="310">
        <f t="shared" si="199"/>
        <v>-859.63297674911405</v>
      </c>
      <c r="RRT88" s="310">
        <f t="shared" si="199"/>
        <v>-859.63297674911405</v>
      </c>
      <c r="RRU88" s="310">
        <f t="shared" si="199"/>
        <v>-859.63297674911405</v>
      </c>
      <c r="RRV88" s="310">
        <f t="shared" si="199"/>
        <v>-859.63297674911405</v>
      </c>
      <c r="RRW88" s="310">
        <f t="shared" si="199"/>
        <v>-859.63297674911405</v>
      </c>
      <c r="RRX88" s="310">
        <f t="shared" si="199"/>
        <v>-859.63297674911405</v>
      </c>
      <c r="RRY88" s="310">
        <f t="shared" si="199"/>
        <v>-859.63297674911405</v>
      </c>
      <c r="RRZ88" s="310">
        <f t="shared" si="199"/>
        <v>-859.63297674911405</v>
      </c>
      <c r="RSA88" s="310">
        <f t="shared" si="199"/>
        <v>-859.63297674911405</v>
      </c>
      <c r="RSB88" s="310">
        <f t="shared" si="199"/>
        <v>-859.63297674911405</v>
      </c>
      <c r="RSC88" s="310">
        <f t="shared" si="199"/>
        <v>-859.63297674911405</v>
      </c>
      <c r="RSD88" s="310">
        <f t="shared" si="199"/>
        <v>-859.63297674911405</v>
      </c>
      <c r="RSE88" s="310">
        <f t="shared" si="199"/>
        <v>-859.63297674911405</v>
      </c>
      <c r="RSF88" s="310">
        <f t="shared" si="199"/>
        <v>-859.63297674911405</v>
      </c>
      <c r="RSG88" s="310">
        <f t="shared" si="199"/>
        <v>-859.63297674911405</v>
      </c>
      <c r="RSH88" s="310">
        <f t="shared" si="199"/>
        <v>-859.63297674911405</v>
      </c>
      <c r="RSI88" s="310">
        <f t="shared" si="199"/>
        <v>-859.63297674911405</v>
      </c>
      <c r="RSJ88" s="310">
        <f t="shared" si="199"/>
        <v>-859.63297674911405</v>
      </c>
      <c r="RSK88" s="310">
        <f t="shared" si="199"/>
        <v>-859.63297674911405</v>
      </c>
      <c r="RSL88" s="310">
        <f t="shared" si="199"/>
        <v>-859.63297674911405</v>
      </c>
      <c r="RSM88" s="310">
        <f t="shared" si="199"/>
        <v>-859.63297674911405</v>
      </c>
      <c r="RSN88" s="310">
        <f t="shared" si="199"/>
        <v>-859.63297674911405</v>
      </c>
      <c r="RSO88" s="310">
        <f t="shared" si="199"/>
        <v>-859.63297674911405</v>
      </c>
      <c r="RSP88" s="310">
        <f t="shared" si="199"/>
        <v>-859.63297674911405</v>
      </c>
      <c r="RSQ88" s="310">
        <f t="shared" si="199"/>
        <v>-859.63297674911405</v>
      </c>
      <c r="RSR88" s="310">
        <f t="shared" si="199"/>
        <v>-859.63297674911405</v>
      </c>
      <c r="RSS88" s="310">
        <f t="shared" si="199"/>
        <v>-859.63297674911405</v>
      </c>
      <c r="RST88" s="310">
        <f t="shared" ref="RST88:RVE88" si="200">(RST$87*$B101+SUM($F$8:$F$10)-((RST$87*$B101+SUM($F$8:$F$10))/$F$11*$F$40)-($F$27*RST$87/$D$7)-SUM($F$14:$F$26,$F$28:$F$33,$F$35:$F$36,$F$41))</f>
        <v>-859.63297674911405</v>
      </c>
      <c r="RSU88" s="310">
        <f t="shared" si="200"/>
        <v>-859.63297674911405</v>
      </c>
      <c r="RSV88" s="310">
        <f t="shared" si="200"/>
        <v>-859.63297674911405</v>
      </c>
      <c r="RSW88" s="310">
        <f t="shared" si="200"/>
        <v>-859.63297674911405</v>
      </c>
      <c r="RSX88" s="310">
        <f t="shared" si="200"/>
        <v>-859.63297674911405</v>
      </c>
      <c r="RSY88" s="310">
        <f t="shared" si="200"/>
        <v>-859.63297674911405</v>
      </c>
      <c r="RSZ88" s="310">
        <f t="shared" si="200"/>
        <v>-859.63297674911405</v>
      </c>
      <c r="RTA88" s="310">
        <f t="shared" si="200"/>
        <v>-859.63297674911405</v>
      </c>
      <c r="RTB88" s="310">
        <f t="shared" si="200"/>
        <v>-859.63297674911405</v>
      </c>
      <c r="RTC88" s="310">
        <f t="shared" si="200"/>
        <v>-859.63297674911405</v>
      </c>
      <c r="RTD88" s="310">
        <f t="shared" si="200"/>
        <v>-859.63297674911405</v>
      </c>
      <c r="RTE88" s="310">
        <f t="shared" si="200"/>
        <v>-859.63297674911405</v>
      </c>
      <c r="RTF88" s="310">
        <f t="shared" si="200"/>
        <v>-859.63297674911405</v>
      </c>
      <c r="RTG88" s="310">
        <f t="shared" si="200"/>
        <v>-859.63297674911405</v>
      </c>
      <c r="RTH88" s="310">
        <f t="shared" si="200"/>
        <v>-859.63297674911405</v>
      </c>
      <c r="RTI88" s="310">
        <f t="shared" si="200"/>
        <v>-859.63297674911405</v>
      </c>
      <c r="RTJ88" s="310">
        <f t="shared" si="200"/>
        <v>-859.63297674911405</v>
      </c>
      <c r="RTK88" s="310">
        <f t="shared" si="200"/>
        <v>-859.63297674911405</v>
      </c>
      <c r="RTL88" s="310">
        <f t="shared" si="200"/>
        <v>-859.63297674911405</v>
      </c>
      <c r="RTM88" s="310">
        <f t="shared" si="200"/>
        <v>-859.63297674911405</v>
      </c>
      <c r="RTN88" s="310">
        <f t="shared" si="200"/>
        <v>-859.63297674911405</v>
      </c>
      <c r="RTO88" s="310">
        <f t="shared" si="200"/>
        <v>-859.63297674911405</v>
      </c>
      <c r="RTP88" s="310">
        <f t="shared" si="200"/>
        <v>-859.63297674911405</v>
      </c>
      <c r="RTQ88" s="310">
        <f t="shared" si="200"/>
        <v>-859.63297674911405</v>
      </c>
      <c r="RTR88" s="310">
        <f t="shared" si="200"/>
        <v>-859.63297674911405</v>
      </c>
      <c r="RTS88" s="310">
        <f t="shared" si="200"/>
        <v>-859.63297674911405</v>
      </c>
      <c r="RTT88" s="310">
        <f t="shared" si="200"/>
        <v>-859.63297674911405</v>
      </c>
      <c r="RTU88" s="310">
        <f t="shared" si="200"/>
        <v>-859.63297674911405</v>
      </c>
      <c r="RTV88" s="310">
        <f t="shared" si="200"/>
        <v>-859.63297674911405</v>
      </c>
      <c r="RTW88" s="310">
        <f t="shared" si="200"/>
        <v>-859.63297674911405</v>
      </c>
      <c r="RTX88" s="310">
        <f t="shared" si="200"/>
        <v>-859.63297674911405</v>
      </c>
      <c r="RTY88" s="310">
        <f t="shared" si="200"/>
        <v>-859.63297674911405</v>
      </c>
      <c r="RTZ88" s="310">
        <f t="shared" si="200"/>
        <v>-859.63297674911405</v>
      </c>
      <c r="RUA88" s="310">
        <f t="shared" si="200"/>
        <v>-859.63297674911405</v>
      </c>
      <c r="RUB88" s="310">
        <f t="shared" si="200"/>
        <v>-859.63297674911405</v>
      </c>
      <c r="RUC88" s="310">
        <f t="shared" si="200"/>
        <v>-859.63297674911405</v>
      </c>
      <c r="RUD88" s="310">
        <f t="shared" si="200"/>
        <v>-859.63297674911405</v>
      </c>
      <c r="RUE88" s="310">
        <f t="shared" si="200"/>
        <v>-859.63297674911405</v>
      </c>
      <c r="RUF88" s="310">
        <f t="shared" si="200"/>
        <v>-859.63297674911405</v>
      </c>
      <c r="RUG88" s="310">
        <f t="shared" si="200"/>
        <v>-859.63297674911405</v>
      </c>
      <c r="RUH88" s="310">
        <f t="shared" si="200"/>
        <v>-859.63297674911405</v>
      </c>
      <c r="RUI88" s="310">
        <f t="shared" si="200"/>
        <v>-859.63297674911405</v>
      </c>
      <c r="RUJ88" s="310">
        <f t="shared" si="200"/>
        <v>-859.63297674911405</v>
      </c>
      <c r="RUK88" s="310">
        <f t="shared" si="200"/>
        <v>-859.63297674911405</v>
      </c>
      <c r="RUL88" s="310">
        <f t="shared" si="200"/>
        <v>-859.63297674911405</v>
      </c>
      <c r="RUM88" s="310">
        <f t="shared" si="200"/>
        <v>-859.63297674911405</v>
      </c>
      <c r="RUN88" s="310">
        <f t="shared" si="200"/>
        <v>-859.63297674911405</v>
      </c>
      <c r="RUO88" s="310">
        <f t="shared" si="200"/>
        <v>-859.63297674911405</v>
      </c>
      <c r="RUP88" s="310">
        <f t="shared" si="200"/>
        <v>-859.63297674911405</v>
      </c>
      <c r="RUQ88" s="310">
        <f t="shared" si="200"/>
        <v>-859.63297674911405</v>
      </c>
      <c r="RUR88" s="310">
        <f t="shared" si="200"/>
        <v>-859.63297674911405</v>
      </c>
      <c r="RUS88" s="310">
        <f t="shared" si="200"/>
        <v>-859.63297674911405</v>
      </c>
      <c r="RUT88" s="310">
        <f t="shared" si="200"/>
        <v>-859.63297674911405</v>
      </c>
      <c r="RUU88" s="310">
        <f t="shared" si="200"/>
        <v>-859.63297674911405</v>
      </c>
      <c r="RUV88" s="310">
        <f t="shared" si="200"/>
        <v>-859.63297674911405</v>
      </c>
      <c r="RUW88" s="310">
        <f t="shared" si="200"/>
        <v>-859.63297674911405</v>
      </c>
      <c r="RUX88" s="310">
        <f t="shared" si="200"/>
        <v>-859.63297674911405</v>
      </c>
      <c r="RUY88" s="310">
        <f t="shared" si="200"/>
        <v>-859.63297674911405</v>
      </c>
      <c r="RUZ88" s="310">
        <f t="shared" si="200"/>
        <v>-859.63297674911405</v>
      </c>
      <c r="RVA88" s="310">
        <f t="shared" si="200"/>
        <v>-859.63297674911405</v>
      </c>
      <c r="RVB88" s="310">
        <f t="shared" si="200"/>
        <v>-859.63297674911405</v>
      </c>
      <c r="RVC88" s="310">
        <f t="shared" si="200"/>
        <v>-859.63297674911405</v>
      </c>
      <c r="RVD88" s="310">
        <f t="shared" si="200"/>
        <v>-859.63297674911405</v>
      </c>
      <c r="RVE88" s="310">
        <f t="shared" si="200"/>
        <v>-859.63297674911405</v>
      </c>
      <c r="RVF88" s="310">
        <f t="shared" ref="RVF88:RXQ88" si="201">(RVF$87*$B101+SUM($F$8:$F$10)-((RVF$87*$B101+SUM($F$8:$F$10))/$F$11*$F$40)-($F$27*RVF$87/$D$7)-SUM($F$14:$F$26,$F$28:$F$33,$F$35:$F$36,$F$41))</f>
        <v>-859.63297674911405</v>
      </c>
      <c r="RVG88" s="310">
        <f t="shared" si="201"/>
        <v>-859.63297674911405</v>
      </c>
      <c r="RVH88" s="310">
        <f t="shared" si="201"/>
        <v>-859.63297674911405</v>
      </c>
      <c r="RVI88" s="310">
        <f t="shared" si="201"/>
        <v>-859.63297674911405</v>
      </c>
      <c r="RVJ88" s="310">
        <f t="shared" si="201"/>
        <v>-859.63297674911405</v>
      </c>
      <c r="RVK88" s="310">
        <f t="shared" si="201"/>
        <v>-859.63297674911405</v>
      </c>
      <c r="RVL88" s="310">
        <f t="shared" si="201"/>
        <v>-859.63297674911405</v>
      </c>
      <c r="RVM88" s="310">
        <f t="shared" si="201"/>
        <v>-859.63297674911405</v>
      </c>
      <c r="RVN88" s="310">
        <f t="shared" si="201"/>
        <v>-859.63297674911405</v>
      </c>
      <c r="RVO88" s="310">
        <f t="shared" si="201"/>
        <v>-859.63297674911405</v>
      </c>
      <c r="RVP88" s="310">
        <f t="shared" si="201"/>
        <v>-859.63297674911405</v>
      </c>
      <c r="RVQ88" s="310">
        <f t="shared" si="201"/>
        <v>-859.63297674911405</v>
      </c>
      <c r="RVR88" s="310">
        <f t="shared" si="201"/>
        <v>-859.63297674911405</v>
      </c>
      <c r="RVS88" s="310">
        <f t="shared" si="201"/>
        <v>-859.63297674911405</v>
      </c>
      <c r="RVT88" s="310">
        <f t="shared" si="201"/>
        <v>-859.63297674911405</v>
      </c>
      <c r="RVU88" s="310">
        <f t="shared" si="201"/>
        <v>-859.63297674911405</v>
      </c>
      <c r="RVV88" s="310">
        <f t="shared" si="201"/>
        <v>-859.63297674911405</v>
      </c>
      <c r="RVW88" s="310">
        <f t="shared" si="201"/>
        <v>-859.63297674911405</v>
      </c>
      <c r="RVX88" s="310">
        <f t="shared" si="201"/>
        <v>-859.63297674911405</v>
      </c>
      <c r="RVY88" s="310">
        <f t="shared" si="201"/>
        <v>-859.63297674911405</v>
      </c>
      <c r="RVZ88" s="310">
        <f t="shared" si="201"/>
        <v>-859.63297674911405</v>
      </c>
      <c r="RWA88" s="310">
        <f t="shared" si="201"/>
        <v>-859.63297674911405</v>
      </c>
      <c r="RWB88" s="310">
        <f t="shared" si="201"/>
        <v>-859.63297674911405</v>
      </c>
      <c r="RWC88" s="310">
        <f t="shared" si="201"/>
        <v>-859.63297674911405</v>
      </c>
      <c r="RWD88" s="310">
        <f t="shared" si="201"/>
        <v>-859.63297674911405</v>
      </c>
      <c r="RWE88" s="310">
        <f t="shared" si="201"/>
        <v>-859.63297674911405</v>
      </c>
      <c r="RWF88" s="310">
        <f t="shared" si="201"/>
        <v>-859.63297674911405</v>
      </c>
      <c r="RWG88" s="310">
        <f t="shared" si="201"/>
        <v>-859.63297674911405</v>
      </c>
      <c r="RWH88" s="310">
        <f t="shared" si="201"/>
        <v>-859.63297674911405</v>
      </c>
      <c r="RWI88" s="310">
        <f t="shared" si="201"/>
        <v>-859.63297674911405</v>
      </c>
      <c r="RWJ88" s="310">
        <f t="shared" si="201"/>
        <v>-859.63297674911405</v>
      </c>
      <c r="RWK88" s="310">
        <f t="shared" si="201"/>
        <v>-859.63297674911405</v>
      </c>
      <c r="RWL88" s="310">
        <f t="shared" si="201"/>
        <v>-859.63297674911405</v>
      </c>
      <c r="RWM88" s="310">
        <f t="shared" si="201"/>
        <v>-859.63297674911405</v>
      </c>
      <c r="RWN88" s="310">
        <f t="shared" si="201"/>
        <v>-859.63297674911405</v>
      </c>
      <c r="RWO88" s="310">
        <f t="shared" si="201"/>
        <v>-859.63297674911405</v>
      </c>
      <c r="RWP88" s="310">
        <f t="shared" si="201"/>
        <v>-859.63297674911405</v>
      </c>
      <c r="RWQ88" s="310">
        <f t="shared" si="201"/>
        <v>-859.63297674911405</v>
      </c>
      <c r="RWR88" s="310">
        <f t="shared" si="201"/>
        <v>-859.63297674911405</v>
      </c>
      <c r="RWS88" s="310">
        <f t="shared" si="201"/>
        <v>-859.63297674911405</v>
      </c>
      <c r="RWT88" s="310">
        <f t="shared" si="201"/>
        <v>-859.63297674911405</v>
      </c>
      <c r="RWU88" s="310">
        <f t="shared" si="201"/>
        <v>-859.63297674911405</v>
      </c>
      <c r="RWV88" s="310">
        <f t="shared" si="201"/>
        <v>-859.63297674911405</v>
      </c>
      <c r="RWW88" s="310">
        <f t="shared" si="201"/>
        <v>-859.63297674911405</v>
      </c>
      <c r="RWX88" s="310">
        <f t="shared" si="201"/>
        <v>-859.63297674911405</v>
      </c>
      <c r="RWY88" s="310">
        <f t="shared" si="201"/>
        <v>-859.63297674911405</v>
      </c>
      <c r="RWZ88" s="310">
        <f t="shared" si="201"/>
        <v>-859.63297674911405</v>
      </c>
      <c r="RXA88" s="310">
        <f t="shared" si="201"/>
        <v>-859.63297674911405</v>
      </c>
      <c r="RXB88" s="310">
        <f t="shared" si="201"/>
        <v>-859.63297674911405</v>
      </c>
      <c r="RXC88" s="310">
        <f t="shared" si="201"/>
        <v>-859.63297674911405</v>
      </c>
      <c r="RXD88" s="310">
        <f t="shared" si="201"/>
        <v>-859.63297674911405</v>
      </c>
      <c r="RXE88" s="310">
        <f t="shared" si="201"/>
        <v>-859.63297674911405</v>
      </c>
      <c r="RXF88" s="310">
        <f t="shared" si="201"/>
        <v>-859.63297674911405</v>
      </c>
      <c r="RXG88" s="310">
        <f t="shared" si="201"/>
        <v>-859.63297674911405</v>
      </c>
      <c r="RXH88" s="310">
        <f t="shared" si="201"/>
        <v>-859.63297674911405</v>
      </c>
      <c r="RXI88" s="310">
        <f t="shared" si="201"/>
        <v>-859.63297674911405</v>
      </c>
      <c r="RXJ88" s="310">
        <f t="shared" si="201"/>
        <v>-859.63297674911405</v>
      </c>
      <c r="RXK88" s="310">
        <f t="shared" si="201"/>
        <v>-859.63297674911405</v>
      </c>
      <c r="RXL88" s="310">
        <f t="shared" si="201"/>
        <v>-859.63297674911405</v>
      </c>
      <c r="RXM88" s="310">
        <f t="shared" si="201"/>
        <v>-859.63297674911405</v>
      </c>
      <c r="RXN88" s="310">
        <f t="shared" si="201"/>
        <v>-859.63297674911405</v>
      </c>
      <c r="RXO88" s="310">
        <f t="shared" si="201"/>
        <v>-859.63297674911405</v>
      </c>
      <c r="RXP88" s="310">
        <f t="shared" si="201"/>
        <v>-859.63297674911405</v>
      </c>
      <c r="RXQ88" s="310">
        <f t="shared" si="201"/>
        <v>-859.63297674911405</v>
      </c>
      <c r="RXR88" s="310">
        <f t="shared" ref="RXR88:SAC88" si="202">(RXR$87*$B101+SUM($F$8:$F$10)-((RXR$87*$B101+SUM($F$8:$F$10))/$F$11*$F$40)-($F$27*RXR$87/$D$7)-SUM($F$14:$F$26,$F$28:$F$33,$F$35:$F$36,$F$41))</f>
        <v>-859.63297674911405</v>
      </c>
      <c r="RXS88" s="310">
        <f t="shared" si="202"/>
        <v>-859.63297674911405</v>
      </c>
      <c r="RXT88" s="310">
        <f t="shared" si="202"/>
        <v>-859.63297674911405</v>
      </c>
      <c r="RXU88" s="310">
        <f t="shared" si="202"/>
        <v>-859.63297674911405</v>
      </c>
      <c r="RXV88" s="310">
        <f t="shared" si="202"/>
        <v>-859.63297674911405</v>
      </c>
      <c r="RXW88" s="310">
        <f t="shared" si="202"/>
        <v>-859.63297674911405</v>
      </c>
      <c r="RXX88" s="310">
        <f t="shared" si="202"/>
        <v>-859.63297674911405</v>
      </c>
      <c r="RXY88" s="310">
        <f t="shared" si="202"/>
        <v>-859.63297674911405</v>
      </c>
      <c r="RXZ88" s="310">
        <f t="shared" si="202"/>
        <v>-859.63297674911405</v>
      </c>
      <c r="RYA88" s="310">
        <f t="shared" si="202"/>
        <v>-859.63297674911405</v>
      </c>
      <c r="RYB88" s="310">
        <f t="shared" si="202"/>
        <v>-859.63297674911405</v>
      </c>
      <c r="RYC88" s="310">
        <f t="shared" si="202"/>
        <v>-859.63297674911405</v>
      </c>
      <c r="RYD88" s="310">
        <f t="shared" si="202"/>
        <v>-859.63297674911405</v>
      </c>
      <c r="RYE88" s="310">
        <f t="shared" si="202"/>
        <v>-859.63297674911405</v>
      </c>
      <c r="RYF88" s="310">
        <f t="shared" si="202"/>
        <v>-859.63297674911405</v>
      </c>
      <c r="RYG88" s="310">
        <f t="shared" si="202"/>
        <v>-859.63297674911405</v>
      </c>
      <c r="RYH88" s="310">
        <f t="shared" si="202"/>
        <v>-859.63297674911405</v>
      </c>
      <c r="RYI88" s="310">
        <f t="shared" si="202"/>
        <v>-859.63297674911405</v>
      </c>
      <c r="RYJ88" s="310">
        <f t="shared" si="202"/>
        <v>-859.63297674911405</v>
      </c>
      <c r="RYK88" s="310">
        <f t="shared" si="202"/>
        <v>-859.63297674911405</v>
      </c>
      <c r="RYL88" s="310">
        <f t="shared" si="202"/>
        <v>-859.63297674911405</v>
      </c>
      <c r="RYM88" s="310">
        <f t="shared" si="202"/>
        <v>-859.63297674911405</v>
      </c>
      <c r="RYN88" s="310">
        <f t="shared" si="202"/>
        <v>-859.63297674911405</v>
      </c>
      <c r="RYO88" s="310">
        <f t="shared" si="202"/>
        <v>-859.63297674911405</v>
      </c>
      <c r="RYP88" s="310">
        <f t="shared" si="202"/>
        <v>-859.63297674911405</v>
      </c>
      <c r="RYQ88" s="310">
        <f t="shared" si="202"/>
        <v>-859.63297674911405</v>
      </c>
      <c r="RYR88" s="310">
        <f t="shared" si="202"/>
        <v>-859.63297674911405</v>
      </c>
      <c r="RYS88" s="310">
        <f t="shared" si="202"/>
        <v>-859.63297674911405</v>
      </c>
      <c r="RYT88" s="310">
        <f t="shared" si="202"/>
        <v>-859.63297674911405</v>
      </c>
      <c r="RYU88" s="310">
        <f t="shared" si="202"/>
        <v>-859.63297674911405</v>
      </c>
      <c r="RYV88" s="310">
        <f t="shared" si="202"/>
        <v>-859.63297674911405</v>
      </c>
      <c r="RYW88" s="310">
        <f t="shared" si="202"/>
        <v>-859.63297674911405</v>
      </c>
      <c r="RYX88" s="310">
        <f t="shared" si="202"/>
        <v>-859.63297674911405</v>
      </c>
      <c r="RYY88" s="310">
        <f t="shared" si="202"/>
        <v>-859.63297674911405</v>
      </c>
      <c r="RYZ88" s="310">
        <f t="shared" si="202"/>
        <v>-859.63297674911405</v>
      </c>
      <c r="RZA88" s="310">
        <f t="shared" si="202"/>
        <v>-859.63297674911405</v>
      </c>
      <c r="RZB88" s="310">
        <f t="shared" si="202"/>
        <v>-859.63297674911405</v>
      </c>
      <c r="RZC88" s="310">
        <f t="shared" si="202"/>
        <v>-859.63297674911405</v>
      </c>
      <c r="RZD88" s="310">
        <f t="shared" si="202"/>
        <v>-859.63297674911405</v>
      </c>
      <c r="RZE88" s="310">
        <f t="shared" si="202"/>
        <v>-859.63297674911405</v>
      </c>
      <c r="RZF88" s="310">
        <f t="shared" si="202"/>
        <v>-859.63297674911405</v>
      </c>
      <c r="RZG88" s="310">
        <f t="shared" si="202"/>
        <v>-859.63297674911405</v>
      </c>
      <c r="RZH88" s="310">
        <f t="shared" si="202"/>
        <v>-859.63297674911405</v>
      </c>
      <c r="RZI88" s="310">
        <f t="shared" si="202"/>
        <v>-859.63297674911405</v>
      </c>
      <c r="RZJ88" s="310">
        <f t="shared" si="202"/>
        <v>-859.63297674911405</v>
      </c>
      <c r="RZK88" s="310">
        <f t="shared" si="202"/>
        <v>-859.63297674911405</v>
      </c>
      <c r="RZL88" s="310">
        <f t="shared" si="202"/>
        <v>-859.63297674911405</v>
      </c>
      <c r="RZM88" s="310">
        <f t="shared" si="202"/>
        <v>-859.63297674911405</v>
      </c>
      <c r="RZN88" s="310">
        <f t="shared" si="202"/>
        <v>-859.63297674911405</v>
      </c>
      <c r="RZO88" s="310">
        <f t="shared" si="202"/>
        <v>-859.63297674911405</v>
      </c>
      <c r="RZP88" s="310">
        <f t="shared" si="202"/>
        <v>-859.63297674911405</v>
      </c>
      <c r="RZQ88" s="310">
        <f t="shared" si="202"/>
        <v>-859.63297674911405</v>
      </c>
      <c r="RZR88" s="310">
        <f t="shared" si="202"/>
        <v>-859.63297674911405</v>
      </c>
      <c r="RZS88" s="310">
        <f t="shared" si="202"/>
        <v>-859.63297674911405</v>
      </c>
      <c r="RZT88" s="310">
        <f t="shared" si="202"/>
        <v>-859.63297674911405</v>
      </c>
      <c r="RZU88" s="310">
        <f t="shared" si="202"/>
        <v>-859.63297674911405</v>
      </c>
      <c r="RZV88" s="310">
        <f t="shared" si="202"/>
        <v>-859.63297674911405</v>
      </c>
      <c r="RZW88" s="310">
        <f t="shared" si="202"/>
        <v>-859.63297674911405</v>
      </c>
      <c r="RZX88" s="310">
        <f t="shared" si="202"/>
        <v>-859.63297674911405</v>
      </c>
      <c r="RZY88" s="310">
        <f t="shared" si="202"/>
        <v>-859.63297674911405</v>
      </c>
      <c r="RZZ88" s="310">
        <f t="shared" si="202"/>
        <v>-859.63297674911405</v>
      </c>
      <c r="SAA88" s="310">
        <f t="shared" si="202"/>
        <v>-859.63297674911405</v>
      </c>
      <c r="SAB88" s="310">
        <f t="shared" si="202"/>
        <v>-859.63297674911405</v>
      </c>
      <c r="SAC88" s="310">
        <f t="shared" si="202"/>
        <v>-859.63297674911405</v>
      </c>
      <c r="SAD88" s="310">
        <f t="shared" ref="SAD88:SCO88" si="203">(SAD$87*$B101+SUM($F$8:$F$10)-((SAD$87*$B101+SUM($F$8:$F$10))/$F$11*$F$40)-($F$27*SAD$87/$D$7)-SUM($F$14:$F$26,$F$28:$F$33,$F$35:$F$36,$F$41))</f>
        <v>-859.63297674911405</v>
      </c>
      <c r="SAE88" s="310">
        <f t="shared" si="203"/>
        <v>-859.63297674911405</v>
      </c>
      <c r="SAF88" s="310">
        <f t="shared" si="203"/>
        <v>-859.63297674911405</v>
      </c>
      <c r="SAG88" s="310">
        <f t="shared" si="203"/>
        <v>-859.63297674911405</v>
      </c>
      <c r="SAH88" s="310">
        <f t="shared" si="203"/>
        <v>-859.63297674911405</v>
      </c>
      <c r="SAI88" s="310">
        <f t="shared" si="203"/>
        <v>-859.63297674911405</v>
      </c>
      <c r="SAJ88" s="310">
        <f t="shared" si="203"/>
        <v>-859.63297674911405</v>
      </c>
      <c r="SAK88" s="310">
        <f t="shared" si="203"/>
        <v>-859.63297674911405</v>
      </c>
      <c r="SAL88" s="310">
        <f t="shared" si="203"/>
        <v>-859.63297674911405</v>
      </c>
      <c r="SAM88" s="310">
        <f t="shared" si="203"/>
        <v>-859.63297674911405</v>
      </c>
      <c r="SAN88" s="310">
        <f t="shared" si="203"/>
        <v>-859.63297674911405</v>
      </c>
      <c r="SAO88" s="310">
        <f t="shared" si="203"/>
        <v>-859.63297674911405</v>
      </c>
      <c r="SAP88" s="310">
        <f t="shared" si="203"/>
        <v>-859.63297674911405</v>
      </c>
      <c r="SAQ88" s="310">
        <f t="shared" si="203"/>
        <v>-859.63297674911405</v>
      </c>
      <c r="SAR88" s="310">
        <f t="shared" si="203"/>
        <v>-859.63297674911405</v>
      </c>
      <c r="SAS88" s="310">
        <f t="shared" si="203"/>
        <v>-859.63297674911405</v>
      </c>
      <c r="SAT88" s="310">
        <f t="shared" si="203"/>
        <v>-859.63297674911405</v>
      </c>
      <c r="SAU88" s="310">
        <f t="shared" si="203"/>
        <v>-859.63297674911405</v>
      </c>
      <c r="SAV88" s="310">
        <f t="shared" si="203"/>
        <v>-859.63297674911405</v>
      </c>
      <c r="SAW88" s="310">
        <f t="shared" si="203"/>
        <v>-859.63297674911405</v>
      </c>
      <c r="SAX88" s="310">
        <f t="shared" si="203"/>
        <v>-859.63297674911405</v>
      </c>
      <c r="SAY88" s="310">
        <f t="shared" si="203"/>
        <v>-859.63297674911405</v>
      </c>
      <c r="SAZ88" s="310">
        <f t="shared" si="203"/>
        <v>-859.63297674911405</v>
      </c>
      <c r="SBA88" s="310">
        <f t="shared" si="203"/>
        <v>-859.63297674911405</v>
      </c>
      <c r="SBB88" s="310">
        <f t="shared" si="203"/>
        <v>-859.63297674911405</v>
      </c>
      <c r="SBC88" s="310">
        <f t="shared" si="203"/>
        <v>-859.63297674911405</v>
      </c>
      <c r="SBD88" s="310">
        <f t="shared" si="203"/>
        <v>-859.63297674911405</v>
      </c>
      <c r="SBE88" s="310">
        <f t="shared" si="203"/>
        <v>-859.63297674911405</v>
      </c>
      <c r="SBF88" s="310">
        <f t="shared" si="203"/>
        <v>-859.63297674911405</v>
      </c>
      <c r="SBG88" s="310">
        <f t="shared" si="203"/>
        <v>-859.63297674911405</v>
      </c>
      <c r="SBH88" s="310">
        <f t="shared" si="203"/>
        <v>-859.63297674911405</v>
      </c>
      <c r="SBI88" s="310">
        <f t="shared" si="203"/>
        <v>-859.63297674911405</v>
      </c>
      <c r="SBJ88" s="310">
        <f t="shared" si="203"/>
        <v>-859.63297674911405</v>
      </c>
      <c r="SBK88" s="310">
        <f t="shared" si="203"/>
        <v>-859.63297674911405</v>
      </c>
      <c r="SBL88" s="310">
        <f t="shared" si="203"/>
        <v>-859.63297674911405</v>
      </c>
      <c r="SBM88" s="310">
        <f t="shared" si="203"/>
        <v>-859.63297674911405</v>
      </c>
      <c r="SBN88" s="310">
        <f t="shared" si="203"/>
        <v>-859.63297674911405</v>
      </c>
      <c r="SBO88" s="310">
        <f t="shared" si="203"/>
        <v>-859.63297674911405</v>
      </c>
      <c r="SBP88" s="310">
        <f t="shared" si="203"/>
        <v>-859.63297674911405</v>
      </c>
      <c r="SBQ88" s="310">
        <f t="shared" si="203"/>
        <v>-859.63297674911405</v>
      </c>
      <c r="SBR88" s="310">
        <f t="shared" si="203"/>
        <v>-859.63297674911405</v>
      </c>
      <c r="SBS88" s="310">
        <f t="shared" si="203"/>
        <v>-859.63297674911405</v>
      </c>
      <c r="SBT88" s="310">
        <f t="shared" si="203"/>
        <v>-859.63297674911405</v>
      </c>
      <c r="SBU88" s="310">
        <f t="shared" si="203"/>
        <v>-859.63297674911405</v>
      </c>
      <c r="SBV88" s="310">
        <f t="shared" si="203"/>
        <v>-859.63297674911405</v>
      </c>
      <c r="SBW88" s="310">
        <f t="shared" si="203"/>
        <v>-859.63297674911405</v>
      </c>
      <c r="SBX88" s="310">
        <f t="shared" si="203"/>
        <v>-859.63297674911405</v>
      </c>
      <c r="SBY88" s="310">
        <f t="shared" si="203"/>
        <v>-859.63297674911405</v>
      </c>
      <c r="SBZ88" s="310">
        <f t="shared" si="203"/>
        <v>-859.63297674911405</v>
      </c>
      <c r="SCA88" s="310">
        <f t="shared" si="203"/>
        <v>-859.63297674911405</v>
      </c>
      <c r="SCB88" s="310">
        <f t="shared" si="203"/>
        <v>-859.63297674911405</v>
      </c>
      <c r="SCC88" s="310">
        <f t="shared" si="203"/>
        <v>-859.63297674911405</v>
      </c>
      <c r="SCD88" s="310">
        <f t="shared" si="203"/>
        <v>-859.63297674911405</v>
      </c>
      <c r="SCE88" s="310">
        <f t="shared" si="203"/>
        <v>-859.63297674911405</v>
      </c>
      <c r="SCF88" s="310">
        <f t="shared" si="203"/>
        <v>-859.63297674911405</v>
      </c>
      <c r="SCG88" s="310">
        <f t="shared" si="203"/>
        <v>-859.63297674911405</v>
      </c>
      <c r="SCH88" s="310">
        <f t="shared" si="203"/>
        <v>-859.63297674911405</v>
      </c>
      <c r="SCI88" s="310">
        <f t="shared" si="203"/>
        <v>-859.63297674911405</v>
      </c>
      <c r="SCJ88" s="310">
        <f t="shared" si="203"/>
        <v>-859.63297674911405</v>
      </c>
      <c r="SCK88" s="310">
        <f t="shared" si="203"/>
        <v>-859.63297674911405</v>
      </c>
      <c r="SCL88" s="310">
        <f t="shared" si="203"/>
        <v>-859.63297674911405</v>
      </c>
      <c r="SCM88" s="310">
        <f t="shared" si="203"/>
        <v>-859.63297674911405</v>
      </c>
      <c r="SCN88" s="310">
        <f t="shared" si="203"/>
        <v>-859.63297674911405</v>
      </c>
      <c r="SCO88" s="310">
        <f t="shared" si="203"/>
        <v>-859.63297674911405</v>
      </c>
      <c r="SCP88" s="310">
        <f t="shared" ref="SCP88:SFA88" si="204">(SCP$87*$B101+SUM($F$8:$F$10)-((SCP$87*$B101+SUM($F$8:$F$10))/$F$11*$F$40)-($F$27*SCP$87/$D$7)-SUM($F$14:$F$26,$F$28:$F$33,$F$35:$F$36,$F$41))</f>
        <v>-859.63297674911405</v>
      </c>
      <c r="SCQ88" s="310">
        <f t="shared" si="204"/>
        <v>-859.63297674911405</v>
      </c>
      <c r="SCR88" s="310">
        <f t="shared" si="204"/>
        <v>-859.63297674911405</v>
      </c>
      <c r="SCS88" s="310">
        <f t="shared" si="204"/>
        <v>-859.63297674911405</v>
      </c>
      <c r="SCT88" s="310">
        <f t="shared" si="204"/>
        <v>-859.63297674911405</v>
      </c>
      <c r="SCU88" s="310">
        <f t="shared" si="204"/>
        <v>-859.63297674911405</v>
      </c>
      <c r="SCV88" s="310">
        <f t="shared" si="204"/>
        <v>-859.63297674911405</v>
      </c>
      <c r="SCW88" s="310">
        <f t="shared" si="204"/>
        <v>-859.63297674911405</v>
      </c>
      <c r="SCX88" s="310">
        <f t="shared" si="204"/>
        <v>-859.63297674911405</v>
      </c>
      <c r="SCY88" s="310">
        <f t="shared" si="204"/>
        <v>-859.63297674911405</v>
      </c>
      <c r="SCZ88" s="310">
        <f t="shared" si="204"/>
        <v>-859.63297674911405</v>
      </c>
      <c r="SDA88" s="310">
        <f t="shared" si="204"/>
        <v>-859.63297674911405</v>
      </c>
      <c r="SDB88" s="310">
        <f t="shared" si="204"/>
        <v>-859.63297674911405</v>
      </c>
      <c r="SDC88" s="310">
        <f t="shared" si="204"/>
        <v>-859.63297674911405</v>
      </c>
      <c r="SDD88" s="310">
        <f t="shared" si="204"/>
        <v>-859.63297674911405</v>
      </c>
      <c r="SDE88" s="310">
        <f t="shared" si="204"/>
        <v>-859.63297674911405</v>
      </c>
      <c r="SDF88" s="310">
        <f t="shared" si="204"/>
        <v>-859.63297674911405</v>
      </c>
      <c r="SDG88" s="310">
        <f t="shared" si="204"/>
        <v>-859.63297674911405</v>
      </c>
      <c r="SDH88" s="310">
        <f t="shared" si="204"/>
        <v>-859.63297674911405</v>
      </c>
      <c r="SDI88" s="310">
        <f t="shared" si="204"/>
        <v>-859.63297674911405</v>
      </c>
      <c r="SDJ88" s="310">
        <f t="shared" si="204"/>
        <v>-859.63297674911405</v>
      </c>
      <c r="SDK88" s="310">
        <f t="shared" si="204"/>
        <v>-859.63297674911405</v>
      </c>
      <c r="SDL88" s="310">
        <f t="shared" si="204"/>
        <v>-859.63297674911405</v>
      </c>
      <c r="SDM88" s="310">
        <f t="shared" si="204"/>
        <v>-859.63297674911405</v>
      </c>
      <c r="SDN88" s="310">
        <f t="shared" si="204"/>
        <v>-859.63297674911405</v>
      </c>
      <c r="SDO88" s="310">
        <f t="shared" si="204"/>
        <v>-859.63297674911405</v>
      </c>
      <c r="SDP88" s="310">
        <f t="shared" si="204"/>
        <v>-859.63297674911405</v>
      </c>
      <c r="SDQ88" s="310">
        <f t="shared" si="204"/>
        <v>-859.63297674911405</v>
      </c>
      <c r="SDR88" s="310">
        <f t="shared" si="204"/>
        <v>-859.63297674911405</v>
      </c>
      <c r="SDS88" s="310">
        <f t="shared" si="204"/>
        <v>-859.63297674911405</v>
      </c>
      <c r="SDT88" s="310">
        <f t="shared" si="204"/>
        <v>-859.63297674911405</v>
      </c>
      <c r="SDU88" s="310">
        <f t="shared" si="204"/>
        <v>-859.63297674911405</v>
      </c>
      <c r="SDV88" s="310">
        <f t="shared" si="204"/>
        <v>-859.63297674911405</v>
      </c>
      <c r="SDW88" s="310">
        <f t="shared" si="204"/>
        <v>-859.63297674911405</v>
      </c>
      <c r="SDX88" s="310">
        <f t="shared" si="204"/>
        <v>-859.63297674911405</v>
      </c>
      <c r="SDY88" s="310">
        <f t="shared" si="204"/>
        <v>-859.63297674911405</v>
      </c>
      <c r="SDZ88" s="310">
        <f t="shared" si="204"/>
        <v>-859.63297674911405</v>
      </c>
      <c r="SEA88" s="310">
        <f t="shared" si="204"/>
        <v>-859.63297674911405</v>
      </c>
      <c r="SEB88" s="310">
        <f t="shared" si="204"/>
        <v>-859.63297674911405</v>
      </c>
      <c r="SEC88" s="310">
        <f t="shared" si="204"/>
        <v>-859.63297674911405</v>
      </c>
      <c r="SED88" s="310">
        <f t="shared" si="204"/>
        <v>-859.63297674911405</v>
      </c>
      <c r="SEE88" s="310">
        <f t="shared" si="204"/>
        <v>-859.63297674911405</v>
      </c>
      <c r="SEF88" s="310">
        <f t="shared" si="204"/>
        <v>-859.63297674911405</v>
      </c>
      <c r="SEG88" s="310">
        <f t="shared" si="204"/>
        <v>-859.63297674911405</v>
      </c>
      <c r="SEH88" s="310">
        <f t="shared" si="204"/>
        <v>-859.63297674911405</v>
      </c>
      <c r="SEI88" s="310">
        <f t="shared" si="204"/>
        <v>-859.63297674911405</v>
      </c>
      <c r="SEJ88" s="310">
        <f t="shared" si="204"/>
        <v>-859.63297674911405</v>
      </c>
      <c r="SEK88" s="310">
        <f t="shared" si="204"/>
        <v>-859.63297674911405</v>
      </c>
      <c r="SEL88" s="310">
        <f t="shared" si="204"/>
        <v>-859.63297674911405</v>
      </c>
      <c r="SEM88" s="310">
        <f t="shared" si="204"/>
        <v>-859.63297674911405</v>
      </c>
      <c r="SEN88" s="310">
        <f t="shared" si="204"/>
        <v>-859.63297674911405</v>
      </c>
      <c r="SEO88" s="310">
        <f t="shared" si="204"/>
        <v>-859.63297674911405</v>
      </c>
      <c r="SEP88" s="310">
        <f t="shared" si="204"/>
        <v>-859.63297674911405</v>
      </c>
      <c r="SEQ88" s="310">
        <f t="shared" si="204"/>
        <v>-859.63297674911405</v>
      </c>
      <c r="SER88" s="310">
        <f t="shared" si="204"/>
        <v>-859.63297674911405</v>
      </c>
      <c r="SES88" s="310">
        <f t="shared" si="204"/>
        <v>-859.63297674911405</v>
      </c>
      <c r="SET88" s="310">
        <f t="shared" si="204"/>
        <v>-859.63297674911405</v>
      </c>
      <c r="SEU88" s="310">
        <f t="shared" si="204"/>
        <v>-859.63297674911405</v>
      </c>
      <c r="SEV88" s="310">
        <f t="shared" si="204"/>
        <v>-859.63297674911405</v>
      </c>
      <c r="SEW88" s="310">
        <f t="shared" si="204"/>
        <v>-859.63297674911405</v>
      </c>
      <c r="SEX88" s="310">
        <f t="shared" si="204"/>
        <v>-859.63297674911405</v>
      </c>
      <c r="SEY88" s="310">
        <f t="shared" si="204"/>
        <v>-859.63297674911405</v>
      </c>
      <c r="SEZ88" s="310">
        <f t="shared" si="204"/>
        <v>-859.63297674911405</v>
      </c>
      <c r="SFA88" s="310">
        <f t="shared" si="204"/>
        <v>-859.63297674911405</v>
      </c>
      <c r="SFB88" s="310">
        <f t="shared" ref="SFB88:SHM88" si="205">(SFB$87*$B101+SUM($F$8:$F$10)-((SFB$87*$B101+SUM($F$8:$F$10))/$F$11*$F$40)-($F$27*SFB$87/$D$7)-SUM($F$14:$F$26,$F$28:$F$33,$F$35:$F$36,$F$41))</f>
        <v>-859.63297674911405</v>
      </c>
      <c r="SFC88" s="310">
        <f t="shared" si="205"/>
        <v>-859.63297674911405</v>
      </c>
      <c r="SFD88" s="310">
        <f t="shared" si="205"/>
        <v>-859.63297674911405</v>
      </c>
      <c r="SFE88" s="310">
        <f t="shared" si="205"/>
        <v>-859.63297674911405</v>
      </c>
      <c r="SFF88" s="310">
        <f t="shared" si="205"/>
        <v>-859.63297674911405</v>
      </c>
      <c r="SFG88" s="310">
        <f t="shared" si="205"/>
        <v>-859.63297674911405</v>
      </c>
      <c r="SFH88" s="310">
        <f t="shared" si="205"/>
        <v>-859.63297674911405</v>
      </c>
      <c r="SFI88" s="310">
        <f t="shared" si="205"/>
        <v>-859.63297674911405</v>
      </c>
      <c r="SFJ88" s="310">
        <f t="shared" si="205"/>
        <v>-859.63297674911405</v>
      </c>
      <c r="SFK88" s="310">
        <f t="shared" si="205"/>
        <v>-859.63297674911405</v>
      </c>
      <c r="SFL88" s="310">
        <f t="shared" si="205"/>
        <v>-859.63297674911405</v>
      </c>
      <c r="SFM88" s="310">
        <f t="shared" si="205"/>
        <v>-859.63297674911405</v>
      </c>
      <c r="SFN88" s="310">
        <f t="shared" si="205"/>
        <v>-859.63297674911405</v>
      </c>
      <c r="SFO88" s="310">
        <f t="shared" si="205"/>
        <v>-859.63297674911405</v>
      </c>
      <c r="SFP88" s="310">
        <f t="shared" si="205"/>
        <v>-859.63297674911405</v>
      </c>
      <c r="SFQ88" s="310">
        <f t="shared" si="205"/>
        <v>-859.63297674911405</v>
      </c>
      <c r="SFR88" s="310">
        <f t="shared" si="205"/>
        <v>-859.63297674911405</v>
      </c>
      <c r="SFS88" s="310">
        <f t="shared" si="205"/>
        <v>-859.63297674911405</v>
      </c>
      <c r="SFT88" s="310">
        <f t="shared" si="205"/>
        <v>-859.63297674911405</v>
      </c>
      <c r="SFU88" s="310">
        <f t="shared" si="205"/>
        <v>-859.63297674911405</v>
      </c>
      <c r="SFV88" s="310">
        <f t="shared" si="205"/>
        <v>-859.63297674911405</v>
      </c>
      <c r="SFW88" s="310">
        <f t="shared" si="205"/>
        <v>-859.63297674911405</v>
      </c>
      <c r="SFX88" s="310">
        <f t="shared" si="205"/>
        <v>-859.63297674911405</v>
      </c>
      <c r="SFY88" s="310">
        <f t="shared" si="205"/>
        <v>-859.63297674911405</v>
      </c>
      <c r="SFZ88" s="310">
        <f t="shared" si="205"/>
        <v>-859.63297674911405</v>
      </c>
      <c r="SGA88" s="310">
        <f t="shared" si="205"/>
        <v>-859.63297674911405</v>
      </c>
      <c r="SGB88" s="310">
        <f t="shared" si="205"/>
        <v>-859.63297674911405</v>
      </c>
      <c r="SGC88" s="310">
        <f t="shared" si="205"/>
        <v>-859.63297674911405</v>
      </c>
      <c r="SGD88" s="310">
        <f t="shared" si="205"/>
        <v>-859.63297674911405</v>
      </c>
      <c r="SGE88" s="310">
        <f t="shared" si="205"/>
        <v>-859.63297674911405</v>
      </c>
      <c r="SGF88" s="310">
        <f t="shared" si="205"/>
        <v>-859.63297674911405</v>
      </c>
      <c r="SGG88" s="310">
        <f t="shared" si="205"/>
        <v>-859.63297674911405</v>
      </c>
      <c r="SGH88" s="310">
        <f t="shared" si="205"/>
        <v>-859.63297674911405</v>
      </c>
      <c r="SGI88" s="310">
        <f t="shared" si="205"/>
        <v>-859.63297674911405</v>
      </c>
      <c r="SGJ88" s="310">
        <f t="shared" si="205"/>
        <v>-859.63297674911405</v>
      </c>
      <c r="SGK88" s="310">
        <f t="shared" si="205"/>
        <v>-859.63297674911405</v>
      </c>
      <c r="SGL88" s="310">
        <f t="shared" si="205"/>
        <v>-859.63297674911405</v>
      </c>
      <c r="SGM88" s="310">
        <f t="shared" si="205"/>
        <v>-859.63297674911405</v>
      </c>
      <c r="SGN88" s="310">
        <f t="shared" si="205"/>
        <v>-859.63297674911405</v>
      </c>
      <c r="SGO88" s="310">
        <f t="shared" si="205"/>
        <v>-859.63297674911405</v>
      </c>
      <c r="SGP88" s="310">
        <f t="shared" si="205"/>
        <v>-859.63297674911405</v>
      </c>
      <c r="SGQ88" s="310">
        <f t="shared" si="205"/>
        <v>-859.63297674911405</v>
      </c>
      <c r="SGR88" s="310">
        <f t="shared" si="205"/>
        <v>-859.63297674911405</v>
      </c>
      <c r="SGS88" s="310">
        <f t="shared" si="205"/>
        <v>-859.63297674911405</v>
      </c>
      <c r="SGT88" s="310">
        <f t="shared" si="205"/>
        <v>-859.63297674911405</v>
      </c>
      <c r="SGU88" s="310">
        <f t="shared" si="205"/>
        <v>-859.63297674911405</v>
      </c>
      <c r="SGV88" s="310">
        <f t="shared" si="205"/>
        <v>-859.63297674911405</v>
      </c>
      <c r="SGW88" s="310">
        <f t="shared" si="205"/>
        <v>-859.63297674911405</v>
      </c>
      <c r="SGX88" s="310">
        <f t="shared" si="205"/>
        <v>-859.63297674911405</v>
      </c>
      <c r="SGY88" s="310">
        <f t="shared" si="205"/>
        <v>-859.63297674911405</v>
      </c>
      <c r="SGZ88" s="310">
        <f t="shared" si="205"/>
        <v>-859.63297674911405</v>
      </c>
      <c r="SHA88" s="310">
        <f t="shared" si="205"/>
        <v>-859.63297674911405</v>
      </c>
      <c r="SHB88" s="310">
        <f t="shared" si="205"/>
        <v>-859.63297674911405</v>
      </c>
      <c r="SHC88" s="310">
        <f t="shared" si="205"/>
        <v>-859.63297674911405</v>
      </c>
      <c r="SHD88" s="310">
        <f t="shared" si="205"/>
        <v>-859.63297674911405</v>
      </c>
      <c r="SHE88" s="310">
        <f t="shared" si="205"/>
        <v>-859.63297674911405</v>
      </c>
      <c r="SHF88" s="310">
        <f t="shared" si="205"/>
        <v>-859.63297674911405</v>
      </c>
      <c r="SHG88" s="310">
        <f t="shared" si="205"/>
        <v>-859.63297674911405</v>
      </c>
      <c r="SHH88" s="310">
        <f t="shared" si="205"/>
        <v>-859.63297674911405</v>
      </c>
      <c r="SHI88" s="310">
        <f t="shared" si="205"/>
        <v>-859.63297674911405</v>
      </c>
      <c r="SHJ88" s="310">
        <f t="shared" si="205"/>
        <v>-859.63297674911405</v>
      </c>
      <c r="SHK88" s="310">
        <f t="shared" si="205"/>
        <v>-859.63297674911405</v>
      </c>
      <c r="SHL88" s="310">
        <f t="shared" si="205"/>
        <v>-859.63297674911405</v>
      </c>
      <c r="SHM88" s="310">
        <f t="shared" si="205"/>
        <v>-859.63297674911405</v>
      </c>
      <c r="SHN88" s="310">
        <f t="shared" ref="SHN88:SJY88" si="206">(SHN$87*$B101+SUM($F$8:$F$10)-((SHN$87*$B101+SUM($F$8:$F$10))/$F$11*$F$40)-($F$27*SHN$87/$D$7)-SUM($F$14:$F$26,$F$28:$F$33,$F$35:$F$36,$F$41))</f>
        <v>-859.63297674911405</v>
      </c>
      <c r="SHO88" s="310">
        <f t="shared" si="206"/>
        <v>-859.63297674911405</v>
      </c>
      <c r="SHP88" s="310">
        <f t="shared" si="206"/>
        <v>-859.63297674911405</v>
      </c>
      <c r="SHQ88" s="310">
        <f t="shared" si="206"/>
        <v>-859.63297674911405</v>
      </c>
      <c r="SHR88" s="310">
        <f t="shared" si="206"/>
        <v>-859.63297674911405</v>
      </c>
      <c r="SHS88" s="310">
        <f t="shared" si="206"/>
        <v>-859.63297674911405</v>
      </c>
      <c r="SHT88" s="310">
        <f t="shared" si="206"/>
        <v>-859.63297674911405</v>
      </c>
      <c r="SHU88" s="310">
        <f t="shared" si="206"/>
        <v>-859.63297674911405</v>
      </c>
      <c r="SHV88" s="310">
        <f t="shared" si="206"/>
        <v>-859.63297674911405</v>
      </c>
      <c r="SHW88" s="310">
        <f t="shared" si="206"/>
        <v>-859.63297674911405</v>
      </c>
      <c r="SHX88" s="310">
        <f t="shared" si="206"/>
        <v>-859.63297674911405</v>
      </c>
      <c r="SHY88" s="310">
        <f t="shared" si="206"/>
        <v>-859.63297674911405</v>
      </c>
      <c r="SHZ88" s="310">
        <f t="shared" si="206"/>
        <v>-859.63297674911405</v>
      </c>
      <c r="SIA88" s="310">
        <f t="shared" si="206"/>
        <v>-859.63297674911405</v>
      </c>
      <c r="SIB88" s="310">
        <f t="shared" si="206"/>
        <v>-859.63297674911405</v>
      </c>
      <c r="SIC88" s="310">
        <f t="shared" si="206"/>
        <v>-859.63297674911405</v>
      </c>
      <c r="SID88" s="310">
        <f t="shared" si="206"/>
        <v>-859.63297674911405</v>
      </c>
      <c r="SIE88" s="310">
        <f t="shared" si="206"/>
        <v>-859.63297674911405</v>
      </c>
      <c r="SIF88" s="310">
        <f t="shared" si="206"/>
        <v>-859.63297674911405</v>
      </c>
      <c r="SIG88" s="310">
        <f t="shared" si="206"/>
        <v>-859.63297674911405</v>
      </c>
      <c r="SIH88" s="310">
        <f t="shared" si="206"/>
        <v>-859.63297674911405</v>
      </c>
      <c r="SII88" s="310">
        <f t="shared" si="206"/>
        <v>-859.63297674911405</v>
      </c>
      <c r="SIJ88" s="310">
        <f t="shared" si="206"/>
        <v>-859.63297674911405</v>
      </c>
      <c r="SIK88" s="310">
        <f t="shared" si="206"/>
        <v>-859.63297674911405</v>
      </c>
      <c r="SIL88" s="310">
        <f t="shared" si="206"/>
        <v>-859.63297674911405</v>
      </c>
      <c r="SIM88" s="310">
        <f t="shared" si="206"/>
        <v>-859.63297674911405</v>
      </c>
      <c r="SIN88" s="310">
        <f t="shared" si="206"/>
        <v>-859.63297674911405</v>
      </c>
      <c r="SIO88" s="310">
        <f t="shared" si="206"/>
        <v>-859.63297674911405</v>
      </c>
      <c r="SIP88" s="310">
        <f t="shared" si="206"/>
        <v>-859.63297674911405</v>
      </c>
      <c r="SIQ88" s="310">
        <f t="shared" si="206"/>
        <v>-859.63297674911405</v>
      </c>
      <c r="SIR88" s="310">
        <f t="shared" si="206"/>
        <v>-859.63297674911405</v>
      </c>
      <c r="SIS88" s="310">
        <f t="shared" si="206"/>
        <v>-859.63297674911405</v>
      </c>
      <c r="SIT88" s="310">
        <f t="shared" si="206"/>
        <v>-859.63297674911405</v>
      </c>
      <c r="SIU88" s="310">
        <f t="shared" si="206"/>
        <v>-859.63297674911405</v>
      </c>
      <c r="SIV88" s="310">
        <f t="shared" si="206"/>
        <v>-859.63297674911405</v>
      </c>
      <c r="SIW88" s="310">
        <f t="shared" si="206"/>
        <v>-859.63297674911405</v>
      </c>
      <c r="SIX88" s="310">
        <f t="shared" si="206"/>
        <v>-859.63297674911405</v>
      </c>
      <c r="SIY88" s="310">
        <f t="shared" si="206"/>
        <v>-859.63297674911405</v>
      </c>
      <c r="SIZ88" s="310">
        <f t="shared" si="206"/>
        <v>-859.63297674911405</v>
      </c>
      <c r="SJA88" s="310">
        <f t="shared" si="206"/>
        <v>-859.63297674911405</v>
      </c>
      <c r="SJB88" s="310">
        <f t="shared" si="206"/>
        <v>-859.63297674911405</v>
      </c>
      <c r="SJC88" s="310">
        <f t="shared" si="206"/>
        <v>-859.63297674911405</v>
      </c>
      <c r="SJD88" s="310">
        <f t="shared" si="206"/>
        <v>-859.63297674911405</v>
      </c>
      <c r="SJE88" s="310">
        <f t="shared" si="206"/>
        <v>-859.63297674911405</v>
      </c>
      <c r="SJF88" s="310">
        <f t="shared" si="206"/>
        <v>-859.63297674911405</v>
      </c>
      <c r="SJG88" s="310">
        <f t="shared" si="206"/>
        <v>-859.63297674911405</v>
      </c>
      <c r="SJH88" s="310">
        <f t="shared" si="206"/>
        <v>-859.63297674911405</v>
      </c>
      <c r="SJI88" s="310">
        <f t="shared" si="206"/>
        <v>-859.63297674911405</v>
      </c>
      <c r="SJJ88" s="310">
        <f t="shared" si="206"/>
        <v>-859.63297674911405</v>
      </c>
      <c r="SJK88" s="310">
        <f t="shared" si="206"/>
        <v>-859.63297674911405</v>
      </c>
      <c r="SJL88" s="310">
        <f t="shared" si="206"/>
        <v>-859.63297674911405</v>
      </c>
      <c r="SJM88" s="310">
        <f t="shared" si="206"/>
        <v>-859.63297674911405</v>
      </c>
      <c r="SJN88" s="310">
        <f t="shared" si="206"/>
        <v>-859.63297674911405</v>
      </c>
      <c r="SJO88" s="310">
        <f t="shared" si="206"/>
        <v>-859.63297674911405</v>
      </c>
      <c r="SJP88" s="310">
        <f t="shared" si="206"/>
        <v>-859.63297674911405</v>
      </c>
      <c r="SJQ88" s="310">
        <f t="shared" si="206"/>
        <v>-859.63297674911405</v>
      </c>
      <c r="SJR88" s="310">
        <f t="shared" si="206"/>
        <v>-859.63297674911405</v>
      </c>
      <c r="SJS88" s="310">
        <f t="shared" si="206"/>
        <v>-859.63297674911405</v>
      </c>
      <c r="SJT88" s="310">
        <f t="shared" si="206"/>
        <v>-859.63297674911405</v>
      </c>
      <c r="SJU88" s="310">
        <f t="shared" si="206"/>
        <v>-859.63297674911405</v>
      </c>
      <c r="SJV88" s="310">
        <f t="shared" si="206"/>
        <v>-859.63297674911405</v>
      </c>
      <c r="SJW88" s="310">
        <f t="shared" si="206"/>
        <v>-859.63297674911405</v>
      </c>
      <c r="SJX88" s="310">
        <f t="shared" si="206"/>
        <v>-859.63297674911405</v>
      </c>
      <c r="SJY88" s="310">
        <f t="shared" si="206"/>
        <v>-859.63297674911405</v>
      </c>
      <c r="SJZ88" s="310">
        <f t="shared" ref="SJZ88:SMK88" si="207">(SJZ$87*$B101+SUM($F$8:$F$10)-((SJZ$87*$B101+SUM($F$8:$F$10))/$F$11*$F$40)-($F$27*SJZ$87/$D$7)-SUM($F$14:$F$26,$F$28:$F$33,$F$35:$F$36,$F$41))</f>
        <v>-859.63297674911405</v>
      </c>
      <c r="SKA88" s="310">
        <f t="shared" si="207"/>
        <v>-859.63297674911405</v>
      </c>
      <c r="SKB88" s="310">
        <f t="shared" si="207"/>
        <v>-859.63297674911405</v>
      </c>
      <c r="SKC88" s="310">
        <f t="shared" si="207"/>
        <v>-859.63297674911405</v>
      </c>
      <c r="SKD88" s="310">
        <f t="shared" si="207"/>
        <v>-859.63297674911405</v>
      </c>
      <c r="SKE88" s="310">
        <f t="shared" si="207"/>
        <v>-859.63297674911405</v>
      </c>
      <c r="SKF88" s="310">
        <f t="shared" si="207"/>
        <v>-859.63297674911405</v>
      </c>
      <c r="SKG88" s="310">
        <f t="shared" si="207"/>
        <v>-859.63297674911405</v>
      </c>
      <c r="SKH88" s="310">
        <f t="shared" si="207"/>
        <v>-859.63297674911405</v>
      </c>
      <c r="SKI88" s="310">
        <f t="shared" si="207"/>
        <v>-859.63297674911405</v>
      </c>
      <c r="SKJ88" s="310">
        <f t="shared" si="207"/>
        <v>-859.63297674911405</v>
      </c>
      <c r="SKK88" s="310">
        <f t="shared" si="207"/>
        <v>-859.63297674911405</v>
      </c>
      <c r="SKL88" s="310">
        <f t="shared" si="207"/>
        <v>-859.63297674911405</v>
      </c>
      <c r="SKM88" s="310">
        <f t="shared" si="207"/>
        <v>-859.63297674911405</v>
      </c>
      <c r="SKN88" s="310">
        <f t="shared" si="207"/>
        <v>-859.63297674911405</v>
      </c>
      <c r="SKO88" s="310">
        <f t="shared" si="207"/>
        <v>-859.63297674911405</v>
      </c>
      <c r="SKP88" s="310">
        <f t="shared" si="207"/>
        <v>-859.63297674911405</v>
      </c>
      <c r="SKQ88" s="310">
        <f t="shared" si="207"/>
        <v>-859.63297674911405</v>
      </c>
      <c r="SKR88" s="310">
        <f t="shared" si="207"/>
        <v>-859.63297674911405</v>
      </c>
      <c r="SKS88" s="310">
        <f t="shared" si="207"/>
        <v>-859.63297674911405</v>
      </c>
      <c r="SKT88" s="310">
        <f t="shared" si="207"/>
        <v>-859.63297674911405</v>
      </c>
      <c r="SKU88" s="310">
        <f t="shared" si="207"/>
        <v>-859.63297674911405</v>
      </c>
      <c r="SKV88" s="310">
        <f t="shared" si="207"/>
        <v>-859.63297674911405</v>
      </c>
      <c r="SKW88" s="310">
        <f t="shared" si="207"/>
        <v>-859.63297674911405</v>
      </c>
      <c r="SKX88" s="310">
        <f t="shared" si="207"/>
        <v>-859.63297674911405</v>
      </c>
      <c r="SKY88" s="310">
        <f t="shared" si="207"/>
        <v>-859.63297674911405</v>
      </c>
      <c r="SKZ88" s="310">
        <f t="shared" si="207"/>
        <v>-859.63297674911405</v>
      </c>
      <c r="SLA88" s="310">
        <f t="shared" si="207"/>
        <v>-859.63297674911405</v>
      </c>
      <c r="SLB88" s="310">
        <f t="shared" si="207"/>
        <v>-859.63297674911405</v>
      </c>
      <c r="SLC88" s="310">
        <f t="shared" si="207"/>
        <v>-859.63297674911405</v>
      </c>
      <c r="SLD88" s="310">
        <f t="shared" si="207"/>
        <v>-859.63297674911405</v>
      </c>
      <c r="SLE88" s="310">
        <f t="shared" si="207"/>
        <v>-859.63297674911405</v>
      </c>
      <c r="SLF88" s="310">
        <f t="shared" si="207"/>
        <v>-859.63297674911405</v>
      </c>
      <c r="SLG88" s="310">
        <f t="shared" si="207"/>
        <v>-859.63297674911405</v>
      </c>
      <c r="SLH88" s="310">
        <f t="shared" si="207"/>
        <v>-859.63297674911405</v>
      </c>
      <c r="SLI88" s="310">
        <f t="shared" si="207"/>
        <v>-859.63297674911405</v>
      </c>
      <c r="SLJ88" s="310">
        <f t="shared" si="207"/>
        <v>-859.63297674911405</v>
      </c>
      <c r="SLK88" s="310">
        <f t="shared" si="207"/>
        <v>-859.63297674911405</v>
      </c>
      <c r="SLL88" s="310">
        <f t="shared" si="207"/>
        <v>-859.63297674911405</v>
      </c>
      <c r="SLM88" s="310">
        <f t="shared" si="207"/>
        <v>-859.63297674911405</v>
      </c>
      <c r="SLN88" s="310">
        <f t="shared" si="207"/>
        <v>-859.63297674911405</v>
      </c>
      <c r="SLO88" s="310">
        <f t="shared" si="207"/>
        <v>-859.63297674911405</v>
      </c>
      <c r="SLP88" s="310">
        <f t="shared" si="207"/>
        <v>-859.63297674911405</v>
      </c>
      <c r="SLQ88" s="310">
        <f t="shared" si="207"/>
        <v>-859.63297674911405</v>
      </c>
      <c r="SLR88" s="310">
        <f t="shared" si="207"/>
        <v>-859.63297674911405</v>
      </c>
      <c r="SLS88" s="310">
        <f t="shared" si="207"/>
        <v>-859.63297674911405</v>
      </c>
      <c r="SLT88" s="310">
        <f t="shared" si="207"/>
        <v>-859.63297674911405</v>
      </c>
      <c r="SLU88" s="310">
        <f t="shared" si="207"/>
        <v>-859.63297674911405</v>
      </c>
      <c r="SLV88" s="310">
        <f t="shared" si="207"/>
        <v>-859.63297674911405</v>
      </c>
      <c r="SLW88" s="310">
        <f t="shared" si="207"/>
        <v>-859.63297674911405</v>
      </c>
      <c r="SLX88" s="310">
        <f t="shared" si="207"/>
        <v>-859.63297674911405</v>
      </c>
      <c r="SLY88" s="310">
        <f t="shared" si="207"/>
        <v>-859.63297674911405</v>
      </c>
      <c r="SLZ88" s="310">
        <f t="shared" si="207"/>
        <v>-859.63297674911405</v>
      </c>
      <c r="SMA88" s="310">
        <f t="shared" si="207"/>
        <v>-859.63297674911405</v>
      </c>
      <c r="SMB88" s="310">
        <f t="shared" si="207"/>
        <v>-859.63297674911405</v>
      </c>
      <c r="SMC88" s="310">
        <f t="shared" si="207"/>
        <v>-859.63297674911405</v>
      </c>
      <c r="SMD88" s="310">
        <f t="shared" si="207"/>
        <v>-859.63297674911405</v>
      </c>
      <c r="SME88" s="310">
        <f t="shared" si="207"/>
        <v>-859.63297674911405</v>
      </c>
      <c r="SMF88" s="310">
        <f t="shared" si="207"/>
        <v>-859.63297674911405</v>
      </c>
      <c r="SMG88" s="310">
        <f t="shared" si="207"/>
        <v>-859.63297674911405</v>
      </c>
      <c r="SMH88" s="310">
        <f t="shared" si="207"/>
        <v>-859.63297674911405</v>
      </c>
      <c r="SMI88" s="310">
        <f t="shared" si="207"/>
        <v>-859.63297674911405</v>
      </c>
      <c r="SMJ88" s="310">
        <f t="shared" si="207"/>
        <v>-859.63297674911405</v>
      </c>
      <c r="SMK88" s="310">
        <f t="shared" si="207"/>
        <v>-859.63297674911405</v>
      </c>
      <c r="SML88" s="310">
        <f t="shared" ref="SML88:SOW88" si="208">(SML$87*$B101+SUM($F$8:$F$10)-((SML$87*$B101+SUM($F$8:$F$10))/$F$11*$F$40)-($F$27*SML$87/$D$7)-SUM($F$14:$F$26,$F$28:$F$33,$F$35:$F$36,$F$41))</f>
        <v>-859.63297674911405</v>
      </c>
      <c r="SMM88" s="310">
        <f t="shared" si="208"/>
        <v>-859.63297674911405</v>
      </c>
      <c r="SMN88" s="310">
        <f t="shared" si="208"/>
        <v>-859.63297674911405</v>
      </c>
      <c r="SMO88" s="310">
        <f t="shared" si="208"/>
        <v>-859.63297674911405</v>
      </c>
      <c r="SMP88" s="310">
        <f t="shared" si="208"/>
        <v>-859.63297674911405</v>
      </c>
      <c r="SMQ88" s="310">
        <f t="shared" si="208"/>
        <v>-859.63297674911405</v>
      </c>
      <c r="SMR88" s="310">
        <f t="shared" si="208"/>
        <v>-859.63297674911405</v>
      </c>
      <c r="SMS88" s="310">
        <f t="shared" si="208"/>
        <v>-859.63297674911405</v>
      </c>
      <c r="SMT88" s="310">
        <f t="shared" si="208"/>
        <v>-859.63297674911405</v>
      </c>
      <c r="SMU88" s="310">
        <f t="shared" si="208"/>
        <v>-859.63297674911405</v>
      </c>
      <c r="SMV88" s="310">
        <f t="shared" si="208"/>
        <v>-859.63297674911405</v>
      </c>
      <c r="SMW88" s="310">
        <f t="shared" si="208"/>
        <v>-859.63297674911405</v>
      </c>
      <c r="SMX88" s="310">
        <f t="shared" si="208"/>
        <v>-859.63297674911405</v>
      </c>
      <c r="SMY88" s="310">
        <f t="shared" si="208"/>
        <v>-859.63297674911405</v>
      </c>
      <c r="SMZ88" s="310">
        <f t="shared" si="208"/>
        <v>-859.63297674911405</v>
      </c>
      <c r="SNA88" s="310">
        <f t="shared" si="208"/>
        <v>-859.63297674911405</v>
      </c>
      <c r="SNB88" s="310">
        <f t="shared" si="208"/>
        <v>-859.63297674911405</v>
      </c>
      <c r="SNC88" s="310">
        <f t="shared" si="208"/>
        <v>-859.63297674911405</v>
      </c>
      <c r="SND88" s="310">
        <f t="shared" si="208"/>
        <v>-859.63297674911405</v>
      </c>
      <c r="SNE88" s="310">
        <f t="shared" si="208"/>
        <v>-859.63297674911405</v>
      </c>
      <c r="SNF88" s="310">
        <f t="shared" si="208"/>
        <v>-859.63297674911405</v>
      </c>
      <c r="SNG88" s="310">
        <f t="shared" si="208"/>
        <v>-859.63297674911405</v>
      </c>
      <c r="SNH88" s="310">
        <f t="shared" si="208"/>
        <v>-859.63297674911405</v>
      </c>
      <c r="SNI88" s="310">
        <f t="shared" si="208"/>
        <v>-859.63297674911405</v>
      </c>
      <c r="SNJ88" s="310">
        <f t="shared" si="208"/>
        <v>-859.63297674911405</v>
      </c>
      <c r="SNK88" s="310">
        <f t="shared" si="208"/>
        <v>-859.63297674911405</v>
      </c>
      <c r="SNL88" s="310">
        <f t="shared" si="208"/>
        <v>-859.63297674911405</v>
      </c>
      <c r="SNM88" s="310">
        <f t="shared" si="208"/>
        <v>-859.63297674911405</v>
      </c>
      <c r="SNN88" s="310">
        <f t="shared" si="208"/>
        <v>-859.63297674911405</v>
      </c>
      <c r="SNO88" s="310">
        <f t="shared" si="208"/>
        <v>-859.63297674911405</v>
      </c>
      <c r="SNP88" s="310">
        <f t="shared" si="208"/>
        <v>-859.63297674911405</v>
      </c>
      <c r="SNQ88" s="310">
        <f t="shared" si="208"/>
        <v>-859.63297674911405</v>
      </c>
      <c r="SNR88" s="310">
        <f t="shared" si="208"/>
        <v>-859.63297674911405</v>
      </c>
      <c r="SNS88" s="310">
        <f t="shared" si="208"/>
        <v>-859.63297674911405</v>
      </c>
      <c r="SNT88" s="310">
        <f t="shared" si="208"/>
        <v>-859.63297674911405</v>
      </c>
      <c r="SNU88" s="310">
        <f t="shared" si="208"/>
        <v>-859.63297674911405</v>
      </c>
      <c r="SNV88" s="310">
        <f t="shared" si="208"/>
        <v>-859.63297674911405</v>
      </c>
      <c r="SNW88" s="310">
        <f t="shared" si="208"/>
        <v>-859.63297674911405</v>
      </c>
      <c r="SNX88" s="310">
        <f t="shared" si="208"/>
        <v>-859.63297674911405</v>
      </c>
      <c r="SNY88" s="310">
        <f t="shared" si="208"/>
        <v>-859.63297674911405</v>
      </c>
      <c r="SNZ88" s="310">
        <f t="shared" si="208"/>
        <v>-859.63297674911405</v>
      </c>
      <c r="SOA88" s="310">
        <f t="shared" si="208"/>
        <v>-859.63297674911405</v>
      </c>
      <c r="SOB88" s="310">
        <f t="shared" si="208"/>
        <v>-859.63297674911405</v>
      </c>
      <c r="SOC88" s="310">
        <f t="shared" si="208"/>
        <v>-859.63297674911405</v>
      </c>
      <c r="SOD88" s="310">
        <f t="shared" si="208"/>
        <v>-859.63297674911405</v>
      </c>
      <c r="SOE88" s="310">
        <f t="shared" si="208"/>
        <v>-859.63297674911405</v>
      </c>
      <c r="SOF88" s="310">
        <f t="shared" si="208"/>
        <v>-859.63297674911405</v>
      </c>
      <c r="SOG88" s="310">
        <f t="shared" si="208"/>
        <v>-859.63297674911405</v>
      </c>
      <c r="SOH88" s="310">
        <f t="shared" si="208"/>
        <v>-859.63297674911405</v>
      </c>
      <c r="SOI88" s="310">
        <f t="shared" si="208"/>
        <v>-859.63297674911405</v>
      </c>
      <c r="SOJ88" s="310">
        <f t="shared" si="208"/>
        <v>-859.63297674911405</v>
      </c>
      <c r="SOK88" s="310">
        <f t="shared" si="208"/>
        <v>-859.63297674911405</v>
      </c>
      <c r="SOL88" s="310">
        <f t="shared" si="208"/>
        <v>-859.63297674911405</v>
      </c>
      <c r="SOM88" s="310">
        <f t="shared" si="208"/>
        <v>-859.63297674911405</v>
      </c>
      <c r="SON88" s="310">
        <f t="shared" si="208"/>
        <v>-859.63297674911405</v>
      </c>
      <c r="SOO88" s="310">
        <f t="shared" si="208"/>
        <v>-859.63297674911405</v>
      </c>
      <c r="SOP88" s="310">
        <f t="shared" si="208"/>
        <v>-859.63297674911405</v>
      </c>
      <c r="SOQ88" s="310">
        <f t="shared" si="208"/>
        <v>-859.63297674911405</v>
      </c>
      <c r="SOR88" s="310">
        <f t="shared" si="208"/>
        <v>-859.63297674911405</v>
      </c>
      <c r="SOS88" s="310">
        <f t="shared" si="208"/>
        <v>-859.63297674911405</v>
      </c>
      <c r="SOT88" s="310">
        <f t="shared" si="208"/>
        <v>-859.63297674911405</v>
      </c>
      <c r="SOU88" s="310">
        <f t="shared" si="208"/>
        <v>-859.63297674911405</v>
      </c>
      <c r="SOV88" s="310">
        <f t="shared" si="208"/>
        <v>-859.63297674911405</v>
      </c>
      <c r="SOW88" s="310">
        <f t="shared" si="208"/>
        <v>-859.63297674911405</v>
      </c>
      <c r="SOX88" s="310">
        <f t="shared" ref="SOX88:SRI88" si="209">(SOX$87*$B101+SUM($F$8:$F$10)-((SOX$87*$B101+SUM($F$8:$F$10))/$F$11*$F$40)-($F$27*SOX$87/$D$7)-SUM($F$14:$F$26,$F$28:$F$33,$F$35:$F$36,$F$41))</f>
        <v>-859.63297674911405</v>
      </c>
      <c r="SOY88" s="310">
        <f t="shared" si="209"/>
        <v>-859.63297674911405</v>
      </c>
      <c r="SOZ88" s="310">
        <f t="shared" si="209"/>
        <v>-859.63297674911405</v>
      </c>
      <c r="SPA88" s="310">
        <f t="shared" si="209"/>
        <v>-859.63297674911405</v>
      </c>
      <c r="SPB88" s="310">
        <f t="shared" si="209"/>
        <v>-859.63297674911405</v>
      </c>
      <c r="SPC88" s="310">
        <f t="shared" si="209"/>
        <v>-859.63297674911405</v>
      </c>
      <c r="SPD88" s="310">
        <f t="shared" si="209"/>
        <v>-859.63297674911405</v>
      </c>
      <c r="SPE88" s="310">
        <f t="shared" si="209"/>
        <v>-859.63297674911405</v>
      </c>
      <c r="SPF88" s="310">
        <f t="shared" si="209"/>
        <v>-859.63297674911405</v>
      </c>
      <c r="SPG88" s="310">
        <f t="shared" si="209"/>
        <v>-859.63297674911405</v>
      </c>
      <c r="SPH88" s="310">
        <f t="shared" si="209"/>
        <v>-859.63297674911405</v>
      </c>
      <c r="SPI88" s="310">
        <f t="shared" si="209"/>
        <v>-859.63297674911405</v>
      </c>
      <c r="SPJ88" s="310">
        <f t="shared" si="209"/>
        <v>-859.63297674911405</v>
      </c>
      <c r="SPK88" s="310">
        <f t="shared" si="209"/>
        <v>-859.63297674911405</v>
      </c>
      <c r="SPL88" s="310">
        <f t="shared" si="209"/>
        <v>-859.63297674911405</v>
      </c>
      <c r="SPM88" s="310">
        <f t="shared" si="209"/>
        <v>-859.63297674911405</v>
      </c>
      <c r="SPN88" s="310">
        <f t="shared" si="209"/>
        <v>-859.63297674911405</v>
      </c>
      <c r="SPO88" s="310">
        <f t="shared" si="209"/>
        <v>-859.63297674911405</v>
      </c>
      <c r="SPP88" s="310">
        <f t="shared" si="209"/>
        <v>-859.63297674911405</v>
      </c>
      <c r="SPQ88" s="310">
        <f t="shared" si="209"/>
        <v>-859.63297674911405</v>
      </c>
      <c r="SPR88" s="310">
        <f t="shared" si="209"/>
        <v>-859.63297674911405</v>
      </c>
      <c r="SPS88" s="310">
        <f t="shared" si="209"/>
        <v>-859.63297674911405</v>
      </c>
      <c r="SPT88" s="310">
        <f t="shared" si="209"/>
        <v>-859.63297674911405</v>
      </c>
      <c r="SPU88" s="310">
        <f t="shared" si="209"/>
        <v>-859.63297674911405</v>
      </c>
      <c r="SPV88" s="310">
        <f t="shared" si="209"/>
        <v>-859.63297674911405</v>
      </c>
      <c r="SPW88" s="310">
        <f t="shared" si="209"/>
        <v>-859.63297674911405</v>
      </c>
      <c r="SPX88" s="310">
        <f t="shared" si="209"/>
        <v>-859.63297674911405</v>
      </c>
      <c r="SPY88" s="310">
        <f t="shared" si="209"/>
        <v>-859.63297674911405</v>
      </c>
      <c r="SPZ88" s="310">
        <f t="shared" si="209"/>
        <v>-859.63297674911405</v>
      </c>
      <c r="SQA88" s="310">
        <f t="shared" si="209"/>
        <v>-859.63297674911405</v>
      </c>
      <c r="SQB88" s="310">
        <f t="shared" si="209"/>
        <v>-859.63297674911405</v>
      </c>
      <c r="SQC88" s="310">
        <f t="shared" si="209"/>
        <v>-859.63297674911405</v>
      </c>
      <c r="SQD88" s="310">
        <f t="shared" si="209"/>
        <v>-859.63297674911405</v>
      </c>
      <c r="SQE88" s="310">
        <f t="shared" si="209"/>
        <v>-859.63297674911405</v>
      </c>
      <c r="SQF88" s="310">
        <f t="shared" si="209"/>
        <v>-859.63297674911405</v>
      </c>
      <c r="SQG88" s="310">
        <f t="shared" si="209"/>
        <v>-859.63297674911405</v>
      </c>
      <c r="SQH88" s="310">
        <f t="shared" si="209"/>
        <v>-859.63297674911405</v>
      </c>
      <c r="SQI88" s="310">
        <f t="shared" si="209"/>
        <v>-859.63297674911405</v>
      </c>
      <c r="SQJ88" s="310">
        <f t="shared" si="209"/>
        <v>-859.63297674911405</v>
      </c>
      <c r="SQK88" s="310">
        <f t="shared" si="209"/>
        <v>-859.63297674911405</v>
      </c>
      <c r="SQL88" s="310">
        <f t="shared" si="209"/>
        <v>-859.63297674911405</v>
      </c>
      <c r="SQM88" s="310">
        <f t="shared" si="209"/>
        <v>-859.63297674911405</v>
      </c>
      <c r="SQN88" s="310">
        <f t="shared" si="209"/>
        <v>-859.63297674911405</v>
      </c>
      <c r="SQO88" s="310">
        <f t="shared" si="209"/>
        <v>-859.63297674911405</v>
      </c>
      <c r="SQP88" s="310">
        <f t="shared" si="209"/>
        <v>-859.63297674911405</v>
      </c>
      <c r="SQQ88" s="310">
        <f t="shared" si="209"/>
        <v>-859.63297674911405</v>
      </c>
      <c r="SQR88" s="310">
        <f t="shared" si="209"/>
        <v>-859.63297674911405</v>
      </c>
      <c r="SQS88" s="310">
        <f t="shared" si="209"/>
        <v>-859.63297674911405</v>
      </c>
      <c r="SQT88" s="310">
        <f t="shared" si="209"/>
        <v>-859.63297674911405</v>
      </c>
      <c r="SQU88" s="310">
        <f t="shared" si="209"/>
        <v>-859.63297674911405</v>
      </c>
      <c r="SQV88" s="310">
        <f t="shared" si="209"/>
        <v>-859.63297674911405</v>
      </c>
      <c r="SQW88" s="310">
        <f t="shared" si="209"/>
        <v>-859.63297674911405</v>
      </c>
      <c r="SQX88" s="310">
        <f t="shared" si="209"/>
        <v>-859.63297674911405</v>
      </c>
      <c r="SQY88" s="310">
        <f t="shared" si="209"/>
        <v>-859.63297674911405</v>
      </c>
      <c r="SQZ88" s="310">
        <f t="shared" si="209"/>
        <v>-859.63297674911405</v>
      </c>
      <c r="SRA88" s="310">
        <f t="shared" si="209"/>
        <v>-859.63297674911405</v>
      </c>
      <c r="SRB88" s="310">
        <f t="shared" si="209"/>
        <v>-859.63297674911405</v>
      </c>
      <c r="SRC88" s="310">
        <f t="shared" si="209"/>
        <v>-859.63297674911405</v>
      </c>
      <c r="SRD88" s="310">
        <f t="shared" si="209"/>
        <v>-859.63297674911405</v>
      </c>
      <c r="SRE88" s="310">
        <f t="shared" si="209"/>
        <v>-859.63297674911405</v>
      </c>
      <c r="SRF88" s="310">
        <f t="shared" si="209"/>
        <v>-859.63297674911405</v>
      </c>
      <c r="SRG88" s="310">
        <f t="shared" si="209"/>
        <v>-859.63297674911405</v>
      </c>
      <c r="SRH88" s="310">
        <f t="shared" si="209"/>
        <v>-859.63297674911405</v>
      </c>
      <c r="SRI88" s="310">
        <f t="shared" si="209"/>
        <v>-859.63297674911405</v>
      </c>
      <c r="SRJ88" s="310">
        <f t="shared" ref="SRJ88:STU88" si="210">(SRJ$87*$B101+SUM($F$8:$F$10)-((SRJ$87*$B101+SUM($F$8:$F$10))/$F$11*$F$40)-($F$27*SRJ$87/$D$7)-SUM($F$14:$F$26,$F$28:$F$33,$F$35:$F$36,$F$41))</f>
        <v>-859.63297674911405</v>
      </c>
      <c r="SRK88" s="310">
        <f t="shared" si="210"/>
        <v>-859.63297674911405</v>
      </c>
      <c r="SRL88" s="310">
        <f t="shared" si="210"/>
        <v>-859.63297674911405</v>
      </c>
      <c r="SRM88" s="310">
        <f t="shared" si="210"/>
        <v>-859.63297674911405</v>
      </c>
      <c r="SRN88" s="310">
        <f t="shared" si="210"/>
        <v>-859.63297674911405</v>
      </c>
      <c r="SRO88" s="310">
        <f t="shared" si="210"/>
        <v>-859.63297674911405</v>
      </c>
      <c r="SRP88" s="310">
        <f t="shared" si="210"/>
        <v>-859.63297674911405</v>
      </c>
      <c r="SRQ88" s="310">
        <f t="shared" si="210"/>
        <v>-859.63297674911405</v>
      </c>
      <c r="SRR88" s="310">
        <f t="shared" si="210"/>
        <v>-859.63297674911405</v>
      </c>
      <c r="SRS88" s="310">
        <f t="shared" si="210"/>
        <v>-859.63297674911405</v>
      </c>
      <c r="SRT88" s="310">
        <f t="shared" si="210"/>
        <v>-859.63297674911405</v>
      </c>
      <c r="SRU88" s="310">
        <f t="shared" si="210"/>
        <v>-859.63297674911405</v>
      </c>
      <c r="SRV88" s="310">
        <f t="shared" si="210"/>
        <v>-859.63297674911405</v>
      </c>
      <c r="SRW88" s="310">
        <f t="shared" si="210"/>
        <v>-859.63297674911405</v>
      </c>
      <c r="SRX88" s="310">
        <f t="shared" si="210"/>
        <v>-859.63297674911405</v>
      </c>
      <c r="SRY88" s="310">
        <f t="shared" si="210"/>
        <v>-859.63297674911405</v>
      </c>
      <c r="SRZ88" s="310">
        <f t="shared" si="210"/>
        <v>-859.63297674911405</v>
      </c>
      <c r="SSA88" s="310">
        <f t="shared" si="210"/>
        <v>-859.63297674911405</v>
      </c>
      <c r="SSB88" s="310">
        <f t="shared" si="210"/>
        <v>-859.63297674911405</v>
      </c>
      <c r="SSC88" s="310">
        <f t="shared" si="210"/>
        <v>-859.63297674911405</v>
      </c>
      <c r="SSD88" s="310">
        <f t="shared" si="210"/>
        <v>-859.63297674911405</v>
      </c>
      <c r="SSE88" s="310">
        <f t="shared" si="210"/>
        <v>-859.63297674911405</v>
      </c>
      <c r="SSF88" s="310">
        <f t="shared" si="210"/>
        <v>-859.63297674911405</v>
      </c>
      <c r="SSG88" s="310">
        <f t="shared" si="210"/>
        <v>-859.63297674911405</v>
      </c>
      <c r="SSH88" s="310">
        <f t="shared" si="210"/>
        <v>-859.63297674911405</v>
      </c>
      <c r="SSI88" s="310">
        <f t="shared" si="210"/>
        <v>-859.63297674911405</v>
      </c>
      <c r="SSJ88" s="310">
        <f t="shared" si="210"/>
        <v>-859.63297674911405</v>
      </c>
      <c r="SSK88" s="310">
        <f t="shared" si="210"/>
        <v>-859.63297674911405</v>
      </c>
      <c r="SSL88" s="310">
        <f t="shared" si="210"/>
        <v>-859.63297674911405</v>
      </c>
      <c r="SSM88" s="310">
        <f t="shared" si="210"/>
        <v>-859.63297674911405</v>
      </c>
      <c r="SSN88" s="310">
        <f t="shared" si="210"/>
        <v>-859.63297674911405</v>
      </c>
      <c r="SSO88" s="310">
        <f t="shared" si="210"/>
        <v>-859.63297674911405</v>
      </c>
      <c r="SSP88" s="310">
        <f t="shared" si="210"/>
        <v>-859.63297674911405</v>
      </c>
      <c r="SSQ88" s="310">
        <f t="shared" si="210"/>
        <v>-859.63297674911405</v>
      </c>
      <c r="SSR88" s="310">
        <f t="shared" si="210"/>
        <v>-859.63297674911405</v>
      </c>
      <c r="SSS88" s="310">
        <f t="shared" si="210"/>
        <v>-859.63297674911405</v>
      </c>
      <c r="SST88" s="310">
        <f t="shared" si="210"/>
        <v>-859.63297674911405</v>
      </c>
      <c r="SSU88" s="310">
        <f t="shared" si="210"/>
        <v>-859.63297674911405</v>
      </c>
      <c r="SSV88" s="310">
        <f t="shared" si="210"/>
        <v>-859.63297674911405</v>
      </c>
      <c r="SSW88" s="310">
        <f t="shared" si="210"/>
        <v>-859.63297674911405</v>
      </c>
      <c r="SSX88" s="310">
        <f t="shared" si="210"/>
        <v>-859.63297674911405</v>
      </c>
      <c r="SSY88" s="310">
        <f t="shared" si="210"/>
        <v>-859.63297674911405</v>
      </c>
      <c r="SSZ88" s="310">
        <f t="shared" si="210"/>
        <v>-859.63297674911405</v>
      </c>
      <c r="STA88" s="310">
        <f t="shared" si="210"/>
        <v>-859.63297674911405</v>
      </c>
      <c r="STB88" s="310">
        <f t="shared" si="210"/>
        <v>-859.63297674911405</v>
      </c>
      <c r="STC88" s="310">
        <f t="shared" si="210"/>
        <v>-859.63297674911405</v>
      </c>
      <c r="STD88" s="310">
        <f t="shared" si="210"/>
        <v>-859.63297674911405</v>
      </c>
      <c r="STE88" s="310">
        <f t="shared" si="210"/>
        <v>-859.63297674911405</v>
      </c>
      <c r="STF88" s="310">
        <f t="shared" si="210"/>
        <v>-859.63297674911405</v>
      </c>
      <c r="STG88" s="310">
        <f t="shared" si="210"/>
        <v>-859.63297674911405</v>
      </c>
      <c r="STH88" s="310">
        <f t="shared" si="210"/>
        <v>-859.63297674911405</v>
      </c>
      <c r="STI88" s="310">
        <f t="shared" si="210"/>
        <v>-859.63297674911405</v>
      </c>
      <c r="STJ88" s="310">
        <f t="shared" si="210"/>
        <v>-859.63297674911405</v>
      </c>
      <c r="STK88" s="310">
        <f t="shared" si="210"/>
        <v>-859.63297674911405</v>
      </c>
      <c r="STL88" s="310">
        <f t="shared" si="210"/>
        <v>-859.63297674911405</v>
      </c>
      <c r="STM88" s="310">
        <f t="shared" si="210"/>
        <v>-859.63297674911405</v>
      </c>
      <c r="STN88" s="310">
        <f t="shared" si="210"/>
        <v>-859.63297674911405</v>
      </c>
      <c r="STO88" s="310">
        <f t="shared" si="210"/>
        <v>-859.63297674911405</v>
      </c>
      <c r="STP88" s="310">
        <f t="shared" si="210"/>
        <v>-859.63297674911405</v>
      </c>
      <c r="STQ88" s="310">
        <f t="shared" si="210"/>
        <v>-859.63297674911405</v>
      </c>
      <c r="STR88" s="310">
        <f t="shared" si="210"/>
        <v>-859.63297674911405</v>
      </c>
      <c r="STS88" s="310">
        <f t="shared" si="210"/>
        <v>-859.63297674911405</v>
      </c>
      <c r="STT88" s="310">
        <f t="shared" si="210"/>
        <v>-859.63297674911405</v>
      </c>
      <c r="STU88" s="310">
        <f t="shared" si="210"/>
        <v>-859.63297674911405</v>
      </c>
      <c r="STV88" s="310">
        <f t="shared" ref="STV88:SWG88" si="211">(STV$87*$B101+SUM($F$8:$F$10)-((STV$87*$B101+SUM($F$8:$F$10))/$F$11*$F$40)-($F$27*STV$87/$D$7)-SUM($F$14:$F$26,$F$28:$F$33,$F$35:$F$36,$F$41))</f>
        <v>-859.63297674911405</v>
      </c>
      <c r="STW88" s="310">
        <f t="shared" si="211"/>
        <v>-859.63297674911405</v>
      </c>
      <c r="STX88" s="310">
        <f t="shared" si="211"/>
        <v>-859.63297674911405</v>
      </c>
      <c r="STY88" s="310">
        <f t="shared" si="211"/>
        <v>-859.63297674911405</v>
      </c>
      <c r="STZ88" s="310">
        <f t="shared" si="211"/>
        <v>-859.63297674911405</v>
      </c>
      <c r="SUA88" s="310">
        <f t="shared" si="211"/>
        <v>-859.63297674911405</v>
      </c>
      <c r="SUB88" s="310">
        <f t="shared" si="211"/>
        <v>-859.63297674911405</v>
      </c>
      <c r="SUC88" s="310">
        <f t="shared" si="211"/>
        <v>-859.63297674911405</v>
      </c>
      <c r="SUD88" s="310">
        <f t="shared" si="211"/>
        <v>-859.63297674911405</v>
      </c>
      <c r="SUE88" s="310">
        <f t="shared" si="211"/>
        <v>-859.63297674911405</v>
      </c>
      <c r="SUF88" s="310">
        <f t="shared" si="211"/>
        <v>-859.63297674911405</v>
      </c>
      <c r="SUG88" s="310">
        <f t="shared" si="211"/>
        <v>-859.63297674911405</v>
      </c>
      <c r="SUH88" s="310">
        <f t="shared" si="211"/>
        <v>-859.63297674911405</v>
      </c>
      <c r="SUI88" s="310">
        <f t="shared" si="211"/>
        <v>-859.63297674911405</v>
      </c>
      <c r="SUJ88" s="310">
        <f t="shared" si="211"/>
        <v>-859.63297674911405</v>
      </c>
      <c r="SUK88" s="310">
        <f t="shared" si="211"/>
        <v>-859.63297674911405</v>
      </c>
      <c r="SUL88" s="310">
        <f t="shared" si="211"/>
        <v>-859.63297674911405</v>
      </c>
      <c r="SUM88" s="310">
        <f t="shared" si="211"/>
        <v>-859.63297674911405</v>
      </c>
      <c r="SUN88" s="310">
        <f t="shared" si="211"/>
        <v>-859.63297674911405</v>
      </c>
      <c r="SUO88" s="310">
        <f t="shared" si="211"/>
        <v>-859.63297674911405</v>
      </c>
      <c r="SUP88" s="310">
        <f t="shared" si="211"/>
        <v>-859.63297674911405</v>
      </c>
      <c r="SUQ88" s="310">
        <f t="shared" si="211"/>
        <v>-859.63297674911405</v>
      </c>
      <c r="SUR88" s="310">
        <f t="shared" si="211"/>
        <v>-859.63297674911405</v>
      </c>
      <c r="SUS88" s="310">
        <f t="shared" si="211"/>
        <v>-859.63297674911405</v>
      </c>
      <c r="SUT88" s="310">
        <f t="shared" si="211"/>
        <v>-859.63297674911405</v>
      </c>
      <c r="SUU88" s="310">
        <f t="shared" si="211"/>
        <v>-859.63297674911405</v>
      </c>
      <c r="SUV88" s="310">
        <f t="shared" si="211"/>
        <v>-859.63297674911405</v>
      </c>
      <c r="SUW88" s="310">
        <f t="shared" si="211"/>
        <v>-859.63297674911405</v>
      </c>
      <c r="SUX88" s="310">
        <f t="shared" si="211"/>
        <v>-859.63297674911405</v>
      </c>
      <c r="SUY88" s="310">
        <f t="shared" si="211"/>
        <v>-859.63297674911405</v>
      </c>
      <c r="SUZ88" s="310">
        <f t="shared" si="211"/>
        <v>-859.63297674911405</v>
      </c>
      <c r="SVA88" s="310">
        <f t="shared" si="211"/>
        <v>-859.63297674911405</v>
      </c>
      <c r="SVB88" s="310">
        <f t="shared" si="211"/>
        <v>-859.63297674911405</v>
      </c>
      <c r="SVC88" s="310">
        <f t="shared" si="211"/>
        <v>-859.63297674911405</v>
      </c>
      <c r="SVD88" s="310">
        <f t="shared" si="211"/>
        <v>-859.63297674911405</v>
      </c>
      <c r="SVE88" s="310">
        <f t="shared" si="211"/>
        <v>-859.63297674911405</v>
      </c>
      <c r="SVF88" s="310">
        <f t="shared" si="211"/>
        <v>-859.63297674911405</v>
      </c>
      <c r="SVG88" s="310">
        <f t="shared" si="211"/>
        <v>-859.63297674911405</v>
      </c>
      <c r="SVH88" s="310">
        <f t="shared" si="211"/>
        <v>-859.63297674911405</v>
      </c>
      <c r="SVI88" s="310">
        <f t="shared" si="211"/>
        <v>-859.63297674911405</v>
      </c>
      <c r="SVJ88" s="310">
        <f t="shared" si="211"/>
        <v>-859.63297674911405</v>
      </c>
      <c r="SVK88" s="310">
        <f t="shared" si="211"/>
        <v>-859.63297674911405</v>
      </c>
      <c r="SVL88" s="310">
        <f t="shared" si="211"/>
        <v>-859.63297674911405</v>
      </c>
      <c r="SVM88" s="310">
        <f t="shared" si="211"/>
        <v>-859.63297674911405</v>
      </c>
      <c r="SVN88" s="310">
        <f t="shared" si="211"/>
        <v>-859.63297674911405</v>
      </c>
      <c r="SVO88" s="310">
        <f t="shared" si="211"/>
        <v>-859.63297674911405</v>
      </c>
      <c r="SVP88" s="310">
        <f t="shared" si="211"/>
        <v>-859.63297674911405</v>
      </c>
      <c r="SVQ88" s="310">
        <f t="shared" si="211"/>
        <v>-859.63297674911405</v>
      </c>
      <c r="SVR88" s="310">
        <f t="shared" si="211"/>
        <v>-859.63297674911405</v>
      </c>
      <c r="SVS88" s="310">
        <f t="shared" si="211"/>
        <v>-859.63297674911405</v>
      </c>
      <c r="SVT88" s="310">
        <f t="shared" si="211"/>
        <v>-859.63297674911405</v>
      </c>
      <c r="SVU88" s="310">
        <f t="shared" si="211"/>
        <v>-859.63297674911405</v>
      </c>
      <c r="SVV88" s="310">
        <f t="shared" si="211"/>
        <v>-859.63297674911405</v>
      </c>
      <c r="SVW88" s="310">
        <f t="shared" si="211"/>
        <v>-859.63297674911405</v>
      </c>
      <c r="SVX88" s="310">
        <f t="shared" si="211"/>
        <v>-859.63297674911405</v>
      </c>
      <c r="SVY88" s="310">
        <f t="shared" si="211"/>
        <v>-859.63297674911405</v>
      </c>
      <c r="SVZ88" s="310">
        <f t="shared" si="211"/>
        <v>-859.63297674911405</v>
      </c>
      <c r="SWA88" s="310">
        <f t="shared" si="211"/>
        <v>-859.63297674911405</v>
      </c>
      <c r="SWB88" s="310">
        <f t="shared" si="211"/>
        <v>-859.63297674911405</v>
      </c>
      <c r="SWC88" s="310">
        <f t="shared" si="211"/>
        <v>-859.63297674911405</v>
      </c>
      <c r="SWD88" s="310">
        <f t="shared" si="211"/>
        <v>-859.63297674911405</v>
      </c>
      <c r="SWE88" s="310">
        <f t="shared" si="211"/>
        <v>-859.63297674911405</v>
      </c>
      <c r="SWF88" s="310">
        <f t="shared" si="211"/>
        <v>-859.63297674911405</v>
      </c>
      <c r="SWG88" s="310">
        <f t="shared" si="211"/>
        <v>-859.63297674911405</v>
      </c>
      <c r="SWH88" s="310">
        <f t="shared" ref="SWH88:SYS88" si="212">(SWH$87*$B101+SUM($F$8:$F$10)-((SWH$87*$B101+SUM($F$8:$F$10))/$F$11*$F$40)-($F$27*SWH$87/$D$7)-SUM($F$14:$F$26,$F$28:$F$33,$F$35:$F$36,$F$41))</f>
        <v>-859.63297674911405</v>
      </c>
      <c r="SWI88" s="310">
        <f t="shared" si="212"/>
        <v>-859.63297674911405</v>
      </c>
      <c r="SWJ88" s="310">
        <f t="shared" si="212"/>
        <v>-859.63297674911405</v>
      </c>
      <c r="SWK88" s="310">
        <f t="shared" si="212"/>
        <v>-859.63297674911405</v>
      </c>
      <c r="SWL88" s="310">
        <f t="shared" si="212"/>
        <v>-859.63297674911405</v>
      </c>
      <c r="SWM88" s="310">
        <f t="shared" si="212"/>
        <v>-859.63297674911405</v>
      </c>
      <c r="SWN88" s="310">
        <f t="shared" si="212"/>
        <v>-859.63297674911405</v>
      </c>
      <c r="SWO88" s="310">
        <f t="shared" si="212"/>
        <v>-859.63297674911405</v>
      </c>
      <c r="SWP88" s="310">
        <f t="shared" si="212"/>
        <v>-859.63297674911405</v>
      </c>
      <c r="SWQ88" s="310">
        <f t="shared" si="212"/>
        <v>-859.63297674911405</v>
      </c>
      <c r="SWR88" s="310">
        <f t="shared" si="212"/>
        <v>-859.63297674911405</v>
      </c>
      <c r="SWS88" s="310">
        <f t="shared" si="212"/>
        <v>-859.63297674911405</v>
      </c>
      <c r="SWT88" s="310">
        <f t="shared" si="212"/>
        <v>-859.63297674911405</v>
      </c>
      <c r="SWU88" s="310">
        <f t="shared" si="212"/>
        <v>-859.63297674911405</v>
      </c>
      <c r="SWV88" s="310">
        <f t="shared" si="212"/>
        <v>-859.63297674911405</v>
      </c>
      <c r="SWW88" s="310">
        <f t="shared" si="212"/>
        <v>-859.63297674911405</v>
      </c>
      <c r="SWX88" s="310">
        <f t="shared" si="212"/>
        <v>-859.63297674911405</v>
      </c>
      <c r="SWY88" s="310">
        <f t="shared" si="212"/>
        <v>-859.63297674911405</v>
      </c>
      <c r="SWZ88" s="310">
        <f t="shared" si="212"/>
        <v>-859.63297674911405</v>
      </c>
      <c r="SXA88" s="310">
        <f t="shared" si="212"/>
        <v>-859.63297674911405</v>
      </c>
      <c r="SXB88" s="310">
        <f t="shared" si="212"/>
        <v>-859.63297674911405</v>
      </c>
      <c r="SXC88" s="310">
        <f t="shared" si="212"/>
        <v>-859.63297674911405</v>
      </c>
      <c r="SXD88" s="310">
        <f t="shared" si="212"/>
        <v>-859.63297674911405</v>
      </c>
      <c r="SXE88" s="310">
        <f t="shared" si="212"/>
        <v>-859.63297674911405</v>
      </c>
      <c r="SXF88" s="310">
        <f t="shared" si="212"/>
        <v>-859.63297674911405</v>
      </c>
      <c r="SXG88" s="310">
        <f t="shared" si="212"/>
        <v>-859.63297674911405</v>
      </c>
      <c r="SXH88" s="310">
        <f t="shared" si="212"/>
        <v>-859.63297674911405</v>
      </c>
      <c r="SXI88" s="310">
        <f t="shared" si="212"/>
        <v>-859.63297674911405</v>
      </c>
      <c r="SXJ88" s="310">
        <f t="shared" si="212"/>
        <v>-859.63297674911405</v>
      </c>
      <c r="SXK88" s="310">
        <f t="shared" si="212"/>
        <v>-859.63297674911405</v>
      </c>
      <c r="SXL88" s="310">
        <f t="shared" si="212"/>
        <v>-859.63297674911405</v>
      </c>
      <c r="SXM88" s="310">
        <f t="shared" si="212"/>
        <v>-859.63297674911405</v>
      </c>
      <c r="SXN88" s="310">
        <f t="shared" si="212"/>
        <v>-859.63297674911405</v>
      </c>
      <c r="SXO88" s="310">
        <f t="shared" si="212"/>
        <v>-859.63297674911405</v>
      </c>
      <c r="SXP88" s="310">
        <f t="shared" si="212"/>
        <v>-859.63297674911405</v>
      </c>
      <c r="SXQ88" s="310">
        <f t="shared" si="212"/>
        <v>-859.63297674911405</v>
      </c>
      <c r="SXR88" s="310">
        <f t="shared" si="212"/>
        <v>-859.63297674911405</v>
      </c>
      <c r="SXS88" s="310">
        <f t="shared" si="212"/>
        <v>-859.63297674911405</v>
      </c>
      <c r="SXT88" s="310">
        <f t="shared" si="212"/>
        <v>-859.63297674911405</v>
      </c>
      <c r="SXU88" s="310">
        <f t="shared" si="212"/>
        <v>-859.63297674911405</v>
      </c>
      <c r="SXV88" s="310">
        <f t="shared" si="212"/>
        <v>-859.63297674911405</v>
      </c>
      <c r="SXW88" s="310">
        <f t="shared" si="212"/>
        <v>-859.63297674911405</v>
      </c>
      <c r="SXX88" s="310">
        <f t="shared" si="212"/>
        <v>-859.63297674911405</v>
      </c>
      <c r="SXY88" s="310">
        <f t="shared" si="212"/>
        <v>-859.63297674911405</v>
      </c>
      <c r="SXZ88" s="310">
        <f t="shared" si="212"/>
        <v>-859.63297674911405</v>
      </c>
      <c r="SYA88" s="310">
        <f t="shared" si="212"/>
        <v>-859.63297674911405</v>
      </c>
      <c r="SYB88" s="310">
        <f t="shared" si="212"/>
        <v>-859.63297674911405</v>
      </c>
      <c r="SYC88" s="310">
        <f t="shared" si="212"/>
        <v>-859.63297674911405</v>
      </c>
      <c r="SYD88" s="310">
        <f t="shared" si="212"/>
        <v>-859.63297674911405</v>
      </c>
      <c r="SYE88" s="310">
        <f t="shared" si="212"/>
        <v>-859.63297674911405</v>
      </c>
      <c r="SYF88" s="310">
        <f t="shared" si="212"/>
        <v>-859.63297674911405</v>
      </c>
      <c r="SYG88" s="310">
        <f t="shared" si="212"/>
        <v>-859.63297674911405</v>
      </c>
      <c r="SYH88" s="310">
        <f t="shared" si="212"/>
        <v>-859.63297674911405</v>
      </c>
      <c r="SYI88" s="310">
        <f t="shared" si="212"/>
        <v>-859.63297674911405</v>
      </c>
      <c r="SYJ88" s="310">
        <f t="shared" si="212"/>
        <v>-859.63297674911405</v>
      </c>
      <c r="SYK88" s="310">
        <f t="shared" si="212"/>
        <v>-859.63297674911405</v>
      </c>
      <c r="SYL88" s="310">
        <f t="shared" si="212"/>
        <v>-859.63297674911405</v>
      </c>
      <c r="SYM88" s="310">
        <f t="shared" si="212"/>
        <v>-859.63297674911405</v>
      </c>
      <c r="SYN88" s="310">
        <f t="shared" si="212"/>
        <v>-859.63297674911405</v>
      </c>
      <c r="SYO88" s="310">
        <f t="shared" si="212"/>
        <v>-859.63297674911405</v>
      </c>
      <c r="SYP88" s="310">
        <f t="shared" si="212"/>
        <v>-859.63297674911405</v>
      </c>
      <c r="SYQ88" s="310">
        <f t="shared" si="212"/>
        <v>-859.63297674911405</v>
      </c>
      <c r="SYR88" s="310">
        <f t="shared" si="212"/>
        <v>-859.63297674911405</v>
      </c>
      <c r="SYS88" s="310">
        <f t="shared" si="212"/>
        <v>-859.63297674911405</v>
      </c>
      <c r="SYT88" s="310">
        <f t="shared" ref="SYT88:TBE88" si="213">(SYT$87*$B101+SUM($F$8:$F$10)-((SYT$87*$B101+SUM($F$8:$F$10))/$F$11*$F$40)-($F$27*SYT$87/$D$7)-SUM($F$14:$F$26,$F$28:$F$33,$F$35:$F$36,$F$41))</f>
        <v>-859.63297674911405</v>
      </c>
      <c r="SYU88" s="310">
        <f t="shared" si="213"/>
        <v>-859.63297674911405</v>
      </c>
      <c r="SYV88" s="310">
        <f t="shared" si="213"/>
        <v>-859.63297674911405</v>
      </c>
      <c r="SYW88" s="310">
        <f t="shared" si="213"/>
        <v>-859.63297674911405</v>
      </c>
      <c r="SYX88" s="310">
        <f t="shared" si="213"/>
        <v>-859.63297674911405</v>
      </c>
      <c r="SYY88" s="310">
        <f t="shared" si="213"/>
        <v>-859.63297674911405</v>
      </c>
      <c r="SYZ88" s="310">
        <f t="shared" si="213"/>
        <v>-859.63297674911405</v>
      </c>
      <c r="SZA88" s="310">
        <f t="shared" si="213"/>
        <v>-859.63297674911405</v>
      </c>
      <c r="SZB88" s="310">
        <f t="shared" si="213"/>
        <v>-859.63297674911405</v>
      </c>
      <c r="SZC88" s="310">
        <f t="shared" si="213"/>
        <v>-859.63297674911405</v>
      </c>
      <c r="SZD88" s="310">
        <f t="shared" si="213"/>
        <v>-859.63297674911405</v>
      </c>
      <c r="SZE88" s="310">
        <f t="shared" si="213"/>
        <v>-859.63297674911405</v>
      </c>
      <c r="SZF88" s="310">
        <f t="shared" si="213"/>
        <v>-859.63297674911405</v>
      </c>
      <c r="SZG88" s="310">
        <f t="shared" si="213"/>
        <v>-859.63297674911405</v>
      </c>
      <c r="SZH88" s="310">
        <f t="shared" si="213"/>
        <v>-859.63297674911405</v>
      </c>
      <c r="SZI88" s="310">
        <f t="shared" si="213"/>
        <v>-859.63297674911405</v>
      </c>
      <c r="SZJ88" s="310">
        <f t="shared" si="213"/>
        <v>-859.63297674911405</v>
      </c>
      <c r="SZK88" s="310">
        <f t="shared" si="213"/>
        <v>-859.63297674911405</v>
      </c>
      <c r="SZL88" s="310">
        <f t="shared" si="213"/>
        <v>-859.63297674911405</v>
      </c>
      <c r="SZM88" s="310">
        <f t="shared" si="213"/>
        <v>-859.63297674911405</v>
      </c>
      <c r="SZN88" s="310">
        <f t="shared" si="213"/>
        <v>-859.63297674911405</v>
      </c>
      <c r="SZO88" s="310">
        <f t="shared" si="213"/>
        <v>-859.63297674911405</v>
      </c>
      <c r="SZP88" s="310">
        <f t="shared" si="213"/>
        <v>-859.63297674911405</v>
      </c>
      <c r="SZQ88" s="310">
        <f t="shared" si="213"/>
        <v>-859.63297674911405</v>
      </c>
      <c r="SZR88" s="310">
        <f t="shared" si="213"/>
        <v>-859.63297674911405</v>
      </c>
      <c r="SZS88" s="310">
        <f t="shared" si="213"/>
        <v>-859.63297674911405</v>
      </c>
      <c r="SZT88" s="310">
        <f t="shared" si="213"/>
        <v>-859.63297674911405</v>
      </c>
      <c r="SZU88" s="310">
        <f t="shared" si="213"/>
        <v>-859.63297674911405</v>
      </c>
      <c r="SZV88" s="310">
        <f t="shared" si="213"/>
        <v>-859.63297674911405</v>
      </c>
      <c r="SZW88" s="310">
        <f t="shared" si="213"/>
        <v>-859.63297674911405</v>
      </c>
      <c r="SZX88" s="310">
        <f t="shared" si="213"/>
        <v>-859.63297674911405</v>
      </c>
      <c r="SZY88" s="310">
        <f t="shared" si="213"/>
        <v>-859.63297674911405</v>
      </c>
      <c r="SZZ88" s="310">
        <f t="shared" si="213"/>
        <v>-859.63297674911405</v>
      </c>
      <c r="TAA88" s="310">
        <f t="shared" si="213"/>
        <v>-859.63297674911405</v>
      </c>
      <c r="TAB88" s="310">
        <f t="shared" si="213"/>
        <v>-859.63297674911405</v>
      </c>
      <c r="TAC88" s="310">
        <f t="shared" si="213"/>
        <v>-859.63297674911405</v>
      </c>
      <c r="TAD88" s="310">
        <f t="shared" si="213"/>
        <v>-859.63297674911405</v>
      </c>
      <c r="TAE88" s="310">
        <f t="shared" si="213"/>
        <v>-859.63297674911405</v>
      </c>
      <c r="TAF88" s="310">
        <f t="shared" si="213"/>
        <v>-859.63297674911405</v>
      </c>
      <c r="TAG88" s="310">
        <f t="shared" si="213"/>
        <v>-859.63297674911405</v>
      </c>
      <c r="TAH88" s="310">
        <f t="shared" si="213"/>
        <v>-859.63297674911405</v>
      </c>
      <c r="TAI88" s="310">
        <f t="shared" si="213"/>
        <v>-859.63297674911405</v>
      </c>
      <c r="TAJ88" s="310">
        <f t="shared" si="213"/>
        <v>-859.63297674911405</v>
      </c>
      <c r="TAK88" s="310">
        <f t="shared" si="213"/>
        <v>-859.63297674911405</v>
      </c>
      <c r="TAL88" s="310">
        <f t="shared" si="213"/>
        <v>-859.63297674911405</v>
      </c>
      <c r="TAM88" s="310">
        <f t="shared" si="213"/>
        <v>-859.63297674911405</v>
      </c>
      <c r="TAN88" s="310">
        <f t="shared" si="213"/>
        <v>-859.63297674911405</v>
      </c>
      <c r="TAO88" s="310">
        <f t="shared" si="213"/>
        <v>-859.63297674911405</v>
      </c>
      <c r="TAP88" s="310">
        <f t="shared" si="213"/>
        <v>-859.63297674911405</v>
      </c>
      <c r="TAQ88" s="310">
        <f t="shared" si="213"/>
        <v>-859.63297674911405</v>
      </c>
      <c r="TAR88" s="310">
        <f t="shared" si="213"/>
        <v>-859.63297674911405</v>
      </c>
      <c r="TAS88" s="310">
        <f t="shared" si="213"/>
        <v>-859.63297674911405</v>
      </c>
      <c r="TAT88" s="310">
        <f t="shared" si="213"/>
        <v>-859.63297674911405</v>
      </c>
      <c r="TAU88" s="310">
        <f t="shared" si="213"/>
        <v>-859.63297674911405</v>
      </c>
      <c r="TAV88" s="310">
        <f t="shared" si="213"/>
        <v>-859.63297674911405</v>
      </c>
      <c r="TAW88" s="310">
        <f t="shared" si="213"/>
        <v>-859.63297674911405</v>
      </c>
      <c r="TAX88" s="310">
        <f t="shared" si="213"/>
        <v>-859.63297674911405</v>
      </c>
      <c r="TAY88" s="310">
        <f t="shared" si="213"/>
        <v>-859.63297674911405</v>
      </c>
      <c r="TAZ88" s="310">
        <f t="shared" si="213"/>
        <v>-859.63297674911405</v>
      </c>
      <c r="TBA88" s="310">
        <f t="shared" si="213"/>
        <v>-859.63297674911405</v>
      </c>
      <c r="TBB88" s="310">
        <f t="shared" si="213"/>
        <v>-859.63297674911405</v>
      </c>
      <c r="TBC88" s="310">
        <f t="shared" si="213"/>
        <v>-859.63297674911405</v>
      </c>
      <c r="TBD88" s="310">
        <f t="shared" si="213"/>
        <v>-859.63297674911405</v>
      </c>
      <c r="TBE88" s="310">
        <f t="shared" si="213"/>
        <v>-859.63297674911405</v>
      </c>
      <c r="TBF88" s="310">
        <f t="shared" ref="TBF88:TDQ88" si="214">(TBF$87*$B101+SUM($F$8:$F$10)-((TBF$87*$B101+SUM($F$8:$F$10))/$F$11*$F$40)-($F$27*TBF$87/$D$7)-SUM($F$14:$F$26,$F$28:$F$33,$F$35:$F$36,$F$41))</f>
        <v>-859.63297674911405</v>
      </c>
      <c r="TBG88" s="310">
        <f t="shared" si="214"/>
        <v>-859.63297674911405</v>
      </c>
      <c r="TBH88" s="310">
        <f t="shared" si="214"/>
        <v>-859.63297674911405</v>
      </c>
      <c r="TBI88" s="310">
        <f t="shared" si="214"/>
        <v>-859.63297674911405</v>
      </c>
      <c r="TBJ88" s="310">
        <f t="shared" si="214"/>
        <v>-859.63297674911405</v>
      </c>
      <c r="TBK88" s="310">
        <f t="shared" si="214"/>
        <v>-859.63297674911405</v>
      </c>
      <c r="TBL88" s="310">
        <f t="shared" si="214"/>
        <v>-859.63297674911405</v>
      </c>
      <c r="TBM88" s="310">
        <f t="shared" si="214"/>
        <v>-859.63297674911405</v>
      </c>
      <c r="TBN88" s="310">
        <f t="shared" si="214"/>
        <v>-859.63297674911405</v>
      </c>
      <c r="TBO88" s="310">
        <f t="shared" si="214"/>
        <v>-859.63297674911405</v>
      </c>
      <c r="TBP88" s="310">
        <f t="shared" si="214"/>
        <v>-859.63297674911405</v>
      </c>
      <c r="TBQ88" s="310">
        <f t="shared" si="214"/>
        <v>-859.63297674911405</v>
      </c>
      <c r="TBR88" s="310">
        <f t="shared" si="214"/>
        <v>-859.63297674911405</v>
      </c>
      <c r="TBS88" s="310">
        <f t="shared" si="214"/>
        <v>-859.63297674911405</v>
      </c>
      <c r="TBT88" s="310">
        <f t="shared" si="214"/>
        <v>-859.63297674911405</v>
      </c>
      <c r="TBU88" s="310">
        <f t="shared" si="214"/>
        <v>-859.63297674911405</v>
      </c>
      <c r="TBV88" s="310">
        <f t="shared" si="214"/>
        <v>-859.63297674911405</v>
      </c>
      <c r="TBW88" s="310">
        <f t="shared" si="214"/>
        <v>-859.63297674911405</v>
      </c>
      <c r="TBX88" s="310">
        <f t="shared" si="214"/>
        <v>-859.63297674911405</v>
      </c>
      <c r="TBY88" s="310">
        <f t="shared" si="214"/>
        <v>-859.63297674911405</v>
      </c>
      <c r="TBZ88" s="310">
        <f t="shared" si="214"/>
        <v>-859.63297674911405</v>
      </c>
      <c r="TCA88" s="310">
        <f t="shared" si="214"/>
        <v>-859.63297674911405</v>
      </c>
      <c r="TCB88" s="310">
        <f t="shared" si="214"/>
        <v>-859.63297674911405</v>
      </c>
      <c r="TCC88" s="310">
        <f t="shared" si="214"/>
        <v>-859.63297674911405</v>
      </c>
      <c r="TCD88" s="310">
        <f t="shared" si="214"/>
        <v>-859.63297674911405</v>
      </c>
      <c r="TCE88" s="310">
        <f t="shared" si="214"/>
        <v>-859.63297674911405</v>
      </c>
      <c r="TCF88" s="310">
        <f t="shared" si="214"/>
        <v>-859.63297674911405</v>
      </c>
      <c r="TCG88" s="310">
        <f t="shared" si="214"/>
        <v>-859.63297674911405</v>
      </c>
      <c r="TCH88" s="310">
        <f t="shared" si="214"/>
        <v>-859.63297674911405</v>
      </c>
      <c r="TCI88" s="310">
        <f t="shared" si="214"/>
        <v>-859.63297674911405</v>
      </c>
      <c r="TCJ88" s="310">
        <f t="shared" si="214"/>
        <v>-859.63297674911405</v>
      </c>
      <c r="TCK88" s="310">
        <f t="shared" si="214"/>
        <v>-859.63297674911405</v>
      </c>
      <c r="TCL88" s="310">
        <f t="shared" si="214"/>
        <v>-859.63297674911405</v>
      </c>
      <c r="TCM88" s="310">
        <f t="shared" si="214"/>
        <v>-859.63297674911405</v>
      </c>
      <c r="TCN88" s="310">
        <f t="shared" si="214"/>
        <v>-859.63297674911405</v>
      </c>
      <c r="TCO88" s="310">
        <f t="shared" si="214"/>
        <v>-859.63297674911405</v>
      </c>
      <c r="TCP88" s="310">
        <f t="shared" si="214"/>
        <v>-859.63297674911405</v>
      </c>
      <c r="TCQ88" s="310">
        <f t="shared" si="214"/>
        <v>-859.63297674911405</v>
      </c>
      <c r="TCR88" s="310">
        <f t="shared" si="214"/>
        <v>-859.63297674911405</v>
      </c>
      <c r="TCS88" s="310">
        <f t="shared" si="214"/>
        <v>-859.63297674911405</v>
      </c>
      <c r="TCT88" s="310">
        <f t="shared" si="214"/>
        <v>-859.63297674911405</v>
      </c>
      <c r="TCU88" s="310">
        <f t="shared" si="214"/>
        <v>-859.63297674911405</v>
      </c>
      <c r="TCV88" s="310">
        <f t="shared" si="214"/>
        <v>-859.63297674911405</v>
      </c>
      <c r="TCW88" s="310">
        <f t="shared" si="214"/>
        <v>-859.63297674911405</v>
      </c>
      <c r="TCX88" s="310">
        <f t="shared" si="214"/>
        <v>-859.63297674911405</v>
      </c>
      <c r="TCY88" s="310">
        <f t="shared" si="214"/>
        <v>-859.63297674911405</v>
      </c>
      <c r="TCZ88" s="310">
        <f t="shared" si="214"/>
        <v>-859.63297674911405</v>
      </c>
      <c r="TDA88" s="310">
        <f t="shared" si="214"/>
        <v>-859.63297674911405</v>
      </c>
      <c r="TDB88" s="310">
        <f t="shared" si="214"/>
        <v>-859.63297674911405</v>
      </c>
      <c r="TDC88" s="310">
        <f t="shared" si="214"/>
        <v>-859.63297674911405</v>
      </c>
      <c r="TDD88" s="310">
        <f t="shared" si="214"/>
        <v>-859.63297674911405</v>
      </c>
      <c r="TDE88" s="310">
        <f t="shared" si="214"/>
        <v>-859.63297674911405</v>
      </c>
      <c r="TDF88" s="310">
        <f t="shared" si="214"/>
        <v>-859.63297674911405</v>
      </c>
      <c r="TDG88" s="310">
        <f t="shared" si="214"/>
        <v>-859.63297674911405</v>
      </c>
      <c r="TDH88" s="310">
        <f t="shared" si="214"/>
        <v>-859.63297674911405</v>
      </c>
      <c r="TDI88" s="310">
        <f t="shared" si="214"/>
        <v>-859.63297674911405</v>
      </c>
      <c r="TDJ88" s="310">
        <f t="shared" si="214"/>
        <v>-859.63297674911405</v>
      </c>
      <c r="TDK88" s="310">
        <f t="shared" si="214"/>
        <v>-859.63297674911405</v>
      </c>
      <c r="TDL88" s="310">
        <f t="shared" si="214"/>
        <v>-859.63297674911405</v>
      </c>
      <c r="TDM88" s="310">
        <f t="shared" si="214"/>
        <v>-859.63297674911405</v>
      </c>
      <c r="TDN88" s="310">
        <f t="shared" si="214"/>
        <v>-859.63297674911405</v>
      </c>
      <c r="TDO88" s="310">
        <f t="shared" si="214"/>
        <v>-859.63297674911405</v>
      </c>
      <c r="TDP88" s="310">
        <f t="shared" si="214"/>
        <v>-859.63297674911405</v>
      </c>
      <c r="TDQ88" s="310">
        <f t="shared" si="214"/>
        <v>-859.63297674911405</v>
      </c>
      <c r="TDR88" s="310">
        <f t="shared" ref="TDR88:TGC88" si="215">(TDR$87*$B101+SUM($F$8:$F$10)-((TDR$87*$B101+SUM($F$8:$F$10))/$F$11*$F$40)-($F$27*TDR$87/$D$7)-SUM($F$14:$F$26,$F$28:$F$33,$F$35:$F$36,$F$41))</f>
        <v>-859.63297674911405</v>
      </c>
      <c r="TDS88" s="310">
        <f t="shared" si="215"/>
        <v>-859.63297674911405</v>
      </c>
      <c r="TDT88" s="310">
        <f t="shared" si="215"/>
        <v>-859.63297674911405</v>
      </c>
      <c r="TDU88" s="310">
        <f t="shared" si="215"/>
        <v>-859.63297674911405</v>
      </c>
      <c r="TDV88" s="310">
        <f t="shared" si="215"/>
        <v>-859.63297674911405</v>
      </c>
      <c r="TDW88" s="310">
        <f t="shared" si="215"/>
        <v>-859.63297674911405</v>
      </c>
      <c r="TDX88" s="310">
        <f t="shared" si="215"/>
        <v>-859.63297674911405</v>
      </c>
      <c r="TDY88" s="310">
        <f t="shared" si="215"/>
        <v>-859.63297674911405</v>
      </c>
      <c r="TDZ88" s="310">
        <f t="shared" si="215"/>
        <v>-859.63297674911405</v>
      </c>
      <c r="TEA88" s="310">
        <f t="shared" si="215"/>
        <v>-859.63297674911405</v>
      </c>
      <c r="TEB88" s="310">
        <f t="shared" si="215"/>
        <v>-859.63297674911405</v>
      </c>
      <c r="TEC88" s="310">
        <f t="shared" si="215"/>
        <v>-859.63297674911405</v>
      </c>
      <c r="TED88" s="310">
        <f t="shared" si="215"/>
        <v>-859.63297674911405</v>
      </c>
      <c r="TEE88" s="310">
        <f t="shared" si="215"/>
        <v>-859.63297674911405</v>
      </c>
      <c r="TEF88" s="310">
        <f t="shared" si="215"/>
        <v>-859.63297674911405</v>
      </c>
      <c r="TEG88" s="310">
        <f t="shared" si="215"/>
        <v>-859.63297674911405</v>
      </c>
      <c r="TEH88" s="310">
        <f t="shared" si="215"/>
        <v>-859.63297674911405</v>
      </c>
      <c r="TEI88" s="310">
        <f t="shared" si="215"/>
        <v>-859.63297674911405</v>
      </c>
      <c r="TEJ88" s="310">
        <f t="shared" si="215"/>
        <v>-859.63297674911405</v>
      </c>
      <c r="TEK88" s="310">
        <f t="shared" si="215"/>
        <v>-859.63297674911405</v>
      </c>
      <c r="TEL88" s="310">
        <f t="shared" si="215"/>
        <v>-859.63297674911405</v>
      </c>
      <c r="TEM88" s="310">
        <f t="shared" si="215"/>
        <v>-859.63297674911405</v>
      </c>
      <c r="TEN88" s="310">
        <f t="shared" si="215"/>
        <v>-859.63297674911405</v>
      </c>
      <c r="TEO88" s="310">
        <f t="shared" si="215"/>
        <v>-859.63297674911405</v>
      </c>
      <c r="TEP88" s="310">
        <f t="shared" si="215"/>
        <v>-859.63297674911405</v>
      </c>
      <c r="TEQ88" s="310">
        <f t="shared" si="215"/>
        <v>-859.63297674911405</v>
      </c>
      <c r="TER88" s="310">
        <f t="shared" si="215"/>
        <v>-859.63297674911405</v>
      </c>
      <c r="TES88" s="310">
        <f t="shared" si="215"/>
        <v>-859.63297674911405</v>
      </c>
      <c r="TET88" s="310">
        <f t="shared" si="215"/>
        <v>-859.63297674911405</v>
      </c>
      <c r="TEU88" s="310">
        <f t="shared" si="215"/>
        <v>-859.63297674911405</v>
      </c>
      <c r="TEV88" s="310">
        <f t="shared" si="215"/>
        <v>-859.63297674911405</v>
      </c>
      <c r="TEW88" s="310">
        <f t="shared" si="215"/>
        <v>-859.63297674911405</v>
      </c>
      <c r="TEX88" s="310">
        <f t="shared" si="215"/>
        <v>-859.63297674911405</v>
      </c>
      <c r="TEY88" s="310">
        <f t="shared" si="215"/>
        <v>-859.63297674911405</v>
      </c>
      <c r="TEZ88" s="310">
        <f t="shared" si="215"/>
        <v>-859.63297674911405</v>
      </c>
      <c r="TFA88" s="310">
        <f t="shared" si="215"/>
        <v>-859.63297674911405</v>
      </c>
      <c r="TFB88" s="310">
        <f t="shared" si="215"/>
        <v>-859.63297674911405</v>
      </c>
      <c r="TFC88" s="310">
        <f t="shared" si="215"/>
        <v>-859.63297674911405</v>
      </c>
      <c r="TFD88" s="310">
        <f t="shared" si="215"/>
        <v>-859.63297674911405</v>
      </c>
      <c r="TFE88" s="310">
        <f t="shared" si="215"/>
        <v>-859.63297674911405</v>
      </c>
      <c r="TFF88" s="310">
        <f t="shared" si="215"/>
        <v>-859.63297674911405</v>
      </c>
      <c r="TFG88" s="310">
        <f t="shared" si="215"/>
        <v>-859.63297674911405</v>
      </c>
      <c r="TFH88" s="310">
        <f t="shared" si="215"/>
        <v>-859.63297674911405</v>
      </c>
      <c r="TFI88" s="310">
        <f t="shared" si="215"/>
        <v>-859.63297674911405</v>
      </c>
      <c r="TFJ88" s="310">
        <f t="shared" si="215"/>
        <v>-859.63297674911405</v>
      </c>
      <c r="TFK88" s="310">
        <f t="shared" si="215"/>
        <v>-859.63297674911405</v>
      </c>
      <c r="TFL88" s="310">
        <f t="shared" si="215"/>
        <v>-859.63297674911405</v>
      </c>
      <c r="TFM88" s="310">
        <f t="shared" si="215"/>
        <v>-859.63297674911405</v>
      </c>
      <c r="TFN88" s="310">
        <f t="shared" si="215"/>
        <v>-859.63297674911405</v>
      </c>
      <c r="TFO88" s="310">
        <f t="shared" si="215"/>
        <v>-859.63297674911405</v>
      </c>
      <c r="TFP88" s="310">
        <f t="shared" si="215"/>
        <v>-859.63297674911405</v>
      </c>
      <c r="TFQ88" s="310">
        <f t="shared" si="215"/>
        <v>-859.63297674911405</v>
      </c>
      <c r="TFR88" s="310">
        <f t="shared" si="215"/>
        <v>-859.63297674911405</v>
      </c>
      <c r="TFS88" s="310">
        <f t="shared" si="215"/>
        <v>-859.63297674911405</v>
      </c>
      <c r="TFT88" s="310">
        <f t="shared" si="215"/>
        <v>-859.63297674911405</v>
      </c>
      <c r="TFU88" s="310">
        <f t="shared" si="215"/>
        <v>-859.63297674911405</v>
      </c>
      <c r="TFV88" s="310">
        <f t="shared" si="215"/>
        <v>-859.63297674911405</v>
      </c>
      <c r="TFW88" s="310">
        <f t="shared" si="215"/>
        <v>-859.63297674911405</v>
      </c>
      <c r="TFX88" s="310">
        <f t="shared" si="215"/>
        <v>-859.63297674911405</v>
      </c>
      <c r="TFY88" s="310">
        <f t="shared" si="215"/>
        <v>-859.63297674911405</v>
      </c>
      <c r="TFZ88" s="310">
        <f t="shared" si="215"/>
        <v>-859.63297674911405</v>
      </c>
      <c r="TGA88" s="310">
        <f t="shared" si="215"/>
        <v>-859.63297674911405</v>
      </c>
      <c r="TGB88" s="310">
        <f t="shared" si="215"/>
        <v>-859.63297674911405</v>
      </c>
      <c r="TGC88" s="310">
        <f t="shared" si="215"/>
        <v>-859.63297674911405</v>
      </c>
      <c r="TGD88" s="310">
        <f t="shared" ref="TGD88:TIO88" si="216">(TGD$87*$B101+SUM($F$8:$F$10)-((TGD$87*$B101+SUM($F$8:$F$10))/$F$11*$F$40)-($F$27*TGD$87/$D$7)-SUM($F$14:$F$26,$F$28:$F$33,$F$35:$F$36,$F$41))</f>
        <v>-859.63297674911405</v>
      </c>
      <c r="TGE88" s="310">
        <f t="shared" si="216"/>
        <v>-859.63297674911405</v>
      </c>
      <c r="TGF88" s="310">
        <f t="shared" si="216"/>
        <v>-859.63297674911405</v>
      </c>
      <c r="TGG88" s="310">
        <f t="shared" si="216"/>
        <v>-859.63297674911405</v>
      </c>
      <c r="TGH88" s="310">
        <f t="shared" si="216"/>
        <v>-859.63297674911405</v>
      </c>
      <c r="TGI88" s="310">
        <f t="shared" si="216"/>
        <v>-859.63297674911405</v>
      </c>
      <c r="TGJ88" s="310">
        <f t="shared" si="216"/>
        <v>-859.63297674911405</v>
      </c>
      <c r="TGK88" s="310">
        <f t="shared" si="216"/>
        <v>-859.63297674911405</v>
      </c>
      <c r="TGL88" s="310">
        <f t="shared" si="216"/>
        <v>-859.63297674911405</v>
      </c>
      <c r="TGM88" s="310">
        <f t="shared" si="216"/>
        <v>-859.63297674911405</v>
      </c>
      <c r="TGN88" s="310">
        <f t="shared" si="216"/>
        <v>-859.63297674911405</v>
      </c>
      <c r="TGO88" s="310">
        <f t="shared" si="216"/>
        <v>-859.63297674911405</v>
      </c>
      <c r="TGP88" s="310">
        <f t="shared" si="216"/>
        <v>-859.63297674911405</v>
      </c>
      <c r="TGQ88" s="310">
        <f t="shared" si="216"/>
        <v>-859.63297674911405</v>
      </c>
      <c r="TGR88" s="310">
        <f t="shared" si="216"/>
        <v>-859.63297674911405</v>
      </c>
      <c r="TGS88" s="310">
        <f t="shared" si="216"/>
        <v>-859.63297674911405</v>
      </c>
      <c r="TGT88" s="310">
        <f t="shared" si="216"/>
        <v>-859.63297674911405</v>
      </c>
      <c r="TGU88" s="310">
        <f t="shared" si="216"/>
        <v>-859.63297674911405</v>
      </c>
      <c r="TGV88" s="310">
        <f t="shared" si="216"/>
        <v>-859.63297674911405</v>
      </c>
      <c r="TGW88" s="310">
        <f t="shared" si="216"/>
        <v>-859.63297674911405</v>
      </c>
      <c r="TGX88" s="310">
        <f t="shared" si="216"/>
        <v>-859.63297674911405</v>
      </c>
      <c r="TGY88" s="310">
        <f t="shared" si="216"/>
        <v>-859.63297674911405</v>
      </c>
      <c r="TGZ88" s="310">
        <f t="shared" si="216"/>
        <v>-859.63297674911405</v>
      </c>
      <c r="THA88" s="310">
        <f t="shared" si="216"/>
        <v>-859.63297674911405</v>
      </c>
      <c r="THB88" s="310">
        <f t="shared" si="216"/>
        <v>-859.63297674911405</v>
      </c>
      <c r="THC88" s="310">
        <f t="shared" si="216"/>
        <v>-859.63297674911405</v>
      </c>
      <c r="THD88" s="310">
        <f t="shared" si="216"/>
        <v>-859.63297674911405</v>
      </c>
      <c r="THE88" s="310">
        <f t="shared" si="216"/>
        <v>-859.63297674911405</v>
      </c>
      <c r="THF88" s="310">
        <f t="shared" si="216"/>
        <v>-859.63297674911405</v>
      </c>
      <c r="THG88" s="310">
        <f t="shared" si="216"/>
        <v>-859.63297674911405</v>
      </c>
      <c r="THH88" s="310">
        <f t="shared" si="216"/>
        <v>-859.63297674911405</v>
      </c>
      <c r="THI88" s="310">
        <f t="shared" si="216"/>
        <v>-859.63297674911405</v>
      </c>
      <c r="THJ88" s="310">
        <f t="shared" si="216"/>
        <v>-859.63297674911405</v>
      </c>
      <c r="THK88" s="310">
        <f t="shared" si="216"/>
        <v>-859.63297674911405</v>
      </c>
      <c r="THL88" s="310">
        <f t="shared" si="216"/>
        <v>-859.63297674911405</v>
      </c>
      <c r="THM88" s="310">
        <f t="shared" si="216"/>
        <v>-859.63297674911405</v>
      </c>
      <c r="THN88" s="310">
        <f t="shared" si="216"/>
        <v>-859.63297674911405</v>
      </c>
      <c r="THO88" s="310">
        <f t="shared" si="216"/>
        <v>-859.63297674911405</v>
      </c>
      <c r="THP88" s="310">
        <f t="shared" si="216"/>
        <v>-859.63297674911405</v>
      </c>
      <c r="THQ88" s="310">
        <f t="shared" si="216"/>
        <v>-859.63297674911405</v>
      </c>
      <c r="THR88" s="310">
        <f t="shared" si="216"/>
        <v>-859.63297674911405</v>
      </c>
      <c r="THS88" s="310">
        <f t="shared" si="216"/>
        <v>-859.63297674911405</v>
      </c>
      <c r="THT88" s="310">
        <f t="shared" si="216"/>
        <v>-859.63297674911405</v>
      </c>
      <c r="THU88" s="310">
        <f t="shared" si="216"/>
        <v>-859.63297674911405</v>
      </c>
      <c r="THV88" s="310">
        <f t="shared" si="216"/>
        <v>-859.63297674911405</v>
      </c>
      <c r="THW88" s="310">
        <f t="shared" si="216"/>
        <v>-859.63297674911405</v>
      </c>
      <c r="THX88" s="310">
        <f t="shared" si="216"/>
        <v>-859.63297674911405</v>
      </c>
      <c r="THY88" s="310">
        <f t="shared" si="216"/>
        <v>-859.63297674911405</v>
      </c>
      <c r="THZ88" s="310">
        <f t="shared" si="216"/>
        <v>-859.63297674911405</v>
      </c>
      <c r="TIA88" s="310">
        <f t="shared" si="216"/>
        <v>-859.63297674911405</v>
      </c>
      <c r="TIB88" s="310">
        <f t="shared" si="216"/>
        <v>-859.63297674911405</v>
      </c>
      <c r="TIC88" s="310">
        <f t="shared" si="216"/>
        <v>-859.63297674911405</v>
      </c>
      <c r="TID88" s="310">
        <f t="shared" si="216"/>
        <v>-859.63297674911405</v>
      </c>
      <c r="TIE88" s="310">
        <f t="shared" si="216"/>
        <v>-859.63297674911405</v>
      </c>
      <c r="TIF88" s="310">
        <f t="shared" si="216"/>
        <v>-859.63297674911405</v>
      </c>
      <c r="TIG88" s="310">
        <f t="shared" si="216"/>
        <v>-859.63297674911405</v>
      </c>
      <c r="TIH88" s="310">
        <f t="shared" si="216"/>
        <v>-859.63297674911405</v>
      </c>
      <c r="TII88" s="310">
        <f t="shared" si="216"/>
        <v>-859.63297674911405</v>
      </c>
      <c r="TIJ88" s="310">
        <f t="shared" si="216"/>
        <v>-859.63297674911405</v>
      </c>
      <c r="TIK88" s="310">
        <f t="shared" si="216"/>
        <v>-859.63297674911405</v>
      </c>
      <c r="TIL88" s="310">
        <f t="shared" si="216"/>
        <v>-859.63297674911405</v>
      </c>
      <c r="TIM88" s="310">
        <f t="shared" si="216"/>
        <v>-859.63297674911405</v>
      </c>
      <c r="TIN88" s="310">
        <f t="shared" si="216"/>
        <v>-859.63297674911405</v>
      </c>
      <c r="TIO88" s="310">
        <f t="shared" si="216"/>
        <v>-859.63297674911405</v>
      </c>
      <c r="TIP88" s="310">
        <f t="shared" ref="TIP88:TLA88" si="217">(TIP$87*$B101+SUM($F$8:$F$10)-((TIP$87*$B101+SUM($F$8:$F$10))/$F$11*$F$40)-($F$27*TIP$87/$D$7)-SUM($F$14:$F$26,$F$28:$F$33,$F$35:$F$36,$F$41))</f>
        <v>-859.63297674911405</v>
      </c>
      <c r="TIQ88" s="310">
        <f t="shared" si="217"/>
        <v>-859.63297674911405</v>
      </c>
      <c r="TIR88" s="310">
        <f t="shared" si="217"/>
        <v>-859.63297674911405</v>
      </c>
      <c r="TIS88" s="310">
        <f t="shared" si="217"/>
        <v>-859.63297674911405</v>
      </c>
      <c r="TIT88" s="310">
        <f t="shared" si="217"/>
        <v>-859.63297674911405</v>
      </c>
      <c r="TIU88" s="310">
        <f t="shared" si="217"/>
        <v>-859.63297674911405</v>
      </c>
      <c r="TIV88" s="310">
        <f t="shared" si="217"/>
        <v>-859.63297674911405</v>
      </c>
      <c r="TIW88" s="310">
        <f t="shared" si="217"/>
        <v>-859.63297674911405</v>
      </c>
      <c r="TIX88" s="310">
        <f t="shared" si="217"/>
        <v>-859.63297674911405</v>
      </c>
      <c r="TIY88" s="310">
        <f t="shared" si="217"/>
        <v>-859.63297674911405</v>
      </c>
      <c r="TIZ88" s="310">
        <f t="shared" si="217"/>
        <v>-859.63297674911405</v>
      </c>
      <c r="TJA88" s="310">
        <f t="shared" si="217"/>
        <v>-859.63297674911405</v>
      </c>
      <c r="TJB88" s="310">
        <f t="shared" si="217"/>
        <v>-859.63297674911405</v>
      </c>
      <c r="TJC88" s="310">
        <f t="shared" si="217"/>
        <v>-859.63297674911405</v>
      </c>
      <c r="TJD88" s="310">
        <f t="shared" si="217"/>
        <v>-859.63297674911405</v>
      </c>
      <c r="TJE88" s="310">
        <f t="shared" si="217"/>
        <v>-859.63297674911405</v>
      </c>
      <c r="TJF88" s="310">
        <f t="shared" si="217"/>
        <v>-859.63297674911405</v>
      </c>
      <c r="TJG88" s="310">
        <f t="shared" si="217"/>
        <v>-859.63297674911405</v>
      </c>
      <c r="TJH88" s="310">
        <f t="shared" si="217"/>
        <v>-859.63297674911405</v>
      </c>
      <c r="TJI88" s="310">
        <f t="shared" si="217"/>
        <v>-859.63297674911405</v>
      </c>
      <c r="TJJ88" s="310">
        <f t="shared" si="217"/>
        <v>-859.63297674911405</v>
      </c>
      <c r="TJK88" s="310">
        <f t="shared" si="217"/>
        <v>-859.63297674911405</v>
      </c>
      <c r="TJL88" s="310">
        <f t="shared" si="217"/>
        <v>-859.63297674911405</v>
      </c>
      <c r="TJM88" s="310">
        <f t="shared" si="217"/>
        <v>-859.63297674911405</v>
      </c>
      <c r="TJN88" s="310">
        <f t="shared" si="217"/>
        <v>-859.63297674911405</v>
      </c>
      <c r="TJO88" s="310">
        <f t="shared" si="217"/>
        <v>-859.63297674911405</v>
      </c>
      <c r="TJP88" s="310">
        <f t="shared" si="217"/>
        <v>-859.63297674911405</v>
      </c>
      <c r="TJQ88" s="310">
        <f t="shared" si="217"/>
        <v>-859.63297674911405</v>
      </c>
      <c r="TJR88" s="310">
        <f t="shared" si="217"/>
        <v>-859.63297674911405</v>
      </c>
      <c r="TJS88" s="310">
        <f t="shared" si="217"/>
        <v>-859.63297674911405</v>
      </c>
      <c r="TJT88" s="310">
        <f t="shared" si="217"/>
        <v>-859.63297674911405</v>
      </c>
      <c r="TJU88" s="310">
        <f t="shared" si="217"/>
        <v>-859.63297674911405</v>
      </c>
      <c r="TJV88" s="310">
        <f t="shared" si="217"/>
        <v>-859.63297674911405</v>
      </c>
      <c r="TJW88" s="310">
        <f t="shared" si="217"/>
        <v>-859.63297674911405</v>
      </c>
      <c r="TJX88" s="310">
        <f t="shared" si="217"/>
        <v>-859.63297674911405</v>
      </c>
      <c r="TJY88" s="310">
        <f t="shared" si="217"/>
        <v>-859.63297674911405</v>
      </c>
      <c r="TJZ88" s="310">
        <f t="shared" si="217"/>
        <v>-859.63297674911405</v>
      </c>
      <c r="TKA88" s="310">
        <f t="shared" si="217"/>
        <v>-859.63297674911405</v>
      </c>
      <c r="TKB88" s="310">
        <f t="shared" si="217"/>
        <v>-859.63297674911405</v>
      </c>
      <c r="TKC88" s="310">
        <f t="shared" si="217"/>
        <v>-859.63297674911405</v>
      </c>
      <c r="TKD88" s="310">
        <f t="shared" si="217"/>
        <v>-859.63297674911405</v>
      </c>
      <c r="TKE88" s="310">
        <f t="shared" si="217"/>
        <v>-859.63297674911405</v>
      </c>
      <c r="TKF88" s="310">
        <f t="shared" si="217"/>
        <v>-859.63297674911405</v>
      </c>
      <c r="TKG88" s="310">
        <f t="shared" si="217"/>
        <v>-859.63297674911405</v>
      </c>
      <c r="TKH88" s="310">
        <f t="shared" si="217"/>
        <v>-859.63297674911405</v>
      </c>
      <c r="TKI88" s="310">
        <f t="shared" si="217"/>
        <v>-859.63297674911405</v>
      </c>
      <c r="TKJ88" s="310">
        <f t="shared" si="217"/>
        <v>-859.63297674911405</v>
      </c>
      <c r="TKK88" s="310">
        <f t="shared" si="217"/>
        <v>-859.63297674911405</v>
      </c>
      <c r="TKL88" s="310">
        <f t="shared" si="217"/>
        <v>-859.63297674911405</v>
      </c>
      <c r="TKM88" s="310">
        <f t="shared" si="217"/>
        <v>-859.63297674911405</v>
      </c>
      <c r="TKN88" s="310">
        <f t="shared" si="217"/>
        <v>-859.63297674911405</v>
      </c>
      <c r="TKO88" s="310">
        <f t="shared" si="217"/>
        <v>-859.63297674911405</v>
      </c>
      <c r="TKP88" s="310">
        <f t="shared" si="217"/>
        <v>-859.63297674911405</v>
      </c>
      <c r="TKQ88" s="310">
        <f t="shared" si="217"/>
        <v>-859.63297674911405</v>
      </c>
      <c r="TKR88" s="310">
        <f t="shared" si="217"/>
        <v>-859.63297674911405</v>
      </c>
      <c r="TKS88" s="310">
        <f t="shared" si="217"/>
        <v>-859.63297674911405</v>
      </c>
      <c r="TKT88" s="310">
        <f t="shared" si="217"/>
        <v>-859.63297674911405</v>
      </c>
      <c r="TKU88" s="310">
        <f t="shared" si="217"/>
        <v>-859.63297674911405</v>
      </c>
      <c r="TKV88" s="310">
        <f t="shared" si="217"/>
        <v>-859.63297674911405</v>
      </c>
      <c r="TKW88" s="310">
        <f t="shared" si="217"/>
        <v>-859.63297674911405</v>
      </c>
      <c r="TKX88" s="310">
        <f t="shared" si="217"/>
        <v>-859.63297674911405</v>
      </c>
      <c r="TKY88" s="310">
        <f t="shared" si="217"/>
        <v>-859.63297674911405</v>
      </c>
      <c r="TKZ88" s="310">
        <f t="shared" si="217"/>
        <v>-859.63297674911405</v>
      </c>
      <c r="TLA88" s="310">
        <f t="shared" si="217"/>
        <v>-859.63297674911405</v>
      </c>
      <c r="TLB88" s="310">
        <f t="shared" ref="TLB88:TNM88" si="218">(TLB$87*$B101+SUM($F$8:$F$10)-((TLB$87*$B101+SUM($F$8:$F$10))/$F$11*$F$40)-($F$27*TLB$87/$D$7)-SUM($F$14:$F$26,$F$28:$F$33,$F$35:$F$36,$F$41))</f>
        <v>-859.63297674911405</v>
      </c>
      <c r="TLC88" s="310">
        <f t="shared" si="218"/>
        <v>-859.63297674911405</v>
      </c>
      <c r="TLD88" s="310">
        <f t="shared" si="218"/>
        <v>-859.63297674911405</v>
      </c>
      <c r="TLE88" s="310">
        <f t="shared" si="218"/>
        <v>-859.63297674911405</v>
      </c>
      <c r="TLF88" s="310">
        <f t="shared" si="218"/>
        <v>-859.63297674911405</v>
      </c>
      <c r="TLG88" s="310">
        <f t="shared" si="218"/>
        <v>-859.63297674911405</v>
      </c>
      <c r="TLH88" s="310">
        <f t="shared" si="218"/>
        <v>-859.63297674911405</v>
      </c>
      <c r="TLI88" s="310">
        <f t="shared" si="218"/>
        <v>-859.63297674911405</v>
      </c>
      <c r="TLJ88" s="310">
        <f t="shared" si="218"/>
        <v>-859.63297674911405</v>
      </c>
      <c r="TLK88" s="310">
        <f t="shared" si="218"/>
        <v>-859.63297674911405</v>
      </c>
      <c r="TLL88" s="310">
        <f t="shared" si="218"/>
        <v>-859.63297674911405</v>
      </c>
      <c r="TLM88" s="310">
        <f t="shared" si="218"/>
        <v>-859.63297674911405</v>
      </c>
      <c r="TLN88" s="310">
        <f t="shared" si="218"/>
        <v>-859.63297674911405</v>
      </c>
      <c r="TLO88" s="310">
        <f t="shared" si="218"/>
        <v>-859.63297674911405</v>
      </c>
      <c r="TLP88" s="310">
        <f t="shared" si="218"/>
        <v>-859.63297674911405</v>
      </c>
      <c r="TLQ88" s="310">
        <f t="shared" si="218"/>
        <v>-859.63297674911405</v>
      </c>
      <c r="TLR88" s="310">
        <f t="shared" si="218"/>
        <v>-859.63297674911405</v>
      </c>
      <c r="TLS88" s="310">
        <f t="shared" si="218"/>
        <v>-859.63297674911405</v>
      </c>
      <c r="TLT88" s="310">
        <f t="shared" si="218"/>
        <v>-859.63297674911405</v>
      </c>
      <c r="TLU88" s="310">
        <f t="shared" si="218"/>
        <v>-859.63297674911405</v>
      </c>
      <c r="TLV88" s="310">
        <f t="shared" si="218"/>
        <v>-859.63297674911405</v>
      </c>
      <c r="TLW88" s="310">
        <f t="shared" si="218"/>
        <v>-859.63297674911405</v>
      </c>
      <c r="TLX88" s="310">
        <f t="shared" si="218"/>
        <v>-859.63297674911405</v>
      </c>
      <c r="TLY88" s="310">
        <f t="shared" si="218"/>
        <v>-859.63297674911405</v>
      </c>
      <c r="TLZ88" s="310">
        <f t="shared" si="218"/>
        <v>-859.63297674911405</v>
      </c>
      <c r="TMA88" s="310">
        <f t="shared" si="218"/>
        <v>-859.63297674911405</v>
      </c>
      <c r="TMB88" s="310">
        <f t="shared" si="218"/>
        <v>-859.63297674911405</v>
      </c>
      <c r="TMC88" s="310">
        <f t="shared" si="218"/>
        <v>-859.63297674911405</v>
      </c>
      <c r="TMD88" s="310">
        <f t="shared" si="218"/>
        <v>-859.63297674911405</v>
      </c>
      <c r="TME88" s="310">
        <f t="shared" si="218"/>
        <v>-859.63297674911405</v>
      </c>
      <c r="TMF88" s="310">
        <f t="shared" si="218"/>
        <v>-859.63297674911405</v>
      </c>
      <c r="TMG88" s="310">
        <f t="shared" si="218"/>
        <v>-859.63297674911405</v>
      </c>
      <c r="TMH88" s="310">
        <f t="shared" si="218"/>
        <v>-859.63297674911405</v>
      </c>
      <c r="TMI88" s="310">
        <f t="shared" si="218"/>
        <v>-859.63297674911405</v>
      </c>
      <c r="TMJ88" s="310">
        <f t="shared" si="218"/>
        <v>-859.63297674911405</v>
      </c>
      <c r="TMK88" s="310">
        <f t="shared" si="218"/>
        <v>-859.63297674911405</v>
      </c>
      <c r="TML88" s="310">
        <f t="shared" si="218"/>
        <v>-859.63297674911405</v>
      </c>
      <c r="TMM88" s="310">
        <f t="shared" si="218"/>
        <v>-859.63297674911405</v>
      </c>
      <c r="TMN88" s="310">
        <f t="shared" si="218"/>
        <v>-859.63297674911405</v>
      </c>
      <c r="TMO88" s="310">
        <f t="shared" si="218"/>
        <v>-859.63297674911405</v>
      </c>
      <c r="TMP88" s="310">
        <f t="shared" si="218"/>
        <v>-859.63297674911405</v>
      </c>
      <c r="TMQ88" s="310">
        <f t="shared" si="218"/>
        <v>-859.63297674911405</v>
      </c>
      <c r="TMR88" s="310">
        <f t="shared" si="218"/>
        <v>-859.63297674911405</v>
      </c>
      <c r="TMS88" s="310">
        <f t="shared" si="218"/>
        <v>-859.63297674911405</v>
      </c>
      <c r="TMT88" s="310">
        <f t="shared" si="218"/>
        <v>-859.63297674911405</v>
      </c>
      <c r="TMU88" s="310">
        <f t="shared" si="218"/>
        <v>-859.63297674911405</v>
      </c>
      <c r="TMV88" s="310">
        <f t="shared" si="218"/>
        <v>-859.63297674911405</v>
      </c>
      <c r="TMW88" s="310">
        <f t="shared" si="218"/>
        <v>-859.63297674911405</v>
      </c>
      <c r="TMX88" s="310">
        <f t="shared" si="218"/>
        <v>-859.63297674911405</v>
      </c>
      <c r="TMY88" s="310">
        <f t="shared" si="218"/>
        <v>-859.63297674911405</v>
      </c>
      <c r="TMZ88" s="310">
        <f t="shared" si="218"/>
        <v>-859.63297674911405</v>
      </c>
      <c r="TNA88" s="310">
        <f t="shared" si="218"/>
        <v>-859.63297674911405</v>
      </c>
      <c r="TNB88" s="310">
        <f t="shared" si="218"/>
        <v>-859.63297674911405</v>
      </c>
      <c r="TNC88" s="310">
        <f t="shared" si="218"/>
        <v>-859.63297674911405</v>
      </c>
      <c r="TND88" s="310">
        <f t="shared" si="218"/>
        <v>-859.63297674911405</v>
      </c>
      <c r="TNE88" s="310">
        <f t="shared" si="218"/>
        <v>-859.63297674911405</v>
      </c>
      <c r="TNF88" s="310">
        <f t="shared" si="218"/>
        <v>-859.63297674911405</v>
      </c>
      <c r="TNG88" s="310">
        <f t="shared" si="218"/>
        <v>-859.63297674911405</v>
      </c>
      <c r="TNH88" s="310">
        <f t="shared" si="218"/>
        <v>-859.63297674911405</v>
      </c>
      <c r="TNI88" s="310">
        <f t="shared" si="218"/>
        <v>-859.63297674911405</v>
      </c>
      <c r="TNJ88" s="310">
        <f t="shared" si="218"/>
        <v>-859.63297674911405</v>
      </c>
      <c r="TNK88" s="310">
        <f t="shared" si="218"/>
        <v>-859.63297674911405</v>
      </c>
      <c r="TNL88" s="310">
        <f t="shared" si="218"/>
        <v>-859.63297674911405</v>
      </c>
      <c r="TNM88" s="310">
        <f t="shared" si="218"/>
        <v>-859.63297674911405</v>
      </c>
      <c r="TNN88" s="310">
        <f t="shared" ref="TNN88:TPY88" si="219">(TNN$87*$B101+SUM($F$8:$F$10)-((TNN$87*$B101+SUM($F$8:$F$10))/$F$11*$F$40)-($F$27*TNN$87/$D$7)-SUM($F$14:$F$26,$F$28:$F$33,$F$35:$F$36,$F$41))</f>
        <v>-859.63297674911405</v>
      </c>
      <c r="TNO88" s="310">
        <f t="shared" si="219"/>
        <v>-859.63297674911405</v>
      </c>
      <c r="TNP88" s="310">
        <f t="shared" si="219"/>
        <v>-859.63297674911405</v>
      </c>
      <c r="TNQ88" s="310">
        <f t="shared" si="219"/>
        <v>-859.63297674911405</v>
      </c>
      <c r="TNR88" s="310">
        <f t="shared" si="219"/>
        <v>-859.63297674911405</v>
      </c>
      <c r="TNS88" s="310">
        <f t="shared" si="219"/>
        <v>-859.63297674911405</v>
      </c>
      <c r="TNT88" s="310">
        <f t="shared" si="219"/>
        <v>-859.63297674911405</v>
      </c>
      <c r="TNU88" s="310">
        <f t="shared" si="219"/>
        <v>-859.63297674911405</v>
      </c>
      <c r="TNV88" s="310">
        <f t="shared" si="219"/>
        <v>-859.63297674911405</v>
      </c>
      <c r="TNW88" s="310">
        <f t="shared" si="219"/>
        <v>-859.63297674911405</v>
      </c>
      <c r="TNX88" s="310">
        <f t="shared" si="219"/>
        <v>-859.63297674911405</v>
      </c>
      <c r="TNY88" s="310">
        <f t="shared" si="219"/>
        <v>-859.63297674911405</v>
      </c>
      <c r="TNZ88" s="310">
        <f t="shared" si="219"/>
        <v>-859.63297674911405</v>
      </c>
      <c r="TOA88" s="310">
        <f t="shared" si="219"/>
        <v>-859.63297674911405</v>
      </c>
      <c r="TOB88" s="310">
        <f t="shared" si="219"/>
        <v>-859.63297674911405</v>
      </c>
      <c r="TOC88" s="310">
        <f t="shared" si="219"/>
        <v>-859.63297674911405</v>
      </c>
      <c r="TOD88" s="310">
        <f t="shared" si="219"/>
        <v>-859.63297674911405</v>
      </c>
      <c r="TOE88" s="310">
        <f t="shared" si="219"/>
        <v>-859.63297674911405</v>
      </c>
      <c r="TOF88" s="310">
        <f t="shared" si="219"/>
        <v>-859.63297674911405</v>
      </c>
      <c r="TOG88" s="310">
        <f t="shared" si="219"/>
        <v>-859.63297674911405</v>
      </c>
      <c r="TOH88" s="310">
        <f t="shared" si="219"/>
        <v>-859.63297674911405</v>
      </c>
      <c r="TOI88" s="310">
        <f t="shared" si="219"/>
        <v>-859.63297674911405</v>
      </c>
      <c r="TOJ88" s="310">
        <f t="shared" si="219"/>
        <v>-859.63297674911405</v>
      </c>
      <c r="TOK88" s="310">
        <f t="shared" si="219"/>
        <v>-859.63297674911405</v>
      </c>
      <c r="TOL88" s="310">
        <f t="shared" si="219"/>
        <v>-859.63297674911405</v>
      </c>
      <c r="TOM88" s="310">
        <f t="shared" si="219"/>
        <v>-859.63297674911405</v>
      </c>
      <c r="TON88" s="310">
        <f t="shared" si="219"/>
        <v>-859.63297674911405</v>
      </c>
      <c r="TOO88" s="310">
        <f t="shared" si="219"/>
        <v>-859.63297674911405</v>
      </c>
      <c r="TOP88" s="310">
        <f t="shared" si="219"/>
        <v>-859.63297674911405</v>
      </c>
      <c r="TOQ88" s="310">
        <f t="shared" si="219"/>
        <v>-859.63297674911405</v>
      </c>
      <c r="TOR88" s="310">
        <f t="shared" si="219"/>
        <v>-859.63297674911405</v>
      </c>
      <c r="TOS88" s="310">
        <f t="shared" si="219"/>
        <v>-859.63297674911405</v>
      </c>
      <c r="TOT88" s="310">
        <f t="shared" si="219"/>
        <v>-859.63297674911405</v>
      </c>
      <c r="TOU88" s="310">
        <f t="shared" si="219"/>
        <v>-859.63297674911405</v>
      </c>
      <c r="TOV88" s="310">
        <f t="shared" si="219"/>
        <v>-859.63297674911405</v>
      </c>
      <c r="TOW88" s="310">
        <f t="shared" si="219"/>
        <v>-859.63297674911405</v>
      </c>
      <c r="TOX88" s="310">
        <f t="shared" si="219"/>
        <v>-859.63297674911405</v>
      </c>
      <c r="TOY88" s="310">
        <f t="shared" si="219"/>
        <v>-859.63297674911405</v>
      </c>
      <c r="TOZ88" s="310">
        <f t="shared" si="219"/>
        <v>-859.63297674911405</v>
      </c>
      <c r="TPA88" s="310">
        <f t="shared" si="219"/>
        <v>-859.63297674911405</v>
      </c>
      <c r="TPB88" s="310">
        <f t="shared" si="219"/>
        <v>-859.63297674911405</v>
      </c>
      <c r="TPC88" s="310">
        <f t="shared" si="219"/>
        <v>-859.63297674911405</v>
      </c>
      <c r="TPD88" s="310">
        <f t="shared" si="219"/>
        <v>-859.63297674911405</v>
      </c>
      <c r="TPE88" s="310">
        <f t="shared" si="219"/>
        <v>-859.63297674911405</v>
      </c>
      <c r="TPF88" s="310">
        <f t="shared" si="219"/>
        <v>-859.63297674911405</v>
      </c>
      <c r="TPG88" s="310">
        <f t="shared" si="219"/>
        <v>-859.63297674911405</v>
      </c>
      <c r="TPH88" s="310">
        <f t="shared" si="219"/>
        <v>-859.63297674911405</v>
      </c>
      <c r="TPI88" s="310">
        <f t="shared" si="219"/>
        <v>-859.63297674911405</v>
      </c>
      <c r="TPJ88" s="310">
        <f t="shared" si="219"/>
        <v>-859.63297674911405</v>
      </c>
      <c r="TPK88" s="310">
        <f t="shared" si="219"/>
        <v>-859.63297674911405</v>
      </c>
      <c r="TPL88" s="310">
        <f t="shared" si="219"/>
        <v>-859.63297674911405</v>
      </c>
      <c r="TPM88" s="310">
        <f t="shared" si="219"/>
        <v>-859.63297674911405</v>
      </c>
      <c r="TPN88" s="310">
        <f t="shared" si="219"/>
        <v>-859.63297674911405</v>
      </c>
      <c r="TPO88" s="310">
        <f t="shared" si="219"/>
        <v>-859.63297674911405</v>
      </c>
      <c r="TPP88" s="310">
        <f t="shared" si="219"/>
        <v>-859.63297674911405</v>
      </c>
      <c r="TPQ88" s="310">
        <f t="shared" si="219"/>
        <v>-859.63297674911405</v>
      </c>
      <c r="TPR88" s="310">
        <f t="shared" si="219"/>
        <v>-859.63297674911405</v>
      </c>
      <c r="TPS88" s="310">
        <f t="shared" si="219"/>
        <v>-859.63297674911405</v>
      </c>
      <c r="TPT88" s="310">
        <f t="shared" si="219"/>
        <v>-859.63297674911405</v>
      </c>
      <c r="TPU88" s="310">
        <f t="shared" si="219"/>
        <v>-859.63297674911405</v>
      </c>
      <c r="TPV88" s="310">
        <f t="shared" si="219"/>
        <v>-859.63297674911405</v>
      </c>
      <c r="TPW88" s="310">
        <f t="shared" si="219"/>
        <v>-859.63297674911405</v>
      </c>
      <c r="TPX88" s="310">
        <f t="shared" si="219"/>
        <v>-859.63297674911405</v>
      </c>
      <c r="TPY88" s="310">
        <f t="shared" si="219"/>
        <v>-859.63297674911405</v>
      </c>
      <c r="TPZ88" s="310">
        <f t="shared" ref="TPZ88:TSK88" si="220">(TPZ$87*$B101+SUM($F$8:$F$10)-((TPZ$87*$B101+SUM($F$8:$F$10))/$F$11*$F$40)-($F$27*TPZ$87/$D$7)-SUM($F$14:$F$26,$F$28:$F$33,$F$35:$F$36,$F$41))</f>
        <v>-859.63297674911405</v>
      </c>
      <c r="TQA88" s="310">
        <f t="shared" si="220"/>
        <v>-859.63297674911405</v>
      </c>
      <c r="TQB88" s="310">
        <f t="shared" si="220"/>
        <v>-859.63297674911405</v>
      </c>
      <c r="TQC88" s="310">
        <f t="shared" si="220"/>
        <v>-859.63297674911405</v>
      </c>
      <c r="TQD88" s="310">
        <f t="shared" si="220"/>
        <v>-859.63297674911405</v>
      </c>
      <c r="TQE88" s="310">
        <f t="shared" si="220"/>
        <v>-859.63297674911405</v>
      </c>
      <c r="TQF88" s="310">
        <f t="shared" si="220"/>
        <v>-859.63297674911405</v>
      </c>
      <c r="TQG88" s="310">
        <f t="shared" si="220"/>
        <v>-859.63297674911405</v>
      </c>
      <c r="TQH88" s="310">
        <f t="shared" si="220"/>
        <v>-859.63297674911405</v>
      </c>
      <c r="TQI88" s="310">
        <f t="shared" si="220"/>
        <v>-859.63297674911405</v>
      </c>
      <c r="TQJ88" s="310">
        <f t="shared" si="220"/>
        <v>-859.63297674911405</v>
      </c>
      <c r="TQK88" s="310">
        <f t="shared" si="220"/>
        <v>-859.63297674911405</v>
      </c>
      <c r="TQL88" s="310">
        <f t="shared" si="220"/>
        <v>-859.63297674911405</v>
      </c>
      <c r="TQM88" s="310">
        <f t="shared" si="220"/>
        <v>-859.63297674911405</v>
      </c>
      <c r="TQN88" s="310">
        <f t="shared" si="220"/>
        <v>-859.63297674911405</v>
      </c>
      <c r="TQO88" s="310">
        <f t="shared" si="220"/>
        <v>-859.63297674911405</v>
      </c>
      <c r="TQP88" s="310">
        <f t="shared" si="220"/>
        <v>-859.63297674911405</v>
      </c>
      <c r="TQQ88" s="310">
        <f t="shared" si="220"/>
        <v>-859.63297674911405</v>
      </c>
      <c r="TQR88" s="310">
        <f t="shared" si="220"/>
        <v>-859.63297674911405</v>
      </c>
      <c r="TQS88" s="310">
        <f t="shared" si="220"/>
        <v>-859.63297674911405</v>
      </c>
      <c r="TQT88" s="310">
        <f t="shared" si="220"/>
        <v>-859.63297674911405</v>
      </c>
      <c r="TQU88" s="310">
        <f t="shared" si="220"/>
        <v>-859.63297674911405</v>
      </c>
      <c r="TQV88" s="310">
        <f t="shared" si="220"/>
        <v>-859.63297674911405</v>
      </c>
      <c r="TQW88" s="310">
        <f t="shared" si="220"/>
        <v>-859.63297674911405</v>
      </c>
      <c r="TQX88" s="310">
        <f t="shared" si="220"/>
        <v>-859.63297674911405</v>
      </c>
      <c r="TQY88" s="310">
        <f t="shared" si="220"/>
        <v>-859.63297674911405</v>
      </c>
      <c r="TQZ88" s="310">
        <f t="shared" si="220"/>
        <v>-859.63297674911405</v>
      </c>
      <c r="TRA88" s="310">
        <f t="shared" si="220"/>
        <v>-859.63297674911405</v>
      </c>
      <c r="TRB88" s="310">
        <f t="shared" si="220"/>
        <v>-859.63297674911405</v>
      </c>
      <c r="TRC88" s="310">
        <f t="shared" si="220"/>
        <v>-859.63297674911405</v>
      </c>
      <c r="TRD88" s="310">
        <f t="shared" si="220"/>
        <v>-859.63297674911405</v>
      </c>
      <c r="TRE88" s="310">
        <f t="shared" si="220"/>
        <v>-859.63297674911405</v>
      </c>
      <c r="TRF88" s="310">
        <f t="shared" si="220"/>
        <v>-859.63297674911405</v>
      </c>
      <c r="TRG88" s="310">
        <f t="shared" si="220"/>
        <v>-859.63297674911405</v>
      </c>
      <c r="TRH88" s="310">
        <f t="shared" si="220"/>
        <v>-859.63297674911405</v>
      </c>
      <c r="TRI88" s="310">
        <f t="shared" si="220"/>
        <v>-859.63297674911405</v>
      </c>
      <c r="TRJ88" s="310">
        <f t="shared" si="220"/>
        <v>-859.63297674911405</v>
      </c>
      <c r="TRK88" s="310">
        <f t="shared" si="220"/>
        <v>-859.63297674911405</v>
      </c>
      <c r="TRL88" s="310">
        <f t="shared" si="220"/>
        <v>-859.63297674911405</v>
      </c>
      <c r="TRM88" s="310">
        <f t="shared" si="220"/>
        <v>-859.63297674911405</v>
      </c>
      <c r="TRN88" s="310">
        <f t="shared" si="220"/>
        <v>-859.63297674911405</v>
      </c>
      <c r="TRO88" s="310">
        <f t="shared" si="220"/>
        <v>-859.63297674911405</v>
      </c>
      <c r="TRP88" s="310">
        <f t="shared" si="220"/>
        <v>-859.63297674911405</v>
      </c>
      <c r="TRQ88" s="310">
        <f t="shared" si="220"/>
        <v>-859.63297674911405</v>
      </c>
      <c r="TRR88" s="310">
        <f t="shared" si="220"/>
        <v>-859.63297674911405</v>
      </c>
      <c r="TRS88" s="310">
        <f t="shared" si="220"/>
        <v>-859.63297674911405</v>
      </c>
      <c r="TRT88" s="310">
        <f t="shared" si="220"/>
        <v>-859.63297674911405</v>
      </c>
      <c r="TRU88" s="310">
        <f t="shared" si="220"/>
        <v>-859.63297674911405</v>
      </c>
      <c r="TRV88" s="310">
        <f t="shared" si="220"/>
        <v>-859.63297674911405</v>
      </c>
      <c r="TRW88" s="310">
        <f t="shared" si="220"/>
        <v>-859.63297674911405</v>
      </c>
      <c r="TRX88" s="310">
        <f t="shared" si="220"/>
        <v>-859.63297674911405</v>
      </c>
      <c r="TRY88" s="310">
        <f t="shared" si="220"/>
        <v>-859.63297674911405</v>
      </c>
      <c r="TRZ88" s="310">
        <f t="shared" si="220"/>
        <v>-859.63297674911405</v>
      </c>
      <c r="TSA88" s="310">
        <f t="shared" si="220"/>
        <v>-859.63297674911405</v>
      </c>
      <c r="TSB88" s="310">
        <f t="shared" si="220"/>
        <v>-859.63297674911405</v>
      </c>
      <c r="TSC88" s="310">
        <f t="shared" si="220"/>
        <v>-859.63297674911405</v>
      </c>
      <c r="TSD88" s="310">
        <f t="shared" si="220"/>
        <v>-859.63297674911405</v>
      </c>
      <c r="TSE88" s="310">
        <f t="shared" si="220"/>
        <v>-859.63297674911405</v>
      </c>
      <c r="TSF88" s="310">
        <f t="shared" si="220"/>
        <v>-859.63297674911405</v>
      </c>
      <c r="TSG88" s="310">
        <f t="shared" si="220"/>
        <v>-859.63297674911405</v>
      </c>
      <c r="TSH88" s="310">
        <f t="shared" si="220"/>
        <v>-859.63297674911405</v>
      </c>
      <c r="TSI88" s="310">
        <f t="shared" si="220"/>
        <v>-859.63297674911405</v>
      </c>
      <c r="TSJ88" s="310">
        <f t="shared" si="220"/>
        <v>-859.63297674911405</v>
      </c>
      <c r="TSK88" s="310">
        <f t="shared" si="220"/>
        <v>-859.63297674911405</v>
      </c>
      <c r="TSL88" s="310">
        <f t="shared" ref="TSL88:TUW88" si="221">(TSL$87*$B101+SUM($F$8:$F$10)-((TSL$87*$B101+SUM($F$8:$F$10))/$F$11*$F$40)-($F$27*TSL$87/$D$7)-SUM($F$14:$F$26,$F$28:$F$33,$F$35:$F$36,$F$41))</f>
        <v>-859.63297674911405</v>
      </c>
      <c r="TSM88" s="310">
        <f t="shared" si="221"/>
        <v>-859.63297674911405</v>
      </c>
      <c r="TSN88" s="310">
        <f t="shared" si="221"/>
        <v>-859.63297674911405</v>
      </c>
      <c r="TSO88" s="310">
        <f t="shared" si="221"/>
        <v>-859.63297674911405</v>
      </c>
      <c r="TSP88" s="310">
        <f t="shared" si="221"/>
        <v>-859.63297674911405</v>
      </c>
      <c r="TSQ88" s="310">
        <f t="shared" si="221"/>
        <v>-859.63297674911405</v>
      </c>
      <c r="TSR88" s="310">
        <f t="shared" si="221"/>
        <v>-859.63297674911405</v>
      </c>
      <c r="TSS88" s="310">
        <f t="shared" si="221"/>
        <v>-859.63297674911405</v>
      </c>
      <c r="TST88" s="310">
        <f t="shared" si="221"/>
        <v>-859.63297674911405</v>
      </c>
      <c r="TSU88" s="310">
        <f t="shared" si="221"/>
        <v>-859.63297674911405</v>
      </c>
      <c r="TSV88" s="310">
        <f t="shared" si="221"/>
        <v>-859.63297674911405</v>
      </c>
      <c r="TSW88" s="310">
        <f t="shared" si="221"/>
        <v>-859.63297674911405</v>
      </c>
      <c r="TSX88" s="310">
        <f t="shared" si="221"/>
        <v>-859.63297674911405</v>
      </c>
      <c r="TSY88" s="310">
        <f t="shared" si="221"/>
        <v>-859.63297674911405</v>
      </c>
      <c r="TSZ88" s="310">
        <f t="shared" si="221"/>
        <v>-859.63297674911405</v>
      </c>
      <c r="TTA88" s="310">
        <f t="shared" si="221"/>
        <v>-859.63297674911405</v>
      </c>
      <c r="TTB88" s="310">
        <f t="shared" si="221"/>
        <v>-859.63297674911405</v>
      </c>
      <c r="TTC88" s="310">
        <f t="shared" si="221"/>
        <v>-859.63297674911405</v>
      </c>
      <c r="TTD88" s="310">
        <f t="shared" si="221"/>
        <v>-859.63297674911405</v>
      </c>
      <c r="TTE88" s="310">
        <f t="shared" si="221"/>
        <v>-859.63297674911405</v>
      </c>
      <c r="TTF88" s="310">
        <f t="shared" si="221"/>
        <v>-859.63297674911405</v>
      </c>
      <c r="TTG88" s="310">
        <f t="shared" si="221"/>
        <v>-859.63297674911405</v>
      </c>
      <c r="TTH88" s="310">
        <f t="shared" si="221"/>
        <v>-859.63297674911405</v>
      </c>
      <c r="TTI88" s="310">
        <f t="shared" si="221"/>
        <v>-859.63297674911405</v>
      </c>
      <c r="TTJ88" s="310">
        <f t="shared" si="221"/>
        <v>-859.63297674911405</v>
      </c>
      <c r="TTK88" s="310">
        <f t="shared" si="221"/>
        <v>-859.63297674911405</v>
      </c>
      <c r="TTL88" s="310">
        <f t="shared" si="221"/>
        <v>-859.63297674911405</v>
      </c>
      <c r="TTM88" s="310">
        <f t="shared" si="221"/>
        <v>-859.63297674911405</v>
      </c>
      <c r="TTN88" s="310">
        <f t="shared" si="221"/>
        <v>-859.63297674911405</v>
      </c>
      <c r="TTO88" s="310">
        <f t="shared" si="221"/>
        <v>-859.63297674911405</v>
      </c>
      <c r="TTP88" s="310">
        <f t="shared" si="221"/>
        <v>-859.63297674911405</v>
      </c>
      <c r="TTQ88" s="310">
        <f t="shared" si="221"/>
        <v>-859.63297674911405</v>
      </c>
      <c r="TTR88" s="310">
        <f t="shared" si="221"/>
        <v>-859.63297674911405</v>
      </c>
      <c r="TTS88" s="310">
        <f t="shared" si="221"/>
        <v>-859.63297674911405</v>
      </c>
      <c r="TTT88" s="310">
        <f t="shared" si="221"/>
        <v>-859.63297674911405</v>
      </c>
      <c r="TTU88" s="310">
        <f t="shared" si="221"/>
        <v>-859.63297674911405</v>
      </c>
      <c r="TTV88" s="310">
        <f t="shared" si="221"/>
        <v>-859.63297674911405</v>
      </c>
      <c r="TTW88" s="310">
        <f t="shared" si="221"/>
        <v>-859.63297674911405</v>
      </c>
      <c r="TTX88" s="310">
        <f t="shared" si="221"/>
        <v>-859.63297674911405</v>
      </c>
      <c r="TTY88" s="310">
        <f t="shared" si="221"/>
        <v>-859.63297674911405</v>
      </c>
      <c r="TTZ88" s="310">
        <f t="shared" si="221"/>
        <v>-859.63297674911405</v>
      </c>
      <c r="TUA88" s="310">
        <f t="shared" si="221"/>
        <v>-859.63297674911405</v>
      </c>
      <c r="TUB88" s="310">
        <f t="shared" si="221"/>
        <v>-859.63297674911405</v>
      </c>
      <c r="TUC88" s="310">
        <f t="shared" si="221"/>
        <v>-859.63297674911405</v>
      </c>
      <c r="TUD88" s="310">
        <f t="shared" si="221"/>
        <v>-859.63297674911405</v>
      </c>
      <c r="TUE88" s="310">
        <f t="shared" si="221"/>
        <v>-859.63297674911405</v>
      </c>
      <c r="TUF88" s="310">
        <f t="shared" si="221"/>
        <v>-859.63297674911405</v>
      </c>
      <c r="TUG88" s="310">
        <f t="shared" si="221"/>
        <v>-859.63297674911405</v>
      </c>
      <c r="TUH88" s="310">
        <f t="shared" si="221"/>
        <v>-859.63297674911405</v>
      </c>
      <c r="TUI88" s="310">
        <f t="shared" si="221"/>
        <v>-859.63297674911405</v>
      </c>
      <c r="TUJ88" s="310">
        <f t="shared" si="221"/>
        <v>-859.63297674911405</v>
      </c>
      <c r="TUK88" s="310">
        <f t="shared" si="221"/>
        <v>-859.63297674911405</v>
      </c>
      <c r="TUL88" s="310">
        <f t="shared" si="221"/>
        <v>-859.63297674911405</v>
      </c>
      <c r="TUM88" s="310">
        <f t="shared" si="221"/>
        <v>-859.63297674911405</v>
      </c>
      <c r="TUN88" s="310">
        <f t="shared" si="221"/>
        <v>-859.63297674911405</v>
      </c>
      <c r="TUO88" s="310">
        <f t="shared" si="221"/>
        <v>-859.63297674911405</v>
      </c>
      <c r="TUP88" s="310">
        <f t="shared" si="221"/>
        <v>-859.63297674911405</v>
      </c>
      <c r="TUQ88" s="310">
        <f t="shared" si="221"/>
        <v>-859.63297674911405</v>
      </c>
      <c r="TUR88" s="310">
        <f t="shared" si="221"/>
        <v>-859.63297674911405</v>
      </c>
      <c r="TUS88" s="310">
        <f t="shared" si="221"/>
        <v>-859.63297674911405</v>
      </c>
      <c r="TUT88" s="310">
        <f t="shared" si="221"/>
        <v>-859.63297674911405</v>
      </c>
      <c r="TUU88" s="310">
        <f t="shared" si="221"/>
        <v>-859.63297674911405</v>
      </c>
      <c r="TUV88" s="310">
        <f t="shared" si="221"/>
        <v>-859.63297674911405</v>
      </c>
      <c r="TUW88" s="310">
        <f t="shared" si="221"/>
        <v>-859.63297674911405</v>
      </c>
      <c r="TUX88" s="310">
        <f t="shared" ref="TUX88:TXI88" si="222">(TUX$87*$B101+SUM($F$8:$F$10)-((TUX$87*$B101+SUM($F$8:$F$10))/$F$11*$F$40)-($F$27*TUX$87/$D$7)-SUM($F$14:$F$26,$F$28:$F$33,$F$35:$F$36,$F$41))</f>
        <v>-859.63297674911405</v>
      </c>
      <c r="TUY88" s="310">
        <f t="shared" si="222"/>
        <v>-859.63297674911405</v>
      </c>
      <c r="TUZ88" s="310">
        <f t="shared" si="222"/>
        <v>-859.63297674911405</v>
      </c>
      <c r="TVA88" s="310">
        <f t="shared" si="222"/>
        <v>-859.63297674911405</v>
      </c>
      <c r="TVB88" s="310">
        <f t="shared" si="222"/>
        <v>-859.63297674911405</v>
      </c>
      <c r="TVC88" s="310">
        <f t="shared" si="222"/>
        <v>-859.63297674911405</v>
      </c>
      <c r="TVD88" s="310">
        <f t="shared" si="222"/>
        <v>-859.63297674911405</v>
      </c>
      <c r="TVE88" s="310">
        <f t="shared" si="222"/>
        <v>-859.63297674911405</v>
      </c>
      <c r="TVF88" s="310">
        <f t="shared" si="222"/>
        <v>-859.63297674911405</v>
      </c>
      <c r="TVG88" s="310">
        <f t="shared" si="222"/>
        <v>-859.63297674911405</v>
      </c>
      <c r="TVH88" s="310">
        <f t="shared" si="222"/>
        <v>-859.63297674911405</v>
      </c>
      <c r="TVI88" s="310">
        <f t="shared" si="222"/>
        <v>-859.63297674911405</v>
      </c>
      <c r="TVJ88" s="310">
        <f t="shared" si="222"/>
        <v>-859.63297674911405</v>
      </c>
      <c r="TVK88" s="310">
        <f t="shared" si="222"/>
        <v>-859.63297674911405</v>
      </c>
      <c r="TVL88" s="310">
        <f t="shared" si="222"/>
        <v>-859.63297674911405</v>
      </c>
      <c r="TVM88" s="310">
        <f t="shared" si="222"/>
        <v>-859.63297674911405</v>
      </c>
      <c r="TVN88" s="310">
        <f t="shared" si="222"/>
        <v>-859.63297674911405</v>
      </c>
      <c r="TVO88" s="310">
        <f t="shared" si="222"/>
        <v>-859.63297674911405</v>
      </c>
      <c r="TVP88" s="310">
        <f t="shared" si="222"/>
        <v>-859.63297674911405</v>
      </c>
      <c r="TVQ88" s="310">
        <f t="shared" si="222"/>
        <v>-859.63297674911405</v>
      </c>
      <c r="TVR88" s="310">
        <f t="shared" si="222"/>
        <v>-859.63297674911405</v>
      </c>
      <c r="TVS88" s="310">
        <f t="shared" si="222"/>
        <v>-859.63297674911405</v>
      </c>
      <c r="TVT88" s="310">
        <f t="shared" si="222"/>
        <v>-859.63297674911405</v>
      </c>
      <c r="TVU88" s="310">
        <f t="shared" si="222"/>
        <v>-859.63297674911405</v>
      </c>
      <c r="TVV88" s="310">
        <f t="shared" si="222"/>
        <v>-859.63297674911405</v>
      </c>
      <c r="TVW88" s="310">
        <f t="shared" si="222"/>
        <v>-859.63297674911405</v>
      </c>
      <c r="TVX88" s="310">
        <f t="shared" si="222"/>
        <v>-859.63297674911405</v>
      </c>
      <c r="TVY88" s="310">
        <f t="shared" si="222"/>
        <v>-859.63297674911405</v>
      </c>
      <c r="TVZ88" s="310">
        <f t="shared" si="222"/>
        <v>-859.63297674911405</v>
      </c>
      <c r="TWA88" s="310">
        <f t="shared" si="222"/>
        <v>-859.63297674911405</v>
      </c>
      <c r="TWB88" s="310">
        <f t="shared" si="222"/>
        <v>-859.63297674911405</v>
      </c>
      <c r="TWC88" s="310">
        <f t="shared" si="222"/>
        <v>-859.63297674911405</v>
      </c>
      <c r="TWD88" s="310">
        <f t="shared" si="222"/>
        <v>-859.63297674911405</v>
      </c>
      <c r="TWE88" s="310">
        <f t="shared" si="222"/>
        <v>-859.63297674911405</v>
      </c>
      <c r="TWF88" s="310">
        <f t="shared" si="222"/>
        <v>-859.63297674911405</v>
      </c>
      <c r="TWG88" s="310">
        <f t="shared" si="222"/>
        <v>-859.63297674911405</v>
      </c>
      <c r="TWH88" s="310">
        <f t="shared" si="222"/>
        <v>-859.63297674911405</v>
      </c>
      <c r="TWI88" s="310">
        <f t="shared" si="222"/>
        <v>-859.63297674911405</v>
      </c>
      <c r="TWJ88" s="310">
        <f t="shared" si="222"/>
        <v>-859.63297674911405</v>
      </c>
      <c r="TWK88" s="310">
        <f t="shared" si="222"/>
        <v>-859.63297674911405</v>
      </c>
      <c r="TWL88" s="310">
        <f t="shared" si="222"/>
        <v>-859.63297674911405</v>
      </c>
      <c r="TWM88" s="310">
        <f t="shared" si="222"/>
        <v>-859.63297674911405</v>
      </c>
      <c r="TWN88" s="310">
        <f t="shared" si="222"/>
        <v>-859.63297674911405</v>
      </c>
      <c r="TWO88" s="310">
        <f t="shared" si="222"/>
        <v>-859.63297674911405</v>
      </c>
      <c r="TWP88" s="310">
        <f t="shared" si="222"/>
        <v>-859.63297674911405</v>
      </c>
      <c r="TWQ88" s="310">
        <f t="shared" si="222"/>
        <v>-859.63297674911405</v>
      </c>
      <c r="TWR88" s="310">
        <f t="shared" si="222"/>
        <v>-859.63297674911405</v>
      </c>
      <c r="TWS88" s="310">
        <f t="shared" si="222"/>
        <v>-859.63297674911405</v>
      </c>
      <c r="TWT88" s="310">
        <f t="shared" si="222"/>
        <v>-859.63297674911405</v>
      </c>
      <c r="TWU88" s="310">
        <f t="shared" si="222"/>
        <v>-859.63297674911405</v>
      </c>
      <c r="TWV88" s="310">
        <f t="shared" si="222"/>
        <v>-859.63297674911405</v>
      </c>
      <c r="TWW88" s="310">
        <f t="shared" si="222"/>
        <v>-859.63297674911405</v>
      </c>
      <c r="TWX88" s="310">
        <f t="shared" si="222"/>
        <v>-859.63297674911405</v>
      </c>
      <c r="TWY88" s="310">
        <f t="shared" si="222"/>
        <v>-859.63297674911405</v>
      </c>
      <c r="TWZ88" s="310">
        <f t="shared" si="222"/>
        <v>-859.63297674911405</v>
      </c>
      <c r="TXA88" s="310">
        <f t="shared" si="222"/>
        <v>-859.63297674911405</v>
      </c>
      <c r="TXB88" s="310">
        <f t="shared" si="222"/>
        <v>-859.63297674911405</v>
      </c>
      <c r="TXC88" s="310">
        <f t="shared" si="222"/>
        <v>-859.63297674911405</v>
      </c>
      <c r="TXD88" s="310">
        <f t="shared" si="222"/>
        <v>-859.63297674911405</v>
      </c>
      <c r="TXE88" s="310">
        <f t="shared" si="222"/>
        <v>-859.63297674911405</v>
      </c>
      <c r="TXF88" s="310">
        <f t="shared" si="222"/>
        <v>-859.63297674911405</v>
      </c>
      <c r="TXG88" s="310">
        <f t="shared" si="222"/>
        <v>-859.63297674911405</v>
      </c>
      <c r="TXH88" s="310">
        <f t="shared" si="222"/>
        <v>-859.63297674911405</v>
      </c>
      <c r="TXI88" s="310">
        <f t="shared" si="222"/>
        <v>-859.63297674911405</v>
      </c>
      <c r="TXJ88" s="310">
        <f t="shared" ref="TXJ88:TZU88" si="223">(TXJ$87*$B101+SUM($F$8:$F$10)-((TXJ$87*$B101+SUM($F$8:$F$10))/$F$11*$F$40)-($F$27*TXJ$87/$D$7)-SUM($F$14:$F$26,$F$28:$F$33,$F$35:$F$36,$F$41))</f>
        <v>-859.63297674911405</v>
      </c>
      <c r="TXK88" s="310">
        <f t="shared" si="223"/>
        <v>-859.63297674911405</v>
      </c>
      <c r="TXL88" s="310">
        <f t="shared" si="223"/>
        <v>-859.63297674911405</v>
      </c>
      <c r="TXM88" s="310">
        <f t="shared" si="223"/>
        <v>-859.63297674911405</v>
      </c>
      <c r="TXN88" s="310">
        <f t="shared" si="223"/>
        <v>-859.63297674911405</v>
      </c>
      <c r="TXO88" s="310">
        <f t="shared" si="223"/>
        <v>-859.63297674911405</v>
      </c>
      <c r="TXP88" s="310">
        <f t="shared" si="223"/>
        <v>-859.63297674911405</v>
      </c>
      <c r="TXQ88" s="310">
        <f t="shared" si="223"/>
        <v>-859.63297674911405</v>
      </c>
      <c r="TXR88" s="310">
        <f t="shared" si="223"/>
        <v>-859.63297674911405</v>
      </c>
      <c r="TXS88" s="310">
        <f t="shared" si="223"/>
        <v>-859.63297674911405</v>
      </c>
      <c r="TXT88" s="310">
        <f t="shared" si="223"/>
        <v>-859.63297674911405</v>
      </c>
      <c r="TXU88" s="310">
        <f t="shared" si="223"/>
        <v>-859.63297674911405</v>
      </c>
      <c r="TXV88" s="310">
        <f t="shared" si="223"/>
        <v>-859.63297674911405</v>
      </c>
      <c r="TXW88" s="310">
        <f t="shared" si="223"/>
        <v>-859.63297674911405</v>
      </c>
      <c r="TXX88" s="310">
        <f t="shared" si="223"/>
        <v>-859.63297674911405</v>
      </c>
      <c r="TXY88" s="310">
        <f t="shared" si="223"/>
        <v>-859.63297674911405</v>
      </c>
      <c r="TXZ88" s="310">
        <f t="shared" si="223"/>
        <v>-859.63297674911405</v>
      </c>
      <c r="TYA88" s="310">
        <f t="shared" si="223"/>
        <v>-859.63297674911405</v>
      </c>
      <c r="TYB88" s="310">
        <f t="shared" si="223"/>
        <v>-859.63297674911405</v>
      </c>
      <c r="TYC88" s="310">
        <f t="shared" si="223"/>
        <v>-859.63297674911405</v>
      </c>
      <c r="TYD88" s="310">
        <f t="shared" si="223"/>
        <v>-859.63297674911405</v>
      </c>
      <c r="TYE88" s="310">
        <f t="shared" si="223"/>
        <v>-859.63297674911405</v>
      </c>
      <c r="TYF88" s="310">
        <f t="shared" si="223"/>
        <v>-859.63297674911405</v>
      </c>
      <c r="TYG88" s="310">
        <f t="shared" si="223"/>
        <v>-859.63297674911405</v>
      </c>
      <c r="TYH88" s="310">
        <f t="shared" si="223"/>
        <v>-859.63297674911405</v>
      </c>
      <c r="TYI88" s="310">
        <f t="shared" si="223"/>
        <v>-859.63297674911405</v>
      </c>
      <c r="TYJ88" s="310">
        <f t="shared" si="223"/>
        <v>-859.63297674911405</v>
      </c>
      <c r="TYK88" s="310">
        <f t="shared" si="223"/>
        <v>-859.63297674911405</v>
      </c>
      <c r="TYL88" s="310">
        <f t="shared" si="223"/>
        <v>-859.63297674911405</v>
      </c>
      <c r="TYM88" s="310">
        <f t="shared" si="223"/>
        <v>-859.63297674911405</v>
      </c>
      <c r="TYN88" s="310">
        <f t="shared" si="223"/>
        <v>-859.63297674911405</v>
      </c>
      <c r="TYO88" s="310">
        <f t="shared" si="223"/>
        <v>-859.63297674911405</v>
      </c>
      <c r="TYP88" s="310">
        <f t="shared" si="223"/>
        <v>-859.63297674911405</v>
      </c>
      <c r="TYQ88" s="310">
        <f t="shared" si="223"/>
        <v>-859.63297674911405</v>
      </c>
      <c r="TYR88" s="310">
        <f t="shared" si="223"/>
        <v>-859.63297674911405</v>
      </c>
      <c r="TYS88" s="310">
        <f t="shared" si="223"/>
        <v>-859.63297674911405</v>
      </c>
      <c r="TYT88" s="310">
        <f t="shared" si="223"/>
        <v>-859.63297674911405</v>
      </c>
      <c r="TYU88" s="310">
        <f t="shared" si="223"/>
        <v>-859.63297674911405</v>
      </c>
      <c r="TYV88" s="310">
        <f t="shared" si="223"/>
        <v>-859.63297674911405</v>
      </c>
      <c r="TYW88" s="310">
        <f t="shared" si="223"/>
        <v>-859.63297674911405</v>
      </c>
      <c r="TYX88" s="310">
        <f t="shared" si="223"/>
        <v>-859.63297674911405</v>
      </c>
      <c r="TYY88" s="310">
        <f t="shared" si="223"/>
        <v>-859.63297674911405</v>
      </c>
      <c r="TYZ88" s="310">
        <f t="shared" si="223"/>
        <v>-859.63297674911405</v>
      </c>
      <c r="TZA88" s="310">
        <f t="shared" si="223"/>
        <v>-859.63297674911405</v>
      </c>
      <c r="TZB88" s="310">
        <f t="shared" si="223"/>
        <v>-859.63297674911405</v>
      </c>
      <c r="TZC88" s="310">
        <f t="shared" si="223"/>
        <v>-859.63297674911405</v>
      </c>
      <c r="TZD88" s="310">
        <f t="shared" si="223"/>
        <v>-859.63297674911405</v>
      </c>
      <c r="TZE88" s="310">
        <f t="shared" si="223"/>
        <v>-859.63297674911405</v>
      </c>
      <c r="TZF88" s="310">
        <f t="shared" si="223"/>
        <v>-859.63297674911405</v>
      </c>
      <c r="TZG88" s="310">
        <f t="shared" si="223"/>
        <v>-859.63297674911405</v>
      </c>
      <c r="TZH88" s="310">
        <f t="shared" si="223"/>
        <v>-859.63297674911405</v>
      </c>
      <c r="TZI88" s="310">
        <f t="shared" si="223"/>
        <v>-859.63297674911405</v>
      </c>
      <c r="TZJ88" s="310">
        <f t="shared" si="223"/>
        <v>-859.63297674911405</v>
      </c>
      <c r="TZK88" s="310">
        <f t="shared" si="223"/>
        <v>-859.63297674911405</v>
      </c>
      <c r="TZL88" s="310">
        <f t="shared" si="223"/>
        <v>-859.63297674911405</v>
      </c>
      <c r="TZM88" s="310">
        <f t="shared" si="223"/>
        <v>-859.63297674911405</v>
      </c>
      <c r="TZN88" s="310">
        <f t="shared" si="223"/>
        <v>-859.63297674911405</v>
      </c>
      <c r="TZO88" s="310">
        <f t="shared" si="223"/>
        <v>-859.63297674911405</v>
      </c>
      <c r="TZP88" s="310">
        <f t="shared" si="223"/>
        <v>-859.63297674911405</v>
      </c>
      <c r="TZQ88" s="310">
        <f t="shared" si="223"/>
        <v>-859.63297674911405</v>
      </c>
      <c r="TZR88" s="310">
        <f t="shared" si="223"/>
        <v>-859.63297674911405</v>
      </c>
      <c r="TZS88" s="310">
        <f t="shared" si="223"/>
        <v>-859.63297674911405</v>
      </c>
      <c r="TZT88" s="310">
        <f t="shared" si="223"/>
        <v>-859.63297674911405</v>
      </c>
      <c r="TZU88" s="310">
        <f t="shared" si="223"/>
        <v>-859.63297674911405</v>
      </c>
      <c r="TZV88" s="310">
        <f t="shared" ref="TZV88:UCG88" si="224">(TZV$87*$B101+SUM($F$8:$F$10)-((TZV$87*$B101+SUM($F$8:$F$10))/$F$11*$F$40)-($F$27*TZV$87/$D$7)-SUM($F$14:$F$26,$F$28:$F$33,$F$35:$F$36,$F$41))</f>
        <v>-859.63297674911405</v>
      </c>
      <c r="TZW88" s="310">
        <f t="shared" si="224"/>
        <v>-859.63297674911405</v>
      </c>
      <c r="TZX88" s="310">
        <f t="shared" si="224"/>
        <v>-859.63297674911405</v>
      </c>
      <c r="TZY88" s="310">
        <f t="shared" si="224"/>
        <v>-859.63297674911405</v>
      </c>
      <c r="TZZ88" s="310">
        <f t="shared" si="224"/>
        <v>-859.63297674911405</v>
      </c>
      <c r="UAA88" s="310">
        <f t="shared" si="224"/>
        <v>-859.63297674911405</v>
      </c>
      <c r="UAB88" s="310">
        <f t="shared" si="224"/>
        <v>-859.63297674911405</v>
      </c>
      <c r="UAC88" s="310">
        <f t="shared" si="224"/>
        <v>-859.63297674911405</v>
      </c>
      <c r="UAD88" s="310">
        <f t="shared" si="224"/>
        <v>-859.63297674911405</v>
      </c>
      <c r="UAE88" s="310">
        <f t="shared" si="224"/>
        <v>-859.63297674911405</v>
      </c>
      <c r="UAF88" s="310">
        <f t="shared" si="224"/>
        <v>-859.63297674911405</v>
      </c>
      <c r="UAG88" s="310">
        <f t="shared" si="224"/>
        <v>-859.63297674911405</v>
      </c>
      <c r="UAH88" s="310">
        <f t="shared" si="224"/>
        <v>-859.63297674911405</v>
      </c>
      <c r="UAI88" s="310">
        <f t="shared" si="224"/>
        <v>-859.63297674911405</v>
      </c>
      <c r="UAJ88" s="310">
        <f t="shared" si="224"/>
        <v>-859.63297674911405</v>
      </c>
      <c r="UAK88" s="310">
        <f t="shared" si="224"/>
        <v>-859.63297674911405</v>
      </c>
      <c r="UAL88" s="310">
        <f t="shared" si="224"/>
        <v>-859.63297674911405</v>
      </c>
      <c r="UAM88" s="310">
        <f t="shared" si="224"/>
        <v>-859.63297674911405</v>
      </c>
      <c r="UAN88" s="310">
        <f t="shared" si="224"/>
        <v>-859.63297674911405</v>
      </c>
      <c r="UAO88" s="310">
        <f t="shared" si="224"/>
        <v>-859.63297674911405</v>
      </c>
      <c r="UAP88" s="310">
        <f t="shared" si="224"/>
        <v>-859.63297674911405</v>
      </c>
      <c r="UAQ88" s="310">
        <f t="shared" si="224"/>
        <v>-859.63297674911405</v>
      </c>
      <c r="UAR88" s="310">
        <f t="shared" si="224"/>
        <v>-859.63297674911405</v>
      </c>
      <c r="UAS88" s="310">
        <f t="shared" si="224"/>
        <v>-859.63297674911405</v>
      </c>
      <c r="UAT88" s="310">
        <f t="shared" si="224"/>
        <v>-859.63297674911405</v>
      </c>
      <c r="UAU88" s="310">
        <f t="shared" si="224"/>
        <v>-859.63297674911405</v>
      </c>
      <c r="UAV88" s="310">
        <f t="shared" si="224"/>
        <v>-859.63297674911405</v>
      </c>
      <c r="UAW88" s="310">
        <f t="shared" si="224"/>
        <v>-859.63297674911405</v>
      </c>
      <c r="UAX88" s="310">
        <f t="shared" si="224"/>
        <v>-859.63297674911405</v>
      </c>
      <c r="UAY88" s="310">
        <f t="shared" si="224"/>
        <v>-859.63297674911405</v>
      </c>
      <c r="UAZ88" s="310">
        <f t="shared" si="224"/>
        <v>-859.63297674911405</v>
      </c>
      <c r="UBA88" s="310">
        <f t="shared" si="224"/>
        <v>-859.63297674911405</v>
      </c>
      <c r="UBB88" s="310">
        <f t="shared" si="224"/>
        <v>-859.63297674911405</v>
      </c>
      <c r="UBC88" s="310">
        <f t="shared" si="224"/>
        <v>-859.63297674911405</v>
      </c>
      <c r="UBD88" s="310">
        <f t="shared" si="224"/>
        <v>-859.63297674911405</v>
      </c>
      <c r="UBE88" s="310">
        <f t="shared" si="224"/>
        <v>-859.63297674911405</v>
      </c>
      <c r="UBF88" s="310">
        <f t="shared" si="224"/>
        <v>-859.63297674911405</v>
      </c>
      <c r="UBG88" s="310">
        <f t="shared" si="224"/>
        <v>-859.63297674911405</v>
      </c>
      <c r="UBH88" s="310">
        <f t="shared" si="224"/>
        <v>-859.63297674911405</v>
      </c>
      <c r="UBI88" s="310">
        <f t="shared" si="224"/>
        <v>-859.63297674911405</v>
      </c>
      <c r="UBJ88" s="310">
        <f t="shared" si="224"/>
        <v>-859.63297674911405</v>
      </c>
      <c r="UBK88" s="310">
        <f t="shared" si="224"/>
        <v>-859.63297674911405</v>
      </c>
      <c r="UBL88" s="310">
        <f t="shared" si="224"/>
        <v>-859.63297674911405</v>
      </c>
      <c r="UBM88" s="310">
        <f t="shared" si="224"/>
        <v>-859.63297674911405</v>
      </c>
      <c r="UBN88" s="310">
        <f t="shared" si="224"/>
        <v>-859.63297674911405</v>
      </c>
      <c r="UBO88" s="310">
        <f t="shared" si="224"/>
        <v>-859.63297674911405</v>
      </c>
      <c r="UBP88" s="310">
        <f t="shared" si="224"/>
        <v>-859.63297674911405</v>
      </c>
      <c r="UBQ88" s="310">
        <f t="shared" si="224"/>
        <v>-859.63297674911405</v>
      </c>
      <c r="UBR88" s="310">
        <f t="shared" si="224"/>
        <v>-859.63297674911405</v>
      </c>
      <c r="UBS88" s="310">
        <f t="shared" si="224"/>
        <v>-859.63297674911405</v>
      </c>
      <c r="UBT88" s="310">
        <f t="shared" si="224"/>
        <v>-859.63297674911405</v>
      </c>
      <c r="UBU88" s="310">
        <f t="shared" si="224"/>
        <v>-859.63297674911405</v>
      </c>
      <c r="UBV88" s="310">
        <f t="shared" si="224"/>
        <v>-859.63297674911405</v>
      </c>
      <c r="UBW88" s="310">
        <f t="shared" si="224"/>
        <v>-859.63297674911405</v>
      </c>
      <c r="UBX88" s="310">
        <f t="shared" si="224"/>
        <v>-859.63297674911405</v>
      </c>
      <c r="UBY88" s="310">
        <f t="shared" si="224"/>
        <v>-859.63297674911405</v>
      </c>
      <c r="UBZ88" s="310">
        <f t="shared" si="224"/>
        <v>-859.63297674911405</v>
      </c>
      <c r="UCA88" s="310">
        <f t="shared" si="224"/>
        <v>-859.63297674911405</v>
      </c>
      <c r="UCB88" s="310">
        <f t="shared" si="224"/>
        <v>-859.63297674911405</v>
      </c>
      <c r="UCC88" s="310">
        <f t="shared" si="224"/>
        <v>-859.63297674911405</v>
      </c>
      <c r="UCD88" s="310">
        <f t="shared" si="224"/>
        <v>-859.63297674911405</v>
      </c>
      <c r="UCE88" s="310">
        <f t="shared" si="224"/>
        <v>-859.63297674911405</v>
      </c>
      <c r="UCF88" s="310">
        <f t="shared" si="224"/>
        <v>-859.63297674911405</v>
      </c>
      <c r="UCG88" s="310">
        <f t="shared" si="224"/>
        <v>-859.63297674911405</v>
      </c>
      <c r="UCH88" s="310">
        <f t="shared" ref="UCH88:UES88" si="225">(UCH$87*$B101+SUM($F$8:$F$10)-((UCH$87*$B101+SUM($F$8:$F$10))/$F$11*$F$40)-($F$27*UCH$87/$D$7)-SUM($F$14:$F$26,$F$28:$F$33,$F$35:$F$36,$F$41))</f>
        <v>-859.63297674911405</v>
      </c>
      <c r="UCI88" s="310">
        <f t="shared" si="225"/>
        <v>-859.63297674911405</v>
      </c>
      <c r="UCJ88" s="310">
        <f t="shared" si="225"/>
        <v>-859.63297674911405</v>
      </c>
      <c r="UCK88" s="310">
        <f t="shared" si="225"/>
        <v>-859.63297674911405</v>
      </c>
      <c r="UCL88" s="310">
        <f t="shared" si="225"/>
        <v>-859.63297674911405</v>
      </c>
      <c r="UCM88" s="310">
        <f t="shared" si="225"/>
        <v>-859.63297674911405</v>
      </c>
      <c r="UCN88" s="310">
        <f t="shared" si="225"/>
        <v>-859.63297674911405</v>
      </c>
      <c r="UCO88" s="310">
        <f t="shared" si="225"/>
        <v>-859.63297674911405</v>
      </c>
      <c r="UCP88" s="310">
        <f t="shared" si="225"/>
        <v>-859.63297674911405</v>
      </c>
      <c r="UCQ88" s="310">
        <f t="shared" si="225"/>
        <v>-859.63297674911405</v>
      </c>
      <c r="UCR88" s="310">
        <f t="shared" si="225"/>
        <v>-859.63297674911405</v>
      </c>
      <c r="UCS88" s="310">
        <f t="shared" si="225"/>
        <v>-859.63297674911405</v>
      </c>
      <c r="UCT88" s="310">
        <f t="shared" si="225"/>
        <v>-859.63297674911405</v>
      </c>
      <c r="UCU88" s="310">
        <f t="shared" si="225"/>
        <v>-859.63297674911405</v>
      </c>
      <c r="UCV88" s="310">
        <f t="shared" si="225"/>
        <v>-859.63297674911405</v>
      </c>
      <c r="UCW88" s="310">
        <f t="shared" si="225"/>
        <v>-859.63297674911405</v>
      </c>
      <c r="UCX88" s="310">
        <f t="shared" si="225"/>
        <v>-859.63297674911405</v>
      </c>
      <c r="UCY88" s="310">
        <f t="shared" si="225"/>
        <v>-859.63297674911405</v>
      </c>
      <c r="UCZ88" s="310">
        <f t="shared" si="225"/>
        <v>-859.63297674911405</v>
      </c>
      <c r="UDA88" s="310">
        <f t="shared" si="225"/>
        <v>-859.63297674911405</v>
      </c>
      <c r="UDB88" s="310">
        <f t="shared" si="225"/>
        <v>-859.63297674911405</v>
      </c>
      <c r="UDC88" s="310">
        <f t="shared" si="225"/>
        <v>-859.63297674911405</v>
      </c>
      <c r="UDD88" s="310">
        <f t="shared" si="225"/>
        <v>-859.63297674911405</v>
      </c>
      <c r="UDE88" s="310">
        <f t="shared" si="225"/>
        <v>-859.63297674911405</v>
      </c>
      <c r="UDF88" s="310">
        <f t="shared" si="225"/>
        <v>-859.63297674911405</v>
      </c>
      <c r="UDG88" s="310">
        <f t="shared" si="225"/>
        <v>-859.63297674911405</v>
      </c>
      <c r="UDH88" s="310">
        <f t="shared" si="225"/>
        <v>-859.63297674911405</v>
      </c>
      <c r="UDI88" s="310">
        <f t="shared" si="225"/>
        <v>-859.63297674911405</v>
      </c>
      <c r="UDJ88" s="310">
        <f t="shared" si="225"/>
        <v>-859.63297674911405</v>
      </c>
      <c r="UDK88" s="310">
        <f t="shared" si="225"/>
        <v>-859.63297674911405</v>
      </c>
      <c r="UDL88" s="310">
        <f t="shared" si="225"/>
        <v>-859.63297674911405</v>
      </c>
      <c r="UDM88" s="310">
        <f t="shared" si="225"/>
        <v>-859.63297674911405</v>
      </c>
      <c r="UDN88" s="310">
        <f t="shared" si="225"/>
        <v>-859.63297674911405</v>
      </c>
      <c r="UDO88" s="310">
        <f t="shared" si="225"/>
        <v>-859.63297674911405</v>
      </c>
      <c r="UDP88" s="310">
        <f t="shared" si="225"/>
        <v>-859.63297674911405</v>
      </c>
      <c r="UDQ88" s="310">
        <f t="shared" si="225"/>
        <v>-859.63297674911405</v>
      </c>
      <c r="UDR88" s="310">
        <f t="shared" si="225"/>
        <v>-859.63297674911405</v>
      </c>
      <c r="UDS88" s="310">
        <f t="shared" si="225"/>
        <v>-859.63297674911405</v>
      </c>
      <c r="UDT88" s="310">
        <f t="shared" si="225"/>
        <v>-859.63297674911405</v>
      </c>
      <c r="UDU88" s="310">
        <f t="shared" si="225"/>
        <v>-859.63297674911405</v>
      </c>
      <c r="UDV88" s="310">
        <f t="shared" si="225"/>
        <v>-859.63297674911405</v>
      </c>
      <c r="UDW88" s="310">
        <f t="shared" si="225"/>
        <v>-859.63297674911405</v>
      </c>
      <c r="UDX88" s="310">
        <f t="shared" si="225"/>
        <v>-859.63297674911405</v>
      </c>
      <c r="UDY88" s="310">
        <f t="shared" si="225"/>
        <v>-859.63297674911405</v>
      </c>
      <c r="UDZ88" s="310">
        <f t="shared" si="225"/>
        <v>-859.63297674911405</v>
      </c>
      <c r="UEA88" s="310">
        <f t="shared" si="225"/>
        <v>-859.63297674911405</v>
      </c>
      <c r="UEB88" s="310">
        <f t="shared" si="225"/>
        <v>-859.63297674911405</v>
      </c>
      <c r="UEC88" s="310">
        <f t="shared" si="225"/>
        <v>-859.63297674911405</v>
      </c>
      <c r="UED88" s="310">
        <f t="shared" si="225"/>
        <v>-859.63297674911405</v>
      </c>
      <c r="UEE88" s="310">
        <f t="shared" si="225"/>
        <v>-859.63297674911405</v>
      </c>
      <c r="UEF88" s="310">
        <f t="shared" si="225"/>
        <v>-859.63297674911405</v>
      </c>
      <c r="UEG88" s="310">
        <f t="shared" si="225"/>
        <v>-859.63297674911405</v>
      </c>
      <c r="UEH88" s="310">
        <f t="shared" si="225"/>
        <v>-859.63297674911405</v>
      </c>
      <c r="UEI88" s="310">
        <f t="shared" si="225"/>
        <v>-859.63297674911405</v>
      </c>
      <c r="UEJ88" s="310">
        <f t="shared" si="225"/>
        <v>-859.63297674911405</v>
      </c>
      <c r="UEK88" s="310">
        <f t="shared" si="225"/>
        <v>-859.63297674911405</v>
      </c>
      <c r="UEL88" s="310">
        <f t="shared" si="225"/>
        <v>-859.63297674911405</v>
      </c>
      <c r="UEM88" s="310">
        <f t="shared" si="225"/>
        <v>-859.63297674911405</v>
      </c>
      <c r="UEN88" s="310">
        <f t="shared" si="225"/>
        <v>-859.63297674911405</v>
      </c>
      <c r="UEO88" s="310">
        <f t="shared" si="225"/>
        <v>-859.63297674911405</v>
      </c>
      <c r="UEP88" s="310">
        <f t="shared" si="225"/>
        <v>-859.63297674911405</v>
      </c>
      <c r="UEQ88" s="310">
        <f t="shared" si="225"/>
        <v>-859.63297674911405</v>
      </c>
      <c r="UER88" s="310">
        <f t="shared" si="225"/>
        <v>-859.63297674911405</v>
      </c>
      <c r="UES88" s="310">
        <f t="shared" si="225"/>
        <v>-859.63297674911405</v>
      </c>
      <c r="UET88" s="310">
        <f t="shared" ref="UET88:UHE88" si="226">(UET$87*$B101+SUM($F$8:$F$10)-((UET$87*$B101+SUM($F$8:$F$10))/$F$11*$F$40)-($F$27*UET$87/$D$7)-SUM($F$14:$F$26,$F$28:$F$33,$F$35:$F$36,$F$41))</f>
        <v>-859.63297674911405</v>
      </c>
      <c r="UEU88" s="310">
        <f t="shared" si="226"/>
        <v>-859.63297674911405</v>
      </c>
      <c r="UEV88" s="310">
        <f t="shared" si="226"/>
        <v>-859.63297674911405</v>
      </c>
      <c r="UEW88" s="310">
        <f t="shared" si="226"/>
        <v>-859.63297674911405</v>
      </c>
      <c r="UEX88" s="310">
        <f t="shared" si="226"/>
        <v>-859.63297674911405</v>
      </c>
      <c r="UEY88" s="310">
        <f t="shared" si="226"/>
        <v>-859.63297674911405</v>
      </c>
      <c r="UEZ88" s="310">
        <f t="shared" si="226"/>
        <v>-859.63297674911405</v>
      </c>
      <c r="UFA88" s="310">
        <f t="shared" si="226"/>
        <v>-859.63297674911405</v>
      </c>
      <c r="UFB88" s="310">
        <f t="shared" si="226"/>
        <v>-859.63297674911405</v>
      </c>
      <c r="UFC88" s="310">
        <f t="shared" si="226"/>
        <v>-859.63297674911405</v>
      </c>
      <c r="UFD88" s="310">
        <f t="shared" si="226"/>
        <v>-859.63297674911405</v>
      </c>
      <c r="UFE88" s="310">
        <f t="shared" si="226"/>
        <v>-859.63297674911405</v>
      </c>
      <c r="UFF88" s="310">
        <f t="shared" si="226"/>
        <v>-859.63297674911405</v>
      </c>
      <c r="UFG88" s="310">
        <f t="shared" si="226"/>
        <v>-859.63297674911405</v>
      </c>
      <c r="UFH88" s="310">
        <f t="shared" si="226"/>
        <v>-859.63297674911405</v>
      </c>
      <c r="UFI88" s="310">
        <f t="shared" si="226"/>
        <v>-859.63297674911405</v>
      </c>
      <c r="UFJ88" s="310">
        <f t="shared" si="226"/>
        <v>-859.63297674911405</v>
      </c>
      <c r="UFK88" s="310">
        <f t="shared" si="226"/>
        <v>-859.63297674911405</v>
      </c>
      <c r="UFL88" s="310">
        <f t="shared" si="226"/>
        <v>-859.63297674911405</v>
      </c>
      <c r="UFM88" s="310">
        <f t="shared" si="226"/>
        <v>-859.63297674911405</v>
      </c>
      <c r="UFN88" s="310">
        <f t="shared" si="226"/>
        <v>-859.63297674911405</v>
      </c>
      <c r="UFO88" s="310">
        <f t="shared" si="226"/>
        <v>-859.63297674911405</v>
      </c>
      <c r="UFP88" s="310">
        <f t="shared" si="226"/>
        <v>-859.63297674911405</v>
      </c>
      <c r="UFQ88" s="310">
        <f t="shared" si="226"/>
        <v>-859.63297674911405</v>
      </c>
      <c r="UFR88" s="310">
        <f t="shared" si="226"/>
        <v>-859.63297674911405</v>
      </c>
      <c r="UFS88" s="310">
        <f t="shared" si="226"/>
        <v>-859.63297674911405</v>
      </c>
      <c r="UFT88" s="310">
        <f t="shared" si="226"/>
        <v>-859.63297674911405</v>
      </c>
      <c r="UFU88" s="310">
        <f t="shared" si="226"/>
        <v>-859.63297674911405</v>
      </c>
      <c r="UFV88" s="310">
        <f t="shared" si="226"/>
        <v>-859.63297674911405</v>
      </c>
      <c r="UFW88" s="310">
        <f t="shared" si="226"/>
        <v>-859.63297674911405</v>
      </c>
      <c r="UFX88" s="310">
        <f t="shared" si="226"/>
        <v>-859.63297674911405</v>
      </c>
      <c r="UFY88" s="310">
        <f t="shared" si="226"/>
        <v>-859.63297674911405</v>
      </c>
      <c r="UFZ88" s="310">
        <f t="shared" si="226"/>
        <v>-859.63297674911405</v>
      </c>
      <c r="UGA88" s="310">
        <f t="shared" si="226"/>
        <v>-859.63297674911405</v>
      </c>
      <c r="UGB88" s="310">
        <f t="shared" si="226"/>
        <v>-859.63297674911405</v>
      </c>
      <c r="UGC88" s="310">
        <f t="shared" si="226"/>
        <v>-859.63297674911405</v>
      </c>
      <c r="UGD88" s="310">
        <f t="shared" si="226"/>
        <v>-859.63297674911405</v>
      </c>
      <c r="UGE88" s="310">
        <f t="shared" si="226"/>
        <v>-859.63297674911405</v>
      </c>
      <c r="UGF88" s="310">
        <f t="shared" si="226"/>
        <v>-859.63297674911405</v>
      </c>
      <c r="UGG88" s="310">
        <f t="shared" si="226"/>
        <v>-859.63297674911405</v>
      </c>
      <c r="UGH88" s="310">
        <f t="shared" si="226"/>
        <v>-859.63297674911405</v>
      </c>
      <c r="UGI88" s="310">
        <f t="shared" si="226"/>
        <v>-859.63297674911405</v>
      </c>
      <c r="UGJ88" s="310">
        <f t="shared" si="226"/>
        <v>-859.63297674911405</v>
      </c>
      <c r="UGK88" s="310">
        <f t="shared" si="226"/>
        <v>-859.63297674911405</v>
      </c>
      <c r="UGL88" s="310">
        <f t="shared" si="226"/>
        <v>-859.63297674911405</v>
      </c>
      <c r="UGM88" s="310">
        <f t="shared" si="226"/>
        <v>-859.63297674911405</v>
      </c>
      <c r="UGN88" s="310">
        <f t="shared" si="226"/>
        <v>-859.63297674911405</v>
      </c>
      <c r="UGO88" s="310">
        <f t="shared" si="226"/>
        <v>-859.63297674911405</v>
      </c>
      <c r="UGP88" s="310">
        <f t="shared" si="226"/>
        <v>-859.63297674911405</v>
      </c>
      <c r="UGQ88" s="310">
        <f t="shared" si="226"/>
        <v>-859.63297674911405</v>
      </c>
      <c r="UGR88" s="310">
        <f t="shared" si="226"/>
        <v>-859.63297674911405</v>
      </c>
      <c r="UGS88" s="310">
        <f t="shared" si="226"/>
        <v>-859.63297674911405</v>
      </c>
      <c r="UGT88" s="310">
        <f t="shared" si="226"/>
        <v>-859.63297674911405</v>
      </c>
      <c r="UGU88" s="310">
        <f t="shared" si="226"/>
        <v>-859.63297674911405</v>
      </c>
      <c r="UGV88" s="310">
        <f t="shared" si="226"/>
        <v>-859.63297674911405</v>
      </c>
      <c r="UGW88" s="310">
        <f t="shared" si="226"/>
        <v>-859.63297674911405</v>
      </c>
      <c r="UGX88" s="310">
        <f t="shared" si="226"/>
        <v>-859.63297674911405</v>
      </c>
      <c r="UGY88" s="310">
        <f t="shared" si="226"/>
        <v>-859.63297674911405</v>
      </c>
      <c r="UGZ88" s="310">
        <f t="shared" si="226"/>
        <v>-859.63297674911405</v>
      </c>
      <c r="UHA88" s="310">
        <f t="shared" si="226"/>
        <v>-859.63297674911405</v>
      </c>
      <c r="UHB88" s="310">
        <f t="shared" si="226"/>
        <v>-859.63297674911405</v>
      </c>
      <c r="UHC88" s="310">
        <f t="shared" si="226"/>
        <v>-859.63297674911405</v>
      </c>
      <c r="UHD88" s="310">
        <f t="shared" si="226"/>
        <v>-859.63297674911405</v>
      </c>
      <c r="UHE88" s="310">
        <f t="shared" si="226"/>
        <v>-859.63297674911405</v>
      </c>
      <c r="UHF88" s="310">
        <f t="shared" ref="UHF88:UJQ88" si="227">(UHF$87*$B101+SUM($F$8:$F$10)-((UHF$87*$B101+SUM($F$8:$F$10))/$F$11*$F$40)-($F$27*UHF$87/$D$7)-SUM($F$14:$F$26,$F$28:$F$33,$F$35:$F$36,$F$41))</f>
        <v>-859.63297674911405</v>
      </c>
      <c r="UHG88" s="310">
        <f t="shared" si="227"/>
        <v>-859.63297674911405</v>
      </c>
      <c r="UHH88" s="310">
        <f t="shared" si="227"/>
        <v>-859.63297674911405</v>
      </c>
      <c r="UHI88" s="310">
        <f t="shared" si="227"/>
        <v>-859.63297674911405</v>
      </c>
      <c r="UHJ88" s="310">
        <f t="shared" si="227"/>
        <v>-859.63297674911405</v>
      </c>
      <c r="UHK88" s="310">
        <f t="shared" si="227"/>
        <v>-859.63297674911405</v>
      </c>
      <c r="UHL88" s="310">
        <f t="shared" si="227"/>
        <v>-859.63297674911405</v>
      </c>
      <c r="UHM88" s="310">
        <f t="shared" si="227"/>
        <v>-859.63297674911405</v>
      </c>
      <c r="UHN88" s="310">
        <f t="shared" si="227"/>
        <v>-859.63297674911405</v>
      </c>
      <c r="UHO88" s="310">
        <f t="shared" si="227"/>
        <v>-859.63297674911405</v>
      </c>
      <c r="UHP88" s="310">
        <f t="shared" si="227"/>
        <v>-859.63297674911405</v>
      </c>
      <c r="UHQ88" s="310">
        <f t="shared" si="227"/>
        <v>-859.63297674911405</v>
      </c>
      <c r="UHR88" s="310">
        <f t="shared" si="227"/>
        <v>-859.63297674911405</v>
      </c>
      <c r="UHS88" s="310">
        <f t="shared" si="227"/>
        <v>-859.63297674911405</v>
      </c>
      <c r="UHT88" s="310">
        <f t="shared" si="227"/>
        <v>-859.63297674911405</v>
      </c>
      <c r="UHU88" s="310">
        <f t="shared" si="227"/>
        <v>-859.63297674911405</v>
      </c>
      <c r="UHV88" s="310">
        <f t="shared" si="227"/>
        <v>-859.63297674911405</v>
      </c>
      <c r="UHW88" s="310">
        <f t="shared" si="227"/>
        <v>-859.63297674911405</v>
      </c>
      <c r="UHX88" s="310">
        <f t="shared" si="227"/>
        <v>-859.63297674911405</v>
      </c>
      <c r="UHY88" s="310">
        <f t="shared" si="227"/>
        <v>-859.63297674911405</v>
      </c>
      <c r="UHZ88" s="310">
        <f t="shared" si="227"/>
        <v>-859.63297674911405</v>
      </c>
      <c r="UIA88" s="310">
        <f t="shared" si="227"/>
        <v>-859.63297674911405</v>
      </c>
      <c r="UIB88" s="310">
        <f t="shared" si="227"/>
        <v>-859.63297674911405</v>
      </c>
      <c r="UIC88" s="310">
        <f t="shared" si="227"/>
        <v>-859.63297674911405</v>
      </c>
      <c r="UID88" s="310">
        <f t="shared" si="227"/>
        <v>-859.63297674911405</v>
      </c>
      <c r="UIE88" s="310">
        <f t="shared" si="227"/>
        <v>-859.63297674911405</v>
      </c>
      <c r="UIF88" s="310">
        <f t="shared" si="227"/>
        <v>-859.63297674911405</v>
      </c>
      <c r="UIG88" s="310">
        <f t="shared" si="227"/>
        <v>-859.63297674911405</v>
      </c>
      <c r="UIH88" s="310">
        <f t="shared" si="227"/>
        <v>-859.63297674911405</v>
      </c>
      <c r="UII88" s="310">
        <f t="shared" si="227"/>
        <v>-859.63297674911405</v>
      </c>
      <c r="UIJ88" s="310">
        <f t="shared" si="227"/>
        <v>-859.63297674911405</v>
      </c>
      <c r="UIK88" s="310">
        <f t="shared" si="227"/>
        <v>-859.63297674911405</v>
      </c>
      <c r="UIL88" s="310">
        <f t="shared" si="227"/>
        <v>-859.63297674911405</v>
      </c>
      <c r="UIM88" s="310">
        <f t="shared" si="227"/>
        <v>-859.63297674911405</v>
      </c>
      <c r="UIN88" s="310">
        <f t="shared" si="227"/>
        <v>-859.63297674911405</v>
      </c>
      <c r="UIO88" s="310">
        <f t="shared" si="227"/>
        <v>-859.63297674911405</v>
      </c>
      <c r="UIP88" s="310">
        <f t="shared" si="227"/>
        <v>-859.63297674911405</v>
      </c>
      <c r="UIQ88" s="310">
        <f t="shared" si="227"/>
        <v>-859.63297674911405</v>
      </c>
      <c r="UIR88" s="310">
        <f t="shared" si="227"/>
        <v>-859.63297674911405</v>
      </c>
      <c r="UIS88" s="310">
        <f t="shared" si="227"/>
        <v>-859.63297674911405</v>
      </c>
      <c r="UIT88" s="310">
        <f t="shared" si="227"/>
        <v>-859.63297674911405</v>
      </c>
      <c r="UIU88" s="310">
        <f t="shared" si="227"/>
        <v>-859.63297674911405</v>
      </c>
      <c r="UIV88" s="310">
        <f t="shared" si="227"/>
        <v>-859.63297674911405</v>
      </c>
      <c r="UIW88" s="310">
        <f t="shared" si="227"/>
        <v>-859.63297674911405</v>
      </c>
      <c r="UIX88" s="310">
        <f t="shared" si="227"/>
        <v>-859.63297674911405</v>
      </c>
      <c r="UIY88" s="310">
        <f t="shared" si="227"/>
        <v>-859.63297674911405</v>
      </c>
      <c r="UIZ88" s="310">
        <f t="shared" si="227"/>
        <v>-859.63297674911405</v>
      </c>
      <c r="UJA88" s="310">
        <f t="shared" si="227"/>
        <v>-859.63297674911405</v>
      </c>
      <c r="UJB88" s="310">
        <f t="shared" si="227"/>
        <v>-859.63297674911405</v>
      </c>
      <c r="UJC88" s="310">
        <f t="shared" si="227"/>
        <v>-859.63297674911405</v>
      </c>
      <c r="UJD88" s="310">
        <f t="shared" si="227"/>
        <v>-859.63297674911405</v>
      </c>
      <c r="UJE88" s="310">
        <f t="shared" si="227"/>
        <v>-859.63297674911405</v>
      </c>
      <c r="UJF88" s="310">
        <f t="shared" si="227"/>
        <v>-859.63297674911405</v>
      </c>
      <c r="UJG88" s="310">
        <f t="shared" si="227"/>
        <v>-859.63297674911405</v>
      </c>
      <c r="UJH88" s="310">
        <f t="shared" si="227"/>
        <v>-859.63297674911405</v>
      </c>
      <c r="UJI88" s="310">
        <f t="shared" si="227"/>
        <v>-859.63297674911405</v>
      </c>
      <c r="UJJ88" s="310">
        <f t="shared" si="227"/>
        <v>-859.63297674911405</v>
      </c>
      <c r="UJK88" s="310">
        <f t="shared" si="227"/>
        <v>-859.63297674911405</v>
      </c>
      <c r="UJL88" s="310">
        <f t="shared" si="227"/>
        <v>-859.63297674911405</v>
      </c>
      <c r="UJM88" s="310">
        <f t="shared" si="227"/>
        <v>-859.63297674911405</v>
      </c>
      <c r="UJN88" s="310">
        <f t="shared" si="227"/>
        <v>-859.63297674911405</v>
      </c>
      <c r="UJO88" s="310">
        <f t="shared" si="227"/>
        <v>-859.63297674911405</v>
      </c>
      <c r="UJP88" s="310">
        <f t="shared" si="227"/>
        <v>-859.63297674911405</v>
      </c>
      <c r="UJQ88" s="310">
        <f t="shared" si="227"/>
        <v>-859.63297674911405</v>
      </c>
      <c r="UJR88" s="310">
        <f t="shared" ref="UJR88:UMC88" si="228">(UJR$87*$B101+SUM($F$8:$F$10)-((UJR$87*$B101+SUM($F$8:$F$10))/$F$11*$F$40)-($F$27*UJR$87/$D$7)-SUM($F$14:$F$26,$F$28:$F$33,$F$35:$F$36,$F$41))</f>
        <v>-859.63297674911405</v>
      </c>
      <c r="UJS88" s="310">
        <f t="shared" si="228"/>
        <v>-859.63297674911405</v>
      </c>
      <c r="UJT88" s="310">
        <f t="shared" si="228"/>
        <v>-859.63297674911405</v>
      </c>
      <c r="UJU88" s="310">
        <f t="shared" si="228"/>
        <v>-859.63297674911405</v>
      </c>
      <c r="UJV88" s="310">
        <f t="shared" si="228"/>
        <v>-859.63297674911405</v>
      </c>
      <c r="UJW88" s="310">
        <f t="shared" si="228"/>
        <v>-859.63297674911405</v>
      </c>
      <c r="UJX88" s="310">
        <f t="shared" si="228"/>
        <v>-859.63297674911405</v>
      </c>
      <c r="UJY88" s="310">
        <f t="shared" si="228"/>
        <v>-859.63297674911405</v>
      </c>
      <c r="UJZ88" s="310">
        <f t="shared" si="228"/>
        <v>-859.63297674911405</v>
      </c>
      <c r="UKA88" s="310">
        <f t="shared" si="228"/>
        <v>-859.63297674911405</v>
      </c>
      <c r="UKB88" s="310">
        <f t="shared" si="228"/>
        <v>-859.63297674911405</v>
      </c>
      <c r="UKC88" s="310">
        <f t="shared" si="228"/>
        <v>-859.63297674911405</v>
      </c>
      <c r="UKD88" s="310">
        <f t="shared" si="228"/>
        <v>-859.63297674911405</v>
      </c>
      <c r="UKE88" s="310">
        <f t="shared" si="228"/>
        <v>-859.63297674911405</v>
      </c>
      <c r="UKF88" s="310">
        <f t="shared" si="228"/>
        <v>-859.63297674911405</v>
      </c>
      <c r="UKG88" s="310">
        <f t="shared" si="228"/>
        <v>-859.63297674911405</v>
      </c>
      <c r="UKH88" s="310">
        <f t="shared" si="228"/>
        <v>-859.63297674911405</v>
      </c>
      <c r="UKI88" s="310">
        <f t="shared" si="228"/>
        <v>-859.63297674911405</v>
      </c>
      <c r="UKJ88" s="310">
        <f t="shared" si="228"/>
        <v>-859.63297674911405</v>
      </c>
      <c r="UKK88" s="310">
        <f t="shared" si="228"/>
        <v>-859.63297674911405</v>
      </c>
      <c r="UKL88" s="310">
        <f t="shared" si="228"/>
        <v>-859.63297674911405</v>
      </c>
      <c r="UKM88" s="310">
        <f t="shared" si="228"/>
        <v>-859.63297674911405</v>
      </c>
      <c r="UKN88" s="310">
        <f t="shared" si="228"/>
        <v>-859.63297674911405</v>
      </c>
      <c r="UKO88" s="310">
        <f t="shared" si="228"/>
        <v>-859.63297674911405</v>
      </c>
      <c r="UKP88" s="310">
        <f t="shared" si="228"/>
        <v>-859.63297674911405</v>
      </c>
      <c r="UKQ88" s="310">
        <f t="shared" si="228"/>
        <v>-859.63297674911405</v>
      </c>
      <c r="UKR88" s="310">
        <f t="shared" si="228"/>
        <v>-859.63297674911405</v>
      </c>
      <c r="UKS88" s="310">
        <f t="shared" si="228"/>
        <v>-859.63297674911405</v>
      </c>
      <c r="UKT88" s="310">
        <f t="shared" si="228"/>
        <v>-859.63297674911405</v>
      </c>
      <c r="UKU88" s="310">
        <f t="shared" si="228"/>
        <v>-859.63297674911405</v>
      </c>
      <c r="UKV88" s="310">
        <f t="shared" si="228"/>
        <v>-859.63297674911405</v>
      </c>
      <c r="UKW88" s="310">
        <f t="shared" si="228"/>
        <v>-859.63297674911405</v>
      </c>
      <c r="UKX88" s="310">
        <f t="shared" si="228"/>
        <v>-859.63297674911405</v>
      </c>
      <c r="UKY88" s="310">
        <f t="shared" si="228"/>
        <v>-859.63297674911405</v>
      </c>
      <c r="UKZ88" s="310">
        <f t="shared" si="228"/>
        <v>-859.63297674911405</v>
      </c>
      <c r="ULA88" s="310">
        <f t="shared" si="228"/>
        <v>-859.63297674911405</v>
      </c>
      <c r="ULB88" s="310">
        <f t="shared" si="228"/>
        <v>-859.63297674911405</v>
      </c>
      <c r="ULC88" s="310">
        <f t="shared" si="228"/>
        <v>-859.63297674911405</v>
      </c>
      <c r="ULD88" s="310">
        <f t="shared" si="228"/>
        <v>-859.63297674911405</v>
      </c>
      <c r="ULE88" s="310">
        <f t="shared" si="228"/>
        <v>-859.63297674911405</v>
      </c>
      <c r="ULF88" s="310">
        <f t="shared" si="228"/>
        <v>-859.63297674911405</v>
      </c>
      <c r="ULG88" s="310">
        <f t="shared" si="228"/>
        <v>-859.63297674911405</v>
      </c>
      <c r="ULH88" s="310">
        <f t="shared" si="228"/>
        <v>-859.63297674911405</v>
      </c>
      <c r="ULI88" s="310">
        <f t="shared" si="228"/>
        <v>-859.63297674911405</v>
      </c>
      <c r="ULJ88" s="310">
        <f t="shared" si="228"/>
        <v>-859.63297674911405</v>
      </c>
      <c r="ULK88" s="310">
        <f t="shared" si="228"/>
        <v>-859.63297674911405</v>
      </c>
      <c r="ULL88" s="310">
        <f t="shared" si="228"/>
        <v>-859.63297674911405</v>
      </c>
      <c r="ULM88" s="310">
        <f t="shared" si="228"/>
        <v>-859.63297674911405</v>
      </c>
      <c r="ULN88" s="310">
        <f t="shared" si="228"/>
        <v>-859.63297674911405</v>
      </c>
      <c r="ULO88" s="310">
        <f t="shared" si="228"/>
        <v>-859.63297674911405</v>
      </c>
      <c r="ULP88" s="310">
        <f t="shared" si="228"/>
        <v>-859.63297674911405</v>
      </c>
      <c r="ULQ88" s="310">
        <f t="shared" si="228"/>
        <v>-859.63297674911405</v>
      </c>
      <c r="ULR88" s="310">
        <f t="shared" si="228"/>
        <v>-859.63297674911405</v>
      </c>
      <c r="ULS88" s="310">
        <f t="shared" si="228"/>
        <v>-859.63297674911405</v>
      </c>
      <c r="ULT88" s="310">
        <f t="shared" si="228"/>
        <v>-859.63297674911405</v>
      </c>
      <c r="ULU88" s="310">
        <f t="shared" si="228"/>
        <v>-859.63297674911405</v>
      </c>
      <c r="ULV88" s="310">
        <f t="shared" si="228"/>
        <v>-859.63297674911405</v>
      </c>
      <c r="ULW88" s="310">
        <f t="shared" si="228"/>
        <v>-859.63297674911405</v>
      </c>
      <c r="ULX88" s="310">
        <f t="shared" si="228"/>
        <v>-859.63297674911405</v>
      </c>
      <c r="ULY88" s="310">
        <f t="shared" si="228"/>
        <v>-859.63297674911405</v>
      </c>
      <c r="ULZ88" s="310">
        <f t="shared" si="228"/>
        <v>-859.63297674911405</v>
      </c>
      <c r="UMA88" s="310">
        <f t="shared" si="228"/>
        <v>-859.63297674911405</v>
      </c>
      <c r="UMB88" s="310">
        <f t="shared" si="228"/>
        <v>-859.63297674911405</v>
      </c>
      <c r="UMC88" s="310">
        <f t="shared" si="228"/>
        <v>-859.63297674911405</v>
      </c>
      <c r="UMD88" s="310">
        <f t="shared" ref="UMD88:UOO88" si="229">(UMD$87*$B101+SUM($F$8:$F$10)-((UMD$87*$B101+SUM($F$8:$F$10))/$F$11*$F$40)-($F$27*UMD$87/$D$7)-SUM($F$14:$F$26,$F$28:$F$33,$F$35:$F$36,$F$41))</f>
        <v>-859.63297674911405</v>
      </c>
      <c r="UME88" s="310">
        <f t="shared" si="229"/>
        <v>-859.63297674911405</v>
      </c>
      <c r="UMF88" s="310">
        <f t="shared" si="229"/>
        <v>-859.63297674911405</v>
      </c>
      <c r="UMG88" s="310">
        <f t="shared" si="229"/>
        <v>-859.63297674911405</v>
      </c>
      <c r="UMH88" s="310">
        <f t="shared" si="229"/>
        <v>-859.63297674911405</v>
      </c>
      <c r="UMI88" s="310">
        <f t="shared" si="229"/>
        <v>-859.63297674911405</v>
      </c>
      <c r="UMJ88" s="310">
        <f t="shared" si="229"/>
        <v>-859.63297674911405</v>
      </c>
      <c r="UMK88" s="310">
        <f t="shared" si="229"/>
        <v>-859.63297674911405</v>
      </c>
      <c r="UML88" s="310">
        <f t="shared" si="229"/>
        <v>-859.63297674911405</v>
      </c>
      <c r="UMM88" s="310">
        <f t="shared" si="229"/>
        <v>-859.63297674911405</v>
      </c>
      <c r="UMN88" s="310">
        <f t="shared" si="229"/>
        <v>-859.63297674911405</v>
      </c>
      <c r="UMO88" s="310">
        <f t="shared" si="229"/>
        <v>-859.63297674911405</v>
      </c>
      <c r="UMP88" s="310">
        <f t="shared" si="229"/>
        <v>-859.63297674911405</v>
      </c>
      <c r="UMQ88" s="310">
        <f t="shared" si="229"/>
        <v>-859.63297674911405</v>
      </c>
      <c r="UMR88" s="310">
        <f t="shared" si="229"/>
        <v>-859.63297674911405</v>
      </c>
      <c r="UMS88" s="310">
        <f t="shared" si="229"/>
        <v>-859.63297674911405</v>
      </c>
      <c r="UMT88" s="310">
        <f t="shared" si="229"/>
        <v>-859.63297674911405</v>
      </c>
      <c r="UMU88" s="310">
        <f t="shared" si="229"/>
        <v>-859.63297674911405</v>
      </c>
      <c r="UMV88" s="310">
        <f t="shared" si="229"/>
        <v>-859.63297674911405</v>
      </c>
      <c r="UMW88" s="310">
        <f t="shared" si="229"/>
        <v>-859.63297674911405</v>
      </c>
      <c r="UMX88" s="310">
        <f t="shared" si="229"/>
        <v>-859.63297674911405</v>
      </c>
      <c r="UMY88" s="310">
        <f t="shared" si="229"/>
        <v>-859.63297674911405</v>
      </c>
      <c r="UMZ88" s="310">
        <f t="shared" si="229"/>
        <v>-859.63297674911405</v>
      </c>
      <c r="UNA88" s="310">
        <f t="shared" si="229"/>
        <v>-859.63297674911405</v>
      </c>
      <c r="UNB88" s="310">
        <f t="shared" si="229"/>
        <v>-859.63297674911405</v>
      </c>
      <c r="UNC88" s="310">
        <f t="shared" si="229"/>
        <v>-859.63297674911405</v>
      </c>
      <c r="UND88" s="310">
        <f t="shared" si="229"/>
        <v>-859.63297674911405</v>
      </c>
      <c r="UNE88" s="310">
        <f t="shared" si="229"/>
        <v>-859.63297674911405</v>
      </c>
      <c r="UNF88" s="310">
        <f t="shared" si="229"/>
        <v>-859.63297674911405</v>
      </c>
      <c r="UNG88" s="310">
        <f t="shared" si="229"/>
        <v>-859.63297674911405</v>
      </c>
      <c r="UNH88" s="310">
        <f t="shared" si="229"/>
        <v>-859.63297674911405</v>
      </c>
      <c r="UNI88" s="310">
        <f t="shared" si="229"/>
        <v>-859.63297674911405</v>
      </c>
      <c r="UNJ88" s="310">
        <f t="shared" si="229"/>
        <v>-859.63297674911405</v>
      </c>
      <c r="UNK88" s="310">
        <f t="shared" si="229"/>
        <v>-859.63297674911405</v>
      </c>
      <c r="UNL88" s="310">
        <f t="shared" si="229"/>
        <v>-859.63297674911405</v>
      </c>
      <c r="UNM88" s="310">
        <f t="shared" si="229"/>
        <v>-859.63297674911405</v>
      </c>
      <c r="UNN88" s="310">
        <f t="shared" si="229"/>
        <v>-859.63297674911405</v>
      </c>
      <c r="UNO88" s="310">
        <f t="shared" si="229"/>
        <v>-859.63297674911405</v>
      </c>
      <c r="UNP88" s="310">
        <f t="shared" si="229"/>
        <v>-859.63297674911405</v>
      </c>
      <c r="UNQ88" s="310">
        <f t="shared" si="229"/>
        <v>-859.63297674911405</v>
      </c>
      <c r="UNR88" s="310">
        <f t="shared" si="229"/>
        <v>-859.63297674911405</v>
      </c>
      <c r="UNS88" s="310">
        <f t="shared" si="229"/>
        <v>-859.63297674911405</v>
      </c>
      <c r="UNT88" s="310">
        <f t="shared" si="229"/>
        <v>-859.63297674911405</v>
      </c>
      <c r="UNU88" s="310">
        <f t="shared" si="229"/>
        <v>-859.63297674911405</v>
      </c>
      <c r="UNV88" s="310">
        <f t="shared" si="229"/>
        <v>-859.63297674911405</v>
      </c>
      <c r="UNW88" s="310">
        <f t="shared" si="229"/>
        <v>-859.63297674911405</v>
      </c>
      <c r="UNX88" s="310">
        <f t="shared" si="229"/>
        <v>-859.63297674911405</v>
      </c>
      <c r="UNY88" s="310">
        <f t="shared" si="229"/>
        <v>-859.63297674911405</v>
      </c>
      <c r="UNZ88" s="310">
        <f t="shared" si="229"/>
        <v>-859.63297674911405</v>
      </c>
      <c r="UOA88" s="310">
        <f t="shared" si="229"/>
        <v>-859.63297674911405</v>
      </c>
      <c r="UOB88" s="310">
        <f t="shared" si="229"/>
        <v>-859.63297674911405</v>
      </c>
      <c r="UOC88" s="310">
        <f t="shared" si="229"/>
        <v>-859.63297674911405</v>
      </c>
      <c r="UOD88" s="310">
        <f t="shared" si="229"/>
        <v>-859.63297674911405</v>
      </c>
      <c r="UOE88" s="310">
        <f t="shared" si="229"/>
        <v>-859.63297674911405</v>
      </c>
      <c r="UOF88" s="310">
        <f t="shared" si="229"/>
        <v>-859.63297674911405</v>
      </c>
      <c r="UOG88" s="310">
        <f t="shared" si="229"/>
        <v>-859.63297674911405</v>
      </c>
      <c r="UOH88" s="310">
        <f t="shared" si="229"/>
        <v>-859.63297674911405</v>
      </c>
      <c r="UOI88" s="310">
        <f t="shared" si="229"/>
        <v>-859.63297674911405</v>
      </c>
      <c r="UOJ88" s="310">
        <f t="shared" si="229"/>
        <v>-859.63297674911405</v>
      </c>
      <c r="UOK88" s="310">
        <f t="shared" si="229"/>
        <v>-859.63297674911405</v>
      </c>
      <c r="UOL88" s="310">
        <f t="shared" si="229"/>
        <v>-859.63297674911405</v>
      </c>
      <c r="UOM88" s="310">
        <f t="shared" si="229"/>
        <v>-859.63297674911405</v>
      </c>
      <c r="UON88" s="310">
        <f t="shared" si="229"/>
        <v>-859.63297674911405</v>
      </c>
      <c r="UOO88" s="310">
        <f t="shared" si="229"/>
        <v>-859.63297674911405</v>
      </c>
      <c r="UOP88" s="310">
        <f t="shared" ref="UOP88:URA88" si="230">(UOP$87*$B101+SUM($F$8:$F$10)-((UOP$87*$B101+SUM($F$8:$F$10))/$F$11*$F$40)-($F$27*UOP$87/$D$7)-SUM($F$14:$F$26,$F$28:$F$33,$F$35:$F$36,$F$41))</f>
        <v>-859.63297674911405</v>
      </c>
      <c r="UOQ88" s="310">
        <f t="shared" si="230"/>
        <v>-859.63297674911405</v>
      </c>
      <c r="UOR88" s="310">
        <f t="shared" si="230"/>
        <v>-859.63297674911405</v>
      </c>
      <c r="UOS88" s="310">
        <f t="shared" si="230"/>
        <v>-859.63297674911405</v>
      </c>
      <c r="UOT88" s="310">
        <f t="shared" si="230"/>
        <v>-859.63297674911405</v>
      </c>
      <c r="UOU88" s="310">
        <f t="shared" si="230"/>
        <v>-859.63297674911405</v>
      </c>
      <c r="UOV88" s="310">
        <f t="shared" si="230"/>
        <v>-859.63297674911405</v>
      </c>
      <c r="UOW88" s="310">
        <f t="shared" si="230"/>
        <v>-859.63297674911405</v>
      </c>
      <c r="UOX88" s="310">
        <f t="shared" si="230"/>
        <v>-859.63297674911405</v>
      </c>
      <c r="UOY88" s="310">
        <f t="shared" si="230"/>
        <v>-859.63297674911405</v>
      </c>
      <c r="UOZ88" s="310">
        <f t="shared" si="230"/>
        <v>-859.63297674911405</v>
      </c>
      <c r="UPA88" s="310">
        <f t="shared" si="230"/>
        <v>-859.63297674911405</v>
      </c>
      <c r="UPB88" s="310">
        <f t="shared" si="230"/>
        <v>-859.63297674911405</v>
      </c>
      <c r="UPC88" s="310">
        <f t="shared" si="230"/>
        <v>-859.63297674911405</v>
      </c>
      <c r="UPD88" s="310">
        <f t="shared" si="230"/>
        <v>-859.63297674911405</v>
      </c>
      <c r="UPE88" s="310">
        <f t="shared" si="230"/>
        <v>-859.63297674911405</v>
      </c>
      <c r="UPF88" s="310">
        <f t="shared" si="230"/>
        <v>-859.63297674911405</v>
      </c>
      <c r="UPG88" s="310">
        <f t="shared" si="230"/>
        <v>-859.63297674911405</v>
      </c>
      <c r="UPH88" s="310">
        <f t="shared" si="230"/>
        <v>-859.63297674911405</v>
      </c>
      <c r="UPI88" s="310">
        <f t="shared" si="230"/>
        <v>-859.63297674911405</v>
      </c>
      <c r="UPJ88" s="310">
        <f t="shared" si="230"/>
        <v>-859.63297674911405</v>
      </c>
      <c r="UPK88" s="310">
        <f t="shared" si="230"/>
        <v>-859.63297674911405</v>
      </c>
      <c r="UPL88" s="310">
        <f t="shared" si="230"/>
        <v>-859.63297674911405</v>
      </c>
      <c r="UPM88" s="310">
        <f t="shared" si="230"/>
        <v>-859.63297674911405</v>
      </c>
      <c r="UPN88" s="310">
        <f t="shared" si="230"/>
        <v>-859.63297674911405</v>
      </c>
      <c r="UPO88" s="310">
        <f t="shared" si="230"/>
        <v>-859.63297674911405</v>
      </c>
      <c r="UPP88" s="310">
        <f t="shared" si="230"/>
        <v>-859.63297674911405</v>
      </c>
      <c r="UPQ88" s="310">
        <f t="shared" si="230"/>
        <v>-859.63297674911405</v>
      </c>
      <c r="UPR88" s="310">
        <f t="shared" si="230"/>
        <v>-859.63297674911405</v>
      </c>
      <c r="UPS88" s="310">
        <f t="shared" si="230"/>
        <v>-859.63297674911405</v>
      </c>
      <c r="UPT88" s="310">
        <f t="shared" si="230"/>
        <v>-859.63297674911405</v>
      </c>
      <c r="UPU88" s="310">
        <f t="shared" si="230"/>
        <v>-859.63297674911405</v>
      </c>
      <c r="UPV88" s="310">
        <f t="shared" si="230"/>
        <v>-859.63297674911405</v>
      </c>
      <c r="UPW88" s="310">
        <f t="shared" si="230"/>
        <v>-859.63297674911405</v>
      </c>
      <c r="UPX88" s="310">
        <f t="shared" si="230"/>
        <v>-859.63297674911405</v>
      </c>
      <c r="UPY88" s="310">
        <f t="shared" si="230"/>
        <v>-859.63297674911405</v>
      </c>
      <c r="UPZ88" s="310">
        <f t="shared" si="230"/>
        <v>-859.63297674911405</v>
      </c>
      <c r="UQA88" s="310">
        <f t="shared" si="230"/>
        <v>-859.63297674911405</v>
      </c>
      <c r="UQB88" s="310">
        <f t="shared" si="230"/>
        <v>-859.63297674911405</v>
      </c>
      <c r="UQC88" s="310">
        <f t="shared" si="230"/>
        <v>-859.63297674911405</v>
      </c>
      <c r="UQD88" s="310">
        <f t="shared" si="230"/>
        <v>-859.63297674911405</v>
      </c>
      <c r="UQE88" s="310">
        <f t="shared" si="230"/>
        <v>-859.63297674911405</v>
      </c>
      <c r="UQF88" s="310">
        <f t="shared" si="230"/>
        <v>-859.63297674911405</v>
      </c>
      <c r="UQG88" s="310">
        <f t="shared" si="230"/>
        <v>-859.63297674911405</v>
      </c>
      <c r="UQH88" s="310">
        <f t="shared" si="230"/>
        <v>-859.63297674911405</v>
      </c>
      <c r="UQI88" s="310">
        <f t="shared" si="230"/>
        <v>-859.63297674911405</v>
      </c>
      <c r="UQJ88" s="310">
        <f t="shared" si="230"/>
        <v>-859.63297674911405</v>
      </c>
      <c r="UQK88" s="310">
        <f t="shared" si="230"/>
        <v>-859.63297674911405</v>
      </c>
      <c r="UQL88" s="310">
        <f t="shared" si="230"/>
        <v>-859.63297674911405</v>
      </c>
      <c r="UQM88" s="310">
        <f t="shared" si="230"/>
        <v>-859.63297674911405</v>
      </c>
      <c r="UQN88" s="310">
        <f t="shared" si="230"/>
        <v>-859.63297674911405</v>
      </c>
      <c r="UQO88" s="310">
        <f t="shared" si="230"/>
        <v>-859.63297674911405</v>
      </c>
      <c r="UQP88" s="310">
        <f t="shared" si="230"/>
        <v>-859.63297674911405</v>
      </c>
      <c r="UQQ88" s="310">
        <f t="shared" si="230"/>
        <v>-859.63297674911405</v>
      </c>
      <c r="UQR88" s="310">
        <f t="shared" si="230"/>
        <v>-859.63297674911405</v>
      </c>
      <c r="UQS88" s="310">
        <f t="shared" si="230"/>
        <v>-859.63297674911405</v>
      </c>
      <c r="UQT88" s="310">
        <f t="shared" si="230"/>
        <v>-859.63297674911405</v>
      </c>
      <c r="UQU88" s="310">
        <f t="shared" si="230"/>
        <v>-859.63297674911405</v>
      </c>
      <c r="UQV88" s="310">
        <f t="shared" si="230"/>
        <v>-859.63297674911405</v>
      </c>
      <c r="UQW88" s="310">
        <f t="shared" si="230"/>
        <v>-859.63297674911405</v>
      </c>
      <c r="UQX88" s="310">
        <f t="shared" si="230"/>
        <v>-859.63297674911405</v>
      </c>
      <c r="UQY88" s="310">
        <f t="shared" si="230"/>
        <v>-859.63297674911405</v>
      </c>
      <c r="UQZ88" s="310">
        <f t="shared" si="230"/>
        <v>-859.63297674911405</v>
      </c>
      <c r="URA88" s="310">
        <f t="shared" si="230"/>
        <v>-859.63297674911405</v>
      </c>
      <c r="URB88" s="310">
        <f t="shared" ref="URB88:UTM88" si="231">(URB$87*$B101+SUM($F$8:$F$10)-((URB$87*$B101+SUM($F$8:$F$10))/$F$11*$F$40)-($F$27*URB$87/$D$7)-SUM($F$14:$F$26,$F$28:$F$33,$F$35:$F$36,$F$41))</f>
        <v>-859.63297674911405</v>
      </c>
      <c r="URC88" s="310">
        <f t="shared" si="231"/>
        <v>-859.63297674911405</v>
      </c>
      <c r="URD88" s="310">
        <f t="shared" si="231"/>
        <v>-859.63297674911405</v>
      </c>
      <c r="URE88" s="310">
        <f t="shared" si="231"/>
        <v>-859.63297674911405</v>
      </c>
      <c r="URF88" s="310">
        <f t="shared" si="231"/>
        <v>-859.63297674911405</v>
      </c>
      <c r="URG88" s="310">
        <f t="shared" si="231"/>
        <v>-859.63297674911405</v>
      </c>
      <c r="URH88" s="310">
        <f t="shared" si="231"/>
        <v>-859.63297674911405</v>
      </c>
      <c r="URI88" s="310">
        <f t="shared" si="231"/>
        <v>-859.63297674911405</v>
      </c>
      <c r="URJ88" s="310">
        <f t="shared" si="231"/>
        <v>-859.63297674911405</v>
      </c>
      <c r="URK88" s="310">
        <f t="shared" si="231"/>
        <v>-859.63297674911405</v>
      </c>
      <c r="URL88" s="310">
        <f t="shared" si="231"/>
        <v>-859.63297674911405</v>
      </c>
      <c r="URM88" s="310">
        <f t="shared" si="231"/>
        <v>-859.63297674911405</v>
      </c>
      <c r="URN88" s="310">
        <f t="shared" si="231"/>
        <v>-859.63297674911405</v>
      </c>
      <c r="URO88" s="310">
        <f t="shared" si="231"/>
        <v>-859.63297674911405</v>
      </c>
      <c r="URP88" s="310">
        <f t="shared" si="231"/>
        <v>-859.63297674911405</v>
      </c>
      <c r="URQ88" s="310">
        <f t="shared" si="231"/>
        <v>-859.63297674911405</v>
      </c>
      <c r="URR88" s="310">
        <f t="shared" si="231"/>
        <v>-859.63297674911405</v>
      </c>
      <c r="URS88" s="310">
        <f t="shared" si="231"/>
        <v>-859.63297674911405</v>
      </c>
      <c r="URT88" s="310">
        <f t="shared" si="231"/>
        <v>-859.63297674911405</v>
      </c>
      <c r="URU88" s="310">
        <f t="shared" si="231"/>
        <v>-859.63297674911405</v>
      </c>
      <c r="URV88" s="310">
        <f t="shared" si="231"/>
        <v>-859.63297674911405</v>
      </c>
      <c r="URW88" s="310">
        <f t="shared" si="231"/>
        <v>-859.63297674911405</v>
      </c>
      <c r="URX88" s="310">
        <f t="shared" si="231"/>
        <v>-859.63297674911405</v>
      </c>
      <c r="URY88" s="310">
        <f t="shared" si="231"/>
        <v>-859.63297674911405</v>
      </c>
      <c r="URZ88" s="310">
        <f t="shared" si="231"/>
        <v>-859.63297674911405</v>
      </c>
      <c r="USA88" s="310">
        <f t="shared" si="231"/>
        <v>-859.63297674911405</v>
      </c>
      <c r="USB88" s="310">
        <f t="shared" si="231"/>
        <v>-859.63297674911405</v>
      </c>
      <c r="USC88" s="310">
        <f t="shared" si="231"/>
        <v>-859.63297674911405</v>
      </c>
      <c r="USD88" s="310">
        <f t="shared" si="231"/>
        <v>-859.63297674911405</v>
      </c>
      <c r="USE88" s="310">
        <f t="shared" si="231"/>
        <v>-859.63297674911405</v>
      </c>
      <c r="USF88" s="310">
        <f t="shared" si="231"/>
        <v>-859.63297674911405</v>
      </c>
      <c r="USG88" s="310">
        <f t="shared" si="231"/>
        <v>-859.63297674911405</v>
      </c>
      <c r="USH88" s="310">
        <f t="shared" si="231"/>
        <v>-859.63297674911405</v>
      </c>
      <c r="USI88" s="310">
        <f t="shared" si="231"/>
        <v>-859.63297674911405</v>
      </c>
      <c r="USJ88" s="310">
        <f t="shared" si="231"/>
        <v>-859.63297674911405</v>
      </c>
      <c r="USK88" s="310">
        <f t="shared" si="231"/>
        <v>-859.63297674911405</v>
      </c>
      <c r="USL88" s="310">
        <f t="shared" si="231"/>
        <v>-859.63297674911405</v>
      </c>
      <c r="USM88" s="310">
        <f t="shared" si="231"/>
        <v>-859.63297674911405</v>
      </c>
      <c r="USN88" s="310">
        <f t="shared" si="231"/>
        <v>-859.63297674911405</v>
      </c>
      <c r="USO88" s="310">
        <f t="shared" si="231"/>
        <v>-859.63297674911405</v>
      </c>
      <c r="USP88" s="310">
        <f t="shared" si="231"/>
        <v>-859.63297674911405</v>
      </c>
      <c r="USQ88" s="310">
        <f t="shared" si="231"/>
        <v>-859.63297674911405</v>
      </c>
      <c r="USR88" s="310">
        <f t="shared" si="231"/>
        <v>-859.63297674911405</v>
      </c>
      <c r="USS88" s="310">
        <f t="shared" si="231"/>
        <v>-859.63297674911405</v>
      </c>
      <c r="UST88" s="310">
        <f t="shared" si="231"/>
        <v>-859.63297674911405</v>
      </c>
      <c r="USU88" s="310">
        <f t="shared" si="231"/>
        <v>-859.63297674911405</v>
      </c>
      <c r="USV88" s="310">
        <f t="shared" si="231"/>
        <v>-859.63297674911405</v>
      </c>
      <c r="USW88" s="310">
        <f t="shared" si="231"/>
        <v>-859.63297674911405</v>
      </c>
      <c r="USX88" s="310">
        <f t="shared" si="231"/>
        <v>-859.63297674911405</v>
      </c>
      <c r="USY88" s="310">
        <f t="shared" si="231"/>
        <v>-859.63297674911405</v>
      </c>
      <c r="USZ88" s="310">
        <f t="shared" si="231"/>
        <v>-859.63297674911405</v>
      </c>
      <c r="UTA88" s="310">
        <f t="shared" si="231"/>
        <v>-859.63297674911405</v>
      </c>
      <c r="UTB88" s="310">
        <f t="shared" si="231"/>
        <v>-859.63297674911405</v>
      </c>
      <c r="UTC88" s="310">
        <f t="shared" si="231"/>
        <v>-859.63297674911405</v>
      </c>
      <c r="UTD88" s="310">
        <f t="shared" si="231"/>
        <v>-859.63297674911405</v>
      </c>
      <c r="UTE88" s="310">
        <f t="shared" si="231"/>
        <v>-859.63297674911405</v>
      </c>
      <c r="UTF88" s="310">
        <f t="shared" si="231"/>
        <v>-859.63297674911405</v>
      </c>
      <c r="UTG88" s="310">
        <f t="shared" si="231"/>
        <v>-859.63297674911405</v>
      </c>
      <c r="UTH88" s="310">
        <f t="shared" si="231"/>
        <v>-859.63297674911405</v>
      </c>
      <c r="UTI88" s="310">
        <f t="shared" si="231"/>
        <v>-859.63297674911405</v>
      </c>
      <c r="UTJ88" s="310">
        <f t="shared" si="231"/>
        <v>-859.63297674911405</v>
      </c>
      <c r="UTK88" s="310">
        <f t="shared" si="231"/>
        <v>-859.63297674911405</v>
      </c>
      <c r="UTL88" s="310">
        <f t="shared" si="231"/>
        <v>-859.63297674911405</v>
      </c>
      <c r="UTM88" s="310">
        <f t="shared" si="231"/>
        <v>-859.63297674911405</v>
      </c>
      <c r="UTN88" s="310">
        <f t="shared" ref="UTN88:UVY88" si="232">(UTN$87*$B101+SUM($F$8:$F$10)-((UTN$87*$B101+SUM($F$8:$F$10))/$F$11*$F$40)-($F$27*UTN$87/$D$7)-SUM($F$14:$F$26,$F$28:$F$33,$F$35:$F$36,$F$41))</f>
        <v>-859.63297674911405</v>
      </c>
      <c r="UTO88" s="310">
        <f t="shared" si="232"/>
        <v>-859.63297674911405</v>
      </c>
      <c r="UTP88" s="310">
        <f t="shared" si="232"/>
        <v>-859.63297674911405</v>
      </c>
      <c r="UTQ88" s="310">
        <f t="shared" si="232"/>
        <v>-859.63297674911405</v>
      </c>
      <c r="UTR88" s="310">
        <f t="shared" si="232"/>
        <v>-859.63297674911405</v>
      </c>
      <c r="UTS88" s="310">
        <f t="shared" si="232"/>
        <v>-859.63297674911405</v>
      </c>
      <c r="UTT88" s="310">
        <f t="shared" si="232"/>
        <v>-859.63297674911405</v>
      </c>
      <c r="UTU88" s="310">
        <f t="shared" si="232"/>
        <v>-859.63297674911405</v>
      </c>
      <c r="UTV88" s="310">
        <f t="shared" si="232"/>
        <v>-859.63297674911405</v>
      </c>
      <c r="UTW88" s="310">
        <f t="shared" si="232"/>
        <v>-859.63297674911405</v>
      </c>
      <c r="UTX88" s="310">
        <f t="shared" si="232"/>
        <v>-859.63297674911405</v>
      </c>
      <c r="UTY88" s="310">
        <f t="shared" si="232"/>
        <v>-859.63297674911405</v>
      </c>
      <c r="UTZ88" s="310">
        <f t="shared" si="232"/>
        <v>-859.63297674911405</v>
      </c>
      <c r="UUA88" s="310">
        <f t="shared" si="232"/>
        <v>-859.63297674911405</v>
      </c>
      <c r="UUB88" s="310">
        <f t="shared" si="232"/>
        <v>-859.63297674911405</v>
      </c>
      <c r="UUC88" s="310">
        <f t="shared" si="232"/>
        <v>-859.63297674911405</v>
      </c>
      <c r="UUD88" s="310">
        <f t="shared" si="232"/>
        <v>-859.63297674911405</v>
      </c>
      <c r="UUE88" s="310">
        <f t="shared" si="232"/>
        <v>-859.63297674911405</v>
      </c>
      <c r="UUF88" s="310">
        <f t="shared" si="232"/>
        <v>-859.63297674911405</v>
      </c>
      <c r="UUG88" s="310">
        <f t="shared" si="232"/>
        <v>-859.63297674911405</v>
      </c>
      <c r="UUH88" s="310">
        <f t="shared" si="232"/>
        <v>-859.63297674911405</v>
      </c>
      <c r="UUI88" s="310">
        <f t="shared" si="232"/>
        <v>-859.63297674911405</v>
      </c>
      <c r="UUJ88" s="310">
        <f t="shared" si="232"/>
        <v>-859.63297674911405</v>
      </c>
      <c r="UUK88" s="310">
        <f t="shared" si="232"/>
        <v>-859.63297674911405</v>
      </c>
      <c r="UUL88" s="310">
        <f t="shared" si="232"/>
        <v>-859.63297674911405</v>
      </c>
      <c r="UUM88" s="310">
        <f t="shared" si="232"/>
        <v>-859.63297674911405</v>
      </c>
      <c r="UUN88" s="310">
        <f t="shared" si="232"/>
        <v>-859.63297674911405</v>
      </c>
      <c r="UUO88" s="310">
        <f t="shared" si="232"/>
        <v>-859.63297674911405</v>
      </c>
      <c r="UUP88" s="310">
        <f t="shared" si="232"/>
        <v>-859.63297674911405</v>
      </c>
      <c r="UUQ88" s="310">
        <f t="shared" si="232"/>
        <v>-859.63297674911405</v>
      </c>
      <c r="UUR88" s="310">
        <f t="shared" si="232"/>
        <v>-859.63297674911405</v>
      </c>
      <c r="UUS88" s="310">
        <f t="shared" si="232"/>
        <v>-859.63297674911405</v>
      </c>
      <c r="UUT88" s="310">
        <f t="shared" si="232"/>
        <v>-859.63297674911405</v>
      </c>
      <c r="UUU88" s="310">
        <f t="shared" si="232"/>
        <v>-859.63297674911405</v>
      </c>
      <c r="UUV88" s="310">
        <f t="shared" si="232"/>
        <v>-859.63297674911405</v>
      </c>
      <c r="UUW88" s="310">
        <f t="shared" si="232"/>
        <v>-859.63297674911405</v>
      </c>
      <c r="UUX88" s="310">
        <f t="shared" si="232"/>
        <v>-859.63297674911405</v>
      </c>
      <c r="UUY88" s="310">
        <f t="shared" si="232"/>
        <v>-859.63297674911405</v>
      </c>
      <c r="UUZ88" s="310">
        <f t="shared" si="232"/>
        <v>-859.63297674911405</v>
      </c>
      <c r="UVA88" s="310">
        <f t="shared" si="232"/>
        <v>-859.63297674911405</v>
      </c>
      <c r="UVB88" s="310">
        <f t="shared" si="232"/>
        <v>-859.63297674911405</v>
      </c>
      <c r="UVC88" s="310">
        <f t="shared" si="232"/>
        <v>-859.63297674911405</v>
      </c>
      <c r="UVD88" s="310">
        <f t="shared" si="232"/>
        <v>-859.63297674911405</v>
      </c>
      <c r="UVE88" s="310">
        <f t="shared" si="232"/>
        <v>-859.63297674911405</v>
      </c>
      <c r="UVF88" s="310">
        <f t="shared" si="232"/>
        <v>-859.63297674911405</v>
      </c>
      <c r="UVG88" s="310">
        <f t="shared" si="232"/>
        <v>-859.63297674911405</v>
      </c>
      <c r="UVH88" s="310">
        <f t="shared" si="232"/>
        <v>-859.63297674911405</v>
      </c>
      <c r="UVI88" s="310">
        <f t="shared" si="232"/>
        <v>-859.63297674911405</v>
      </c>
      <c r="UVJ88" s="310">
        <f t="shared" si="232"/>
        <v>-859.63297674911405</v>
      </c>
      <c r="UVK88" s="310">
        <f t="shared" si="232"/>
        <v>-859.63297674911405</v>
      </c>
      <c r="UVL88" s="310">
        <f t="shared" si="232"/>
        <v>-859.63297674911405</v>
      </c>
      <c r="UVM88" s="310">
        <f t="shared" si="232"/>
        <v>-859.63297674911405</v>
      </c>
      <c r="UVN88" s="310">
        <f t="shared" si="232"/>
        <v>-859.63297674911405</v>
      </c>
      <c r="UVO88" s="310">
        <f t="shared" si="232"/>
        <v>-859.63297674911405</v>
      </c>
      <c r="UVP88" s="310">
        <f t="shared" si="232"/>
        <v>-859.63297674911405</v>
      </c>
      <c r="UVQ88" s="310">
        <f t="shared" si="232"/>
        <v>-859.63297674911405</v>
      </c>
      <c r="UVR88" s="310">
        <f t="shared" si="232"/>
        <v>-859.63297674911405</v>
      </c>
      <c r="UVS88" s="310">
        <f t="shared" si="232"/>
        <v>-859.63297674911405</v>
      </c>
      <c r="UVT88" s="310">
        <f t="shared" si="232"/>
        <v>-859.63297674911405</v>
      </c>
      <c r="UVU88" s="310">
        <f t="shared" si="232"/>
        <v>-859.63297674911405</v>
      </c>
      <c r="UVV88" s="310">
        <f t="shared" si="232"/>
        <v>-859.63297674911405</v>
      </c>
      <c r="UVW88" s="310">
        <f t="shared" si="232"/>
        <v>-859.63297674911405</v>
      </c>
      <c r="UVX88" s="310">
        <f t="shared" si="232"/>
        <v>-859.63297674911405</v>
      </c>
      <c r="UVY88" s="310">
        <f t="shared" si="232"/>
        <v>-859.63297674911405</v>
      </c>
      <c r="UVZ88" s="310">
        <f t="shared" ref="UVZ88:UYK88" si="233">(UVZ$87*$B101+SUM($F$8:$F$10)-((UVZ$87*$B101+SUM($F$8:$F$10))/$F$11*$F$40)-($F$27*UVZ$87/$D$7)-SUM($F$14:$F$26,$F$28:$F$33,$F$35:$F$36,$F$41))</f>
        <v>-859.63297674911405</v>
      </c>
      <c r="UWA88" s="310">
        <f t="shared" si="233"/>
        <v>-859.63297674911405</v>
      </c>
      <c r="UWB88" s="310">
        <f t="shared" si="233"/>
        <v>-859.63297674911405</v>
      </c>
      <c r="UWC88" s="310">
        <f t="shared" si="233"/>
        <v>-859.63297674911405</v>
      </c>
      <c r="UWD88" s="310">
        <f t="shared" si="233"/>
        <v>-859.63297674911405</v>
      </c>
      <c r="UWE88" s="310">
        <f t="shared" si="233"/>
        <v>-859.63297674911405</v>
      </c>
      <c r="UWF88" s="310">
        <f t="shared" si="233"/>
        <v>-859.63297674911405</v>
      </c>
      <c r="UWG88" s="310">
        <f t="shared" si="233"/>
        <v>-859.63297674911405</v>
      </c>
      <c r="UWH88" s="310">
        <f t="shared" si="233"/>
        <v>-859.63297674911405</v>
      </c>
      <c r="UWI88" s="310">
        <f t="shared" si="233"/>
        <v>-859.63297674911405</v>
      </c>
      <c r="UWJ88" s="310">
        <f t="shared" si="233"/>
        <v>-859.63297674911405</v>
      </c>
      <c r="UWK88" s="310">
        <f t="shared" si="233"/>
        <v>-859.63297674911405</v>
      </c>
      <c r="UWL88" s="310">
        <f t="shared" si="233"/>
        <v>-859.63297674911405</v>
      </c>
      <c r="UWM88" s="310">
        <f t="shared" si="233"/>
        <v>-859.63297674911405</v>
      </c>
      <c r="UWN88" s="310">
        <f t="shared" si="233"/>
        <v>-859.63297674911405</v>
      </c>
      <c r="UWO88" s="310">
        <f t="shared" si="233"/>
        <v>-859.63297674911405</v>
      </c>
      <c r="UWP88" s="310">
        <f t="shared" si="233"/>
        <v>-859.63297674911405</v>
      </c>
      <c r="UWQ88" s="310">
        <f t="shared" si="233"/>
        <v>-859.63297674911405</v>
      </c>
      <c r="UWR88" s="310">
        <f t="shared" si="233"/>
        <v>-859.63297674911405</v>
      </c>
      <c r="UWS88" s="310">
        <f t="shared" si="233"/>
        <v>-859.63297674911405</v>
      </c>
      <c r="UWT88" s="310">
        <f t="shared" si="233"/>
        <v>-859.63297674911405</v>
      </c>
      <c r="UWU88" s="310">
        <f t="shared" si="233"/>
        <v>-859.63297674911405</v>
      </c>
      <c r="UWV88" s="310">
        <f t="shared" si="233"/>
        <v>-859.63297674911405</v>
      </c>
      <c r="UWW88" s="310">
        <f t="shared" si="233"/>
        <v>-859.63297674911405</v>
      </c>
      <c r="UWX88" s="310">
        <f t="shared" si="233"/>
        <v>-859.63297674911405</v>
      </c>
      <c r="UWY88" s="310">
        <f t="shared" si="233"/>
        <v>-859.63297674911405</v>
      </c>
      <c r="UWZ88" s="310">
        <f t="shared" si="233"/>
        <v>-859.63297674911405</v>
      </c>
      <c r="UXA88" s="310">
        <f t="shared" si="233"/>
        <v>-859.63297674911405</v>
      </c>
      <c r="UXB88" s="310">
        <f t="shared" si="233"/>
        <v>-859.63297674911405</v>
      </c>
      <c r="UXC88" s="310">
        <f t="shared" si="233"/>
        <v>-859.63297674911405</v>
      </c>
      <c r="UXD88" s="310">
        <f t="shared" si="233"/>
        <v>-859.63297674911405</v>
      </c>
      <c r="UXE88" s="310">
        <f t="shared" si="233"/>
        <v>-859.63297674911405</v>
      </c>
      <c r="UXF88" s="310">
        <f t="shared" si="233"/>
        <v>-859.63297674911405</v>
      </c>
      <c r="UXG88" s="310">
        <f t="shared" si="233"/>
        <v>-859.63297674911405</v>
      </c>
      <c r="UXH88" s="310">
        <f t="shared" si="233"/>
        <v>-859.63297674911405</v>
      </c>
      <c r="UXI88" s="310">
        <f t="shared" si="233"/>
        <v>-859.63297674911405</v>
      </c>
      <c r="UXJ88" s="310">
        <f t="shared" si="233"/>
        <v>-859.63297674911405</v>
      </c>
      <c r="UXK88" s="310">
        <f t="shared" si="233"/>
        <v>-859.63297674911405</v>
      </c>
      <c r="UXL88" s="310">
        <f t="shared" si="233"/>
        <v>-859.63297674911405</v>
      </c>
      <c r="UXM88" s="310">
        <f t="shared" si="233"/>
        <v>-859.63297674911405</v>
      </c>
      <c r="UXN88" s="310">
        <f t="shared" si="233"/>
        <v>-859.63297674911405</v>
      </c>
      <c r="UXO88" s="310">
        <f t="shared" si="233"/>
        <v>-859.63297674911405</v>
      </c>
      <c r="UXP88" s="310">
        <f t="shared" si="233"/>
        <v>-859.63297674911405</v>
      </c>
      <c r="UXQ88" s="310">
        <f t="shared" si="233"/>
        <v>-859.63297674911405</v>
      </c>
      <c r="UXR88" s="310">
        <f t="shared" si="233"/>
        <v>-859.63297674911405</v>
      </c>
      <c r="UXS88" s="310">
        <f t="shared" si="233"/>
        <v>-859.63297674911405</v>
      </c>
      <c r="UXT88" s="310">
        <f t="shared" si="233"/>
        <v>-859.63297674911405</v>
      </c>
      <c r="UXU88" s="310">
        <f t="shared" si="233"/>
        <v>-859.63297674911405</v>
      </c>
      <c r="UXV88" s="310">
        <f t="shared" si="233"/>
        <v>-859.63297674911405</v>
      </c>
      <c r="UXW88" s="310">
        <f t="shared" si="233"/>
        <v>-859.63297674911405</v>
      </c>
      <c r="UXX88" s="310">
        <f t="shared" si="233"/>
        <v>-859.63297674911405</v>
      </c>
      <c r="UXY88" s="310">
        <f t="shared" si="233"/>
        <v>-859.63297674911405</v>
      </c>
      <c r="UXZ88" s="310">
        <f t="shared" si="233"/>
        <v>-859.63297674911405</v>
      </c>
      <c r="UYA88" s="310">
        <f t="shared" si="233"/>
        <v>-859.63297674911405</v>
      </c>
      <c r="UYB88" s="310">
        <f t="shared" si="233"/>
        <v>-859.63297674911405</v>
      </c>
      <c r="UYC88" s="310">
        <f t="shared" si="233"/>
        <v>-859.63297674911405</v>
      </c>
      <c r="UYD88" s="310">
        <f t="shared" si="233"/>
        <v>-859.63297674911405</v>
      </c>
      <c r="UYE88" s="310">
        <f t="shared" si="233"/>
        <v>-859.63297674911405</v>
      </c>
      <c r="UYF88" s="310">
        <f t="shared" si="233"/>
        <v>-859.63297674911405</v>
      </c>
      <c r="UYG88" s="310">
        <f t="shared" si="233"/>
        <v>-859.63297674911405</v>
      </c>
      <c r="UYH88" s="310">
        <f t="shared" si="233"/>
        <v>-859.63297674911405</v>
      </c>
      <c r="UYI88" s="310">
        <f t="shared" si="233"/>
        <v>-859.63297674911405</v>
      </c>
      <c r="UYJ88" s="310">
        <f t="shared" si="233"/>
        <v>-859.63297674911405</v>
      </c>
      <c r="UYK88" s="310">
        <f t="shared" si="233"/>
        <v>-859.63297674911405</v>
      </c>
      <c r="UYL88" s="310">
        <f t="shared" ref="UYL88:VAW88" si="234">(UYL$87*$B101+SUM($F$8:$F$10)-((UYL$87*$B101+SUM($F$8:$F$10))/$F$11*$F$40)-($F$27*UYL$87/$D$7)-SUM($F$14:$F$26,$F$28:$F$33,$F$35:$F$36,$F$41))</f>
        <v>-859.63297674911405</v>
      </c>
      <c r="UYM88" s="310">
        <f t="shared" si="234"/>
        <v>-859.63297674911405</v>
      </c>
      <c r="UYN88" s="310">
        <f t="shared" si="234"/>
        <v>-859.63297674911405</v>
      </c>
      <c r="UYO88" s="310">
        <f t="shared" si="234"/>
        <v>-859.63297674911405</v>
      </c>
      <c r="UYP88" s="310">
        <f t="shared" si="234"/>
        <v>-859.63297674911405</v>
      </c>
      <c r="UYQ88" s="310">
        <f t="shared" si="234"/>
        <v>-859.63297674911405</v>
      </c>
      <c r="UYR88" s="310">
        <f t="shared" si="234"/>
        <v>-859.63297674911405</v>
      </c>
      <c r="UYS88" s="310">
        <f t="shared" si="234"/>
        <v>-859.63297674911405</v>
      </c>
      <c r="UYT88" s="310">
        <f t="shared" si="234"/>
        <v>-859.63297674911405</v>
      </c>
      <c r="UYU88" s="310">
        <f t="shared" si="234"/>
        <v>-859.63297674911405</v>
      </c>
      <c r="UYV88" s="310">
        <f t="shared" si="234"/>
        <v>-859.63297674911405</v>
      </c>
      <c r="UYW88" s="310">
        <f t="shared" si="234"/>
        <v>-859.63297674911405</v>
      </c>
      <c r="UYX88" s="310">
        <f t="shared" si="234"/>
        <v>-859.63297674911405</v>
      </c>
      <c r="UYY88" s="310">
        <f t="shared" si="234"/>
        <v>-859.63297674911405</v>
      </c>
      <c r="UYZ88" s="310">
        <f t="shared" si="234"/>
        <v>-859.63297674911405</v>
      </c>
      <c r="UZA88" s="310">
        <f t="shared" si="234"/>
        <v>-859.63297674911405</v>
      </c>
      <c r="UZB88" s="310">
        <f t="shared" si="234"/>
        <v>-859.63297674911405</v>
      </c>
      <c r="UZC88" s="310">
        <f t="shared" si="234"/>
        <v>-859.63297674911405</v>
      </c>
      <c r="UZD88" s="310">
        <f t="shared" si="234"/>
        <v>-859.63297674911405</v>
      </c>
      <c r="UZE88" s="310">
        <f t="shared" si="234"/>
        <v>-859.63297674911405</v>
      </c>
      <c r="UZF88" s="310">
        <f t="shared" si="234"/>
        <v>-859.63297674911405</v>
      </c>
      <c r="UZG88" s="310">
        <f t="shared" si="234"/>
        <v>-859.63297674911405</v>
      </c>
      <c r="UZH88" s="310">
        <f t="shared" si="234"/>
        <v>-859.63297674911405</v>
      </c>
      <c r="UZI88" s="310">
        <f t="shared" si="234"/>
        <v>-859.63297674911405</v>
      </c>
      <c r="UZJ88" s="310">
        <f t="shared" si="234"/>
        <v>-859.63297674911405</v>
      </c>
      <c r="UZK88" s="310">
        <f t="shared" si="234"/>
        <v>-859.63297674911405</v>
      </c>
      <c r="UZL88" s="310">
        <f t="shared" si="234"/>
        <v>-859.63297674911405</v>
      </c>
      <c r="UZM88" s="310">
        <f t="shared" si="234"/>
        <v>-859.63297674911405</v>
      </c>
      <c r="UZN88" s="310">
        <f t="shared" si="234"/>
        <v>-859.63297674911405</v>
      </c>
      <c r="UZO88" s="310">
        <f t="shared" si="234"/>
        <v>-859.63297674911405</v>
      </c>
      <c r="UZP88" s="310">
        <f t="shared" si="234"/>
        <v>-859.63297674911405</v>
      </c>
      <c r="UZQ88" s="310">
        <f t="shared" si="234"/>
        <v>-859.63297674911405</v>
      </c>
      <c r="UZR88" s="310">
        <f t="shared" si="234"/>
        <v>-859.63297674911405</v>
      </c>
      <c r="UZS88" s="310">
        <f t="shared" si="234"/>
        <v>-859.63297674911405</v>
      </c>
      <c r="UZT88" s="310">
        <f t="shared" si="234"/>
        <v>-859.63297674911405</v>
      </c>
      <c r="UZU88" s="310">
        <f t="shared" si="234"/>
        <v>-859.63297674911405</v>
      </c>
      <c r="UZV88" s="310">
        <f t="shared" si="234"/>
        <v>-859.63297674911405</v>
      </c>
      <c r="UZW88" s="310">
        <f t="shared" si="234"/>
        <v>-859.63297674911405</v>
      </c>
      <c r="UZX88" s="310">
        <f t="shared" si="234"/>
        <v>-859.63297674911405</v>
      </c>
      <c r="UZY88" s="310">
        <f t="shared" si="234"/>
        <v>-859.63297674911405</v>
      </c>
      <c r="UZZ88" s="310">
        <f t="shared" si="234"/>
        <v>-859.63297674911405</v>
      </c>
      <c r="VAA88" s="310">
        <f t="shared" si="234"/>
        <v>-859.63297674911405</v>
      </c>
      <c r="VAB88" s="310">
        <f t="shared" si="234"/>
        <v>-859.63297674911405</v>
      </c>
      <c r="VAC88" s="310">
        <f t="shared" si="234"/>
        <v>-859.63297674911405</v>
      </c>
      <c r="VAD88" s="310">
        <f t="shared" si="234"/>
        <v>-859.63297674911405</v>
      </c>
      <c r="VAE88" s="310">
        <f t="shared" si="234"/>
        <v>-859.63297674911405</v>
      </c>
      <c r="VAF88" s="310">
        <f t="shared" si="234"/>
        <v>-859.63297674911405</v>
      </c>
      <c r="VAG88" s="310">
        <f t="shared" si="234"/>
        <v>-859.63297674911405</v>
      </c>
      <c r="VAH88" s="310">
        <f t="shared" si="234"/>
        <v>-859.63297674911405</v>
      </c>
      <c r="VAI88" s="310">
        <f t="shared" si="234"/>
        <v>-859.63297674911405</v>
      </c>
      <c r="VAJ88" s="310">
        <f t="shared" si="234"/>
        <v>-859.63297674911405</v>
      </c>
      <c r="VAK88" s="310">
        <f t="shared" si="234"/>
        <v>-859.63297674911405</v>
      </c>
      <c r="VAL88" s="310">
        <f t="shared" si="234"/>
        <v>-859.63297674911405</v>
      </c>
      <c r="VAM88" s="310">
        <f t="shared" si="234"/>
        <v>-859.63297674911405</v>
      </c>
      <c r="VAN88" s="310">
        <f t="shared" si="234"/>
        <v>-859.63297674911405</v>
      </c>
      <c r="VAO88" s="310">
        <f t="shared" si="234"/>
        <v>-859.63297674911405</v>
      </c>
      <c r="VAP88" s="310">
        <f t="shared" si="234"/>
        <v>-859.63297674911405</v>
      </c>
      <c r="VAQ88" s="310">
        <f t="shared" si="234"/>
        <v>-859.63297674911405</v>
      </c>
      <c r="VAR88" s="310">
        <f t="shared" si="234"/>
        <v>-859.63297674911405</v>
      </c>
      <c r="VAS88" s="310">
        <f t="shared" si="234"/>
        <v>-859.63297674911405</v>
      </c>
      <c r="VAT88" s="310">
        <f t="shared" si="234"/>
        <v>-859.63297674911405</v>
      </c>
      <c r="VAU88" s="310">
        <f t="shared" si="234"/>
        <v>-859.63297674911405</v>
      </c>
      <c r="VAV88" s="310">
        <f t="shared" si="234"/>
        <v>-859.63297674911405</v>
      </c>
      <c r="VAW88" s="310">
        <f t="shared" si="234"/>
        <v>-859.63297674911405</v>
      </c>
      <c r="VAX88" s="310">
        <f t="shared" ref="VAX88:VDI88" si="235">(VAX$87*$B101+SUM($F$8:$F$10)-((VAX$87*$B101+SUM($F$8:$F$10))/$F$11*$F$40)-($F$27*VAX$87/$D$7)-SUM($F$14:$F$26,$F$28:$F$33,$F$35:$F$36,$F$41))</f>
        <v>-859.63297674911405</v>
      </c>
      <c r="VAY88" s="310">
        <f t="shared" si="235"/>
        <v>-859.63297674911405</v>
      </c>
      <c r="VAZ88" s="310">
        <f t="shared" si="235"/>
        <v>-859.63297674911405</v>
      </c>
      <c r="VBA88" s="310">
        <f t="shared" si="235"/>
        <v>-859.63297674911405</v>
      </c>
      <c r="VBB88" s="310">
        <f t="shared" si="235"/>
        <v>-859.63297674911405</v>
      </c>
      <c r="VBC88" s="310">
        <f t="shared" si="235"/>
        <v>-859.63297674911405</v>
      </c>
      <c r="VBD88" s="310">
        <f t="shared" si="235"/>
        <v>-859.63297674911405</v>
      </c>
      <c r="VBE88" s="310">
        <f t="shared" si="235"/>
        <v>-859.63297674911405</v>
      </c>
      <c r="VBF88" s="310">
        <f t="shared" si="235"/>
        <v>-859.63297674911405</v>
      </c>
      <c r="VBG88" s="310">
        <f t="shared" si="235"/>
        <v>-859.63297674911405</v>
      </c>
      <c r="VBH88" s="310">
        <f t="shared" si="235"/>
        <v>-859.63297674911405</v>
      </c>
      <c r="VBI88" s="310">
        <f t="shared" si="235"/>
        <v>-859.63297674911405</v>
      </c>
      <c r="VBJ88" s="310">
        <f t="shared" si="235"/>
        <v>-859.63297674911405</v>
      </c>
      <c r="VBK88" s="310">
        <f t="shared" si="235"/>
        <v>-859.63297674911405</v>
      </c>
      <c r="VBL88" s="310">
        <f t="shared" si="235"/>
        <v>-859.63297674911405</v>
      </c>
      <c r="VBM88" s="310">
        <f t="shared" si="235"/>
        <v>-859.63297674911405</v>
      </c>
      <c r="VBN88" s="310">
        <f t="shared" si="235"/>
        <v>-859.63297674911405</v>
      </c>
      <c r="VBO88" s="310">
        <f t="shared" si="235"/>
        <v>-859.63297674911405</v>
      </c>
      <c r="VBP88" s="310">
        <f t="shared" si="235"/>
        <v>-859.63297674911405</v>
      </c>
      <c r="VBQ88" s="310">
        <f t="shared" si="235"/>
        <v>-859.63297674911405</v>
      </c>
      <c r="VBR88" s="310">
        <f t="shared" si="235"/>
        <v>-859.63297674911405</v>
      </c>
      <c r="VBS88" s="310">
        <f t="shared" si="235"/>
        <v>-859.63297674911405</v>
      </c>
      <c r="VBT88" s="310">
        <f t="shared" si="235"/>
        <v>-859.63297674911405</v>
      </c>
      <c r="VBU88" s="310">
        <f t="shared" si="235"/>
        <v>-859.63297674911405</v>
      </c>
      <c r="VBV88" s="310">
        <f t="shared" si="235"/>
        <v>-859.63297674911405</v>
      </c>
      <c r="VBW88" s="310">
        <f t="shared" si="235"/>
        <v>-859.63297674911405</v>
      </c>
      <c r="VBX88" s="310">
        <f t="shared" si="235"/>
        <v>-859.63297674911405</v>
      </c>
      <c r="VBY88" s="310">
        <f t="shared" si="235"/>
        <v>-859.63297674911405</v>
      </c>
      <c r="VBZ88" s="310">
        <f t="shared" si="235"/>
        <v>-859.63297674911405</v>
      </c>
      <c r="VCA88" s="310">
        <f t="shared" si="235"/>
        <v>-859.63297674911405</v>
      </c>
      <c r="VCB88" s="310">
        <f t="shared" si="235"/>
        <v>-859.63297674911405</v>
      </c>
      <c r="VCC88" s="310">
        <f t="shared" si="235"/>
        <v>-859.63297674911405</v>
      </c>
      <c r="VCD88" s="310">
        <f t="shared" si="235"/>
        <v>-859.63297674911405</v>
      </c>
      <c r="VCE88" s="310">
        <f t="shared" si="235"/>
        <v>-859.63297674911405</v>
      </c>
      <c r="VCF88" s="310">
        <f t="shared" si="235"/>
        <v>-859.63297674911405</v>
      </c>
      <c r="VCG88" s="310">
        <f t="shared" si="235"/>
        <v>-859.63297674911405</v>
      </c>
      <c r="VCH88" s="310">
        <f t="shared" si="235"/>
        <v>-859.63297674911405</v>
      </c>
      <c r="VCI88" s="310">
        <f t="shared" si="235"/>
        <v>-859.63297674911405</v>
      </c>
      <c r="VCJ88" s="310">
        <f t="shared" si="235"/>
        <v>-859.63297674911405</v>
      </c>
      <c r="VCK88" s="310">
        <f t="shared" si="235"/>
        <v>-859.63297674911405</v>
      </c>
      <c r="VCL88" s="310">
        <f t="shared" si="235"/>
        <v>-859.63297674911405</v>
      </c>
      <c r="VCM88" s="310">
        <f t="shared" si="235"/>
        <v>-859.63297674911405</v>
      </c>
      <c r="VCN88" s="310">
        <f t="shared" si="235"/>
        <v>-859.63297674911405</v>
      </c>
      <c r="VCO88" s="310">
        <f t="shared" si="235"/>
        <v>-859.63297674911405</v>
      </c>
      <c r="VCP88" s="310">
        <f t="shared" si="235"/>
        <v>-859.63297674911405</v>
      </c>
      <c r="VCQ88" s="310">
        <f t="shared" si="235"/>
        <v>-859.63297674911405</v>
      </c>
      <c r="VCR88" s="310">
        <f t="shared" si="235"/>
        <v>-859.63297674911405</v>
      </c>
      <c r="VCS88" s="310">
        <f t="shared" si="235"/>
        <v>-859.63297674911405</v>
      </c>
      <c r="VCT88" s="310">
        <f t="shared" si="235"/>
        <v>-859.63297674911405</v>
      </c>
      <c r="VCU88" s="310">
        <f t="shared" si="235"/>
        <v>-859.63297674911405</v>
      </c>
      <c r="VCV88" s="310">
        <f t="shared" si="235"/>
        <v>-859.63297674911405</v>
      </c>
      <c r="VCW88" s="310">
        <f t="shared" si="235"/>
        <v>-859.63297674911405</v>
      </c>
      <c r="VCX88" s="310">
        <f t="shared" si="235"/>
        <v>-859.63297674911405</v>
      </c>
      <c r="VCY88" s="310">
        <f t="shared" si="235"/>
        <v>-859.63297674911405</v>
      </c>
      <c r="VCZ88" s="310">
        <f t="shared" si="235"/>
        <v>-859.63297674911405</v>
      </c>
      <c r="VDA88" s="310">
        <f t="shared" si="235"/>
        <v>-859.63297674911405</v>
      </c>
      <c r="VDB88" s="310">
        <f t="shared" si="235"/>
        <v>-859.63297674911405</v>
      </c>
      <c r="VDC88" s="310">
        <f t="shared" si="235"/>
        <v>-859.63297674911405</v>
      </c>
      <c r="VDD88" s="310">
        <f t="shared" si="235"/>
        <v>-859.63297674911405</v>
      </c>
      <c r="VDE88" s="310">
        <f t="shared" si="235"/>
        <v>-859.63297674911405</v>
      </c>
      <c r="VDF88" s="310">
        <f t="shared" si="235"/>
        <v>-859.63297674911405</v>
      </c>
      <c r="VDG88" s="310">
        <f t="shared" si="235"/>
        <v>-859.63297674911405</v>
      </c>
      <c r="VDH88" s="310">
        <f t="shared" si="235"/>
        <v>-859.63297674911405</v>
      </c>
      <c r="VDI88" s="310">
        <f t="shared" si="235"/>
        <v>-859.63297674911405</v>
      </c>
      <c r="VDJ88" s="310">
        <f t="shared" ref="VDJ88:VFU88" si="236">(VDJ$87*$B101+SUM($F$8:$F$10)-((VDJ$87*$B101+SUM($F$8:$F$10))/$F$11*$F$40)-($F$27*VDJ$87/$D$7)-SUM($F$14:$F$26,$F$28:$F$33,$F$35:$F$36,$F$41))</f>
        <v>-859.63297674911405</v>
      </c>
      <c r="VDK88" s="310">
        <f t="shared" si="236"/>
        <v>-859.63297674911405</v>
      </c>
      <c r="VDL88" s="310">
        <f t="shared" si="236"/>
        <v>-859.63297674911405</v>
      </c>
      <c r="VDM88" s="310">
        <f t="shared" si="236"/>
        <v>-859.63297674911405</v>
      </c>
      <c r="VDN88" s="310">
        <f t="shared" si="236"/>
        <v>-859.63297674911405</v>
      </c>
      <c r="VDO88" s="310">
        <f t="shared" si="236"/>
        <v>-859.63297674911405</v>
      </c>
      <c r="VDP88" s="310">
        <f t="shared" si="236"/>
        <v>-859.63297674911405</v>
      </c>
      <c r="VDQ88" s="310">
        <f t="shared" si="236"/>
        <v>-859.63297674911405</v>
      </c>
      <c r="VDR88" s="310">
        <f t="shared" si="236"/>
        <v>-859.63297674911405</v>
      </c>
      <c r="VDS88" s="310">
        <f t="shared" si="236"/>
        <v>-859.63297674911405</v>
      </c>
      <c r="VDT88" s="310">
        <f t="shared" si="236"/>
        <v>-859.63297674911405</v>
      </c>
      <c r="VDU88" s="310">
        <f t="shared" si="236"/>
        <v>-859.63297674911405</v>
      </c>
      <c r="VDV88" s="310">
        <f t="shared" si="236"/>
        <v>-859.63297674911405</v>
      </c>
      <c r="VDW88" s="310">
        <f t="shared" si="236"/>
        <v>-859.63297674911405</v>
      </c>
      <c r="VDX88" s="310">
        <f t="shared" si="236"/>
        <v>-859.63297674911405</v>
      </c>
      <c r="VDY88" s="310">
        <f t="shared" si="236"/>
        <v>-859.63297674911405</v>
      </c>
      <c r="VDZ88" s="310">
        <f t="shared" si="236"/>
        <v>-859.63297674911405</v>
      </c>
      <c r="VEA88" s="310">
        <f t="shared" si="236"/>
        <v>-859.63297674911405</v>
      </c>
      <c r="VEB88" s="310">
        <f t="shared" si="236"/>
        <v>-859.63297674911405</v>
      </c>
      <c r="VEC88" s="310">
        <f t="shared" si="236"/>
        <v>-859.63297674911405</v>
      </c>
      <c r="VED88" s="310">
        <f t="shared" si="236"/>
        <v>-859.63297674911405</v>
      </c>
      <c r="VEE88" s="310">
        <f t="shared" si="236"/>
        <v>-859.63297674911405</v>
      </c>
      <c r="VEF88" s="310">
        <f t="shared" si="236"/>
        <v>-859.63297674911405</v>
      </c>
      <c r="VEG88" s="310">
        <f t="shared" si="236"/>
        <v>-859.63297674911405</v>
      </c>
      <c r="VEH88" s="310">
        <f t="shared" si="236"/>
        <v>-859.63297674911405</v>
      </c>
      <c r="VEI88" s="310">
        <f t="shared" si="236"/>
        <v>-859.63297674911405</v>
      </c>
      <c r="VEJ88" s="310">
        <f t="shared" si="236"/>
        <v>-859.63297674911405</v>
      </c>
      <c r="VEK88" s="310">
        <f t="shared" si="236"/>
        <v>-859.63297674911405</v>
      </c>
      <c r="VEL88" s="310">
        <f t="shared" si="236"/>
        <v>-859.63297674911405</v>
      </c>
      <c r="VEM88" s="310">
        <f t="shared" si="236"/>
        <v>-859.63297674911405</v>
      </c>
      <c r="VEN88" s="310">
        <f t="shared" si="236"/>
        <v>-859.63297674911405</v>
      </c>
      <c r="VEO88" s="310">
        <f t="shared" si="236"/>
        <v>-859.63297674911405</v>
      </c>
      <c r="VEP88" s="310">
        <f t="shared" si="236"/>
        <v>-859.63297674911405</v>
      </c>
      <c r="VEQ88" s="310">
        <f t="shared" si="236"/>
        <v>-859.63297674911405</v>
      </c>
      <c r="VER88" s="310">
        <f t="shared" si="236"/>
        <v>-859.63297674911405</v>
      </c>
      <c r="VES88" s="310">
        <f t="shared" si="236"/>
        <v>-859.63297674911405</v>
      </c>
      <c r="VET88" s="310">
        <f t="shared" si="236"/>
        <v>-859.63297674911405</v>
      </c>
      <c r="VEU88" s="310">
        <f t="shared" si="236"/>
        <v>-859.63297674911405</v>
      </c>
      <c r="VEV88" s="310">
        <f t="shared" si="236"/>
        <v>-859.63297674911405</v>
      </c>
      <c r="VEW88" s="310">
        <f t="shared" si="236"/>
        <v>-859.63297674911405</v>
      </c>
      <c r="VEX88" s="310">
        <f t="shared" si="236"/>
        <v>-859.63297674911405</v>
      </c>
      <c r="VEY88" s="310">
        <f t="shared" si="236"/>
        <v>-859.63297674911405</v>
      </c>
      <c r="VEZ88" s="310">
        <f t="shared" si="236"/>
        <v>-859.63297674911405</v>
      </c>
      <c r="VFA88" s="310">
        <f t="shared" si="236"/>
        <v>-859.63297674911405</v>
      </c>
      <c r="VFB88" s="310">
        <f t="shared" si="236"/>
        <v>-859.63297674911405</v>
      </c>
      <c r="VFC88" s="310">
        <f t="shared" si="236"/>
        <v>-859.63297674911405</v>
      </c>
      <c r="VFD88" s="310">
        <f t="shared" si="236"/>
        <v>-859.63297674911405</v>
      </c>
      <c r="VFE88" s="310">
        <f t="shared" si="236"/>
        <v>-859.63297674911405</v>
      </c>
      <c r="VFF88" s="310">
        <f t="shared" si="236"/>
        <v>-859.63297674911405</v>
      </c>
      <c r="VFG88" s="310">
        <f t="shared" si="236"/>
        <v>-859.63297674911405</v>
      </c>
      <c r="VFH88" s="310">
        <f t="shared" si="236"/>
        <v>-859.63297674911405</v>
      </c>
      <c r="VFI88" s="310">
        <f t="shared" si="236"/>
        <v>-859.63297674911405</v>
      </c>
      <c r="VFJ88" s="310">
        <f t="shared" si="236"/>
        <v>-859.63297674911405</v>
      </c>
      <c r="VFK88" s="310">
        <f t="shared" si="236"/>
        <v>-859.63297674911405</v>
      </c>
      <c r="VFL88" s="310">
        <f t="shared" si="236"/>
        <v>-859.63297674911405</v>
      </c>
      <c r="VFM88" s="310">
        <f t="shared" si="236"/>
        <v>-859.63297674911405</v>
      </c>
      <c r="VFN88" s="310">
        <f t="shared" si="236"/>
        <v>-859.63297674911405</v>
      </c>
      <c r="VFO88" s="310">
        <f t="shared" si="236"/>
        <v>-859.63297674911405</v>
      </c>
      <c r="VFP88" s="310">
        <f t="shared" si="236"/>
        <v>-859.63297674911405</v>
      </c>
      <c r="VFQ88" s="310">
        <f t="shared" si="236"/>
        <v>-859.63297674911405</v>
      </c>
      <c r="VFR88" s="310">
        <f t="shared" si="236"/>
        <v>-859.63297674911405</v>
      </c>
      <c r="VFS88" s="310">
        <f t="shared" si="236"/>
        <v>-859.63297674911405</v>
      </c>
      <c r="VFT88" s="310">
        <f t="shared" si="236"/>
        <v>-859.63297674911405</v>
      </c>
      <c r="VFU88" s="310">
        <f t="shared" si="236"/>
        <v>-859.63297674911405</v>
      </c>
      <c r="VFV88" s="310">
        <f t="shared" ref="VFV88:VIG88" si="237">(VFV$87*$B101+SUM($F$8:$F$10)-((VFV$87*$B101+SUM($F$8:$F$10))/$F$11*$F$40)-($F$27*VFV$87/$D$7)-SUM($F$14:$F$26,$F$28:$F$33,$F$35:$F$36,$F$41))</f>
        <v>-859.63297674911405</v>
      </c>
      <c r="VFW88" s="310">
        <f t="shared" si="237"/>
        <v>-859.63297674911405</v>
      </c>
      <c r="VFX88" s="310">
        <f t="shared" si="237"/>
        <v>-859.63297674911405</v>
      </c>
      <c r="VFY88" s="310">
        <f t="shared" si="237"/>
        <v>-859.63297674911405</v>
      </c>
      <c r="VFZ88" s="310">
        <f t="shared" si="237"/>
        <v>-859.63297674911405</v>
      </c>
      <c r="VGA88" s="310">
        <f t="shared" si="237"/>
        <v>-859.63297674911405</v>
      </c>
      <c r="VGB88" s="310">
        <f t="shared" si="237"/>
        <v>-859.63297674911405</v>
      </c>
      <c r="VGC88" s="310">
        <f t="shared" si="237"/>
        <v>-859.63297674911405</v>
      </c>
      <c r="VGD88" s="310">
        <f t="shared" si="237"/>
        <v>-859.63297674911405</v>
      </c>
      <c r="VGE88" s="310">
        <f t="shared" si="237"/>
        <v>-859.63297674911405</v>
      </c>
      <c r="VGF88" s="310">
        <f t="shared" si="237"/>
        <v>-859.63297674911405</v>
      </c>
      <c r="VGG88" s="310">
        <f t="shared" si="237"/>
        <v>-859.63297674911405</v>
      </c>
      <c r="VGH88" s="310">
        <f t="shared" si="237"/>
        <v>-859.63297674911405</v>
      </c>
      <c r="VGI88" s="310">
        <f t="shared" si="237"/>
        <v>-859.63297674911405</v>
      </c>
      <c r="VGJ88" s="310">
        <f t="shared" si="237"/>
        <v>-859.63297674911405</v>
      </c>
      <c r="VGK88" s="310">
        <f t="shared" si="237"/>
        <v>-859.63297674911405</v>
      </c>
      <c r="VGL88" s="310">
        <f t="shared" si="237"/>
        <v>-859.63297674911405</v>
      </c>
      <c r="VGM88" s="310">
        <f t="shared" si="237"/>
        <v>-859.63297674911405</v>
      </c>
      <c r="VGN88" s="310">
        <f t="shared" si="237"/>
        <v>-859.63297674911405</v>
      </c>
      <c r="VGO88" s="310">
        <f t="shared" si="237"/>
        <v>-859.63297674911405</v>
      </c>
      <c r="VGP88" s="310">
        <f t="shared" si="237"/>
        <v>-859.63297674911405</v>
      </c>
      <c r="VGQ88" s="310">
        <f t="shared" si="237"/>
        <v>-859.63297674911405</v>
      </c>
      <c r="VGR88" s="310">
        <f t="shared" si="237"/>
        <v>-859.63297674911405</v>
      </c>
      <c r="VGS88" s="310">
        <f t="shared" si="237"/>
        <v>-859.63297674911405</v>
      </c>
      <c r="VGT88" s="310">
        <f t="shared" si="237"/>
        <v>-859.63297674911405</v>
      </c>
      <c r="VGU88" s="310">
        <f t="shared" si="237"/>
        <v>-859.63297674911405</v>
      </c>
      <c r="VGV88" s="310">
        <f t="shared" si="237"/>
        <v>-859.63297674911405</v>
      </c>
      <c r="VGW88" s="310">
        <f t="shared" si="237"/>
        <v>-859.63297674911405</v>
      </c>
      <c r="VGX88" s="310">
        <f t="shared" si="237"/>
        <v>-859.63297674911405</v>
      </c>
      <c r="VGY88" s="310">
        <f t="shared" si="237"/>
        <v>-859.63297674911405</v>
      </c>
      <c r="VGZ88" s="310">
        <f t="shared" si="237"/>
        <v>-859.63297674911405</v>
      </c>
      <c r="VHA88" s="310">
        <f t="shared" si="237"/>
        <v>-859.63297674911405</v>
      </c>
      <c r="VHB88" s="310">
        <f t="shared" si="237"/>
        <v>-859.63297674911405</v>
      </c>
      <c r="VHC88" s="310">
        <f t="shared" si="237"/>
        <v>-859.63297674911405</v>
      </c>
      <c r="VHD88" s="310">
        <f t="shared" si="237"/>
        <v>-859.63297674911405</v>
      </c>
      <c r="VHE88" s="310">
        <f t="shared" si="237"/>
        <v>-859.63297674911405</v>
      </c>
      <c r="VHF88" s="310">
        <f t="shared" si="237"/>
        <v>-859.63297674911405</v>
      </c>
      <c r="VHG88" s="310">
        <f t="shared" si="237"/>
        <v>-859.63297674911405</v>
      </c>
      <c r="VHH88" s="310">
        <f t="shared" si="237"/>
        <v>-859.63297674911405</v>
      </c>
      <c r="VHI88" s="310">
        <f t="shared" si="237"/>
        <v>-859.63297674911405</v>
      </c>
      <c r="VHJ88" s="310">
        <f t="shared" si="237"/>
        <v>-859.63297674911405</v>
      </c>
      <c r="VHK88" s="310">
        <f t="shared" si="237"/>
        <v>-859.63297674911405</v>
      </c>
      <c r="VHL88" s="310">
        <f t="shared" si="237"/>
        <v>-859.63297674911405</v>
      </c>
      <c r="VHM88" s="310">
        <f t="shared" si="237"/>
        <v>-859.63297674911405</v>
      </c>
      <c r="VHN88" s="310">
        <f t="shared" si="237"/>
        <v>-859.63297674911405</v>
      </c>
      <c r="VHO88" s="310">
        <f t="shared" si="237"/>
        <v>-859.63297674911405</v>
      </c>
      <c r="VHP88" s="310">
        <f t="shared" si="237"/>
        <v>-859.63297674911405</v>
      </c>
      <c r="VHQ88" s="310">
        <f t="shared" si="237"/>
        <v>-859.63297674911405</v>
      </c>
      <c r="VHR88" s="310">
        <f t="shared" si="237"/>
        <v>-859.63297674911405</v>
      </c>
      <c r="VHS88" s="310">
        <f t="shared" si="237"/>
        <v>-859.63297674911405</v>
      </c>
      <c r="VHT88" s="310">
        <f t="shared" si="237"/>
        <v>-859.63297674911405</v>
      </c>
      <c r="VHU88" s="310">
        <f t="shared" si="237"/>
        <v>-859.63297674911405</v>
      </c>
      <c r="VHV88" s="310">
        <f t="shared" si="237"/>
        <v>-859.63297674911405</v>
      </c>
      <c r="VHW88" s="310">
        <f t="shared" si="237"/>
        <v>-859.63297674911405</v>
      </c>
      <c r="VHX88" s="310">
        <f t="shared" si="237"/>
        <v>-859.63297674911405</v>
      </c>
      <c r="VHY88" s="310">
        <f t="shared" si="237"/>
        <v>-859.63297674911405</v>
      </c>
      <c r="VHZ88" s="310">
        <f t="shared" si="237"/>
        <v>-859.63297674911405</v>
      </c>
      <c r="VIA88" s="310">
        <f t="shared" si="237"/>
        <v>-859.63297674911405</v>
      </c>
      <c r="VIB88" s="310">
        <f t="shared" si="237"/>
        <v>-859.63297674911405</v>
      </c>
      <c r="VIC88" s="310">
        <f t="shared" si="237"/>
        <v>-859.63297674911405</v>
      </c>
      <c r="VID88" s="310">
        <f t="shared" si="237"/>
        <v>-859.63297674911405</v>
      </c>
      <c r="VIE88" s="310">
        <f t="shared" si="237"/>
        <v>-859.63297674911405</v>
      </c>
      <c r="VIF88" s="310">
        <f t="shared" si="237"/>
        <v>-859.63297674911405</v>
      </c>
      <c r="VIG88" s="310">
        <f t="shared" si="237"/>
        <v>-859.63297674911405</v>
      </c>
      <c r="VIH88" s="310">
        <f t="shared" ref="VIH88:VKS88" si="238">(VIH$87*$B101+SUM($F$8:$F$10)-((VIH$87*$B101+SUM($F$8:$F$10))/$F$11*$F$40)-($F$27*VIH$87/$D$7)-SUM($F$14:$F$26,$F$28:$F$33,$F$35:$F$36,$F$41))</f>
        <v>-859.63297674911405</v>
      </c>
      <c r="VII88" s="310">
        <f t="shared" si="238"/>
        <v>-859.63297674911405</v>
      </c>
      <c r="VIJ88" s="310">
        <f t="shared" si="238"/>
        <v>-859.63297674911405</v>
      </c>
      <c r="VIK88" s="310">
        <f t="shared" si="238"/>
        <v>-859.63297674911405</v>
      </c>
      <c r="VIL88" s="310">
        <f t="shared" si="238"/>
        <v>-859.63297674911405</v>
      </c>
      <c r="VIM88" s="310">
        <f t="shared" si="238"/>
        <v>-859.63297674911405</v>
      </c>
      <c r="VIN88" s="310">
        <f t="shared" si="238"/>
        <v>-859.63297674911405</v>
      </c>
      <c r="VIO88" s="310">
        <f t="shared" si="238"/>
        <v>-859.63297674911405</v>
      </c>
      <c r="VIP88" s="310">
        <f t="shared" si="238"/>
        <v>-859.63297674911405</v>
      </c>
      <c r="VIQ88" s="310">
        <f t="shared" si="238"/>
        <v>-859.63297674911405</v>
      </c>
      <c r="VIR88" s="310">
        <f t="shared" si="238"/>
        <v>-859.63297674911405</v>
      </c>
      <c r="VIS88" s="310">
        <f t="shared" si="238"/>
        <v>-859.63297674911405</v>
      </c>
      <c r="VIT88" s="310">
        <f t="shared" si="238"/>
        <v>-859.63297674911405</v>
      </c>
      <c r="VIU88" s="310">
        <f t="shared" si="238"/>
        <v>-859.63297674911405</v>
      </c>
      <c r="VIV88" s="310">
        <f t="shared" si="238"/>
        <v>-859.63297674911405</v>
      </c>
      <c r="VIW88" s="310">
        <f t="shared" si="238"/>
        <v>-859.63297674911405</v>
      </c>
      <c r="VIX88" s="310">
        <f t="shared" si="238"/>
        <v>-859.63297674911405</v>
      </c>
      <c r="VIY88" s="310">
        <f t="shared" si="238"/>
        <v>-859.63297674911405</v>
      </c>
      <c r="VIZ88" s="310">
        <f t="shared" si="238"/>
        <v>-859.63297674911405</v>
      </c>
      <c r="VJA88" s="310">
        <f t="shared" si="238"/>
        <v>-859.63297674911405</v>
      </c>
      <c r="VJB88" s="310">
        <f t="shared" si="238"/>
        <v>-859.63297674911405</v>
      </c>
      <c r="VJC88" s="310">
        <f t="shared" si="238"/>
        <v>-859.63297674911405</v>
      </c>
      <c r="VJD88" s="310">
        <f t="shared" si="238"/>
        <v>-859.63297674911405</v>
      </c>
      <c r="VJE88" s="310">
        <f t="shared" si="238"/>
        <v>-859.63297674911405</v>
      </c>
      <c r="VJF88" s="310">
        <f t="shared" si="238"/>
        <v>-859.63297674911405</v>
      </c>
      <c r="VJG88" s="310">
        <f t="shared" si="238"/>
        <v>-859.63297674911405</v>
      </c>
      <c r="VJH88" s="310">
        <f t="shared" si="238"/>
        <v>-859.63297674911405</v>
      </c>
      <c r="VJI88" s="310">
        <f t="shared" si="238"/>
        <v>-859.63297674911405</v>
      </c>
      <c r="VJJ88" s="310">
        <f t="shared" si="238"/>
        <v>-859.63297674911405</v>
      </c>
      <c r="VJK88" s="310">
        <f t="shared" si="238"/>
        <v>-859.63297674911405</v>
      </c>
      <c r="VJL88" s="310">
        <f t="shared" si="238"/>
        <v>-859.63297674911405</v>
      </c>
      <c r="VJM88" s="310">
        <f t="shared" si="238"/>
        <v>-859.63297674911405</v>
      </c>
      <c r="VJN88" s="310">
        <f t="shared" si="238"/>
        <v>-859.63297674911405</v>
      </c>
      <c r="VJO88" s="310">
        <f t="shared" si="238"/>
        <v>-859.63297674911405</v>
      </c>
      <c r="VJP88" s="310">
        <f t="shared" si="238"/>
        <v>-859.63297674911405</v>
      </c>
      <c r="VJQ88" s="310">
        <f t="shared" si="238"/>
        <v>-859.63297674911405</v>
      </c>
      <c r="VJR88" s="310">
        <f t="shared" si="238"/>
        <v>-859.63297674911405</v>
      </c>
      <c r="VJS88" s="310">
        <f t="shared" si="238"/>
        <v>-859.63297674911405</v>
      </c>
      <c r="VJT88" s="310">
        <f t="shared" si="238"/>
        <v>-859.63297674911405</v>
      </c>
      <c r="VJU88" s="310">
        <f t="shared" si="238"/>
        <v>-859.63297674911405</v>
      </c>
      <c r="VJV88" s="310">
        <f t="shared" si="238"/>
        <v>-859.63297674911405</v>
      </c>
      <c r="VJW88" s="310">
        <f t="shared" si="238"/>
        <v>-859.63297674911405</v>
      </c>
      <c r="VJX88" s="310">
        <f t="shared" si="238"/>
        <v>-859.63297674911405</v>
      </c>
      <c r="VJY88" s="310">
        <f t="shared" si="238"/>
        <v>-859.63297674911405</v>
      </c>
      <c r="VJZ88" s="310">
        <f t="shared" si="238"/>
        <v>-859.63297674911405</v>
      </c>
      <c r="VKA88" s="310">
        <f t="shared" si="238"/>
        <v>-859.63297674911405</v>
      </c>
      <c r="VKB88" s="310">
        <f t="shared" si="238"/>
        <v>-859.63297674911405</v>
      </c>
      <c r="VKC88" s="310">
        <f t="shared" si="238"/>
        <v>-859.63297674911405</v>
      </c>
      <c r="VKD88" s="310">
        <f t="shared" si="238"/>
        <v>-859.63297674911405</v>
      </c>
      <c r="VKE88" s="310">
        <f t="shared" si="238"/>
        <v>-859.63297674911405</v>
      </c>
      <c r="VKF88" s="310">
        <f t="shared" si="238"/>
        <v>-859.63297674911405</v>
      </c>
      <c r="VKG88" s="310">
        <f t="shared" si="238"/>
        <v>-859.63297674911405</v>
      </c>
      <c r="VKH88" s="310">
        <f t="shared" si="238"/>
        <v>-859.63297674911405</v>
      </c>
      <c r="VKI88" s="310">
        <f t="shared" si="238"/>
        <v>-859.63297674911405</v>
      </c>
      <c r="VKJ88" s="310">
        <f t="shared" si="238"/>
        <v>-859.63297674911405</v>
      </c>
      <c r="VKK88" s="310">
        <f t="shared" si="238"/>
        <v>-859.63297674911405</v>
      </c>
      <c r="VKL88" s="310">
        <f t="shared" si="238"/>
        <v>-859.63297674911405</v>
      </c>
      <c r="VKM88" s="310">
        <f t="shared" si="238"/>
        <v>-859.63297674911405</v>
      </c>
      <c r="VKN88" s="310">
        <f t="shared" si="238"/>
        <v>-859.63297674911405</v>
      </c>
      <c r="VKO88" s="310">
        <f t="shared" si="238"/>
        <v>-859.63297674911405</v>
      </c>
      <c r="VKP88" s="310">
        <f t="shared" si="238"/>
        <v>-859.63297674911405</v>
      </c>
      <c r="VKQ88" s="310">
        <f t="shared" si="238"/>
        <v>-859.63297674911405</v>
      </c>
      <c r="VKR88" s="310">
        <f t="shared" si="238"/>
        <v>-859.63297674911405</v>
      </c>
      <c r="VKS88" s="310">
        <f t="shared" si="238"/>
        <v>-859.63297674911405</v>
      </c>
      <c r="VKT88" s="310">
        <f t="shared" ref="VKT88:VNE88" si="239">(VKT$87*$B101+SUM($F$8:$F$10)-((VKT$87*$B101+SUM($F$8:$F$10))/$F$11*$F$40)-($F$27*VKT$87/$D$7)-SUM($F$14:$F$26,$F$28:$F$33,$F$35:$F$36,$F$41))</f>
        <v>-859.63297674911405</v>
      </c>
      <c r="VKU88" s="310">
        <f t="shared" si="239"/>
        <v>-859.63297674911405</v>
      </c>
      <c r="VKV88" s="310">
        <f t="shared" si="239"/>
        <v>-859.63297674911405</v>
      </c>
      <c r="VKW88" s="310">
        <f t="shared" si="239"/>
        <v>-859.63297674911405</v>
      </c>
      <c r="VKX88" s="310">
        <f t="shared" si="239"/>
        <v>-859.63297674911405</v>
      </c>
      <c r="VKY88" s="310">
        <f t="shared" si="239"/>
        <v>-859.63297674911405</v>
      </c>
      <c r="VKZ88" s="310">
        <f t="shared" si="239"/>
        <v>-859.63297674911405</v>
      </c>
      <c r="VLA88" s="310">
        <f t="shared" si="239"/>
        <v>-859.63297674911405</v>
      </c>
      <c r="VLB88" s="310">
        <f t="shared" si="239"/>
        <v>-859.63297674911405</v>
      </c>
      <c r="VLC88" s="310">
        <f t="shared" si="239"/>
        <v>-859.63297674911405</v>
      </c>
      <c r="VLD88" s="310">
        <f t="shared" si="239"/>
        <v>-859.63297674911405</v>
      </c>
      <c r="VLE88" s="310">
        <f t="shared" si="239"/>
        <v>-859.63297674911405</v>
      </c>
      <c r="VLF88" s="310">
        <f t="shared" si="239"/>
        <v>-859.63297674911405</v>
      </c>
      <c r="VLG88" s="310">
        <f t="shared" si="239"/>
        <v>-859.63297674911405</v>
      </c>
      <c r="VLH88" s="310">
        <f t="shared" si="239"/>
        <v>-859.63297674911405</v>
      </c>
      <c r="VLI88" s="310">
        <f t="shared" si="239"/>
        <v>-859.63297674911405</v>
      </c>
      <c r="VLJ88" s="310">
        <f t="shared" si="239"/>
        <v>-859.63297674911405</v>
      </c>
      <c r="VLK88" s="310">
        <f t="shared" si="239"/>
        <v>-859.63297674911405</v>
      </c>
      <c r="VLL88" s="310">
        <f t="shared" si="239"/>
        <v>-859.63297674911405</v>
      </c>
      <c r="VLM88" s="310">
        <f t="shared" si="239"/>
        <v>-859.63297674911405</v>
      </c>
      <c r="VLN88" s="310">
        <f t="shared" si="239"/>
        <v>-859.63297674911405</v>
      </c>
      <c r="VLO88" s="310">
        <f t="shared" si="239"/>
        <v>-859.63297674911405</v>
      </c>
      <c r="VLP88" s="310">
        <f t="shared" si="239"/>
        <v>-859.63297674911405</v>
      </c>
      <c r="VLQ88" s="310">
        <f t="shared" si="239"/>
        <v>-859.63297674911405</v>
      </c>
      <c r="VLR88" s="310">
        <f t="shared" si="239"/>
        <v>-859.63297674911405</v>
      </c>
      <c r="VLS88" s="310">
        <f t="shared" si="239"/>
        <v>-859.63297674911405</v>
      </c>
      <c r="VLT88" s="310">
        <f t="shared" si="239"/>
        <v>-859.63297674911405</v>
      </c>
      <c r="VLU88" s="310">
        <f t="shared" si="239"/>
        <v>-859.63297674911405</v>
      </c>
      <c r="VLV88" s="310">
        <f t="shared" si="239"/>
        <v>-859.63297674911405</v>
      </c>
      <c r="VLW88" s="310">
        <f t="shared" si="239"/>
        <v>-859.63297674911405</v>
      </c>
      <c r="VLX88" s="310">
        <f t="shared" si="239"/>
        <v>-859.63297674911405</v>
      </c>
      <c r="VLY88" s="310">
        <f t="shared" si="239"/>
        <v>-859.63297674911405</v>
      </c>
      <c r="VLZ88" s="310">
        <f t="shared" si="239"/>
        <v>-859.63297674911405</v>
      </c>
      <c r="VMA88" s="310">
        <f t="shared" si="239"/>
        <v>-859.63297674911405</v>
      </c>
      <c r="VMB88" s="310">
        <f t="shared" si="239"/>
        <v>-859.63297674911405</v>
      </c>
      <c r="VMC88" s="310">
        <f t="shared" si="239"/>
        <v>-859.63297674911405</v>
      </c>
      <c r="VMD88" s="310">
        <f t="shared" si="239"/>
        <v>-859.63297674911405</v>
      </c>
      <c r="VME88" s="310">
        <f t="shared" si="239"/>
        <v>-859.63297674911405</v>
      </c>
      <c r="VMF88" s="310">
        <f t="shared" si="239"/>
        <v>-859.63297674911405</v>
      </c>
      <c r="VMG88" s="310">
        <f t="shared" si="239"/>
        <v>-859.63297674911405</v>
      </c>
      <c r="VMH88" s="310">
        <f t="shared" si="239"/>
        <v>-859.63297674911405</v>
      </c>
      <c r="VMI88" s="310">
        <f t="shared" si="239"/>
        <v>-859.63297674911405</v>
      </c>
      <c r="VMJ88" s="310">
        <f t="shared" si="239"/>
        <v>-859.63297674911405</v>
      </c>
      <c r="VMK88" s="310">
        <f t="shared" si="239"/>
        <v>-859.63297674911405</v>
      </c>
      <c r="VML88" s="310">
        <f t="shared" si="239"/>
        <v>-859.63297674911405</v>
      </c>
      <c r="VMM88" s="310">
        <f t="shared" si="239"/>
        <v>-859.63297674911405</v>
      </c>
      <c r="VMN88" s="310">
        <f t="shared" si="239"/>
        <v>-859.63297674911405</v>
      </c>
      <c r="VMO88" s="310">
        <f t="shared" si="239"/>
        <v>-859.63297674911405</v>
      </c>
      <c r="VMP88" s="310">
        <f t="shared" si="239"/>
        <v>-859.63297674911405</v>
      </c>
      <c r="VMQ88" s="310">
        <f t="shared" si="239"/>
        <v>-859.63297674911405</v>
      </c>
      <c r="VMR88" s="310">
        <f t="shared" si="239"/>
        <v>-859.63297674911405</v>
      </c>
      <c r="VMS88" s="310">
        <f t="shared" si="239"/>
        <v>-859.63297674911405</v>
      </c>
      <c r="VMT88" s="310">
        <f t="shared" si="239"/>
        <v>-859.63297674911405</v>
      </c>
      <c r="VMU88" s="310">
        <f t="shared" si="239"/>
        <v>-859.63297674911405</v>
      </c>
      <c r="VMV88" s="310">
        <f t="shared" si="239"/>
        <v>-859.63297674911405</v>
      </c>
      <c r="VMW88" s="310">
        <f t="shared" si="239"/>
        <v>-859.63297674911405</v>
      </c>
      <c r="VMX88" s="310">
        <f t="shared" si="239"/>
        <v>-859.63297674911405</v>
      </c>
      <c r="VMY88" s="310">
        <f t="shared" si="239"/>
        <v>-859.63297674911405</v>
      </c>
      <c r="VMZ88" s="310">
        <f t="shared" si="239"/>
        <v>-859.63297674911405</v>
      </c>
      <c r="VNA88" s="310">
        <f t="shared" si="239"/>
        <v>-859.63297674911405</v>
      </c>
      <c r="VNB88" s="310">
        <f t="shared" si="239"/>
        <v>-859.63297674911405</v>
      </c>
      <c r="VNC88" s="310">
        <f t="shared" si="239"/>
        <v>-859.63297674911405</v>
      </c>
      <c r="VND88" s="310">
        <f t="shared" si="239"/>
        <v>-859.63297674911405</v>
      </c>
      <c r="VNE88" s="310">
        <f t="shared" si="239"/>
        <v>-859.63297674911405</v>
      </c>
      <c r="VNF88" s="310">
        <f t="shared" ref="VNF88:VPQ88" si="240">(VNF$87*$B101+SUM($F$8:$F$10)-((VNF$87*$B101+SUM($F$8:$F$10))/$F$11*$F$40)-($F$27*VNF$87/$D$7)-SUM($F$14:$F$26,$F$28:$F$33,$F$35:$F$36,$F$41))</f>
        <v>-859.63297674911405</v>
      </c>
      <c r="VNG88" s="310">
        <f t="shared" si="240"/>
        <v>-859.63297674911405</v>
      </c>
      <c r="VNH88" s="310">
        <f t="shared" si="240"/>
        <v>-859.63297674911405</v>
      </c>
      <c r="VNI88" s="310">
        <f t="shared" si="240"/>
        <v>-859.63297674911405</v>
      </c>
      <c r="VNJ88" s="310">
        <f t="shared" si="240"/>
        <v>-859.63297674911405</v>
      </c>
      <c r="VNK88" s="310">
        <f t="shared" si="240"/>
        <v>-859.63297674911405</v>
      </c>
      <c r="VNL88" s="310">
        <f t="shared" si="240"/>
        <v>-859.63297674911405</v>
      </c>
      <c r="VNM88" s="310">
        <f t="shared" si="240"/>
        <v>-859.63297674911405</v>
      </c>
      <c r="VNN88" s="310">
        <f t="shared" si="240"/>
        <v>-859.63297674911405</v>
      </c>
      <c r="VNO88" s="310">
        <f t="shared" si="240"/>
        <v>-859.63297674911405</v>
      </c>
      <c r="VNP88" s="310">
        <f t="shared" si="240"/>
        <v>-859.63297674911405</v>
      </c>
      <c r="VNQ88" s="310">
        <f t="shared" si="240"/>
        <v>-859.63297674911405</v>
      </c>
      <c r="VNR88" s="310">
        <f t="shared" si="240"/>
        <v>-859.63297674911405</v>
      </c>
      <c r="VNS88" s="310">
        <f t="shared" si="240"/>
        <v>-859.63297674911405</v>
      </c>
      <c r="VNT88" s="310">
        <f t="shared" si="240"/>
        <v>-859.63297674911405</v>
      </c>
      <c r="VNU88" s="310">
        <f t="shared" si="240"/>
        <v>-859.63297674911405</v>
      </c>
      <c r="VNV88" s="310">
        <f t="shared" si="240"/>
        <v>-859.63297674911405</v>
      </c>
      <c r="VNW88" s="310">
        <f t="shared" si="240"/>
        <v>-859.63297674911405</v>
      </c>
      <c r="VNX88" s="310">
        <f t="shared" si="240"/>
        <v>-859.63297674911405</v>
      </c>
      <c r="VNY88" s="310">
        <f t="shared" si="240"/>
        <v>-859.63297674911405</v>
      </c>
      <c r="VNZ88" s="310">
        <f t="shared" si="240"/>
        <v>-859.63297674911405</v>
      </c>
      <c r="VOA88" s="310">
        <f t="shared" si="240"/>
        <v>-859.63297674911405</v>
      </c>
      <c r="VOB88" s="310">
        <f t="shared" si="240"/>
        <v>-859.63297674911405</v>
      </c>
      <c r="VOC88" s="310">
        <f t="shared" si="240"/>
        <v>-859.63297674911405</v>
      </c>
      <c r="VOD88" s="310">
        <f t="shared" si="240"/>
        <v>-859.63297674911405</v>
      </c>
      <c r="VOE88" s="310">
        <f t="shared" si="240"/>
        <v>-859.63297674911405</v>
      </c>
      <c r="VOF88" s="310">
        <f t="shared" si="240"/>
        <v>-859.63297674911405</v>
      </c>
      <c r="VOG88" s="310">
        <f t="shared" si="240"/>
        <v>-859.63297674911405</v>
      </c>
      <c r="VOH88" s="310">
        <f t="shared" si="240"/>
        <v>-859.63297674911405</v>
      </c>
      <c r="VOI88" s="310">
        <f t="shared" si="240"/>
        <v>-859.63297674911405</v>
      </c>
      <c r="VOJ88" s="310">
        <f t="shared" si="240"/>
        <v>-859.63297674911405</v>
      </c>
      <c r="VOK88" s="310">
        <f t="shared" si="240"/>
        <v>-859.63297674911405</v>
      </c>
      <c r="VOL88" s="310">
        <f t="shared" si="240"/>
        <v>-859.63297674911405</v>
      </c>
      <c r="VOM88" s="310">
        <f t="shared" si="240"/>
        <v>-859.63297674911405</v>
      </c>
      <c r="VON88" s="310">
        <f t="shared" si="240"/>
        <v>-859.63297674911405</v>
      </c>
      <c r="VOO88" s="310">
        <f t="shared" si="240"/>
        <v>-859.63297674911405</v>
      </c>
      <c r="VOP88" s="310">
        <f t="shared" si="240"/>
        <v>-859.63297674911405</v>
      </c>
      <c r="VOQ88" s="310">
        <f t="shared" si="240"/>
        <v>-859.63297674911405</v>
      </c>
      <c r="VOR88" s="310">
        <f t="shared" si="240"/>
        <v>-859.63297674911405</v>
      </c>
      <c r="VOS88" s="310">
        <f t="shared" si="240"/>
        <v>-859.63297674911405</v>
      </c>
      <c r="VOT88" s="310">
        <f t="shared" si="240"/>
        <v>-859.63297674911405</v>
      </c>
      <c r="VOU88" s="310">
        <f t="shared" si="240"/>
        <v>-859.63297674911405</v>
      </c>
      <c r="VOV88" s="310">
        <f t="shared" si="240"/>
        <v>-859.63297674911405</v>
      </c>
      <c r="VOW88" s="310">
        <f t="shared" si="240"/>
        <v>-859.63297674911405</v>
      </c>
      <c r="VOX88" s="310">
        <f t="shared" si="240"/>
        <v>-859.63297674911405</v>
      </c>
      <c r="VOY88" s="310">
        <f t="shared" si="240"/>
        <v>-859.63297674911405</v>
      </c>
      <c r="VOZ88" s="310">
        <f t="shared" si="240"/>
        <v>-859.63297674911405</v>
      </c>
      <c r="VPA88" s="310">
        <f t="shared" si="240"/>
        <v>-859.63297674911405</v>
      </c>
      <c r="VPB88" s="310">
        <f t="shared" si="240"/>
        <v>-859.63297674911405</v>
      </c>
      <c r="VPC88" s="310">
        <f t="shared" si="240"/>
        <v>-859.63297674911405</v>
      </c>
      <c r="VPD88" s="310">
        <f t="shared" si="240"/>
        <v>-859.63297674911405</v>
      </c>
      <c r="VPE88" s="310">
        <f t="shared" si="240"/>
        <v>-859.63297674911405</v>
      </c>
      <c r="VPF88" s="310">
        <f t="shared" si="240"/>
        <v>-859.63297674911405</v>
      </c>
      <c r="VPG88" s="310">
        <f t="shared" si="240"/>
        <v>-859.63297674911405</v>
      </c>
      <c r="VPH88" s="310">
        <f t="shared" si="240"/>
        <v>-859.63297674911405</v>
      </c>
      <c r="VPI88" s="310">
        <f t="shared" si="240"/>
        <v>-859.63297674911405</v>
      </c>
      <c r="VPJ88" s="310">
        <f t="shared" si="240"/>
        <v>-859.63297674911405</v>
      </c>
      <c r="VPK88" s="310">
        <f t="shared" si="240"/>
        <v>-859.63297674911405</v>
      </c>
      <c r="VPL88" s="310">
        <f t="shared" si="240"/>
        <v>-859.63297674911405</v>
      </c>
      <c r="VPM88" s="310">
        <f t="shared" si="240"/>
        <v>-859.63297674911405</v>
      </c>
      <c r="VPN88" s="310">
        <f t="shared" si="240"/>
        <v>-859.63297674911405</v>
      </c>
      <c r="VPO88" s="310">
        <f t="shared" si="240"/>
        <v>-859.63297674911405</v>
      </c>
      <c r="VPP88" s="310">
        <f t="shared" si="240"/>
        <v>-859.63297674911405</v>
      </c>
      <c r="VPQ88" s="310">
        <f t="shared" si="240"/>
        <v>-859.63297674911405</v>
      </c>
      <c r="VPR88" s="310">
        <f t="shared" ref="VPR88:VSC88" si="241">(VPR$87*$B101+SUM($F$8:$F$10)-((VPR$87*$B101+SUM($F$8:$F$10))/$F$11*$F$40)-($F$27*VPR$87/$D$7)-SUM($F$14:$F$26,$F$28:$F$33,$F$35:$F$36,$F$41))</f>
        <v>-859.63297674911405</v>
      </c>
      <c r="VPS88" s="310">
        <f t="shared" si="241"/>
        <v>-859.63297674911405</v>
      </c>
      <c r="VPT88" s="310">
        <f t="shared" si="241"/>
        <v>-859.63297674911405</v>
      </c>
      <c r="VPU88" s="310">
        <f t="shared" si="241"/>
        <v>-859.63297674911405</v>
      </c>
      <c r="VPV88" s="310">
        <f t="shared" si="241"/>
        <v>-859.63297674911405</v>
      </c>
      <c r="VPW88" s="310">
        <f t="shared" si="241"/>
        <v>-859.63297674911405</v>
      </c>
      <c r="VPX88" s="310">
        <f t="shared" si="241"/>
        <v>-859.63297674911405</v>
      </c>
      <c r="VPY88" s="310">
        <f t="shared" si="241"/>
        <v>-859.63297674911405</v>
      </c>
      <c r="VPZ88" s="310">
        <f t="shared" si="241"/>
        <v>-859.63297674911405</v>
      </c>
      <c r="VQA88" s="310">
        <f t="shared" si="241"/>
        <v>-859.63297674911405</v>
      </c>
      <c r="VQB88" s="310">
        <f t="shared" si="241"/>
        <v>-859.63297674911405</v>
      </c>
      <c r="VQC88" s="310">
        <f t="shared" si="241"/>
        <v>-859.63297674911405</v>
      </c>
      <c r="VQD88" s="310">
        <f t="shared" si="241"/>
        <v>-859.63297674911405</v>
      </c>
      <c r="VQE88" s="310">
        <f t="shared" si="241"/>
        <v>-859.63297674911405</v>
      </c>
      <c r="VQF88" s="310">
        <f t="shared" si="241"/>
        <v>-859.63297674911405</v>
      </c>
      <c r="VQG88" s="310">
        <f t="shared" si="241"/>
        <v>-859.63297674911405</v>
      </c>
      <c r="VQH88" s="310">
        <f t="shared" si="241"/>
        <v>-859.63297674911405</v>
      </c>
      <c r="VQI88" s="310">
        <f t="shared" si="241"/>
        <v>-859.63297674911405</v>
      </c>
      <c r="VQJ88" s="310">
        <f t="shared" si="241"/>
        <v>-859.63297674911405</v>
      </c>
      <c r="VQK88" s="310">
        <f t="shared" si="241"/>
        <v>-859.63297674911405</v>
      </c>
      <c r="VQL88" s="310">
        <f t="shared" si="241"/>
        <v>-859.63297674911405</v>
      </c>
      <c r="VQM88" s="310">
        <f t="shared" si="241"/>
        <v>-859.63297674911405</v>
      </c>
      <c r="VQN88" s="310">
        <f t="shared" si="241"/>
        <v>-859.63297674911405</v>
      </c>
      <c r="VQO88" s="310">
        <f t="shared" si="241"/>
        <v>-859.63297674911405</v>
      </c>
      <c r="VQP88" s="310">
        <f t="shared" si="241"/>
        <v>-859.63297674911405</v>
      </c>
      <c r="VQQ88" s="310">
        <f t="shared" si="241"/>
        <v>-859.63297674911405</v>
      </c>
      <c r="VQR88" s="310">
        <f t="shared" si="241"/>
        <v>-859.63297674911405</v>
      </c>
      <c r="VQS88" s="310">
        <f t="shared" si="241"/>
        <v>-859.63297674911405</v>
      </c>
      <c r="VQT88" s="310">
        <f t="shared" si="241"/>
        <v>-859.63297674911405</v>
      </c>
      <c r="VQU88" s="310">
        <f t="shared" si="241"/>
        <v>-859.63297674911405</v>
      </c>
      <c r="VQV88" s="310">
        <f t="shared" si="241"/>
        <v>-859.63297674911405</v>
      </c>
      <c r="VQW88" s="310">
        <f t="shared" si="241"/>
        <v>-859.63297674911405</v>
      </c>
      <c r="VQX88" s="310">
        <f t="shared" si="241"/>
        <v>-859.63297674911405</v>
      </c>
      <c r="VQY88" s="310">
        <f t="shared" si="241"/>
        <v>-859.63297674911405</v>
      </c>
      <c r="VQZ88" s="310">
        <f t="shared" si="241"/>
        <v>-859.63297674911405</v>
      </c>
      <c r="VRA88" s="310">
        <f t="shared" si="241"/>
        <v>-859.63297674911405</v>
      </c>
      <c r="VRB88" s="310">
        <f t="shared" si="241"/>
        <v>-859.63297674911405</v>
      </c>
      <c r="VRC88" s="310">
        <f t="shared" si="241"/>
        <v>-859.63297674911405</v>
      </c>
      <c r="VRD88" s="310">
        <f t="shared" si="241"/>
        <v>-859.63297674911405</v>
      </c>
      <c r="VRE88" s="310">
        <f t="shared" si="241"/>
        <v>-859.63297674911405</v>
      </c>
      <c r="VRF88" s="310">
        <f t="shared" si="241"/>
        <v>-859.63297674911405</v>
      </c>
      <c r="VRG88" s="310">
        <f t="shared" si="241"/>
        <v>-859.63297674911405</v>
      </c>
      <c r="VRH88" s="310">
        <f t="shared" si="241"/>
        <v>-859.63297674911405</v>
      </c>
      <c r="VRI88" s="310">
        <f t="shared" si="241"/>
        <v>-859.63297674911405</v>
      </c>
      <c r="VRJ88" s="310">
        <f t="shared" si="241"/>
        <v>-859.63297674911405</v>
      </c>
      <c r="VRK88" s="310">
        <f t="shared" si="241"/>
        <v>-859.63297674911405</v>
      </c>
      <c r="VRL88" s="310">
        <f t="shared" si="241"/>
        <v>-859.63297674911405</v>
      </c>
      <c r="VRM88" s="310">
        <f t="shared" si="241"/>
        <v>-859.63297674911405</v>
      </c>
      <c r="VRN88" s="310">
        <f t="shared" si="241"/>
        <v>-859.63297674911405</v>
      </c>
      <c r="VRO88" s="310">
        <f t="shared" si="241"/>
        <v>-859.63297674911405</v>
      </c>
      <c r="VRP88" s="310">
        <f t="shared" si="241"/>
        <v>-859.63297674911405</v>
      </c>
      <c r="VRQ88" s="310">
        <f t="shared" si="241"/>
        <v>-859.63297674911405</v>
      </c>
      <c r="VRR88" s="310">
        <f t="shared" si="241"/>
        <v>-859.63297674911405</v>
      </c>
      <c r="VRS88" s="310">
        <f t="shared" si="241"/>
        <v>-859.63297674911405</v>
      </c>
      <c r="VRT88" s="310">
        <f t="shared" si="241"/>
        <v>-859.63297674911405</v>
      </c>
      <c r="VRU88" s="310">
        <f t="shared" si="241"/>
        <v>-859.63297674911405</v>
      </c>
      <c r="VRV88" s="310">
        <f t="shared" si="241"/>
        <v>-859.63297674911405</v>
      </c>
      <c r="VRW88" s="310">
        <f t="shared" si="241"/>
        <v>-859.63297674911405</v>
      </c>
      <c r="VRX88" s="310">
        <f t="shared" si="241"/>
        <v>-859.63297674911405</v>
      </c>
      <c r="VRY88" s="310">
        <f t="shared" si="241"/>
        <v>-859.63297674911405</v>
      </c>
      <c r="VRZ88" s="310">
        <f t="shared" si="241"/>
        <v>-859.63297674911405</v>
      </c>
      <c r="VSA88" s="310">
        <f t="shared" si="241"/>
        <v>-859.63297674911405</v>
      </c>
      <c r="VSB88" s="310">
        <f t="shared" si="241"/>
        <v>-859.63297674911405</v>
      </c>
      <c r="VSC88" s="310">
        <f t="shared" si="241"/>
        <v>-859.63297674911405</v>
      </c>
      <c r="VSD88" s="310">
        <f t="shared" ref="VSD88:VUO88" si="242">(VSD$87*$B101+SUM($F$8:$F$10)-((VSD$87*$B101+SUM($F$8:$F$10))/$F$11*$F$40)-($F$27*VSD$87/$D$7)-SUM($F$14:$F$26,$F$28:$F$33,$F$35:$F$36,$F$41))</f>
        <v>-859.63297674911405</v>
      </c>
      <c r="VSE88" s="310">
        <f t="shared" si="242"/>
        <v>-859.63297674911405</v>
      </c>
      <c r="VSF88" s="310">
        <f t="shared" si="242"/>
        <v>-859.63297674911405</v>
      </c>
      <c r="VSG88" s="310">
        <f t="shared" si="242"/>
        <v>-859.63297674911405</v>
      </c>
      <c r="VSH88" s="310">
        <f t="shared" si="242"/>
        <v>-859.63297674911405</v>
      </c>
      <c r="VSI88" s="310">
        <f t="shared" si="242"/>
        <v>-859.63297674911405</v>
      </c>
      <c r="VSJ88" s="310">
        <f t="shared" si="242"/>
        <v>-859.63297674911405</v>
      </c>
      <c r="VSK88" s="310">
        <f t="shared" si="242"/>
        <v>-859.63297674911405</v>
      </c>
      <c r="VSL88" s="310">
        <f t="shared" si="242"/>
        <v>-859.63297674911405</v>
      </c>
      <c r="VSM88" s="310">
        <f t="shared" si="242"/>
        <v>-859.63297674911405</v>
      </c>
      <c r="VSN88" s="310">
        <f t="shared" si="242"/>
        <v>-859.63297674911405</v>
      </c>
      <c r="VSO88" s="310">
        <f t="shared" si="242"/>
        <v>-859.63297674911405</v>
      </c>
      <c r="VSP88" s="310">
        <f t="shared" si="242"/>
        <v>-859.63297674911405</v>
      </c>
      <c r="VSQ88" s="310">
        <f t="shared" si="242"/>
        <v>-859.63297674911405</v>
      </c>
      <c r="VSR88" s="310">
        <f t="shared" si="242"/>
        <v>-859.63297674911405</v>
      </c>
      <c r="VSS88" s="310">
        <f t="shared" si="242"/>
        <v>-859.63297674911405</v>
      </c>
      <c r="VST88" s="310">
        <f t="shared" si="242"/>
        <v>-859.63297674911405</v>
      </c>
      <c r="VSU88" s="310">
        <f t="shared" si="242"/>
        <v>-859.63297674911405</v>
      </c>
      <c r="VSV88" s="310">
        <f t="shared" si="242"/>
        <v>-859.63297674911405</v>
      </c>
      <c r="VSW88" s="310">
        <f t="shared" si="242"/>
        <v>-859.63297674911405</v>
      </c>
      <c r="VSX88" s="310">
        <f t="shared" si="242"/>
        <v>-859.63297674911405</v>
      </c>
      <c r="VSY88" s="310">
        <f t="shared" si="242"/>
        <v>-859.63297674911405</v>
      </c>
      <c r="VSZ88" s="310">
        <f t="shared" si="242"/>
        <v>-859.63297674911405</v>
      </c>
      <c r="VTA88" s="310">
        <f t="shared" si="242"/>
        <v>-859.63297674911405</v>
      </c>
      <c r="VTB88" s="310">
        <f t="shared" si="242"/>
        <v>-859.63297674911405</v>
      </c>
      <c r="VTC88" s="310">
        <f t="shared" si="242"/>
        <v>-859.63297674911405</v>
      </c>
      <c r="VTD88" s="310">
        <f t="shared" si="242"/>
        <v>-859.63297674911405</v>
      </c>
      <c r="VTE88" s="310">
        <f t="shared" si="242"/>
        <v>-859.63297674911405</v>
      </c>
      <c r="VTF88" s="310">
        <f t="shared" si="242"/>
        <v>-859.63297674911405</v>
      </c>
      <c r="VTG88" s="310">
        <f t="shared" si="242"/>
        <v>-859.63297674911405</v>
      </c>
      <c r="VTH88" s="310">
        <f t="shared" si="242"/>
        <v>-859.63297674911405</v>
      </c>
      <c r="VTI88" s="310">
        <f t="shared" si="242"/>
        <v>-859.63297674911405</v>
      </c>
      <c r="VTJ88" s="310">
        <f t="shared" si="242"/>
        <v>-859.63297674911405</v>
      </c>
      <c r="VTK88" s="310">
        <f t="shared" si="242"/>
        <v>-859.63297674911405</v>
      </c>
      <c r="VTL88" s="310">
        <f t="shared" si="242"/>
        <v>-859.63297674911405</v>
      </c>
      <c r="VTM88" s="310">
        <f t="shared" si="242"/>
        <v>-859.63297674911405</v>
      </c>
      <c r="VTN88" s="310">
        <f t="shared" si="242"/>
        <v>-859.63297674911405</v>
      </c>
      <c r="VTO88" s="310">
        <f t="shared" si="242"/>
        <v>-859.63297674911405</v>
      </c>
      <c r="VTP88" s="310">
        <f t="shared" si="242"/>
        <v>-859.63297674911405</v>
      </c>
      <c r="VTQ88" s="310">
        <f t="shared" si="242"/>
        <v>-859.63297674911405</v>
      </c>
      <c r="VTR88" s="310">
        <f t="shared" si="242"/>
        <v>-859.63297674911405</v>
      </c>
      <c r="VTS88" s="310">
        <f t="shared" si="242"/>
        <v>-859.63297674911405</v>
      </c>
      <c r="VTT88" s="310">
        <f t="shared" si="242"/>
        <v>-859.63297674911405</v>
      </c>
      <c r="VTU88" s="310">
        <f t="shared" si="242"/>
        <v>-859.63297674911405</v>
      </c>
      <c r="VTV88" s="310">
        <f t="shared" si="242"/>
        <v>-859.63297674911405</v>
      </c>
      <c r="VTW88" s="310">
        <f t="shared" si="242"/>
        <v>-859.63297674911405</v>
      </c>
      <c r="VTX88" s="310">
        <f t="shared" si="242"/>
        <v>-859.63297674911405</v>
      </c>
      <c r="VTY88" s="310">
        <f t="shared" si="242"/>
        <v>-859.63297674911405</v>
      </c>
      <c r="VTZ88" s="310">
        <f t="shared" si="242"/>
        <v>-859.63297674911405</v>
      </c>
      <c r="VUA88" s="310">
        <f t="shared" si="242"/>
        <v>-859.63297674911405</v>
      </c>
      <c r="VUB88" s="310">
        <f t="shared" si="242"/>
        <v>-859.63297674911405</v>
      </c>
      <c r="VUC88" s="310">
        <f t="shared" si="242"/>
        <v>-859.63297674911405</v>
      </c>
      <c r="VUD88" s="310">
        <f t="shared" si="242"/>
        <v>-859.63297674911405</v>
      </c>
      <c r="VUE88" s="310">
        <f t="shared" si="242"/>
        <v>-859.63297674911405</v>
      </c>
      <c r="VUF88" s="310">
        <f t="shared" si="242"/>
        <v>-859.63297674911405</v>
      </c>
      <c r="VUG88" s="310">
        <f t="shared" si="242"/>
        <v>-859.63297674911405</v>
      </c>
      <c r="VUH88" s="310">
        <f t="shared" si="242"/>
        <v>-859.63297674911405</v>
      </c>
      <c r="VUI88" s="310">
        <f t="shared" si="242"/>
        <v>-859.63297674911405</v>
      </c>
      <c r="VUJ88" s="310">
        <f t="shared" si="242"/>
        <v>-859.63297674911405</v>
      </c>
      <c r="VUK88" s="310">
        <f t="shared" si="242"/>
        <v>-859.63297674911405</v>
      </c>
      <c r="VUL88" s="310">
        <f t="shared" si="242"/>
        <v>-859.63297674911405</v>
      </c>
      <c r="VUM88" s="310">
        <f t="shared" si="242"/>
        <v>-859.63297674911405</v>
      </c>
      <c r="VUN88" s="310">
        <f t="shared" si="242"/>
        <v>-859.63297674911405</v>
      </c>
      <c r="VUO88" s="310">
        <f t="shared" si="242"/>
        <v>-859.63297674911405</v>
      </c>
      <c r="VUP88" s="310">
        <f t="shared" ref="VUP88:VXA88" si="243">(VUP$87*$B101+SUM($F$8:$F$10)-((VUP$87*$B101+SUM($F$8:$F$10))/$F$11*$F$40)-($F$27*VUP$87/$D$7)-SUM($F$14:$F$26,$F$28:$F$33,$F$35:$F$36,$F$41))</f>
        <v>-859.63297674911405</v>
      </c>
      <c r="VUQ88" s="310">
        <f t="shared" si="243"/>
        <v>-859.63297674911405</v>
      </c>
      <c r="VUR88" s="310">
        <f t="shared" si="243"/>
        <v>-859.63297674911405</v>
      </c>
      <c r="VUS88" s="310">
        <f t="shared" si="243"/>
        <v>-859.63297674911405</v>
      </c>
      <c r="VUT88" s="310">
        <f t="shared" si="243"/>
        <v>-859.63297674911405</v>
      </c>
      <c r="VUU88" s="310">
        <f t="shared" si="243"/>
        <v>-859.63297674911405</v>
      </c>
      <c r="VUV88" s="310">
        <f t="shared" si="243"/>
        <v>-859.63297674911405</v>
      </c>
      <c r="VUW88" s="310">
        <f t="shared" si="243"/>
        <v>-859.63297674911405</v>
      </c>
      <c r="VUX88" s="310">
        <f t="shared" si="243"/>
        <v>-859.63297674911405</v>
      </c>
      <c r="VUY88" s="310">
        <f t="shared" si="243"/>
        <v>-859.63297674911405</v>
      </c>
      <c r="VUZ88" s="310">
        <f t="shared" si="243"/>
        <v>-859.63297674911405</v>
      </c>
      <c r="VVA88" s="310">
        <f t="shared" si="243"/>
        <v>-859.63297674911405</v>
      </c>
      <c r="VVB88" s="310">
        <f t="shared" si="243"/>
        <v>-859.63297674911405</v>
      </c>
      <c r="VVC88" s="310">
        <f t="shared" si="243"/>
        <v>-859.63297674911405</v>
      </c>
      <c r="VVD88" s="310">
        <f t="shared" si="243"/>
        <v>-859.63297674911405</v>
      </c>
      <c r="VVE88" s="310">
        <f t="shared" si="243"/>
        <v>-859.63297674911405</v>
      </c>
      <c r="VVF88" s="310">
        <f t="shared" si="243"/>
        <v>-859.63297674911405</v>
      </c>
      <c r="VVG88" s="310">
        <f t="shared" si="243"/>
        <v>-859.63297674911405</v>
      </c>
      <c r="VVH88" s="310">
        <f t="shared" si="243"/>
        <v>-859.63297674911405</v>
      </c>
      <c r="VVI88" s="310">
        <f t="shared" si="243"/>
        <v>-859.63297674911405</v>
      </c>
      <c r="VVJ88" s="310">
        <f t="shared" si="243"/>
        <v>-859.63297674911405</v>
      </c>
      <c r="VVK88" s="310">
        <f t="shared" si="243"/>
        <v>-859.63297674911405</v>
      </c>
      <c r="VVL88" s="310">
        <f t="shared" si="243"/>
        <v>-859.63297674911405</v>
      </c>
      <c r="VVM88" s="310">
        <f t="shared" si="243"/>
        <v>-859.63297674911405</v>
      </c>
      <c r="VVN88" s="310">
        <f t="shared" si="243"/>
        <v>-859.63297674911405</v>
      </c>
      <c r="VVO88" s="310">
        <f t="shared" si="243"/>
        <v>-859.63297674911405</v>
      </c>
      <c r="VVP88" s="310">
        <f t="shared" si="243"/>
        <v>-859.63297674911405</v>
      </c>
      <c r="VVQ88" s="310">
        <f t="shared" si="243"/>
        <v>-859.63297674911405</v>
      </c>
      <c r="VVR88" s="310">
        <f t="shared" si="243"/>
        <v>-859.63297674911405</v>
      </c>
      <c r="VVS88" s="310">
        <f t="shared" si="243"/>
        <v>-859.63297674911405</v>
      </c>
      <c r="VVT88" s="310">
        <f t="shared" si="243"/>
        <v>-859.63297674911405</v>
      </c>
      <c r="VVU88" s="310">
        <f t="shared" si="243"/>
        <v>-859.63297674911405</v>
      </c>
      <c r="VVV88" s="310">
        <f t="shared" si="243"/>
        <v>-859.63297674911405</v>
      </c>
      <c r="VVW88" s="310">
        <f t="shared" si="243"/>
        <v>-859.63297674911405</v>
      </c>
      <c r="VVX88" s="310">
        <f t="shared" si="243"/>
        <v>-859.63297674911405</v>
      </c>
      <c r="VVY88" s="310">
        <f t="shared" si="243"/>
        <v>-859.63297674911405</v>
      </c>
      <c r="VVZ88" s="310">
        <f t="shared" si="243"/>
        <v>-859.63297674911405</v>
      </c>
      <c r="VWA88" s="310">
        <f t="shared" si="243"/>
        <v>-859.63297674911405</v>
      </c>
      <c r="VWB88" s="310">
        <f t="shared" si="243"/>
        <v>-859.63297674911405</v>
      </c>
      <c r="VWC88" s="310">
        <f t="shared" si="243"/>
        <v>-859.63297674911405</v>
      </c>
      <c r="VWD88" s="310">
        <f t="shared" si="243"/>
        <v>-859.63297674911405</v>
      </c>
      <c r="VWE88" s="310">
        <f t="shared" si="243"/>
        <v>-859.63297674911405</v>
      </c>
      <c r="VWF88" s="310">
        <f t="shared" si="243"/>
        <v>-859.63297674911405</v>
      </c>
      <c r="VWG88" s="310">
        <f t="shared" si="243"/>
        <v>-859.63297674911405</v>
      </c>
      <c r="VWH88" s="310">
        <f t="shared" si="243"/>
        <v>-859.63297674911405</v>
      </c>
      <c r="VWI88" s="310">
        <f t="shared" si="243"/>
        <v>-859.63297674911405</v>
      </c>
      <c r="VWJ88" s="310">
        <f t="shared" si="243"/>
        <v>-859.63297674911405</v>
      </c>
      <c r="VWK88" s="310">
        <f t="shared" si="243"/>
        <v>-859.63297674911405</v>
      </c>
      <c r="VWL88" s="310">
        <f t="shared" si="243"/>
        <v>-859.63297674911405</v>
      </c>
      <c r="VWM88" s="310">
        <f t="shared" si="243"/>
        <v>-859.63297674911405</v>
      </c>
      <c r="VWN88" s="310">
        <f t="shared" si="243"/>
        <v>-859.63297674911405</v>
      </c>
      <c r="VWO88" s="310">
        <f t="shared" si="243"/>
        <v>-859.63297674911405</v>
      </c>
      <c r="VWP88" s="310">
        <f t="shared" si="243"/>
        <v>-859.63297674911405</v>
      </c>
      <c r="VWQ88" s="310">
        <f t="shared" si="243"/>
        <v>-859.63297674911405</v>
      </c>
      <c r="VWR88" s="310">
        <f t="shared" si="243"/>
        <v>-859.63297674911405</v>
      </c>
      <c r="VWS88" s="310">
        <f t="shared" si="243"/>
        <v>-859.63297674911405</v>
      </c>
      <c r="VWT88" s="310">
        <f t="shared" si="243"/>
        <v>-859.63297674911405</v>
      </c>
      <c r="VWU88" s="310">
        <f t="shared" si="243"/>
        <v>-859.63297674911405</v>
      </c>
      <c r="VWV88" s="310">
        <f t="shared" si="243"/>
        <v>-859.63297674911405</v>
      </c>
      <c r="VWW88" s="310">
        <f t="shared" si="243"/>
        <v>-859.63297674911405</v>
      </c>
      <c r="VWX88" s="310">
        <f t="shared" si="243"/>
        <v>-859.63297674911405</v>
      </c>
      <c r="VWY88" s="310">
        <f t="shared" si="243"/>
        <v>-859.63297674911405</v>
      </c>
      <c r="VWZ88" s="310">
        <f t="shared" si="243"/>
        <v>-859.63297674911405</v>
      </c>
      <c r="VXA88" s="310">
        <f t="shared" si="243"/>
        <v>-859.63297674911405</v>
      </c>
      <c r="VXB88" s="310">
        <f t="shared" ref="VXB88:VZM88" si="244">(VXB$87*$B101+SUM($F$8:$F$10)-((VXB$87*$B101+SUM($F$8:$F$10))/$F$11*$F$40)-($F$27*VXB$87/$D$7)-SUM($F$14:$F$26,$F$28:$F$33,$F$35:$F$36,$F$41))</f>
        <v>-859.63297674911405</v>
      </c>
      <c r="VXC88" s="310">
        <f t="shared" si="244"/>
        <v>-859.63297674911405</v>
      </c>
      <c r="VXD88" s="310">
        <f t="shared" si="244"/>
        <v>-859.63297674911405</v>
      </c>
      <c r="VXE88" s="310">
        <f t="shared" si="244"/>
        <v>-859.63297674911405</v>
      </c>
      <c r="VXF88" s="310">
        <f t="shared" si="244"/>
        <v>-859.63297674911405</v>
      </c>
      <c r="VXG88" s="310">
        <f t="shared" si="244"/>
        <v>-859.63297674911405</v>
      </c>
      <c r="VXH88" s="310">
        <f t="shared" si="244"/>
        <v>-859.63297674911405</v>
      </c>
      <c r="VXI88" s="310">
        <f t="shared" si="244"/>
        <v>-859.63297674911405</v>
      </c>
      <c r="VXJ88" s="310">
        <f t="shared" si="244"/>
        <v>-859.63297674911405</v>
      </c>
      <c r="VXK88" s="310">
        <f t="shared" si="244"/>
        <v>-859.63297674911405</v>
      </c>
      <c r="VXL88" s="310">
        <f t="shared" si="244"/>
        <v>-859.63297674911405</v>
      </c>
      <c r="VXM88" s="310">
        <f t="shared" si="244"/>
        <v>-859.63297674911405</v>
      </c>
      <c r="VXN88" s="310">
        <f t="shared" si="244"/>
        <v>-859.63297674911405</v>
      </c>
      <c r="VXO88" s="310">
        <f t="shared" si="244"/>
        <v>-859.63297674911405</v>
      </c>
      <c r="VXP88" s="310">
        <f t="shared" si="244"/>
        <v>-859.63297674911405</v>
      </c>
      <c r="VXQ88" s="310">
        <f t="shared" si="244"/>
        <v>-859.63297674911405</v>
      </c>
      <c r="VXR88" s="310">
        <f t="shared" si="244"/>
        <v>-859.63297674911405</v>
      </c>
      <c r="VXS88" s="310">
        <f t="shared" si="244"/>
        <v>-859.63297674911405</v>
      </c>
      <c r="VXT88" s="310">
        <f t="shared" si="244"/>
        <v>-859.63297674911405</v>
      </c>
      <c r="VXU88" s="310">
        <f t="shared" si="244"/>
        <v>-859.63297674911405</v>
      </c>
      <c r="VXV88" s="310">
        <f t="shared" si="244"/>
        <v>-859.63297674911405</v>
      </c>
      <c r="VXW88" s="310">
        <f t="shared" si="244"/>
        <v>-859.63297674911405</v>
      </c>
      <c r="VXX88" s="310">
        <f t="shared" si="244"/>
        <v>-859.63297674911405</v>
      </c>
      <c r="VXY88" s="310">
        <f t="shared" si="244"/>
        <v>-859.63297674911405</v>
      </c>
      <c r="VXZ88" s="310">
        <f t="shared" si="244"/>
        <v>-859.63297674911405</v>
      </c>
      <c r="VYA88" s="310">
        <f t="shared" si="244"/>
        <v>-859.63297674911405</v>
      </c>
      <c r="VYB88" s="310">
        <f t="shared" si="244"/>
        <v>-859.63297674911405</v>
      </c>
      <c r="VYC88" s="310">
        <f t="shared" si="244"/>
        <v>-859.63297674911405</v>
      </c>
      <c r="VYD88" s="310">
        <f t="shared" si="244"/>
        <v>-859.63297674911405</v>
      </c>
      <c r="VYE88" s="310">
        <f t="shared" si="244"/>
        <v>-859.63297674911405</v>
      </c>
      <c r="VYF88" s="310">
        <f t="shared" si="244"/>
        <v>-859.63297674911405</v>
      </c>
      <c r="VYG88" s="310">
        <f t="shared" si="244"/>
        <v>-859.63297674911405</v>
      </c>
      <c r="VYH88" s="310">
        <f t="shared" si="244"/>
        <v>-859.63297674911405</v>
      </c>
      <c r="VYI88" s="310">
        <f t="shared" si="244"/>
        <v>-859.63297674911405</v>
      </c>
      <c r="VYJ88" s="310">
        <f t="shared" si="244"/>
        <v>-859.63297674911405</v>
      </c>
      <c r="VYK88" s="310">
        <f t="shared" si="244"/>
        <v>-859.63297674911405</v>
      </c>
      <c r="VYL88" s="310">
        <f t="shared" si="244"/>
        <v>-859.63297674911405</v>
      </c>
      <c r="VYM88" s="310">
        <f t="shared" si="244"/>
        <v>-859.63297674911405</v>
      </c>
      <c r="VYN88" s="310">
        <f t="shared" si="244"/>
        <v>-859.63297674911405</v>
      </c>
      <c r="VYO88" s="310">
        <f t="shared" si="244"/>
        <v>-859.63297674911405</v>
      </c>
      <c r="VYP88" s="310">
        <f t="shared" si="244"/>
        <v>-859.63297674911405</v>
      </c>
      <c r="VYQ88" s="310">
        <f t="shared" si="244"/>
        <v>-859.63297674911405</v>
      </c>
      <c r="VYR88" s="310">
        <f t="shared" si="244"/>
        <v>-859.63297674911405</v>
      </c>
      <c r="VYS88" s="310">
        <f t="shared" si="244"/>
        <v>-859.63297674911405</v>
      </c>
      <c r="VYT88" s="310">
        <f t="shared" si="244"/>
        <v>-859.63297674911405</v>
      </c>
      <c r="VYU88" s="310">
        <f t="shared" si="244"/>
        <v>-859.63297674911405</v>
      </c>
      <c r="VYV88" s="310">
        <f t="shared" si="244"/>
        <v>-859.63297674911405</v>
      </c>
      <c r="VYW88" s="310">
        <f t="shared" si="244"/>
        <v>-859.63297674911405</v>
      </c>
      <c r="VYX88" s="310">
        <f t="shared" si="244"/>
        <v>-859.63297674911405</v>
      </c>
      <c r="VYY88" s="310">
        <f t="shared" si="244"/>
        <v>-859.63297674911405</v>
      </c>
      <c r="VYZ88" s="310">
        <f t="shared" si="244"/>
        <v>-859.63297674911405</v>
      </c>
      <c r="VZA88" s="310">
        <f t="shared" si="244"/>
        <v>-859.63297674911405</v>
      </c>
      <c r="VZB88" s="310">
        <f t="shared" si="244"/>
        <v>-859.63297674911405</v>
      </c>
      <c r="VZC88" s="310">
        <f t="shared" si="244"/>
        <v>-859.63297674911405</v>
      </c>
      <c r="VZD88" s="310">
        <f t="shared" si="244"/>
        <v>-859.63297674911405</v>
      </c>
      <c r="VZE88" s="310">
        <f t="shared" si="244"/>
        <v>-859.63297674911405</v>
      </c>
      <c r="VZF88" s="310">
        <f t="shared" si="244"/>
        <v>-859.63297674911405</v>
      </c>
      <c r="VZG88" s="310">
        <f t="shared" si="244"/>
        <v>-859.63297674911405</v>
      </c>
      <c r="VZH88" s="310">
        <f t="shared" si="244"/>
        <v>-859.63297674911405</v>
      </c>
      <c r="VZI88" s="310">
        <f t="shared" si="244"/>
        <v>-859.63297674911405</v>
      </c>
      <c r="VZJ88" s="310">
        <f t="shared" si="244"/>
        <v>-859.63297674911405</v>
      </c>
      <c r="VZK88" s="310">
        <f t="shared" si="244"/>
        <v>-859.63297674911405</v>
      </c>
      <c r="VZL88" s="310">
        <f t="shared" si="244"/>
        <v>-859.63297674911405</v>
      </c>
      <c r="VZM88" s="310">
        <f t="shared" si="244"/>
        <v>-859.63297674911405</v>
      </c>
      <c r="VZN88" s="310">
        <f t="shared" ref="VZN88:WBY88" si="245">(VZN$87*$B101+SUM($F$8:$F$10)-((VZN$87*$B101+SUM($F$8:$F$10))/$F$11*$F$40)-($F$27*VZN$87/$D$7)-SUM($F$14:$F$26,$F$28:$F$33,$F$35:$F$36,$F$41))</f>
        <v>-859.63297674911405</v>
      </c>
      <c r="VZO88" s="310">
        <f t="shared" si="245"/>
        <v>-859.63297674911405</v>
      </c>
      <c r="VZP88" s="310">
        <f t="shared" si="245"/>
        <v>-859.63297674911405</v>
      </c>
      <c r="VZQ88" s="310">
        <f t="shared" si="245"/>
        <v>-859.63297674911405</v>
      </c>
      <c r="VZR88" s="310">
        <f t="shared" si="245"/>
        <v>-859.63297674911405</v>
      </c>
      <c r="VZS88" s="310">
        <f t="shared" si="245"/>
        <v>-859.63297674911405</v>
      </c>
      <c r="VZT88" s="310">
        <f t="shared" si="245"/>
        <v>-859.63297674911405</v>
      </c>
      <c r="VZU88" s="310">
        <f t="shared" si="245"/>
        <v>-859.63297674911405</v>
      </c>
      <c r="VZV88" s="310">
        <f t="shared" si="245"/>
        <v>-859.63297674911405</v>
      </c>
      <c r="VZW88" s="310">
        <f t="shared" si="245"/>
        <v>-859.63297674911405</v>
      </c>
      <c r="VZX88" s="310">
        <f t="shared" si="245"/>
        <v>-859.63297674911405</v>
      </c>
      <c r="VZY88" s="310">
        <f t="shared" si="245"/>
        <v>-859.63297674911405</v>
      </c>
      <c r="VZZ88" s="310">
        <f t="shared" si="245"/>
        <v>-859.63297674911405</v>
      </c>
      <c r="WAA88" s="310">
        <f t="shared" si="245"/>
        <v>-859.63297674911405</v>
      </c>
      <c r="WAB88" s="310">
        <f t="shared" si="245"/>
        <v>-859.63297674911405</v>
      </c>
      <c r="WAC88" s="310">
        <f t="shared" si="245"/>
        <v>-859.63297674911405</v>
      </c>
      <c r="WAD88" s="310">
        <f t="shared" si="245"/>
        <v>-859.63297674911405</v>
      </c>
      <c r="WAE88" s="310">
        <f t="shared" si="245"/>
        <v>-859.63297674911405</v>
      </c>
      <c r="WAF88" s="310">
        <f t="shared" si="245"/>
        <v>-859.63297674911405</v>
      </c>
      <c r="WAG88" s="310">
        <f t="shared" si="245"/>
        <v>-859.63297674911405</v>
      </c>
      <c r="WAH88" s="310">
        <f t="shared" si="245"/>
        <v>-859.63297674911405</v>
      </c>
      <c r="WAI88" s="310">
        <f t="shared" si="245"/>
        <v>-859.63297674911405</v>
      </c>
      <c r="WAJ88" s="310">
        <f t="shared" si="245"/>
        <v>-859.63297674911405</v>
      </c>
      <c r="WAK88" s="310">
        <f t="shared" si="245"/>
        <v>-859.63297674911405</v>
      </c>
      <c r="WAL88" s="310">
        <f t="shared" si="245"/>
        <v>-859.63297674911405</v>
      </c>
      <c r="WAM88" s="310">
        <f t="shared" si="245"/>
        <v>-859.63297674911405</v>
      </c>
      <c r="WAN88" s="310">
        <f t="shared" si="245"/>
        <v>-859.63297674911405</v>
      </c>
      <c r="WAO88" s="310">
        <f t="shared" si="245"/>
        <v>-859.63297674911405</v>
      </c>
      <c r="WAP88" s="310">
        <f t="shared" si="245"/>
        <v>-859.63297674911405</v>
      </c>
      <c r="WAQ88" s="310">
        <f t="shared" si="245"/>
        <v>-859.63297674911405</v>
      </c>
      <c r="WAR88" s="310">
        <f t="shared" si="245"/>
        <v>-859.63297674911405</v>
      </c>
      <c r="WAS88" s="310">
        <f t="shared" si="245"/>
        <v>-859.63297674911405</v>
      </c>
      <c r="WAT88" s="310">
        <f t="shared" si="245"/>
        <v>-859.63297674911405</v>
      </c>
      <c r="WAU88" s="310">
        <f t="shared" si="245"/>
        <v>-859.63297674911405</v>
      </c>
      <c r="WAV88" s="310">
        <f t="shared" si="245"/>
        <v>-859.63297674911405</v>
      </c>
      <c r="WAW88" s="310">
        <f t="shared" si="245"/>
        <v>-859.63297674911405</v>
      </c>
      <c r="WAX88" s="310">
        <f t="shared" si="245"/>
        <v>-859.63297674911405</v>
      </c>
      <c r="WAY88" s="310">
        <f t="shared" si="245"/>
        <v>-859.63297674911405</v>
      </c>
      <c r="WAZ88" s="310">
        <f t="shared" si="245"/>
        <v>-859.63297674911405</v>
      </c>
      <c r="WBA88" s="310">
        <f t="shared" si="245"/>
        <v>-859.63297674911405</v>
      </c>
      <c r="WBB88" s="310">
        <f t="shared" si="245"/>
        <v>-859.63297674911405</v>
      </c>
      <c r="WBC88" s="310">
        <f t="shared" si="245"/>
        <v>-859.63297674911405</v>
      </c>
      <c r="WBD88" s="310">
        <f t="shared" si="245"/>
        <v>-859.63297674911405</v>
      </c>
      <c r="WBE88" s="310">
        <f t="shared" si="245"/>
        <v>-859.63297674911405</v>
      </c>
      <c r="WBF88" s="310">
        <f t="shared" si="245"/>
        <v>-859.63297674911405</v>
      </c>
      <c r="WBG88" s="310">
        <f t="shared" si="245"/>
        <v>-859.63297674911405</v>
      </c>
      <c r="WBH88" s="310">
        <f t="shared" si="245"/>
        <v>-859.63297674911405</v>
      </c>
      <c r="WBI88" s="310">
        <f t="shared" si="245"/>
        <v>-859.63297674911405</v>
      </c>
      <c r="WBJ88" s="310">
        <f t="shared" si="245"/>
        <v>-859.63297674911405</v>
      </c>
      <c r="WBK88" s="310">
        <f t="shared" si="245"/>
        <v>-859.63297674911405</v>
      </c>
      <c r="WBL88" s="310">
        <f t="shared" si="245"/>
        <v>-859.63297674911405</v>
      </c>
      <c r="WBM88" s="310">
        <f t="shared" si="245"/>
        <v>-859.63297674911405</v>
      </c>
      <c r="WBN88" s="310">
        <f t="shared" si="245"/>
        <v>-859.63297674911405</v>
      </c>
      <c r="WBO88" s="310">
        <f t="shared" si="245"/>
        <v>-859.63297674911405</v>
      </c>
      <c r="WBP88" s="310">
        <f t="shared" si="245"/>
        <v>-859.63297674911405</v>
      </c>
      <c r="WBQ88" s="310">
        <f t="shared" si="245"/>
        <v>-859.63297674911405</v>
      </c>
      <c r="WBR88" s="310">
        <f t="shared" si="245"/>
        <v>-859.63297674911405</v>
      </c>
      <c r="WBS88" s="310">
        <f t="shared" si="245"/>
        <v>-859.63297674911405</v>
      </c>
      <c r="WBT88" s="310">
        <f t="shared" si="245"/>
        <v>-859.63297674911405</v>
      </c>
      <c r="WBU88" s="310">
        <f t="shared" si="245"/>
        <v>-859.63297674911405</v>
      </c>
      <c r="WBV88" s="310">
        <f t="shared" si="245"/>
        <v>-859.63297674911405</v>
      </c>
      <c r="WBW88" s="310">
        <f t="shared" si="245"/>
        <v>-859.63297674911405</v>
      </c>
      <c r="WBX88" s="310">
        <f t="shared" si="245"/>
        <v>-859.63297674911405</v>
      </c>
      <c r="WBY88" s="310">
        <f t="shared" si="245"/>
        <v>-859.63297674911405</v>
      </c>
      <c r="WBZ88" s="310">
        <f t="shared" ref="WBZ88:WEK88" si="246">(WBZ$87*$B101+SUM($F$8:$F$10)-((WBZ$87*$B101+SUM($F$8:$F$10))/$F$11*$F$40)-($F$27*WBZ$87/$D$7)-SUM($F$14:$F$26,$F$28:$F$33,$F$35:$F$36,$F$41))</f>
        <v>-859.63297674911405</v>
      </c>
      <c r="WCA88" s="310">
        <f t="shared" si="246"/>
        <v>-859.63297674911405</v>
      </c>
      <c r="WCB88" s="310">
        <f t="shared" si="246"/>
        <v>-859.63297674911405</v>
      </c>
      <c r="WCC88" s="310">
        <f t="shared" si="246"/>
        <v>-859.63297674911405</v>
      </c>
      <c r="WCD88" s="310">
        <f t="shared" si="246"/>
        <v>-859.63297674911405</v>
      </c>
      <c r="WCE88" s="310">
        <f t="shared" si="246"/>
        <v>-859.63297674911405</v>
      </c>
      <c r="WCF88" s="310">
        <f t="shared" si="246"/>
        <v>-859.63297674911405</v>
      </c>
      <c r="WCG88" s="310">
        <f t="shared" si="246"/>
        <v>-859.63297674911405</v>
      </c>
      <c r="WCH88" s="310">
        <f t="shared" si="246"/>
        <v>-859.63297674911405</v>
      </c>
      <c r="WCI88" s="310">
        <f t="shared" si="246"/>
        <v>-859.63297674911405</v>
      </c>
      <c r="WCJ88" s="310">
        <f t="shared" si="246"/>
        <v>-859.63297674911405</v>
      </c>
      <c r="WCK88" s="310">
        <f t="shared" si="246"/>
        <v>-859.63297674911405</v>
      </c>
      <c r="WCL88" s="310">
        <f t="shared" si="246"/>
        <v>-859.63297674911405</v>
      </c>
      <c r="WCM88" s="310">
        <f t="shared" si="246"/>
        <v>-859.63297674911405</v>
      </c>
      <c r="WCN88" s="310">
        <f t="shared" si="246"/>
        <v>-859.63297674911405</v>
      </c>
      <c r="WCO88" s="310">
        <f t="shared" si="246"/>
        <v>-859.63297674911405</v>
      </c>
      <c r="WCP88" s="310">
        <f t="shared" si="246"/>
        <v>-859.63297674911405</v>
      </c>
      <c r="WCQ88" s="310">
        <f t="shared" si="246"/>
        <v>-859.63297674911405</v>
      </c>
      <c r="WCR88" s="310">
        <f t="shared" si="246"/>
        <v>-859.63297674911405</v>
      </c>
      <c r="WCS88" s="310">
        <f t="shared" si="246"/>
        <v>-859.63297674911405</v>
      </c>
      <c r="WCT88" s="310">
        <f t="shared" si="246"/>
        <v>-859.63297674911405</v>
      </c>
      <c r="WCU88" s="310">
        <f t="shared" si="246"/>
        <v>-859.63297674911405</v>
      </c>
      <c r="WCV88" s="310">
        <f t="shared" si="246"/>
        <v>-859.63297674911405</v>
      </c>
      <c r="WCW88" s="310">
        <f t="shared" si="246"/>
        <v>-859.63297674911405</v>
      </c>
      <c r="WCX88" s="310">
        <f t="shared" si="246"/>
        <v>-859.63297674911405</v>
      </c>
      <c r="WCY88" s="310">
        <f t="shared" si="246"/>
        <v>-859.63297674911405</v>
      </c>
      <c r="WCZ88" s="310">
        <f t="shared" si="246"/>
        <v>-859.63297674911405</v>
      </c>
      <c r="WDA88" s="310">
        <f t="shared" si="246"/>
        <v>-859.63297674911405</v>
      </c>
      <c r="WDB88" s="310">
        <f t="shared" si="246"/>
        <v>-859.63297674911405</v>
      </c>
      <c r="WDC88" s="310">
        <f t="shared" si="246"/>
        <v>-859.63297674911405</v>
      </c>
      <c r="WDD88" s="310">
        <f t="shared" si="246"/>
        <v>-859.63297674911405</v>
      </c>
      <c r="WDE88" s="310">
        <f t="shared" si="246"/>
        <v>-859.63297674911405</v>
      </c>
      <c r="WDF88" s="310">
        <f t="shared" si="246"/>
        <v>-859.63297674911405</v>
      </c>
      <c r="WDG88" s="310">
        <f t="shared" si="246"/>
        <v>-859.63297674911405</v>
      </c>
      <c r="WDH88" s="310">
        <f t="shared" si="246"/>
        <v>-859.63297674911405</v>
      </c>
      <c r="WDI88" s="310">
        <f t="shared" si="246"/>
        <v>-859.63297674911405</v>
      </c>
      <c r="WDJ88" s="310">
        <f t="shared" si="246"/>
        <v>-859.63297674911405</v>
      </c>
      <c r="WDK88" s="310">
        <f t="shared" si="246"/>
        <v>-859.63297674911405</v>
      </c>
      <c r="WDL88" s="310">
        <f t="shared" si="246"/>
        <v>-859.63297674911405</v>
      </c>
      <c r="WDM88" s="310">
        <f t="shared" si="246"/>
        <v>-859.63297674911405</v>
      </c>
      <c r="WDN88" s="310">
        <f t="shared" si="246"/>
        <v>-859.63297674911405</v>
      </c>
      <c r="WDO88" s="310">
        <f t="shared" si="246"/>
        <v>-859.63297674911405</v>
      </c>
      <c r="WDP88" s="310">
        <f t="shared" si="246"/>
        <v>-859.63297674911405</v>
      </c>
      <c r="WDQ88" s="310">
        <f t="shared" si="246"/>
        <v>-859.63297674911405</v>
      </c>
      <c r="WDR88" s="310">
        <f t="shared" si="246"/>
        <v>-859.63297674911405</v>
      </c>
      <c r="WDS88" s="310">
        <f t="shared" si="246"/>
        <v>-859.63297674911405</v>
      </c>
      <c r="WDT88" s="310">
        <f t="shared" si="246"/>
        <v>-859.63297674911405</v>
      </c>
      <c r="WDU88" s="310">
        <f t="shared" si="246"/>
        <v>-859.63297674911405</v>
      </c>
      <c r="WDV88" s="310">
        <f t="shared" si="246"/>
        <v>-859.63297674911405</v>
      </c>
      <c r="WDW88" s="310">
        <f t="shared" si="246"/>
        <v>-859.63297674911405</v>
      </c>
      <c r="WDX88" s="310">
        <f t="shared" si="246"/>
        <v>-859.63297674911405</v>
      </c>
      <c r="WDY88" s="310">
        <f t="shared" si="246"/>
        <v>-859.63297674911405</v>
      </c>
      <c r="WDZ88" s="310">
        <f t="shared" si="246"/>
        <v>-859.63297674911405</v>
      </c>
      <c r="WEA88" s="310">
        <f t="shared" si="246"/>
        <v>-859.63297674911405</v>
      </c>
      <c r="WEB88" s="310">
        <f t="shared" si="246"/>
        <v>-859.63297674911405</v>
      </c>
      <c r="WEC88" s="310">
        <f t="shared" si="246"/>
        <v>-859.63297674911405</v>
      </c>
      <c r="WED88" s="310">
        <f t="shared" si="246"/>
        <v>-859.63297674911405</v>
      </c>
      <c r="WEE88" s="310">
        <f t="shared" si="246"/>
        <v>-859.63297674911405</v>
      </c>
      <c r="WEF88" s="310">
        <f t="shared" si="246"/>
        <v>-859.63297674911405</v>
      </c>
      <c r="WEG88" s="310">
        <f t="shared" si="246"/>
        <v>-859.63297674911405</v>
      </c>
      <c r="WEH88" s="310">
        <f t="shared" si="246"/>
        <v>-859.63297674911405</v>
      </c>
      <c r="WEI88" s="310">
        <f t="shared" si="246"/>
        <v>-859.63297674911405</v>
      </c>
      <c r="WEJ88" s="310">
        <f t="shared" si="246"/>
        <v>-859.63297674911405</v>
      </c>
      <c r="WEK88" s="310">
        <f t="shared" si="246"/>
        <v>-859.63297674911405</v>
      </c>
      <c r="WEL88" s="310">
        <f t="shared" ref="WEL88:WGW88" si="247">(WEL$87*$B101+SUM($F$8:$F$10)-((WEL$87*$B101+SUM($F$8:$F$10))/$F$11*$F$40)-($F$27*WEL$87/$D$7)-SUM($F$14:$F$26,$F$28:$F$33,$F$35:$F$36,$F$41))</f>
        <v>-859.63297674911405</v>
      </c>
      <c r="WEM88" s="310">
        <f t="shared" si="247"/>
        <v>-859.63297674911405</v>
      </c>
      <c r="WEN88" s="310">
        <f t="shared" si="247"/>
        <v>-859.63297674911405</v>
      </c>
      <c r="WEO88" s="310">
        <f t="shared" si="247"/>
        <v>-859.63297674911405</v>
      </c>
      <c r="WEP88" s="310">
        <f t="shared" si="247"/>
        <v>-859.63297674911405</v>
      </c>
      <c r="WEQ88" s="310">
        <f t="shared" si="247"/>
        <v>-859.63297674911405</v>
      </c>
      <c r="WER88" s="310">
        <f t="shared" si="247"/>
        <v>-859.63297674911405</v>
      </c>
      <c r="WES88" s="310">
        <f t="shared" si="247"/>
        <v>-859.63297674911405</v>
      </c>
      <c r="WET88" s="310">
        <f t="shared" si="247"/>
        <v>-859.63297674911405</v>
      </c>
      <c r="WEU88" s="310">
        <f t="shared" si="247"/>
        <v>-859.63297674911405</v>
      </c>
      <c r="WEV88" s="310">
        <f t="shared" si="247"/>
        <v>-859.63297674911405</v>
      </c>
      <c r="WEW88" s="310">
        <f t="shared" si="247"/>
        <v>-859.63297674911405</v>
      </c>
      <c r="WEX88" s="310">
        <f t="shared" si="247"/>
        <v>-859.63297674911405</v>
      </c>
      <c r="WEY88" s="310">
        <f t="shared" si="247"/>
        <v>-859.63297674911405</v>
      </c>
      <c r="WEZ88" s="310">
        <f t="shared" si="247"/>
        <v>-859.63297674911405</v>
      </c>
      <c r="WFA88" s="310">
        <f t="shared" si="247"/>
        <v>-859.63297674911405</v>
      </c>
      <c r="WFB88" s="310">
        <f t="shared" si="247"/>
        <v>-859.63297674911405</v>
      </c>
      <c r="WFC88" s="310">
        <f t="shared" si="247"/>
        <v>-859.63297674911405</v>
      </c>
      <c r="WFD88" s="310">
        <f t="shared" si="247"/>
        <v>-859.63297674911405</v>
      </c>
      <c r="WFE88" s="310">
        <f t="shared" si="247"/>
        <v>-859.63297674911405</v>
      </c>
      <c r="WFF88" s="310">
        <f t="shared" si="247"/>
        <v>-859.63297674911405</v>
      </c>
      <c r="WFG88" s="310">
        <f t="shared" si="247"/>
        <v>-859.63297674911405</v>
      </c>
      <c r="WFH88" s="310">
        <f t="shared" si="247"/>
        <v>-859.63297674911405</v>
      </c>
      <c r="WFI88" s="310">
        <f t="shared" si="247"/>
        <v>-859.63297674911405</v>
      </c>
      <c r="WFJ88" s="310">
        <f t="shared" si="247"/>
        <v>-859.63297674911405</v>
      </c>
      <c r="WFK88" s="310">
        <f t="shared" si="247"/>
        <v>-859.63297674911405</v>
      </c>
      <c r="WFL88" s="310">
        <f t="shared" si="247"/>
        <v>-859.63297674911405</v>
      </c>
      <c r="WFM88" s="310">
        <f t="shared" si="247"/>
        <v>-859.63297674911405</v>
      </c>
      <c r="WFN88" s="310">
        <f t="shared" si="247"/>
        <v>-859.63297674911405</v>
      </c>
      <c r="WFO88" s="310">
        <f t="shared" si="247"/>
        <v>-859.63297674911405</v>
      </c>
      <c r="WFP88" s="310">
        <f t="shared" si="247"/>
        <v>-859.63297674911405</v>
      </c>
      <c r="WFQ88" s="310">
        <f t="shared" si="247"/>
        <v>-859.63297674911405</v>
      </c>
      <c r="WFR88" s="310">
        <f t="shared" si="247"/>
        <v>-859.63297674911405</v>
      </c>
      <c r="WFS88" s="310">
        <f t="shared" si="247"/>
        <v>-859.63297674911405</v>
      </c>
      <c r="WFT88" s="310">
        <f t="shared" si="247"/>
        <v>-859.63297674911405</v>
      </c>
      <c r="WFU88" s="310">
        <f t="shared" si="247"/>
        <v>-859.63297674911405</v>
      </c>
      <c r="WFV88" s="310">
        <f t="shared" si="247"/>
        <v>-859.63297674911405</v>
      </c>
      <c r="WFW88" s="310">
        <f t="shared" si="247"/>
        <v>-859.63297674911405</v>
      </c>
      <c r="WFX88" s="310">
        <f t="shared" si="247"/>
        <v>-859.63297674911405</v>
      </c>
      <c r="WFY88" s="310">
        <f t="shared" si="247"/>
        <v>-859.63297674911405</v>
      </c>
      <c r="WFZ88" s="310">
        <f t="shared" si="247"/>
        <v>-859.63297674911405</v>
      </c>
      <c r="WGA88" s="310">
        <f t="shared" si="247"/>
        <v>-859.63297674911405</v>
      </c>
      <c r="WGB88" s="310">
        <f t="shared" si="247"/>
        <v>-859.63297674911405</v>
      </c>
      <c r="WGC88" s="310">
        <f t="shared" si="247"/>
        <v>-859.63297674911405</v>
      </c>
      <c r="WGD88" s="310">
        <f t="shared" si="247"/>
        <v>-859.63297674911405</v>
      </c>
      <c r="WGE88" s="310">
        <f t="shared" si="247"/>
        <v>-859.63297674911405</v>
      </c>
      <c r="WGF88" s="310">
        <f t="shared" si="247"/>
        <v>-859.63297674911405</v>
      </c>
      <c r="WGG88" s="310">
        <f t="shared" si="247"/>
        <v>-859.63297674911405</v>
      </c>
      <c r="WGH88" s="310">
        <f t="shared" si="247"/>
        <v>-859.63297674911405</v>
      </c>
      <c r="WGI88" s="310">
        <f t="shared" si="247"/>
        <v>-859.63297674911405</v>
      </c>
      <c r="WGJ88" s="310">
        <f t="shared" si="247"/>
        <v>-859.63297674911405</v>
      </c>
      <c r="WGK88" s="310">
        <f t="shared" si="247"/>
        <v>-859.63297674911405</v>
      </c>
      <c r="WGL88" s="310">
        <f t="shared" si="247"/>
        <v>-859.63297674911405</v>
      </c>
      <c r="WGM88" s="310">
        <f t="shared" si="247"/>
        <v>-859.63297674911405</v>
      </c>
      <c r="WGN88" s="310">
        <f t="shared" si="247"/>
        <v>-859.63297674911405</v>
      </c>
      <c r="WGO88" s="310">
        <f t="shared" si="247"/>
        <v>-859.63297674911405</v>
      </c>
      <c r="WGP88" s="310">
        <f t="shared" si="247"/>
        <v>-859.63297674911405</v>
      </c>
      <c r="WGQ88" s="310">
        <f t="shared" si="247"/>
        <v>-859.63297674911405</v>
      </c>
      <c r="WGR88" s="310">
        <f t="shared" si="247"/>
        <v>-859.63297674911405</v>
      </c>
      <c r="WGS88" s="310">
        <f t="shared" si="247"/>
        <v>-859.63297674911405</v>
      </c>
      <c r="WGT88" s="310">
        <f t="shared" si="247"/>
        <v>-859.63297674911405</v>
      </c>
      <c r="WGU88" s="310">
        <f t="shared" si="247"/>
        <v>-859.63297674911405</v>
      </c>
      <c r="WGV88" s="310">
        <f t="shared" si="247"/>
        <v>-859.63297674911405</v>
      </c>
      <c r="WGW88" s="310">
        <f t="shared" si="247"/>
        <v>-859.63297674911405</v>
      </c>
      <c r="WGX88" s="310">
        <f t="shared" ref="WGX88:WJI88" si="248">(WGX$87*$B101+SUM($F$8:$F$10)-((WGX$87*$B101+SUM($F$8:$F$10))/$F$11*$F$40)-($F$27*WGX$87/$D$7)-SUM($F$14:$F$26,$F$28:$F$33,$F$35:$F$36,$F$41))</f>
        <v>-859.63297674911405</v>
      </c>
      <c r="WGY88" s="310">
        <f t="shared" si="248"/>
        <v>-859.63297674911405</v>
      </c>
      <c r="WGZ88" s="310">
        <f t="shared" si="248"/>
        <v>-859.63297674911405</v>
      </c>
      <c r="WHA88" s="310">
        <f t="shared" si="248"/>
        <v>-859.63297674911405</v>
      </c>
      <c r="WHB88" s="310">
        <f t="shared" si="248"/>
        <v>-859.63297674911405</v>
      </c>
      <c r="WHC88" s="310">
        <f t="shared" si="248"/>
        <v>-859.63297674911405</v>
      </c>
      <c r="WHD88" s="310">
        <f t="shared" si="248"/>
        <v>-859.63297674911405</v>
      </c>
      <c r="WHE88" s="310">
        <f t="shared" si="248"/>
        <v>-859.63297674911405</v>
      </c>
      <c r="WHF88" s="310">
        <f t="shared" si="248"/>
        <v>-859.63297674911405</v>
      </c>
      <c r="WHG88" s="310">
        <f t="shared" si="248"/>
        <v>-859.63297674911405</v>
      </c>
      <c r="WHH88" s="310">
        <f t="shared" si="248"/>
        <v>-859.63297674911405</v>
      </c>
      <c r="WHI88" s="310">
        <f t="shared" si="248"/>
        <v>-859.63297674911405</v>
      </c>
      <c r="WHJ88" s="310">
        <f t="shared" si="248"/>
        <v>-859.63297674911405</v>
      </c>
      <c r="WHK88" s="310">
        <f t="shared" si="248"/>
        <v>-859.63297674911405</v>
      </c>
      <c r="WHL88" s="310">
        <f t="shared" si="248"/>
        <v>-859.63297674911405</v>
      </c>
      <c r="WHM88" s="310">
        <f t="shared" si="248"/>
        <v>-859.63297674911405</v>
      </c>
      <c r="WHN88" s="310">
        <f t="shared" si="248"/>
        <v>-859.63297674911405</v>
      </c>
      <c r="WHO88" s="310">
        <f t="shared" si="248"/>
        <v>-859.63297674911405</v>
      </c>
      <c r="WHP88" s="310">
        <f t="shared" si="248"/>
        <v>-859.63297674911405</v>
      </c>
      <c r="WHQ88" s="310">
        <f t="shared" si="248"/>
        <v>-859.63297674911405</v>
      </c>
      <c r="WHR88" s="310">
        <f t="shared" si="248"/>
        <v>-859.63297674911405</v>
      </c>
      <c r="WHS88" s="310">
        <f t="shared" si="248"/>
        <v>-859.63297674911405</v>
      </c>
      <c r="WHT88" s="310">
        <f t="shared" si="248"/>
        <v>-859.63297674911405</v>
      </c>
      <c r="WHU88" s="310">
        <f t="shared" si="248"/>
        <v>-859.63297674911405</v>
      </c>
      <c r="WHV88" s="310">
        <f t="shared" si="248"/>
        <v>-859.63297674911405</v>
      </c>
      <c r="WHW88" s="310">
        <f t="shared" si="248"/>
        <v>-859.63297674911405</v>
      </c>
      <c r="WHX88" s="310">
        <f t="shared" si="248"/>
        <v>-859.63297674911405</v>
      </c>
      <c r="WHY88" s="310">
        <f t="shared" si="248"/>
        <v>-859.63297674911405</v>
      </c>
      <c r="WHZ88" s="310">
        <f t="shared" si="248"/>
        <v>-859.63297674911405</v>
      </c>
      <c r="WIA88" s="310">
        <f t="shared" si="248"/>
        <v>-859.63297674911405</v>
      </c>
      <c r="WIB88" s="310">
        <f t="shared" si="248"/>
        <v>-859.63297674911405</v>
      </c>
      <c r="WIC88" s="310">
        <f t="shared" si="248"/>
        <v>-859.63297674911405</v>
      </c>
      <c r="WID88" s="310">
        <f t="shared" si="248"/>
        <v>-859.63297674911405</v>
      </c>
      <c r="WIE88" s="310">
        <f t="shared" si="248"/>
        <v>-859.63297674911405</v>
      </c>
      <c r="WIF88" s="310">
        <f t="shared" si="248"/>
        <v>-859.63297674911405</v>
      </c>
      <c r="WIG88" s="310">
        <f t="shared" si="248"/>
        <v>-859.63297674911405</v>
      </c>
      <c r="WIH88" s="310">
        <f t="shared" si="248"/>
        <v>-859.63297674911405</v>
      </c>
      <c r="WII88" s="310">
        <f t="shared" si="248"/>
        <v>-859.63297674911405</v>
      </c>
      <c r="WIJ88" s="310">
        <f t="shared" si="248"/>
        <v>-859.63297674911405</v>
      </c>
      <c r="WIK88" s="310">
        <f t="shared" si="248"/>
        <v>-859.63297674911405</v>
      </c>
      <c r="WIL88" s="310">
        <f t="shared" si="248"/>
        <v>-859.63297674911405</v>
      </c>
      <c r="WIM88" s="310">
        <f t="shared" si="248"/>
        <v>-859.63297674911405</v>
      </c>
      <c r="WIN88" s="310">
        <f t="shared" si="248"/>
        <v>-859.63297674911405</v>
      </c>
      <c r="WIO88" s="310">
        <f t="shared" si="248"/>
        <v>-859.63297674911405</v>
      </c>
      <c r="WIP88" s="310">
        <f t="shared" si="248"/>
        <v>-859.63297674911405</v>
      </c>
      <c r="WIQ88" s="310">
        <f t="shared" si="248"/>
        <v>-859.63297674911405</v>
      </c>
      <c r="WIR88" s="310">
        <f t="shared" si="248"/>
        <v>-859.63297674911405</v>
      </c>
      <c r="WIS88" s="310">
        <f t="shared" si="248"/>
        <v>-859.63297674911405</v>
      </c>
      <c r="WIT88" s="310">
        <f t="shared" si="248"/>
        <v>-859.63297674911405</v>
      </c>
      <c r="WIU88" s="310">
        <f t="shared" si="248"/>
        <v>-859.63297674911405</v>
      </c>
      <c r="WIV88" s="310">
        <f t="shared" si="248"/>
        <v>-859.63297674911405</v>
      </c>
      <c r="WIW88" s="310">
        <f t="shared" si="248"/>
        <v>-859.63297674911405</v>
      </c>
      <c r="WIX88" s="310">
        <f t="shared" si="248"/>
        <v>-859.63297674911405</v>
      </c>
      <c r="WIY88" s="310">
        <f t="shared" si="248"/>
        <v>-859.63297674911405</v>
      </c>
      <c r="WIZ88" s="310">
        <f t="shared" si="248"/>
        <v>-859.63297674911405</v>
      </c>
      <c r="WJA88" s="310">
        <f t="shared" si="248"/>
        <v>-859.63297674911405</v>
      </c>
      <c r="WJB88" s="310">
        <f t="shared" si="248"/>
        <v>-859.63297674911405</v>
      </c>
      <c r="WJC88" s="310">
        <f t="shared" si="248"/>
        <v>-859.63297674911405</v>
      </c>
      <c r="WJD88" s="310">
        <f t="shared" si="248"/>
        <v>-859.63297674911405</v>
      </c>
      <c r="WJE88" s="310">
        <f t="shared" si="248"/>
        <v>-859.63297674911405</v>
      </c>
      <c r="WJF88" s="310">
        <f t="shared" si="248"/>
        <v>-859.63297674911405</v>
      </c>
      <c r="WJG88" s="310">
        <f t="shared" si="248"/>
        <v>-859.63297674911405</v>
      </c>
      <c r="WJH88" s="310">
        <f t="shared" si="248"/>
        <v>-859.63297674911405</v>
      </c>
      <c r="WJI88" s="310">
        <f t="shared" si="248"/>
        <v>-859.63297674911405</v>
      </c>
      <c r="WJJ88" s="310">
        <f t="shared" ref="WJJ88:WLU88" si="249">(WJJ$87*$B101+SUM($F$8:$F$10)-((WJJ$87*$B101+SUM($F$8:$F$10))/$F$11*$F$40)-($F$27*WJJ$87/$D$7)-SUM($F$14:$F$26,$F$28:$F$33,$F$35:$F$36,$F$41))</f>
        <v>-859.63297674911405</v>
      </c>
      <c r="WJK88" s="310">
        <f t="shared" si="249"/>
        <v>-859.63297674911405</v>
      </c>
      <c r="WJL88" s="310">
        <f t="shared" si="249"/>
        <v>-859.63297674911405</v>
      </c>
      <c r="WJM88" s="310">
        <f t="shared" si="249"/>
        <v>-859.63297674911405</v>
      </c>
      <c r="WJN88" s="310">
        <f t="shared" si="249"/>
        <v>-859.63297674911405</v>
      </c>
      <c r="WJO88" s="310">
        <f t="shared" si="249"/>
        <v>-859.63297674911405</v>
      </c>
      <c r="WJP88" s="310">
        <f t="shared" si="249"/>
        <v>-859.63297674911405</v>
      </c>
      <c r="WJQ88" s="310">
        <f t="shared" si="249"/>
        <v>-859.63297674911405</v>
      </c>
      <c r="WJR88" s="310">
        <f t="shared" si="249"/>
        <v>-859.63297674911405</v>
      </c>
      <c r="WJS88" s="310">
        <f t="shared" si="249"/>
        <v>-859.63297674911405</v>
      </c>
      <c r="WJT88" s="310">
        <f t="shared" si="249"/>
        <v>-859.63297674911405</v>
      </c>
      <c r="WJU88" s="310">
        <f t="shared" si="249"/>
        <v>-859.63297674911405</v>
      </c>
      <c r="WJV88" s="310">
        <f t="shared" si="249"/>
        <v>-859.63297674911405</v>
      </c>
      <c r="WJW88" s="310">
        <f t="shared" si="249"/>
        <v>-859.63297674911405</v>
      </c>
      <c r="WJX88" s="310">
        <f t="shared" si="249"/>
        <v>-859.63297674911405</v>
      </c>
      <c r="WJY88" s="310">
        <f t="shared" si="249"/>
        <v>-859.63297674911405</v>
      </c>
      <c r="WJZ88" s="310">
        <f t="shared" si="249"/>
        <v>-859.63297674911405</v>
      </c>
      <c r="WKA88" s="310">
        <f t="shared" si="249"/>
        <v>-859.63297674911405</v>
      </c>
      <c r="WKB88" s="310">
        <f t="shared" si="249"/>
        <v>-859.63297674911405</v>
      </c>
      <c r="WKC88" s="310">
        <f t="shared" si="249"/>
        <v>-859.63297674911405</v>
      </c>
      <c r="WKD88" s="310">
        <f t="shared" si="249"/>
        <v>-859.63297674911405</v>
      </c>
      <c r="WKE88" s="310">
        <f t="shared" si="249"/>
        <v>-859.63297674911405</v>
      </c>
      <c r="WKF88" s="310">
        <f t="shared" si="249"/>
        <v>-859.63297674911405</v>
      </c>
      <c r="WKG88" s="310">
        <f t="shared" si="249"/>
        <v>-859.63297674911405</v>
      </c>
      <c r="WKH88" s="310">
        <f t="shared" si="249"/>
        <v>-859.63297674911405</v>
      </c>
      <c r="WKI88" s="310">
        <f t="shared" si="249"/>
        <v>-859.63297674911405</v>
      </c>
      <c r="WKJ88" s="310">
        <f t="shared" si="249"/>
        <v>-859.63297674911405</v>
      </c>
      <c r="WKK88" s="310">
        <f t="shared" si="249"/>
        <v>-859.63297674911405</v>
      </c>
      <c r="WKL88" s="310">
        <f t="shared" si="249"/>
        <v>-859.63297674911405</v>
      </c>
      <c r="WKM88" s="310">
        <f t="shared" si="249"/>
        <v>-859.63297674911405</v>
      </c>
      <c r="WKN88" s="310">
        <f t="shared" si="249"/>
        <v>-859.63297674911405</v>
      </c>
      <c r="WKO88" s="310">
        <f t="shared" si="249"/>
        <v>-859.63297674911405</v>
      </c>
      <c r="WKP88" s="310">
        <f t="shared" si="249"/>
        <v>-859.63297674911405</v>
      </c>
      <c r="WKQ88" s="310">
        <f t="shared" si="249"/>
        <v>-859.63297674911405</v>
      </c>
      <c r="WKR88" s="310">
        <f t="shared" si="249"/>
        <v>-859.63297674911405</v>
      </c>
      <c r="WKS88" s="310">
        <f t="shared" si="249"/>
        <v>-859.63297674911405</v>
      </c>
      <c r="WKT88" s="310">
        <f t="shared" si="249"/>
        <v>-859.63297674911405</v>
      </c>
      <c r="WKU88" s="310">
        <f t="shared" si="249"/>
        <v>-859.63297674911405</v>
      </c>
      <c r="WKV88" s="310">
        <f t="shared" si="249"/>
        <v>-859.63297674911405</v>
      </c>
      <c r="WKW88" s="310">
        <f t="shared" si="249"/>
        <v>-859.63297674911405</v>
      </c>
      <c r="WKX88" s="310">
        <f t="shared" si="249"/>
        <v>-859.63297674911405</v>
      </c>
      <c r="WKY88" s="310">
        <f t="shared" si="249"/>
        <v>-859.63297674911405</v>
      </c>
      <c r="WKZ88" s="310">
        <f t="shared" si="249"/>
        <v>-859.63297674911405</v>
      </c>
      <c r="WLA88" s="310">
        <f t="shared" si="249"/>
        <v>-859.63297674911405</v>
      </c>
      <c r="WLB88" s="310">
        <f t="shared" si="249"/>
        <v>-859.63297674911405</v>
      </c>
      <c r="WLC88" s="310">
        <f t="shared" si="249"/>
        <v>-859.63297674911405</v>
      </c>
      <c r="WLD88" s="310">
        <f t="shared" si="249"/>
        <v>-859.63297674911405</v>
      </c>
      <c r="WLE88" s="310">
        <f t="shared" si="249"/>
        <v>-859.63297674911405</v>
      </c>
      <c r="WLF88" s="310">
        <f t="shared" si="249"/>
        <v>-859.63297674911405</v>
      </c>
      <c r="WLG88" s="310">
        <f t="shared" si="249"/>
        <v>-859.63297674911405</v>
      </c>
      <c r="WLH88" s="310">
        <f t="shared" si="249"/>
        <v>-859.63297674911405</v>
      </c>
      <c r="WLI88" s="310">
        <f t="shared" si="249"/>
        <v>-859.63297674911405</v>
      </c>
      <c r="WLJ88" s="310">
        <f t="shared" si="249"/>
        <v>-859.63297674911405</v>
      </c>
      <c r="WLK88" s="310">
        <f t="shared" si="249"/>
        <v>-859.63297674911405</v>
      </c>
      <c r="WLL88" s="310">
        <f t="shared" si="249"/>
        <v>-859.63297674911405</v>
      </c>
      <c r="WLM88" s="310">
        <f t="shared" si="249"/>
        <v>-859.63297674911405</v>
      </c>
      <c r="WLN88" s="310">
        <f t="shared" si="249"/>
        <v>-859.63297674911405</v>
      </c>
      <c r="WLO88" s="310">
        <f t="shared" si="249"/>
        <v>-859.63297674911405</v>
      </c>
      <c r="WLP88" s="310">
        <f t="shared" si="249"/>
        <v>-859.63297674911405</v>
      </c>
      <c r="WLQ88" s="310">
        <f t="shared" si="249"/>
        <v>-859.63297674911405</v>
      </c>
      <c r="WLR88" s="310">
        <f t="shared" si="249"/>
        <v>-859.63297674911405</v>
      </c>
      <c r="WLS88" s="310">
        <f t="shared" si="249"/>
        <v>-859.63297674911405</v>
      </c>
      <c r="WLT88" s="310">
        <f t="shared" si="249"/>
        <v>-859.63297674911405</v>
      </c>
      <c r="WLU88" s="310">
        <f t="shared" si="249"/>
        <v>-859.63297674911405</v>
      </c>
      <c r="WLV88" s="310">
        <f t="shared" ref="WLV88:WOG88" si="250">(WLV$87*$B101+SUM($F$8:$F$10)-((WLV$87*$B101+SUM($F$8:$F$10))/$F$11*$F$40)-($F$27*WLV$87/$D$7)-SUM($F$14:$F$26,$F$28:$F$33,$F$35:$F$36,$F$41))</f>
        <v>-859.63297674911405</v>
      </c>
      <c r="WLW88" s="310">
        <f t="shared" si="250"/>
        <v>-859.63297674911405</v>
      </c>
      <c r="WLX88" s="310">
        <f t="shared" si="250"/>
        <v>-859.63297674911405</v>
      </c>
      <c r="WLY88" s="310">
        <f t="shared" si="250"/>
        <v>-859.63297674911405</v>
      </c>
      <c r="WLZ88" s="310">
        <f t="shared" si="250"/>
        <v>-859.63297674911405</v>
      </c>
      <c r="WMA88" s="310">
        <f t="shared" si="250"/>
        <v>-859.63297674911405</v>
      </c>
      <c r="WMB88" s="310">
        <f t="shared" si="250"/>
        <v>-859.63297674911405</v>
      </c>
      <c r="WMC88" s="310">
        <f t="shared" si="250"/>
        <v>-859.63297674911405</v>
      </c>
      <c r="WMD88" s="310">
        <f t="shared" si="250"/>
        <v>-859.63297674911405</v>
      </c>
      <c r="WME88" s="310">
        <f t="shared" si="250"/>
        <v>-859.63297674911405</v>
      </c>
      <c r="WMF88" s="310">
        <f t="shared" si="250"/>
        <v>-859.63297674911405</v>
      </c>
      <c r="WMG88" s="310">
        <f t="shared" si="250"/>
        <v>-859.63297674911405</v>
      </c>
      <c r="WMH88" s="310">
        <f t="shared" si="250"/>
        <v>-859.63297674911405</v>
      </c>
      <c r="WMI88" s="310">
        <f t="shared" si="250"/>
        <v>-859.63297674911405</v>
      </c>
      <c r="WMJ88" s="310">
        <f t="shared" si="250"/>
        <v>-859.63297674911405</v>
      </c>
      <c r="WMK88" s="310">
        <f t="shared" si="250"/>
        <v>-859.63297674911405</v>
      </c>
      <c r="WML88" s="310">
        <f t="shared" si="250"/>
        <v>-859.63297674911405</v>
      </c>
      <c r="WMM88" s="310">
        <f t="shared" si="250"/>
        <v>-859.63297674911405</v>
      </c>
      <c r="WMN88" s="310">
        <f t="shared" si="250"/>
        <v>-859.63297674911405</v>
      </c>
      <c r="WMO88" s="310">
        <f t="shared" si="250"/>
        <v>-859.63297674911405</v>
      </c>
      <c r="WMP88" s="310">
        <f t="shared" si="250"/>
        <v>-859.63297674911405</v>
      </c>
      <c r="WMQ88" s="310">
        <f t="shared" si="250"/>
        <v>-859.63297674911405</v>
      </c>
      <c r="WMR88" s="310">
        <f t="shared" si="250"/>
        <v>-859.63297674911405</v>
      </c>
      <c r="WMS88" s="310">
        <f t="shared" si="250"/>
        <v>-859.63297674911405</v>
      </c>
      <c r="WMT88" s="310">
        <f t="shared" si="250"/>
        <v>-859.63297674911405</v>
      </c>
      <c r="WMU88" s="310">
        <f t="shared" si="250"/>
        <v>-859.63297674911405</v>
      </c>
      <c r="WMV88" s="310">
        <f t="shared" si="250"/>
        <v>-859.63297674911405</v>
      </c>
      <c r="WMW88" s="310">
        <f t="shared" si="250"/>
        <v>-859.63297674911405</v>
      </c>
      <c r="WMX88" s="310">
        <f t="shared" si="250"/>
        <v>-859.63297674911405</v>
      </c>
      <c r="WMY88" s="310">
        <f t="shared" si="250"/>
        <v>-859.63297674911405</v>
      </c>
      <c r="WMZ88" s="310">
        <f t="shared" si="250"/>
        <v>-859.63297674911405</v>
      </c>
      <c r="WNA88" s="310">
        <f t="shared" si="250"/>
        <v>-859.63297674911405</v>
      </c>
      <c r="WNB88" s="310">
        <f t="shared" si="250"/>
        <v>-859.63297674911405</v>
      </c>
      <c r="WNC88" s="310">
        <f t="shared" si="250"/>
        <v>-859.63297674911405</v>
      </c>
      <c r="WND88" s="310">
        <f t="shared" si="250"/>
        <v>-859.63297674911405</v>
      </c>
      <c r="WNE88" s="310">
        <f t="shared" si="250"/>
        <v>-859.63297674911405</v>
      </c>
      <c r="WNF88" s="310">
        <f t="shared" si="250"/>
        <v>-859.63297674911405</v>
      </c>
      <c r="WNG88" s="310">
        <f t="shared" si="250"/>
        <v>-859.63297674911405</v>
      </c>
      <c r="WNH88" s="310">
        <f t="shared" si="250"/>
        <v>-859.63297674911405</v>
      </c>
      <c r="WNI88" s="310">
        <f t="shared" si="250"/>
        <v>-859.63297674911405</v>
      </c>
      <c r="WNJ88" s="310">
        <f t="shared" si="250"/>
        <v>-859.63297674911405</v>
      </c>
      <c r="WNK88" s="310">
        <f t="shared" si="250"/>
        <v>-859.63297674911405</v>
      </c>
      <c r="WNL88" s="310">
        <f t="shared" si="250"/>
        <v>-859.63297674911405</v>
      </c>
      <c r="WNM88" s="310">
        <f t="shared" si="250"/>
        <v>-859.63297674911405</v>
      </c>
      <c r="WNN88" s="310">
        <f t="shared" si="250"/>
        <v>-859.63297674911405</v>
      </c>
      <c r="WNO88" s="310">
        <f t="shared" si="250"/>
        <v>-859.63297674911405</v>
      </c>
      <c r="WNP88" s="310">
        <f t="shared" si="250"/>
        <v>-859.63297674911405</v>
      </c>
      <c r="WNQ88" s="310">
        <f t="shared" si="250"/>
        <v>-859.63297674911405</v>
      </c>
      <c r="WNR88" s="310">
        <f t="shared" si="250"/>
        <v>-859.63297674911405</v>
      </c>
      <c r="WNS88" s="310">
        <f t="shared" si="250"/>
        <v>-859.63297674911405</v>
      </c>
      <c r="WNT88" s="310">
        <f t="shared" si="250"/>
        <v>-859.63297674911405</v>
      </c>
      <c r="WNU88" s="310">
        <f t="shared" si="250"/>
        <v>-859.63297674911405</v>
      </c>
      <c r="WNV88" s="310">
        <f t="shared" si="250"/>
        <v>-859.63297674911405</v>
      </c>
      <c r="WNW88" s="310">
        <f t="shared" si="250"/>
        <v>-859.63297674911405</v>
      </c>
      <c r="WNX88" s="310">
        <f t="shared" si="250"/>
        <v>-859.63297674911405</v>
      </c>
      <c r="WNY88" s="310">
        <f t="shared" si="250"/>
        <v>-859.63297674911405</v>
      </c>
      <c r="WNZ88" s="310">
        <f t="shared" si="250"/>
        <v>-859.63297674911405</v>
      </c>
      <c r="WOA88" s="310">
        <f t="shared" si="250"/>
        <v>-859.63297674911405</v>
      </c>
      <c r="WOB88" s="310">
        <f t="shared" si="250"/>
        <v>-859.63297674911405</v>
      </c>
      <c r="WOC88" s="310">
        <f t="shared" si="250"/>
        <v>-859.63297674911405</v>
      </c>
      <c r="WOD88" s="310">
        <f t="shared" si="250"/>
        <v>-859.63297674911405</v>
      </c>
      <c r="WOE88" s="310">
        <f t="shared" si="250"/>
        <v>-859.63297674911405</v>
      </c>
      <c r="WOF88" s="310">
        <f t="shared" si="250"/>
        <v>-859.63297674911405</v>
      </c>
      <c r="WOG88" s="310">
        <f t="shared" si="250"/>
        <v>-859.63297674911405</v>
      </c>
      <c r="WOH88" s="310">
        <f t="shared" ref="WOH88:WQS88" si="251">(WOH$87*$B101+SUM($F$8:$F$10)-((WOH$87*$B101+SUM($F$8:$F$10))/$F$11*$F$40)-($F$27*WOH$87/$D$7)-SUM($F$14:$F$26,$F$28:$F$33,$F$35:$F$36,$F$41))</f>
        <v>-859.63297674911405</v>
      </c>
      <c r="WOI88" s="310">
        <f t="shared" si="251"/>
        <v>-859.63297674911405</v>
      </c>
      <c r="WOJ88" s="310">
        <f t="shared" si="251"/>
        <v>-859.63297674911405</v>
      </c>
      <c r="WOK88" s="310">
        <f t="shared" si="251"/>
        <v>-859.63297674911405</v>
      </c>
      <c r="WOL88" s="310">
        <f t="shared" si="251"/>
        <v>-859.63297674911405</v>
      </c>
      <c r="WOM88" s="310">
        <f t="shared" si="251"/>
        <v>-859.63297674911405</v>
      </c>
      <c r="WON88" s="310">
        <f t="shared" si="251"/>
        <v>-859.63297674911405</v>
      </c>
      <c r="WOO88" s="310">
        <f t="shared" si="251"/>
        <v>-859.63297674911405</v>
      </c>
      <c r="WOP88" s="310">
        <f t="shared" si="251"/>
        <v>-859.63297674911405</v>
      </c>
      <c r="WOQ88" s="310">
        <f t="shared" si="251"/>
        <v>-859.63297674911405</v>
      </c>
      <c r="WOR88" s="310">
        <f t="shared" si="251"/>
        <v>-859.63297674911405</v>
      </c>
      <c r="WOS88" s="310">
        <f t="shared" si="251"/>
        <v>-859.63297674911405</v>
      </c>
      <c r="WOT88" s="310">
        <f t="shared" si="251"/>
        <v>-859.63297674911405</v>
      </c>
      <c r="WOU88" s="310">
        <f t="shared" si="251"/>
        <v>-859.63297674911405</v>
      </c>
      <c r="WOV88" s="310">
        <f t="shared" si="251"/>
        <v>-859.63297674911405</v>
      </c>
      <c r="WOW88" s="310">
        <f t="shared" si="251"/>
        <v>-859.63297674911405</v>
      </c>
      <c r="WOX88" s="310">
        <f t="shared" si="251"/>
        <v>-859.63297674911405</v>
      </c>
      <c r="WOY88" s="310">
        <f t="shared" si="251"/>
        <v>-859.63297674911405</v>
      </c>
      <c r="WOZ88" s="310">
        <f t="shared" si="251"/>
        <v>-859.63297674911405</v>
      </c>
      <c r="WPA88" s="310">
        <f t="shared" si="251"/>
        <v>-859.63297674911405</v>
      </c>
      <c r="WPB88" s="310">
        <f t="shared" si="251"/>
        <v>-859.63297674911405</v>
      </c>
      <c r="WPC88" s="310">
        <f t="shared" si="251"/>
        <v>-859.63297674911405</v>
      </c>
      <c r="WPD88" s="310">
        <f t="shared" si="251"/>
        <v>-859.63297674911405</v>
      </c>
      <c r="WPE88" s="310">
        <f t="shared" si="251"/>
        <v>-859.63297674911405</v>
      </c>
      <c r="WPF88" s="310">
        <f t="shared" si="251"/>
        <v>-859.63297674911405</v>
      </c>
      <c r="WPG88" s="310">
        <f t="shared" si="251"/>
        <v>-859.63297674911405</v>
      </c>
      <c r="WPH88" s="310">
        <f t="shared" si="251"/>
        <v>-859.63297674911405</v>
      </c>
      <c r="WPI88" s="310">
        <f t="shared" si="251"/>
        <v>-859.63297674911405</v>
      </c>
      <c r="WPJ88" s="310">
        <f t="shared" si="251"/>
        <v>-859.63297674911405</v>
      </c>
      <c r="WPK88" s="310">
        <f t="shared" si="251"/>
        <v>-859.63297674911405</v>
      </c>
      <c r="WPL88" s="310">
        <f t="shared" si="251"/>
        <v>-859.63297674911405</v>
      </c>
      <c r="WPM88" s="310">
        <f t="shared" si="251"/>
        <v>-859.63297674911405</v>
      </c>
      <c r="WPN88" s="310">
        <f t="shared" si="251"/>
        <v>-859.63297674911405</v>
      </c>
      <c r="WPO88" s="310">
        <f t="shared" si="251"/>
        <v>-859.63297674911405</v>
      </c>
      <c r="WPP88" s="310">
        <f t="shared" si="251"/>
        <v>-859.63297674911405</v>
      </c>
      <c r="WPQ88" s="310">
        <f t="shared" si="251"/>
        <v>-859.63297674911405</v>
      </c>
      <c r="WPR88" s="310">
        <f t="shared" si="251"/>
        <v>-859.63297674911405</v>
      </c>
      <c r="WPS88" s="310">
        <f t="shared" si="251"/>
        <v>-859.63297674911405</v>
      </c>
      <c r="WPT88" s="310">
        <f t="shared" si="251"/>
        <v>-859.63297674911405</v>
      </c>
      <c r="WPU88" s="310">
        <f t="shared" si="251"/>
        <v>-859.63297674911405</v>
      </c>
      <c r="WPV88" s="310">
        <f t="shared" si="251"/>
        <v>-859.63297674911405</v>
      </c>
      <c r="WPW88" s="310">
        <f t="shared" si="251"/>
        <v>-859.63297674911405</v>
      </c>
      <c r="WPX88" s="310">
        <f t="shared" si="251"/>
        <v>-859.63297674911405</v>
      </c>
      <c r="WPY88" s="310">
        <f t="shared" si="251"/>
        <v>-859.63297674911405</v>
      </c>
      <c r="WPZ88" s="310">
        <f t="shared" si="251"/>
        <v>-859.63297674911405</v>
      </c>
      <c r="WQA88" s="310">
        <f t="shared" si="251"/>
        <v>-859.63297674911405</v>
      </c>
      <c r="WQB88" s="310">
        <f t="shared" si="251"/>
        <v>-859.63297674911405</v>
      </c>
      <c r="WQC88" s="310">
        <f t="shared" si="251"/>
        <v>-859.63297674911405</v>
      </c>
      <c r="WQD88" s="310">
        <f t="shared" si="251"/>
        <v>-859.63297674911405</v>
      </c>
      <c r="WQE88" s="310">
        <f t="shared" si="251"/>
        <v>-859.63297674911405</v>
      </c>
      <c r="WQF88" s="310">
        <f t="shared" si="251"/>
        <v>-859.63297674911405</v>
      </c>
      <c r="WQG88" s="310">
        <f t="shared" si="251"/>
        <v>-859.63297674911405</v>
      </c>
      <c r="WQH88" s="310">
        <f t="shared" si="251"/>
        <v>-859.63297674911405</v>
      </c>
      <c r="WQI88" s="310">
        <f t="shared" si="251"/>
        <v>-859.63297674911405</v>
      </c>
      <c r="WQJ88" s="310">
        <f t="shared" si="251"/>
        <v>-859.63297674911405</v>
      </c>
      <c r="WQK88" s="310">
        <f t="shared" si="251"/>
        <v>-859.63297674911405</v>
      </c>
      <c r="WQL88" s="310">
        <f t="shared" si="251"/>
        <v>-859.63297674911405</v>
      </c>
      <c r="WQM88" s="310">
        <f t="shared" si="251"/>
        <v>-859.63297674911405</v>
      </c>
      <c r="WQN88" s="310">
        <f t="shared" si="251"/>
        <v>-859.63297674911405</v>
      </c>
      <c r="WQO88" s="310">
        <f t="shared" si="251"/>
        <v>-859.63297674911405</v>
      </c>
      <c r="WQP88" s="310">
        <f t="shared" si="251"/>
        <v>-859.63297674911405</v>
      </c>
      <c r="WQQ88" s="310">
        <f t="shared" si="251"/>
        <v>-859.63297674911405</v>
      </c>
      <c r="WQR88" s="310">
        <f t="shared" si="251"/>
        <v>-859.63297674911405</v>
      </c>
      <c r="WQS88" s="310">
        <f t="shared" si="251"/>
        <v>-859.63297674911405</v>
      </c>
      <c r="WQT88" s="310">
        <f t="shared" ref="WQT88:WTE88" si="252">(WQT$87*$B101+SUM($F$8:$F$10)-((WQT$87*$B101+SUM($F$8:$F$10))/$F$11*$F$40)-($F$27*WQT$87/$D$7)-SUM($F$14:$F$26,$F$28:$F$33,$F$35:$F$36,$F$41))</f>
        <v>-859.63297674911405</v>
      </c>
      <c r="WQU88" s="310">
        <f t="shared" si="252"/>
        <v>-859.63297674911405</v>
      </c>
      <c r="WQV88" s="310">
        <f t="shared" si="252"/>
        <v>-859.63297674911405</v>
      </c>
      <c r="WQW88" s="310">
        <f t="shared" si="252"/>
        <v>-859.63297674911405</v>
      </c>
      <c r="WQX88" s="310">
        <f t="shared" si="252"/>
        <v>-859.63297674911405</v>
      </c>
      <c r="WQY88" s="310">
        <f t="shared" si="252"/>
        <v>-859.63297674911405</v>
      </c>
      <c r="WQZ88" s="310">
        <f t="shared" si="252"/>
        <v>-859.63297674911405</v>
      </c>
      <c r="WRA88" s="310">
        <f t="shared" si="252"/>
        <v>-859.63297674911405</v>
      </c>
      <c r="WRB88" s="310">
        <f t="shared" si="252"/>
        <v>-859.63297674911405</v>
      </c>
      <c r="WRC88" s="310">
        <f t="shared" si="252"/>
        <v>-859.63297674911405</v>
      </c>
      <c r="WRD88" s="310">
        <f t="shared" si="252"/>
        <v>-859.63297674911405</v>
      </c>
      <c r="WRE88" s="310">
        <f t="shared" si="252"/>
        <v>-859.63297674911405</v>
      </c>
      <c r="WRF88" s="310">
        <f t="shared" si="252"/>
        <v>-859.63297674911405</v>
      </c>
      <c r="WRG88" s="310">
        <f t="shared" si="252"/>
        <v>-859.63297674911405</v>
      </c>
      <c r="WRH88" s="310">
        <f t="shared" si="252"/>
        <v>-859.63297674911405</v>
      </c>
      <c r="WRI88" s="310">
        <f t="shared" si="252"/>
        <v>-859.63297674911405</v>
      </c>
      <c r="WRJ88" s="310">
        <f t="shared" si="252"/>
        <v>-859.63297674911405</v>
      </c>
      <c r="WRK88" s="310">
        <f t="shared" si="252"/>
        <v>-859.63297674911405</v>
      </c>
      <c r="WRL88" s="310">
        <f t="shared" si="252"/>
        <v>-859.63297674911405</v>
      </c>
      <c r="WRM88" s="310">
        <f t="shared" si="252"/>
        <v>-859.63297674911405</v>
      </c>
      <c r="WRN88" s="310">
        <f t="shared" si="252"/>
        <v>-859.63297674911405</v>
      </c>
      <c r="WRO88" s="310">
        <f t="shared" si="252"/>
        <v>-859.63297674911405</v>
      </c>
      <c r="WRP88" s="310">
        <f t="shared" si="252"/>
        <v>-859.63297674911405</v>
      </c>
      <c r="WRQ88" s="310">
        <f t="shared" si="252"/>
        <v>-859.63297674911405</v>
      </c>
      <c r="WRR88" s="310">
        <f t="shared" si="252"/>
        <v>-859.63297674911405</v>
      </c>
      <c r="WRS88" s="310">
        <f t="shared" si="252"/>
        <v>-859.63297674911405</v>
      </c>
      <c r="WRT88" s="310">
        <f t="shared" si="252"/>
        <v>-859.63297674911405</v>
      </c>
      <c r="WRU88" s="310">
        <f t="shared" si="252"/>
        <v>-859.63297674911405</v>
      </c>
      <c r="WRV88" s="310">
        <f t="shared" si="252"/>
        <v>-859.63297674911405</v>
      </c>
      <c r="WRW88" s="310">
        <f t="shared" si="252"/>
        <v>-859.63297674911405</v>
      </c>
      <c r="WRX88" s="310">
        <f t="shared" si="252"/>
        <v>-859.63297674911405</v>
      </c>
      <c r="WRY88" s="310">
        <f t="shared" si="252"/>
        <v>-859.63297674911405</v>
      </c>
      <c r="WRZ88" s="310">
        <f t="shared" si="252"/>
        <v>-859.63297674911405</v>
      </c>
      <c r="WSA88" s="310">
        <f t="shared" si="252"/>
        <v>-859.63297674911405</v>
      </c>
      <c r="WSB88" s="310">
        <f t="shared" si="252"/>
        <v>-859.63297674911405</v>
      </c>
      <c r="WSC88" s="310">
        <f t="shared" si="252"/>
        <v>-859.63297674911405</v>
      </c>
      <c r="WSD88" s="310">
        <f t="shared" si="252"/>
        <v>-859.63297674911405</v>
      </c>
      <c r="WSE88" s="310">
        <f t="shared" si="252"/>
        <v>-859.63297674911405</v>
      </c>
      <c r="WSF88" s="310">
        <f t="shared" si="252"/>
        <v>-859.63297674911405</v>
      </c>
      <c r="WSG88" s="310">
        <f t="shared" si="252"/>
        <v>-859.63297674911405</v>
      </c>
      <c r="WSH88" s="310">
        <f t="shared" si="252"/>
        <v>-859.63297674911405</v>
      </c>
      <c r="WSI88" s="310">
        <f t="shared" si="252"/>
        <v>-859.63297674911405</v>
      </c>
      <c r="WSJ88" s="310">
        <f t="shared" si="252"/>
        <v>-859.63297674911405</v>
      </c>
      <c r="WSK88" s="310">
        <f t="shared" si="252"/>
        <v>-859.63297674911405</v>
      </c>
      <c r="WSL88" s="310">
        <f t="shared" si="252"/>
        <v>-859.63297674911405</v>
      </c>
      <c r="WSM88" s="310">
        <f t="shared" si="252"/>
        <v>-859.63297674911405</v>
      </c>
      <c r="WSN88" s="310">
        <f t="shared" si="252"/>
        <v>-859.63297674911405</v>
      </c>
      <c r="WSO88" s="310">
        <f t="shared" si="252"/>
        <v>-859.63297674911405</v>
      </c>
      <c r="WSP88" s="310">
        <f t="shared" si="252"/>
        <v>-859.63297674911405</v>
      </c>
      <c r="WSQ88" s="310">
        <f t="shared" si="252"/>
        <v>-859.63297674911405</v>
      </c>
      <c r="WSR88" s="310">
        <f t="shared" si="252"/>
        <v>-859.63297674911405</v>
      </c>
      <c r="WSS88" s="310">
        <f t="shared" si="252"/>
        <v>-859.63297674911405</v>
      </c>
      <c r="WST88" s="310">
        <f t="shared" si="252"/>
        <v>-859.63297674911405</v>
      </c>
      <c r="WSU88" s="310">
        <f t="shared" si="252"/>
        <v>-859.63297674911405</v>
      </c>
      <c r="WSV88" s="310">
        <f t="shared" si="252"/>
        <v>-859.63297674911405</v>
      </c>
      <c r="WSW88" s="310">
        <f t="shared" si="252"/>
        <v>-859.63297674911405</v>
      </c>
      <c r="WSX88" s="310">
        <f t="shared" si="252"/>
        <v>-859.63297674911405</v>
      </c>
      <c r="WSY88" s="310">
        <f t="shared" si="252"/>
        <v>-859.63297674911405</v>
      </c>
      <c r="WSZ88" s="310">
        <f t="shared" si="252"/>
        <v>-859.63297674911405</v>
      </c>
      <c r="WTA88" s="310">
        <f t="shared" si="252"/>
        <v>-859.63297674911405</v>
      </c>
      <c r="WTB88" s="310">
        <f t="shared" si="252"/>
        <v>-859.63297674911405</v>
      </c>
      <c r="WTC88" s="310">
        <f t="shared" si="252"/>
        <v>-859.63297674911405</v>
      </c>
      <c r="WTD88" s="310">
        <f t="shared" si="252"/>
        <v>-859.63297674911405</v>
      </c>
      <c r="WTE88" s="310">
        <f t="shared" si="252"/>
        <v>-859.63297674911405</v>
      </c>
      <c r="WTF88" s="310">
        <f t="shared" ref="WTF88:WVQ88" si="253">(WTF$87*$B101+SUM($F$8:$F$10)-((WTF$87*$B101+SUM($F$8:$F$10))/$F$11*$F$40)-($F$27*WTF$87/$D$7)-SUM($F$14:$F$26,$F$28:$F$33,$F$35:$F$36,$F$41))</f>
        <v>-859.63297674911405</v>
      </c>
      <c r="WTG88" s="310">
        <f t="shared" si="253"/>
        <v>-859.63297674911405</v>
      </c>
      <c r="WTH88" s="310">
        <f t="shared" si="253"/>
        <v>-859.63297674911405</v>
      </c>
      <c r="WTI88" s="310">
        <f t="shared" si="253"/>
        <v>-859.63297674911405</v>
      </c>
      <c r="WTJ88" s="310">
        <f t="shared" si="253"/>
        <v>-859.63297674911405</v>
      </c>
      <c r="WTK88" s="310">
        <f t="shared" si="253"/>
        <v>-859.63297674911405</v>
      </c>
      <c r="WTL88" s="310">
        <f t="shared" si="253"/>
        <v>-859.63297674911405</v>
      </c>
      <c r="WTM88" s="310">
        <f t="shared" si="253"/>
        <v>-859.63297674911405</v>
      </c>
      <c r="WTN88" s="310">
        <f t="shared" si="253"/>
        <v>-859.63297674911405</v>
      </c>
      <c r="WTO88" s="310">
        <f t="shared" si="253"/>
        <v>-859.63297674911405</v>
      </c>
      <c r="WTP88" s="310">
        <f t="shared" si="253"/>
        <v>-859.63297674911405</v>
      </c>
      <c r="WTQ88" s="310">
        <f t="shared" si="253"/>
        <v>-859.63297674911405</v>
      </c>
      <c r="WTR88" s="310">
        <f t="shared" si="253"/>
        <v>-859.63297674911405</v>
      </c>
      <c r="WTS88" s="310">
        <f t="shared" si="253"/>
        <v>-859.63297674911405</v>
      </c>
      <c r="WTT88" s="310">
        <f t="shared" si="253"/>
        <v>-859.63297674911405</v>
      </c>
      <c r="WTU88" s="310">
        <f t="shared" si="253"/>
        <v>-859.63297674911405</v>
      </c>
      <c r="WTV88" s="310">
        <f t="shared" si="253"/>
        <v>-859.63297674911405</v>
      </c>
      <c r="WTW88" s="310">
        <f t="shared" si="253"/>
        <v>-859.63297674911405</v>
      </c>
      <c r="WTX88" s="310">
        <f t="shared" si="253"/>
        <v>-859.63297674911405</v>
      </c>
      <c r="WTY88" s="310">
        <f t="shared" si="253"/>
        <v>-859.63297674911405</v>
      </c>
      <c r="WTZ88" s="310">
        <f t="shared" si="253"/>
        <v>-859.63297674911405</v>
      </c>
      <c r="WUA88" s="310">
        <f t="shared" si="253"/>
        <v>-859.63297674911405</v>
      </c>
      <c r="WUB88" s="310">
        <f t="shared" si="253"/>
        <v>-859.63297674911405</v>
      </c>
      <c r="WUC88" s="310">
        <f t="shared" si="253"/>
        <v>-859.63297674911405</v>
      </c>
      <c r="WUD88" s="310">
        <f t="shared" si="253"/>
        <v>-859.63297674911405</v>
      </c>
      <c r="WUE88" s="310">
        <f t="shared" si="253"/>
        <v>-859.63297674911405</v>
      </c>
      <c r="WUF88" s="310">
        <f t="shared" si="253"/>
        <v>-859.63297674911405</v>
      </c>
      <c r="WUG88" s="310">
        <f t="shared" si="253"/>
        <v>-859.63297674911405</v>
      </c>
      <c r="WUH88" s="310">
        <f t="shared" si="253"/>
        <v>-859.63297674911405</v>
      </c>
      <c r="WUI88" s="310">
        <f t="shared" si="253"/>
        <v>-859.63297674911405</v>
      </c>
      <c r="WUJ88" s="310">
        <f t="shared" si="253"/>
        <v>-859.63297674911405</v>
      </c>
      <c r="WUK88" s="310">
        <f t="shared" si="253"/>
        <v>-859.63297674911405</v>
      </c>
      <c r="WUL88" s="310">
        <f t="shared" si="253"/>
        <v>-859.63297674911405</v>
      </c>
      <c r="WUM88" s="310">
        <f t="shared" si="253"/>
        <v>-859.63297674911405</v>
      </c>
      <c r="WUN88" s="310">
        <f t="shared" si="253"/>
        <v>-859.63297674911405</v>
      </c>
      <c r="WUO88" s="310">
        <f t="shared" si="253"/>
        <v>-859.63297674911405</v>
      </c>
      <c r="WUP88" s="310">
        <f t="shared" si="253"/>
        <v>-859.63297674911405</v>
      </c>
      <c r="WUQ88" s="310">
        <f t="shared" si="253"/>
        <v>-859.63297674911405</v>
      </c>
      <c r="WUR88" s="310">
        <f t="shared" si="253"/>
        <v>-859.63297674911405</v>
      </c>
      <c r="WUS88" s="310">
        <f t="shared" si="253"/>
        <v>-859.63297674911405</v>
      </c>
      <c r="WUT88" s="310">
        <f t="shared" si="253"/>
        <v>-859.63297674911405</v>
      </c>
      <c r="WUU88" s="310">
        <f t="shared" si="253"/>
        <v>-859.63297674911405</v>
      </c>
      <c r="WUV88" s="310">
        <f t="shared" si="253"/>
        <v>-859.63297674911405</v>
      </c>
      <c r="WUW88" s="310">
        <f t="shared" si="253"/>
        <v>-859.63297674911405</v>
      </c>
      <c r="WUX88" s="310">
        <f t="shared" si="253"/>
        <v>-859.63297674911405</v>
      </c>
      <c r="WUY88" s="310">
        <f t="shared" si="253"/>
        <v>-859.63297674911405</v>
      </c>
      <c r="WUZ88" s="310">
        <f t="shared" si="253"/>
        <v>-859.63297674911405</v>
      </c>
      <c r="WVA88" s="310">
        <f t="shared" si="253"/>
        <v>-859.63297674911405</v>
      </c>
      <c r="WVB88" s="310">
        <f t="shared" si="253"/>
        <v>-859.63297674911405</v>
      </c>
      <c r="WVC88" s="310">
        <f t="shared" si="253"/>
        <v>-859.63297674911405</v>
      </c>
      <c r="WVD88" s="310">
        <f t="shared" si="253"/>
        <v>-859.63297674911405</v>
      </c>
      <c r="WVE88" s="310">
        <f t="shared" si="253"/>
        <v>-859.63297674911405</v>
      </c>
      <c r="WVF88" s="310">
        <f t="shared" si="253"/>
        <v>-859.63297674911405</v>
      </c>
      <c r="WVG88" s="310">
        <f t="shared" si="253"/>
        <v>-859.63297674911405</v>
      </c>
      <c r="WVH88" s="310">
        <f t="shared" si="253"/>
        <v>-859.63297674911405</v>
      </c>
      <c r="WVI88" s="310">
        <f t="shared" si="253"/>
        <v>-859.63297674911405</v>
      </c>
      <c r="WVJ88" s="310">
        <f t="shared" si="253"/>
        <v>-859.63297674911405</v>
      </c>
      <c r="WVK88" s="310">
        <f t="shared" si="253"/>
        <v>-859.63297674911405</v>
      </c>
      <c r="WVL88" s="310">
        <f t="shared" si="253"/>
        <v>-859.63297674911405</v>
      </c>
      <c r="WVM88" s="310">
        <f t="shared" si="253"/>
        <v>-859.63297674911405</v>
      </c>
      <c r="WVN88" s="310">
        <f t="shared" si="253"/>
        <v>-859.63297674911405</v>
      </c>
      <c r="WVO88" s="310">
        <f t="shared" si="253"/>
        <v>-859.63297674911405</v>
      </c>
      <c r="WVP88" s="310">
        <f t="shared" si="253"/>
        <v>-859.63297674911405</v>
      </c>
      <c r="WVQ88" s="310">
        <f t="shared" si="253"/>
        <v>-859.63297674911405</v>
      </c>
      <c r="WVR88" s="310">
        <f t="shared" ref="WVR88:WYC88" si="254">(WVR$87*$B101+SUM($F$8:$F$10)-((WVR$87*$B101+SUM($F$8:$F$10))/$F$11*$F$40)-($F$27*WVR$87/$D$7)-SUM($F$14:$F$26,$F$28:$F$33,$F$35:$F$36,$F$41))</f>
        <v>-859.63297674911405</v>
      </c>
      <c r="WVS88" s="310">
        <f t="shared" si="254"/>
        <v>-859.63297674911405</v>
      </c>
      <c r="WVT88" s="310">
        <f t="shared" si="254"/>
        <v>-859.63297674911405</v>
      </c>
      <c r="WVU88" s="310">
        <f t="shared" si="254"/>
        <v>-859.63297674911405</v>
      </c>
      <c r="WVV88" s="310">
        <f t="shared" si="254"/>
        <v>-859.63297674911405</v>
      </c>
      <c r="WVW88" s="310">
        <f t="shared" si="254"/>
        <v>-859.63297674911405</v>
      </c>
      <c r="WVX88" s="310">
        <f t="shared" si="254"/>
        <v>-859.63297674911405</v>
      </c>
      <c r="WVY88" s="310">
        <f t="shared" si="254"/>
        <v>-859.63297674911405</v>
      </c>
      <c r="WVZ88" s="310">
        <f t="shared" si="254"/>
        <v>-859.63297674911405</v>
      </c>
      <c r="WWA88" s="310">
        <f t="shared" si="254"/>
        <v>-859.63297674911405</v>
      </c>
      <c r="WWB88" s="310">
        <f t="shared" si="254"/>
        <v>-859.63297674911405</v>
      </c>
      <c r="WWC88" s="310">
        <f t="shared" si="254"/>
        <v>-859.63297674911405</v>
      </c>
      <c r="WWD88" s="310">
        <f t="shared" si="254"/>
        <v>-859.63297674911405</v>
      </c>
      <c r="WWE88" s="310">
        <f t="shared" si="254"/>
        <v>-859.63297674911405</v>
      </c>
      <c r="WWF88" s="310">
        <f t="shared" si="254"/>
        <v>-859.63297674911405</v>
      </c>
      <c r="WWG88" s="310">
        <f t="shared" si="254"/>
        <v>-859.63297674911405</v>
      </c>
      <c r="WWH88" s="310">
        <f t="shared" si="254"/>
        <v>-859.63297674911405</v>
      </c>
      <c r="WWI88" s="310">
        <f t="shared" si="254"/>
        <v>-859.63297674911405</v>
      </c>
      <c r="WWJ88" s="310">
        <f t="shared" si="254"/>
        <v>-859.63297674911405</v>
      </c>
      <c r="WWK88" s="310">
        <f t="shared" si="254"/>
        <v>-859.63297674911405</v>
      </c>
      <c r="WWL88" s="310">
        <f t="shared" si="254"/>
        <v>-859.63297674911405</v>
      </c>
      <c r="WWM88" s="310">
        <f t="shared" si="254"/>
        <v>-859.63297674911405</v>
      </c>
      <c r="WWN88" s="310">
        <f t="shared" si="254"/>
        <v>-859.63297674911405</v>
      </c>
      <c r="WWO88" s="310">
        <f t="shared" si="254"/>
        <v>-859.63297674911405</v>
      </c>
      <c r="WWP88" s="310">
        <f t="shared" si="254"/>
        <v>-859.63297674911405</v>
      </c>
      <c r="WWQ88" s="310">
        <f t="shared" si="254"/>
        <v>-859.63297674911405</v>
      </c>
      <c r="WWR88" s="310">
        <f t="shared" si="254"/>
        <v>-859.63297674911405</v>
      </c>
      <c r="WWS88" s="310">
        <f t="shared" si="254"/>
        <v>-859.63297674911405</v>
      </c>
      <c r="WWT88" s="310">
        <f t="shared" si="254"/>
        <v>-859.63297674911405</v>
      </c>
      <c r="WWU88" s="310">
        <f t="shared" si="254"/>
        <v>-859.63297674911405</v>
      </c>
      <c r="WWV88" s="310">
        <f t="shared" si="254"/>
        <v>-859.63297674911405</v>
      </c>
      <c r="WWW88" s="310">
        <f t="shared" si="254"/>
        <v>-859.63297674911405</v>
      </c>
      <c r="WWX88" s="310">
        <f t="shared" si="254"/>
        <v>-859.63297674911405</v>
      </c>
      <c r="WWY88" s="310">
        <f t="shared" si="254"/>
        <v>-859.63297674911405</v>
      </c>
      <c r="WWZ88" s="310">
        <f t="shared" si="254"/>
        <v>-859.63297674911405</v>
      </c>
      <c r="WXA88" s="310">
        <f t="shared" si="254"/>
        <v>-859.63297674911405</v>
      </c>
      <c r="WXB88" s="310">
        <f t="shared" si="254"/>
        <v>-859.63297674911405</v>
      </c>
      <c r="WXC88" s="310">
        <f t="shared" si="254"/>
        <v>-859.63297674911405</v>
      </c>
      <c r="WXD88" s="310">
        <f t="shared" si="254"/>
        <v>-859.63297674911405</v>
      </c>
      <c r="WXE88" s="310">
        <f t="shared" si="254"/>
        <v>-859.63297674911405</v>
      </c>
      <c r="WXF88" s="310">
        <f t="shared" si="254"/>
        <v>-859.63297674911405</v>
      </c>
      <c r="WXG88" s="310">
        <f t="shared" si="254"/>
        <v>-859.63297674911405</v>
      </c>
      <c r="WXH88" s="310">
        <f t="shared" si="254"/>
        <v>-859.63297674911405</v>
      </c>
      <c r="WXI88" s="310">
        <f t="shared" si="254"/>
        <v>-859.63297674911405</v>
      </c>
      <c r="WXJ88" s="310">
        <f t="shared" si="254"/>
        <v>-859.63297674911405</v>
      </c>
      <c r="WXK88" s="310">
        <f t="shared" si="254"/>
        <v>-859.63297674911405</v>
      </c>
      <c r="WXL88" s="310">
        <f t="shared" si="254"/>
        <v>-859.63297674911405</v>
      </c>
      <c r="WXM88" s="310">
        <f t="shared" si="254"/>
        <v>-859.63297674911405</v>
      </c>
      <c r="WXN88" s="310">
        <f t="shared" si="254"/>
        <v>-859.63297674911405</v>
      </c>
      <c r="WXO88" s="310">
        <f t="shared" si="254"/>
        <v>-859.63297674911405</v>
      </c>
      <c r="WXP88" s="310">
        <f t="shared" si="254"/>
        <v>-859.63297674911405</v>
      </c>
      <c r="WXQ88" s="310">
        <f t="shared" si="254"/>
        <v>-859.63297674911405</v>
      </c>
      <c r="WXR88" s="310">
        <f t="shared" si="254"/>
        <v>-859.63297674911405</v>
      </c>
      <c r="WXS88" s="310">
        <f t="shared" si="254"/>
        <v>-859.63297674911405</v>
      </c>
      <c r="WXT88" s="310">
        <f t="shared" si="254"/>
        <v>-859.63297674911405</v>
      </c>
      <c r="WXU88" s="310">
        <f t="shared" si="254"/>
        <v>-859.63297674911405</v>
      </c>
      <c r="WXV88" s="310">
        <f t="shared" si="254"/>
        <v>-859.63297674911405</v>
      </c>
      <c r="WXW88" s="310">
        <f t="shared" si="254"/>
        <v>-859.63297674911405</v>
      </c>
      <c r="WXX88" s="310">
        <f t="shared" si="254"/>
        <v>-859.63297674911405</v>
      </c>
      <c r="WXY88" s="310">
        <f t="shared" si="254"/>
        <v>-859.63297674911405</v>
      </c>
      <c r="WXZ88" s="310">
        <f t="shared" si="254"/>
        <v>-859.63297674911405</v>
      </c>
      <c r="WYA88" s="310">
        <f t="shared" si="254"/>
        <v>-859.63297674911405</v>
      </c>
      <c r="WYB88" s="310">
        <f t="shared" si="254"/>
        <v>-859.63297674911405</v>
      </c>
      <c r="WYC88" s="310">
        <f t="shared" si="254"/>
        <v>-859.63297674911405</v>
      </c>
      <c r="WYD88" s="310">
        <f t="shared" ref="WYD88:XAO88" si="255">(WYD$87*$B101+SUM($F$8:$F$10)-((WYD$87*$B101+SUM($F$8:$F$10))/$F$11*$F$40)-($F$27*WYD$87/$D$7)-SUM($F$14:$F$26,$F$28:$F$33,$F$35:$F$36,$F$41))</f>
        <v>-859.63297674911405</v>
      </c>
      <c r="WYE88" s="310">
        <f t="shared" si="255"/>
        <v>-859.63297674911405</v>
      </c>
      <c r="WYF88" s="310">
        <f t="shared" si="255"/>
        <v>-859.63297674911405</v>
      </c>
      <c r="WYG88" s="310">
        <f t="shared" si="255"/>
        <v>-859.63297674911405</v>
      </c>
      <c r="WYH88" s="310">
        <f t="shared" si="255"/>
        <v>-859.63297674911405</v>
      </c>
      <c r="WYI88" s="310">
        <f t="shared" si="255"/>
        <v>-859.63297674911405</v>
      </c>
      <c r="WYJ88" s="310">
        <f t="shared" si="255"/>
        <v>-859.63297674911405</v>
      </c>
      <c r="WYK88" s="310">
        <f t="shared" si="255"/>
        <v>-859.63297674911405</v>
      </c>
      <c r="WYL88" s="310">
        <f t="shared" si="255"/>
        <v>-859.63297674911405</v>
      </c>
      <c r="WYM88" s="310">
        <f t="shared" si="255"/>
        <v>-859.63297674911405</v>
      </c>
      <c r="WYN88" s="310">
        <f t="shared" si="255"/>
        <v>-859.63297674911405</v>
      </c>
      <c r="WYO88" s="310">
        <f t="shared" si="255"/>
        <v>-859.63297674911405</v>
      </c>
      <c r="WYP88" s="310">
        <f t="shared" si="255"/>
        <v>-859.63297674911405</v>
      </c>
      <c r="WYQ88" s="310">
        <f t="shared" si="255"/>
        <v>-859.63297674911405</v>
      </c>
      <c r="WYR88" s="310">
        <f t="shared" si="255"/>
        <v>-859.63297674911405</v>
      </c>
      <c r="WYS88" s="310">
        <f t="shared" si="255"/>
        <v>-859.63297674911405</v>
      </c>
      <c r="WYT88" s="310">
        <f t="shared" si="255"/>
        <v>-859.63297674911405</v>
      </c>
      <c r="WYU88" s="310">
        <f t="shared" si="255"/>
        <v>-859.63297674911405</v>
      </c>
      <c r="WYV88" s="310">
        <f t="shared" si="255"/>
        <v>-859.63297674911405</v>
      </c>
      <c r="WYW88" s="310">
        <f t="shared" si="255"/>
        <v>-859.63297674911405</v>
      </c>
      <c r="WYX88" s="310">
        <f t="shared" si="255"/>
        <v>-859.63297674911405</v>
      </c>
      <c r="WYY88" s="310">
        <f t="shared" si="255"/>
        <v>-859.63297674911405</v>
      </c>
      <c r="WYZ88" s="310">
        <f t="shared" si="255"/>
        <v>-859.63297674911405</v>
      </c>
      <c r="WZA88" s="310">
        <f t="shared" si="255"/>
        <v>-859.63297674911405</v>
      </c>
      <c r="WZB88" s="310">
        <f t="shared" si="255"/>
        <v>-859.63297674911405</v>
      </c>
      <c r="WZC88" s="310">
        <f t="shared" si="255"/>
        <v>-859.63297674911405</v>
      </c>
      <c r="WZD88" s="310">
        <f t="shared" si="255"/>
        <v>-859.63297674911405</v>
      </c>
      <c r="WZE88" s="310">
        <f t="shared" si="255"/>
        <v>-859.63297674911405</v>
      </c>
      <c r="WZF88" s="310">
        <f t="shared" si="255"/>
        <v>-859.63297674911405</v>
      </c>
      <c r="WZG88" s="310">
        <f t="shared" si="255"/>
        <v>-859.63297674911405</v>
      </c>
      <c r="WZH88" s="310">
        <f t="shared" si="255"/>
        <v>-859.63297674911405</v>
      </c>
      <c r="WZI88" s="310">
        <f t="shared" si="255"/>
        <v>-859.63297674911405</v>
      </c>
      <c r="WZJ88" s="310">
        <f t="shared" si="255"/>
        <v>-859.63297674911405</v>
      </c>
      <c r="WZK88" s="310">
        <f t="shared" si="255"/>
        <v>-859.63297674911405</v>
      </c>
      <c r="WZL88" s="310">
        <f t="shared" si="255"/>
        <v>-859.63297674911405</v>
      </c>
      <c r="WZM88" s="310">
        <f t="shared" si="255"/>
        <v>-859.63297674911405</v>
      </c>
      <c r="WZN88" s="310">
        <f t="shared" si="255"/>
        <v>-859.63297674911405</v>
      </c>
      <c r="WZO88" s="310">
        <f t="shared" si="255"/>
        <v>-859.63297674911405</v>
      </c>
      <c r="WZP88" s="310">
        <f t="shared" si="255"/>
        <v>-859.63297674911405</v>
      </c>
      <c r="WZQ88" s="310">
        <f t="shared" si="255"/>
        <v>-859.63297674911405</v>
      </c>
      <c r="WZR88" s="310">
        <f t="shared" si="255"/>
        <v>-859.63297674911405</v>
      </c>
      <c r="WZS88" s="310">
        <f t="shared" si="255"/>
        <v>-859.63297674911405</v>
      </c>
      <c r="WZT88" s="310">
        <f t="shared" si="255"/>
        <v>-859.63297674911405</v>
      </c>
      <c r="WZU88" s="310">
        <f t="shared" si="255"/>
        <v>-859.63297674911405</v>
      </c>
      <c r="WZV88" s="310">
        <f t="shared" si="255"/>
        <v>-859.63297674911405</v>
      </c>
      <c r="WZW88" s="310">
        <f t="shared" si="255"/>
        <v>-859.63297674911405</v>
      </c>
      <c r="WZX88" s="310">
        <f t="shared" si="255"/>
        <v>-859.63297674911405</v>
      </c>
      <c r="WZY88" s="310">
        <f t="shared" si="255"/>
        <v>-859.63297674911405</v>
      </c>
      <c r="WZZ88" s="310">
        <f t="shared" si="255"/>
        <v>-859.63297674911405</v>
      </c>
      <c r="XAA88" s="310">
        <f t="shared" si="255"/>
        <v>-859.63297674911405</v>
      </c>
      <c r="XAB88" s="310">
        <f t="shared" si="255"/>
        <v>-859.63297674911405</v>
      </c>
      <c r="XAC88" s="310">
        <f t="shared" si="255"/>
        <v>-859.63297674911405</v>
      </c>
      <c r="XAD88" s="310">
        <f t="shared" si="255"/>
        <v>-859.63297674911405</v>
      </c>
      <c r="XAE88" s="310">
        <f t="shared" si="255"/>
        <v>-859.63297674911405</v>
      </c>
      <c r="XAF88" s="310">
        <f t="shared" si="255"/>
        <v>-859.63297674911405</v>
      </c>
      <c r="XAG88" s="310">
        <f t="shared" si="255"/>
        <v>-859.63297674911405</v>
      </c>
      <c r="XAH88" s="310">
        <f t="shared" si="255"/>
        <v>-859.63297674911405</v>
      </c>
      <c r="XAI88" s="310">
        <f t="shared" si="255"/>
        <v>-859.63297674911405</v>
      </c>
      <c r="XAJ88" s="310">
        <f t="shared" si="255"/>
        <v>-859.63297674911405</v>
      </c>
      <c r="XAK88" s="310">
        <f t="shared" si="255"/>
        <v>-859.63297674911405</v>
      </c>
      <c r="XAL88" s="310">
        <f t="shared" si="255"/>
        <v>-859.63297674911405</v>
      </c>
      <c r="XAM88" s="310">
        <f t="shared" si="255"/>
        <v>-859.63297674911405</v>
      </c>
      <c r="XAN88" s="310">
        <f t="shared" si="255"/>
        <v>-859.63297674911405</v>
      </c>
      <c r="XAO88" s="310">
        <f t="shared" si="255"/>
        <v>-859.63297674911405</v>
      </c>
      <c r="XAP88" s="310">
        <f t="shared" ref="XAP88:XDA88" si="256">(XAP$87*$B101+SUM($F$8:$F$10)-((XAP$87*$B101+SUM($F$8:$F$10))/$F$11*$F$40)-($F$27*XAP$87/$D$7)-SUM($F$14:$F$26,$F$28:$F$33,$F$35:$F$36,$F$41))</f>
        <v>-859.63297674911405</v>
      </c>
      <c r="XAQ88" s="310">
        <f t="shared" si="256"/>
        <v>-859.63297674911405</v>
      </c>
      <c r="XAR88" s="310">
        <f t="shared" si="256"/>
        <v>-859.63297674911405</v>
      </c>
      <c r="XAS88" s="310">
        <f t="shared" si="256"/>
        <v>-859.63297674911405</v>
      </c>
      <c r="XAT88" s="310">
        <f t="shared" si="256"/>
        <v>-859.63297674911405</v>
      </c>
      <c r="XAU88" s="310">
        <f t="shared" si="256"/>
        <v>-859.63297674911405</v>
      </c>
      <c r="XAV88" s="310">
        <f t="shared" si="256"/>
        <v>-859.63297674911405</v>
      </c>
      <c r="XAW88" s="310">
        <f t="shared" si="256"/>
        <v>-859.63297674911405</v>
      </c>
      <c r="XAX88" s="310">
        <f t="shared" si="256"/>
        <v>-859.63297674911405</v>
      </c>
      <c r="XAY88" s="310">
        <f t="shared" si="256"/>
        <v>-859.63297674911405</v>
      </c>
      <c r="XAZ88" s="310">
        <f t="shared" si="256"/>
        <v>-859.63297674911405</v>
      </c>
      <c r="XBA88" s="310">
        <f t="shared" si="256"/>
        <v>-859.63297674911405</v>
      </c>
      <c r="XBB88" s="310">
        <f t="shared" si="256"/>
        <v>-859.63297674911405</v>
      </c>
      <c r="XBC88" s="310">
        <f t="shared" si="256"/>
        <v>-859.63297674911405</v>
      </c>
      <c r="XBD88" s="310">
        <f t="shared" si="256"/>
        <v>-859.63297674911405</v>
      </c>
      <c r="XBE88" s="310">
        <f t="shared" si="256"/>
        <v>-859.63297674911405</v>
      </c>
      <c r="XBF88" s="310">
        <f t="shared" si="256"/>
        <v>-859.63297674911405</v>
      </c>
      <c r="XBG88" s="310">
        <f t="shared" si="256"/>
        <v>-859.63297674911405</v>
      </c>
      <c r="XBH88" s="310">
        <f t="shared" si="256"/>
        <v>-859.63297674911405</v>
      </c>
      <c r="XBI88" s="310">
        <f t="shared" si="256"/>
        <v>-859.63297674911405</v>
      </c>
      <c r="XBJ88" s="310">
        <f t="shared" si="256"/>
        <v>-859.63297674911405</v>
      </c>
      <c r="XBK88" s="310">
        <f t="shared" si="256"/>
        <v>-859.63297674911405</v>
      </c>
      <c r="XBL88" s="310">
        <f t="shared" si="256"/>
        <v>-859.63297674911405</v>
      </c>
      <c r="XBM88" s="310">
        <f t="shared" si="256"/>
        <v>-859.63297674911405</v>
      </c>
      <c r="XBN88" s="310">
        <f t="shared" si="256"/>
        <v>-859.63297674911405</v>
      </c>
      <c r="XBO88" s="310">
        <f t="shared" si="256"/>
        <v>-859.63297674911405</v>
      </c>
      <c r="XBP88" s="310">
        <f t="shared" si="256"/>
        <v>-859.63297674911405</v>
      </c>
      <c r="XBQ88" s="310">
        <f t="shared" si="256"/>
        <v>-859.63297674911405</v>
      </c>
      <c r="XBR88" s="310">
        <f t="shared" si="256"/>
        <v>-859.63297674911405</v>
      </c>
      <c r="XBS88" s="310">
        <f t="shared" si="256"/>
        <v>-859.63297674911405</v>
      </c>
      <c r="XBT88" s="310">
        <f t="shared" si="256"/>
        <v>-859.63297674911405</v>
      </c>
      <c r="XBU88" s="310">
        <f t="shared" si="256"/>
        <v>-859.63297674911405</v>
      </c>
      <c r="XBV88" s="310">
        <f t="shared" si="256"/>
        <v>-859.63297674911405</v>
      </c>
      <c r="XBW88" s="310">
        <f t="shared" si="256"/>
        <v>-859.63297674911405</v>
      </c>
      <c r="XBX88" s="310">
        <f t="shared" si="256"/>
        <v>-859.63297674911405</v>
      </c>
      <c r="XBY88" s="310">
        <f t="shared" si="256"/>
        <v>-859.63297674911405</v>
      </c>
      <c r="XBZ88" s="310">
        <f t="shared" si="256"/>
        <v>-859.63297674911405</v>
      </c>
      <c r="XCA88" s="310">
        <f t="shared" si="256"/>
        <v>-859.63297674911405</v>
      </c>
      <c r="XCB88" s="310">
        <f t="shared" si="256"/>
        <v>-859.63297674911405</v>
      </c>
      <c r="XCC88" s="310">
        <f t="shared" si="256"/>
        <v>-859.63297674911405</v>
      </c>
      <c r="XCD88" s="310">
        <f t="shared" si="256"/>
        <v>-859.63297674911405</v>
      </c>
      <c r="XCE88" s="310">
        <f t="shared" si="256"/>
        <v>-859.63297674911405</v>
      </c>
      <c r="XCF88" s="310">
        <f t="shared" si="256"/>
        <v>-859.63297674911405</v>
      </c>
      <c r="XCG88" s="310">
        <f t="shared" si="256"/>
        <v>-859.63297674911405</v>
      </c>
      <c r="XCH88" s="310">
        <f t="shared" si="256"/>
        <v>-859.63297674911405</v>
      </c>
      <c r="XCI88" s="310">
        <f t="shared" si="256"/>
        <v>-859.63297674911405</v>
      </c>
      <c r="XCJ88" s="310">
        <f t="shared" si="256"/>
        <v>-859.63297674911405</v>
      </c>
      <c r="XCK88" s="310">
        <f t="shared" si="256"/>
        <v>-859.63297674911405</v>
      </c>
      <c r="XCL88" s="310">
        <f t="shared" si="256"/>
        <v>-859.63297674911405</v>
      </c>
      <c r="XCM88" s="310">
        <f t="shared" si="256"/>
        <v>-859.63297674911405</v>
      </c>
      <c r="XCN88" s="310">
        <f t="shared" si="256"/>
        <v>-859.63297674911405</v>
      </c>
      <c r="XCO88" s="310">
        <f t="shared" si="256"/>
        <v>-859.63297674911405</v>
      </c>
      <c r="XCP88" s="310">
        <f t="shared" si="256"/>
        <v>-859.63297674911405</v>
      </c>
      <c r="XCQ88" s="310">
        <f t="shared" si="256"/>
        <v>-859.63297674911405</v>
      </c>
      <c r="XCR88" s="310">
        <f t="shared" si="256"/>
        <v>-859.63297674911405</v>
      </c>
      <c r="XCS88" s="310">
        <f t="shared" si="256"/>
        <v>-859.63297674911405</v>
      </c>
      <c r="XCT88" s="310">
        <f t="shared" si="256"/>
        <v>-859.63297674911405</v>
      </c>
      <c r="XCU88" s="310">
        <f t="shared" si="256"/>
        <v>-859.63297674911405</v>
      </c>
      <c r="XCV88" s="310">
        <f t="shared" si="256"/>
        <v>-859.63297674911405</v>
      </c>
      <c r="XCW88" s="310">
        <f t="shared" si="256"/>
        <v>-859.63297674911405</v>
      </c>
      <c r="XCX88" s="310">
        <f t="shared" si="256"/>
        <v>-859.63297674911405</v>
      </c>
      <c r="XCY88" s="310">
        <f t="shared" si="256"/>
        <v>-859.63297674911405</v>
      </c>
      <c r="XCZ88" s="310">
        <f t="shared" si="256"/>
        <v>-859.63297674911405</v>
      </c>
      <c r="XDA88" s="310">
        <f t="shared" si="256"/>
        <v>-859.63297674911405</v>
      </c>
      <c r="XDB88" s="310">
        <f t="shared" ref="XDB88:XFD88" si="257">(XDB$87*$B101+SUM($F$8:$F$10)-((XDB$87*$B101+SUM($F$8:$F$10))/$F$11*$F$40)-($F$27*XDB$87/$D$7)-SUM($F$14:$F$26,$F$28:$F$33,$F$35:$F$36,$F$41))</f>
        <v>-859.63297674911405</v>
      </c>
      <c r="XDC88" s="310">
        <f t="shared" si="257"/>
        <v>-859.63297674911405</v>
      </c>
      <c r="XDD88" s="310">
        <f t="shared" si="257"/>
        <v>-859.63297674911405</v>
      </c>
      <c r="XDE88" s="310">
        <f t="shared" si="257"/>
        <v>-859.63297674911405</v>
      </c>
      <c r="XDF88" s="310">
        <f t="shared" si="257"/>
        <v>-859.63297674911405</v>
      </c>
      <c r="XDG88" s="310">
        <f t="shared" si="257"/>
        <v>-859.63297674911405</v>
      </c>
      <c r="XDH88" s="310">
        <f t="shared" si="257"/>
        <v>-859.63297674911405</v>
      </c>
      <c r="XDI88" s="310">
        <f t="shared" si="257"/>
        <v>-859.63297674911405</v>
      </c>
      <c r="XDJ88" s="310">
        <f t="shared" si="257"/>
        <v>-859.63297674911405</v>
      </c>
      <c r="XDK88" s="310">
        <f t="shared" si="257"/>
        <v>-859.63297674911405</v>
      </c>
      <c r="XDL88" s="310">
        <f t="shared" si="257"/>
        <v>-859.63297674911405</v>
      </c>
      <c r="XDM88" s="310">
        <f t="shared" si="257"/>
        <v>-859.63297674911405</v>
      </c>
      <c r="XDN88" s="310">
        <f t="shared" si="257"/>
        <v>-859.63297674911405</v>
      </c>
      <c r="XDO88" s="310">
        <f t="shared" si="257"/>
        <v>-859.63297674911405</v>
      </c>
      <c r="XDP88" s="310">
        <f t="shared" si="257"/>
        <v>-859.63297674911405</v>
      </c>
      <c r="XDQ88" s="310">
        <f t="shared" si="257"/>
        <v>-859.63297674911405</v>
      </c>
      <c r="XDR88" s="310">
        <f t="shared" si="257"/>
        <v>-859.63297674911405</v>
      </c>
      <c r="XDS88" s="310">
        <f t="shared" si="257"/>
        <v>-859.63297674911405</v>
      </c>
      <c r="XDT88" s="310">
        <f t="shared" si="257"/>
        <v>-859.63297674911405</v>
      </c>
      <c r="XDU88" s="310">
        <f t="shared" si="257"/>
        <v>-859.63297674911405</v>
      </c>
      <c r="XDV88" s="310">
        <f t="shared" si="257"/>
        <v>-859.63297674911405</v>
      </c>
      <c r="XDW88" s="310">
        <f t="shared" si="257"/>
        <v>-859.63297674911405</v>
      </c>
      <c r="XDX88" s="310">
        <f t="shared" si="257"/>
        <v>-859.63297674911405</v>
      </c>
      <c r="XDY88" s="310">
        <f t="shared" si="257"/>
        <v>-859.63297674911405</v>
      </c>
      <c r="XDZ88" s="310">
        <f t="shared" si="257"/>
        <v>-859.63297674911405</v>
      </c>
      <c r="XEA88" s="310">
        <f t="shared" si="257"/>
        <v>-859.63297674911405</v>
      </c>
      <c r="XEB88" s="310">
        <f t="shared" si="257"/>
        <v>-859.63297674911405</v>
      </c>
      <c r="XEC88" s="310">
        <f t="shared" si="257"/>
        <v>-859.63297674911405</v>
      </c>
      <c r="XED88" s="310">
        <f t="shared" si="257"/>
        <v>-859.63297674911405</v>
      </c>
      <c r="XEE88" s="310">
        <f t="shared" si="257"/>
        <v>-859.63297674911405</v>
      </c>
      <c r="XEF88" s="310">
        <f t="shared" si="257"/>
        <v>-859.63297674911405</v>
      </c>
      <c r="XEG88" s="310">
        <f t="shared" si="257"/>
        <v>-859.63297674911405</v>
      </c>
      <c r="XEH88" s="310">
        <f t="shared" si="257"/>
        <v>-859.63297674911405</v>
      </c>
      <c r="XEI88" s="310">
        <f t="shared" si="257"/>
        <v>-859.63297674911405</v>
      </c>
      <c r="XEJ88" s="310">
        <f t="shared" si="257"/>
        <v>-859.63297674911405</v>
      </c>
      <c r="XEK88" s="310">
        <f t="shared" si="257"/>
        <v>-859.63297674911405</v>
      </c>
      <c r="XEL88" s="310">
        <f t="shared" si="257"/>
        <v>-859.63297674911405</v>
      </c>
      <c r="XEM88" s="310">
        <f t="shared" si="257"/>
        <v>-859.63297674911405</v>
      </c>
      <c r="XEN88" s="310">
        <f t="shared" si="257"/>
        <v>-859.63297674911405</v>
      </c>
      <c r="XEO88" s="310">
        <f t="shared" si="257"/>
        <v>-859.63297674911405</v>
      </c>
      <c r="XEP88" s="310">
        <f t="shared" si="257"/>
        <v>-859.63297674911405</v>
      </c>
      <c r="XEQ88" s="310">
        <f t="shared" si="257"/>
        <v>-859.63297674911405</v>
      </c>
      <c r="XER88" s="310">
        <f t="shared" si="257"/>
        <v>-859.63297674911405</v>
      </c>
      <c r="XES88" s="310">
        <f t="shared" si="257"/>
        <v>-859.63297674911405</v>
      </c>
      <c r="XET88" s="310">
        <f t="shared" si="257"/>
        <v>-859.63297674911405</v>
      </c>
      <c r="XEU88" s="310">
        <f t="shared" si="257"/>
        <v>-859.63297674911405</v>
      </c>
      <c r="XEV88" s="310">
        <f t="shared" si="257"/>
        <v>-859.63297674911405</v>
      </c>
      <c r="XEW88" s="310">
        <f t="shared" si="257"/>
        <v>-859.63297674911405</v>
      </c>
      <c r="XEX88" s="310">
        <f t="shared" si="257"/>
        <v>-859.63297674911405</v>
      </c>
      <c r="XEY88" s="310">
        <f t="shared" si="257"/>
        <v>-859.63297674911405</v>
      </c>
      <c r="XEZ88" s="310">
        <f t="shared" si="257"/>
        <v>-859.63297674911405</v>
      </c>
      <c r="XFA88" s="310">
        <f t="shared" si="257"/>
        <v>-859.63297674911405</v>
      </c>
      <c r="XFB88" s="310">
        <f t="shared" si="257"/>
        <v>-859.63297674911405</v>
      </c>
      <c r="XFC88" s="310">
        <f t="shared" si="257"/>
        <v>-859.63297674911405</v>
      </c>
      <c r="XFD88" s="310">
        <f t="shared" si="257"/>
        <v>-859.63297674911405</v>
      </c>
    </row>
    <row r="89" spans="1:16384" s="3" customFormat="1">
      <c r="B89" s="95" t="str">
        <f>CONCATENATE(Equipment!B103,"; ",Equipment!C103)</f>
        <v xml:space="preserve">; </v>
      </c>
      <c r="C89" s="252">
        <f>IFERROR(Equipment!D103,"-")</f>
        <v>0</v>
      </c>
      <c r="D89" s="105" t="str">
        <f>IFERROR(Equipment!F103,"-")</f>
        <v>-</v>
      </c>
      <c r="E89" s="105" t="str">
        <f>IFERROR(Equipment!E103,"-")</f>
        <v>-</v>
      </c>
      <c r="F89" s="105" t="str">
        <f>IFERROR(Equipment!G103,"-")</f>
        <v/>
      </c>
      <c r="G89" s="105" t="str">
        <f>IFERROR(Equipment!H103,"-")</f>
        <v>-</v>
      </c>
      <c r="H89" s="20">
        <f t="shared" si="1"/>
        <v>0</v>
      </c>
    </row>
    <row r="90" spans="1:16384" s="3" customFormat="1" ht="17.25">
      <c r="B90" s="23" t="s">
        <v>72</v>
      </c>
      <c r="C90" s="108"/>
      <c r="D90" s="36">
        <f>SUM(D80:D89)</f>
        <v>0.77682545181534157</v>
      </c>
      <c r="E90" s="36">
        <f>SUM(E80:E89)</f>
        <v>6.8256336701988474</v>
      </c>
      <c r="F90" s="36">
        <f>SUM(F80:F89)</f>
        <v>88.527934591172311</v>
      </c>
      <c r="G90" s="36">
        <f>SUM(G80:G89)</f>
        <v>97.117156790001857</v>
      </c>
      <c r="H90" s="36">
        <f>SUM(H80:H89)</f>
        <v>185.64509138117415</v>
      </c>
    </row>
    <row r="91" spans="1:16384" s="3" customFormat="1"/>
    <row r="92" spans="1:16384" s="3" customFormat="1">
      <c r="B92" s="67" t="s">
        <v>414</v>
      </c>
    </row>
    <row r="93" spans="1:16384" s="3" customFormat="1">
      <c r="B93" s="67" t="s">
        <v>415</v>
      </c>
    </row>
    <row r="94" spans="1:16384" s="95" customFormat="1">
      <c r="A94" s="3"/>
      <c r="B94" s="67" t="s">
        <v>416</v>
      </c>
      <c r="C94" s="3"/>
      <c r="D94" s="3"/>
      <c r="E94" s="3"/>
      <c r="F94" s="3"/>
      <c r="G94" s="3"/>
      <c r="H94" s="3"/>
      <c r="I94" s="3"/>
    </row>
    <row r="95" spans="1:16384" s="3" customFormat="1"/>
    <row r="96" spans="1:16384" s="3" customFormat="1"/>
    <row r="97" spans="1:9"/>
    <row r="98" spans="1:9" hidden="1">
      <c r="B98" s="292" t="s">
        <v>960</v>
      </c>
    </row>
    <row r="99" spans="1:9" hidden="1">
      <c r="B99" s="368" t="s">
        <v>10</v>
      </c>
      <c r="C99" s="368"/>
      <c r="D99" s="368"/>
      <c r="E99" s="368"/>
      <c r="F99" s="368"/>
      <c r="G99" s="368"/>
      <c r="H99" s="368"/>
      <c r="I99" s="368"/>
    </row>
    <row r="100" spans="1:9" hidden="1">
      <c r="A100" s="369" t="s">
        <v>959</v>
      </c>
      <c r="B100" s="293"/>
      <c r="C100" s="321">
        <f>0.7*$D$7</f>
        <v>49</v>
      </c>
      <c r="D100" s="321">
        <f>0.8*$D$7</f>
        <v>56</v>
      </c>
      <c r="E100" s="321">
        <f>0.9*$D$7</f>
        <v>63</v>
      </c>
      <c r="F100" s="321">
        <f>1*$D$7</f>
        <v>70</v>
      </c>
      <c r="G100" s="321">
        <f>1.1*$D$7</f>
        <v>77</v>
      </c>
      <c r="H100" s="321">
        <f>1.2*$D$7</f>
        <v>84</v>
      </c>
      <c r="I100" s="321">
        <f>1.3*$D$7</f>
        <v>91</v>
      </c>
    </row>
    <row r="101" spans="1:9" hidden="1">
      <c r="A101" s="369"/>
      <c r="B101" s="300">
        <f>0.7*$E$7</f>
        <v>9.7999999999999989</v>
      </c>
      <c r="C101" s="309">
        <f t="shared" ref="C101:I107" si="258">(C$100*$B101+SUM($F$8:$F$10)-((C$100*$B101+SUM($F$8:$F$10))/$F$11*$F$40)-($F$27*C$100/$D$7)-SUM($F$14:$F$26,$F$28:$F$33,$F$35:$F$36,$F$41))</f>
        <v>-411.45719897133631</v>
      </c>
      <c r="D101" s="310">
        <f t="shared" si="258"/>
        <v>-347.43208786022512</v>
      </c>
      <c r="E101" s="310">
        <f t="shared" si="258"/>
        <v>-283.40697674911405</v>
      </c>
      <c r="F101" s="320">
        <f t="shared" si="258"/>
        <v>-219.38186563800298</v>
      </c>
      <c r="G101" s="310">
        <f t="shared" si="258"/>
        <v>-155.3567545268919</v>
      </c>
      <c r="H101" s="310">
        <f t="shared" si="258"/>
        <v>-91.331643415780832</v>
      </c>
      <c r="I101" s="310">
        <f t="shared" si="258"/>
        <v>-27.306532304669645</v>
      </c>
    </row>
    <row r="102" spans="1:9" hidden="1">
      <c r="A102" s="369"/>
      <c r="B102" s="300">
        <f>0.8*$E$7</f>
        <v>11.200000000000001</v>
      </c>
      <c r="C102" s="312">
        <f t="shared" si="258"/>
        <v>-343.54319897133621</v>
      </c>
      <c r="D102" s="313">
        <f t="shared" si="258"/>
        <v>-269.81608786022502</v>
      </c>
      <c r="E102" s="313">
        <f t="shared" si="258"/>
        <v>-196.08897674911395</v>
      </c>
      <c r="F102" s="318">
        <f t="shared" si="258"/>
        <v>-122.36186563800277</v>
      </c>
      <c r="G102" s="313">
        <f t="shared" si="258"/>
        <v>-48.634754526891697</v>
      </c>
      <c r="H102" s="313">
        <f t="shared" si="258"/>
        <v>25.092356584219374</v>
      </c>
      <c r="I102" s="313">
        <f t="shared" si="258"/>
        <v>98.819467695330445</v>
      </c>
    </row>
    <row r="103" spans="1:9" hidden="1">
      <c r="A103" s="369"/>
      <c r="B103" s="300">
        <f>0.9*$E$7</f>
        <v>12.6</v>
      </c>
      <c r="C103" s="312">
        <f t="shared" si="258"/>
        <v>-275.62919897133634</v>
      </c>
      <c r="D103" s="313">
        <f t="shared" si="258"/>
        <v>-192.20008786022504</v>
      </c>
      <c r="E103" s="313">
        <f t="shared" si="258"/>
        <v>-108.77097674911408</v>
      </c>
      <c r="F103" s="318">
        <f t="shared" si="258"/>
        <v>-25.341865638002901</v>
      </c>
      <c r="G103" s="313">
        <f t="shared" si="258"/>
        <v>58.087245473108055</v>
      </c>
      <c r="H103" s="313">
        <f t="shared" si="258"/>
        <v>141.51635658421901</v>
      </c>
      <c r="I103" s="313">
        <f t="shared" si="258"/>
        <v>224.94546769533031</v>
      </c>
    </row>
    <row r="104" spans="1:9" hidden="1">
      <c r="A104" s="369"/>
      <c r="B104" s="300">
        <f>1*$E$7</f>
        <v>14</v>
      </c>
      <c r="C104" s="317">
        <f t="shared" si="258"/>
        <v>-207.71519897133624</v>
      </c>
      <c r="D104" s="318">
        <f t="shared" si="258"/>
        <v>-114.58408786022505</v>
      </c>
      <c r="E104" s="318">
        <f t="shared" si="258"/>
        <v>-21.452976749113986</v>
      </c>
      <c r="F104" s="318">
        <f t="shared" si="258"/>
        <v>71.678134361997081</v>
      </c>
      <c r="G104" s="318">
        <f t="shared" si="258"/>
        <v>164.80924547310815</v>
      </c>
      <c r="H104" s="318">
        <f t="shared" si="258"/>
        <v>257.94035658421922</v>
      </c>
      <c r="I104" s="318">
        <f t="shared" si="258"/>
        <v>351.07146769533028</v>
      </c>
    </row>
    <row r="105" spans="1:9" hidden="1">
      <c r="A105" s="369"/>
      <c r="B105" s="300">
        <f>1.1*$E$7</f>
        <v>15.400000000000002</v>
      </c>
      <c r="C105" s="312">
        <f t="shared" si="258"/>
        <v>-139.80119897133613</v>
      </c>
      <c r="D105" s="313">
        <f t="shared" si="258"/>
        <v>-36.968087860224955</v>
      </c>
      <c r="E105" s="313">
        <f t="shared" si="258"/>
        <v>65.865023250886111</v>
      </c>
      <c r="F105" s="318">
        <f t="shared" si="258"/>
        <v>168.69813436199729</v>
      </c>
      <c r="G105" s="313">
        <f t="shared" si="258"/>
        <v>271.53124547310836</v>
      </c>
      <c r="H105" s="313">
        <f t="shared" si="258"/>
        <v>374.36435658421942</v>
      </c>
      <c r="I105" s="313">
        <f t="shared" si="258"/>
        <v>477.19746769533049</v>
      </c>
    </row>
    <row r="106" spans="1:9" hidden="1">
      <c r="A106" s="369"/>
      <c r="B106" s="300">
        <f>1.2*$E$7</f>
        <v>16.8</v>
      </c>
      <c r="C106" s="312">
        <f t="shared" si="258"/>
        <v>-71.887198971336261</v>
      </c>
      <c r="D106" s="313">
        <f t="shared" si="258"/>
        <v>40.64791213977503</v>
      </c>
      <c r="E106" s="313">
        <f t="shared" si="258"/>
        <v>153.18302325088598</v>
      </c>
      <c r="F106" s="318">
        <f t="shared" si="258"/>
        <v>265.71813436199704</v>
      </c>
      <c r="G106" s="313">
        <f t="shared" si="258"/>
        <v>378.25324547310834</v>
      </c>
      <c r="H106" s="313">
        <f t="shared" si="258"/>
        <v>490.7883565842194</v>
      </c>
      <c r="I106" s="313">
        <f t="shared" si="258"/>
        <v>603.32346769533024</v>
      </c>
    </row>
    <row r="107" spans="1:9" hidden="1">
      <c r="A107" s="369"/>
      <c r="B107" s="302">
        <f>1.3*$E$7</f>
        <v>18.2</v>
      </c>
      <c r="C107" s="315">
        <f t="shared" si="258"/>
        <v>-3.9731989713363873</v>
      </c>
      <c r="D107" s="297">
        <f t="shared" si="258"/>
        <v>118.26391213977467</v>
      </c>
      <c r="E107" s="297">
        <f t="shared" si="258"/>
        <v>240.50102325088596</v>
      </c>
      <c r="F107" s="298">
        <f t="shared" si="258"/>
        <v>362.73813436199703</v>
      </c>
      <c r="G107" s="297">
        <f t="shared" si="258"/>
        <v>484.97524547310809</v>
      </c>
      <c r="H107" s="297">
        <f t="shared" si="258"/>
        <v>607.21235658421915</v>
      </c>
      <c r="I107" s="297">
        <f t="shared" si="258"/>
        <v>729.44946769533044</v>
      </c>
    </row>
    <row r="108" spans="1:9" hidden="1">
      <c r="E108" s="3" t="s">
        <v>968</v>
      </c>
      <c r="F108" s="12">
        <f>F49</f>
        <v>71.678134361997081</v>
      </c>
    </row>
    <row r="109" spans="1:9"/>
    <row r="110" spans="1:9"/>
    <row r="111" spans="1:9"/>
    <row r="112" spans="1:9"/>
    <row r="119" s="3" customFormat="1"/>
    <row r="120" s="3" customFormat="1"/>
    <row r="121" s="3" customFormat="1"/>
    <row r="122" s="3" customFormat="1"/>
    <row r="123" s="3" customFormat="1"/>
    <row r="124" s="3" customFormat="1"/>
    <row r="955" spans="2:3" hidden="1">
      <c r="B955" s="3" t="s">
        <v>74</v>
      </c>
    </row>
    <row r="956" spans="2:3" hidden="1">
      <c r="B956" s="3" t="s">
        <v>75</v>
      </c>
      <c r="C956" s="3">
        <v>5</v>
      </c>
    </row>
    <row r="957" spans="2:3" hidden="1">
      <c r="B957" s="3" t="s">
        <v>76</v>
      </c>
      <c r="C957" s="3">
        <v>1</v>
      </c>
    </row>
    <row r="958" spans="2:3" hidden="1">
      <c r="B958" s="3" t="s">
        <v>77</v>
      </c>
      <c r="C958" s="3">
        <v>1</v>
      </c>
    </row>
    <row r="959" spans="2:3" hidden="1">
      <c r="B959" s="3" t="s">
        <v>78</v>
      </c>
      <c r="C959" s="3">
        <v>2</v>
      </c>
    </row>
    <row r="960" spans="2:3" hidden="1">
      <c r="B960" s="3" t="s">
        <v>79</v>
      </c>
      <c r="C960" s="3">
        <v>1</v>
      </c>
    </row>
    <row r="961" spans="2:3" hidden="1">
      <c r="B961" s="3" t="s">
        <v>80</v>
      </c>
      <c r="C961" s="3">
        <v>0</v>
      </c>
    </row>
    <row r="962" spans="2:3" hidden="1">
      <c r="B962" s="3" t="s">
        <v>81</v>
      </c>
      <c r="C962" s="3">
        <v>0</v>
      </c>
    </row>
    <row r="963" spans="2:3" hidden="1">
      <c r="B963" s="3" t="s">
        <v>82</v>
      </c>
      <c r="C963" s="3">
        <v>0</v>
      </c>
    </row>
    <row r="964" spans="2:3" hidden="1">
      <c r="B964" s="3" t="s">
        <v>83</v>
      </c>
      <c r="C964" s="3">
        <v>0</v>
      </c>
    </row>
    <row r="965" spans="2:3" hidden="1">
      <c r="B965" s="3" t="s">
        <v>84</v>
      </c>
      <c r="C965" s="3">
        <v>0</v>
      </c>
    </row>
    <row r="966" spans="2:3" hidden="1">
      <c r="B966" s="3" t="s">
        <v>85</v>
      </c>
      <c r="C966" s="3">
        <v>0</v>
      </c>
    </row>
    <row r="967" spans="2:3" hidden="1">
      <c r="B967" s="3" t="s">
        <v>86</v>
      </c>
      <c r="C967" s="3" t="b">
        <v>1</v>
      </c>
    </row>
    <row r="968" spans="2:3" hidden="1">
      <c r="B968" s="3" t="s">
        <v>87</v>
      </c>
      <c r="C968" s="3">
        <v>0</v>
      </c>
    </row>
    <row r="969" spans="2:3" hidden="1">
      <c r="B969" s="3" t="s">
        <v>88</v>
      </c>
      <c r="C969" s="3" t="b">
        <v>1</v>
      </c>
    </row>
    <row r="970" spans="2:3" hidden="1">
      <c r="B970" s="3" t="s">
        <v>89</v>
      </c>
      <c r="C970" s="3">
        <v>0</v>
      </c>
    </row>
    <row r="971" spans="2:3" hidden="1">
      <c r="B971" s="3" t="s">
        <v>90</v>
      </c>
      <c r="C971" s="3">
        <v>0</v>
      </c>
    </row>
    <row r="972" spans="2:3" hidden="1">
      <c r="B972" s="3" t="s">
        <v>91</v>
      </c>
      <c r="C972" s="3" t="b">
        <v>1</v>
      </c>
    </row>
    <row r="973" spans="2:3" hidden="1">
      <c r="B973" s="3" t="s">
        <v>92</v>
      </c>
      <c r="C973" s="3">
        <v>0</v>
      </c>
    </row>
    <row r="974" spans="2:3" hidden="1">
      <c r="B974" s="3" t="s">
        <v>93</v>
      </c>
      <c r="C974" s="3">
        <v>0</v>
      </c>
    </row>
    <row r="975" spans="2:3" hidden="1">
      <c r="B975" s="3" t="s">
        <v>94</v>
      </c>
      <c r="C975" s="3">
        <v>0</v>
      </c>
    </row>
    <row r="976" spans="2:3" hidden="1">
      <c r="B976" s="3" t="s">
        <v>95</v>
      </c>
      <c r="C976" s="3">
        <v>0</v>
      </c>
    </row>
    <row r="977" spans="2:3" hidden="1">
      <c r="B977" s="3" t="s">
        <v>96</v>
      </c>
      <c r="C977" s="3" t="s">
        <v>392</v>
      </c>
    </row>
    <row r="978" spans="2:3" hidden="1">
      <c r="B978" s="3" t="s">
        <v>97</v>
      </c>
      <c r="C978" s="3">
        <v>100</v>
      </c>
    </row>
    <row r="979" spans="2:3" hidden="1">
      <c r="B979" s="3" t="s">
        <v>98</v>
      </c>
      <c r="C979" s="3">
        <v>25</v>
      </c>
    </row>
    <row r="980" spans="2:3" hidden="1">
      <c r="B980" s="3" t="s">
        <v>99</v>
      </c>
      <c r="C980" s="3">
        <v>9</v>
      </c>
    </row>
    <row r="981" spans="2:3" hidden="1">
      <c r="B981" s="3" t="s">
        <v>100</v>
      </c>
      <c r="C981" s="3">
        <v>0</v>
      </c>
    </row>
    <row r="982" spans="2:3" hidden="1">
      <c r="B982" s="3" t="s">
        <v>101</v>
      </c>
      <c r="C982" s="3">
        <v>0</v>
      </c>
    </row>
    <row r="983" spans="2:3" hidden="1">
      <c r="B983" s="3" t="s">
        <v>102</v>
      </c>
      <c r="C983" s="3">
        <v>0</v>
      </c>
    </row>
    <row r="984" spans="2:3" hidden="1">
      <c r="B984" s="3" t="s">
        <v>103</v>
      </c>
      <c r="C984" s="3">
        <v>0</v>
      </c>
    </row>
    <row r="985" spans="2:3" hidden="1">
      <c r="B985" s="3" t="s">
        <v>104</v>
      </c>
      <c r="C985" s="3">
        <v>0</v>
      </c>
    </row>
    <row r="986" spans="2:3" hidden="1">
      <c r="B986" s="3" t="s">
        <v>105</v>
      </c>
      <c r="C986" s="3">
        <v>60</v>
      </c>
    </row>
    <row r="987" spans="2:3" hidden="1">
      <c r="B987" s="3" t="s">
        <v>106</v>
      </c>
      <c r="C987" s="3">
        <v>0</v>
      </c>
    </row>
    <row r="988" spans="2:3" hidden="1">
      <c r="B988" s="3" t="s">
        <v>107</v>
      </c>
      <c r="C988" s="3">
        <v>0</v>
      </c>
    </row>
    <row r="989" spans="2:3" hidden="1">
      <c r="B989" s="3" t="s">
        <v>108</v>
      </c>
      <c r="C989" s="3">
        <v>0</v>
      </c>
    </row>
    <row r="990" spans="2:3" hidden="1">
      <c r="B990" s="3" t="s">
        <v>109</v>
      </c>
      <c r="C990" s="3">
        <v>0</v>
      </c>
    </row>
    <row r="991" spans="2:3" hidden="1">
      <c r="B991" s="3" t="s">
        <v>110</v>
      </c>
      <c r="C991" s="3">
        <v>0</v>
      </c>
    </row>
    <row r="992" spans="2:3" hidden="1">
      <c r="B992" s="3" t="s">
        <v>111</v>
      </c>
      <c r="C992" s="3">
        <v>200000</v>
      </c>
    </row>
    <row r="993" spans="2:3" hidden="1">
      <c r="B993" s="3" t="s">
        <v>112</v>
      </c>
      <c r="C993" s="3">
        <v>0</v>
      </c>
    </row>
    <row r="994" spans="2:3" hidden="1">
      <c r="B994" s="3" t="s">
        <v>113</v>
      </c>
      <c r="C994" s="3">
        <v>0</v>
      </c>
    </row>
    <row r="995" spans="2:3" hidden="1">
      <c r="B995" s="3" t="s">
        <v>114</v>
      </c>
      <c r="C995" s="3">
        <v>0</v>
      </c>
    </row>
    <row r="996" spans="2:3" hidden="1">
      <c r="B996" s="3" t="s">
        <v>115</v>
      </c>
      <c r="C996" s="3">
        <v>0</v>
      </c>
    </row>
    <row r="997" spans="2:3" hidden="1">
      <c r="B997" s="3" t="s">
        <v>116</v>
      </c>
      <c r="C997" s="3">
        <v>0</v>
      </c>
    </row>
    <row r="998" spans="2:3" hidden="1">
      <c r="B998" s="3" t="s">
        <v>117</v>
      </c>
      <c r="C998" s="3">
        <v>0</v>
      </c>
    </row>
    <row r="999" spans="2:3" hidden="1">
      <c r="B999" s="3" t="s">
        <v>118</v>
      </c>
      <c r="C999" s="3">
        <v>0</v>
      </c>
    </row>
    <row r="1000" spans="2:3" hidden="1">
      <c r="B1000" s="3" t="s">
        <v>119</v>
      </c>
      <c r="C1000" s="3">
        <v>20</v>
      </c>
    </row>
    <row r="1001" spans="2:3" hidden="1">
      <c r="B1001" s="3" t="s">
        <v>120</v>
      </c>
      <c r="C1001" s="3">
        <v>35</v>
      </c>
    </row>
    <row r="1002" spans="2:3" hidden="1">
      <c r="B1002" s="3" t="s">
        <v>121</v>
      </c>
      <c r="C1002" s="3">
        <v>0</v>
      </c>
    </row>
    <row r="1003" spans="2:3" hidden="1">
      <c r="B1003" s="3" t="s">
        <v>122</v>
      </c>
      <c r="C1003" s="3">
        <v>0</v>
      </c>
    </row>
    <row r="1004" spans="2:3" hidden="1">
      <c r="B1004" s="3" t="s">
        <v>123</v>
      </c>
      <c r="C1004" s="3">
        <v>0</v>
      </c>
    </row>
    <row r="1005" spans="2:3" hidden="1">
      <c r="B1005" s="3" t="s">
        <v>124</v>
      </c>
      <c r="C1005" s="3">
        <v>0</v>
      </c>
    </row>
    <row r="1006" spans="2:3" hidden="1">
      <c r="B1006" s="3" t="s">
        <v>125</v>
      </c>
      <c r="C1006" s="3">
        <v>0</v>
      </c>
    </row>
    <row r="1007" spans="2:3" hidden="1">
      <c r="B1007" s="3" t="s">
        <v>126</v>
      </c>
      <c r="C1007" s="3">
        <v>0</v>
      </c>
    </row>
    <row r="1008" spans="2:3" hidden="1">
      <c r="B1008" s="3" t="s">
        <v>127</v>
      </c>
      <c r="C1008" s="3">
        <v>0.49</v>
      </c>
    </row>
    <row r="1009" spans="2:3" hidden="1">
      <c r="B1009" s="3" t="s">
        <v>128</v>
      </c>
      <c r="C1009" s="3">
        <v>0.4</v>
      </c>
    </row>
    <row r="1010" spans="2:3" hidden="1">
      <c r="B1010" s="3" t="s">
        <v>129</v>
      </c>
      <c r="C1010" s="3">
        <v>0</v>
      </c>
    </row>
    <row r="1011" spans="2:3" hidden="1">
      <c r="B1011" s="3" t="s">
        <v>130</v>
      </c>
      <c r="C1011" s="3">
        <v>0</v>
      </c>
    </row>
    <row r="1012" spans="2:3" hidden="1">
      <c r="B1012" s="3" t="s">
        <v>131</v>
      </c>
      <c r="C1012" s="3">
        <v>0</v>
      </c>
    </row>
    <row r="1013" spans="2:3" hidden="1">
      <c r="B1013" s="3" t="s">
        <v>132</v>
      </c>
      <c r="C1013" s="3">
        <v>0</v>
      </c>
    </row>
    <row r="1014" spans="2:3" hidden="1">
      <c r="B1014" s="3" t="s">
        <v>133</v>
      </c>
      <c r="C1014" s="3">
        <v>0</v>
      </c>
    </row>
    <row r="1015" spans="2:3" hidden="1">
      <c r="B1015" s="3" t="s">
        <v>134</v>
      </c>
      <c r="C1015" s="3">
        <v>0</v>
      </c>
    </row>
    <row r="1016" spans="2:3" hidden="1">
      <c r="B1016" s="3" t="s">
        <v>135</v>
      </c>
      <c r="C1016" s="3">
        <v>1</v>
      </c>
    </row>
    <row r="1017" spans="2:3" hidden="1">
      <c r="B1017" s="3" t="s">
        <v>136</v>
      </c>
      <c r="C1017" s="3">
        <v>0</v>
      </c>
    </row>
    <row r="1018" spans="2:3" hidden="1">
      <c r="B1018" s="3" t="s">
        <v>137</v>
      </c>
      <c r="C1018" s="3">
        <v>0</v>
      </c>
    </row>
    <row r="1019" spans="2:3" hidden="1">
      <c r="B1019" s="3" t="s">
        <v>138</v>
      </c>
      <c r="C1019" s="3">
        <v>1</v>
      </c>
    </row>
    <row r="1020" spans="2:3" hidden="1">
      <c r="B1020" s="3" t="s">
        <v>139</v>
      </c>
      <c r="C1020" s="3">
        <v>0</v>
      </c>
    </row>
    <row r="1021" spans="2:3" hidden="1">
      <c r="B1021" s="3" t="s">
        <v>140</v>
      </c>
      <c r="C1021" s="3">
        <v>0</v>
      </c>
    </row>
    <row r="1022" spans="2:3" hidden="1">
      <c r="B1022" s="3" t="s">
        <v>141</v>
      </c>
      <c r="C1022" s="3">
        <v>0</v>
      </c>
    </row>
    <row r="1023" spans="2:3" hidden="1">
      <c r="B1023" s="3" t="s">
        <v>142</v>
      </c>
      <c r="C1023" s="3">
        <v>0</v>
      </c>
    </row>
    <row r="1024" spans="2:3" hidden="1">
      <c r="B1024" s="3" t="s">
        <v>143</v>
      </c>
      <c r="C1024" s="3">
        <v>8.75</v>
      </c>
    </row>
    <row r="1025" spans="2:3" hidden="1">
      <c r="B1025" s="3" t="s">
        <v>144</v>
      </c>
      <c r="C1025" s="3">
        <v>0</v>
      </c>
    </row>
    <row r="1026" spans="2:3" hidden="1">
      <c r="B1026" s="3" t="s">
        <v>145</v>
      </c>
      <c r="C1026" s="3">
        <v>0</v>
      </c>
    </row>
    <row r="1027" spans="2:3" hidden="1">
      <c r="B1027" s="3" t="s">
        <v>146</v>
      </c>
      <c r="C1027" s="3">
        <v>0</v>
      </c>
    </row>
    <row r="1028" spans="2:3" hidden="1">
      <c r="B1028" s="3" t="s">
        <v>147</v>
      </c>
      <c r="C1028" s="3">
        <v>0</v>
      </c>
    </row>
    <row r="1029" spans="2:3" hidden="1">
      <c r="B1029" s="3" t="s">
        <v>148</v>
      </c>
      <c r="C1029" s="3">
        <v>0</v>
      </c>
    </row>
    <row r="1030" spans="2:3" hidden="1">
      <c r="B1030" s="3" t="s">
        <v>149</v>
      </c>
      <c r="C1030" s="3">
        <v>0</v>
      </c>
    </row>
    <row r="1031" spans="2:3" hidden="1">
      <c r="B1031" s="3" t="s">
        <v>150</v>
      </c>
      <c r="C1031" s="3">
        <v>0</v>
      </c>
    </row>
    <row r="1032" spans="2:3" hidden="1">
      <c r="B1032" s="3" t="s">
        <v>151</v>
      </c>
      <c r="C1032" s="3">
        <v>0</v>
      </c>
    </row>
    <row r="1033" spans="2:3" hidden="1">
      <c r="B1033" s="3" t="s">
        <v>152</v>
      </c>
      <c r="C1033" s="3">
        <v>0</v>
      </c>
    </row>
    <row r="1034" spans="2:3" hidden="1">
      <c r="B1034" s="3" t="s">
        <v>153</v>
      </c>
      <c r="C1034" s="3">
        <v>0</v>
      </c>
    </row>
    <row r="1035" spans="2:3" hidden="1">
      <c r="B1035" s="3" t="s">
        <v>154</v>
      </c>
      <c r="C1035" s="3">
        <v>0</v>
      </c>
    </row>
    <row r="1036" spans="2:3" hidden="1">
      <c r="B1036" s="3" t="s">
        <v>155</v>
      </c>
      <c r="C1036" s="3">
        <v>0</v>
      </c>
    </row>
    <row r="1037" spans="2:3" hidden="1">
      <c r="B1037" s="3" t="s">
        <v>156</v>
      </c>
      <c r="C1037" s="3">
        <v>0</v>
      </c>
    </row>
    <row r="1038" spans="2:3" hidden="1">
      <c r="B1038" s="3" t="s">
        <v>157</v>
      </c>
      <c r="C1038" s="3">
        <v>0</v>
      </c>
    </row>
    <row r="1039" spans="2:3" hidden="1">
      <c r="B1039" s="3" t="s">
        <v>158</v>
      </c>
      <c r="C1039" s="3">
        <v>0.5</v>
      </c>
    </row>
    <row r="1040" spans="2:3" hidden="1">
      <c r="B1040" s="3" t="s">
        <v>159</v>
      </c>
      <c r="C1040" s="3">
        <v>13.5</v>
      </c>
    </row>
    <row r="1041" spans="2:3" hidden="1">
      <c r="B1041" s="3" t="s">
        <v>160</v>
      </c>
      <c r="C1041" s="3">
        <v>18</v>
      </c>
    </row>
    <row r="1042" spans="2:3" hidden="1">
      <c r="B1042" s="3" t="s">
        <v>161</v>
      </c>
      <c r="C1042" s="3">
        <v>0</v>
      </c>
    </row>
    <row r="1043" spans="2:3" hidden="1">
      <c r="B1043" s="3" t="s">
        <v>162</v>
      </c>
      <c r="C1043" s="3">
        <v>0</v>
      </c>
    </row>
    <row r="1044" spans="2:3" hidden="1">
      <c r="B1044" s="3" t="s">
        <v>163</v>
      </c>
      <c r="C1044" s="3">
        <v>0</v>
      </c>
    </row>
    <row r="1045" spans="2:3" hidden="1">
      <c r="B1045" s="3" t="s">
        <v>164</v>
      </c>
      <c r="C1045" s="3">
        <v>3600</v>
      </c>
    </row>
    <row r="1046" spans="2:3" hidden="1">
      <c r="B1046" s="3" t="s">
        <v>165</v>
      </c>
      <c r="C1046" s="3">
        <v>0</v>
      </c>
    </row>
    <row r="1047" spans="2:3" hidden="1">
      <c r="B1047" s="3" t="s">
        <v>166</v>
      </c>
      <c r="C1047" s="3">
        <v>0</v>
      </c>
    </row>
    <row r="1048" spans="2:3" hidden="1">
      <c r="B1048" s="3" t="s">
        <v>167</v>
      </c>
      <c r="C1048" s="3">
        <v>0</v>
      </c>
    </row>
    <row r="1049" spans="2:3" hidden="1">
      <c r="B1049" s="3" t="s">
        <v>168</v>
      </c>
      <c r="C1049" s="3">
        <v>0</v>
      </c>
    </row>
    <row r="1050" spans="2:3" hidden="1">
      <c r="B1050" s="3" t="s">
        <v>169</v>
      </c>
      <c r="C1050" s="3">
        <v>6</v>
      </c>
    </row>
    <row r="1051" spans="2:3" hidden="1">
      <c r="B1051" s="3" t="s">
        <v>170</v>
      </c>
      <c r="C1051" s="3">
        <v>3.65</v>
      </c>
    </row>
    <row r="1052" spans="2:3" hidden="1">
      <c r="B1052" s="3" t="s">
        <v>171</v>
      </c>
      <c r="C1052" s="3">
        <v>3.38</v>
      </c>
    </row>
    <row r="1053" spans="2:3" hidden="1">
      <c r="B1053" s="3" t="s">
        <v>172</v>
      </c>
      <c r="C1053" s="3">
        <v>0</v>
      </c>
    </row>
    <row r="1054" spans="2:3" hidden="1">
      <c r="B1054" s="3" t="s">
        <v>173</v>
      </c>
      <c r="C1054" s="3">
        <v>0</v>
      </c>
    </row>
    <row r="1055" spans="2:3" hidden="1">
      <c r="B1055" s="3" t="s">
        <v>174</v>
      </c>
      <c r="C1055" s="3">
        <v>0</v>
      </c>
    </row>
    <row r="1056" spans="2:3" hidden="1">
      <c r="B1056" s="3" t="s">
        <v>175</v>
      </c>
      <c r="C1056" s="3">
        <v>0</v>
      </c>
    </row>
    <row r="1057" spans="2:3" hidden="1">
      <c r="B1057" s="3" t="s">
        <v>176</v>
      </c>
      <c r="C1057" s="3">
        <v>0</v>
      </c>
    </row>
    <row r="1058" spans="2:3" hidden="1">
      <c r="B1058" s="3" t="s">
        <v>177</v>
      </c>
      <c r="C1058" s="3">
        <v>0</v>
      </c>
    </row>
    <row r="1059" spans="2:3" hidden="1">
      <c r="B1059" s="3" t="s">
        <v>178</v>
      </c>
      <c r="C1059" s="3">
        <v>0</v>
      </c>
    </row>
    <row r="1060" spans="2:3" hidden="1">
      <c r="B1060" s="3" t="s">
        <v>179</v>
      </c>
      <c r="C1060" s="3">
        <v>0</v>
      </c>
    </row>
    <row r="1061" spans="2:3" hidden="1">
      <c r="B1061" s="3" t="s">
        <v>180</v>
      </c>
      <c r="C1061" s="3">
        <v>0</v>
      </c>
    </row>
    <row r="1062" spans="2:3" hidden="1">
      <c r="B1062" s="3" t="s">
        <v>181</v>
      </c>
      <c r="C1062" s="3">
        <v>5</v>
      </c>
    </row>
    <row r="1063" spans="2:3" hidden="1">
      <c r="B1063" s="3" t="s">
        <v>182</v>
      </c>
      <c r="C1063" s="3">
        <v>0</v>
      </c>
    </row>
    <row r="1064" spans="2:3" hidden="1">
      <c r="B1064" s="3" t="s">
        <v>183</v>
      </c>
      <c r="C1064" s="3">
        <v>0</v>
      </c>
    </row>
    <row r="1065" spans="2:3" hidden="1">
      <c r="B1065" s="3" t="s">
        <v>184</v>
      </c>
      <c r="C1065" s="3">
        <v>0</v>
      </c>
    </row>
    <row r="1066" spans="2:3" hidden="1">
      <c r="B1066" s="3" t="s">
        <v>185</v>
      </c>
      <c r="C1066" s="3">
        <v>6800</v>
      </c>
    </row>
    <row r="1067" spans="2:3" hidden="1">
      <c r="B1067" s="3" t="s">
        <v>186</v>
      </c>
      <c r="C1067" s="3">
        <v>0</v>
      </c>
    </row>
    <row r="1068" spans="2:3" hidden="1">
      <c r="B1068" s="3" t="s">
        <v>187</v>
      </c>
      <c r="C1068" s="3">
        <v>0</v>
      </c>
    </row>
    <row r="1069" spans="2:3" hidden="1">
      <c r="B1069" s="3" t="s">
        <v>188</v>
      </c>
      <c r="C1069" s="3">
        <v>8500</v>
      </c>
    </row>
    <row r="1070" spans="2:3" hidden="1">
      <c r="B1070" s="3" t="s">
        <v>189</v>
      </c>
      <c r="C1070" s="3">
        <v>0</v>
      </c>
    </row>
    <row r="1071" spans="2:3" hidden="1">
      <c r="B1071" s="3" t="s">
        <v>190</v>
      </c>
      <c r="C1071" s="3">
        <v>15000</v>
      </c>
    </row>
    <row r="1072" spans="2:3" hidden="1">
      <c r="B1072" s="3" t="s">
        <v>191</v>
      </c>
      <c r="C1072" s="3">
        <v>3</v>
      </c>
    </row>
    <row r="1073" spans="2:3" hidden="1">
      <c r="B1073" s="3" t="s">
        <v>192</v>
      </c>
      <c r="C1073" s="3">
        <v>0</v>
      </c>
    </row>
    <row r="1074" spans="2:3" hidden="1">
      <c r="B1074" s="3" t="s">
        <v>193</v>
      </c>
      <c r="C1074" s="3">
        <v>0</v>
      </c>
    </row>
    <row r="1075" spans="2:3" hidden="1">
      <c r="B1075" s="3" t="s">
        <v>194</v>
      </c>
      <c r="C1075" s="3">
        <v>0</v>
      </c>
    </row>
    <row r="1076" spans="2:3" hidden="1">
      <c r="B1076" s="3" t="s">
        <v>195</v>
      </c>
      <c r="C1076" s="3">
        <v>0</v>
      </c>
    </row>
    <row r="1077" spans="2:3" hidden="1">
      <c r="B1077" s="3" t="s">
        <v>196</v>
      </c>
      <c r="C1077" s="3">
        <v>0</v>
      </c>
    </row>
    <row r="1078" spans="2:3" hidden="1">
      <c r="B1078" s="3" t="s">
        <v>197</v>
      </c>
      <c r="C1078" s="3">
        <v>0</v>
      </c>
    </row>
    <row r="1079" spans="2:3" hidden="1">
      <c r="B1079" s="3" t="s">
        <v>198</v>
      </c>
      <c r="C1079" s="3">
        <v>0</v>
      </c>
    </row>
    <row r="1080" spans="2:3" hidden="1">
      <c r="B1080" s="3" t="s">
        <v>199</v>
      </c>
      <c r="C1080" s="3">
        <v>0</v>
      </c>
    </row>
    <row r="1081" spans="2:3" hidden="1">
      <c r="B1081" s="3" t="s">
        <v>200</v>
      </c>
      <c r="C1081" s="3">
        <v>0</v>
      </c>
    </row>
    <row r="1082" spans="2:3" hidden="1">
      <c r="B1082" s="3" t="s">
        <v>201</v>
      </c>
      <c r="C1082" s="3">
        <v>0</v>
      </c>
    </row>
    <row r="1083" spans="2:3" hidden="1">
      <c r="B1083" s="3" t="s">
        <v>202</v>
      </c>
      <c r="C1083" s="3">
        <v>0</v>
      </c>
    </row>
    <row r="1084" spans="2:3" hidden="1">
      <c r="B1084" s="3" t="s">
        <v>203</v>
      </c>
      <c r="C1084" s="3">
        <v>0</v>
      </c>
    </row>
    <row r="1085" spans="2:3" hidden="1">
      <c r="B1085" s="3" t="s">
        <v>204</v>
      </c>
      <c r="C1085" s="3">
        <v>0</v>
      </c>
    </row>
    <row r="1086" spans="2:3" hidden="1">
      <c r="B1086" s="3" t="s">
        <v>205</v>
      </c>
      <c r="C1086" s="3">
        <v>0</v>
      </c>
    </row>
    <row r="1087" spans="2:3" hidden="1">
      <c r="B1087" s="3" t="s">
        <v>206</v>
      </c>
      <c r="C1087" s="3">
        <v>0</v>
      </c>
    </row>
    <row r="1088" spans="2:3" hidden="1">
      <c r="B1088" s="3" t="s">
        <v>207</v>
      </c>
      <c r="C1088" s="3">
        <v>0</v>
      </c>
    </row>
    <row r="1089" spans="2:3" hidden="1">
      <c r="B1089" s="3" t="s">
        <v>208</v>
      </c>
      <c r="C1089" s="3">
        <v>0</v>
      </c>
    </row>
    <row r="1090" spans="2:3" hidden="1">
      <c r="B1090" s="3" t="s">
        <v>209</v>
      </c>
      <c r="C1090" s="3">
        <v>0</v>
      </c>
    </row>
    <row r="1091" spans="2:3" hidden="1">
      <c r="B1091" s="3" t="s">
        <v>210</v>
      </c>
      <c r="C1091" s="3">
        <v>0</v>
      </c>
    </row>
    <row r="1092" spans="2:3" hidden="1">
      <c r="B1092" s="3" t="s">
        <v>211</v>
      </c>
      <c r="C1092" s="3">
        <v>0</v>
      </c>
    </row>
    <row r="1093" spans="2:3" hidden="1">
      <c r="B1093" s="3" t="s">
        <v>212</v>
      </c>
      <c r="C1093" s="3">
        <v>0</v>
      </c>
    </row>
    <row r="1094" spans="2:3" hidden="1">
      <c r="B1094" s="3" t="s">
        <v>213</v>
      </c>
      <c r="C1094" s="3">
        <v>0</v>
      </c>
    </row>
    <row r="1095" spans="2:3" hidden="1">
      <c r="B1095" s="3" t="s">
        <v>214</v>
      </c>
      <c r="C1095" s="3">
        <v>0</v>
      </c>
    </row>
    <row r="1096" spans="2:3" hidden="1">
      <c r="B1096" s="3" t="s">
        <v>215</v>
      </c>
      <c r="C1096" s="3">
        <v>0</v>
      </c>
    </row>
    <row r="1097" spans="2:3" hidden="1">
      <c r="B1097" s="3" t="s">
        <v>216</v>
      </c>
      <c r="C1097" s="3">
        <v>0</v>
      </c>
    </row>
    <row r="1098" spans="2:3" hidden="1">
      <c r="B1098" s="3" t="s">
        <v>217</v>
      </c>
      <c r="C1098" s="3">
        <v>0</v>
      </c>
    </row>
    <row r="1099" spans="2:3" hidden="1">
      <c r="B1099" s="3" t="s">
        <v>218</v>
      </c>
      <c r="C1099" s="3">
        <v>0</v>
      </c>
    </row>
    <row r="1100" spans="2:3" hidden="1">
      <c r="B1100" s="3" t="s">
        <v>219</v>
      </c>
      <c r="C1100" s="3">
        <v>0</v>
      </c>
    </row>
    <row r="1101" spans="2:3" hidden="1">
      <c r="B1101" s="3" t="s">
        <v>220</v>
      </c>
      <c r="C1101" s="3">
        <v>0</v>
      </c>
    </row>
    <row r="1102" spans="2:3" hidden="1">
      <c r="B1102" s="3" t="s">
        <v>221</v>
      </c>
      <c r="C1102" s="3">
        <v>0</v>
      </c>
    </row>
    <row r="1103" spans="2:3" hidden="1">
      <c r="B1103" s="3" t="s">
        <v>222</v>
      </c>
      <c r="C1103" s="3">
        <v>0</v>
      </c>
    </row>
    <row r="1104" spans="2:3" hidden="1">
      <c r="B1104" s="3" t="s">
        <v>223</v>
      </c>
      <c r="C1104" s="3">
        <v>0</v>
      </c>
    </row>
    <row r="1105" spans="2:3" hidden="1">
      <c r="B1105" s="3" t="s">
        <v>224</v>
      </c>
      <c r="C1105" s="3" t="s">
        <v>225</v>
      </c>
    </row>
    <row r="1106" spans="2:3" hidden="1">
      <c r="B1106" s="3" t="s">
        <v>226</v>
      </c>
      <c r="C1106" s="3" t="s">
        <v>227</v>
      </c>
    </row>
    <row r="1107" spans="2:3" hidden="1">
      <c r="B1107" s="3" t="s">
        <v>228</v>
      </c>
      <c r="C1107" s="3" t="s">
        <v>229</v>
      </c>
    </row>
    <row r="1108" spans="2:3" hidden="1">
      <c r="B1108" s="3" t="s">
        <v>230</v>
      </c>
      <c r="C1108" s="3" t="s">
        <v>231</v>
      </c>
    </row>
    <row r="1109" spans="2:3" hidden="1">
      <c r="B1109" s="3" t="s">
        <v>232</v>
      </c>
      <c r="C1109" s="3" t="s">
        <v>233</v>
      </c>
    </row>
    <row r="1110" spans="2:3" hidden="1">
      <c r="B1110" s="3" t="s">
        <v>234</v>
      </c>
      <c r="C1110" s="3" t="s">
        <v>235</v>
      </c>
    </row>
    <row r="1111" spans="2:3" hidden="1">
      <c r="B1111" s="3" t="s">
        <v>236</v>
      </c>
      <c r="C1111" s="3" t="s">
        <v>237</v>
      </c>
    </row>
    <row r="1112" spans="2:3" hidden="1">
      <c r="B1112" s="3" t="s">
        <v>238</v>
      </c>
      <c r="C1112" s="3" t="s">
        <v>239</v>
      </c>
    </row>
    <row r="1113" spans="2:3" hidden="1">
      <c r="B1113" s="3" t="s">
        <v>240</v>
      </c>
      <c r="C1113" s="3" t="s">
        <v>241</v>
      </c>
    </row>
    <row r="1114" spans="2:3" hidden="1">
      <c r="B1114" s="3" t="s">
        <v>242</v>
      </c>
      <c r="C1114" s="3" t="s">
        <v>243</v>
      </c>
    </row>
    <row r="1115" spans="2:3" hidden="1">
      <c r="B1115" s="3" t="s">
        <v>244</v>
      </c>
      <c r="C1115" s="3" t="s">
        <v>245</v>
      </c>
    </row>
    <row r="1116" spans="2:3" hidden="1">
      <c r="B1116" s="3" t="s">
        <v>246</v>
      </c>
      <c r="C1116" s="3" t="s">
        <v>247</v>
      </c>
    </row>
    <row r="1117" spans="2:3" hidden="1">
      <c r="B1117" s="3" t="s">
        <v>248</v>
      </c>
      <c r="C1117" s="3" t="s">
        <v>245</v>
      </c>
    </row>
    <row r="1118" spans="2:3" hidden="1">
      <c r="B1118" s="3" t="s">
        <v>249</v>
      </c>
      <c r="C1118" s="3" t="s">
        <v>237</v>
      </c>
    </row>
    <row r="1119" spans="2:3" hidden="1">
      <c r="B1119" s="3" t="s">
        <v>250</v>
      </c>
      <c r="C1119" s="3" t="s">
        <v>225</v>
      </c>
    </row>
    <row r="1120" spans="2:3" hidden="1">
      <c r="B1120" s="3" t="s">
        <v>251</v>
      </c>
      <c r="C1120" s="3" t="s">
        <v>245</v>
      </c>
    </row>
    <row r="1121" spans="2:3" hidden="1">
      <c r="B1121" s="3" t="s">
        <v>252</v>
      </c>
      <c r="C1121" s="3" t="s">
        <v>245</v>
      </c>
    </row>
    <row r="1122" spans="2:3" hidden="1">
      <c r="B1122" s="3" t="s">
        <v>253</v>
      </c>
      <c r="C1122" s="3" t="s">
        <v>233</v>
      </c>
    </row>
    <row r="1123" spans="2:3" hidden="1">
      <c r="B1123" s="3" t="s">
        <v>254</v>
      </c>
      <c r="C1123" s="3" t="s">
        <v>255</v>
      </c>
    </row>
    <row r="1124" spans="2:3" hidden="1">
      <c r="B1124" s="3" t="s">
        <v>256</v>
      </c>
      <c r="C1124" s="3" t="s">
        <v>229</v>
      </c>
    </row>
    <row r="1125" spans="2:3" hidden="1">
      <c r="B1125" s="3" t="s">
        <v>257</v>
      </c>
      <c r="C1125" s="3" t="s">
        <v>255</v>
      </c>
    </row>
    <row r="1126" spans="2:3" hidden="1">
      <c r="B1126" s="3" t="s">
        <v>258</v>
      </c>
      <c r="C1126" s="3" t="s">
        <v>259</v>
      </c>
    </row>
    <row r="1127" spans="2:3" hidden="1">
      <c r="B1127" s="3" t="s">
        <v>260</v>
      </c>
      <c r="C1127" s="3" t="s">
        <v>261</v>
      </c>
    </row>
    <row r="1128" spans="2:3" hidden="1">
      <c r="B1128" s="3" t="s">
        <v>262</v>
      </c>
      <c r="C1128" s="3" t="s">
        <v>263</v>
      </c>
    </row>
    <row r="1129" spans="2:3" hidden="1">
      <c r="B1129" s="3" t="s">
        <v>264</v>
      </c>
      <c r="C1129" s="3" t="s">
        <v>225</v>
      </c>
    </row>
    <row r="1130" spans="2:3" hidden="1">
      <c r="B1130" s="3" t="s">
        <v>265</v>
      </c>
      <c r="C1130" s="3" t="s">
        <v>233</v>
      </c>
    </row>
    <row r="1131" spans="2:3" hidden="1">
      <c r="B1131" s="3" t="s">
        <v>266</v>
      </c>
      <c r="C1131" s="3" t="s">
        <v>267</v>
      </c>
    </row>
    <row r="1132" spans="2:3" hidden="1">
      <c r="B1132" s="3" t="s">
        <v>268</v>
      </c>
      <c r="C1132" s="3" t="s">
        <v>269</v>
      </c>
    </row>
    <row r="1133" spans="2:3" hidden="1">
      <c r="B1133" s="3" t="s">
        <v>270</v>
      </c>
      <c r="C1133" s="3">
        <v>0</v>
      </c>
    </row>
    <row r="1134" spans="2:3" hidden="1">
      <c r="B1134" s="3" t="s">
        <v>271</v>
      </c>
      <c r="C1134" s="3">
        <v>0</v>
      </c>
    </row>
    <row r="1135" spans="2:3" hidden="1">
      <c r="B1135" s="3" t="s">
        <v>272</v>
      </c>
      <c r="C1135" s="3">
        <v>0</v>
      </c>
    </row>
    <row r="1136" spans="2:3" hidden="1">
      <c r="B1136" s="3" t="s">
        <v>273</v>
      </c>
      <c r="C1136" s="3">
        <v>0</v>
      </c>
    </row>
    <row r="1137" spans="2:3" hidden="1">
      <c r="B1137" s="3" t="s">
        <v>275</v>
      </c>
      <c r="C1137" s="3">
        <v>0</v>
      </c>
    </row>
    <row r="1138" spans="2:3" hidden="1">
      <c r="B1138" s="3" t="s">
        <v>276</v>
      </c>
      <c r="C1138" s="3">
        <v>0</v>
      </c>
    </row>
    <row r="1139" spans="2:3" hidden="1">
      <c r="B1139" s="3" t="s">
        <v>277</v>
      </c>
      <c r="C1139" s="3">
        <v>0</v>
      </c>
    </row>
    <row r="1140" spans="2:3" hidden="1">
      <c r="B1140" s="3" t="s">
        <v>278</v>
      </c>
      <c r="C1140" s="3">
        <v>0</v>
      </c>
    </row>
    <row r="1141" spans="2:3" hidden="1">
      <c r="B1141" s="3" t="s">
        <v>279</v>
      </c>
      <c r="C1141" s="3">
        <v>0</v>
      </c>
    </row>
    <row r="1142" spans="2:3" hidden="1">
      <c r="B1142" s="3" t="s">
        <v>280</v>
      </c>
      <c r="C1142" s="3">
        <v>0</v>
      </c>
    </row>
    <row r="1143" spans="2:3" hidden="1">
      <c r="B1143" s="3" t="s">
        <v>281</v>
      </c>
      <c r="C1143" s="3">
        <v>0</v>
      </c>
    </row>
    <row r="1144" spans="2:3" hidden="1">
      <c r="B1144" s="3" t="s">
        <v>282</v>
      </c>
      <c r="C1144" s="3" t="s">
        <v>283</v>
      </c>
    </row>
    <row r="1145" spans="2:3" hidden="1">
      <c r="B1145" s="3" t="s">
        <v>284</v>
      </c>
      <c r="C1145" s="3">
        <v>0</v>
      </c>
    </row>
    <row r="1146" spans="2:3" hidden="1">
      <c r="B1146" s="3" t="s">
        <v>285</v>
      </c>
      <c r="C1146" s="3">
        <v>0</v>
      </c>
    </row>
    <row r="1147" spans="2:3" hidden="1">
      <c r="B1147" s="3" t="s">
        <v>286</v>
      </c>
      <c r="C1147" s="3">
        <v>0</v>
      </c>
    </row>
    <row r="1148" spans="2:3" hidden="1">
      <c r="B1148" s="3" t="s">
        <v>287</v>
      </c>
      <c r="C1148" s="3">
        <v>0</v>
      </c>
    </row>
    <row r="1149" spans="2:3" hidden="1">
      <c r="B1149" s="3" t="s">
        <v>288</v>
      </c>
      <c r="C1149" s="3">
        <v>0</v>
      </c>
    </row>
    <row r="1150" spans="2:3" hidden="1">
      <c r="B1150" s="3" t="s">
        <v>289</v>
      </c>
      <c r="C1150" s="3">
        <v>0</v>
      </c>
    </row>
    <row r="1151" spans="2:3" hidden="1">
      <c r="B1151" s="3" t="s">
        <v>290</v>
      </c>
      <c r="C1151" s="3">
        <v>0</v>
      </c>
    </row>
    <row r="1152" spans="2:3" hidden="1">
      <c r="B1152" s="3" t="s">
        <v>291</v>
      </c>
      <c r="C1152" s="3" t="s">
        <v>292</v>
      </c>
    </row>
    <row r="1153" spans="2:3" hidden="1">
      <c r="B1153" s="3" t="s">
        <v>293</v>
      </c>
      <c r="C1153" s="3">
        <v>0</v>
      </c>
    </row>
    <row r="1154" spans="2:3" hidden="1">
      <c r="B1154" s="3" t="s">
        <v>294</v>
      </c>
      <c r="C1154" s="3">
        <v>0</v>
      </c>
    </row>
    <row r="1155" spans="2:3" hidden="1">
      <c r="B1155" s="3" t="s">
        <v>295</v>
      </c>
      <c r="C1155" s="3">
        <v>0</v>
      </c>
    </row>
    <row r="1156" spans="2:3" hidden="1">
      <c r="B1156" s="3" t="s">
        <v>296</v>
      </c>
      <c r="C1156" s="3">
        <v>0</v>
      </c>
    </row>
    <row r="1157" spans="2:3" hidden="1">
      <c r="B1157" s="3" t="s">
        <v>297</v>
      </c>
      <c r="C1157" s="3">
        <v>0</v>
      </c>
    </row>
    <row r="1158" spans="2:3" hidden="1">
      <c r="B1158" s="3" t="s">
        <v>298</v>
      </c>
      <c r="C1158" s="3">
        <v>0</v>
      </c>
    </row>
    <row r="1159" spans="2:3" hidden="1">
      <c r="B1159" s="3" t="s">
        <v>299</v>
      </c>
      <c r="C1159" s="3">
        <v>0</v>
      </c>
    </row>
    <row r="1160" spans="2:3" hidden="1">
      <c r="B1160" s="3" t="s">
        <v>300</v>
      </c>
      <c r="C1160" s="3">
        <v>0</v>
      </c>
    </row>
    <row r="1161" spans="2:3" hidden="1">
      <c r="B1161" s="3" t="s">
        <v>301</v>
      </c>
      <c r="C1161" s="3">
        <v>0</v>
      </c>
    </row>
    <row r="1162" spans="2:3" hidden="1">
      <c r="B1162" s="3" t="s">
        <v>302</v>
      </c>
      <c r="C1162" s="3">
        <v>0</v>
      </c>
    </row>
    <row r="1163" spans="2:3" hidden="1">
      <c r="B1163" s="3" t="s">
        <v>303</v>
      </c>
      <c r="C1163" s="3">
        <v>0</v>
      </c>
    </row>
    <row r="1164" spans="2:3" hidden="1">
      <c r="B1164" s="3" t="s">
        <v>304</v>
      </c>
      <c r="C1164" s="3">
        <v>0</v>
      </c>
    </row>
    <row r="1165" spans="2:3" hidden="1">
      <c r="B1165" s="3" t="s">
        <v>305</v>
      </c>
      <c r="C1165" s="3">
        <v>0</v>
      </c>
    </row>
    <row r="1166" spans="2:3" hidden="1">
      <c r="B1166" s="3" t="s">
        <v>306</v>
      </c>
      <c r="C1166" s="3">
        <v>0</v>
      </c>
    </row>
    <row r="1167" spans="2:3" hidden="1">
      <c r="B1167" s="3" t="s">
        <v>307</v>
      </c>
      <c r="C1167" s="3">
        <v>0</v>
      </c>
    </row>
    <row r="1168" spans="2:3" hidden="1">
      <c r="B1168" s="3" t="s">
        <v>308</v>
      </c>
      <c r="C1168" s="3">
        <v>0</v>
      </c>
    </row>
    <row r="1169" spans="2:3" hidden="1">
      <c r="B1169" s="3" t="s">
        <v>309</v>
      </c>
      <c r="C1169" s="3">
        <v>0</v>
      </c>
    </row>
    <row r="1170" spans="2:3" hidden="1">
      <c r="B1170" s="3" t="s">
        <v>310</v>
      </c>
      <c r="C1170" s="3" t="s">
        <v>274</v>
      </c>
    </row>
    <row r="1171" spans="2:3" hidden="1">
      <c r="B1171" s="3" t="s">
        <v>311</v>
      </c>
      <c r="C1171" s="3">
        <v>0</v>
      </c>
    </row>
    <row r="1172" spans="2:3" hidden="1">
      <c r="B1172" s="3" t="s">
        <v>312</v>
      </c>
      <c r="C1172" s="3">
        <v>0</v>
      </c>
    </row>
    <row r="1173" spans="2:3" hidden="1">
      <c r="B1173" s="3" t="s">
        <v>313</v>
      </c>
      <c r="C1173" s="3">
        <v>0</v>
      </c>
    </row>
    <row r="1174" spans="2:3" hidden="1">
      <c r="B1174" s="3" t="s">
        <v>314</v>
      </c>
      <c r="C1174" s="3">
        <v>0</v>
      </c>
    </row>
    <row r="1175" spans="2:3" hidden="1">
      <c r="B1175" s="3" t="s">
        <v>315</v>
      </c>
      <c r="C1175" s="3">
        <v>0</v>
      </c>
    </row>
    <row r="1176" spans="2:3" hidden="1">
      <c r="B1176" s="3" t="s">
        <v>316</v>
      </c>
      <c r="C1176" s="3">
        <v>0</v>
      </c>
    </row>
    <row r="1177" spans="2:3" hidden="1">
      <c r="B1177" s="3" t="s">
        <v>317</v>
      </c>
      <c r="C1177" s="3">
        <v>0</v>
      </c>
    </row>
    <row r="1178" spans="2:3" hidden="1">
      <c r="B1178" s="3" t="s">
        <v>318</v>
      </c>
      <c r="C1178" s="3">
        <v>0</v>
      </c>
    </row>
    <row r="1179" spans="2:3" hidden="1">
      <c r="B1179" s="3" t="s">
        <v>319</v>
      </c>
      <c r="C1179" s="3">
        <v>0</v>
      </c>
    </row>
    <row r="1180" spans="2:3" hidden="1">
      <c r="B1180" s="3" t="s">
        <v>320</v>
      </c>
      <c r="C1180" s="3">
        <v>0</v>
      </c>
    </row>
    <row r="1181" spans="2:3" hidden="1">
      <c r="B1181" s="3" t="s">
        <v>321</v>
      </c>
      <c r="C1181" s="3">
        <v>0</v>
      </c>
    </row>
    <row r="1182" spans="2:3" hidden="1">
      <c r="B1182" s="3" t="s">
        <v>322</v>
      </c>
      <c r="C1182" s="3">
        <v>1</v>
      </c>
    </row>
    <row r="1183" spans="2:3" hidden="1">
      <c r="B1183" s="3" t="s">
        <v>323</v>
      </c>
      <c r="C1183" s="3">
        <v>0</v>
      </c>
    </row>
    <row r="1184" spans="2:3" hidden="1">
      <c r="B1184" s="3" t="s">
        <v>324</v>
      </c>
      <c r="C1184" s="3">
        <v>0</v>
      </c>
    </row>
    <row r="1185" spans="2:3" hidden="1">
      <c r="B1185" s="3" t="s">
        <v>325</v>
      </c>
      <c r="C1185" s="3">
        <v>0</v>
      </c>
    </row>
    <row r="1186" spans="2:3" hidden="1">
      <c r="B1186" s="3" t="s">
        <v>326</v>
      </c>
      <c r="C1186" s="3">
        <v>0</v>
      </c>
    </row>
    <row r="1187" spans="2:3" hidden="1">
      <c r="B1187" s="3" t="s">
        <v>327</v>
      </c>
      <c r="C1187" s="3">
        <v>0</v>
      </c>
    </row>
    <row r="1188" spans="2:3" hidden="1">
      <c r="B1188" s="3" t="s">
        <v>328</v>
      </c>
      <c r="C1188" s="3">
        <v>0</v>
      </c>
    </row>
    <row r="1189" spans="2:3" hidden="1">
      <c r="B1189" s="3" t="s">
        <v>329</v>
      </c>
      <c r="C1189" s="3">
        <v>0</v>
      </c>
    </row>
    <row r="1190" spans="2:3" hidden="1">
      <c r="B1190" s="3" t="s">
        <v>330</v>
      </c>
      <c r="C1190" s="3">
        <v>1</v>
      </c>
    </row>
    <row r="1191" spans="2:3" hidden="1">
      <c r="B1191" s="3" t="s">
        <v>331</v>
      </c>
      <c r="C1191" s="3">
        <v>0</v>
      </c>
    </row>
    <row r="1192" spans="2:3" hidden="1">
      <c r="B1192" s="3" t="s">
        <v>332</v>
      </c>
      <c r="C1192" s="3">
        <v>0</v>
      </c>
    </row>
    <row r="1193" spans="2:3" hidden="1">
      <c r="B1193" s="3" t="s">
        <v>333</v>
      </c>
      <c r="C1193" s="3">
        <v>0</v>
      </c>
    </row>
    <row r="1194" spans="2:3" hidden="1">
      <c r="B1194" s="3" t="s">
        <v>334</v>
      </c>
      <c r="C1194" s="3">
        <v>0</v>
      </c>
    </row>
    <row r="1195" spans="2:3" hidden="1">
      <c r="B1195" s="3" t="s">
        <v>335</v>
      </c>
      <c r="C1195" s="3">
        <v>0</v>
      </c>
    </row>
    <row r="1196" spans="2:3" hidden="1">
      <c r="B1196" s="3" t="s">
        <v>336</v>
      </c>
      <c r="C1196" s="3">
        <v>0</v>
      </c>
    </row>
    <row r="1197" spans="2:3" hidden="1">
      <c r="B1197" s="3" t="s">
        <v>337</v>
      </c>
      <c r="C1197" s="3">
        <v>0</v>
      </c>
    </row>
    <row r="1198" spans="2:3" hidden="1">
      <c r="B1198" s="3" t="s">
        <v>338</v>
      </c>
      <c r="C1198" s="3">
        <v>0</v>
      </c>
    </row>
    <row r="1199" spans="2:3" hidden="1">
      <c r="B1199" s="3" t="s">
        <v>339</v>
      </c>
      <c r="C1199" s="3">
        <v>0</v>
      </c>
    </row>
    <row r="1200" spans="2:3" hidden="1">
      <c r="B1200" s="3" t="s">
        <v>340</v>
      </c>
      <c r="C1200" s="3">
        <v>0</v>
      </c>
    </row>
    <row r="1201" spans="2:3" hidden="1">
      <c r="B1201" s="3" t="s">
        <v>341</v>
      </c>
      <c r="C1201" s="3">
        <v>0</v>
      </c>
    </row>
    <row r="1202" spans="2:3" hidden="1">
      <c r="B1202" s="3" t="s">
        <v>342</v>
      </c>
      <c r="C1202" s="3">
        <v>0</v>
      </c>
    </row>
    <row r="1203" spans="2:3" hidden="1">
      <c r="B1203" s="3" t="s">
        <v>343</v>
      </c>
      <c r="C1203" s="3">
        <v>0</v>
      </c>
    </row>
    <row r="1204" spans="2:3" hidden="1">
      <c r="B1204" s="3" t="s">
        <v>344</v>
      </c>
      <c r="C1204" s="3">
        <v>0</v>
      </c>
    </row>
    <row r="1205" spans="2:3" hidden="1">
      <c r="B1205" s="3" t="s">
        <v>345</v>
      </c>
      <c r="C1205" s="3">
        <v>0</v>
      </c>
    </row>
    <row r="1206" spans="2:3" hidden="1">
      <c r="B1206" s="3" t="s">
        <v>346</v>
      </c>
      <c r="C1206" s="3">
        <v>0</v>
      </c>
    </row>
    <row r="1207" spans="2:3" hidden="1">
      <c r="B1207" s="3" t="s">
        <v>347</v>
      </c>
      <c r="C1207" s="3">
        <v>0</v>
      </c>
    </row>
    <row r="1208" spans="2:3" hidden="1">
      <c r="B1208" s="3" t="s">
        <v>348</v>
      </c>
      <c r="C1208" s="3">
        <v>0</v>
      </c>
    </row>
    <row r="1209" spans="2:3" hidden="1">
      <c r="B1209" s="3" t="s">
        <v>349</v>
      </c>
      <c r="C1209" s="3">
        <v>1</v>
      </c>
    </row>
    <row r="1210" spans="2:3" hidden="1">
      <c r="B1210" s="3" t="s">
        <v>350</v>
      </c>
      <c r="C1210" s="3">
        <v>0</v>
      </c>
    </row>
    <row r="1211" spans="2:3" hidden="1">
      <c r="B1211" s="3" t="s">
        <v>351</v>
      </c>
      <c r="C1211" s="3">
        <v>0</v>
      </c>
    </row>
    <row r="1212" spans="2:3" hidden="1">
      <c r="B1212" s="3" t="s">
        <v>352</v>
      </c>
      <c r="C1212" s="3">
        <v>0</v>
      </c>
    </row>
    <row r="1213" spans="2:3" hidden="1">
      <c r="B1213" s="3" t="s">
        <v>353</v>
      </c>
      <c r="C1213" s="3">
        <v>0</v>
      </c>
    </row>
    <row r="1214" spans="2:3" hidden="1">
      <c r="B1214" s="3" t="s">
        <v>354</v>
      </c>
      <c r="C1214" s="3">
        <v>0</v>
      </c>
    </row>
    <row r="1215" spans="2:3" hidden="1">
      <c r="B1215" s="3" t="s">
        <v>355</v>
      </c>
      <c r="C1215" s="3">
        <v>0</v>
      </c>
    </row>
    <row r="1216" spans="2:3" hidden="1">
      <c r="B1216" s="3" t="s">
        <v>356</v>
      </c>
      <c r="C1216" s="3">
        <v>0</v>
      </c>
    </row>
    <row r="1217" spans="2:3" hidden="1">
      <c r="B1217" s="3" t="s">
        <v>357</v>
      </c>
      <c r="C1217" s="3">
        <v>0</v>
      </c>
    </row>
    <row r="1218" spans="2:3" hidden="1">
      <c r="B1218" s="3" t="s">
        <v>358</v>
      </c>
      <c r="C1218" s="3">
        <v>0</v>
      </c>
    </row>
    <row r="1219" spans="2:3" hidden="1">
      <c r="B1219" s="3" t="s">
        <v>359</v>
      </c>
      <c r="C1219" s="3">
        <v>0</v>
      </c>
    </row>
    <row r="1220" spans="2:3" hidden="1">
      <c r="B1220" s="3" t="s">
        <v>360</v>
      </c>
      <c r="C1220" s="3">
        <v>0</v>
      </c>
    </row>
    <row r="1221" spans="2:3" hidden="1">
      <c r="B1221" s="3" t="s">
        <v>361</v>
      </c>
      <c r="C1221" s="3">
        <v>0</v>
      </c>
    </row>
    <row r="1222" spans="2:3" hidden="1">
      <c r="B1222" s="3" t="s">
        <v>362</v>
      </c>
      <c r="C1222" s="3">
        <v>0</v>
      </c>
    </row>
    <row r="1223" spans="2:3" hidden="1">
      <c r="B1223" s="3" t="s">
        <v>363</v>
      </c>
      <c r="C1223" s="3">
        <v>0</v>
      </c>
    </row>
    <row r="1224" spans="2:3" hidden="1">
      <c r="B1224" s="3" t="s">
        <v>364</v>
      </c>
      <c r="C1224" s="3">
        <v>0</v>
      </c>
    </row>
    <row r="1225" spans="2:3" hidden="1">
      <c r="B1225" s="3" t="s">
        <v>365</v>
      </c>
      <c r="C1225" s="3">
        <v>0</v>
      </c>
    </row>
    <row r="1226" spans="2:3" hidden="1">
      <c r="B1226" s="3" t="s">
        <v>366</v>
      </c>
      <c r="C1226" s="3">
        <v>0</v>
      </c>
    </row>
    <row r="1227" spans="2:3" hidden="1">
      <c r="B1227" s="3" t="s">
        <v>367</v>
      </c>
      <c r="C1227" s="3">
        <v>0</v>
      </c>
    </row>
    <row r="1228" spans="2:3" hidden="1">
      <c r="B1228" s="3" t="s">
        <v>368</v>
      </c>
      <c r="C1228" s="3">
        <v>0</v>
      </c>
    </row>
    <row r="1229" spans="2:3" hidden="1">
      <c r="B1229" s="3" t="s">
        <v>369</v>
      </c>
      <c r="C1229" s="3">
        <v>0</v>
      </c>
    </row>
    <row r="1230" spans="2:3" hidden="1">
      <c r="B1230" s="3" t="s">
        <v>370</v>
      </c>
      <c r="C1230" s="3">
        <v>0</v>
      </c>
    </row>
    <row r="1231" spans="2:3" hidden="1">
      <c r="B1231" s="3" t="s">
        <v>371</v>
      </c>
      <c r="C1231" s="3">
        <v>0</v>
      </c>
    </row>
    <row r="1232" spans="2:3" hidden="1">
      <c r="B1232" s="3" t="s">
        <v>372</v>
      </c>
      <c r="C1232" s="3">
        <v>0</v>
      </c>
    </row>
    <row r="1233" spans="2:3" hidden="1">
      <c r="B1233" s="3" t="s">
        <v>373</v>
      </c>
      <c r="C1233" s="3">
        <v>0</v>
      </c>
    </row>
    <row r="1234" spans="2:3" hidden="1">
      <c r="B1234" s="3" t="s">
        <v>374</v>
      </c>
      <c r="C1234" s="3">
        <v>0</v>
      </c>
    </row>
    <row r="1235" spans="2:3" hidden="1">
      <c r="B1235" s="3" t="s">
        <v>375</v>
      </c>
      <c r="C1235" s="3">
        <v>0</v>
      </c>
    </row>
    <row r="1236" spans="2:3" hidden="1">
      <c r="B1236" s="3" t="s">
        <v>376</v>
      </c>
      <c r="C1236" s="3">
        <v>0</v>
      </c>
    </row>
    <row r="1237" spans="2:3" hidden="1">
      <c r="B1237" s="3" t="s">
        <v>377</v>
      </c>
      <c r="C1237" s="3">
        <v>0</v>
      </c>
    </row>
    <row r="1238" spans="2:3" hidden="1">
      <c r="B1238" s="3" t="s">
        <v>378</v>
      </c>
      <c r="C1238" s="3">
        <v>0</v>
      </c>
    </row>
    <row r="1239" spans="2:3" hidden="1">
      <c r="B1239" s="3" t="s">
        <v>379</v>
      </c>
      <c r="C1239" s="3">
        <v>0</v>
      </c>
    </row>
    <row r="1240" spans="2:3" hidden="1">
      <c r="B1240" s="3" t="s">
        <v>380</v>
      </c>
      <c r="C1240" s="3">
        <v>0</v>
      </c>
    </row>
    <row r="1241" spans="2:3" hidden="1">
      <c r="B1241" s="3" t="s">
        <v>381</v>
      </c>
      <c r="C1241" s="3">
        <v>0</v>
      </c>
    </row>
    <row r="1242" spans="2:3" hidden="1">
      <c r="B1242" s="3" t="s">
        <v>382</v>
      </c>
      <c r="C1242" s="3">
        <v>0</v>
      </c>
    </row>
    <row r="1243" spans="2:3" hidden="1">
      <c r="B1243" s="3" t="s">
        <v>383</v>
      </c>
      <c r="C1243" s="3">
        <v>0</v>
      </c>
    </row>
    <row r="1244" spans="2:3" hidden="1">
      <c r="B1244" s="3" t="s">
        <v>384</v>
      </c>
      <c r="C1244" s="3">
        <v>0</v>
      </c>
    </row>
    <row r="1245" spans="2:3" hidden="1">
      <c r="B1245" s="3" t="s">
        <v>385</v>
      </c>
      <c r="C1245" s="3">
        <v>0</v>
      </c>
    </row>
    <row r="1246" spans="2:3" hidden="1">
      <c r="B1246" s="3" t="s">
        <v>386</v>
      </c>
      <c r="C1246" s="3">
        <v>0</v>
      </c>
    </row>
    <row r="1247" spans="2:3" hidden="1">
      <c r="B1247" s="3" t="s">
        <v>387</v>
      </c>
      <c r="C1247" s="3">
        <v>0</v>
      </c>
    </row>
    <row r="1248" spans="2:3" hidden="1">
      <c r="B1248" s="3" t="s">
        <v>388</v>
      </c>
      <c r="C1248" s="3">
        <v>0</v>
      </c>
    </row>
    <row r="1249" spans="2:3" hidden="1">
      <c r="B1249" s="3" t="s">
        <v>389</v>
      </c>
      <c r="C1249" s="3">
        <v>0</v>
      </c>
    </row>
    <row r="1250" spans="2:3" hidden="1">
      <c r="B1250" s="3" t="s">
        <v>390</v>
      </c>
      <c r="C1250" s="3">
        <v>0</v>
      </c>
    </row>
    <row r="1251" spans="2:3"/>
    <row r="1252" spans="2:3"/>
    <row r="1253" spans="2:3"/>
    <row r="1254" spans="2:3"/>
    <row r="1255" spans="2:3"/>
    <row r="1256" spans="2:3"/>
    <row r="1257" spans="2:3"/>
    <row r="1258" spans="2:3"/>
    <row r="1259" spans="2:3"/>
    <row r="1260" spans="2:3"/>
  </sheetData>
  <sheetProtection sheet="1" objects="1" scenarios="1"/>
  <protectedRanges>
    <protectedRange sqref="F1 C5 C8:E8 F9:F10 F28:F29 F35" name="Grey cells"/>
  </protectedRanges>
  <mergeCells count="4">
    <mergeCell ref="B3:F3"/>
    <mergeCell ref="B99:I99"/>
    <mergeCell ref="A100:A107"/>
    <mergeCell ref="C78:C79"/>
  </mergeCells>
  <conditionalFormatting sqref="B90:C90">
    <cfRule type="expression" dxfId="5" priority="2" stopIfTrue="1">
      <formula>MID($B90,1,4)="Rent"</formula>
    </cfRule>
  </conditionalFormatting>
  <conditionalFormatting sqref="C13:D36">
    <cfRule type="expression" dxfId="4" priority="1">
      <formula>$F$1="yes"</formula>
    </cfRule>
  </conditionalFormatting>
  <dataValidations count="1">
    <dataValidation type="list" allowBlank="1" showInputMessage="1" showErrorMessage="1" sqref="F1" xr:uid="{5C56CF01-5EE3-42B6-9A06-CA926C0E96E5}">
      <formula1>"Yes, No"</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AEBF8FE-5C4C-4046-BA57-E329F69F0EB6}">
          <x14:formula1>
            <xm:f>'Irrigation costs'!$J$22:$J$25</xm:f>
          </x14:formula1>
          <xm:sqref>C5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13DD5-A4F5-4423-984D-71281BAA95A1}">
  <dimension ref="A1:WVP1260"/>
  <sheetViews>
    <sheetView topLeftCell="A59" workbookViewId="0">
      <selection activeCell="H17" sqref="H17"/>
    </sheetView>
  </sheetViews>
  <sheetFormatPr defaultColWidth="0" defaultRowHeight="16.5" zeroHeight="1"/>
  <cols>
    <col min="1" max="1" width="3.125" style="3" customWidth="1"/>
    <col min="2" max="2" width="54.5" style="3" customWidth="1"/>
    <col min="3" max="3" width="11.875" style="3" customWidth="1"/>
    <col min="4" max="4" width="10.5" style="3" customWidth="1"/>
    <col min="5" max="5" width="11" style="3" customWidth="1"/>
    <col min="6" max="6" width="12.625" style="3" customWidth="1"/>
    <col min="7" max="7" width="11.75" style="3" customWidth="1"/>
    <col min="8" max="8" width="11.875" style="3" customWidth="1"/>
    <col min="9" max="9" width="9" style="3" customWidth="1"/>
    <col min="10" max="13" width="8" style="3" hidden="1"/>
    <col min="14" max="14" width="38.75" style="3" hidden="1"/>
    <col min="15" max="257" width="8" style="3" hidden="1"/>
    <col min="258" max="258" width="28.125" style="3" hidden="1"/>
    <col min="259" max="259" width="8.125" style="3" hidden="1"/>
    <col min="260" max="260" width="9.125" style="3" hidden="1"/>
    <col min="261" max="261" width="9.75" style="3" hidden="1"/>
    <col min="262" max="262" width="11.125" style="3" hidden="1"/>
    <col min="263" max="263" width="10.375" style="3" hidden="1"/>
    <col min="264" max="264" width="10.5" style="3" hidden="1"/>
    <col min="265" max="513" width="8" style="3" hidden="1"/>
    <col min="514" max="514" width="28.125" style="3" hidden="1"/>
    <col min="515" max="515" width="8.125" style="3" hidden="1"/>
    <col min="516" max="516" width="9.125" style="3" hidden="1"/>
    <col min="517" max="517" width="9.75" style="3" hidden="1"/>
    <col min="518" max="518" width="11.125" style="3" hidden="1"/>
    <col min="519" max="519" width="10.375" style="3" hidden="1"/>
    <col min="520" max="520" width="10.5" style="3" hidden="1"/>
    <col min="521" max="769" width="8" style="3" hidden="1"/>
    <col min="770" max="770" width="28.125" style="3" hidden="1"/>
    <col min="771" max="771" width="8.125" style="3" hidden="1"/>
    <col min="772" max="772" width="9.125" style="3" hidden="1"/>
    <col min="773" max="773" width="9.75" style="3" hidden="1"/>
    <col min="774" max="774" width="11.125" style="3" hidden="1"/>
    <col min="775" max="775" width="10.375" style="3" hidden="1"/>
    <col min="776" max="776" width="10.5" style="3" hidden="1"/>
    <col min="777" max="1025" width="9" style="3" hidden="1"/>
    <col min="1026" max="1026" width="28.125" style="3" hidden="1"/>
    <col min="1027" max="1027" width="8.125" style="3" hidden="1"/>
    <col min="1028" max="1028" width="9.125" style="3" hidden="1"/>
    <col min="1029" max="1029" width="9.75" style="3" hidden="1"/>
    <col min="1030" max="1030" width="11.125" style="3" hidden="1"/>
    <col min="1031" max="1031" width="10.375" style="3" hidden="1"/>
    <col min="1032" max="1032" width="10.5" style="3" hidden="1"/>
    <col min="1033" max="1281" width="8" style="3" hidden="1"/>
    <col min="1282" max="1282" width="28.125" style="3" hidden="1"/>
    <col min="1283" max="1283" width="8.125" style="3" hidden="1"/>
    <col min="1284" max="1284" width="9.125" style="3" hidden="1"/>
    <col min="1285" max="1285" width="9.75" style="3" hidden="1"/>
    <col min="1286" max="1286" width="11.125" style="3" hidden="1"/>
    <col min="1287" max="1287" width="10.375" style="3" hidden="1"/>
    <col min="1288" max="1288" width="10.5" style="3" hidden="1"/>
    <col min="1289" max="1537" width="8" style="3" hidden="1"/>
    <col min="1538" max="1538" width="28.125" style="3" hidden="1"/>
    <col min="1539" max="1539" width="8.125" style="3" hidden="1"/>
    <col min="1540" max="1540" width="9.125" style="3" hidden="1"/>
    <col min="1541" max="1541" width="9.75" style="3" hidden="1"/>
    <col min="1542" max="1542" width="11.125" style="3" hidden="1"/>
    <col min="1543" max="1543" width="10.375" style="3" hidden="1"/>
    <col min="1544" max="1544" width="10.5" style="3" hidden="1"/>
    <col min="1545" max="1793" width="8" style="3" hidden="1"/>
    <col min="1794" max="1794" width="28.125" style="3" hidden="1"/>
    <col min="1795" max="1795" width="8.125" style="3" hidden="1"/>
    <col min="1796" max="1796" width="9.125" style="3" hidden="1"/>
    <col min="1797" max="1797" width="9.75" style="3" hidden="1"/>
    <col min="1798" max="1798" width="11.125" style="3" hidden="1"/>
    <col min="1799" max="1799" width="10.375" style="3" hidden="1"/>
    <col min="1800" max="1800" width="10.5" style="3" hidden="1"/>
    <col min="1801" max="2049" width="9" style="3" hidden="1"/>
    <col min="2050" max="2050" width="28.125" style="3" hidden="1"/>
    <col min="2051" max="2051" width="8.125" style="3" hidden="1"/>
    <col min="2052" max="2052" width="9.125" style="3" hidden="1"/>
    <col min="2053" max="2053" width="9.75" style="3" hidden="1"/>
    <col min="2054" max="2054" width="11.125" style="3" hidden="1"/>
    <col min="2055" max="2055" width="10.375" style="3" hidden="1"/>
    <col min="2056" max="2056" width="10.5" style="3" hidden="1"/>
    <col min="2057" max="2305" width="8" style="3" hidden="1"/>
    <col min="2306" max="2306" width="28.125" style="3" hidden="1"/>
    <col min="2307" max="2307" width="8.125" style="3" hidden="1"/>
    <col min="2308" max="2308" width="9.125" style="3" hidden="1"/>
    <col min="2309" max="2309" width="9.75" style="3" hidden="1"/>
    <col min="2310" max="2310" width="11.125" style="3" hidden="1"/>
    <col min="2311" max="2311" width="10.375" style="3" hidden="1"/>
    <col min="2312" max="2312" width="10.5" style="3" hidden="1"/>
    <col min="2313" max="2561" width="8" style="3" hidden="1"/>
    <col min="2562" max="2562" width="28.125" style="3" hidden="1"/>
    <col min="2563" max="2563" width="8.125" style="3" hidden="1"/>
    <col min="2564" max="2564" width="9.125" style="3" hidden="1"/>
    <col min="2565" max="2565" width="9.75" style="3" hidden="1"/>
    <col min="2566" max="2566" width="11.125" style="3" hidden="1"/>
    <col min="2567" max="2567" width="10.375" style="3" hidden="1"/>
    <col min="2568" max="2568" width="10.5" style="3" hidden="1"/>
    <col min="2569" max="2817" width="8" style="3" hidden="1"/>
    <col min="2818" max="2818" width="28.125" style="3" hidden="1"/>
    <col min="2819" max="2819" width="8.125" style="3" hidden="1"/>
    <col min="2820" max="2820" width="9.125" style="3" hidden="1"/>
    <col min="2821" max="2821" width="9.75" style="3" hidden="1"/>
    <col min="2822" max="2822" width="11.125" style="3" hidden="1"/>
    <col min="2823" max="2823" width="10.375" style="3" hidden="1"/>
    <col min="2824" max="2824" width="10.5" style="3" hidden="1"/>
    <col min="2825" max="3073" width="9" style="3" hidden="1"/>
    <col min="3074" max="3074" width="28.125" style="3" hidden="1"/>
    <col min="3075" max="3075" width="8.125" style="3" hidden="1"/>
    <col min="3076" max="3076" width="9.125" style="3" hidden="1"/>
    <col min="3077" max="3077" width="9.75" style="3" hidden="1"/>
    <col min="3078" max="3078" width="11.125" style="3" hidden="1"/>
    <col min="3079" max="3079" width="10.375" style="3" hidden="1"/>
    <col min="3080" max="3080" width="10.5" style="3" hidden="1"/>
    <col min="3081" max="3329" width="8" style="3" hidden="1"/>
    <col min="3330" max="3330" width="28.125" style="3" hidden="1"/>
    <col min="3331" max="3331" width="8.125" style="3" hidden="1"/>
    <col min="3332" max="3332" width="9.125" style="3" hidden="1"/>
    <col min="3333" max="3333" width="9.75" style="3" hidden="1"/>
    <col min="3334" max="3334" width="11.125" style="3" hidden="1"/>
    <col min="3335" max="3335" width="10.375" style="3" hidden="1"/>
    <col min="3336" max="3336" width="10.5" style="3" hidden="1"/>
    <col min="3337" max="3585" width="8" style="3" hidden="1"/>
    <col min="3586" max="3586" width="28.125" style="3" hidden="1"/>
    <col min="3587" max="3587" width="8.125" style="3" hidden="1"/>
    <col min="3588" max="3588" width="9.125" style="3" hidden="1"/>
    <col min="3589" max="3589" width="9.75" style="3" hidden="1"/>
    <col min="3590" max="3590" width="11.125" style="3" hidden="1"/>
    <col min="3591" max="3591" width="10.375" style="3" hidden="1"/>
    <col min="3592" max="3592" width="10.5" style="3" hidden="1"/>
    <col min="3593" max="3841" width="8" style="3" hidden="1"/>
    <col min="3842" max="3842" width="28.125" style="3" hidden="1"/>
    <col min="3843" max="3843" width="8.125" style="3" hidden="1"/>
    <col min="3844" max="3844" width="9.125" style="3" hidden="1"/>
    <col min="3845" max="3845" width="9.75" style="3" hidden="1"/>
    <col min="3846" max="3846" width="11.125" style="3" hidden="1"/>
    <col min="3847" max="3847" width="10.375" style="3" hidden="1"/>
    <col min="3848" max="3848" width="10.5" style="3" hidden="1"/>
    <col min="3849" max="4097" width="9" style="3" hidden="1"/>
    <col min="4098" max="4098" width="28.125" style="3" hidden="1"/>
    <col min="4099" max="4099" width="8.125" style="3" hidden="1"/>
    <col min="4100" max="4100" width="9.125" style="3" hidden="1"/>
    <col min="4101" max="4101" width="9.75" style="3" hidden="1"/>
    <col min="4102" max="4102" width="11.125" style="3" hidden="1"/>
    <col min="4103" max="4103" width="10.375" style="3" hidden="1"/>
    <col min="4104" max="4104" width="10.5" style="3" hidden="1"/>
    <col min="4105" max="4353" width="8" style="3" hidden="1"/>
    <col min="4354" max="4354" width="28.125" style="3" hidden="1"/>
    <col min="4355" max="4355" width="8.125" style="3" hidden="1"/>
    <col min="4356" max="4356" width="9.125" style="3" hidden="1"/>
    <col min="4357" max="4357" width="9.75" style="3" hidden="1"/>
    <col min="4358" max="4358" width="11.125" style="3" hidden="1"/>
    <col min="4359" max="4359" width="10.375" style="3" hidden="1"/>
    <col min="4360" max="4360" width="10.5" style="3" hidden="1"/>
    <col min="4361" max="4609" width="8" style="3" hidden="1"/>
    <col min="4610" max="4610" width="28.125" style="3" hidden="1"/>
    <col min="4611" max="4611" width="8.125" style="3" hidden="1"/>
    <col min="4612" max="4612" width="9.125" style="3" hidden="1"/>
    <col min="4613" max="4613" width="9.75" style="3" hidden="1"/>
    <col min="4614" max="4614" width="11.125" style="3" hidden="1"/>
    <col min="4615" max="4615" width="10.375" style="3" hidden="1"/>
    <col min="4616" max="4616" width="10.5" style="3" hidden="1"/>
    <col min="4617" max="4865" width="8" style="3" hidden="1"/>
    <col min="4866" max="4866" width="28.125" style="3" hidden="1"/>
    <col min="4867" max="4867" width="8.125" style="3" hidden="1"/>
    <col min="4868" max="4868" width="9.125" style="3" hidden="1"/>
    <col min="4869" max="4869" width="9.75" style="3" hidden="1"/>
    <col min="4870" max="4870" width="11.125" style="3" hidden="1"/>
    <col min="4871" max="4871" width="10.375" style="3" hidden="1"/>
    <col min="4872" max="4872" width="10.5" style="3" hidden="1"/>
    <col min="4873" max="5121" width="9" style="3" hidden="1"/>
    <col min="5122" max="5122" width="28.125" style="3" hidden="1"/>
    <col min="5123" max="5123" width="8.125" style="3" hidden="1"/>
    <col min="5124" max="5124" width="9.125" style="3" hidden="1"/>
    <col min="5125" max="5125" width="9.75" style="3" hidden="1"/>
    <col min="5126" max="5126" width="11.125" style="3" hidden="1"/>
    <col min="5127" max="5127" width="10.375" style="3" hidden="1"/>
    <col min="5128" max="5128" width="10.5" style="3" hidden="1"/>
    <col min="5129" max="5377" width="8" style="3" hidden="1"/>
    <col min="5378" max="5378" width="28.125" style="3" hidden="1"/>
    <col min="5379" max="5379" width="8.125" style="3" hidden="1"/>
    <col min="5380" max="5380" width="9.125" style="3" hidden="1"/>
    <col min="5381" max="5381" width="9.75" style="3" hidden="1"/>
    <col min="5382" max="5382" width="11.125" style="3" hidden="1"/>
    <col min="5383" max="5383" width="10.375" style="3" hidden="1"/>
    <col min="5384" max="5384" width="10.5" style="3" hidden="1"/>
    <col min="5385" max="5633" width="8" style="3" hidden="1"/>
    <col min="5634" max="5634" width="28.125" style="3" hidden="1"/>
    <col min="5635" max="5635" width="8.125" style="3" hidden="1"/>
    <col min="5636" max="5636" width="9.125" style="3" hidden="1"/>
    <col min="5637" max="5637" width="9.75" style="3" hidden="1"/>
    <col min="5638" max="5638" width="11.125" style="3" hidden="1"/>
    <col min="5639" max="5639" width="10.375" style="3" hidden="1"/>
    <col min="5640" max="5640" width="10.5" style="3" hidden="1"/>
    <col min="5641" max="5889" width="8" style="3" hidden="1"/>
    <col min="5890" max="5890" width="28.125" style="3" hidden="1"/>
    <col min="5891" max="5891" width="8.125" style="3" hidden="1"/>
    <col min="5892" max="5892" width="9.125" style="3" hidden="1"/>
    <col min="5893" max="5893" width="9.75" style="3" hidden="1"/>
    <col min="5894" max="5894" width="11.125" style="3" hidden="1"/>
    <col min="5895" max="5895" width="10.375" style="3" hidden="1"/>
    <col min="5896" max="5896" width="10.5" style="3" hidden="1"/>
    <col min="5897" max="6145" width="9" style="3" hidden="1"/>
    <col min="6146" max="6146" width="28.125" style="3" hidden="1"/>
    <col min="6147" max="6147" width="8.125" style="3" hidden="1"/>
    <col min="6148" max="6148" width="9.125" style="3" hidden="1"/>
    <col min="6149" max="6149" width="9.75" style="3" hidden="1"/>
    <col min="6150" max="6150" width="11.125" style="3" hidden="1"/>
    <col min="6151" max="6151" width="10.375" style="3" hidden="1"/>
    <col min="6152" max="6152" width="10.5" style="3" hidden="1"/>
    <col min="6153" max="6401" width="8" style="3" hidden="1"/>
    <col min="6402" max="6402" width="28.125" style="3" hidden="1"/>
    <col min="6403" max="6403" width="8.125" style="3" hidden="1"/>
    <col min="6404" max="6404" width="9.125" style="3" hidden="1"/>
    <col min="6405" max="6405" width="9.75" style="3" hidden="1"/>
    <col min="6406" max="6406" width="11.125" style="3" hidden="1"/>
    <col min="6407" max="6407" width="10.375" style="3" hidden="1"/>
    <col min="6408" max="6408" width="10.5" style="3" hidden="1"/>
    <col min="6409" max="6657" width="8" style="3" hidden="1"/>
    <col min="6658" max="6658" width="28.125" style="3" hidden="1"/>
    <col min="6659" max="6659" width="8.125" style="3" hidden="1"/>
    <col min="6660" max="6660" width="9.125" style="3" hidden="1"/>
    <col min="6661" max="6661" width="9.75" style="3" hidden="1"/>
    <col min="6662" max="6662" width="11.125" style="3" hidden="1"/>
    <col min="6663" max="6663" width="10.375" style="3" hidden="1"/>
    <col min="6664" max="6664" width="10.5" style="3" hidden="1"/>
    <col min="6665" max="6913" width="8" style="3" hidden="1"/>
    <col min="6914" max="6914" width="28.125" style="3" hidden="1"/>
    <col min="6915" max="6915" width="8.125" style="3" hidden="1"/>
    <col min="6916" max="6916" width="9.125" style="3" hidden="1"/>
    <col min="6917" max="6917" width="9.75" style="3" hidden="1"/>
    <col min="6918" max="6918" width="11.125" style="3" hidden="1"/>
    <col min="6919" max="6919" width="10.375" style="3" hidden="1"/>
    <col min="6920" max="6920" width="10.5" style="3" hidden="1"/>
    <col min="6921" max="7169" width="9" style="3" hidden="1"/>
    <col min="7170" max="7170" width="28.125" style="3" hidden="1"/>
    <col min="7171" max="7171" width="8.125" style="3" hidden="1"/>
    <col min="7172" max="7172" width="9.125" style="3" hidden="1"/>
    <col min="7173" max="7173" width="9.75" style="3" hidden="1"/>
    <col min="7174" max="7174" width="11.125" style="3" hidden="1"/>
    <col min="7175" max="7175" width="10.375" style="3" hidden="1"/>
    <col min="7176" max="7176" width="10.5" style="3" hidden="1"/>
    <col min="7177" max="7425" width="8" style="3" hidden="1"/>
    <col min="7426" max="7426" width="28.125" style="3" hidden="1"/>
    <col min="7427" max="7427" width="8.125" style="3" hidden="1"/>
    <col min="7428" max="7428" width="9.125" style="3" hidden="1"/>
    <col min="7429" max="7429" width="9.75" style="3" hidden="1"/>
    <col min="7430" max="7430" width="11.125" style="3" hidden="1"/>
    <col min="7431" max="7431" width="10.375" style="3" hidden="1"/>
    <col min="7432" max="7432" width="10.5" style="3" hidden="1"/>
    <col min="7433" max="7681" width="8" style="3" hidden="1"/>
    <col min="7682" max="7682" width="28.125" style="3" hidden="1"/>
    <col min="7683" max="7683" width="8.125" style="3" hidden="1"/>
    <col min="7684" max="7684" width="9.125" style="3" hidden="1"/>
    <col min="7685" max="7685" width="9.75" style="3" hidden="1"/>
    <col min="7686" max="7686" width="11.125" style="3" hidden="1"/>
    <col min="7687" max="7687" width="10.375" style="3" hidden="1"/>
    <col min="7688" max="7688" width="10.5" style="3" hidden="1"/>
    <col min="7689" max="7937" width="8" style="3" hidden="1"/>
    <col min="7938" max="7938" width="28.125" style="3" hidden="1"/>
    <col min="7939" max="7939" width="8.125" style="3" hidden="1"/>
    <col min="7940" max="7940" width="9.125" style="3" hidden="1"/>
    <col min="7941" max="7941" width="9.75" style="3" hidden="1"/>
    <col min="7942" max="7942" width="11.125" style="3" hidden="1"/>
    <col min="7943" max="7943" width="10.375" style="3" hidden="1"/>
    <col min="7944" max="7944" width="10.5" style="3" hidden="1"/>
    <col min="7945" max="8193" width="9" style="3" hidden="1"/>
    <col min="8194" max="8194" width="28.125" style="3" hidden="1"/>
    <col min="8195" max="8195" width="8.125" style="3" hidden="1"/>
    <col min="8196" max="8196" width="9.125" style="3" hidden="1"/>
    <col min="8197" max="8197" width="9.75" style="3" hidden="1"/>
    <col min="8198" max="8198" width="11.125" style="3" hidden="1"/>
    <col min="8199" max="8199" width="10.375" style="3" hidden="1"/>
    <col min="8200" max="8200" width="10.5" style="3" hidden="1"/>
    <col min="8201" max="8449" width="8" style="3" hidden="1"/>
    <col min="8450" max="8450" width="28.125" style="3" hidden="1"/>
    <col min="8451" max="8451" width="8.125" style="3" hidden="1"/>
    <col min="8452" max="8452" width="9.125" style="3" hidden="1"/>
    <col min="8453" max="8453" width="9.75" style="3" hidden="1"/>
    <col min="8454" max="8454" width="11.125" style="3" hidden="1"/>
    <col min="8455" max="8455" width="10.375" style="3" hidden="1"/>
    <col min="8456" max="8456" width="10.5" style="3" hidden="1"/>
    <col min="8457" max="8705" width="8" style="3" hidden="1"/>
    <col min="8706" max="8706" width="28.125" style="3" hidden="1"/>
    <col min="8707" max="8707" width="8.125" style="3" hidden="1"/>
    <col min="8708" max="8708" width="9.125" style="3" hidden="1"/>
    <col min="8709" max="8709" width="9.75" style="3" hidden="1"/>
    <col min="8710" max="8710" width="11.125" style="3" hidden="1"/>
    <col min="8711" max="8711" width="10.375" style="3" hidden="1"/>
    <col min="8712" max="8712" width="10.5" style="3" hidden="1"/>
    <col min="8713" max="8961" width="8" style="3" hidden="1"/>
    <col min="8962" max="8962" width="28.125" style="3" hidden="1"/>
    <col min="8963" max="8963" width="8.125" style="3" hidden="1"/>
    <col min="8964" max="8964" width="9.125" style="3" hidden="1"/>
    <col min="8965" max="8965" width="9.75" style="3" hidden="1"/>
    <col min="8966" max="8966" width="11.125" style="3" hidden="1"/>
    <col min="8967" max="8967" width="10.375" style="3" hidden="1"/>
    <col min="8968" max="8968" width="10.5" style="3" hidden="1"/>
    <col min="8969" max="9217" width="9" style="3" hidden="1"/>
    <col min="9218" max="9218" width="28.125" style="3" hidden="1"/>
    <col min="9219" max="9219" width="8.125" style="3" hidden="1"/>
    <col min="9220" max="9220" width="9.125" style="3" hidden="1"/>
    <col min="9221" max="9221" width="9.75" style="3" hidden="1"/>
    <col min="9222" max="9222" width="11.125" style="3" hidden="1"/>
    <col min="9223" max="9223" width="10.375" style="3" hidden="1"/>
    <col min="9224" max="9224" width="10.5" style="3" hidden="1"/>
    <col min="9225" max="9473" width="8" style="3" hidden="1"/>
    <col min="9474" max="9474" width="28.125" style="3" hidden="1"/>
    <col min="9475" max="9475" width="8.125" style="3" hidden="1"/>
    <col min="9476" max="9476" width="9.125" style="3" hidden="1"/>
    <col min="9477" max="9477" width="9.75" style="3" hidden="1"/>
    <col min="9478" max="9478" width="11.125" style="3" hidden="1"/>
    <col min="9479" max="9479" width="10.375" style="3" hidden="1"/>
    <col min="9480" max="9480" width="10.5" style="3" hidden="1"/>
    <col min="9481" max="9729" width="8" style="3" hidden="1"/>
    <col min="9730" max="9730" width="28.125" style="3" hidden="1"/>
    <col min="9731" max="9731" width="8.125" style="3" hidden="1"/>
    <col min="9732" max="9732" width="9.125" style="3" hidden="1"/>
    <col min="9733" max="9733" width="9.75" style="3" hidden="1"/>
    <col min="9734" max="9734" width="11.125" style="3" hidden="1"/>
    <col min="9735" max="9735" width="10.375" style="3" hidden="1"/>
    <col min="9736" max="9736" width="10.5" style="3" hidden="1"/>
    <col min="9737" max="9985" width="8" style="3" hidden="1"/>
    <col min="9986" max="9986" width="28.125" style="3" hidden="1"/>
    <col min="9987" max="9987" width="8.125" style="3" hidden="1"/>
    <col min="9988" max="9988" width="9.125" style="3" hidden="1"/>
    <col min="9989" max="9989" width="9.75" style="3" hidden="1"/>
    <col min="9990" max="9990" width="11.125" style="3" hidden="1"/>
    <col min="9991" max="9991" width="10.375" style="3" hidden="1"/>
    <col min="9992" max="9992" width="10.5" style="3" hidden="1"/>
    <col min="9993" max="10241" width="9" style="3" hidden="1"/>
    <col min="10242" max="10242" width="28.125" style="3" hidden="1"/>
    <col min="10243" max="10243" width="8.125" style="3" hidden="1"/>
    <col min="10244" max="10244" width="9.125" style="3" hidden="1"/>
    <col min="10245" max="10245" width="9.75" style="3" hidden="1"/>
    <col min="10246" max="10246" width="11.125" style="3" hidden="1"/>
    <col min="10247" max="10247" width="10.375" style="3" hidden="1"/>
    <col min="10248" max="10248" width="10.5" style="3" hidden="1"/>
    <col min="10249" max="10497" width="8" style="3" hidden="1"/>
    <col min="10498" max="10498" width="28.125" style="3" hidden="1"/>
    <col min="10499" max="10499" width="8.125" style="3" hidden="1"/>
    <col min="10500" max="10500" width="9.125" style="3" hidden="1"/>
    <col min="10501" max="10501" width="9.75" style="3" hidden="1"/>
    <col min="10502" max="10502" width="11.125" style="3" hidden="1"/>
    <col min="10503" max="10503" width="10.375" style="3" hidden="1"/>
    <col min="10504" max="10504" width="10.5" style="3" hidden="1"/>
    <col min="10505" max="10753" width="8" style="3" hidden="1"/>
    <col min="10754" max="10754" width="28.125" style="3" hidden="1"/>
    <col min="10755" max="10755" width="8.125" style="3" hidden="1"/>
    <col min="10756" max="10756" width="9.125" style="3" hidden="1"/>
    <col min="10757" max="10757" width="9.75" style="3" hidden="1"/>
    <col min="10758" max="10758" width="11.125" style="3" hidden="1"/>
    <col min="10759" max="10759" width="10.375" style="3" hidden="1"/>
    <col min="10760" max="10760" width="10.5" style="3" hidden="1"/>
    <col min="10761" max="11009" width="8" style="3" hidden="1"/>
    <col min="11010" max="11010" width="28.125" style="3" hidden="1"/>
    <col min="11011" max="11011" width="8.125" style="3" hidden="1"/>
    <col min="11012" max="11012" width="9.125" style="3" hidden="1"/>
    <col min="11013" max="11013" width="9.75" style="3" hidden="1"/>
    <col min="11014" max="11014" width="11.125" style="3" hidden="1"/>
    <col min="11015" max="11015" width="10.375" style="3" hidden="1"/>
    <col min="11016" max="11016" width="10.5" style="3" hidden="1"/>
    <col min="11017" max="11265" width="9" style="3" hidden="1"/>
    <col min="11266" max="11266" width="28.125" style="3" hidden="1"/>
    <col min="11267" max="11267" width="8.125" style="3" hidden="1"/>
    <col min="11268" max="11268" width="9.125" style="3" hidden="1"/>
    <col min="11269" max="11269" width="9.75" style="3" hidden="1"/>
    <col min="11270" max="11270" width="11.125" style="3" hidden="1"/>
    <col min="11271" max="11271" width="10.375" style="3" hidden="1"/>
    <col min="11272" max="11272" width="10.5" style="3" hidden="1"/>
    <col min="11273" max="11521" width="8" style="3" hidden="1"/>
    <col min="11522" max="11522" width="28.125" style="3" hidden="1"/>
    <col min="11523" max="11523" width="8.125" style="3" hidden="1"/>
    <col min="11524" max="11524" width="9.125" style="3" hidden="1"/>
    <col min="11525" max="11525" width="9.75" style="3" hidden="1"/>
    <col min="11526" max="11526" width="11.125" style="3" hidden="1"/>
    <col min="11527" max="11527" width="10.375" style="3" hidden="1"/>
    <col min="11528" max="11528" width="10.5" style="3" hidden="1"/>
    <col min="11529" max="11777" width="8" style="3" hidden="1"/>
    <col min="11778" max="11778" width="28.125" style="3" hidden="1"/>
    <col min="11779" max="11779" width="8.125" style="3" hidden="1"/>
    <col min="11780" max="11780" width="9.125" style="3" hidden="1"/>
    <col min="11781" max="11781" width="9.75" style="3" hidden="1"/>
    <col min="11782" max="11782" width="11.125" style="3" hidden="1"/>
    <col min="11783" max="11783" width="10.375" style="3" hidden="1"/>
    <col min="11784" max="11784" width="10.5" style="3" hidden="1"/>
    <col min="11785" max="12033" width="8" style="3" hidden="1"/>
    <col min="12034" max="12034" width="28.125" style="3" hidden="1"/>
    <col min="12035" max="12035" width="8.125" style="3" hidden="1"/>
    <col min="12036" max="12036" width="9.125" style="3" hidden="1"/>
    <col min="12037" max="12037" width="9.75" style="3" hidden="1"/>
    <col min="12038" max="12038" width="11.125" style="3" hidden="1"/>
    <col min="12039" max="12039" width="10.375" style="3" hidden="1"/>
    <col min="12040" max="12040" width="10.5" style="3" hidden="1"/>
    <col min="12041" max="12289" width="9" style="3" hidden="1"/>
    <col min="12290" max="12290" width="28.125" style="3" hidden="1"/>
    <col min="12291" max="12291" width="8.125" style="3" hidden="1"/>
    <col min="12292" max="12292" width="9.125" style="3" hidden="1"/>
    <col min="12293" max="12293" width="9.75" style="3" hidden="1"/>
    <col min="12294" max="12294" width="11.125" style="3" hidden="1"/>
    <col min="12295" max="12295" width="10.375" style="3" hidden="1"/>
    <col min="12296" max="12296" width="10.5" style="3" hidden="1"/>
    <col min="12297" max="12545" width="8" style="3" hidden="1"/>
    <col min="12546" max="12546" width="28.125" style="3" hidden="1"/>
    <col min="12547" max="12547" width="8.125" style="3" hidden="1"/>
    <col min="12548" max="12548" width="9.125" style="3" hidden="1"/>
    <col min="12549" max="12549" width="9.75" style="3" hidden="1"/>
    <col min="12550" max="12550" width="11.125" style="3" hidden="1"/>
    <col min="12551" max="12551" width="10.375" style="3" hidden="1"/>
    <col min="12552" max="12552" width="10.5" style="3" hidden="1"/>
    <col min="12553" max="12801" width="8" style="3" hidden="1"/>
    <col min="12802" max="12802" width="28.125" style="3" hidden="1"/>
    <col min="12803" max="12803" width="8.125" style="3" hidden="1"/>
    <col min="12804" max="12804" width="9.125" style="3" hidden="1"/>
    <col min="12805" max="12805" width="9.75" style="3" hidden="1"/>
    <col min="12806" max="12806" width="11.125" style="3" hidden="1"/>
    <col min="12807" max="12807" width="10.375" style="3" hidden="1"/>
    <col min="12808" max="12808" width="10.5" style="3" hidden="1"/>
    <col min="12809" max="13057" width="8" style="3" hidden="1"/>
    <col min="13058" max="13058" width="28.125" style="3" hidden="1"/>
    <col min="13059" max="13059" width="8.125" style="3" hidden="1"/>
    <col min="13060" max="13060" width="9.125" style="3" hidden="1"/>
    <col min="13061" max="13061" width="9.75" style="3" hidden="1"/>
    <col min="13062" max="13062" width="11.125" style="3" hidden="1"/>
    <col min="13063" max="13063" width="10.375" style="3" hidden="1"/>
    <col min="13064" max="13064" width="10.5" style="3" hidden="1"/>
    <col min="13065" max="13313" width="9" style="3" hidden="1"/>
    <col min="13314" max="13314" width="28.125" style="3" hidden="1"/>
    <col min="13315" max="13315" width="8.125" style="3" hidden="1"/>
    <col min="13316" max="13316" width="9.125" style="3" hidden="1"/>
    <col min="13317" max="13317" width="9.75" style="3" hidden="1"/>
    <col min="13318" max="13318" width="11.125" style="3" hidden="1"/>
    <col min="13319" max="13319" width="10.375" style="3" hidden="1"/>
    <col min="13320" max="13320" width="10.5" style="3" hidden="1"/>
    <col min="13321" max="13569" width="8" style="3" hidden="1"/>
    <col min="13570" max="13570" width="28.125" style="3" hidden="1"/>
    <col min="13571" max="13571" width="8.125" style="3" hidden="1"/>
    <col min="13572" max="13572" width="9.125" style="3" hidden="1"/>
    <col min="13573" max="13573" width="9.75" style="3" hidden="1"/>
    <col min="13574" max="13574" width="11.125" style="3" hidden="1"/>
    <col min="13575" max="13575" width="10.375" style="3" hidden="1"/>
    <col min="13576" max="13576" width="10.5" style="3" hidden="1"/>
    <col min="13577" max="13825" width="8" style="3" hidden="1"/>
    <col min="13826" max="13826" width="28.125" style="3" hidden="1"/>
    <col min="13827" max="13827" width="8.125" style="3" hidden="1"/>
    <col min="13828" max="13828" width="9.125" style="3" hidden="1"/>
    <col min="13829" max="13829" width="9.75" style="3" hidden="1"/>
    <col min="13830" max="13830" width="11.125" style="3" hidden="1"/>
    <col min="13831" max="13831" width="10.375" style="3" hidden="1"/>
    <col min="13832" max="13832" width="10.5" style="3" hidden="1"/>
    <col min="13833" max="14081" width="8" style="3" hidden="1"/>
    <col min="14082" max="14082" width="28.125" style="3" hidden="1"/>
    <col min="14083" max="14083" width="8.125" style="3" hidden="1"/>
    <col min="14084" max="14084" width="9.125" style="3" hidden="1"/>
    <col min="14085" max="14085" width="9.75" style="3" hidden="1"/>
    <col min="14086" max="14086" width="11.125" style="3" hidden="1"/>
    <col min="14087" max="14087" width="10.375" style="3" hidden="1"/>
    <col min="14088" max="14088" width="10.5" style="3" hidden="1"/>
    <col min="14089" max="14337" width="9" style="3" hidden="1"/>
    <col min="14338" max="14338" width="28.125" style="3" hidden="1"/>
    <col min="14339" max="14339" width="8.125" style="3" hidden="1"/>
    <col min="14340" max="14340" width="9.125" style="3" hidden="1"/>
    <col min="14341" max="14341" width="9.75" style="3" hidden="1"/>
    <col min="14342" max="14342" width="11.125" style="3" hidden="1"/>
    <col min="14343" max="14343" width="10.375" style="3" hidden="1"/>
    <col min="14344" max="14344" width="10.5" style="3" hidden="1"/>
    <col min="14345" max="14593" width="8" style="3" hidden="1"/>
    <col min="14594" max="14594" width="28.125" style="3" hidden="1"/>
    <col min="14595" max="14595" width="8.125" style="3" hidden="1"/>
    <col min="14596" max="14596" width="9.125" style="3" hidden="1"/>
    <col min="14597" max="14597" width="9.75" style="3" hidden="1"/>
    <col min="14598" max="14598" width="11.125" style="3" hidden="1"/>
    <col min="14599" max="14599" width="10.375" style="3" hidden="1"/>
    <col min="14600" max="14600" width="10.5" style="3" hidden="1"/>
    <col min="14601" max="14849" width="8" style="3" hidden="1"/>
    <col min="14850" max="14850" width="28.125" style="3" hidden="1"/>
    <col min="14851" max="14851" width="8.125" style="3" hidden="1"/>
    <col min="14852" max="14852" width="9.125" style="3" hidden="1"/>
    <col min="14853" max="14853" width="9.75" style="3" hidden="1"/>
    <col min="14854" max="14854" width="11.125" style="3" hidden="1"/>
    <col min="14855" max="14855" width="10.375" style="3" hidden="1"/>
    <col min="14856" max="14856" width="10.5" style="3" hidden="1"/>
    <col min="14857" max="15105" width="8" style="3" hidden="1"/>
    <col min="15106" max="15106" width="28.125" style="3" hidden="1"/>
    <col min="15107" max="15107" width="8.125" style="3" hidden="1"/>
    <col min="15108" max="15108" width="9.125" style="3" hidden="1"/>
    <col min="15109" max="15109" width="9.75" style="3" hidden="1"/>
    <col min="15110" max="15110" width="11.125" style="3" hidden="1"/>
    <col min="15111" max="15111" width="10.375" style="3" hidden="1"/>
    <col min="15112" max="15112" width="10.5" style="3" hidden="1"/>
    <col min="15113" max="15361" width="9" style="3" hidden="1"/>
    <col min="15362" max="15362" width="28.125" style="3" hidden="1"/>
    <col min="15363" max="15363" width="8.125" style="3" hidden="1"/>
    <col min="15364" max="15364" width="9.125" style="3" hidden="1"/>
    <col min="15365" max="15365" width="9.75" style="3" hidden="1"/>
    <col min="15366" max="15366" width="11.125" style="3" hidden="1"/>
    <col min="15367" max="15367" width="10.375" style="3" hidden="1"/>
    <col min="15368" max="15368" width="10.5" style="3" hidden="1"/>
    <col min="15369" max="15617" width="8" style="3" hidden="1"/>
    <col min="15618" max="15618" width="28.125" style="3" hidden="1"/>
    <col min="15619" max="15619" width="8.125" style="3" hidden="1"/>
    <col min="15620" max="15620" width="9.125" style="3" hidden="1"/>
    <col min="15621" max="15621" width="9.75" style="3" hidden="1"/>
    <col min="15622" max="15622" width="11.125" style="3" hidden="1"/>
    <col min="15623" max="15623" width="10.375" style="3" hidden="1"/>
    <col min="15624" max="15624" width="10.5" style="3" hidden="1"/>
    <col min="15625" max="15873" width="8" style="3" hidden="1"/>
    <col min="15874" max="15874" width="28.125" style="3" hidden="1"/>
    <col min="15875" max="15875" width="8.125" style="3" hidden="1"/>
    <col min="15876" max="15876" width="9.125" style="3" hidden="1"/>
    <col min="15877" max="15877" width="9.75" style="3" hidden="1"/>
    <col min="15878" max="15878" width="11.125" style="3" hidden="1"/>
    <col min="15879" max="15879" width="10.375" style="3" hidden="1"/>
    <col min="15880" max="15880" width="10.5" style="3" hidden="1"/>
    <col min="15881" max="16129" width="8" style="3" hidden="1"/>
    <col min="16130" max="16130" width="28.125" style="3" hidden="1"/>
    <col min="16131" max="16131" width="8.125" style="3" hidden="1"/>
    <col min="16132" max="16132" width="9.125" style="3" hidden="1"/>
    <col min="16133" max="16133" width="9.75" style="3" hidden="1"/>
    <col min="16134" max="16134" width="11.125" style="3" hidden="1"/>
    <col min="16135" max="16135" width="10.375" style="3" hidden="1"/>
    <col min="16136" max="16136" width="10.5" style="3" hidden="1"/>
    <col min="16137" max="16384" width="9" style="3" hidden="1"/>
  </cols>
  <sheetData>
    <row r="1" spans="2:8">
      <c r="B1" s="3" t="s">
        <v>30</v>
      </c>
      <c r="F1" s="4" t="s">
        <v>31</v>
      </c>
    </row>
    <row r="2" spans="2:8" ht="4.5" customHeight="1" thickBot="1"/>
    <row r="3" spans="2:8" ht="20.25" customHeight="1">
      <c r="B3" s="365" t="s">
        <v>412</v>
      </c>
      <c r="C3" s="366"/>
      <c r="D3" s="366"/>
      <c r="E3" s="366"/>
      <c r="F3" s="367"/>
      <c r="G3" s="19"/>
      <c r="H3" s="38"/>
    </row>
    <row r="4" spans="2:8" ht="6" customHeight="1">
      <c r="B4" s="5"/>
      <c r="C4" s="11"/>
      <c r="E4" s="11"/>
      <c r="F4" s="16"/>
      <c r="G4" s="19"/>
      <c r="H4" s="19"/>
    </row>
    <row r="5" spans="2:8">
      <c r="B5" s="237" t="s">
        <v>789</v>
      </c>
      <c r="C5" s="238" t="s">
        <v>791</v>
      </c>
      <c r="D5" s="95"/>
      <c r="E5" s="6"/>
      <c r="F5" s="239"/>
      <c r="G5" s="19"/>
      <c r="H5" s="19"/>
    </row>
    <row r="6" spans="2:8">
      <c r="B6" s="84" t="s">
        <v>408</v>
      </c>
      <c r="C6" s="85" t="s">
        <v>6</v>
      </c>
      <c r="D6" s="85" t="s">
        <v>10</v>
      </c>
      <c r="E6" s="86" t="s">
        <v>32</v>
      </c>
      <c r="F6" s="40" t="s">
        <v>33</v>
      </c>
      <c r="G6" s="19"/>
      <c r="H6" s="19"/>
    </row>
    <row r="7" spans="2:8">
      <c r="B7" s="8" t="s">
        <v>34</v>
      </c>
      <c r="C7" s="9" t="s">
        <v>926</v>
      </c>
      <c r="D7" s="78">
        <f>'Input quantities'!E5</f>
        <v>65</v>
      </c>
      <c r="E7" s="11">
        <f>'Input quantities'!E7</f>
        <v>6.03</v>
      </c>
      <c r="F7" s="13">
        <f>D7*E7</f>
        <v>391.95</v>
      </c>
      <c r="G7" s="107" t="s">
        <v>73</v>
      </c>
      <c r="H7" s="107" t="s">
        <v>73</v>
      </c>
    </row>
    <row r="8" spans="2:8">
      <c r="B8" s="8" t="s">
        <v>36</v>
      </c>
      <c r="C8" s="79"/>
      <c r="D8" s="79">
        <v>0</v>
      </c>
      <c r="E8" s="80">
        <v>0</v>
      </c>
      <c r="F8" s="13">
        <f>D8*E8</f>
        <v>0</v>
      </c>
      <c r="G8" s="39"/>
      <c r="H8" s="39"/>
    </row>
    <row r="9" spans="2:8">
      <c r="B9" s="14" t="s">
        <v>37</v>
      </c>
      <c r="C9" s="11"/>
      <c r="D9" s="93"/>
      <c r="E9" s="11"/>
      <c r="F9" s="17">
        <v>20</v>
      </c>
      <c r="G9" s="39"/>
      <c r="H9" s="39"/>
    </row>
    <row r="10" spans="2:8">
      <c r="B10" s="14" t="s">
        <v>38</v>
      </c>
      <c r="C10" s="11"/>
      <c r="D10" s="93"/>
      <c r="E10" s="11"/>
      <c r="F10" s="96">
        <v>0</v>
      </c>
      <c r="G10" s="39"/>
      <c r="H10" s="39"/>
    </row>
    <row r="11" spans="2:8">
      <c r="B11" s="90" t="s">
        <v>411</v>
      </c>
      <c r="C11" s="6"/>
      <c r="D11" s="20"/>
      <c r="E11" s="20"/>
      <c r="F11" s="91">
        <f>SUM(F7:F10)</f>
        <v>411.95</v>
      </c>
      <c r="G11" s="11"/>
      <c r="H11" s="11"/>
    </row>
    <row r="12" spans="2:8">
      <c r="B12" s="10"/>
      <c r="C12" s="11"/>
      <c r="D12" s="12"/>
      <c r="E12" s="11"/>
      <c r="F12" s="13"/>
      <c r="G12" s="11"/>
      <c r="H12" s="11"/>
    </row>
    <row r="13" spans="2:8">
      <c r="B13" s="87" t="s">
        <v>409</v>
      </c>
      <c r="C13" s="97" t="s">
        <v>39</v>
      </c>
      <c r="D13" s="97" t="s">
        <v>32</v>
      </c>
      <c r="E13" s="11"/>
      <c r="F13" s="13"/>
      <c r="G13" s="41"/>
      <c r="H13" s="41"/>
    </row>
    <row r="14" spans="2:8">
      <c r="B14" s="14" t="s">
        <v>22</v>
      </c>
      <c r="C14" s="98">
        <f>'Input quantities'!E11</f>
        <v>100</v>
      </c>
      <c r="D14" s="82">
        <f>'Input prices'!H14</f>
        <v>0.34</v>
      </c>
      <c r="F14" s="13">
        <f>D14*C14/'Input quantities'!E10</f>
        <v>34</v>
      </c>
      <c r="G14" s="11"/>
      <c r="H14" s="11"/>
    </row>
    <row r="15" spans="2:8">
      <c r="B15" s="14" t="s">
        <v>40</v>
      </c>
      <c r="C15" s="81"/>
      <c r="D15" s="82"/>
      <c r="E15" s="106"/>
      <c r="F15" s="13">
        <f>SUM(E16:E20)</f>
        <v>98.88000000000001</v>
      </c>
      <c r="G15" s="11"/>
      <c r="H15" s="11"/>
    </row>
    <row r="16" spans="2:8">
      <c r="B16" s="15" t="s">
        <v>41</v>
      </c>
      <c r="C16" s="81">
        <f>'Input quantities'!E12</f>
        <v>95</v>
      </c>
      <c r="D16" s="82">
        <f>'Input prices'!D6</f>
        <v>0.6</v>
      </c>
      <c r="E16" s="104">
        <f>C16*D16</f>
        <v>57</v>
      </c>
      <c r="F16" s="13"/>
      <c r="G16" s="11"/>
      <c r="H16" s="11"/>
    </row>
    <row r="17" spans="2:8">
      <c r="B17" s="15" t="s">
        <v>42</v>
      </c>
      <c r="C17" s="81">
        <f>'Input quantities'!E13</f>
        <v>42</v>
      </c>
      <c r="D17" s="82">
        <f>IF('Input prices'!$G7&gt;0,'Input prices'!$G7,'Input prices'!$D7)</f>
        <v>0.45</v>
      </c>
      <c r="E17" s="104">
        <f>C17*D17</f>
        <v>18.900000000000002</v>
      </c>
      <c r="F17" s="13"/>
      <c r="G17" s="11"/>
      <c r="H17" s="11"/>
    </row>
    <row r="18" spans="2:8">
      <c r="B18" s="15" t="s">
        <v>14</v>
      </c>
      <c r="C18" s="81">
        <f>'Input quantities'!E14</f>
        <v>21</v>
      </c>
      <c r="D18" s="82">
        <f>IF('Input prices'!$G8&gt;0,'Input prices'!$G8,'Input prices'!$D8)</f>
        <v>0.38</v>
      </c>
      <c r="E18" s="104">
        <f>C18*D18</f>
        <v>7.98</v>
      </c>
      <c r="F18" s="13"/>
      <c r="G18" s="11"/>
      <c r="H18" s="11"/>
    </row>
    <row r="19" spans="2:8">
      <c r="B19" s="15" t="s">
        <v>792</v>
      </c>
      <c r="C19" s="81">
        <f>SUM('Input quantities'!E15:E18)</f>
        <v>0</v>
      </c>
      <c r="D19" s="82">
        <f>IF(C19=0,0,SUMPRODUCT('Input prices'!D9:D12,'Input quantities'!E15:E18)/SUM('Input quantities'!E15:E18))</f>
        <v>0</v>
      </c>
      <c r="E19" s="326">
        <f>SUMPRODUCT('Input quantities'!E15:E18,'Input prices'!D9:D12)</f>
        <v>0</v>
      </c>
      <c r="F19" s="13"/>
      <c r="G19" s="11"/>
      <c r="H19" s="11"/>
    </row>
    <row r="20" spans="2:8">
      <c r="B20" s="15" t="s">
        <v>15</v>
      </c>
      <c r="C20" s="81">
        <f>'Input quantities'!E19</f>
        <v>0.5</v>
      </c>
      <c r="D20" s="82">
        <f>IF('Input prices'!$E13&gt;0,'Input prices'!$E13,'Input prices'!$D13)</f>
        <v>30</v>
      </c>
      <c r="E20" s="104">
        <f>C20*D20</f>
        <v>15</v>
      </c>
      <c r="F20" s="16"/>
      <c r="G20" s="11"/>
      <c r="H20" s="11"/>
    </row>
    <row r="21" spans="2:8">
      <c r="B21" s="14" t="s">
        <v>43</v>
      </c>
      <c r="C21" s="81"/>
      <c r="D21" s="82"/>
      <c r="E21" s="104"/>
      <c r="F21" s="13">
        <f>SUM(E22:E25)</f>
        <v>72</v>
      </c>
      <c r="G21" s="11"/>
      <c r="H21" s="11"/>
    </row>
    <row r="22" spans="2:8">
      <c r="B22" s="15" t="s">
        <v>24</v>
      </c>
      <c r="C22" s="81">
        <f>'Input quantities'!E20</f>
        <v>2</v>
      </c>
      <c r="D22" s="82">
        <f>'Input prices'!H15</f>
        <v>25</v>
      </c>
      <c r="E22" s="104">
        <f>C22*D22</f>
        <v>50</v>
      </c>
      <c r="F22" s="13"/>
      <c r="G22" s="19"/>
      <c r="H22" s="19"/>
    </row>
    <row r="23" spans="2:8">
      <c r="B23" s="15" t="s">
        <v>794</v>
      </c>
      <c r="C23" s="81">
        <f>'Input quantities'!E21</f>
        <v>0</v>
      </c>
      <c r="D23" s="82">
        <f>'Input prices'!H16</f>
        <v>0</v>
      </c>
      <c r="E23" s="104">
        <f>C23*D23</f>
        <v>0</v>
      </c>
      <c r="F23" s="13"/>
      <c r="G23" s="19"/>
      <c r="H23" s="19"/>
    </row>
    <row r="24" spans="2:8">
      <c r="B24" s="15" t="s">
        <v>795</v>
      </c>
      <c r="C24" s="81">
        <f>'Input quantities'!E22</f>
        <v>1</v>
      </c>
      <c r="D24" s="82">
        <f>'Input prices'!H17</f>
        <v>22</v>
      </c>
      <c r="E24" s="104">
        <f t="shared" ref="E24:E25" si="0">C24*D24</f>
        <v>22</v>
      </c>
      <c r="F24" s="13"/>
      <c r="G24" s="19"/>
      <c r="H24" s="19"/>
    </row>
    <row r="25" spans="2:8">
      <c r="B25" s="15" t="s">
        <v>797</v>
      </c>
      <c r="C25" s="81">
        <f>'Input quantities'!E23</f>
        <v>0</v>
      </c>
      <c r="D25" s="82">
        <f>'Input prices'!H18</f>
        <v>0</v>
      </c>
      <c r="E25" s="104">
        <f t="shared" si="0"/>
        <v>0</v>
      </c>
      <c r="F25" s="13"/>
      <c r="G25" s="11"/>
      <c r="H25" s="11"/>
    </row>
    <row r="26" spans="2:8">
      <c r="B26" s="14" t="s">
        <v>393</v>
      </c>
      <c r="C26" s="81">
        <f>'Input quantities'!E24</f>
        <v>0</v>
      </c>
      <c r="D26" s="82">
        <f>IF(C5='Irrigation costs'!J25,0,HLOOKUP(C5,'Irrigation costs'!$B$3:$D$19,15,FALSE)/'Input quantities'!E24+HLOOKUP(C5,'Irrigation costs'!$B$3:$D$11,9,FALSE))</f>
        <v>0</v>
      </c>
      <c r="E26" s="104"/>
      <c r="F26" s="13">
        <f>C26*D26</f>
        <v>0</v>
      </c>
      <c r="G26" s="11"/>
      <c r="H26" s="11"/>
    </row>
    <row r="27" spans="2:8">
      <c r="B27" s="14" t="s">
        <v>887</v>
      </c>
      <c r="C27" s="272" t="str">
        <f>IF('Input quantities'!E6&gt;'Input quantities'!E25,'Input quantities'!E6-'Input quantities'!E25,"-")</f>
        <v>-</v>
      </c>
      <c r="D27" s="82">
        <f>'Input prices'!D19</f>
        <v>0.05</v>
      </c>
      <c r="E27" s="104"/>
      <c r="F27" s="13">
        <f>IFERROR(C27*100*D27*D7*100/45,0)</f>
        <v>0</v>
      </c>
      <c r="G27" s="11"/>
      <c r="H27" s="11"/>
    </row>
    <row r="28" spans="2:8">
      <c r="B28" s="14" t="s">
        <v>44</v>
      </c>
      <c r="C28" s="81"/>
      <c r="D28" s="82"/>
      <c r="E28" s="11"/>
      <c r="F28" s="17">
        <v>8</v>
      </c>
      <c r="G28" s="11"/>
      <c r="H28" s="11"/>
    </row>
    <row r="29" spans="2:8">
      <c r="B29" s="14" t="s">
        <v>45</v>
      </c>
      <c r="C29" s="81"/>
      <c r="D29" s="82"/>
      <c r="E29" s="11"/>
      <c r="F29" s="17">
        <v>27</v>
      </c>
      <c r="G29" s="11"/>
      <c r="H29" s="11"/>
    </row>
    <row r="30" spans="2:8">
      <c r="B30" s="14" t="s">
        <v>46</v>
      </c>
      <c r="C30" s="81"/>
      <c r="D30" s="82"/>
      <c r="E30" s="11"/>
      <c r="F30" s="264">
        <f>G77</f>
        <v>7.02</v>
      </c>
      <c r="G30" s="11"/>
      <c r="H30" s="11"/>
    </row>
    <row r="31" spans="2:8">
      <c r="B31" s="14" t="s">
        <v>984</v>
      </c>
      <c r="C31" s="81">
        <f>D91</f>
        <v>0.46998457468457472</v>
      </c>
      <c r="D31" s="82">
        <f>'Input prices'!D20</f>
        <v>20</v>
      </c>
      <c r="E31" s="11"/>
      <c r="F31" s="264">
        <f>D31*C31</f>
        <v>9.3996914936914937</v>
      </c>
      <c r="G31" s="11"/>
      <c r="H31" s="11"/>
    </row>
    <row r="32" spans="2:8">
      <c r="B32" s="14" t="s">
        <v>816</v>
      </c>
      <c r="C32" s="81">
        <f>E91</f>
        <v>3.526311253561254</v>
      </c>
      <c r="D32" s="82">
        <f>'Input prices'!D21</f>
        <v>3.25</v>
      </c>
      <c r="E32" s="11"/>
      <c r="F32" s="264">
        <f>C32*D32</f>
        <v>11.460511574074076</v>
      </c>
      <c r="G32" s="11"/>
      <c r="H32" s="11"/>
    </row>
    <row r="33" spans="2:8">
      <c r="B33" s="14" t="s">
        <v>47</v>
      </c>
      <c r="C33" s="81"/>
      <c r="D33" s="82"/>
      <c r="E33" s="11"/>
      <c r="F33" s="264">
        <f>F91-F32-F31</f>
        <v>32.287872539669941</v>
      </c>
      <c r="G33" s="11"/>
      <c r="H33" s="11"/>
    </row>
    <row r="34" spans="2:8">
      <c r="B34" s="14" t="s">
        <v>404</v>
      </c>
      <c r="C34" s="81"/>
      <c r="D34" s="82"/>
      <c r="E34" s="11"/>
      <c r="F34" s="264">
        <f>F11*0.03</f>
        <v>12.358499999999999</v>
      </c>
      <c r="G34" s="11"/>
      <c r="H34" s="11"/>
    </row>
    <row r="35" spans="2:8">
      <c r="B35" s="14" t="s">
        <v>48</v>
      </c>
      <c r="C35" s="81"/>
      <c r="D35" s="82"/>
      <c r="E35" s="11"/>
      <c r="F35" s="17">
        <v>0</v>
      </c>
      <c r="G35" s="11"/>
      <c r="H35" s="11"/>
    </row>
    <row r="36" spans="2:8">
      <c r="B36" s="14" t="s">
        <v>18</v>
      </c>
      <c r="C36" s="92">
        <f>SUM(F14:F35)/2</f>
        <v>156.20328780371776</v>
      </c>
      <c r="D36" s="83">
        <f>'Input prices'!D22</f>
        <v>7.7499999999999999E-2</v>
      </c>
      <c r="E36" s="81"/>
      <c r="F36" s="18">
        <f>D36*C36</f>
        <v>12.105754804788127</v>
      </c>
      <c r="G36" s="11"/>
      <c r="H36" s="11"/>
    </row>
    <row r="37" spans="2:8">
      <c r="B37" s="89" t="s">
        <v>410</v>
      </c>
      <c r="C37" s="11"/>
      <c r="D37" s="12"/>
      <c r="E37" s="11"/>
      <c r="F37" s="88">
        <f>SUM(F14:F36)</f>
        <v>324.51233041222366</v>
      </c>
      <c r="G37" s="41"/>
      <c r="H37" s="41"/>
    </row>
    <row r="38" spans="2:8">
      <c r="B38" s="10"/>
      <c r="C38" s="11"/>
      <c r="D38" s="12"/>
      <c r="E38" s="11"/>
      <c r="F38" s="16"/>
      <c r="G38" s="11"/>
      <c r="H38" s="11"/>
    </row>
    <row r="39" spans="2:8">
      <c r="B39" s="87" t="s">
        <v>686</v>
      </c>
      <c r="C39" s="11"/>
      <c r="D39" s="12"/>
      <c r="E39" s="11"/>
      <c r="F39" s="13"/>
      <c r="G39" s="11"/>
      <c r="H39" s="11"/>
    </row>
    <row r="40" spans="2:8">
      <c r="B40" s="14" t="s">
        <v>28</v>
      </c>
      <c r="C40" s="19"/>
      <c r="D40" s="12"/>
      <c r="E40" s="11"/>
      <c r="F40" s="13">
        <f>'Input prices'!D25*F11</f>
        <v>4.1195000000000004</v>
      </c>
      <c r="G40" s="11"/>
      <c r="H40" s="11"/>
    </row>
    <row r="41" spans="2:8">
      <c r="B41" s="14" t="s">
        <v>420</v>
      </c>
      <c r="C41" s="11"/>
      <c r="D41" s="12"/>
      <c r="E41" s="11"/>
      <c r="F41" s="13">
        <f>G91</f>
        <v>52.160787357918643</v>
      </c>
      <c r="G41" s="11"/>
      <c r="H41" s="11"/>
    </row>
    <row r="42" spans="2:8">
      <c r="B42" s="14" t="s">
        <v>49</v>
      </c>
      <c r="C42" s="11"/>
      <c r="D42" s="12"/>
      <c r="E42" s="11"/>
      <c r="F42" s="18">
        <f>'Input prices'!D26/2</f>
        <v>112.5</v>
      </c>
      <c r="G42" s="11"/>
      <c r="H42" s="11"/>
    </row>
    <row r="43" spans="2:8">
      <c r="B43" s="89" t="s">
        <v>952</v>
      </c>
      <c r="C43" s="11"/>
      <c r="D43" s="12"/>
      <c r="E43" s="11"/>
      <c r="F43" s="88">
        <f>SUM(F40:F42)</f>
        <v>168.78028735791864</v>
      </c>
      <c r="G43" s="41"/>
      <c r="H43" s="41"/>
    </row>
    <row r="44" spans="2:8">
      <c r="B44" s="10"/>
      <c r="C44" s="11"/>
      <c r="D44" s="12"/>
      <c r="E44" s="11"/>
      <c r="F44" s="77"/>
      <c r="G44" s="11"/>
      <c r="H44" s="11"/>
    </row>
    <row r="45" spans="2:8" ht="15" customHeight="1">
      <c r="B45" s="89" t="s">
        <v>413</v>
      </c>
      <c r="C45" s="11"/>
      <c r="D45" s="12"/>
      <c r="E45" s="12"/>
      <c r="F45" s="88">
        <f>F37+F43</f>
        <v>493.29261777014233</v>
      </c>
      <c r="G45" s="41"/>
      <c r="H45" s="41"/>
    </row>
    <row r="46" spans="2:8">
      <c r="B46" s="101"/>
      <c r="C46" s="99"/>
      <c r="D46" s="100"/>
      <c r="E46" s="99"/>
      <c r="F46" s="102"/>
      <c r="G46" s="19"/>
      <c r="H46" s="11"/>
    </row>
    <row r="47" spans="2:8">
      <c r="B47" s="94" t="s">
        <v>405</v>
      </c>
      <c r="C47" s="11"/>
      <c r="D47" s="12"/>
      <c r="E47" s="11"/>
      <c r="F47" s="7">
        <f>F11-F37</f>
        <v>87.437669587776327</v>
      </c>
      <c r="G47" s="11"/>
      <c r="H47" s="11"/>
    </row>
    <row r="48" spans="2:8">
      <c r="B48" s="94" t="s">
        <v>406</v>
      </c>
      <c r="C48" s="11"/>
      <c r="D48" s="12"/>
      <c r="E48" s="11"/>
      <c r="F48" s="7">
        <f>F11-F45</f>
        <v>-81.34261777014234</v>
      </c>
      <c r="G48" s="11"/>
      <c r="H48" s="11"/>
    </row>
    <row r="49" spans="2:8">
      <c r="B49" s="103" t="s">
        <v>407</v>
      </c>
      <c r="C49" s="6"/>
      <c r="D49" s="20"/>
      <c r="E49" s="6"/>
      <c r="F49" s="40">
        <f>F11-F45+F42+F34</f>
        <v>43.51588222985766</v>
      </c>
      <c r="G49" s="19"/>
      <c r="H49" s="19"/>
    </row>
    <row r="50" spans="2:8">
      <c r="B50" s="10"/>
      <c r="C50" s="11"/>
      <c r="D50" s="11" t="s">
        <v>50</v>
      </c>
      <c r="E50" s="19"/>
      <c r="F50" s="13">
        <f>F37/D7</f>
        <v>4.9924973909572872</v>
      </c>
      <c r="G50" s="11"/>
      <c r="H50" s="11"/>
    </row>
    <row r="51" spans="2:8">
      <c r="B51" s="10"/>
      <c r="C51" s="11"/>
      <c r="D51" s="11" t="s">
        <v>51</v>
      </c>
      <c r="E51" s="19"/>
      <c r="F51" s="13">
        <f>F43/D7</f>
        <v>2.5966198055064407</v>
      </c>
      <c r="G51" s="11"/>
      <c r="H51" s="11"/>
    </row>
    <row r="52" spans="2:8" ht="17.25" thickBot="1">
      <c r="B52" s="21"/>
      <c r="C52" s="22"/>
      <c r="D52" s="22" t="s">
        <v>52</v>
      </c>
      <c r="E52" s="276"/>
      <c r="F52" s="42">
        <f>F45/D7</f>
        <v>7.5891171964637278</v>
      </c>
      <c r="G52" s="11"/>
      <c r="H52" s="11"/>
    </row>
    <row r="53" spans="2:8">
      <c r="B53" s="19"/>
      <c r="C53" s="11"/>
      <c r="D53" s="12"/>
      <c r="E53" s="11"/>
      <c r="F53" s="19"/>
      <c r="G53" s="11"/>
      <c r="H53" s="11"/>
    </row>
    <row r="54" spans="2:8">
      <c r="B54" s="19"/>
      <c r="C54" s="11"/>
      <c r="D54" s="12"/>
      <c r="E54" s="11"/>
      <c r="F54" s="19"/>
      <c r="G54" s="11"/>
      <c r="H54" s="11"/>
    </row>
    <row r="55" spans="2:8">
      <c r="B55" s="19"/>
      <c r="C55" s="11"/>
      <c r="D55" s="11"/>
      <c r="E55" s="11"/>
      <c r="F55" s="11"/>
      <c r="G55" s="19"/>
      <c r="H55" s="19"/>
    </row>
    <row r="56" spans="2:8">
      <c r="G56" s="27"/>
    </row>
    <row r="57" spans="2:8">
      <c r="B57" s="23" t="str">
        <f>"Detailed Report: "&amp;B3</f>
        <v>Detailed Report: Winter Wheat Enterprise Budget</v>
      </c>
      <c r="C57" s="24"/>
      <c r="D57" s="25"/>
      <c r="E57" s="24"/>
      <c r="F57" s="26"/>
      <c r="G57" s="27"/>
    </row>
    <row r="58" spans="2:8">
      <c r="C58" s="28"/>
      <c r="D58" s="25"/>
      <c r="E58" s="26"/>
      <c r="F58" s="26"/>
      <c r="G58" s="26"/>
    </row>
    <row r="59" spans="2:8">
      <c r="B59" s="29" t="s">
        <v>53</v>
      </c>
      <c r="C59" s="30" t="s">
        <v>54</v>
      </c>
      <c r="D59" s="31"/>
      <c r="E59" s="29" t="s">
        <v>55</v>
      </c>
      <c r="F59" s="29"/>
      <c r="G59" s="32"/>
      <c r="H59" s="30" t="s">
        <v>56</v>
      </c>
    </row>
    <row r="60" spans="2:8">
      <c r="B60" s="26" t="s">
        <v>57</v>
      </c>
      <c r="C60" s="33">
        <f>D7</f>
        <v>65</v>
      </c>
      <c r="D60" s="25"/>
      <c r="E60" s="26" t="s">
        <v>391</v>
      </c>
      <c r="H60" s="25">
        <f>E7</f>
        <v>6.03</v>
      </c>
    </row>
    <row r="61" spans="2:8">
      <c r="B61" s="26" t="s">
        <v>904</v>
      </c>
      <c r="C61" s="34">
        <f>C14</f>
        <v>100</v>
      </c>
      <c r="D61" s="25"/>
      <c r="E61" s="26" t="s">
        <v>999</v>
      </c>
      <c r="H61" s="25">
        <f>D14</f>
        <v>0.34</v>
      </c>
    </row>
    <row r="62" spans="2:8">
      <c r="B62" s="3" t="s">
        <v>985</v>
      </c>
      <c r="C62" s="12">
        <f>C16</f>
        <v>95</v>
      </c>
      <c r="D62" s="25"/>
      <c r="E62" s="3" t="s">
        <v>991</v>
      </c>
      <c r="H62" s="12">
        <f>D16</f>
        <v>0.6</v>
      </c>
    </row>
    <row r="63" spans="2:8">
      <c r="B63" s="26" t="s">
        <v>59</v>
      </c>
      <c r="C63" s="35">
        <f>C17</f>
        <v>42</v>
      </c>
      <c r="D63" s="25"/>
      <c r="E63" s="26" t="s">
        <v>60</v>
      </c>
      <c r="F63" s="26"/>
      <c r="H63" s="25">
        <f>D17</f>
        <v>0.45</v>
      </c>
    </row>
    <row r="64" spans="2:8">
      <c r="B64" s="26" t="s">
        <v>61</v>
      </c>
      <c r="C64" s="35">
        <f>C18</f>
        <v>21</v>
      </c>
      <c r="D64" s="25"/>
      <c r="E64" s="26" t="s">
        <v>62</v>
      </c>
      <c r="F64" s="26"/>
      <c r="H64" s="25">
        <f>D18</f>
        <v>0.38</v>
      </c>
    </row>
    <row r="65" spans="2:8">
      <c r="B65" s="3" t="s">
        <v>986</v>
      </c>
      <c r="C65" s="12">
        <f>C20</f>
        <v>0.5</v>
      </c>
      <c r="E65" s="3" t="s">
        <v>987</v>
      </c>
      <c r="H65" s="12">
        <f>D20</f>
        <v>30</v>
      </c>
    </row>
    <row r="66" spans="2:8">
      <c r="B66" s="3" t="s">
        <v>988</v>
      </c>
      <c r="C66" s="12">
        <f>C26</f>
        <v>0</v>
      </c>
      <c r="E66" s="26" t="s">
        <v>64</v>
      </c>
      <c r="F66" s="26"/>
      <c r="H66" s="25">
        <f>'Input prices'!D20</f>
        <v>20</v>
      </c>
    </row>
    <row r="67" spans="2:8">
      <c r="B67" s="26" t="s">
        <v>63</v>
      </c>
      <c r="C67" s="28">
        <f>D91</f>
        <v>0.46998457468457472</v>
      </c>
      <c r="E67" s="3" t="s">
        <v>989</v>
      </c>
      <c r="H67" s="12">
        <f>D26</f>
        <v>0</v>
      </c>
    </row>
    <row r="68" spans="2:8">
      <c r="B68" s="26" t="s">
        <v>990</v>
      </c>
      <c r="C68" s="308">
        <f>D36</f>
        <v>7.7499999999999999E-2</v>
      </c>
      <c r="E68" s="26" t="s">
        <v>65</v>
      </c>
      <c r="F68" s="26"/>
      <c r="H68" s="25">
        <f>'Input prices'!D21</f>
        <v>3.25</v>
      </c>
    </row>
    <row r="69" spans="2:8">
      <c r="C69" s="28"/>
      <c r="D69" s="25"/>
      <c r="E69" s="26"/>
      <c r="F69" s="26"/>
      <c r="G69" s="26"/>
    </row>
    <row r="70" spans="2:8">
      <c r="E70" s="26"/>
      <c r="F70" s="26"/>
      <c r="H70" s="25"/>
    </row>
    <row r="71" spans="2:8">
      <c r="B71" s="67" t="s">
        <v>807</v>
      </c>
      <c r="C71" s="241" t="s">
        <v>808</v>
      </c>
      <c r="D71" s="67"/>
      <c r="E71" s="67"/>
      <c r="F71" s="67"/>
      <c r="G71" s="67"/>
      <c r="H71" s="67"/>
    </row>
    <row r="72" spans="2:8">
      <c r="B72" s="244" t="s">
        <v>604</v>
      </c>
      <c r="C72" s="244" t="s">
        <v>606</v>
      </c>
      <c r="D72" s="242" t="s">
        <v>17</v>
      </c>
      <c r="E72" s="243" t="s">
        <v>611</v>
      </c>
      <c r="F72" s="243" t="s">
        <v>886</v>
      </c>
      <c r="G72" s="244" t="s">
        <v>809</v>
      </c>
    </row>
    <row r="73" spans="2:8">
      <c r="B73" s="253" t="str">
        <f>'Custom hire'!A48</f>
        <v xml:space="preserve">Apply dry fertilizer on cropland, single spread </v>
      </c>
      <c r="C73" s="246" t="str">
        <f>'Custom hire'!C48</f>
        <v>per acre</v>
      </c>
      <c r="D73" s="245">
        <f>'Custom hire'!E48</f>
        <v>1</v>
      </c>
      <c r="E73" s="246">
        <f>'Custom hire'!B48</f>
        <v>7.02</v>
      </c>
      <c r="F73" s="247" t="str">
        <f>IF(ISBLANK('Custom hire'!D48),"-",'Custom hire'!D48)</f>
        <v>-</v>
      </c>
      <c r="G73" s="247">
        <f>IFERROR(D73*E73*IF(C73="per acre",1,F73),"-")</f>
        <v>7.02</v>
      </c>
    </row>
    <row r="74" spans="2:8">
      <c r="B74" s="67">
        <f>'Custom hire'!A49</f>
        <v>0</v>
      </c>
      <c r="C74" s="67" t="str">
        <f>'Custom hire'!C49</f>
        <v/>
      </c>
      <c r="D74" s="245">
        <f>'Custom hire'!E49</f>
        <v>0</v>
      </c>
      <c r="E74" s="247" t="str">
        <f>'Custom hire'!B49</f>
        <v/>
      </c>
      <c r="F74" s="247" t="str">
        <f>IF(ISBLANK('Custom hire'!D49),"-",'Custom hire'!D49)</f>
        <v>-</v>
      </c>
      <c r="G74" s="247" t="str">
        <f>IFERROR(D74*E74*IF(C74="per acre",1,F74),"-")</f>
        <v>-</v>
      </c>
    </row>
    <row r="75" spans="2:8">
      <c r="B75" s="67">
        <f>'Custom hire'!A50</f>
        <v>0</v>
      </c>
      <c r="C75" s="67">
        <f>'Custom hire'!C50</f>
        <v>0</v>
      </c>
      <c r="D75" s="245">
        <f>'Custom hire'!E50</f>
        <v>0</v>
      </c>
      <c r="E75" s="247">
        <f>'Custom hire'!B50</f>
        <v>0</v>
      </c>
      <c r="F75" s="247" t="str">
        <f>IF(ISBLANK('Custom hire'!D50),"-",'Custom hire'!D50)</f>
        <v>-</v>
      </c>
      <c r="G75" s="247" t="str">
        <f>IFERROR(D75*E75*IF(C75="per acre",1,F75),"-")</f>
        <v>-</v>
      </c>
    </row>
    <row r="76" spans="2:8">
      <c r="B76" s="244">
        <f>'Custom hire'!A51</f>
        <v>0</v>
      </c>
      <c r="C76" s="244" t="str">
        <f>'Custom hire'!C51</f>
        <v/>
      </c>
      <c r="D76" s="248">
        <f>'Custom hire'!E51</f>
        <v>0</v>
      </c>
      <c r="E76" s="249" t="str">
        <f>'Custom hire'!B51</f>
        <v/>
      </c>
      <c r="F76" s="249" t="str">
        <f>IF(ISBLANK('Custom hire'!D51),"-",'Custom hire'!D51)</f>
        <v>-</v>
      </c>
      <c r="G76" s="249" t="str">
        <f>IFERROR(D76*E76*IF(C76="per acre",1,F76),"-")</f>
        <v>-</v>
      </c>
    </row>
    <row r="77" spans="2:8" ht="23.25" customHeight="1">
      <c r="B77" s="251" t="s">
        <v>810</v>
      </c>
      <c r="C77" s="250"/>
      <c r="D77" s="251"/>
      <c r="E77" s="250"/>
      <c r="F77" s="250"/>
      <c r="G77" s="256">
        <f>SUM(G73:G76)</f>
        <v>7.02</v>
      </c>
    </row>
    <row r="78" spans="2:8">
      <c r="B78" s="26"/>
      <c r="C78" s="28"/>
      <c r="D78" s="28"/>
      <c r="E78" s="28"/>
      <c r="F78" s="28"/>
      <c r="G78" s="28"/>
      <c r="H78" s="26"/>
    </row>
    <row r="79" spans="2:8" ht="33.75">
      <c r="B79" s="23"/>
      <c r="C79" s="370" t="s">
        <v>973</v>
      </c>
      <c r="D79" s="36" t="s">
        <v>66</v>
      </c>
      <c r="E79" s="36" t="s">
        <v>67</v>
      </c>
      <c r="F79" s="37" t="s">
        <v>418</v>
      </c>
      <c r="G79" s="37" t="s">
        <v>419</v>
      </c>
      <c r="H79" s="37" t="s">
        <v>417</v>
      </c>
    </row>
    <row r="80" spans="2:8">
      <c r="B80" s="29" t="s">
        <v>68</v>
      </c>
      <c r="C80" s="371"/>
      <c r="D80" s="30" t="s">
        <v>69</v>
      </c>
      <c r="E80" s="30" t="s">
        <v>70</v>
      </c>
      <c r="F80" s="30" t="s">
        <v>71</v>
      </c>
      <c r="G80" s="30" t="s">
        <v>71</v>
      </c>
      <c r="H80" s="30" t="s">
        <v>71</v>
      </c>
    </row>
    <row r="81" spans="2:8">
      <c r="B81" s="3" t="str">
        <f>CONCATENATE(Equipment!B112,"; ",Equipment!C112)</f>
        <v>Air seeder drill w/cart, 52 Ft Folding, per acre; 340 HP MFWD</v>
      </c>
      <c r="C81" s="240">
        <f>IFERROR(Equipment!D112,"-")</f>
        <v>1</v>
      </c>
      <c r="D81" s="28">
        <f>IFERROR(Equipment!F112,"-")</f>
        <v>4.5329670329670328E-2</v>
      </c>
      <c r="E81" s="28">
        <f>IFERROR(Equipment!E112,"-")</f>
        <v>0.6781318681318681</v>
      </c>
      <c r="F81" s="28">
        <f>IFERROR(Equipment!G112,"-")</f>
        <v>10.64264894268528</v>
      </c>
      <c r="G81" s="28">
        <f>IFERROR(Equipment!H112,"-")</f>
        <v>22.661994379609482</v>
      </c>
      <c r="H81" s="12">
        <f>SUM(F81:G81)</f>
        <v>33.304643322294766</v>
      </c>
    </row>
    <row r="82" spans="2:8">
      <c r="B82" s="3" t="str">
        <f>CONCATENATE(Equipment!B113,"; ",Equipment!C113)</f>
        <v>Boom sprayer - self-propelled, 120 Ft Folding, per acre; 275 HP SP Sprayer</v>
      </c>
      <c r="C82" s="240">
        <f>IFERROR(Equipment!D113,"-")</f>
        <v>2</v>
      </c>
      <c r="D82" s="28">
        <f>IFERROR(Equipment!F113,"-")</f>
        <v>2.1153846153846155E-2</v>
      </c>
      <c r="E82" s="28">
        <f>IFERROR(Equipment!E113,"-")</f>
        <v>0.22105769230769232</v>
      </c>
      <c r="F82" s="28">
        <f>IFERROR(Equipment!G113,"-")</f>
        <v>11.162774797130758</v>
      </c>
      <c r="G82" s="28">
        <f>IFERROR(Equipment!H113,"-")</f>
        <v>2.8894949457236376</v>
      </c>
      <c r="H82" s="12">
        <f t="shared" ref="H82:H90" si="1">SUM(F82:G82)</f>
        <v>14.052269742854396</v>
      </c>
    </row>
    <row r="83" spans="2:8">
      <c r="B83" s="3" t="str">
        <f>CONCATENATE(Equipment!B114,"; ",Equipment!C114)</f>
        <v>Draper platform, 45 Ft, per acre; 440 HP Combine</v>
      </c>
      <c r="C83" s="240">
        <f>IFERROR(Equipment!D114,"-")</f>
        <v>1</v>
      </c>
      <c r="D83" s="28">
        <f>IFERROR(Equipment!F114,"-")</f>
        <v>5.8201058201058198E-2</v>
      </c>
      <c r="E83" s="28">
        <f>IFERROR(Equipment!E114,"-")</f>
        <v>0.97312169312169305</v>
      </c>
      <c r="F83" s="28">
        <f>IFERROR(Equipment!G114,"-")</f>
        <v>14.80404992747104</v>
      </c>
      <c r="G83" s="28">
        <f>IFERROR(Equipment!H114,"-")</f>
        <v>14.395989748899119</v>
      </c>
      <c r="H83" s="12">
        <f t="shared" si="1"/>
        <v>29.20003967637016</v>
      </c>
    </row>
    <row r="84" spans="2:8">
      <c r="B84" s="3" t="str">
        <f>CONCATENATE(Equipment!B115,"; ",Equipment!C115)</f>
        <v xml:space="preserve">Grain trailer, 1000 Bushel HB, per hour; 475 HP Road tractor </v>
      </c>
      <c r="C84" s="240">
        <f>IFERROR(Equipment!D115,"-")</f>
        <v>0.08</v>
      </c>
      <c r="D84" s="28">
        <f>IFERROR(Equipment!F115,"-")</f>
        <v>8.8000000000000009E-2</v>
      </c>
      <c r="E84" s="28">
        <f>IFERROR(Equipment!E115,"-")</f>
        <v>0.57000000000000006</v>
      </c>
      <c r="F84" s="28">
        <f>IFERROR(Equipment!G115,"-")</f>
        <v>5.3229798656358671</v>
      </c>
      <c r="G84" s="28">
        <f>IFERROR(Equipment!H115,"-")</f>
        <v>2.6073639466683005</v>
      </c>
      <c r="H84" s="12">
        <f t="shared" si="1"/>
        <v>7.9303438123041676</v>
      </c>
    </row>
    <row r="85" spans="2:8">
      <c r="B85" s="3" t="str">
        <f>CONCATENATE(Equipment!B116,"; ",Equipment!C116)</f>
        <v>Grain cart, 1000 Bu, per hour; 280 HP MFWD</v>
      </c>
      <c r="C85" s="240">
        <f>IFERROR(Equipment!D116,"-")</f>
        <v>0.03</v>
      </c>
      <c r="D85" s="28">
        <f>IFERROR(Equipment!F116,"-")</f>
        <v>3.3300000000000003E-2</v>
      </c>
      <c r="E85" s="28">
        <f>IFERROR(Equipment!E116,"-")</f>
        <v>0.36959999999999993</v>
      </c>
      <c r="F85" s="28">
        <f>IFERROR(Equipment!G116,"-")</f>
        <v>3.4303025815160764</v>
      </c>
      <c r="G85" s="28">
        <f>IFERROR(Equipment!H116,"-")</f>
        <v>4.8502515959427512</v>
      </c>
      <c r="H85" s="12">
        <f t="shared" si="1"/>
        <v>8.2805541774588285</v>
      </c>
    </row>
    <row r="86" spans="2:8">
      <c r="B86" s="3" t="str">
        <f>CONCATENATE(Equipment!B117,"; ",Equipment!C117)</f>
        <v>Grain auger, 13 In; 130 HP MFWD</v>
      </c>
      <c r="C86" s="240">
        <f>IFERROR(Equipment!D117,"-")</f>
        <v>0.02</v>
      </c>
      <c r="D86" s="28">
        <f>IFERROR(Equipment!F117,"-")</f>
        <v>2.4E-2</v>
      </c>
      <c r="E86" s="28">
        <f>IFERROR(Equipment!E117,"-")</f>
        <v>0.1144</v>
      </c>
      <c r="F86" s="28">
        <f>IFERROR(Equipment!G117,"-")</f>
        <v>1.3102142298385993</v>
      </c>
      <c r="G86" s="28">
        <f>IFERROR(Equipment!H117,"-")</f>
        <v>1.3156084182138801</v>
      </c>
      <c r="H86" s="12">
        <f t="shared" si="1"/>
        <v>2.6258226480524796</v>
      </c>
    </row>
    <row r="87" spans="2:8">
      <c r="B87" s="3" t="str">
        <f>CONCATENATE(Equipment!B118,"; ",Equipment!C118)</f>
        <v>; 1 Ton 4x4 Pickup</v>
      </c>
      <c r="C87" s="240">
        <f>IFERROR(Equipment!D118,"-")</f>
        <v>0.2</v>
      </c>
      <c r="D87" s="28">
        <f>IFERROR(Equipment!F118,"-")</f>
        <v>0.2</v>
      </c>
      <c r="E87" s="28">
        <f>IFERROR(Equipment!E118,"-")</f>
        <v>0.60000000000000009</v>
      </c>
      <c r="F87" s="28">
        <f>IFERROR(Equipment!G118,"-")</f>
        <v>6.4751052631578947</v>
      </c>
      <c r="G87" s="28">
        <f>IFERROR(Equipment!H118,"-")</f>
        <v>3.4400843228614786</v>
      </c>
      <c r="H87" s="12">
        <f t="shared" si="1"/>
        <v>9.9151895860193733</v>
      </c>
    </row>
    <row r="88" spans="2:8">
      <c r="B88" s="3" t="str">
        <f>CONCATENATE(Equipment!B119,"; ",Equipment!C119)</f>
        <v xml:space="preserve">; </v>
      </c>
      <c r="C88" s="240">
        <f>IFERROR(Equipment!D119,"-")</f>
        <v>0</v>
      </c>
      <c r="D88" s="28" t="str">
        <f>IFERROR(Equipment!F119,"-")</f>
        <v>-</v>
      </c>
      <c r="E88" s="28" t="str">
        <f>IFERROR(Equipment!E119,"-")</f>
        <v>-</v>
      </c>
      <c r="F88" s="28" t="str">
        <f>IFERROR(Equipment!G119,"-")</f>
        <v/>
      </c>
      <c r="G88" s="28" t="str">
        <f>IFERROR(Equipment!H119,"-")</f>
        <v>-</v>
      </c>
      <c r="H88" s="12">
        <f t="shared" si="1"/>
        <v>0</v>
      </c>
    </row>
    <row r="89" spans="2:8">
      <c r="B89" s="3" t="str">
        <f>CONCATENATE(Equipment!B120,"; ",Equipment!C120)</f>
        <v xml:space="preserve">; </v>
      </c>
      <c r="C89" s="240">
        <f>IFERROR(Equipment!D120,"-")</f>
        <v>0</v>
      </c>
      <c r="D89" s="28" t="str">
        <f>IFERROR(Equipment!F120,"-")</f>
        <v>-</v>
      </c>
      <c r="E89" s="28" t="str">
        <f>IFERROR(Equipment!E120,"-")</f>
        <v>-</v>
      </c>
      <c r="F89" s="28" t="str">
        <f>IFERROR(Equipment!G120,"-")</f>
        <v/>
      </c>
      <c r="G89" s="28" t="str">
        <f>IFERROR(Equipment!H120,"-")</f>
        <v>-</v>
      </c>
      <c r="H89" s="12">
        <f t="shared" si="1"/>
        <v>0</v>
      </c>
    </row>
    <row r="90" spans="2:8" ht="16.5" customHeight="1">
      <c r="B90" s="95" t="str">
        <f>CONCATENATE(Equipment!B121,"; ",Equipment!C121)</f>
        <v xml:space="preserve">; </v>
      </c>
      <c r="C90" s="252">
        <f>IFERROR(Equipment!D121,"-")</f>
        <v>0</v>
      </c>
      <c r="D90" s="105" t="str">
        <f>IFERROR(Equipment!F121,"-")</f>
        <v>-</v>
      </c>
      <c r="E90" s="105" t="str">
        <f>IFERROR(Equipment!E121,"-")</f>
        <v>-</v>
      </c>
      <c r="F90" s="105" t="str">
        <f>IFERROR(Equipment!G121,"-")</f>
        <v/>
      </c>
      <c r="G90" s="105" t="str">
        <f>IFERROR(Equipment!H121,"-")</f>
        <v>-</v>
      </c>
      <c r="H90" s="20">
        <f t="shared" si="1"/>
        <v>0</v>
      </c>
    </row>
    <row r="91" spans="2:8" ht="17.25">
      <c r="B91" s="23" t="s">
        <v>72</v>
      </c>
      <c r="C91" s="108"/>
      <c r="D91" s="36">
        <f>SUM(D81:D90)</f>
        <v>0.46998457468457472</v>
      </c>
      <c r="E91" s="36">
        <f>SUM(E81:E90)</f>
        <v>3.526311253561254</v>
      </c>
      <c r="F91" s="36">
        <f>SUM(F81:F90)</f>
        <v>53.148075607435509</v>
      </c>
      <c r="G91" s="36">
        <f>SUM(G81:G90)</f>
        <v>52.160787357918643</v>
      </c>
      <c r="H91" s="36">
        <f>SUM(H81:H90)</f>
        <v>105.30886296535417</v>
      </c>
    </row>
    <row r="92" spans="2:8"/>
    <row r="93" spans="2:8">
      <c r="B93" s="67" t="s">
        <v>414</v>
      </c>
    </row>
    <row r="94" spans="2:8">
      <c r="B94" s="67" t="s">
        <v>415</v>
      </c>
    </row>
    <row r="95" spans="2:8">
      <c r="B95" s="67" t="s">
        <v>416</v>
      </c>
    </row>
    <row r="96" spans="2:8"/>
    <row r="97" spans="1:9"/>
    <row r="99" spans="1:9" hidden="1">
      <c r="B99" s="292" t="s">
        <v>960</v>
      </c>
    </row>
    <row r="100" spans="1:9" hidden="1">
      <c r="B100" s="368" t="s">
        <v>10</v>
      </c>
      <c r="C100" s="368"/>
      <c r="D100" s="368"/>
      <c r="E100" s="368"/>
      <c r="F100" s="368"/>
      <c r="G100" s="368"/>
      <c r="H100" s="368"/>
      <c r="I100" s="368"/>
    </row>
    <row r="101" spans="1:9" hidden="1">
      <c r="A101" s="369" t="s">
        <v>959</v>
      </c>
      <c r="B101" s="293"/>
      <c r="C101" s="299">
        <f>0.7*$D$7</f>
        <v>45.5</v>
      </c>
      <c r="D101" s="299">
        <f>0.8*$D$7</f>
        <v>52</v>
      </c>
      <c r="E101" s="299">
        <f>0.9*$D$7</f>
        <v>58.5</v>
      </c>
      <c r="F101" s="299">
        <f>1*$D$7</f>
        <v>65</v>
      </c>
      <c r="G101" s="299">
        <f>1.1*$D$7</f>
        <v>71.5</v>
      </c>
      <c r="H101" s="299">
        <f>1.2*$D$7</f>
        <v>78</v>
      </c>
      <c r="I101" s="299">
        <f>1.3*$D$7</f>
        <v>84.5</v>
      </c>
    </row>
    <row r="102" spans="1:9" hidden="1">
      <c r="A102" s="369"/>
      <c r="B102" s="300">
        <f>0.7*$E$7</f>
        <v>4.2210000000000001</v>
      </c>
      <c r="C102" s="309">
        <f t="shared" ref="C102:I108" si="2">(C$101*$B102+SUM($F$8:$F$10)-((C$101*$B102+SUM($F$8:$F$10))/$F$11*$F$40)-($F$27*C$101/$D$7)-SUM($F$14:$F$26,$F$28:$F$33,$F$35:$F$36,$F$41))</f>
        <v>-154.37967277014232</v>
      </c>
      <c r="D102" s="310">
        <f t="shared" si="2"/>
        <v>-127.21753777014231</v>
      </c>
      <c r="E102" s="310">
        <f t="shared" si="2"/>
        <v>-100.05540277014234</v>
      </c>
      <c r="F102" s="320">
        <f t="shared" si="2"/>
        <v>-72.893267770142302</v>
      </c>
      <c r="G102" s="310">
        <f t="shared" si="2"/>
        <v>-45.731132770142267</v>
      </c>
      <c r="H102" s="310">
        <f t="shared" si="2"/>
        <v>-18.568997770142346</v>
      </c>
      <c r="I102" s="311">
        <f t="shared" si="2"/>
        <v>8.5931372298576889</v>
      </c>
    </row>
    <row r="103" spans="1:9" hidden="1">
      <c r="A103" s="369"/>
      <c r="B103" s="300">
        <f>0.8*$E$7</f>
        <v>4.8240000000000007</v>
      </c>
      <c r="C103" s="312">
        <f t="shared" si="2"/>
        <v>-127.21753777014229</v>
      </c>
      <c r="D103" s="313">
        <f t="shared" si="2"/>
        <v>-96.175097770142258</v>
      </c>
      <c r="E103" s="313">
        <f t="shared" si="2"/>
        <v>-65.132657770142259</v>
      </c>
      <c r="F103" s="318">
        <f t="shared" si="2"/>
        <v>-34.09021777014226</v>
      </c>
      <c r="G103" s="313">
        <f t="shared" si="2"/>
        <v>-3.047777770142261</v>
      </c>
      <c r="H103" s="313">
        <f t="shared" si="2"/>
        <v>27.994662229857738</v>
      </c>
      <c r="I103" s="314">
        <f t="shared" si="2"/>
        <v>59.037102229857737</v>
      </c>
    </row>
    <row r="104" spans="1:9" hidden="1">
      <c r="A104" s="369"/>
      <c r="B104" s="300">
        <f>0.9*$E$7</f>
        <v>5.4270000000000005</v>
      </c>
      <c r="C104" s="312">
        <f t="shared" si="2"/>
        <v>-100.05540277014234</v>
      </c>
      <c r="D104" s="313">
        <f t="shared" si="2"/>
        <v>-65.132657770142316</v>
      </c>
      <c r="E104" s="313">
        <f t="shared" si="2"/>
        <v>-30.209912770142296</v>
      </c>
      <c r="F104" s="318">
        <f t="shared" si="2"/>
        <v>4.7128322298577245</v>
      </c>
      <c r="G104" s="313">
        <f t="shared" si="2"/>
        <v>39.635577229857688</v>
      </c>
      <c r="H104" s="313">
        <f t="shared" si="2"/>
        <v>74.558322229857708</v>
      </c>
      <c r="I104" s="314">
        <f t="shared" si="2"/>
        <v>109.48106722985773</v>
      </c>
    </row>
    <row r="105" spans="1:9" hidden="1">
      <c r="A105" s="369"/>
      <c r="B105" s="300">
        <f>1*$E$7</f>
        <v>6.03</v>
      </c>
      <c r="C105" s="317">
        <f t="shared" si="2"/>
        <v>-72.893267770142302</v>
      </c>
      <c r="D105" s="318">
        <f t="shared" si="2"/>
        <v>-34.090217770142317</v>
      </c>
      <c r="E105" s="318">
        <f t="shared" si="2"/>
        <v>4.7128322298576677</v>
      </c>
      <c r="F105" s="318">
        <f t="shared" si="2"/>
        <v>43.515882229857652</v>
      </c>
      <c r="G105" s="318">
        <f t="shared" si="2"/>
        <v>82.318932229857694</v>
      </c>
      <c r="H105" s="318">
        <f t="shared" si="2"/>
        <v>121.12198222985774</v>
      </c>
      <c r="I105" s="319">
        <f t="shared" si="2"/>
        <v>159.92503222985778</v>
      </c>
    </row>
    <row r="106" spans="1:9" hidden="1">
      <c r="A106" s="369"/>
      <c r="B106" s="300">
        <f>1.1*$E$7</f>
        <v>6.6330000000000009</v>
      </c>
      <c r="C106" s="312">
        <f t="shared" si="2"/>
        <v>-45.731132770142267</v>
      </c>
      <c r="D106" s="313">
        <f t="shared" si="2"/>
        <v>-3.047777770142261</v>
      </c>
      <c r="E106" s="313">
        <f t="shared" si="2"/>
        <v>39.635577229857745</v>
      </c>
      <c r="F106" s="318">
        <f t="shared" si="2"/>
        <v>82.318932229857694</v>
      </c>
      <c r="G106" s="313">
        <f t="shared" si="2"/>
        <v>125.00228722985776</v>
      </c>
      <c r="H106" s="313">
        <f t="shared" si="2"/>
        <v>167.68564222985771</v>
      </c>
      <c r="I106" s="314">
        <f t="shared" si="2"/>
        <v>210.36899722985771</v>
      </c>
    </row>
    <row r="107" spans="1:9" hidden="1">
      <c r="A107" s="369"/>
      <c r="B107" s="300">
        <f>1.2*$E$7</f>
        <v>7.2359999999999998</v>
      </c>
      <c r="C107" s="312">
        <f t="shared" si="2"/>
        <v>-18.568997770142346</v>
      </c>
      <c r="D107" s="313">
        <f t="shared" si="2"/>
        <v>27.994662229857681</v>
      </c>
      <c r="E107" s="313">
        <f t="shared" si="2"/>
        <v>74.558322229857652</v>
      </c>
      <c r="F107" s="318">
        <f t="shared" si="2"/>
        <v>121.12198222985768</v>
      </c>
      <c r="G107" s="313">
        <f t="shared" si="2"/>
        <v>167.68564222985771</v>
      </c>
      <c r="H107" s="313">
        <f t="shared" si="2"/>
        <v>214.24930222985773</v>
      </c>
      <c r="I107" s="314">
        <f t="shared" si="2"/>
        <v>260.81296222985765</v>
      </c>
    </row>
    <row r="108" spans="1:9" hidden="1">
      <c r="A108" s="369"/>
      <c r="B108" s="302">
        <f>1.3*$E$7</f>
        <v>7.8390000000000004</v>
      </c>
      <c r="C108" s="315">
        <f t="shared" si="2"/>
        <v>8.5931372298576889</v>
      </c>
      <c r="D108" s="297">
        <f t="shared" si="2"/>
        <v>59.037102229857737</v>
      </c>
      <c r="E108" s="297">
        <f t="shared" si="2"/>
        <v>109.48106722985767</v>
      </c>
      <c r="F108" s="298">
        <f t="shared" si="2"/>
        <v>159.92503222985778</v>
      </c>
      <c r="G108" s="297">
        <f t="shared" si="2"/>
        <v>210.36899722985771</v>
      </c>
      <c r="H108" s="297">
        <f t="shared" si="2"/>
        <v>260.81296222985765</v>
      </c>
      <c r="I108" s="316">
        <f t="shared" si="2"/>
        <v>311.25692722985781</v>
      </c>
    </row>
    <row r="109" spans="1:9" hidden="1">
      <c r="E109" s="3" t="s">
        <v>968</v>
      </c>
      <c r="F109" s="12">
        <f>F49</f>
        <v>43.51588222985766</v>
      </c>
    </row>
    <row r="110" spans="1:9"/>
    <row r="111" spans="1:9"/>
    <row r="112" spans="1:9"/>
    <row r="120"/>
    <row r="121"/>
    <row r="122"/>
    <row r="123"/>
    <row r="124"/>
    <row r="125"/>
    <row r="956" spans="2:3" hidden="1">
      <c r="B956" s="3" t="s">
        <v>74</v>
      </c>
    </row>
    <row r="957" spans="2:3" hidden="1">
      <c r="B957" s="3" t="s">
        <v>75</v>
      </c>
      <c r="C957" s="3">
        <v>5</v>
      </c>
    </row>
    <row r="958" spans="2:3" hidden="1">
      <c r="B958" s="3" t="s">
        <v>76</v>
      </c>
      <c r="C958" s="3">
        <v>1</v>
      </c>
    </row>
    <row r="959" spans="2:3" hidden="1">
      <c r="B959" s="3" t="s">
        <v>77</v>
      </c>
      <c r="C959" s="3">
        <v>1</v>
      </c>
    </row>
    <row r="960" spans="2:3" hidden="1">
      <c r="B960" s="3" t="s">
        <v>78</v>
      </c>
      <c r="C960" s="3">
        <v>2</v>
      </c>
    </row>
    <row r="961" spans="2:3" hidden="1">
      <c r="B961" s="3" t="s">
        <v>79</v>
      </c>
      <c r="C961" s="3">
        <v>1</v>
      </c>
    </row>
    <row r="962" spans="2:3" hidden="1">
      <c r="B962" s="3" t="s">
        <v>80</v>
      </c>
      <c r="C962" s="3">
        <v>0</v>
      </c>
    </row>
    <row r="963" spans="2:3" hidden="1">
      <c r="B963" s="3" t="s">
        <v>81</v>
      </c>
      <c r="C963" s="3">
        <v>0</v>
      </c>
    </row>
    <row r="964" spans="2:3" hidden="1">
      <c r="B964" s="3" t="s">
        <v>82</v>
      </c>
      <c r="C964" s="3">
        <v>0</v>
      </c>
    </row>
    <row r="965" spans="2:3" hidden="1">
      <c r="B965" s="3" t="s">
        <v>83</v>
      </c>
      <c r="C965" s="3">
        <v>0</v>
      </c>
    </row>
    <row r="966" spans="2:3" hidden="1">
      <c r="B966" s="3" t="s">
        <v>84</v>
      </c>
      <c r="C966" s="3">
        <v>0</v>
      </c>
    </row>
    <row r="967" spans="2:3" hidden="1">
      <c r="B967" s="3" t="s">
        <v>85</v>
      </c>
      <c r="C967" s="3">
        <v>0</v>
      </c>
    </row>
    <row r="968" spans="2:3" hidden="1">
      <c r="B968" s="3" t="s">
        <v>86</v>
      </c>
      <c r="C968" s="3" t="b">
        <v>1</v>
      </c>
    </row>
    <row r="969" spans="2:3" hidden="1">
      <c r="B969" s="3" t="s">
        <v>87</v>
      </c>
      <c r="C969" s="3">
        <v>0</v>
      </c>
    </row>
    <row r="970" spans="2:3" hidden="1">
      <c r="B970" s="3" t="s">
        <v>88</v>
      </c>
      <c r="C970" s="3" t="b">
        <v>1</v>
      </c>
    </row>
    <row r="971" spans="2:3" hidden="1">
      <c r="B971" s="3" t="s">
        <v>89</v>
      </c>
      <c r="C971" s="3">
        <v>0</v>
      </c>
    </row>
    <row r="972" spans="2:3" hidden="1">
      <c r="B972" s="3" t="s">
        <v>90</v>
      </c>
      <c r="C972" s="3">
        <v>0</v>
      </c>
    </row>
    <row r="973" spans="2:3" hidden="1">
      <c r="B973" s="3" t="s">
        <v>91</v>
      </c>
      <c r="C973" s="3" t="b">
        <v>1</v>
      </c>
    </row>
    <row r="974" spans="2:3" hidden="1">
      <c r="B974" s="3" t="s">
        <v>92</v>
      </c>
      <c r="C974" s="3">
        <v>0</v>
      </c>
    </row>
    <row r="975" spans="2:3" hidden="1">
      <c r="B975" s="3" t="s">
        <v>93</v>
      </c>
      <c r="C975" s="3">
        <v>0</v>
      </c>
    </row>
    <row r="976" spans="2:3" hidden="1">
      <c r="B976" s="3" t="s">
        <v>94</v>
      </c>
      <c r="C976" s="3">
        <v>0</v>
      </c>
    </row>
    <row r="977" spans="2:3" hidden="1">
      <c r="B977" s="3" t="s">
        <v>95</v>
      </c>
      <c r="C977" s="3">
        <v>0</v>
      </c>
    </row>
    <row r="978" spans="2:3" hidden="1">
      <c r="B978" s="3" t="s">
        <v>96</v>
      </c>
      <c r="C978" s="3" t="s">
        <v>392</v>
      </c>
    </row>
    <row r="979" spans="2:3" hidden="1">
      <c r="B979" s="3" t="s">
        <v>97</v>
      </c>
      <c r="C979" s="3">
        <v>100</v>
      </c>
    </row>
    <row r="980" spans="2:3" hidden="1">
      <c r="B980" s="3" t="s">
        <v>98</v>
      </c>
      <c r="C980" s="3">
        <v>25</v>
      </c>
    </row>
    <row r="981" spans="2:3" hidden="1">
      <c r="B981" s="3" t="s">
        <v>99</v>
      </c>
      <c r="C981" s="3">
        <v>9</v>
      </c>
    </row>
    <row r="982" spans="2:3" hidden="1">
      <c r="B982" s="3" t="s">
        <v>100</v>
      </c>
      <c r="C982" s="3">
        <v>0</v>
      </c>
    </row>
    <row r="983" spans="2:3" hidden="1">
      <c r="B983" s="3" t="s">
        <v>101</v>
      </c>
      <c r="C983" s="3">
        <v>0</v>
      </c>
    </row>
    <row r="984" spans="2:3" hidden="1">
      <c r="B984" s="3" t="s">
        <v>102</v>
      </c>
      <c r="C984" s="3">
        <v>0</v>
      </c>
    </row>
    <row r="985" spans="2:3" hidden="1">
      <c r="B985" s="3" t="s">
        <v>103</v>
      </c>
      <c r="C985" s="3">
        <v>0</v>
      </c>
    </row>
    <row r="986" spans="2:3" hidden="1">
      <c r="B986" s="3" t="s">
        <v>104</v>
      </c>
      <c r="C986" s="3">
        <v>0</v>
      </c>
    </row>
    <row r="987" spans="2:3" hidden="1">
      <c r="B987" s="3" t="s">
        <v>105</v>
      </c>
      <c r="C987" s="3">
        <v>60</v>
      </c>
    </row>
    <row r="988" spans="2:3" hidden="1">
      <c r="B988" s="3" t="s">
        <v>106</v>
      </c>
      <c r="C988" s="3">
        <v>0</v>
      </c>
    </row>
    <row r="989" spans="2:3" hidden="1">
      <c r="B989" s="3" t="s">
        <v>107</v>
      </c>
      <c r="C989" s="3">
        <v>0</v>
      </c>
    </row>
    <row r="990" spans="2:3" hidden="1">
      <c r="B990" s="3" t="s">
        <v>108</v>
      </c>
      <c r="C990" s="3">
        <v>0</v>
      </c>
    </row>
    <row r="991" spans="2:3" hidden="1">
      <c r="B991" s="3" t="s">
        <v>109</v>
      </c>
      <c r="C991" s="3">
        <v>0</v>
      </c>
    </row>
    <row r="992" spans="2:3" hidden="1">
      <c r="B992" s="3" t="s">
        <v>110</v>
      </c>
      <c r="C992" s="3">
        <v>0</v>
      </c>
    </row>
    <row r="993" spans="2:3" hidden="1">
      <c r="B993" s="3" t="s">
        <v>111</v>
      </c>
      <c r="C993" s="3">
        <v>200000</v>
      </c>
    </row>
    <row r="994" spans="2:3" hidden="1">
      <c r="B994" s="3" t="s">
        <v>112</v>
      </c>
      <c r="C994" s="3">
        <v>0</v>
      </c>
    </row>
    <row r="995" spans="2:3" hidden="1">
      <c r="B995" s="3" t="s">
        <v>113</v>
      </c>
      <c r="C995" s="3">
        <v>0</v>
      </c>
    </row>
    <row r="996" spans="2:3" hidden="1">
      <c r="B996" s="3" t="s">
        <v>114</v>
      </c>
      <c r="C996" s="3">
        <v>0</v>
      </c>
    </row>
    <row r="997" spans="2:3" hidden="1">
      <c r="B997" s="3" t="s">
        <v>115</v>
      </c>
      <c r="C997" s="3">
        <v>0</v>
      </c>
    </row>
    <row r="998" spans="2:3" hidden="1">
      <c r="B998" s="3" t="s">
        <v>116</v>
      </c>
      <c r="C998" s="3">
        <v>0</v>
      </c>
    </row>
    <row r="999" spans="2:3" hidden="1">
      <c r="B999" s="3" t="s">
        <v>117</v>
      </c>
      <c r="C999" s="3">
        <v>0</v>
      </c>
    </row>
    <row r="1000" spans="2:3" hidden="1">
      <c r="B1000" s="3" t="s">
        <v>118</v>
      </c>
      <c r="C1000" s="3">
        <v>0</v>
      </c>
    </row>
    <row r="1001" spans="2:3" hidden="1">
      <c r="B1001" s="3" t="s">
        <v>119</v>
      </c>
      <c r="C1001" s="3">
        <v>20</v>
      </c>
    </row>
    <row r="1002" spans="2:3" hidden="1">
      <c r="B1002" s="3" t="s">
        <v>120</v>
      </c>
      <c r="C1002" s="3">
        <v>35</v>
      </c>
    </row>
    <row r="1003" spans="2:3" hidden="1">
      <c r="B1003" s="3" t="s">
        <v>121</v>
      </c>
      <c r="C1003" s="3">
        <v>0</v>
      </c>
    </row>
    <row r="1004" spans="2:3" hidden="1">
      <c r="B1004" s="3" t="s">
        <v>122</v>
      </c>
      <c r="C1004" s="3">
        <v>0</v>
      </c>
    </row>
    <row r="1005" spans="2:3" hidden="1">
      <c r="B1005" s="3" t="s">
        <v>123</v>
      </c>
      <c r="C1005" s="3">
        <v>0</v>
      </c>
    </row>
    <row r="1006" spans="2:3" hidden="1">
      <c r="B1006" s="3" t="s">
        <v>124</v>
      </c>
      <c r="C1006" s="3">
        <v>0</v>
      </c>
    </row>
    <row r="1007" spans="2:3" hidden="1">
      <c r="B1007" s="3" t="s">
        <v>125</v>
      </c>
      <c r="C1007" s="3">
        <v>0</v>
      </c>
    </row>
    <row r="1008" spans="2:3" hidden="1">
      <c r="B1008" s="3" t="s">
        <v>126</v>
      </c>
      <c r="C1008" s="3">
        <v>0</v>
      </c>
    </row>
    <row r="1009" spans="2:3" hidden="1">
      <c r="B1009" s="3" t="s">
        <v>127</v>
      </c>
      <c r="C1009" s="3">
        <v>0.49</v>
      </c>
    </row>
    <row r="1010" spans="2:3" hidden="1">
      <c r="B1010" s="3" t="s">
        <v>128</v>
      </c>
      <c r="C1010" s="3">
        <v>0.4</v>
      </c>
    </row>
    <row r="1011" spans="2:3" hidden="1">
      <c r="B1011" s="3" t="s">
        <v>129</v>
      </c>
      <c r="C1011" s="3">
        <v>0</v>
      </c>
    </row>
    <row r="1012" spans="2:3" hidden="1">
      <c r="B1012" s="3" t="s">
        <v>130</v>
      </c>
      <c r="C1012" s="3">
        <v>0</v>
      </c>
    </row>
    <row r="1013" spans="2:3" hidden="1">
      <c r="B1013" s="3" t="s">
        <v>131</v>
      </c>
      <c r="C1013" s="3">
        <v>0</v>
      </c>
    </row>
    <row r="1014" spans="2:3" hidden="1">
      <c r="B1014" s="3" t="s">
        <v>132</v>
      </c>
      <c r="C1014" s="3">
        <v>0</v>
      </c>
    </row>
    <row r="1015" spans="2:3" hidden="1">
      <c r="B1015" s="3" t="s">
        <v>133</v>
      </c>
      <c r="C1015" s="3">
        <v>0</v>
      </c>
    </row>
    <row r="1016" spans="2:3" hidden="1">
      <c r="B1016" s="3" t="s">
        <v>134</v>
      </c>
      <c r="C1016" s="3">
        <v>0</v>
      </c>
    </row>
    <row r="1017" spans="2:3" hidden="1">
      <c r="B1017" s="3" t="s">
        <v>135</v>
      </c>
      <c r="C1017" s="3">
        <v>1</v>
      </c>
    </row>
    <row r="1018" spans="2:3" hidden="1">
      <c r="B1018" s="3" t="s">
        <v>136</v>
      </c>
      <c r="C1018" s="3">
        <v>0</v>
      </c>
    </row>
    <row r="1019" spans="2:3" hidden="1">
      <c r="B1019" s="3" t="s">
        <v>137</v>
      </c>
      <c r="C1019" s="3">
        <v>0</v>
      </c>
    </row>
    <row r="1020" spans="2:3" hidden="1">
      <c r="B1020" s="3" t="s">
        <v>138</v>
      </c>
      <c r="C1020" s="3">
        <v>1</v>
      </c>
    </row>
    <row r="1021" spans="2:3" hidden="1">
      <c r="B1021" s="3" t="s">
        <v>139</v>
      </c>
      <c r="C1021" s="3">
        <v>0</v>
      </c>
    </row>
    <row r="1022" spans="2:3" hidden="1">
      <c r="B1022" s="3" t="s">
        <v>140</v>
      </c>
      <c r="C1022" s="3">
        <v>0</v>
      </c>
    </row>
    <row r="1023" spans="2:3" hidden="1">
      <c r="B1023" s="3" t="s">
        <v>141</v>
      </c>
      <c r="C1023" s="3">
        <v>0</v>
      </c>
    </row>
    <row r="1024" spans="2:3" hidden="1">
      <c r="B1024" s="3" t="s">
        <v>142</v>
      </c>
      <c r="C1024" s="3">
        <v>0</v>
      </c>
    </row>
    <row r="1025" spans="2:3" hidden="1">
      <c r="B1025" s="3" t="s">
        <v>143</v>
      </c>
      <c r="C1025" s="3">
        <v>8.75</v>
      </c>
    </row>
    <row r="1026" spans="2:3" hidden="1">
      <c r="B1026" s="3" t="s">
        <v>144</v>
      </c>
      <c r="C1026" s="3">
        <v>0</v>
      </c>
    </row>
    <row r="1027" spans="2:3" hidden="1">
      <c r="B1027" s="3" t="s">
        <v>145</v>
      </c>
      <c r="C1027" s="3">
        <v>0</v>
      </c>
    </row>
    <row r="1028" spans="2:3" hidden="1">
      <c r="B1028" s="3" t="s">
        <v>146</v>
      </c>
      <c r="C1028" s="3">
        <v>0</v>
      </c>
    </row>
    <row r="1029" spans="2:3" hidden="1">
      <c r="B1029" s="3" t="s">
        <v>147</v>
      </c>
      <c r="C1029" s="3">
        <v>0</v>
      </c>
    </row>
    <row r="1030" spans="2:3" hidden="1">
      <c r="B1030" s="3" t="s">
        <v>148</v>
      </c>
      <c r="C1030" s="3">
        <v>0</v>
      </c>
    </row>
    <row r="1031" spans="2:3" hidden="1">
      <c r="B1031" s="3" t="s">
        <v>149</v>
      </c>
      <c r="C1031" s="3">
        <v>0</v>
      </c>
    </row>
    <row r="1032" spans="2:3" hidden="1">
      <c r="B1032" s="3" t="s">
        <v>150</v>
      </c>
      <c r="C1032" s="3">
        <v>0</v>
      </c>
    </row>
    <row r="1033" spans="2:3" hidden="1">
      <c r="B1033" s="3" t="s">
        <v>151</v>
      </c>
      <c r="C1033" s="3">
        <v>0</v>
      </c>
    </row>
    <row r="1034" spans="2:3" hidden="1">
      <c r="B1034" s="3" t="s">
        <v>152</v>
      </c>
      <c r="C1034" s="3">
        <v>0</v>
      </c>
    </row>
    <row r="1035" spans="2:3" hidden="1">
      <c r="B1035" s="3" t="s">
        <v>153</v>
      </c>
      <c r="C1035" s="3">
        <v>0</v>
      </c>
    </row>
    <row r="1036" spans="2:3" hidden="1">
      <c r="B1036" s="3" t="s">
        <v>154</v>
      </c>
      <c r="C1036" s="3">
        <v>0</v>
      </c>
    </row>
    <row r="1037" spans="2:3" hidden="1">
      <c r="B1037" s="3" t="s">
        <v>155</v>
      </c>
      <c r="C1037" s="3">
        <v>0</v>
      </c>
    </row>
    <row r="1038" spans="2:3" hidden="1">
      <c r="B1038" s="3" t="s">
        <v>156</v>
      </c>
      <c r="C1038" s="3">
        <v>0</v>
      </c>
    </row>
    <row r="1039" spans="2:3" hidden="1">
      <c r="B1039" s="3" t="s">
        <v>157</v>
      </c>
      <c r="C1039" s="3">
        <v>0</v>
      </c>
    </row>
    <row r="1040" spans="2:3" hidden="1">
      <c r="B1040" s="3" t="s">
        <v>158</v>
      </c>
      <c r="C1040" s="3">
        <v>0.5</v>
      </c>
    </row>
    <row r="1041" spans="2:3" hidden="1">
      <c r="B1041" s="3" t="s">
        <v>159</v>
      </c>
      <c r="C1041" s="3">
        <v>13.5</v>
      </c>
    </row>
    <row r="1042" spans="2:3" hidden="1">
      <c r="B1042" s="3" t="s">
        <v>160</v>
      </c>
      <c r="C1042" s="3">
        <v>18</v>
      </c>
    </row>
    <row r="1043" spans="2:3" hidden="1">
      <c r="B1043" s="3" t="s">
        <v>161</v>
      </c>
      <c r="C1043" s="3">
        <v>0</v>
      </c>
    </row>
    <row r="1044" spans="2:3" hidden="1">
      <c r="B1044" s="3" t="s">
        <v>162</v>
      </c>
      <c r="C1044" s="3">
        <v>0</v>
      </c>
    </row>
    <row r="1045" spans="2:3" hidden="1">
      <c r="B1045" s="3" t="s">
        <v>163</v>
      </c>
      <c r="C1045" s="3">
        <v>0</v>
      </c>
    </row>
    <row r="1046" spans="2:3" hidden="1">
      <c r="B1046" s="3" t="s">
        <v>164</v>
      </c>
      <c r="C1046" s="3">
        <v>3600</v>
      </c>
    </row>
    <row r="1047" spans="2:3" hidden="1">
      <c r="B1047" s="3" t="s">
        <v>165</v>
      </c>
      <c r="C1047" s="3">
        <v>0</v>
      </c>
    </row>
    <row r="1048" spans="2:3" hidden="1">
      <c r="B1048" s="3" t="s">
        <v>166</v>
      </c>
      <c r="C1048" s="3">
        <v>0</v>
      </c>
    </row>
    <row r="1049" spans="2:3" hidden="1">
      <c r="B1049" s="3" t="s">
        <v>167</v>
      </c>
      <c r="C1049" s="3">
        <v>0</v>
      </c>
    </row>
    <row r="1050" spans="2:3" hidden="1">
      <c r="B1050" s="3" t="s">
        <v>168</v>
      </c>
      <c r="C1050" s="3">
        <v>0</v>
      </c>
    </row>
    <row r="1051" spans="2:3" hidden="1">
      <c r="B1051" s="3" t="s">
        <v>169</v>
      </c>
      <c r="C1051" s="3">
        <v>6</v>
      </c>
    </row>
    <row r="1052" spans="2:3" hidden="1">
      <c r="B1052" s="3" t="s">
        <v>170</v>
      </c>
      <c r="C1052" s="3">
        <v>3.65</v>
      </c>
    </row>
    <row r="1053" spans="2:3" hidden="1">
      <c r="B1053" s="3" t="s">
        <v>171</v>
      </c>
      <c r="C1053" s="3">
        <v>3.38</v>
      </c>
    </row>
    <row r="1054" spans="2:3" hidden="1">
      <c r="B1054" s="3" t="s">
        <v>172</v>
      </c>
      <c r="C1054" s="3">
        <v>0</v>
      </c>
    </row>
    <row r="1055" spans="2:3" hidden="1">
      <c r="B1055" s="3" t="s">
        <v>173</v>
      </c>
      <c r="C1055" s="3">
        <v>0</v>
      </c>
    </row>
    <row r="1056" spans="2:3" hidden="1">
      <c r="B1056" s="3" t="s">
        <v>174</v>
      </c>
      <c r="C1056" s="3">
        <v>0</v>
      </c>
    </row>
    <row r="1057" spans="2:3" hidden="1">
      <c r="B1057" s="3" t="s">
        <v>175</v>
      </c>
      <c r="C1057" s="3">
        <v>0</v>
      </c>
    </row>
    <row r="1058" spans="2:3" hidden="1">
      <c r="B1058" s="3" t="s">
        <v>176</v>
      </c>
      <c r="C1058" s="3">
        <v>0</v>
      </c>
    </row>
    <row r="1059" spans="2:3" hidden="1">
      <c r="B1059" s="3" t="s">
        <v>177</v>
      </c>
      <c r="C1059" s="3">
        <v>0</v>
      </c>
    </row>
    <row r="1060" spans="2:3" hidden="1">
      <c r="B1060" s="3" t="s">
        <v>178</v>
      </c>
      <c r="C1060" s="3">
        <v>0</v>
      </c>
    </row>
    <row r="1061" spans="2:3" hidden="1">
      <c r="B1061" s="3" t="s">
        <v>179</v>
      </c>
      <c r="C1061" s="3">
        <v>0</v>
      </c>
    </row>
    <row r="1062" spans="2:3" hidden="1">
      <c r="B1062" s="3" t="s">
        <v>180</v>
      </c>
      <c r="C1062" s="3">
        <v>0</v>
      </c>
    </row>
    <row r="1063" spans="2:3" hidden="1">
      <c r="B1063" s="3" t="s">
        <v>181</v>
      </c>
      <c r="C1063" s="3">
        <v>5</v>
      </c>
    </row>
    <row r="1064" spans="2:3" hidden="1">
      <c r="B1064" s="3" t="s">
        <v>182</v>
      </c>
      <c r="C1064" s="3">
        <v>0</v>
      </c>
    </row>
    <row r="1065" spans="2:3" hidden="1">
      <c r="B1065" s="3" t="s">
        <v>183</v>
      </c>
      <c r="C1065" s="3">
        <v>0</v>
      </c>
    </row>
    <row r="1066" spans="2:3" hidden="1">
      <c r="B1066" s="3" t="s">
        <v>184</v>
      </c>
      <c r="C1066" s="3">
        <v>0</v>
      </c>
    </row>
    <row r="1067" spans="2:3" hidden="1">
      <c r="B1067" s="3" t="s">
        <v>185</v>
      </c>
      <c r="C1067" s="3">
        <v>6800</v>
      </c>
    </row>
    <row r="1068" spans="2:3" hidden="1">
      <c r="B1068" s="3" t="s">
        <v>186</v>
      </c>
      <c r="C1068" s="3">
        <v>0</v>
      </c>
    </row>
    <row r="1069" spans="2:3" hidden="1">
      <c r="B1069" s="3" t="s">
        <v>187</v>
      </c>
      <c r="C1069" s="3">
        <v>0</v>
      </c>
    </row>
    <row r="1070" spans="2:3" hidden="1">
      <c r="B1070" s="3" t="s">
        <v>188</v>
      </c>
      <c r="C1070" s="3">
        <v>8500</v>
      </c>
    </row>
    <row r="1071" spans="2:3" hidden="1">
      <c r="B1071" s="3" t="s">
        <v>189</v>
      </c>
      <c r="C1071" s="3">
        <v>0</v>
      </c>
    </row>
    <row r="1072" spans="2:3" hidden="1">
      <c r="B1072" s="3" t="s">
        <v>190</v>
      </c>
      <c r="C1072" s="3">
        <v>15000</v>
      </c>
    </row>
    <row r="1073" spans="2:3" hidden="1">
      <c r="B1073" s="3" t="s">
        <v>191</v>
      </c>
      <c r="C1073" s="3">
        <v>3</v>
      </c>
    </row>
    <row r="1074" spans="2:3" hidden="1">
      <c r="B1074" s="3" t="s">
        <v>192</v>
      </c>
      <c r="C1074" s="3">
        <v>0</v>
      </c>
    </row>
    <row r="1075" spans="2:3" hidden="1">
      <c r="B1075" s="3" t="s">
        <v>193</v>
      </c>
      <c r="C1075" s="3">
        <v>0</v>
      </c>
    </row>
    <row r="1076" spans="2:3" hidden="1">
      <c r="B1076" s="3" t="s">
        <v>194</v>
      </c>
      <c r="C1076" s="3">
        <v>0</v>
      </c>
    </row>
    <row r="1077" spans="2:3" hidden="1">
      <c r="B1077" s="3" t="s">
        <v>195</v>
      </c>
      <c r="C1077" s="3">
        <v>0</v>
      </c>
    </row>
    <row r="1078" spans="2:3" hidden="1">
      <c r="B1078" s="3" t="s">
        <v>196</v>
      </c>
      <c r="C1078" s="3">
        <v>0</v>
      </c>
    </row>
    <row r="1079" spans="2:3" hidden="1">
      <c r="B1079" s="3" t="s">
        <v>197</v>
      </c>
      <c r="C1079" s="3">
        <v>0</v>
      </c>
    </row>
    <row r="1080" spans="2:3" hidden="1">
      <c r="B1080" s="3" t="s">
        <v>198</v>
      </c>
      <c r="C1080" s="3">
        <v>0</v>
      </c>
    </row>
    <row r="1081" spans="2:3" hidden="1">
      <c r="B1081" s="3" t="s">
        <v>199</v>
      </c>
      <c r="C1081" s="3">
        <v>0</v>
      </c>
    </row>
    <row r="1082" spans="2:3" hidden="1">
      <c r="B1082" s="3" t="s">
        <v>200</v>
      </c>
      <c r="C1082" s="3">
        <v>0</v>
      </c>
    </row>
    <row r="1083" spans="2:3" hidden="1">
      <c r="B1083" s="3" t="s">
        <v>201</v>
      </c>
      <c r="C1083" s="3">
        <v>0</v>
      </c>
    </row>
    <row r="1084" spans="2:3" hidden="1">
      <c r="B1084" s="3" t="s">
        <v>202</v>
      </c>
      <c r="C1084" s="3">
        <v>0</v>
      </c>
    </row>
    <row r="1085" spans="2:3" hidden="1">
      <c r="B1085" s="3" t="s">
        <v>203</v>
      </c>
      <c r="C1085" s="3">
        <v>0</v>
      </c>
    </row>
    <row r="1086" spans="2:3" hidden="1">
      <c r="B1086" s="3" t="s">
        <v>204</v>
      </c>
      <c r="C1086" s="3">
        <v>0</v>
      </c>
    </row>
    <row r="1087" spans="2:3" hidden="1">
      <c r="B1087" s="3" t="s">
        <v>205</v>
      </c>
      <c r="C1087" s="3">
        <v>0</v>
      </c>
    </row>
    <row r="1088" spans="2:3" hidden="1">
      <c r="B1088" s="3" t="s">
        <v>206</v>
      </c>
      <c r="C1088" s="3">
        <v>0</v>
      </c>
    </row>
    <row r="1089" spans="2:3" hidden="1">
      <c r="B1089" s="3" t="s">
        <v>207</v>
      </c>
      <c r="C1089" s="3">
        <v>0</v>
      </c>
    </row>
    <row r="1090" spans="2:3" hidden="1">
      <c r="B1090" s="3" t="s">
        <v>208</v>
      </c>
      <c r="C1090" s="3">
        <v>0</v>
      </c>
    </row>
    <row r="1091" spans="2:3" hidden="1">
      <c r="B1091" s="3" t="s">
        <v>209</v>
      </c>
      <c r="C1091" s="3">
        <v>0</v>
      </c>
    </row>
    <row r="1092" spans="2:3" hidden="1">
      <c r="B1092" s="3" t="s">
        <v>210</v>
      </c>
      <c r="C1092" s="3">
        <v>0</v>
      </c>
    </row>
    <row r="1093" spans="2:3" hidden="1">
      <c r="B1093" s="3" t="s">
        <v>211</v>
      </c>
      <c r="C1093" s="3">
        <v>0</v>
      </c>
    </row>
    <row r="1094" spans="2:3" hidden="1">
      <c r="B1094" s="3" t="s">
        <v>212</v>
      </c>
      <c r="C1094" s="3">
        <v>0</v>
      </c>
    </row>
    <row r="1095" spans="2:3" hidden="1">
      <c r="B1095" s="3" t="s">
        <v>213</v>
      </c>
      <c r="C1095" s="3">
        <v>0</v>
      </c>
    </row>
    <row r="1096" spans="2:3" hidden="1">
      <c r="B1096" s="3" t="s">
        <v>214</v>
      </c>
      <c r="C1096" s="3">
        <v>0</v>
      </c>
    </row>
    <row r="1097" spans="2:3" hidden="1">
      <c r="B1097" s="3" t="s">
        <v>215</v>
      </c>
      <c r="C1097" s="3">
        <v>0</v>
      </c>
    </row>
    <row r="1098" spans="2:3" hidden="1">
      <c r="B1098" s="3" t="s">
        <v>216</v>
      </c>
      <c r="C1098" s="3">
        <v>0</v>
      </c>
    </row>
    <row r="1099" spans="2:3" hidden="1">
      <c r="B1099" s="3" t="s">
        <v>217</v>
      </c>
      <c r="C1099" s="3">
        <v>0</v>
      </c>
    </row>
    <row r="1100" spans="2:3" hidden="1">
      <c r="B1100" s="3" t="s">
        <v>218</v>
      </c>
      <c r="C1100" s="3">
        <v>0</v>
      </c>
    </row>
    <row r="1101" spans="2:3" hidden="1">
      <c r="B1101" s="3" t="s">
        <v>219</v>
      </c>
      <c r="C1101" s="3">
        <v>0</v>
      </c>
    </row>
    <row r="1102" spans="2:3" hidden="1">
      <c r="B1102" s="3" t="s">
        <v>220</v>
      </c>
      <c r="C1102" s="3">
        <v>0</v>
      </c>
    </row>
    <row r="1103" spans="2:3" hidden="1">
      <c r="B1103" s="3" t="s">
        <v>221</v>
      </c>
      <c r="C1103" s="3">
        <v>0</v>
      </c>
    </row>
    <row r="1104" spans="2:3" hidden="1">
      <c r="B1104" s="3" t="s">
        <v>222</v>
      </c>
      <c r="C1104" s="3">
        <v>0</v>
      </c>
    </row>
    <row r="1105" spans="2:3" hidden="1">
      <c r="B1105" s="3" t="s">
        <v>223</v>
      </c>
      <c r="C1105" s="3">
        <v>0</v>
      </c>
    </row>
    <row r="1106" spans="2:3" hidden="1">
      <c r="B1106" s="3" t="s">
        <v>224</v>
      </c>
      <c r="C1106" s="3" t="s">
        <v>225</v>
      </c>
    </row>
    <row r="1107" spans="2:3" hidden="1">
      <c r="B1107" s="3" t="s">
        <v>226</v>
      </c>
      <c r="C1107" s="3" t="s">
        <v>227</v>
      </c>
    </row>
    <row r="1108" spans="2:3" hidden="1">
      <c r="B1108" s="3" t="s">
        <v>228</v>
      </c>
      <c r="C1108" s="3" t="s">
        <v>229</v>
      </c>
    </row>
    <row r="1109" spans="2:3" hidden="1">
      <c r="B1109" s="3" t="s">
        <v>230</v>
      </c>
      <c r="C1109" s="3" t="s">
        <v>231</v>
      </c>
    </row>
    <row r="1110" spans="2:3" hidden="1">
      <c r="B1110" s="3" t="s">
        <v>232</v>
      </c>
      <c r="C1110" s="3" t="s">
        <v>233</v>
      </c>
    </row>
    <row r="1111" spans="2:3" hidden="1">
      <c r="B1111" s="3" t="s">
        <v>234</v>
      </c>
      <c r="C1111" s="3" t="s">
        <v>235</v>
      </c>
    </row>
    <row r="1112" spans="2:3" hidden="1">
      <c r="B1112" s="3" t="s">
        <v>236</v>
      </c>
      <c r="C1112" s="3" t="s">
        <v>237</v>
      </c>
    </row>
    <row r="1113" spans="2:3" hidden="1">
      <c r="B1113" s="3" t="s">
        <v>238</v>
      </c>
      <c r="C1113" s="3" t="s">
        <v>239</v>
      </c>
    </row>
    <row r="1114" spans="2:3" hidden="1">
      <c r="B1114" s="3" t="s">
        <v>240</v>
      </c>
      <c r="C1114" s="3" t="s">
        <v>241</v>
      </c>
    </row>
    <row r="1115" spans="2:3" hidden="1">
      <c r="B1115" s="3" t="s">
        <v>242</v>
      </c>
      <c r="C1115" s="3" t="s">
        <v>243</v>
      </c>
    </row>
    <row r="1116" spans="2:3" hidden="1">
      <c r="B1116" s="3" t="s">
        <v>244</v>
      </c>
      <c r="C1116" s="3" t="s">
        <v>245</v>
      </c>
    </row>
    <row r="1117" spans="2:3" hidden="1">
      <c r="B1117" s="3" t="s">
        <v>246</v>
      </c>
      <c r="C1117" s="3" t="s">
        <v>247</v>
      </c>
    </row>
    <row r="1118" spans="2:3" hidden="1">
      <c r="B1118" s="3" t="s">
        <v>248</v>
      </c>
      <c r="C1118" s="3" t="s">
        <v>245</v>
      </c>
    </row>
    <row r="1119" spans="2:3" hidden="1">
      <c r="B1119" s="3" t="s">
        <v>249</v>
      </c>
      <c r="C1119" s="3" t="s">
        <v>237</v>
      </c>
    </row>
    <row r="1120" spans="2:3" hidden="1">
      <c r="B1120" s="3" t="s">
        <v>250</v>
      </c>
      <c r="C1120" s="3" t="s">
        <v>225</v>
      </c>
    </row>
    <row r="1121" spans="2:3" hidden="1">
      <c r="B1121" s="3" t="s">
        <v>251</v>
      </c>
      <c r="C1121" s="3" t="s">
        <v>245</v>
      </c>
    </row>
    <row r="1122" spans="2:3" hidden="1">
      <c r="B1122" s="3" t="s">
        <v>252</v>
      </c>
      <c r="C1122" s="3" t="s">
        <v>245</v>
      </c>
    </row>
    <row r="1123" spans="2:3" hidden="1">
      <c r="B1123" s="3" t="s">
        <v>253</v>
      </c>
      <c r="C1123" s="3" t="s">
        <v>233</v>
      </c>
    </row>
    <row r="1124" spans="2:3" hidden="1">
      <c r="B1124" s="3" t="s">
        <v>254</v>
      </c>
      <c r="C1124" s="3" t="s">
        <v>255</v>
      </c>
    </row>
    <row r="1125" spans="2:3" hidden="1">
      <c r="B1125" s="3" t="s">
        <v>256</v>
      </c>
      <c r="C1125" s="3" t="s">
        <v>229</v>
      </c>
    </row>
    <row r="1126" spans="2:3" hidden="1">
      <c r="B1126" s="3" t="s">
        <v>257</v>
      </c>
      <c r="C1126" s="3" t="s">
        <v>255</v>
      </c>
    </row>
    <row r="1127" spans="2:3" hidden="1">
      <c r="B1127" s="3" t="s">
        <v>258</v>
      </c>
      <c r="C1127" s="3" t="s">
        <v>259</v>
      </c>
    </row>
    <row r="1128" spans="2:3" hidden="1">
      <c r="B1128" s="3" t="s">
        <v>260</v>
      </c>
      <c r="C1128" s="3" t="s">
        <v>261</v>
      </c>
    </row>
    <row r="1129" spans="2:3" hidden="1">
      <c r="B1129" s="3" t="s">
        <v>262</v>
      </c>
      <c r="C1129" s="3" t="s">
        <v>263</v>
      </c>
    </row>
    <row r="1130" spans="2:3" hidden="1">
      <c r="B1130" s="3" t="s">
        <v>264</v>
      </c>
      <c r="C1130" s="3" t="s">
        <v>225</v>
      </c>
    </row>
    <row r="1131" spans="2:3" hidden="1">
      <c r="B1131" s="3" t="s">
        <v>265</v>
      </c>
      <c r="C1131" s="3" t="s">
        <v>233</v>
      </c>
    </row>
    <row r="1132" spans="2:3" hidden="1">
      <c r="B1132" s="3" t="s">
        <v>266</v>
      </c>
      <c r="C1132" s="3" t="s">
        <v>267</v>
      </c>
    </row>
    <row r="1133" spans="2:3" hidden="1">
      <c r="B1133" s="3" t="s">
        <v>268</v>
      </c>
      <c r="C1133" s="3" t="s">
        <v>269</v>
      </c>
    </row>
    <row r="1134" spans="2:3" hidden="1">
      <c r="B1134" s="3" t="s">
        <v>270</v>
      </c>
      <c r="C1134" s="3">
        <v>0</v>
      </c>
    </row>
    <row r="1135" spans="2:3" hidden="1">
      <c r="B1135" s="3" t="s">
        <v>271</v>
      </c>
      <c r="C1135" s="3">
        <v>0</v>
      </c>
    </row>
    <row r="1136" spans="2:3" hidden="1">
      <c r="B1136" s="3" t="s">
        <v>272</v>
      </c>
      <c r="C1136" s="3">
        <v>0</v>
      </c>
    </row>
    <row r="1137" spans="2:3" hidden="1">
      <c r="B1137" s="3" t="s">
        <v>273</v>
      </c>
      <c r="C1137" s="3">
        <v>0</v>
      </c>
    </row>
    <row r="1138" spans="2:3" hidden="1">
      <c r="B1138" s="3" t="s">
        <v>275</v>
      </c>
      <c r="C1138" s="3">
        <v>0</v>
      </c>
    </row>
    <row r="1139" spans="2:3" hidden="1">
      <c r="B1139" s="3" t="s">
        <v>276</v>
      </c>
      <c r="C1139" s="3">
        <v>0</v>
      </c>
    </row>
    <row r="1140" spans="2:3" hidden="1">
      <c r="B1140" s="3" t="s">
        <v>277</v>
      </c>
      <c r="C1140" s="3">
        <v>0</v>
      </c>
    </row>
    <row r="1141" spans="2:3" hidden="1">
      <c r="B1141" s="3" t="s">
        <v>278</v>
      </c>
      <c r="C1141" s="3">
        <v>0</v>
      </c>
    </row>
    <row r="1142" spans="2:3" hidden="1">
      <c r="B1142" s="3" t="s">
        <v>279</v>
      </c>
      <c r="C1142" s="3">
        <v>0</v>
      </c>
    </row>
    <row r="1143" spans="2:3" hidden="1">
      <c r="B1143" s="3" t="s">
        <v>280</v>
      </c>
      <c r="C1143" s="3">
        <v>0</v>
      </c>
    </row>
    <row r="1144" spans="2:3" hidden="1">
      <c r="B1144" s="3" t="s">
        <v>281</v>
      </c>
      <c r="C1144" s="3">
        <v>0</v>
      </c>
    </row>
    <row r="1145" spans="2:3" hidden="1">
      <c r="B1145" s="3" t="s">
        <v>282</v>
      </c>
      <c r="C1145" s="3" t="s">
        <v>283</v>
      </c>
    </row>
    <row r="1146" spans="2:3" hidden="1">
      <c r="B1146" s="3" t="s">
        <v>284</v>
      </c>
      <c r="C1146" s="3">
        <v>0</v>
      </c>
    </row>
    <row r="1147" spans="2:3" hidden="1">
      <c r="B1147" s="3" t="s">
        <v>285</v>
      </c>
      <c r="C1147" s="3">
        <v>0</v>
      </c>
    </row>
    <row r="1148" spans="2:3" hidden="1">
      <c r="B1148" s="3" t="s">
        <v>286</v>
      </c>
      <c r="C1148" s="3">
        <v>0</v>
      </c>
    </row>
    <row r="1149" spans="2:3" hidden="1">
      <c r="B1149" s="3" t="s">
        <v>287</v>
      </c>
      <c r="C1149" s="3">
        <v>0</v>
      </c>
    </row>
    <row r="1150" spans="2:3" hidden="1">
      <c r="B1150" s="3" t="s">
        <v>288</v>
      </c>
      <c r="C1150" s="3">
        <v>0</v>
      </c>
    </row>
    <row r="1151" spans="2:3" hidden="1">
      <c r="B1151" s="3" t="s">
        <v>289</v>
      </c>
      <c r="C1151" s="3">
        <v>0</v>
      </c>
    </row>
    <row r="1152" spans="2:3" hidden="1">
      <c r="B1152" s="3" t="s">
        <v>290</v>
      </c>
      <c r="C1152" s="3">
        <v>0</v>
      </c>
    </row>
    <row r="1153" spans="2:3" hidden="1">
      <c r="B1153" s="3" t="s">
        <v>291</v>
      </c>
      <c r="C1153" s="3" t="s">
        <v>292</v>
      </c>
    </row>
    <row r="1154" spans="2:3" hidden="1">
      <c r="B1154" s="3" t="s">
        <v>293</v>
      </c>
      <c r="C1154" s="3">
        <v>0</v>
      </c>
    </row>
    <row r="1155" spans="2:3" hidden="1">
      <c r="B1155" s="3" t="s">
        <v>294</v>
      </c>
      <c r="C1155" s="3">
        <v>0</v>
      </c>
    </row>
    <row r="1156" spans="2:3" hidden="1">
      <c r="B1156" s="3" t="s">
        <v>295</v>
      </c>
      <c r="C1156" s="3">
        <v>0</v>
      </c>
    </row>
    <row r="1157" spans="2:3" hidden="1">
      <c r="B1157" s="3" t="s">
        <v>296</v>
      </c>
      <c r="C1157" s="3">
        <v>0</v>
      </c>
    </row>
    <row r="1158" spans="2:3" hidden="1">
      <c r="B1158" s="3" t="s">
        <v>297</v>
      </c>
      <c r="C1158" s="3">
        <v>0</v>
      </c>
    </row>
    <row r="1159" spans="2:3" hidden="1">
      <c r="B1159" s="3" t="s">
        <v>298</v>
      </c>
      <c r="C1159" s="3">
        <v>0</v>
      </c>
    </row>
    <row r="1160" spans="2:3" hidden="1">
      <c r="B1160" s="3" t="s">
        <v>299</v>
      </c>
      <c r="C1160" s="3">
        <v>0</v>
      </c>
    </row>
    <row r="1161" spans="2:3" hidden="1">
      <c r="B1161" s="3" t="s">
        <v>300</v>
      </c>
      <c r="C1161" s="3">
        <v>0</v>
      </c>
    </row>
    <row r="1162" spans="2:3" hidden="1">
      <c r="B1162" s="3" t="s">
        <v>301</v>
      </c>
      <c r="C1162" s="3">
        <v>0</v>
      </c>
    </row>
    <row r="1163" spans="2:3" hidden="1">
      <c r="B1163" s="3" t="s">
        <v>302</v>
      </c>
      <c r="C1163" s="3">
        <v>0</v>
      </c>
    </row>
    <row r="1164" spans="2:3" hidden="1">
      <c r="B1164" s="3" t="s">
        <v>303</v>
      </c>
      <c r="C1164" s="3">
        <v>0</v>
      </c>
    </row>
    <row r="1165" spans="2:3" hidden="1">
      <c r="B1165" s="3" t="s">
        <v>304</v>
      </c>
      <c r="C1165" s="3">
        <v>0</v>
      </c>
    </row>
    <row r="1166" spans="2:3" hidden="1">
      <c r="B1166" s="3" t="s">
        <v>305</v>
      </c>
      <c r="C1166" s="3">
        <v>0</v>
      </c>
    </row>
    <row r="1167" spans="2:3" hidden="1">
      <c r="B1167" s="3" t="s">
        <v>306</v>
      </c>
      <c r="C1167" s="3">
        <v>0</v>
      </c>
    </row>
    <row r="1168" spans="2:3" hidden="1">
      <c r="B1168" s="3" t="s">
        <v>307</v>
      </c>
      <c r="C1168" s="3">
        <v>0</v>
      </c>
    </row>
    <row r="1169" spans="2:3" hidden="1">
      <c r="B1169" s="3" t="s">
        <v>308</v>
      </c>
      <c r="C1169" s="3">
        <v>0</v>
      </c>
    </row>
    <row r="1170" spans="2:3" hidden="1">
      <c r="B1170" s="3" t="s">
        <v>309</v>
      </c>
      <c r="C1170" s="3">
        <v>0</v>
      </c>
    </row>
    <row r="1171" spans="2:3" hidden="1">
      <c r="B1171" s="3" t="s">
        <v>310</v>
      </c>
      <c r="C1171" s="3" t="s">
        <v>274</v>
      </c>
    </row>
    <row r="1172" spans="2:3" hidden="1">
      <c r="B1172" s="3" t="s">
        <v>311</v>
      </c>
      <c r="C1172" s="3">
        <v>0</v>
      </c>
    </row>
    <row r="1173" spans="2:3" hidden="1">
      <c r="B1173" s="3" t="s">
        <v>312</v>
      </c>
      <c r="C1173" s="3">
        <v>0</v>
      </c>
    </row>
    <row r="1174" spans="2:3" hidden="1">
      <c r="B1174" s="3" t="s">
        <v>313</v>
      </c>
      <c r="C1174" s="3">
        <v>0</v>
      </c>
    </row>
    <row r="1175" spans="2:3" hidden="1">
      <c r="B1175" s="3" t="s">
        <v>314</v>
      </c>
      <c r="C1175" s="3">
        <v>0</v>
      </c>
    </row>
    <row r="1176" spans="2:3" hidden="1">
      <c r="B1176" s="3" t="s">
        <v>315</v>
      </c>
      <c r="C1176" s="3">
        <v>0</v>
      </c>
    </row>
    <row r="1177" spans="2:3" hidden="1">
      <c r="B1177" s="3" t="s">
        <v>316</v>
      </c>
      <c r="C1177" s="3">
        <v>0</v>
      </c>
    </row>
    <row r="1178" spans="2:3" hidden="1">
      <c r="B1178" s="3" t="s">
        <v>317</v>
      </c>
      <c r="C1178" s="3">
        <v>0</v>
      </c>
    </row>
    <row r="1179" spans="2:3" hidden="1">
      <c r="B1179" s="3" t="s">
        <v>318</v>
      </c>
      <c r="C1179" s="3">
        <v>0</v>
      </c>
    </row>
    <row r="1180" spans="2:3" hidden="1">
      <c r="B1180" s="3" t="s">
        <v>319</v>
      </c>
      <c r="C1180" s="3">
        <v>0</v>
      </c>
    </row>
    <row r="1181" spans="2:3" hidden="1">
      <c r="B1181" s="3" t="s">
        <v>320</v>
      </c>
      <c r="C1181" s="3">
        <v>0</v>
      </c>
    </row>
    <row r="1182" spans="2:3" hidden="1">
      <c r="B1182" s="3" t="s">
        <v>321</v>
      </c>
      <c r="C1182" s="3">
        <v>0</v>
      </c>
    </row>
    <row r="1183" spans="2:3" hidden="1">
      <c r="B1183" s="3" t="s">
        <v>322</v>
      </c>
      <c r="C1183" s="3">
        <v>1</v>
      </c>
    </row>
    <row r="1184" spans="2:3" hidden="1">
      <c r="B1184" s="3" t="s">
        <v>323</v>
      </c>
      <c r="C1184" s="3">
        <v>0</v>
      </c>
    </row>
    <row r="1185" spans="2:3" hidden="1">
      <c r="B1185" s="3" t="s">
        <v>324</v>
      </c>
      <c r="C1185" s="3">
        <v>0</v>
      </c>
    </row>
    <row r="1186" spans="2:3" hidden="1">
      <c r="B1186" s="3" t="s">
        <v>325</v>
      </c>
      <c r="C1186" s="3">
        <v>0</v>
      </c>
    </row>
    <row r="1187" spans="2:3" hidden="1">
      <c r="B1187" s="3" t="s">
        <v>326</v>
      </c>
      <c r="C1187" s="3">
        <v>0</v>
      </c>
    </row>
    <row r="1188" spans="2:3" hidden="1">
      <c r="B1188" s="3" t="s">
        <v>327</v>
      </c>
      <c r="C1188" s="3">
        <v>0</v>
      </c>
    </row>
    <row r="1189" spans="2:3" hidden="1">
      <c r="B1189" s="3" t="s">
        <v>328</v>
      </c>
      <c r="C1189" s="3">
        <v>0</v>
      </c>
    </row>
    <row r="1190" spans="2:3" hidden="1">
      <c r="B1190" s="3" t="s">
        <v>329</v>
      </c>
      <c r="C1190" s="3">
        <v>0</v>
      </c>
    </row>
    <row r="1191" spans="2:3" hidden="1">
      <c r="B1191" s="3" t="s">
        <v>330</v>
      </c>
      <c r="C1191" s="3">
        <v>1</v>
      </c>
    </row>
    <row r="1192" spans="2:3" hidden="1">
      <c r="B1192" s="3" t="s">
        <v>331</v>
      </c>
      <c r="C1192" s="3">
        <v>0</v>
      </c>
    </row>
    <row r="1193" spans="2:3" hidden="1">
      <c r="B1193" s="3" t="s">
        <v>332</v>
      </c>
      <c r="C1193" s="3">
        <v>0</v>
      </c>
    </row>
    <row r="1194" spans="2:3" hidden="1">
      <c r="B1194" s="3" t="s">
        <v>333</v>
      </c>
      <c r="C1194" s="3">
        <v>0</v>
      </c>
    </row>
    <row r="1195" spans="2:3" hidden="1">
      <c r="B1195" s="3" t="s">
        <v>334</v>
      </c>
      <c r="C1195" s="3">
        <v>0</v>
      </c>
    </row>
    <row r="1196" spans="2:3" hidden="1">
      <c r="B1196" s="3" t="s">
        <v>335</v>
      </c>
      <c r="C1196" s="3">
        <v>0</v>
      </c>
    </row>
    <row r="1197" spans="2:3" hidden="1">
      <c r="B1197" s="3" t="s">
        <v>336</v>
      </c>
      <c r="C1197" s="3">
        <v>0</v>
      </c>
    </row>
    <row r="1198" spans="2:3" hidden="1">
      <c r="B1198" s="3" t="s">
        <v>337</v>
      </c>
      <c r="C1198" s="3">
        <v>0</v>
      </c>
    </row>
    <row r="1199" spans="2:3" hidden="1">
      <c r="B1199" s="3" t="s">
        <v>338</v>
      </c>
      <c r="C1199" s="3">
        <v>0</v>
      </c>
    </row>
    <row r="1200" spans="2:3" hidden="1">
      <c r="B1200" s="3" t="s">
        <v>339</v>
      </c>
      <c r="C1200" s="3">
        <v>0</v>
      </c>
    </row>
    <row r="1201" spans="2:3" hidden="1">
      <c r="B1201" s="3" t="s">
        <v>340</v>
      </c>
      <c r="C1201" s="3">
        <v>0</v>
      </c>
    </row>
    <row r="1202" spans="2:3" hidden="1">
      <c r="B1202" s="3" t="s">
        <v>341</v>
      </c>
      <c r="C1202" s="3">
        <v>0</v>
      </c>
    </row>
    <row r="1203" spans="2:3" hidden="1">
      <c r="B1203" s="3" t="s">
        <v>342</v>
      </c>
      <c r="C1203" s="3">
        <v>0</v>
      </c>
    </row>
    <row r="1204" spans="2:3" hidden="1">
      <c r="B1204" s="3" t="s">
        <v>343</v>
      </c>
      <c r="C1204" s="3">
        <v>0</v>
      </c>
    </row>
    <row r="1205" spans="2:3" hidden="1">
      <c r="B1205" s="3" t="s">
        <v>344</v>
      </c>
      <c r="C1205" s="3">
        <v>0</v>
      </c>
    </row>
    <row r="1206" spans="2:3" hidden="1">
      <c r="B1206" s="3" t="s">
        <v>345</v>
      </c>
      <c r="C1206" s="3">
        <v>0</v>
      </c>
    </row>
    <row r="1207" spans="2:3" hidden="1">
      <c r="B1207" s="3" t="s">
        <v>346</v>
      </c>
      <c r="C1207" s="3">
        <v>0</v>
      </c>
    </row>
    <row r="1208" spans="2:3" hidden="1">
      <c r="B1208" s="3" t="s">
        <v>347</v>
      </c>
      <c r="C1208" s="3">
        <v>0</v>
      </c>
    </row>
    <row r="1209" spans="2:3" hidden="1">
      <c r="B1209" s="3" t="s">
        <v>348</v>
      </c>
      <c r="C1209" s="3">
        <v>0</v>
      </c>
    </row>
    <row r="1210" spans="2:3" hidden="1">
      <c r="B1210" s="3" t="s">
        <v>349</v>
      </c>
      <c r="C1210" s="3">
        <v>1</v>
      </c>
    </row>
    <row r="1211" spans="2:3" hidden="1">
      <c r="B1211" s="3" t="s">
        <v>350</v>
      </c>
      <c r="C1211" s="3">
        <v>0</v>
      </c>
    </row>
    <row r="1212" spans="2:3" hidden="1">
      <c r="B1212" s="3" t="s">
        <v>351</v>
      </c>
      <c r="C1212" s="3">
        <v>0</v>
      </c>
    </row>
    <row r="1213" spans="2:3" hidden="1">
      <c r="B1213" s="3" t="s">
        <v>352</v>
      </c>
      <c r="C1213" s="3">
        <v>0</v>
      </c>
    </row>
    <row r="1214" spans="2:3" hidden="1">
      <c r="B1214" s="3" t="s">
        <v>353</v>
      </c>
      <c r="C1214" s="3">
        <v>0</v>
      </c>
    </row>
    <row r="1215" spans="2:3" hidden="1">
      <c r="B1215" s="3" t="s">
        <v>354</v>
      </c>
      <c r="C1215" s="3">
        <v>0</v>
      </c>
    </row>
    <row r="1216" spans="2:3" hidden="1">
      <c r="B1216" s="3" t="s">
        <v>355</v>
      </c>
      <c r="C1216" s="3">
        <v>0</v>
      </c>
    </row>
    <row r="1217" spans="2:3" hidden="1">
      <c r="B1217" s="3" t="s">
        <v>356</v>
      </c>
      <c r="C1217" s="3">
        <v>0</v>
      </c>
    </row>
    <row r="1218" spans="2:3" hidden="1">
      <c r="B1218" s="3" t="s">
        <v>357</v>
      </c>
      <c r="C1218" s="3">
        <v>0</v>
      </c>
    </row>
    <row r="1219" spans="2:3" hidden="1">
      <c r="B1219" s="3" t="s">
        <v>358</v>
      </c>
      <c r="C1219" s="3">
        <v>0</v>
      </c>
    </row>
    <row r="1220" spans="2:3" hidden="1">
      <c r="B1220" s="3" t="s">
        <v>359</v>
      </c>
      <c r="C1220" s="3">
        <v>0</v>
      </c>
    </row>
    <row r="1221" spans="2:3" hidden="1">
      <c r="B1221" s="3" t="s">
        <v>360</v>
      </c>
      <c r="C1221" s="3">
        <v>0</v>
      </c>
    </row>
    <row r="1222" spans="2:3" hidden="1">
      <c r="B1222" s="3" t="s">
        <v>361</v>
      </c>
      <c r="C1222" s="3">
        <v>0</v>
      </c>
    </row>
    <row r="1223" spans="2:3" hidden="1">
      <c r="B1223" s="3" t="s">
        <v>362</v>
      </c>
      <c r="C1223" s="3">
        <v>0</v>
      </c>
    </row>
    <row r="1224" spans="2:3" hidden="1">
      <c r="B1224" s="3" t="s">
        <v>363</v>
      </c>
      <c r="C1224" s="3">
        <v>0</v>
      </c>
    </row>
    <row r="1225" spans="2:3" hidden="1">
      <c r="B1225" s="3" t="s">
        <v>364</v>
      </c>
      <c r="C1225" s="3">
        <v>0</v>
      </c>
    </row>
    <row r="1226" spans="2:3" hidden="1">
      <c r="B1226" s="3" t="s">
        <v>365</v>
      </c>
      <c r="C1226" s="3">
        <v>0</v>
      </c>
    </row>
    <row r="1227" spans="2:3" hidden="1">
      <c r="B1227" s="3" t="s">
        <v>366</v>
      </c>
      <c r="C1227" s="3">
        <v>0</v>
      </c>
    </row>
    <row r="1228" spans="2:3" hidden="1">
      <c r="B1228" s="3" t="s">
        <v>367</v>
      </c>
      <c r="C1228" s="3">
        <v>0</v>
      </c>
    </row>
    <row r="1229" spans="2:3" hidden="1">
      <c r="B1229" s="3" t="s">
        <v>368</v>
      </c>
      <c r="C1229" s="3">
        <v>0</v>
      </c>
    </row>
    <row r="1230" spans="2:3" hidden="1">
      <c r="B1230" s="3" t="s">
        <v>369</v>
      </c>
      <c r="C1230" s="3">
        <v>0</v>
      </c>
    </row>
    <row r="1231" spans="2:3" hidden="1">
      <c r="B1231" s="3" t="s">
        <v>370</v>
      </c>
      <c r="C1231" s="3">
        <v>0</v>
      </c>
    </row>
    <row r="1232" spans="2:3" hidden="1">
      <c r="B1232" s="3" t="s">
        <v>371</v>
      </c>
      <c r="C1232" s="3">
        <v>0</v>
      </c>
    </row>
    <row r="1233" spans="2:3" hidden="1">
      <c r="B1233" s="3" t="s">
        <v>372</v>
      </c>
      <c r="C1233" s="3">
        <v>0</v>
      </c>
    </row>
    <row r="1234" spans="2:3" hidden="1">
      <c r="B1234" s="3" t="s">
        <v>373</v>
      </c>
      <c r="C1234" s="3">
        <v>0</v>
      </c>
    </row>
    <row r="1235" spans="2:3" hidden="1">
      <c r="B1235" s="3" t="s">
        <v>374</v>
      </c>
      <c r="C1235" s="3">
        <v>0</v>
      </c>
    </row>
    <row r="1236" spans="2:3" hidden="1">
      <c r="B1236" s="3" t="s">
        <v>375</v>
      </c>
      <c r="C1236" s="3">
        <v>0</v>
      </c>
    </row>
    <row r="1237" spans="2:3" hidden="1">
      <c r="B1237" s="3" t="s">
        <v>376</v>
      </c>
      <c r="C1237" s="3">
        <v>0</v>
      </c>
    </row>
    <row r="1238" spans="2:3" hidden="1">
      <c r="B1238" s="3" t="s">
        <v>377</v>
      </c>
      <c r="C1238" s="3">
        <v>0</v>
      </c>
    </row>
    <row r="1239" spans="2:3" hidden="1">
      <c r="B1239" s="3" t="s">
        <v>378</v>
      </c>
      <c r="C1239" s="3">
        <v>0</v>
      </c>
    </row>
    <row r="1240" spans="2:3" hidden="1">
      <c r="B1240" s="3" t="s">
        <v>379</v>
      </c>
      <c r="C1240" s="3">
        <v>0</v>
      </c>
    </row>
    <row r="1241" spans="2:3" hidden="1">
      <c r="B1241" s="3" t="s">
        <v>380</v>
      </c>
      <c r="C1241" s="3">
        <v>0</v>
      </c>
    </row>
    <row r="1242" spans="2:3" hidden="1">
      <c r="B1242" s="3" t="s">
        <v>381</v>
      </c>
      <c r="C1242" s="3">
        <v>0</v>
      </c>
    </row>
    <row r="1243" spans="2:3" hidden="1">
      <c r="B1243" s="3" t="s">
        <v>382</v>
      </c>
      <c r="C1243" s="3">
        <v>0</v>
      </c>
    </row>
    <row r="1244" spans="2:3" hidden="1">
      <c r="B1244" s="3" t="s">
        <v>383</v>
      </c>
      <c r="C1244" s="3">
        <v>0</v>
      </c>
    </row>
    <row r="1245" spans="2:3" hidden="1">
      <c r="B1245" s="3" t="s">
        <v>384</v>
      </c>
      <c r="C1245" s="3">
        <v>0</v>
      </c>
    </row>
    <row r="1246" spans="2:3" hidden="1">
      <c r="B1246" s="3" t="s">
        <v>385</v>
      </c>
      <c r="C1246" s="3">
        <v>0</v>
      </c>
    </row>
    <row r="1247" spans="2:3" hidden="1">
      <c r="B1247" s="3" t="s">
        <v>386</v>
      </c>
      <c r="C1247" s="3">
        <v>0</v>
      </c>
    </row>
    <row r="1248" spans="2:3" hidden="1">
      <c r="B1248" s="3" t="s">
        <v>387</v>
      </c>
      <c r="C1248" s="3">
        <v>0</v>
      </c>
    </row>
    <row r="1249" spans="2:3" hidden="1">
      <c r="B1249" s="3" t="s">
        <v>388</v>
      </c>
      <c r="C1249" s="3">
        <v>0</v>
      </c>
    </row>
    <row r="1250" spans="2:3" hidden="1">
      <c r="B1250" s="3" t="s">
        <v>389</v>
      </c>
      <c r="C1250" s="3">
        <v>0</v>
      </c>
    </row>
    <row r="1251" spans="2:3" hidden="1">
      <c r="B1251" s="3" t="s">
        <v>390</v>
      </c>
      <c r="C1251" s="3">
        <v>0</v>
      </c>
    </row>
    <row r="1252" spans="2:3"/>
    <row r="1253" spans="2:3"/>
    <row r="1254" spans="2:3"/>
    <row r="1255" spans="2:3"/>
    <row r="1256" spans="2:3"/>
    <row r="1257" spans="2:3"/>
    <row r="1258" spans="2:3"/>
    <row r="1259" spans="2:3"/>
    <row r="1260" spans="2:3"/>
  </sheetData>
  <sheetProtection sheet="1" objects="1" scenarios="1"/>
  <protectedRanges>
    <protectedRange sqref="F1 C5 C8:E8 F9:F10 F28:F29 F35" name="Grey cells"/>
  </protectedRanges>
  <mergeCells count="4">
    <mergeCell ref="B3:F3"/>
    <mergeCell ref="B100:I100"/>
    <mergeCell ref="A101:A108"/>
    <mergeCell ref="C79:C80"/>
  </mergeCells>
  <conditionalFormatting sqref="B91:C91">
    <cfRule type="expression" dxfId="3" priority="2" stopIfTrue="1">
      <formula>MID($B91,1,4)="Rent"</formula>
    </cfRule>
  </conditionalFormatting>
  <conditionalFormatting sqref="C13:D36">
    <cfRule type="expression" dxfId="2" priority="1">
      <formula>$F$1="yes"</formula>
    </cfRule>
  </conditionalFormatting>
  <dataValidations count="1">
    <dataValidation type="list" allowBlank="1" showInputMessage="1" showErrorMessage="1" sqref="F1" xr:uid="{B41057AB-89F7-48D7-B7B5-7D2B873E6693}">
      <formula1>"Yes, No"</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DB93E431-4291-4DC1-B1B5-A63C85BE84C1}">
          <x14:formula1>
            <xm:f>'Irrigation costs'!$J$22:$J$25</xm:f>
          </x14:formula1>
          <xm:sqref>C5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DABA3-F421-4CDF-915B-A20946FC030F}">
  <dimension ref="A1:XFD1260"/>
  <sheetViews>
    <sheetView topLeftCell="A65" workbookViewId="0">
      <selection activeCell="G69" sqref="G69"/>
    </sheetView>
  </sheetViews>
  <sheetFormatPr defaultColWidth="0" defaultRowHeight="16.5" zeroHeight="1"/>
  <cols>
    <col min="1" max="1" width="3.125" style="3" customWidth="1"/>
    <col min="2" max="2" width="43" style="3" customWidth="1"/>
    <col min="3" max="3" width="11.875" style="3" customWidth="1"/>
    <col min="4" max="4" width="10.5" style="3" customWidth="1"/>
    <col min="5" max="5" width="11" style="3" customWidth="1"/>
    <col min="6" max="6" width="12.625" style="3" customWidth="1"/>
    <col min="7" max="7" width="11.75" style="3" customWidth="1"/>
    <col min="8" max="8" width="11.875" style="3" customWidth="1"/>
    <col min="9" max="9" width="9" style="3" customWidth="1"/>
    <col min="10" max="13" width="8" style="3" hidden="1"/>
    <col min="14" max="14" width="38.75" style="3" hidden="1"/>
    <col min="15" max="257" width="8" style="3" hidden="1"/>
    <col min="258" max="258" width="28.125" style="3" hidden="1"/>
    <col min="259" max="259" width="8.125" style="3" hidden="1"/>
    <col min="260" max="260" width="9.125" style="3" hidden="1"/>
    <col min="261" max="261" width="9.75" style="3" hidden="1"/>
    <col min="262" max="262" width="11.125" style="3" hidden="1"/>
    <col min="263" max="263" width="10.375" style="3" hidden="1"/>
    <col min="264" max="264" width="10.5" style="3" hidden="1"/>
    <col min="265" max="513" width="8" style="3" hidden="1"/>
    <col min="514" max="514" width="28.125" style="3" hidden="1"/>
    <col min="515" max="515" width="8.125" style="3" hidden="1"/>
    <col min="516" max="516" width="9.125" style="3" hidden="1"/>
    <col min="517" max="517" width="9.75" style="3" hidden="1"/>
    <col min="518" max="518" width="11.125" style="3" hidden="1"/>
    <col min="519" max="519" width="10.375" style="3" hidden="1"/>
    <col min="520" max="520" width="10.5" style="3" hidden="1"/>
    <col min="521" max="769" width="8" style="3" hidden="1"/>
    <col min="770" max="770" width="28.125" style="3" hidden="1"/>
    <col min="771" max="771" width="8.125" style="3" hidden="1"/>
    <col min="772" max="772" width="9.125" style="3" hidden="1"/>
    <col min="773" max="773" width="9.75" style="3" hidden="1"/>
    <col min="774" max="774" width="11.125" style="3" hidden="1"/>
    <col min="775" max="775" width="10.375" style="3" hidden="1"/>
    <col min="776" max="776" width="10.5" style="3" hidden="1"/>
    <col min="777" max="1025" width="9" style="3" hidden="1"/>
    <col min="1026" max="1026" width="28.125" style="3" hidden="1"/>
    <col min="1027" max="1027" width="8.125" style="3" hidden="1"/>
    <col min="1028" max="1028" width="9.125" style="3" hidden="1"/>
    <col min="1029" max="1029" width="9.75" style="3" hidden="1"/>
    <col min="1030" max="1030" width="11.125" style="3" hidden="1"/>
    <col min="1031" max="1031" width="10.375" style="3" hidden="1"/>
    <col min="1032" max="1032" width="10.5" style="3" hidden="1"/>
    <col min="1033" max="1281" width="8" style="3" hidden="1"/>
    <col min="1282" max="1282" width="28.125" style="3" hidden="1"/>
    <col min="1283" max="1283" width="8.125" style="3" hidden="1"/>
    <col min="1284" max="1284" width="9.125" style="3" hidden="1"/>
    <col min="1285" max="1285" width="9.75" style="3" hidden="1"/>
    <col min="1286" max="1286" width="11.125" style="3" hidden="1"/>
    <col min="1287" max="1287" width="10.375" style="3" hidden="1"/>
    <col min="1288" max="1288" width="10.5" style="3" hidden="1"/>
    <col min="1289" max="1537" width="8" style="3" hidden="1"/>
    <col min="1538" max="1538" width="28.125" style="3" hidden="1"/>
    <col min="1539" max="1539" width="8.125" style="3" hidden="1"/>
    <col min="1540" max="1540" width="9.125" style="3" hidden="1"/>
    <col min="1541" max="1541" width="9.75" style="3" hidden="1"/>
    <col min="1542" max="1542" width="11.125" style="3" hidden="1"/>
    <col min="1543" max="1543" width="10.375" style="3" hidden="1"/>
    <col min="1544" max="1544" width="10.5" style="3" hidden="1"/>
    <col min="1545" max="1793" width="8" style="3" hidden="1"/>
    <col min="1794" max="1794" width="28.125" style="3" hidden="1"/>
    <col min="1795" max="1795" width="8.125" style="3" hidden="1"/>
    <col min="1796" max="1796" width="9.125" style="3" hidden="1"/>
    <col min="1797" max="1797" width="9.75" style="3" hidden="1"/>
    <col min="1798" max="1798" width="11.125" style="3" hidden="1"/>
    <col min="1799" max="1799" width="10.375" style="3" hidden="1"/>
    <col min="1800" max="1800" width="10.5" style="3" hidden="1"/>
    <col min="1801" max="2049" width="9" style="3" hidden="1"/>
    <col min="2050" max="2050" width="28.125" style="3" hidden="1"/>
    <col min="2051" max="2051" width="8.125" style="3" hidden="1"/>
    <col min="2052" max="2052" width="9.125" style="3" hidden="1"/>
    <col min="2053" max="2053" width="9.75" style="3" hidden="1"/>
    <col min="2054" max="2054" width="11.125" style="3" hidden="1"/>
    <col min="2055" max="2055" width="10.375" style="3" hidden="1"/>
    <col min="2056" max="2056" width="10.5" style="3" hidden="1"/>
    <col min="2057" max="2305" width="8" style="3" hidden="1"/>
    <col min="2306" max="2306" width="28.125" style="3" hidden="1"/>
    <col min="2307" max="2307" width="8.125" style="3" hidden="1"/>
    <col min="2308" max="2308" width="9.125" style="3" hidden="1"/>
    <col min="2309" max="2309" width="9.75" style="3" hidden="1"/>
    <col min="2310" max="2310" width="11.125" style="3" hidden="1"/>
    <col min="2311" max="2311" width="10.375" style="3" hidden="1"/>
    <col min="2312" max="2312" width="10.5" style="3" hidden="1"/>
    <col min="2313" max="2561" width="8" style="3" hidden="1"/>
    <col min="2562" max="2562" width="28.125" style="3" hidden="1"/>
    <col min="2563" max="2563" width="8.125" style="3" hidden="1"/>
    <col min="2564" max="2564" width="9.125" style="3" hidden="1"/>
    <col min="2565" max="2565" width="9.75" style="3" hidden="1"/>
    <col min="2566" max="2566" width="11.125" style="3" hidden="1"/>
    <col min="2567" max="2567" width="10.375" style="3" hidden="1"/>
    <col min="2568" max="2568" width="10.5" style="3" hidden="1"/>
    <col min="2569" max="2817" width="8" style="3" hidden="1"/>
    <col min="2818" max="2818" width="28.125" style="3" hidden="1"/>
    <col min="2819" max="2819" width="8.125" style="3" hidden="1"/>
    <col min="2820" max="2820" width="9.125" style="3" hidden="1"/>
    <col min="2821" max="2821" width="9.75" style="3" hidden="1"/>
    <col min="2822" max="2822" width="11.125" style="3" hidden="1"/>
    <col min="2823" max="2823" width="10.375" style="3" hidden="1"/>
    <col min="2824" max="2824" width="10.5" style="3" hidden="1"/>
    <col min="2825" max="3073" width="9" style="3" hidden="1"/>
    <col min="3074" max="3074" width="28.125" style="3" hidden="1"/>
    <col min="3075" max="3075" width="8.125" style="3" hidden="1"/>
    <col min="3076" max="3076" width="9.125" style="3" hidden="1"/>
    <col min="3077" max="3077" width="9.75" style="3" hidden="1"/>
    <col min="3078" max="3078" width="11.125" style="3" hidden="1"/>
    <col min="3079" max="3079" width="10.375" style="3" hidden="1"/>
    <col min="3080" max="3080" width="10.5" style="3" hidden="1"/>
    <col min="3081" max="3329" width="8" style="3" hidden="1"/>
    <col min="3330" max="3330" width="28.125" style="3" hidden="1"/>
    <col min="3331" max="3331" width="8.125" style="3" hidden="1"/>
    <col min="3332" max="3332" width="9.125" style="3" hidden="1"/>
    <col min="3333" max="3333" width="9.75" style="3" hidden="1"/>
    <col min="3334" max="3334" width="11.125" style="3" hidden="1"/>
    <col min="3335" max="3335" width="10.375" style="3" hidden="1"/>
    <col min="3336" max="3336" width="10.5" style="3" hidden="1"/>
    <col min="3337" max="3585" width="8" style="3" hidden="1"/>
    <col min="3586" max="3586" width="28.125" style="3" hidden="1"/>
    <col min="3587" max="3587" width="8.125" style="3" hidden="1"/>
    <col min="3588" max="3588" width="9.125" style="3" hidden="1"/>
    <col min="3589" max="3589" width="9.75" style="3" hidden="1"/>
    <col min="3590" max="3590" width="11.125" style="3" hidden="1"/>
    <col min="3591" max="3591" width="10.375" style="3" hidden="1"/>
    <col min="3592" max="3592" width="10.5" style="3" hidden="1"/>
    <col min="3593" max="3841" width="8" style="3" hidden="1"/>
    <col min="3842" max="3842" width="28.125" style="3" hidden="1"/>
    <col min="3843" max="3843" width="8.125" style="3" hidden="1"/>
    <col min="3844" max="3844" width="9.125" style="3" hidden="1"/>
    <col min="3845" max="3845" width="9.75" style="3" hidden="1"/>
    <col min="3846" max="3846" width="11.125" style="3" hidden="1"/>
    <col min="3847" max="3847" width="10.375" style="3" hidden="1"/>
    <col min="3848" max="3848" width="10.5" style="3" hidden="1"/>
    <col min="3849" max="4097" width="9" style="3" hidden="1"/>
    <col min="4098" max="4098" width="28.125" style="3" hidden="1"/>
    <col min="4099" max="4099" width="8.125" style="3" hidden="1"/>
    <col min="4100" max="4100" width="9.125" style="3" hidden="1"/>
    <col min="4101" max="4101" width="9.75" style="3" hidden="1"/>
    <col min="4102" max="4102" width="11.125" style="3" hidden="1"/>
    <col min="4103" max="4103" width="10.375" style="3" hidden="1"/>
    <col min="4104" max="4104" width="10.5" style="3" hidden="1"/>
    <col min="4105" max="4353" width="8" style="3" hidden="1"/>
    <col min="4354" max="4354" width="28.125" style="3" hidden="1"/>
    <col min="4355" max="4355" width="8.125" style="3" hidden="1"/>
    <col min="4356" max="4356" width="9.125" style="3" hidden="1"/>
    <col min="4357" max="4357" width="9.75" style="3" hidden="1"/>
    <col min="4358" max="4358" width="11.125" style="3" hidden="1"/>
    <col min="4359" max="4359" width="10.375" style="3" hidden="1"/>
    <col min="4360" max="4360" width="10.5" style="3" hidden="1"/>
    <col min="4361" max="4609" width="8" style="3" hidden="1"/>
    <col min="4610" max="4610" width="28.125" style="3" hidden="1"/>
    <col min="4611" max="4611" width="8.125" style="3" hidden="1"/>
    <col min="4612" max="4612" width="9.125" style="3" hidden="1"/>
    <col min="4613" max="4613" width="9.75" style="3" hidden="1"/>
    <col min="4614" max="4614" width="11.125" style="3" hidden="1"/>
    <col min="4615" max="4615" width="10.375" style="3" hidden="1"/>
    <col min="4616" max="4616" width="10.5" style="3" hidden="1"/>
    <col min="4617" max="4865" width="8" style="3" hidden="1"/>
    <col min="4866" max="4866" width="28.125" style="3" hidden="1"/>
    <col min="4867" max="4867" width="8.125" style="3" hidden="1"/>
    <col min="4868" max="4868" width="9.125" style="3" hidden="1"/>
    <col min="4869" max="4869" width="9.75" style="3" hidden="1"/>
    <col min="4870" max="4870" width="11.125" style="3" hidden="1"/>
    <col min="4871" max="4871" width="10.375" style="3" hidden="1"/>
    <col min="4872" max="4872" width="10.5" style="3" hidden="1"/>
    <col min="4873" max="5121" width="9" style="3" hidden="1"/>
    <col min="5122" max="5122" width="28.125" style="3" hidden="1"/>
    <col min="5123" max="5123" width="8.125" style="3" hidden="1"/>
    <col min="5124" max="5124" width="9.125" style="3" hidden="1"/>
    <col min="5125" max="5125" width="9.75" style="3" hidden="1"/>
    <col min="5126" max="5126" width="11.125" style="3" hidden="1"/>
    <col min="5127" max="5127" width="10.375" style="3" hidden="1"/>
    <col min="5128" max="5128" width="10.5" style="3" hidden="1"/>
    <col min="5129" max="5377" width="8" style="3" hidden="1"/>
    <col min="5378" max="5378" width="28.125" style="3" hidden="1"/>
    <col min="5379" max="5379" width="8.125" style="3" hidden="1"/>
    <col min="5380" max="5380" width="9.125" style="3" hidden="1"/>
    <col min="5381" max="5381" width="9.75" style="3" hidden="1"/>
    <col min="5382" max="5382" width="11.125" style="3" hidden="1"/>
    <col min="5383" max="5383" width="10.375" style="3" hidden="1"/>
    <col min="5384" max="5384" width="10.5" style="3" hidden="1"/>
    <col min="5385" max="5633" width="8" style="3" hidden="1"/>
    <col min="5634" max="5634" width="28.125" style="3" hidden="1"/>
    <col min="5635" max="5635" width="8.125" style="3" hidden="1"/>
    <col min="5636" max="5636" width="9.125" style="3" hidden="1"/>
    <col min="5637" max="5637" width="9.75" style="3" hidden="1"/>
    <col min="5638" max="5638" width="11.125" style="3" hidden="1"/>
    <col min="5639" max="5639" width="10.375" style="3" hidden="1"/>
    <col min="5640" max="5640" width="10.5" style="3" hidden="1"/>
    <col min="5641" max="5889" width="8" style="3" hidden="1"/>
    <col min="5890" max="5890" width="28.125" style="3" hidden="1"/>
    <col min="5891" max="5891" width="8.125" style="3" hidden="1"/>
    <col min="5892" max="5892" width="9.125" style="3" hidden="1"/>
    <col min="5893" max="5893" width="9.75" style="3" hidden="1"/>
    <col min="5894" max="5894" width="11.125" style="3" hidden="1"/>
    <col min="5895" max="5895" width="10.375" style="3" hidden="1"/>
    <col min="5896" max="5896" width="10.5" style="3" hidden="1"/>
    <col min="5897" max="6145" width="9" style="3" hidden="1"/>
    <col min="6146" max="6146" width="28.125" style="3" hidden="1"/>
    <col min="6147" max="6147" width="8.125" style="3" hidden="1"/>
    <col min="6148" max="6148" width="9.125" style="3" hidden="1"/>
    <col min="6149" max="6149" width="9.75" style="3" hidden="1"/>
    <col min="6150" max="6150" width="11.125" style="3" hidden="1"/>
    <col min="6151" max="6151" width="10.375" style="3" hidden="1"/>
    <col min="6152" max="6152" width="10.5" style="3" hidden="1"/>
    <col min="6153" max="6401" width="8" style="3" hidden="1"/>
    <col min="6402" max="6402" width="28.125" style="3" hidden="1"/>
    <col min="6403" max="6403" width="8.125" style="3" hidden="1"/>
    <col min="6404" max="6404" width="9.125" style="3" hidden="1"/>
    <col min="6405" max="6405" width="9.75" style="3" hidden="1"/>
    <col min="6406" max="6406" width="11.125" style="3" hidden="1"/>
    <col min="6407" max="6407" width="10.375" style="3" hidden="1"/>
    <col min="6408" max="6408" width="10.5" style="3" hidden="1"/>
    <col min="6409" max="6657" width="8" style="3" hidden="1"/>
    <col min="6658" max="6658" width="28.125" style="3" hidden="1"/>
    <col min="6659" max="6659" width="8.125" style="3" hidden="1"/>
    <col min="6660" max="6660" width="9.125" style="3" hidden="1"/>
    <col min="6661" max="6661" width="9.75" style="3" hidden="1"/>
    <col min="6662" max="6662" width="11.125" style="3" hidden="1"/>
    <col min="6663" max="6663" width="10.375" style="3" hidden="1"/>
    <col min="6664" max="6664" width="10.5" style="3" hidden="1"/>
    <col min="6665" max="6913" width="8" style="3" hidden="1"/>
    <col min="6914" max="6914" width="28.125" style="3" hidden="1"/>
    <col min="6915" max="6915" width="8.125" style="3" hidden="1"/>
    <col min="6916" max="6916" width="9.125" style="3" hidden="1"/>
    <col min="6917" max="6917" width="9.75" style="3" hidden="1"/>
    <col min="6918" max="6918" width="11.125" style="3" hidden="1"/>
    <col min="6919" max="6919" width="10.375" style="3" hidden="1"/>
    <col min="6920" max="6920" width="10.5" style="3" hidden="1"/>
    <col min="6921" max="7169" width="9" style="3" hidden="1"/>
    <col min="7170" max="7170" width="28.125" style="3" hidden="1"/>
    <col min="7171" max="7171" width="8.125" style="3" hidden="1"/>
    <col min="7172" max="7172" width="9.125" style="3" hidden="1"/>
    <col min="7173" max="7173" width="9.75" style="3" hidden="1"/>
    <col min="7174" max="7174" width="11.125" style="3" hidden="1"/>
    <col min="7175" max="7175" width="10.375" style="3" hidden="1"/>
    <col min="7176" max="7176" width="10.5" style="3" hidden="1"/>
    <col min="7177" max="7425" width="8" style="3" hidden="1"/>
    <col min="7426" max="7426" width="28.125" style="3" hidden="1"/>
    <col min="7427" max="7427" width="8.125" style="3" hidden="1"/>
    <col min="7428" max="7428" width="9.125" style="3" hidden="1"/>
    <col min="7429" max="7429" width="9.75" style="3" hidden="1"/>
    <col min="7430" max="7430" width="11.125" style="3" hidden="1"/>
    <col min="7431" max="7431" width="10.375" style="3" hidden="1"/>
    <col min="7432" max="7432" width="10.5" style="3" hidden="1"/>
    <col min="7433" max="7681" width="8" style="3" hidden="1"/>
    <col min="7682" max="7682" width="28.125" style="3" hidden="1"/>
    <col min="7683" max="7683" width="8.125" style="3" hidden="1"/>
    <col min="7684" max="7684" width="9.125" style="3" hidden="1"/>
    <col min="7685" max="7685" width="9.75" style="3" hidden="1"/>
    <col min="7686" max="7686" width="11.125" style="3" hidden="1"/>
    <col min="7687" max="7687" width="10.375" style="3" hidden="1"/>
    <col min="7688" max="7688" width="10.5" style="3" hidden="1"/>
    <col min="7689" max="7937" width="8" style="3" hidden="1"/>
    <col min="7938" max="7938" width="28.125" style="3" hidden="1"/>
    <col min="7939" max="7939" width="8.125" style="3" hidden="1"/>
    <col min="7940" max="7940" width="9.125" style="3" hidden="1"/>
    <col min="7941" max="7941" width="9.75" style="3" hidden="1"/>
    <col min="7942" max="7942" width="11.125" style="3" hidden="1"/>
    <col min="7943" max="7943" width="10.375" style="3" hidden="1"/>
    <col min="7944" max="7944" width="10.5" style="3" hidden="1"/>
    <col min="7945" max="8193" width="9" style="3" hidden="1"/>
    <col min="8194" max="8194" width="28.125" style="3" hidden="1"/>
    <col min="8195" max="8195" width="8.125" style="3" hidden="1"/>
    <col min="8196" max="8196" width="9.125" style="3" hidden="1"/>
    <col min="8197" max="8197" width="9.75" style="3" hidden="1"/>
    <col min="8198" max="8198" width="11.125" style="3" hidden="1"/>
    <col min="8199" max="8199" width="10.375" style="3" hidden="1"/>
    <col min="8200" max="8200" width="10.5" style="3" hidden="1"/>
    <col min="8201" max="8449" width="8" style="3" hidden="1"/>
    <col min="8450" max="8450" width="28.125" style="3" hidden="1"/>
    <col min="8451" max="8451" width="8.125" style="3" hidden="1"/>
    <col min="8452" max="8452" width="9.125" style="3" hidden="1"/>
    <col min="8453" max="8453" width="9.75" style="3" hidden="1"/>
    <col min="8454" max="8454" width="11.125" style="3" hidden="1"/>
    <col min="8455" max="8455" width="10.375" style="3" hidden="1"/>
    <col min="8456" max="8456" width="10.5" style="3" hidden="1"/>
    <col min="8457" max="8705" width="8" style="3" hidden="1"/>
    <col min="8706" max="8706" width="28.125" style="3" hidden="1"/>
    <col min="8707" max="8707" width="8.125" style="3" hidden="1"/>
    <col min="8708" max="8708" width="9.125" style="3" hidden="1"/>
    <col min="8709" max="8709" width="9.75" style="3" hidden="1"/>
    <col min="8710" max="8710" width="11.125" style="3" hidden="1"/>
    <col min="8711" max="8711" width="10.375" style="3" hidden="1"/>
    <col min="8712" max="8712" width="10.5" style="3" hidden="1"/>
    <col min="8713" max="8961" width="8" style="3" hidden="1"/>
    <col min="8962" max="8962" width="28.125" style="3" hidden="1"/>
    <col min="8963" max="8963" width="8.125" style="3" hidden="1"/>
    <col min="8964" max="8964" width="9.125" style="3" hidden="1"/>
    <col min="8965" max="8965" width="9.75" style="3" hidden="1"/>
    <col min="8966" max="8966" width="11.125" style="3" hidden="1"/>
    <col min="8967" max="8967" width="10.375" style="3" hidden="1"/>
    <col min="8968" max="8968" width="10.5" style="3" hidden="1"/>
    <col min="8969" max="9217" width="9" style="3" hidden="1"/>
    <col min="9218" max="9218" width="28.125" style="3" hidden="1"/>
    <col min="9219" max="9219" width="8.125" style="3" hidden="1"/>
    <col min="9220" max="9220" width="9.125" style="3" hidden="1"/>
    <col min="9221" max="9221" width="9.75" style="3" hidden="1"/>
    <col min="9222" max="9222" width="11.125" style="3" hidden="1"/>
    <col min="9223" max="9223" width="10.375" style="3" hidden="1"/>
    <col min="9224" max="9224" width="10.5" style="3" hidden="1"/>
    <col min="9225" max="9473" width="8" style="3" hidden="1"/>
    <col min="9474" max="9474" width="28.125" style="3" hidden="1"/>
    <col min="9475" max="9475" width="8.125" style="3" hidden="1"/>
    <col min="9476" max="9476" width="9.125" style="3" hidden="1"/>
    <col min="9477" max="9477" width="9.75" style="3" hidden="1"/>
    <col min="9478" max="9478" width="11.125" style="3" hidden="1"/>
    <col min="9479" max="9479" width="10.375" style="3" hidden="1"/>
    <col min="9480" max="9480" width="10.5" style="3" hidden="1"/>
    <col min="9481" max="9729" width="8" style="3" hidden="1"/>
    <col min="9730" max="9730" width="28.125" style="3" hidden="1"/>
    <col min="9731" max="9731" width="8.125" style="3" hidden="1"/>
    <col min="9732" max="9732" width="9.125" style="3" hidden="1"/>
    <col min="9733" max="9733" width="9.75" style="3" hidden="1"/>
    <col min="9734" max="9734" width="11.125" style="3" hidden="1"/>
    <col min="9735" max="9735" width="10.375" style="3" hidden="1"/>
    <col min="9736" max="9736" width="10.5" style="3" hidden="1"/>
    <col min="9737" max="9985" width="8" style="3" hidden="1"/>
    <col min="9986" max="9986" width="28.125" style="3" hidden="1"/>
    <col min="9987" max="9987" width="8.125" style="3" hidden="1"/>
    <col min="9988" max="9988" width="9.125" style="3" hidden="1"/>
    <col min="9989" max="9989" width="9.75" style="3" hidden="1"/>
    <col min="9990" max="9990" width="11.125" style="3" hidden="1"/>
    <col min="9991" max="9991" width="10.375" style="3" hidden="1"/>
    <col min="9992" max="9992" width="10.5" style="3" hidden="1"/>
    <col min="9993" max="10241" width="9" style="3" hidden="1"/>
    <col min="10242" max="10242" width="28.125" style="3" hidden="1"/>
    <col min="10243" max="10243" width="8.125" style="3" hidden="1"/>
    <col min="10244" max="10244" width="9.125" style="3" hidden="1"/>
    <col min="10245" max="10245" width="9.75" style="3" hidden="1"/>
    <col min="10246" max="10246" width="11.125" style="3" hidden="1"/>
    <col min="10247" max="10247" width="10.375" style="3" hidden="1"/>
    <col min="10248" max="10248" width="10.5" style="3" hidden="1"/>
    <col min="10249" max="10497" width="8" style="3" hidden="1"/>
    <col min="10498" max="10498" width="28.125" style="3" hidden="1"/>
    <col min="10499" max="10499" width="8.125" style="3" hidden="1"/>
    <col min="10500" max="10500" width="9.125" style="3" hidden="1"/>
    <col min="10501" max="10501" width="9.75" style="3" hidden="1"/>
    <col min="10502" max="10502" width="11.125" style="3" hidden="1"/>
    <col min="10503" max="10503" width="10.375" style="3" hidden="1"/>
    <col min="10504" max="10504" width="10.5" style="3" hidden="1"/>
    <col min="10505" max="10753" width="8" style="3" hidden="1"/>
    <col min="10754" max="10754" width="28.125" style="3" hidden="1"/>
    <col min="10755" max="10755" width="8.125" style="3" hidden="1"/>
    <col min="10756" max="10756" width="9.125" style="3" hidden="1"/>
    <col min="10757" max="10757" width="9.75" style="3" hidden="1"/>
    <col min="10758" max="10758" width="11.125" style="3" hidden="1"/>
    <col min="10759" max="10759" width="10.375" style="3" hidden="1"/>
    <col min="10760" max="10760" width="10.5" style="3" hidden="1"/>
    <col min="10761" max="11009" width="8" style="3" hidden="1"/>
    <col min="11010" max="11010" width="28.125" style="3" hidden="1"/>
    <col min="11011" max="11011" width="8.125" style="3" hidden="1"/>
    <col min="11012" max="11012" width="9.125" style="3" hidden="1"/>
    <col min="11013" max="11013" width="9.75" style="3" hidden="1"/>
    <col min="11014" max="11014" width="11.125" style="3" hidden="1"/>
    <col min="11015" max="11015" width="10.375" style="3" hidden="1"/>
    <col min="11016" max="11016" width="10.5" style="3" hidden="1"/>
    <col min="11017" max="11265" width="9" style="3" hidden="1"/>
    <col min="11266" max="11266" width="28.125" style="3" hidden="1"/>
    <col min="11267" max="11267" width="8.125" style="3" hidden="1"/>
    <col min="11268" max="11268" width="9.125" style="3" hidden="1"/>
    <col min="11269" max="11269" width="9.75" style="3" hidden="1"/>
    <col min="11270" max="11270" width="11.125" style="3" hidden="1"/>
    <col min="11271" max="11271" width="10.375" style="3" hidden="1"/>
    <col min="11272" max="11272" width="10.5" style="3" hidden="1"/>
    <col min="11273" max="11521" width="8" style="3" hidden="1"/>
    <col min="11522" max="11522" width="28.125" style="3" hidden="1"/>
    <col min="11523" max="11523" width="8.125" style="3" hidden="1"/>
    <col min="11524" max="11524" width="9.125" style="3" hidden="1"/>
    <col min="11525" max="11525" width="9.75" style="3" hidden="1"/>
    <col min="11526" max="11526" width="11.125" style="3" hidden="1"/>
    <col min="11527" max="11527" width="10.375" style="3" hidden="1"/>
    <col min="11528" max="11528" width="10.5" style="3" hidden="1"/>
    <col min="11529" max="11777" width="8" style="3" hidden="1"/>
    <col min="11778" max="11778" width="28.125" style="3" hidden="1"/>
    <col min="11779" max="11779" width="8.125" style="3" hidden="1"/>
    <col min="11780" max="11780" width="9.125" style="3" hidden="1"/>
    <col min="11781" max="11781" width="9.75" style="3" hidden="1"/>
    <col min="11782" max="11782" width="11.125" style="3" hidden="1"/>
    <col min="11783" max="11783" width="10.375" style="3" hidden="1"/>
    <col min="11784" max="11784" width="10.5" style="3" hidden="1"/>
    <col min="11785" max="12033" width="8" style="3" hidden="1"/>
    <col min="12034" max="12034" width="28.125" style="3" hidden="1"/>
    <col min="12035" max="12035" width="8.125" style="3" hidden="1"/>
    <col min="12036" max="12036" width="9.125" style="3" hidden="1"/>
    <col min="12037" max="12037" width="9.75" style="3" hidden="1"/>
    <col min="12038" max="12038" width="11.125" style="3" hidden="1"/>
    <col min="12039" max="12039" width="10.375" style="3" hidden="1"/>
    <col min="12040" max="12040" width="10.5" style="3" hidden="1"/>
    <col min="12041" max="12289" width="9" style="3" hidden="1"/>
    <col min="12290" max="12290" width="28.125" style="3" hidden="1"/>
    <col min="12291" max="12291" width="8.125" style="3" hidden="1"/>
    <col min="12292" max="12292" width="9.125" style="3" hidden="1"/>
    <col min="12293" max="12293" width="9.75" style="3" hidden="1"/>
    <col min="12294" max="12294" width="11.125" style="3" hidden="1"/>
    <col min="12295" max="12295" width="10.375" style="3" hidden="1"/>
    <col min="12296" max="12296" width="10.5" style="3" hidden="1"/>
    <col min="12297" max="12545" width="8" style="3" hidden="1"/>
    <col min="12546" max="12546" width="28.125" style="3" hidden="1"/>
    <col min="12547" max="12547" width="8.125" style="3" hidden="1"/>
    <col min="12548" max="12548" width="9.125" style="3" hidden="1"/>
    <col min="12549" max="12549" width="9.75" style="3" hidden="1"/>
    <col min="12550" max="12550" width="11.125" style="3" hidden="1"/>
    <col min="12551" max="12551" width="10.375" style="3" hidden="1"/>
    <col min="12552" max="12552" width="10.5" style="3" hidden="1"/>
    <col min="12553" max="12801" width="8" style="3" hidden="1"/>
    <col min="12802" max="12802" width="28.125" style="3" hidden="1"/>
    <col min="12803" max="12803" width="8.125" style="3" hidden="1"/>
    <col min="12804" max="12804" width="9.125" style="3" hidden="1"/>
    <col min="12805" max="12805" width="9.75" style="3" hidden="1"/>
    <col min="12806" max="12806" width="11.125" style="3" hidden="1"/>
    <col min="12807" max="12807" width="10.375" style="3" hidden="1"/>
    <col min="12808" max="12808" width="10.5" style="3" hidden="1"/>
    <col min="12809" max="13057" width="8" style="3" hidden="1"/>
    <col min="13058" max="13058" width="28.125" style="3" hidden="1"/>
    <col min="13059" max="13059" width="8.125" style="3" hidden="1"/>
    <col min="13060" max="13060" width="9.125" style="3" hidden="1"/>
    <col min="13061" max="13061" width="9.75" style="3" hidden="1"/>
    <col min="13062" max="13062" width="11.125" style="3" hidden="1"/>
    <col min="13063" max="13063" width="10.375" style="3" hidden="1"/>
    <col min="13064" max="13064" width="10.5" style="3" hidden="1"/>
    <col min="13065" max="13313" width="9" style="3" hidden="1"/>
    <col min="13314" max="13314" width="28.125" style="3" hidden="1"/>
    <col min="13315" max="13315" width="8.125" style="3" hidden="1"/>
    <col min="13316" max="13316" width="9.125" style="3" hidden="1"/>
    <col min="13317" max="13317" width="9.75" style="3" hidden="1"/>
    <col min="13318" max="13318" width="11.125" style="3" hidden="1"/>
    <col min="13319" max="13319" width="10.375" style="3" hidden="1"/>
    <col min="13320" max="13320" width="10.5" style="3" hidden="1"/>
    <col min="13321" max="13569" width="8" style="3" hidden="1"/>
    <col min="13570" max="13570" width="28.125" style="3" hidden="1"/>
    <col min="13571" max="13571" width="8.125" style="3" hidden="1"/>
    <col min="13572" max="13572" width="9.125" style="3" hidden="1"/>
    <col min="13573" max="13573" width="9.75" style="3" hidden="1"/>
    <col min="13574" max="13574" width="11.125" style="3" hidden="1"/>
    <col min="13575" max="13575" width="10.375" style="3" hidden="1"/>
    <col min="13576" max="13576" width="10.5" style="3" hidden="1"/>
    <col min="13577" max="13825" width="8" style="3" hidden="1"/>
    <col min="13826" max="13826" width="28.125" style="3" hidden="1"/>
    <col min="13827" max="13827" width="8.125" style="3" hidden="1"/>
    <col min="13828" max="13828" width="9.125" style="3" hidden="1"/>
    <col min="13829" max="13829" width="9.75" style="3" hidden="1"/>
    <col min="13830" max="13830" width="11.125" style="3" hidden="1"/>
    <col min="13831" max="13831" width="10.375" style="3" hidden="1"/>
    <col min="13832" max="13832" width="10.5" style="3" hidden="1"/>
    <col min="13833" max="14081" width="8" style="3" hidden="1"/>
    <col min="14082" max="14082" width="28.125" style="3" hidden="1"/>
    <col min="14083" max="14083" width="8.125" style="3" hidden="1"/>
    <col min="14084" max="14084" width="9.125" style="3" hidden="1"/>
    <col min="14085" max="14085" width="9.75" style="3" hidden="1"/>
    <col min="14086" max="14086" width="11.125" style="3" hidden="1"/>
    <col min="14087" max="14087" width="10.375" style="3" hidden="1"/>
    <col min="14088" max="14088" width="10.5" style="3" hidden="1"/>
    <col min="14089" max="14337" width="9" style="3" hidden="1"/>
    <col min="14338" max="14338" width="28.125" style="3" hidden="1"/>
    <col min="14339" max="14339" width="8.125" style="3" hidden="1"/>
    <col min="14340" max="14340" width="9.125" style="3" hidden="1"/>
    <col min="14341" max="14341" width="9.75" style="3" hidden="1"/>
    <col min="14342" max="14342" width="11.125" style="3" hidden="1"/>
    <col min="14343" max="14343" width="10.375" style="3" hidden="1"/>
    <col min="14344" max="14344" width="10.5" style="3" hidden="1"/>
    <col min="14345" max="14593" width="8" style="3" hidden="1"/>
    <col min="14594" max="14594" width="28.125" style="3" hidden="1"/>
    <col min="14595" max="14595" width="8.125" style="3" hidden="1"/>
    <col min="14596" max="14596" width="9.125" style="3" hidden="1"/>
    <col min="14597" max="14597" width="9.75" style="3" hidden="1"/>
    <col min="14598" max="14598" width="11.125" style="3" hidden="1"/>
    <col min="14599" max="14599" width="10.375" style="3" hidden="1"/>
    <col min="14600" max="14600" width="10.5" style="3" hidden="1"/>
    <col min="14601" max="14849" width="8" style="3" hidden="1"/>
    <col min="14850" max="14850" width="28.125" style="3" hidden="1"/>
    <col min="14851" max="14851" width="8.125" style="3" hidden="1"/>
    <col min="14852" max="14852" width="9.125" style="3" hidden="1"/>
    <col min="14853" max="14853" width="9.75" style="3" hidden="1"/>
    <col min="14854" max="14854" width="11.125" style="3" hidden="1"/>
    <col min="14855" max="14855" width="10.375" style="3" hidden="1"/>
    <col min="14856" max="14856" width="10.5" style="3" hidden="1"/>
    <col min="14857" max="15105" width="8" style="3" hidden="1"/>
    <col min="15106" max="15106" width="28.125" style="3" hidden="1"/>
    <col min="15107" max="15107" width="8.125" style="3" hidden="1"/>
    <col min="15108" max="15108" width="9.125" style="3" hidden="1"/>
    <col min="15109" max="15109" width="9.75" style="3" hidden="1"/>
    <col min="15110" max="15110" width="11.125" style="3" hidden="1"/>
    <col min="15111" max="15111" width="10.375" style="3" hidden="1"/>
    <col min="15112" max="15112" width="10.5" style="3" hidden="1"/>
    <col min="15113" max="15361" width="9" style="3" hidden="1"/>
    <col min="15362" max="15362" width="28.125" style="3" hidden="1"/>
    <col min="15363" max="15363" width="8.125" style="3" hidden="1"/>
    <col min="15364" max="15364" width="9.125" style="3" hidden="1"/>
    <col min="15365" max="15365" width="9.75" style="3" hidden="1"/>
    <col min="15366" max="15366" width="11.125" style="3" hidden="1"/>
    <col min="15367" max="15367" width="10.375" style="3" hidden="1"/>
    <col min="15368" max="15368" width="10.5" style="3" hidden="1"/>
    <col min="15369" max="15617" width="8" style="3" hidden="1"/>
    <col min="15618" max="15618" width="28.125" style="3" hidden="1"/>
    <col min="15619" max="15619" width="8.125" style="3" hidden="1"/>
    <col min="15620" max="15620" width="9.125" style="3" hidden="1"/>
    <col min="15621" max="15621" width="9.75" style="3" hidden="1"/>
    <col min="15622" max="15622" width="11.125" style="3" hidden="1"/>
    <col min="15623" max="15623" width="10.375" style="3" hidden="1"/>
    <col min="15624" max="15624" width="10.5" style="3" hidden="1"/>
    <col min="15625" max="15873" width="8" style="3" hidden="1"/>
    <col min="15874" max="15874" width="28.125" style="3" hidden="1"/>
    <col min="15875" max="15875" width="8.125" style="3" hidden="1"/>
    <col min="15876" max="15876" width="9.125" style="3" hidden="1"/>
    <col min="15877" max="15877" width="9.75" style="3" hidden="1"/>
    <col min="15878" max="15878" width="11.125" style="3" hidden="1"/>
    <col min="15879" max="15879" width="10.375" style="3" hidden="1"/>
    <col min="15880" max="15880" width="10.5" style="3" hidden="1"/>
    <col min="15881" max="16129" width="8" style="3" hidden="1"/>
    <col min="16130" max="16130" width="28.125" style="3" hidden="1"/>
    <col min="16131" max="16131" width="8.125" style="3" hidden="1"/>
    <col min="16132" max="16132" width="9.125" style="3" hidden="1"/>
    <col min="16133" max="16133" width="9.75" style="3" hidden="1"/>
    <col min="16134" max="16134" width="11.125" style="3" hidden="1"/>
    <col min="16135" max="16135" width="10.375" style="3" hidden="1"/>
    <col min="16136" max="16136" width="10.5" style="3" hidden="1"/>
    <col min="16137" max="16384" width="9" style="3" hidden="1"/>
  </cols>
  <sheetData>
    <row r="1" spans="2:8">
      <c r="B1" s="3" t="s">
        <v>30</v>
      </c>
      <c r="F1" s="4" t="s">
        <v>31</v>
      </c>
    </row>
    <row r="2" spans="2:8" ht="4.5" customHeight="1" thickBot="1"/>
    <row r="3" spans="2:8" ht="20.25" customHeight="1">
      <c r="B3" s="365" t="s">
        <v>932</v>
      </c>
      <c r="C3" s="366"/>
      <c r="D3" s="366"/>
      <c r="E3" s="366"/>
      <c r="F3" s="367"/>
      <c r="G3" s="19"/>
      <c r="H3" s="38"/>
    </row>
    <row r="4" spans="2:8" ht="6" customHeight="1">
      <c r="B4" s="5"/>
      <c r="C4" s="11"/>
      <c r="E4" s="11"/>
      <c r="F4" s="16"/>
      <c r="G4" s="19"/>
      <c r="H4" s="19"/>
    </row>
    <row r="5" spans="2:8">
      <c r="B5" s="237" t="s">
        <v>789</v>
      </c>
      <c r="C5" s="238" t="s">
        <v>677</v>
      </c>
      <c r="D5" s="95"/>
      <c r="E5" s="6"/>
      <c r="F5" s="239"/>
      <c r="G5" s="19"/>
      <c r="H5" s="19"/>
    </row>
    <row r="6" spans="2:8">
      <c r="B6" s="84" t="s">
        <v>408</v>
      </c>
      <c r="C6" s="85" t="s">
        <v>6</v>
      </c>
      <c r="D6" s="85" t="s">
        <v>10</v>
      </c>
      <c r="E6" s="86" t="s">
        <v>32</v>
      </c>
      <c r="F6" s="40" t="s">
        <v>33</v>
      </c>
      <c r="G6" s="19"/>
      <c r="H6" s="19"/>
    </row>
    <row r="7" spans="2:8">
      <c r="B7" s="8" t="s">
        <v>34</v>
      </c>
      <c r="C7" s="9" t="s">
        <v>926</v>
      </c>
      <c r="D7" s="78">
        <f>'Input quantities'!F5</f>
        <v>105</v>
      </c>
      <c r="E7" s="11">
        <f>'Input quantities'!F7</f>
        <v>3.95</v>
      </c>
      <c r="F7" s="13">
        <f>D7*E7</f>
        <v>414.75</v>
      </c>
      <c r="G7" s="107" t="s">
        <v>73</v>
      </c>
      <c r="H7" s="107" t="s">
        <v>73</v>
      </c>
    </row>
    <row r="8" spans="2:8">
      <c r="B8" s="8" t="s">
        <v>36</v>
      </c>
      <c r="C8" s="79"/>
      <c r="D8" s="79">
        <v>0</v>
      </c>
      <c r="E8" s="80">
        <v>0</v>
      </c>
      <c r="F8" s="13">
        <f>D8*E8</f>
        <v>0</v>
      </c>
      <c r="G8" s="39"/>
      <c r="H8" s="39"/>
    </row>
    <row r="9" spans="2:8">
      <c r="B9" s="14" t="s">
        <v>37</v>
      </c>
      <c r="C9" s="11"/>
      <c r="D9" s="93"/>
      <c r="E9" s="11"/>
      <c r="F9" s="17">
        <v>0</v>
      </c>
      <c r="G9" s="39"/>
      <c r="H9" s="39"/>
    </row>
    <row r="10" spans="2:8">
      <c r="B10" s="14" t="s">
        <v>38</v>
      </c>
      <c r="C10" s="11"/>
      <c r="D10" s="93"/>
      <c r="E10" s="11"/>
      <c r="F10" s="96">
        <v>0</v>
      </c>
      <c r="G10" s="39"/>
      <c r="H10" s="39"/>
    </row>
    <row r="11" spans="2:8">
      <c r="B11" s="90" t="s">
        <v>411</v>
      </c>
      <c r="C11" s="6"/>
      <c r="D11" s="20"/>
      <c r="E11" s="20"/>
      <c r="F11" s="91">
        <f>SUM(F7:F10)</f>
        <v>414.75</v>
      </c>
      <c r="G11" s="11"/>
      <c r="H11" s="11"/>
    </row>
    <row r="12" spans="2:8">
      <c r="B12" s="10"/>
      <c r="C12" s="11"/>
      <c r="D12" s="12"/>
      <c r="E12" s="11"/>
      <c r="F12" s="13"/>
      <c r="G12" s="11"/>
      <c r="H12" s="11"/>
    </row>
    <row r="13" spans="2:8">
      <c r="B13" s="87" t="s">
        <v>409</v>
      </c>
      <c r="C13" s="97" t="s">
        <v>39</v>
      </c>
      <c r="D13" s="97" t="s">
        <v>32</v>
      </c>
      <c r="E13" s="11"/>
      <c r="F13" s="13"/>
      <c r="G13" s="41"/>
      <c r="H13" s="41"/>
    </row>
    <row r="14" spans="2:8">
      <c r="B14" s="14" t="s">
        <v>22</v>
      </c>
      <c r="C14" s="98">
        <f>'Input quantities'!F11</f>
        <v>90000</v>
      </c>
      <c r="D14" s="82">
        <f>'Input prices'!I14</f>
        <v>90</v>
      </c>
      <c r="F14" s="13">
        <f>D14*C14/'Input quantities'!F10</f>
        <v>10.8</v>
      </c>
      <c r="G14" s="11"/>
      <c r="H14" s="11"/>
    </row>
    <row r="15" spans="2:8">
      <c r="B15" s="14" t="s">
        <v>40</v>
      </c>
      <c r="C15" s="81"/>
      <c r="D15" s="82"/>
      <c r="E15" s="106"/>
      <c r="F15" s="13">
        <f>SUM(E16:E20)</f>
        <v>79.7</v>
      </c>
      <c r="G15" s="11"/>
      <c r="H15" s="11"/>
    </row>
    <row r="16" spans="2:8">
      <c r="B16" s="15" t="s">
        <v>41</v>
      </c>
      <c r="C16" s="81">
        <f>'Input quantities'!F12</f>
        <v>90</v>
      </c>
      <c r="D16" s="82">
        <f>'Input prices'!D6</f>
        <v>0.6</v>
      </c>
      <c r="E16" s="104">
        <f>C16*D16</f>
        <v>54</v>
      </c>
      <c r="F16" s="13"/>
      <c r="G16" s="11"/>
      <c r="H16" s="11"/>
    </row>
    <row r="17" spans="2:8">
      <c r="B17" s="15" t="s">
        <v>42</v>
      </c>
      <c r="C17" s="81">
        <f>'Input quantities'!F13</f>
        <v>36</v>
      </c>
      <c r="D17" s="82">
        <f>IF('Input prices'!$I7&gt;0,'Input prices'!$I7,'Input prices'!$D7)</f>
        <v>0.45</v>
      </c>
      <c r="E17" s="104">
        <f>C17*D17</f>
        <v>16.2</v>
      </c>
      <c r="F17" s="13"/>
      <c r="G17" s="11"/>
      <c r="H17" s="11"/>
    </row>
    <row r="18" spans="2:8">
      <c r="B18" s="15" t="s">
        <v>14</v>
      </c>
      <c r="C18" s="81">
        <f>'Input quantities'!F14</f>
        <v>25</v>
      </c>
      <c r="D18" s="82">
        <f>IF('Input prices'!$I8&gt;0,'Input prices'!$I8,'Input prices'!$D8)</f>
        <v>0.38</v>
      </c>
      <c r="E18" s="104">
        <f>C18*D18</f>
        <v>9.5</v>
      </c>
      <c r="F18" s="13"/>
      <c r="G18" s="11"/>
      <c r="H18" s="11"/>
    </row>
    <row r="19" spans="2:8">
      <c r="B19" s="15" t="s">
        <v>792</v>
      </c>
      <c r="C19" s="81">
        <f>SUM('Input quantities'!F15:F18)</f>
        <v>0</v>
      </c>
      <c r="D19" s="82" t="str">
        <f>IF(C19=0,"",SUMPRODUCT('Input prices'!D9:D12,'Input quantities'!F15:F18)/SUM('Input quantities'!F15:F18))</f>
        <v/>
      </c>
      <c r="E19" s="104">
        <f>SUMPRODUCT('Input quantities'!F15:F18,'Input prices'!D9:D12)</f>
        <v>0</v>
      </c>
      <c r="F19" s="13"/>
      <c r="G19" s="11"/>
      <c r="H19" s="11"/>
    </row>
    <row r="20" spans="2:8">
      <c r="B20" s="15" t="s">
        <v>15</v>
      </c>
      <c r="C20" s="81">
        <f>'Input quantities'!F19</f>
        <v>0</v>
      </c>
      <c r="D20" s="82">
        <f>IF('Input prices'!$I13&gt;0,'Input prices'!$I13,'Input prices'!$D13)</f>
        <v>30</v>
      </c>
      <c r="E20" s="104">
        <f>C20*D20</f>
        <v>0</v>
      </c>
      <c r="F20" s="16"/>
      <c r="G20" s="11"/>
      <c r="H20" s="11"/>
    </row>
    <row r="21" spans="2:8">
      <c r="B21" s="14" t="s">
        <v>43</v>
      </c>
      <c r="C21" s="81"/>
      <c r="D21" s="82"/>
      <c r="E21" s="104"/>
      <c r="F21" s="13">
        <f>SUM(E22:E25)</f>
        <v>112</v>
      </c>
      <c r="G21" s="11"/>
      <c r="H21" s="11"/>
    </row>
    <row r="22" spans="2:8">
      <c r="B22" s="15" t="s">
        <v>24</v>
      </c>
      <c r="C22" s="81">
        <f>'Input quantities'!F20</f>
        <v>2</v>
      </c>
      <c r="D22" s="82">
        <f>'Input prices'!I15</f>
        <v>35</v>
      </c>
      <c r="E22" s="104">
        <f>C22*D22</f>
        <v>70</v>
      </c>
      <c r="F22" s="13"/>
      <c r="G22" s="19"/>
      <c r="H22" s="19"/>
    </row>
    <row r="23" spans="2:8">
      <c r="B23" s="15" t="s">
        <v>794</v>
      </c>
      <c r="C23" s="81">
        <f>'Input quantities'!F21</f>
        <v>2</v>
      </c>
      <c r="D23" s="82">
        <f>'Input prices'!I16</f>
        <v>21</v>
      </c>
      <c r="E23" s="104">
        <f>C23*D23</f>
        <v>42</v>
      </c>
      <c r="F23" s="13"/>
      <c r="G23" s="19"/>
      <c r="H23" s="19"/>
    </row>
    <row r="24" spans="2:8">
      <c r="B24" s="15" t="s">
        <v>795</v>
      </c>
      <c r="C24" s="81">
        <f>'Input quantities'!F22</f>
        <v>0</v>
      </c>
      <c r="D24" s="82">
        <f>'Input prices'!I17</f>
        <v>0</v>
      </c>
      <c r="E24" s="104">
        <f t="shared" ref="E24:E25" si="0">C24*D24</f>
        <v>0</v>
      </c>
      <c r="F24" s="13"/>
      <c r="G24" s="19"/>
      <c r="H24" s="19"/>
    </row>
    <row r="25" spans="2:8">
      <c r="B25" s="15" t="s">
        <v>797</v>
      </c>
      <c r="C25" s="81">
        <f>'Input quantities'!F23</f>
        <v>0</v>
      </c>
      <c r="D25" s="82">
        <f>'Input prices'!I18</f>
        <v>0</v>
      </c>
      <c r="E25" s="104">
        <f t="shared" si="0"/>
        <v>0</v>
      </c>
      <c r="F25" s="13"/>
      <c r="G25" s="11"/>
      <c r="H25" s="11"/>
    </row>
    <row r="26" spans="2:8">
      <c r="B26" s="14" t="s">
        <v>393</v>
      </c>
      <c r="C26" s="81">
        <f>'Input quantities'!F24</f>
        <v>12</v>
      </c>
      <c r="D26" s="82">
        <f>IF(C5='Irrigation costs'!J25,0,HLOOKUP(C5,'Irrigation costs'!$B$3:$D$19,15,FALSE)/'Input quantities'!F24+HLOOKUP(C5,'Irrigation costs'!$B$3:$D$11,9,FALSE))</f>
        <v>11.724950839643263</v>
      </c>
      <c r="E26" s="104"/>
      <c r="F26" s="13">
        <f>C26*D26</f>
        <v>140.69941007571916</v>
      </c>
      <c r="G26" s="11"/>
      <c r="H26" s="11"/>
    </row>
    <row r="27" spans="2:8">
      <c r="B27" s="14" t="s">
        <v>887</v>
      </c>
      <c r="C27" s="272" t="str">
        <f>IF('Input quantities'!F6&gt;'Input quantities'!F25,'Input quantities'!F6-'Input quantities'!F25,"-")</f>
        <v>-</v>
      </c>
      <c r="D27" s="82">
        <f>'Input prices'!D19</f>
        <v>0.05</v>
      </c>
      <c r="E27" s="104"/>
      <c r="F27" s="13">
        <f>IFERROR(C27*100*D27*D7*100/45,0)</f>
        <v>0</v>
      </c>
      <c r="G27" s="11"/>
      <c r="H27" s="11"/>
    </row>
    <row r="28" spans="2:8">
      <c r="B28" s="14" t="s">
        <v>44</v>
      </c>
      <c r="C28" s="81"/>
      <c r="D28" s="82"/>
      <c r="E28" s="11"/>
      <c r="F28" s="17">
        <v>8</v>
      </c>
      <c r="G28" s="11"/>
      <c r="H28" s="11"/>
    </row>
    <row r="29" spans="2:8">
      <c r="B29" s="14" t="s">
        <v>45</v>
      </c>
      <c r="C29" s="81"/>
      <c r="D29" s="82"/>
      <c r="E29" s="11"/>
      <c r="F29" s="17">
        <v>27</v>
      </c>
      <c r="G29" s="11"/>
      <c r="H29" s="11"/>
    </row>
    <row r="30" spans="2:8">
      <c r="B30" s="14" t="s">
        <v>46</v>
      </c>
      <c r="C30" s="81"/>
      <c r="D30" s="82"/>
      <c r="E30" s="11"/>
      <c r="F30" s="264">
        <f>G76</f>
        <v>15.02</v>
      </c>
      <c r="G30" s="11"/>
      <c r="H30" s="11"/>
    </row>
    <row r="31" spans="2:8">
      <c r="B31" s="14" t="s">
        <v>984</v>
      </c>
      <c r="C31" s="81">
        <f>D90</f>
        <v>0.554037270426333</v>
      </c>
      <c r="D31" s="82">
        <f>'Input prices'!D20</f>
        <v>20</v>
      </c>
      <c r="E31" s="11"/>
      <c r="F31" s="264">
        <f>D31*C31</f>
        <v>11.08074540852666</v>
      </c>
      <c r="G31" s="11"/>
      <c r="H31" s="11"/>
    </row>
    <row r="32" spans="2:8">
      <c r="B32" s="14" t="s">
        <v>816</v>
      </c>
      <c r="C32" s="81">
        <f>E90</f>
        <v>4.6475735818579569</v>
      </c>
      <c r="D32" s="82">
        <f>'Input prices'!D21</f>
        <v>3.25</v>
      </c>
      <c r="E32" s="11"/>
      <c r="F32" s="264">
        <f>C32*D32</f>
        <v>15.104614141038359</v>
      </c>
      <c r="G32" s="11"/>
      <c r="H32" s="11"/>
    </row>
    <row r="33" spans="2:8">
      <c r="B33" s="14" t="s">
        <v>47</v>
      </c>
      <c r="C33" s="81"/>
      <c r="D33" s="82"/>
      <c r="E33" s="11"/>
      <c r="F33" s="264">
        <f>F90-F32-F31</f>
        <v>34.366231794706742</v>
      </c>
      <c r="G33" s="11"/>
      <c r="H33" s="11"/>
    </row>
    <row r="34" spans="2:8">
      <c r="B34" s="14" t="s">
        <v>404</v>
      </c>
      <c r="C34" s="81"/>
      <c r="D34" s="82"/>
      <c r="E34" s="11"/>
      <c r="F34" s="264">
        <f>F11*0.03</f>
        <v>12.442499999999999</v>
      </c>
      <c r="G34" s="11"/>
      <c r="H34" s="11"/>
    </row>
    <row r="35" spans="2:8">
      <c r="B35" s="14" t="s">
        <v>48</v>
      </c>
      <c r="C35" s="81"/>
      <c r="D35" s="82"/>
      <c r="E35" s="11"/>
      <c r="F35" s="17">
        <v>0</v>
      </c>
      <c r="G35" s="11"/>
      <c r="H35" s="11"/>
    </row>
    <row r="36" spans="2:8">
      <c r="B36" s="14" t="s">
        <v>18</v>
      </c>
      <c r="C36" s="92">
        <f>SUM(F14:F35)/2</f>
        <v>233.10675070999542</v>
      </c>
      <c r="D36" s="83">
        <f>'Input prices'!D22</f>
        <v>7.7499999999999999E-2</v>
      </c>
      <c r="E36" s="81"/>
      <c r="F36" s="18">
        <f>D36*C36</f>
        <v>18.065773180024646</v>
      </c>
      <c r="G36" s="11"/>
      <c r="H36" s="11"/>
    </row>
    <row r="37" spans="2:8">
      <c r="B37" s="89" t="s">
        <v>410</v>
      </c>
      <c r="C37" s="11"/>
      <c r="D37" s="12"/>
      <c r="E37" s="11"/>
      <c r="F37" s="88">
        <f>SUM(F14:F36)</f>
        <v>484.27927460001547</v>
      </c>
      <c r="G37" s="41"/>
      <c r="H37" s="41"/>
    </row>
    <row r="38" spans="2:8">
      <c r="B38" s="10"/>
      <c r="C38" s="11"/>
      <c r="D38" s="12"/>
      <c r="E38" s="11"/>
      <c r="F38" s="16"/>
      <c r="G38" s="11"/>
      <c r="H38" s="11"/>
    </row>
    <row r="39" spans="2:8">
      <c r="B39" s="87" t="s">
        <v>686</v>
      </c>
      <c r="C39" s="11"/>
      <c r="D39" s="12"/>
      <c r="E39" s="11"/>
      <c r="F39" s="13"/>
      <c r="G39" s="11"/>
      <c r="H39" s="11"/>
    </row>
    <row r="40" spans="2:8">
      <c r="B40" s="14" t="s">
        <v>28</v>
      </c>
      <c r="C40" s="19"/>
      <c r="D40" s="12"/>
      <c r="E40" s="11"/>
      <c r="F40" s="13">
        <f>F11*'Input prices'!D25</f>
        <v>4.1475</v>
      </c>
      <c r="G40" s="11"/>
      <c r="H40" s="11"/>
    </row>
    <row r="41" spans="2:8">
      <c r="B41" s="14" t="s">
        <v>420</v>
      </c>
      <c r="C41" s="11"/>
      <c r="D41" s="12"/>
      <c r="E41" s="11"/>
      <c r="F41" s="13">
        <f>G90</f>
        <v>61.9850156236148</v>
      </c>
      <c r="G41" s="11"/>
      <c r="H41" s="11"/>
    </row>
    <row r="42" spans="2:8">
      <c r="B42" s="14" t="s">
        <v>49</v>
      </c>
      <c r="C42" s="11"/>
      <c r="D42" s="12"/>
      <c r="E42" s="11"/>
      <c r="F42" s="18">
        <f>'Input prices'!D26/2</f>
        <v>112.5</v>
      </c>
      <c r="G42" s="11"/>
      <c r="H42" s="11"/>
    </row>
    <row r="43" spans="2:8">
      <c r="B43" s="89" t="s">
        <v>952</v>
      </c>
      <c r="C43" s="11"/>
      <c r="D43" s="12"/>
      <c r="E43" s="11"/>
      <c r="F43" s="88">
        <f>SUM(F40:F42)</f>
        <v>178.63251562361478</v>
      </c>
      <c r="G43" s="41"/>
      <c r="H43" s="41"/>
    </row>
    <row r="44" spans="2:8">
      <c r="B44" s="10"/>
      <c r="C44" s="11"/>
      <c r="D44" s="12"/>
      <c r="E44" s="11"/>
      <c r="F44" s="77"/>
      <c r="G44" s="11"/>
      <c r="H44" s="11"/>
    </row>
    <row r="45" spans="2:8" ht="15" customHeight="1">
      <c r="B45" s="89" t="s">
        <v>413</v>
      </c>
      <c r="C45" s="11"/>
      <c r="D45" s="12"/>
      <c r="E45" s="12"/>
      <c r="F45" s="88">
        <f>F37+F43</f>
        <v>662.91179022363031</v>
      </c>
      <c r="G45" s="41"/>
      <c r="H45" s="41"/>
    </row>
    <row r="46" spans="2:8">
      <c r="B46" s="101"/>
      <c r="C46" s="99"/>
      <c r="D46" s="100"/>
      <c r="E46" s="99"/>
      <c r="F46" s="102"/>
      <c r="G46" s="19"/>
      <c r="H46" s="11"/>
    </row>
    <row r="47" spans="2:8">
      <c r="B47" s="94" t="s">
        <v>405</v>
      </c>
      <c r="C47" s="11"/>
      <c r="D47" s="12"/>
      <c r="E47" s="11"/>
      <c r="F47" s="7">
        <f>F11-F37</f>
        <v>-69.529274600015469</v>
      </c>
      <c r="G47" s="11"/>
      <c r="H47" s="11"/>
    </row>
    <row r="48" spans="2:8">
      <c r="B48" s="94" t="s">
        <v>406</v>
      </c>
      <c r="C48" s="11"/>
      <c r="D48" s="12"/>
      <c r="E48" s="11"/>
      <c r="F48" s="7">
        <f>F11-F45</f>
        <v>-248.16179022363031</v>
      </c>
      <c r="G48" s="11"/>
      <c r="H48" s="11"/>
    </row>
    <row r="49" spans="2:8">
      <c r="B49" s="103" t="s">
        <v>407</v>
      </c>
      <c r="C49" s="6"/>
      <c r="D49" s="20"/>
      <c r="E49" s="6"/>
      <c r="F49" s="40">
        <f>F11-F45+F42+F34</f>
        <v>-123.21929022363031</v>
      </c>
      <c r="G49" s="19"/>
      <c r="H49" s="19"/>
    </row>
    <row r="50" spans="2:8">
      <c r="B50" s="10"/>
      <c r="C50" s="11"/>
      <c r="D50" s="11" t="s">
        <v>50</v>
      </c>
      <c r="E50" s="11"/>
      <c r="F50" s="13">
        <f>F37/D7</f>
        <v>4.6121835676191951</v>
      </c>
      <c r="G50" s="11"/>
      <c r="H50" s="11"/>
    </row>
    <row r="51" spans="2:8">
      <c r="B51" s="10"/>
      <c r="C51" s="11"/>
      <c r="D51" s="11" t="s">
        <v>51</v>
      </c>
      <c r="E51" s="11"/>
      <c r="F51" s="13">
        <f>F43/D7</f>
        <v>1.7012620535582359</v>
      </c>
      <c r="G51" s="11"/>
      <c r="H51" s="11"/>
    </row>
    <row r="52" spans="2:8" ht="17.25" thickBot="1">
      <c r="B52" s="21"/>
      <c r="C52" s="22"/>
      <c r="D52" s="22" t="s">
        <v>52</v>
      </c>
      <c r="E52" s="22"/>
      <c r="F52" s="42">
        <f>F45/D7</f>
        <v>6.3134456211774319</v>
      </c>
      <c r="G52" s="11"/>
      <c r="H52" s="11"/>
    </row>
    <row r="53" spans="2:8">
      <c r="B53" s="19"/>
      <c r="C53" s="11"/>
      <c r="D53" s="12"/>
      <c r="E53" s="11"/>
      <c r="F53" s="19"/>
      <c r="G53" s="11"/>
      <c r="H53" s="11"/>
    </row>
    <row r="54" spans="2:8">
      <c r="B54" s="19"/>
      <c r="C54" s="11"/>
      <c r="D54" s="12"/>
      <c r="E54" s="11"/>
      <c r="F54" s="19"/>
      <c r="G54" s="11"/>
      <c r="H54" s="11"/>
    </row>
    <row r="55" spans="2:8">
      <c r="B55" s="19"/>
      <c r="C55" s="11"/>
      <c r="D55" s="11"/>
      <c r="E55" s="11"/>
      <c r="F55" s="11"/>
      <c r="G55" s="19"/>
      <c r="H55" s="19"/>
    </row>
    <row r="56" spans="2:8">
      <c r="G56" s="27"/>
    </row>
    <row r="57" spans="2:8">
      <c r="B57" s="23" t="str">
        <f>"Detailed Report: "&amp;B3</f>
        <v>Detailed Report: DC Milo Enterprise Budget</v>
      </c>
      <c r="C57" s="24"/>
      <c r="D57" s="25"/>
      <c r="E57" s="24"/>
      <c r="F57" s="26"/>
      <c r="G57" s="27"/>
    </row>
    <row r="58" spans="2:8">
      <c r="C58" s="28"/>
      <c r="D58" s="25"/>
      <c r="E58" s="26"/>
      <c r="F58" s="26"/>
      <c r="G58" s="26"/>
    </row>
    <row r="59" spans="2:8">
      <c r="B59" s="29" t="s">
        <v>53</v>
      </c>
      <c r="C59" s="30" t="s">
        <v>54</v>
      </c>
      <c r="D59" s="31"/>
      <c r="E59" s="29" t="s">
        <v>55</v>
      </c>
      <c r="F59" s="29"/>
      <c r="G59" s="32"/>
      <c r="H59" s="30" t="s">
        <v>56</v>
      </c>
    </row>
    <row r="60" spans="2:8">
      <c r="B60" s="26" t="s">
        <v>57</v>
      </c>
      <c r="C60" s="33">
        <f>D7</f>
        <v>105</v>
      </c>
      <c r="D60" s="25"/>
      <c r="E60" s="26" t="s">
        <v>391</v>
      </c>
      <c r="H60" s="25">
        <f>E7</f>
        <v>3.95</v>
      </c>
    </row>
    <row r="61" spans="2:8">
      <c r="B61" s="26" t="s">
        <v>58</v>
      </c>
      <c r="C61" s="34">
        <f>C14</f>
        <v>90000</v>
      </c>
      <c r="D61" s="25"/>
      <c r="E61" s="26" t="str">
        <f>"Seed, per "&amp;'Input quantities'!F10&amp;" seed bag"</f>
        <v>Seed, per 750000 seed bag</v>
      </c>
      <c r="H61" s="25">
        <f>D14</f>
        <v>90</v>
      </c>
    </row>
    <row r="62" spans="2:8">
      <c r="B62" s="3" t="s">
        <v>985</v>
      </c>
      <c r="C62" s="12">
        <f>C16</f>
        <v>90</v>
      </c>
      <c r="D62" s="25"/>
      <c r="E62" s="3" t="s">
        <v>991</v>
      </c>
      <c r="H62" s="12">
        <f>D16</f>
        <v>0.6</v>
      </c>
    </row>
    <row r="63" spans="2:8">
      <c r="B63" s="26" t="s">
        <v>59</v>
      </c>
      <c r="C63" s="35">
        <f>C17</f>
        <v>36</v>
      </c>
      <c r="D63" s="25"/>
      <c r="E63" s="26" t="s">
        <v>60</v>
      </c>
      <c r="F63" s="26"/>
      <c r="H63" s="25">
        <f>D17</f>
        <v>0.45</v>
      </c>
    </row>
    <row r="64" spans="2:8">
      <c r="B64" s="26" t="s">
        <v>61</v>
      </c>
      <c r="C64" s="35">
        <f>C18</f>
        <v>25</v>
      </c>
      <c r="D64" s="25"/>
      <c r="E64" s="26" t="s">
        <v>62</v>
      </c>
      <c r="F64" s="26"/>
      <c r="H64" s="25">
        <f>D18</f>
        <v>0.38</v>
      </c>
    </row>
    <row r="65" spans="2:8">
      <c r="B65" s="3" t="s">
        <v>988</v>
      </c>
      <c r="C65" s="12">
        <f>C26</f>
        <v>12</v>
      </c>
      <c r="E65" s="26" t="s">
        <v>64</v>
      </c>
      <c r="F65" s="26"/>
      <c r="H65" s="25">
        <f>'Input prices'!D20</f>
        <v>20</v>
      </c>
    </row>
    <row r="66" spans="2:8">
      <c r="B66" s="26" t="s">
        <v>63</v>
      </c>
      <c r="C66" s="28">
        <f>D90</f>
        <v>0.554037270426333</v>
      </c>
      <c r="E66" s="3" t="s">
        <v>989</v>
      </c>
      <c r="H66" s="12">
        <f>D26</f>
        <v>11.724950839643263</v>
      </c>
    </row>
    <row r="67" spans="2:8">
      <c r="B67" s="26" t="s">
        <v>990</v>
      </c>
      <c r="C67" s="308">
        <f>D36</f>
        <v>7.7499999999999999E-2</v>
      </c>
      <c r="E67" s="26" t="s">
        <v>65</v>
      </c>
      <c r="F67" s="26"/>
      <c r="H67" s="25">
        <f>'Input prices'!D21</f>
        <v>3.25</v>
      </c>
    </row>
    <row r="68" spans="2:8">
      <c r="E68" s="26"/>
      <c r="F68" s="26"/>
      <c r="H68" s="25"/>
    </row>
    <row r="69" spans="2:8">
      <c r="E69" s="26"/>
      <c r="F69" s="26"/>
      <c r="H69" s="25"/>
    </row>
    <row r="70" spans="2:8">
      <c r="B70" s="67" t="s">
        <v>807</v>
      </c>
      <c r="C70" s="241" t="s">
        <v>808</v>
      </c>
      <c r="D70" s="67"/>
      <c r="E70" s="67"/>
      <c r="F70" s="67"/>
      <c r="G70" s="67"/>
      <c r="H70" s="67"/>
    </row>
    <row r="71" spans="2:8">
      <c r="B71" s="244" t="s">
        <v>604</v>
      </c>
      <c r="C71" s="244" t="s">
        <v>606</v>
      </c>
      <c r="D71" s="242" t="s">
        <v>17</v>
      </c>
      <c r="E71" s="243" t="s">
        <v>611</v>
      </c>
      <c r="F71" s="243" t="s">
        <v>886</v>
      </c>
      <c r="G71" s="244" t="s">
        <v>809</v>
      </c>
    </row>
    <row r="72" spans="2:8">
      <c r="B72" s="253" t="str">
        <f>'Custom hire'!A55</f>
        <v xml:space="preserve">Apply dry fertilizer on cropland, single spread </v>
      </c>
      <c r="C72" s="246" t="str">
        <f>'Custom hire'!C55</f>
        <v>per acre</v>
      </c>
      <c r="D72" s="245">
        <f>'Custom hire'!E55</f>
        <v>1</v>
      </c>
      <c r="E72" s="246">
        <f>'Custom hire'!B55</f>
        <v>7.02</v>
      </c>
      <c r="F72" s="247" t="str">
        <f>IF(ISBLANK('Custom hire'!D55),"-",'Custom hire'!D55)</f>
        <v>-</v>
      </c>
      <c r="G72" s="247">
        <f>IFERROR(D72*E72*IF(C72="per acre",1,F72),"-")</f>
        <v>7.02</v>
      </c>
    </row>
    <row r="73" spans="2:8">
      <c r="B73" s="67" t="str">
        <f>'Custom hire'!A56</f>
        <v>Aerially apply chemicals</v>
      </c>
      <c r="C73" s="67" t="str">
        <f>'Custom hire'!C56</f>
        <v>per acre</v>
      </c>
      <c r="D73" s="245">
        <f>'Custom hire'!E56</f>
        <v>1</v>
      </c>
      <c r="E73" s="247">
        <f>'Custom hire'!B56</f>
        <v>8</v>
      </c>
      <c r="F73" s="247" t="str">
        <f>IF(ISBLANK('Custom hire'!D56),"-",'Custom hire'!D56)</f>
        <v>-</v>
      </c>
      <c r="G73" s="247">
        <f>IFERROR(D73*E73*IF(C73="per acre",1,F73),"-")</f>
        <v>8</v>
      </c>
    </row>
    <row r="74" spans="2:8">
      <c r="B74" s="67">
        <f>'Custom hire'!A57</f>
        <v>0</v>
      </c>
      <c r="C74" s="67">
        <f>'Custom hire'!C57</f>
        <v>0</v>
      </c>
      <c r="D74" s="245">
        <f>'Custom hire'!E57</f>
        <v>0</v>
      </c>
      <c r="E74" s="247">
        <f>'Custom hire'!B57</f>
        <v>0</v>
      </c>
      <c r="F74" s="247" t="str">
        <f>IF(ISBLANK('Custom hire'!D57),"-",'Custom hire'!D57)</f>
        <v>-</v>
      </c>
      <c r="G74" s="247" t="str">
        <f>IFERROR(D74*E74*IF(C74="per acre",1,F74),"-")</f>
        <v>-</v>
      </c>
    </row>
    <row r="75" spans="2:8">
      <c r="B75" s="244">
        <f>'Custom hire'!A58</f>
        <v>0</v>
      </c>
      <c r="C75" s="244" t="str">
        <f>'Custom hire'!C58</f>
        <v/>
      </c>
      <c r="D75" s="248">
        <f>'Custom hire'!E58</f>
        <v>0</v>
      </c>
      <c r="E75" s="249" t="str">
        <f>'Custom hire'!B58</f>
        <v/>
      </c>
      <c r="F75" s="249" t="str">
        <f>IF(ISBLANK('Custom hire'!D58),"-",'Custom hire'!D58)</f>
        <v>-</v>
      </c>
      <c r="G75" s="249" t="str">
        <f>IFERROR(D75*E75*IF(C75="per acre",1,F75),"-")</f>
        <v>-</v>
      </c>
    </row>
    <row r="76" spans="2:8" ht="23.25" customHeight="1">
      <c r="B76" s="251" t="s">
        <v>810</v>
      </c>
      <c r="C76" s="250"/>
      <c r="D76" s="251"/>
      <c r="E76" s="250"/>
      <c r="F76" s="250"/>
      <c r="G76" s="256">
        <f>SUM(G72:G75)</f>
        <v>15.02</v>
      </c>
    </row>
    <row r="77" spans="2:8">
      <c r="B77" s="26"/>
      <c r="C77" s="28"/>
      <c r="D77" s="28"/>
      <c r="E77" s="28"/>
      <c r="F77" s="28"/>
      <c r="G77" s="28"/>
      <c r="H77" s="26"/>
    </row>
    <row r="78" spans="2:8" ht="33.75">
      <c r="B78" s="23"/>
      <c r="C78" s="370" t="s">
        <v>973</v>
      </c>
      <c r="D78" s="36" t="s">
        <v>66</v>
      </c>
      <c r="E78" s="36" t="s">
        <v>67</v>
      </c>
      <c r="F78" s="37" t="s">
        <v>418</v>
      </c>
      <c r="G78" s="37" t="s">
        <v>419</v>
      </c>
      <c r="H78" s="37" t="s">
        <v>417</v>
      </c>
    </row>
    <row r="79" spans="2:8">
      <c r="B79" s="29" t="s">
        <v>68</v>
      </c>
      <c r="C79" s="371"/>
      <c r="D79" s="30" t="s">
        <v>69</v>
      </c>
      <c r="E79" s="30" t="s">
        <v>70</v>
      </c>
      <c r="F79" s="30" t="s">
        <v>71</v>
      </c>
      <c r="G79" s="30" t="s">
        <v>71</v>
      </c>
      <c r="H79" s="30" t="s">
        <v>71</v>
      </c>
    </row>
    <row r="80" spans="2:8">
      <c r="B80" s="3" t="str">
        <f>CONCATENATE(Equipment!B129,"; ",Equipment!C129)</f>
        <v>Boom sprayer - self-propelled, 120 Ft Folding, per acre; 275 HP SP Sprayer</v>
      </c>
      <c r="C80" s="240">
        <f>IFERROR(Equipment!D129,"-")</f>
        <v>2</v>
      </c>
      <c r="D80" s="28">
        <f>IFERROR(Equipment!F129,"-")</f>
        <v>2.1153846153846155E-2</v>
      </c>
      <c r="E80" s="28">
        <f>IFERROR(Equipment!E129,"-")</f>
        <v>0.22105769230769232</v>
      </c>
      <c r="F80" s="28">
        <f>IFERROR(Equipment!G129,"-")</f>
        <v>11.162774797130758</v>
      </c>
      <c r="G80" s="28">
        <f>IFERROR(Equipment!H129,"-")</f>
        <v>2.8894949457236376</v>
      </c>
      <c r="H80" s="12">
        <f>SUM(F80:G80)</f>
        <v>14.052269742854396</v>
      </c>
    </row>
    <row r="81" spans="2:16384">
      <c r="B81" s="3" t="str">
        <f>CONCATENATE(Equipment!B130,"; ",Equipment!C130)</f>
        <v>Row crop planter, 40 Ft Folding, per acre; 340 HP MFWD</v>
      </c>
      <c r="C81" s="240">
        <f>IFERROR(Equipment!D130,"-")</f>
        <v>1</v>
      </c>
      <c r="D81" s="28">
        <f>IFERROR(Equipment!F130,"-")</f>
        <v>5.3571428571428568E-2</v>
      </c>
      <c r="E81" s="28">
        <f>IFERROR(Equipment!E130,"-")</f>
        <v>0.80142857142857138</v>
      </c>
      <c r="F81" s="28">
        <f>IFERROR(Equipment!G130,"-")</f>
        <v>9.3187980195030349</v>
      </c>
      <c r="G81" s="28">
        <f>IFERROR(Equipment!H130,"-")</f>
        <v>17.349327946351323</v>
      </c>
      <c r="H81" s="12">
        <f t="shared" ref="H81:H89" si="1">SUM(F81:G81)</f>
        <v>26.668125965854358</v>
      </c>
    </row>
    <row r="82" spans="2:16384">
      <c r="B82" s="3" t="str">
        <f>CONCATENATE(Equipment!B131,"; ",Equipment!C131)</f>
        <v>Draper platform, 45 Ft, per acre; 440 HP Combine</v>
      </c>
      <c r="C82" s="240">
        <f>IFERROR(Equipment!D131,"-")</f>
        <v>1</v>
      </c>
      <c r="D82" s="28">
        <f>IFERROR(Equipment!F131,"-")</f>
        <v>5.8201058201058198E-2</v>
      </c>
      <c r="E82" s="28">
        <f>IFERROR(Equipment!E131,"-")</f>
        <v>0.97312169312169305</v>
      </c>
      <c r="F82" s="28">
        <f>IFERROR(Equipment!G131,"-")</f>
        <v>14.80404992747104</v>
      </c>
      <c r="G82" s="28">
        <f>IFERROR(Equipment!H131,"-")</f>
        <v>14.395989748899119</v>
      </c>
      <c r="H82" s="12">
        <f t="shared" si="1"/>
        <v>29.20003967637016</v>
      </c>
    </row>
    <row r="83" spans="2:16384">
      <c r="B83" s="3" t="str">
        <f>CONCATENATE(Equipment!B132,"; ",Equipment!C132)</f>
        <v>Grain cart, 1000 Bu, per hour; 280 HP MFWD</v>
      </c>
      <c r="C83" s="240">
        <f>IFERROR(Equipment!D132,"-")</f>
        <v>0.04</v>
      </c>
      <c r="D83" s="28">
        <f>IFERROR(Equipment!F132,"-")</f>
        <v>4.4400000000000002E-2</v>
      </c>
      <c r="E83" s="28">
        <f>IFERROR(Equipment!E132,"-")</f>
        <v>0.49279999999999996</v>
      </c>
      <c r="F83" s="28">
        <f>IFERROR(Equipment!G132,"-")</f>
        <v>4.5737367753547682</v>
      </c>
      <c r="G83" s="28">
        <f>IFERROR(Equipment!H132,"-")</f>
        <v>6.4670021279236689</v>
      </c>
      <c r="H83" s="12">
        <f t="shared" si="1"/>
        <v>11.040738903278438</v>
      </c>
    </row>
    <row r="84" spans="2:16384">
      <c r="B84" s="3" t="str">
        <f>CONCATENATE(Equipment!B133,"; ",Equipment!C133)</f>
        <v xml:space="preserve">Grain trailer, 1000 Bushel HB, per hour; 475 HP Road tractor </v>
      </c>
      <c r="C84" s="240">
        <f>IFERROR(Equipment!D133,"-")</f>
        <v>0.09</v>
      </c>
      <c r="D84" s="28">
        <f>IFERROR(Equipment!F133,"-")</f>
        <v>9.9000000000000005E-2</v>
      </c>
      <c r="E84" s="28">
        <f>IFERROR(Equipment!E133,"-")</f>
        <v>0.64124999999999999</v>
      </c>
      <c r="F84" s="28">
        <f>IFERROR(Equipment!G133,"-")</f>
        <v>5.9883523488403494</v>
      </c>
      <c r="G84" s="28">
        <f>IFERROR(Equipment!H133,"-")</f>
        <v>2.9332844400018381</v>
      </c>
      <c r="H84" s="12">
        <f t="shared" si="1"/>
        <v>8.9216367888421875</v>
      </c>
    </row>
    <row r="85" spans="2:16384">
      <c r="B85" s="3" t="str">
        <f>CONCATENATE(Equipment!B134,"; ",Equipment!C134)</f>
        <v>Grain auger, 13 In; 130 HP MFWD</v>
      </c>
      <c r="C85" s="240">
        <f>IFERROR(Equipment!D134,"-")</f>
        <v>0.02</v>
      </c>
      <c r="D85" s="28">
        <f>IFERROR(Equipment!F134,"-")</f>
        <v>2.4E-2</v>
      </c>
      <c r="E85" s="28">
        <f>IFERROR(Equipment!E134,"-")</f>
        <v>0.1144</v>
      </c>
      <c r="F85" s="28">
        <f>IFERROR(Equipment!G134,"-")</f>
        <v>1.3102142298385993</v>
      </c>
      <c r="G85" s="28">
        <f>IFERROR(Equipment!H134,"-")</f>
        <v>1.3156084182138801</v>
      </c>
      <c r="H85" s="12">
        <f t="shared" si="1"/>
        <v>2.6258226480524796</v>
      </c>
    </row>
    <row r="86" spans="2:16384">
      <c r="B86" s="3" t="str">
        <f>CONCATENATE(Equipment!B135,"; ",Equipment!C135)</f>
        <v>; 1 Ton 4x4 Pickup</v>
      </c>
      <c r="C86" s="240">
        <f>IFERROR(Equipment!D135,"-")</f>
        <v>0.2</v>
      </c>
      <c r="D86" s="28">
        <f>IFERROR(Equipment!F135,"-")</f>
        <v>0.2</v>
      </c>
      <c r="E86" s="28">
        <f>IFERROR(Equipment!E135,"-")</f>
        <v>0.60000000000000009</v>
      </c>
      <c r="F86" s="28">
        <f>IFERROR(Equipment!G135,"-")</f>
        <v>6.4751052631578947</v>
      </c>
      <c r="G86" s="28">
        <f>IFERROR(Equipment!H135,"-")</f>
        <v>3.4400843228614786</v>
      </c>
      <c r="H86" s="12">
        <f t="shared" si="1"/>
        <v>9.9151895860193733</v>
      </c>
    </row>
    <row r="87" spans="2:16384">
      <c r="B87" s="3" t="str">
        <f>CONCATENATE(Equipment!B136,"; ",Equipment!C136)</f>
        <v>Tandem disk, 32 Ft Folding, per acre; 340 HP MFWD</v>
      </c>
      <c r="C87" s="240">
        <f>IFERROR(Equipment!D136,"-")</f>
        <v>1</v>
      </c>
      <c r="D87" s="28">
        <f>IFERROR(Equipment!F136,"-")</f>
        <v>5.3710937499999993E-2</v>
      </c>
      <c r="E87" s="28">
        <f>IFERROR(Equipment!E136,"-")</f>
        <v>0.80351562499999984</v>
      </c>
      <c r="F87" s="28">
        <f>IFERROR(Equipment!G136,"-")</f>
        <v>6.918559982975319</v>
      </c>
      <c r="G87" s="28">
        <f>IFERROR(Equipment!H136,"-")</f>
        <v>13.194223673639858</v>
      </c>
      <c r="H87" s="12">
        <f t="shared" si="1"/>
        <v>20.112783656615179</v>
      </c>
    </row>
    <row r="88" spans="2:16384">
      <c r="B88" s="3" t="str">
        <f>CONCATENATE(Equipment!B137,"; ",Equipment!C137)</f>
        <v xml:space="preserve">; </v>
      </c>
      <c r="C88" s="240">
        <f>IFERROR(Equipment!D137,"-")</f>
        <v>0</v>
      </c>
      <c r="D88" s="28" t="str">
        <f>IFERROR(Equipment!F137,"-")</f>
        <v>-</v>
      </c>
      <c r="E88" s="28" t="str">
        <f>IFERROR(Equipment!E137,"-")</f>
        <v>-</v>
      </c>
      <c r="F88" s="28" t="str">
        <f>IFERROR(Equipment!G137,"-")</f>
        <v/>
      </c>
      <c r="G88" s="28" t="str">
        <f>IFERROR(Equipment!H137,"-")</f>
        <v>-</v>
      </c>
      <c r="H88" s="12">
        <f t="shared" si="1"/>
        <v>0</v>
      </c>
      <c r="J88" s="294">
        <f>(J$87*$B101+SUM($F$8:$F$10)-((J$87*$B101+SUM($F$8:$F$10))/$F$11*$F$40)-($F$27*J$87/$D$7)-SUM($F$14:$F$26,$F$28:$F$33,$F$35:$F$36,$F$41))</f>
        <v>-533.82179022363027</v>
      </c>
      <c r="K88" s="294">
        <f>(K$87*$B101+SUM($F$8:$F$10)-((K$87*$B101+SUM($F$8:$F$10))/$F$11*$F$40)-($F$27*K$87/$D$7)-SUM($F$14:$F$26,$F$28:$F$33,$F$35:$F$36,$F$41))</f>
        <v>-533.82179022363027</v>
      </c>
      <c r="L88" s="294">
        <f>(L$87*$B101+SUM($F$8:$F$10)-((L$87*$B101+SUM($F$8:$F$10))/$F$11*$F$40)-($F$27*L$87/$D$7)-SUM($F$14:$F$26,$F$28:$F$33,$F$35:$F$36,$F$41))</f>
        <v>-533.82179022363027</v>
      </c>
      <c r="M88" s="294">
        <f>(M$87*$B101+SUM($F$8:$F$10)-((M$87*$B101+SUM($F$8:$F$10))/$F$11*$F$40)-($F$27*M$87/$D$7)-SUM($F$14:$F$26,$F$28:$F$33,$F$35:$F$36,$F$41))</f>
        <v>-533.82179022363027</v>
      </c>
      <c r="N88" s="294">
        <f>(N$87*$B101+SUM($F$8:$F$10)-((N$87*$B101+SUM($F$8:$F$10))/$F$11*$F$40)-($F$27*N$87/$D$7)-SUM($F$14:$F$26,$F$28:$F$33,$F$35:$F$36,$F$41))</f>
        <v>-533.82179022363027</v>
      </c>
      <c r="O88" s="294">
        <f>(O$87*$B101+SUM($F$8:$F$10)-((O$87*$B101+SUM($F$8:$F$10))/$F$11*$F$40)-($F$27*O$87/$D$7)-SUM($F$14:$F$26,$F$28:$F$33,$F$35:$F$36,$F$41))</f>
        <v>-533.82179022363027</v>
      </c>
      <c r="P88" s="294">
        <f>(P$87*$B101+SUM($F$8:$F$10)-((P$87*$B101+SUM($F$8:$F$10))/$F$11*$F$40)-($F$27*P$87/$D$7)-SUM($F$14:$F$26,$F$28:$F$33,$F$35:$F$36,$F$41))</f>
        <v>-533.82179022363027</v>
      </c>
      <c r="Q88" s="294">
        <f>(Q$87*$B101+SUM($F$8:$F$10)-((Q$87*$B101+SUM($F$8:$F$10))/$F$11*$F$40)-($F$27*Q$87/$D$7)-SUM($F$14:$F$26,$F$28:$F$33,$F$35:$F$36,$F$41))</f>
        <v>-533.82179022363027</v>
      </c>
      <c r="R88" s="294">
        <f>(R$87*$B101+SUM($F$8:$F$10)-((R$87*$B101+SUM($F$8:$F$10))/$F$11*$F$40)-($F$27*R$87/$D$7)-SUM($F$14:$F$26,$F$28:$F$33,$F$35:$F$36,$F$41))</f>
        <v>-533.82179022363027</v>
      </c>
      <c r="S88" s="294">
        <f>(S$87*$B101+SUM($F$8:$F$10)-((S$87*$B101+SUM($F$8:$F$10))/$F$11*$F$40)-($F$27*S$87/$D$7)-SUM($F$14:$F$26,$F$28:$F$33,$F$35:$F$36,$F$41))</f>
        <v>-533.82179022363027</v>
      </c>
      <c r="T88" s="294">
        <f>(T$87*$B101+SUM($F$8:$F$10)-((T$87*$B101+SUM($F$8:$F$10))/$F$11*$F$40)-($F$27*T$87/$D$7)-SUM($F$14:$F$26,$F$28:$F$33,$F$35:$F$36,$F$41))</f>
        <v>-533.82179022363027</v>
      </c>
      <c r="U88" s="294">
        <f>(U$87*$B101+SUM($F$8:$F$10)-((U$87*$B101+SUM($F$8:$F$10))/$F$11*$F$40)-($F$27*U$87/$D$7)-SUM($F$14:$F$26,$F$28:$F$33,$F$35:$F$36,$F$41))</f>
        <v>-533.82179022363027</v>
      </c>
      <c r="V88" s="294">
        <f>(V$87*$B101+SUM($F$8:$F$10)-((V$87*$B101+SUM($F$8:$F$10))/$F$11*$F$40)-($F$27*V$87/$D$7)-SUM($F$14:$F$26,$F$28:$F$33,$F$35:$F$36,$F$41))</f>
        <v>-533.82179022363027</v>
      </c>
      <c r="W88" s="294">
        <f>(W$87*$B101+SUM($F$8:$F$10)-((W$87*$B101+SUM($F$8:$F$10))/$F$11*$F$40)-($F$27*W$87/$D$7)-SUM($F$14:$F$26,$F$28:$F$33,$F$35:$F$36,$F$41))</f>
        <v>-533.82179022363027</v>
      </c>
      <c r="X88" s="294">
        <f>(X$87*$B101+SUM($F$8:$F$10)-((X$87*$B101+SUM($F$8:$F$10))/$F$11*$F$40)-($F$27*X$87/$D$7)-SUM($F$14:$F$26,$F$28:$F$33,$F$35:$F$36,$F$41))</f>
        <v>-533.82179022363027</v>
      </c>
      <c r="Y88" s="294">
        <f>(Y$87*$B101+SUM($F$8:$F$10)-((Y$87*$B101+SUM($F$8:$F$10))/$F$11*$F$40)-($F$27*Y$87/$D$7)-SUM($F$14:$F$26,$F$28:$F$33,$F$35:$F$36,$F$41))</f>
        <v>-533.82179022363027</v>
      </c>
      <c r="Z88" s="294">
        <f>(Z$87*$B101+SUM($F$8:$F$10)-((Z$87*$B101+SUM($F$8:$F$10))/$F$11*$F$40)-($F$27*Z$87/$D$7)-SUM($F$14:$F$26,$F$28:$F$33,$F$35:$F$36,$F$41))</f>
        <v>-533.82179022363027</v>
      </c>
      <c r="AA88" s="294">
        <f>(AA$87*$B101+SUM($F$8:$F$10)-((AA$87*$B101+SUM($F$8:$F$10))/$F$11*$F$40)-($F$27*AA$87/$D$7)-SUM($F$14:$F$26,$F$28:$F$33,$F$35:$F$36,$F$41))</f>
        <v>-533.82179022363027</v>
      </c>
      <c r="AB88" s="294">
        <f>(AB$87*$B101+SUM($F$8:$F$10)-((AB$87*$B101+SUM($F$8:$F$10))/$F$11*$F$40)-($F$27*AB$87/$D$7)-SUM($F$14:$F$26,$F$28:$F$33,$F$35:$F$36,$F$41))</f>
        <v>-533.82179022363027</v>
      </c>
      <c r="AC88" s="294">
        <f>(AC$87*$B101+SUM($F$8:$F$10)-((AC$87*$B101+SUM($F$8:$F$10))/$F$11*$F$40)-($F$27*AC$87/$D$7)-SUM($F$14:$F$26,$F$28:$F$33,$F$35:$F$36,$F$41))</f>
        <v>-533.82179022363027</v>
      </c>
      <c r="AD88" s="294">
        <f>(AD$87*$B101+SUM($F$8:$F$10)-((AD$87*$B101+SUM($F$8:$F$10))/$F$11*$F$40)-($F$27*AD$87/$D$7)-SUM($F$14:$F$26,$F$28:$F$33,$F$35:$F$36,$F$41))</f>
        <v>-533.82179022363027</v>
      </c>
      <c r="AE88" s="294">
        <f>(AE$87*$B101+SUM($F$8:$F$10)-((AE$87*$B101+SUM($F$8:$F$10))/$F$11*$F$40)-($F$27*AE$87/$D$7)-SUM($F$14:$F$26,$F$28:$F$33,$F$35:$F$36,$F$41))</f>
        <v>-533.82179022363027</v>
      </c>
      <c r="AF88" s="294">
        <f>(AF$87*$B101+SUM($F$8:$F$10)-((AF$87*$B101+SUM($F$8:$F$10))/$F$11*$F$40)-($F$27*AF$87/$D$7)-SUM($F$14:$F$26,$F$28:$F$33,$F$35:$F$36,$F$41))</f>
        <v>-533.82179022363027</v>
      </c>
      <c r="AG88" s="294">
        <f>(AG$87*$B101+SUM($F$8:$F$10)-((AG$87*$B101+SUM($F$8:$F$10))/$F$11*$F$40)-($F$27*AG$87/$D$7)-SUM($F$14:$F$26,$F$28:$F$33,$F$35:$F$36,$F$41))</f>
        <v>-533.82179022363027</v>
      </c>
      <c r="AH88" s="294">
        <f>(AH$87*$B101+SUM($F$8:$F$10)-((AH$87*$B101+SUM($F$8:$F$10))/$F$11*$F$40)-($F$27*AH$87/$D$7)-SUM($F$14:$F$26,$F$28:$F$33,$F$35:$F$36,$F$41))</f>
        <v>-533.82179022363027</v>
      </c>
      <c r="AI88" s="294">
        <f>(AI$87*$B101+SUM($F$8:$F$10)-((AI$87*$B101+SUM($F$8:$F$10))/$F$11*$F$40)-($F$27*AI$87/$D$7)-SUM($F$14:$F$26,$F$28:$F$33,$F$35:$F$36,$F$41))</f>
        <v>-533.82179022363027</v>
      </c>
      <c r="AJ88" s="294">
        <f>(AJ$87*$B101+SUM($F$8:$F$10)-((AJ$87*$B101+SUM($F$8:$F$10))/$F$11*$F$40)-($F$27*AJ$87/$D$7)-SUM($F$14:$F$26,$F$28:$F$33,$F$35:$F$36,$F$41))</f>
        <v>-533.82179022363027</v>
      </c>
      <c r="AK88" s="294">
        <f>(AK$87*$B101+SUM($F$8:$F$10)-((AK$87*$B101+SUM($F$8:$F$10))/$F$11*$F$40)-($F$27*AK$87/$D$7)-SUM($F$14:$F$26,$F$28:$F$33,$F$35:$F$36,$F$41))</f>
        <v>-533.82179022363027</v>
      </c>
      <c r="AL88" s="294">
        <f>(AL$87*$B101+SUM($F$8:$F$10)-((AL$87*$B101+SUM($F$8:$F$10))/$F$11*$F$40)-($F$27*AL$87/$D$7)-SUM($F$14:$F$26,$F$28:$F$33,$F$35:$F$36,$F$41))</f>
        <v>-533.82179022363027</v>
      </c>
      <c r="AM88" s="294">
        <f>(AM$87*$B101+SUM($F$8:$F$10)-((AM$87*$B101+SUM($F$8:$F$10))/$F$11*$F$40)-($F$27*AM$87/$D$7)-SUM($F$14:$F$26,$F$28:$F$33,$F$35:$F$36,$F$41))</f>
        <v>-533.82179022363027</v>
      </c>
      <c r="AN88" s="294">
        <f>(AN$87*$B101+SUM($F$8:$F$10)-((AN$87*$B101+SUM($F$8:$F$10))/$F$11*$F$40)-($F$27*AN$87/$D$7)-SUM($F$14:$F$26,$F$28:$F$33,$F$35:$F$36,$F$41))</f>
        <v>-533.82179022363027</v>
      </c>
      <c r="AO88" s="294">
        <f>(AO$87*$B101+SUM($F$8:$F$10)-((AO$87*$B101+SUM($F$8:$F$10))/$F$11*$F$40)-($F$27*AO$87/$D$7)-SUM($F$14:$F$26,$F$28:$F$33,$F$35:$F$36,$F$41))</f>
        <v>-533.82179022363027</v>
      </c>
      <c r="AP88" s="294">
        <f>(AP$87*$B101+SUM($F$8:$F$10)-((AP$87*$B101+SUM($F$8:$F$10))/$F$11*$F$40)-($F$27*AP$87/$D$7)-SUM($F$14:$F$26,$F$28:$F$33,$F$35:$F$36,$F$41))</f>
        <v>-533.82179022363027</v>
      </c>
      <c r="AQ88" s="294">
        <f>(AQ$87*$B101+SUM($F$8:$F$10)-((AQ$87*$B101+SUM($F$8:$F$10))/$F$11*$F$40)-($F$27*AQ$87/$D$7)-SUM($F$14:$F$26,$F$28:$F$33,$F$35:$F$36,$F$41))</f>
        <v>-533.82179022363027</v>
      </c>
      <c r="AR88" s="294">
        <f>(AR$87*$B101+SUM($F$8:$F$10)-((AR$87*$B101+SUM($F$8:$F$10))/$F$11*$F$40)-($F$27*AR$87/$D$7)-SUM($F$14:$F$26,$F$28:$F$33,$F$35:$F$36,$F$41))</f>
        <v>-533.82179022363027</v>
      </c>
      <c r="AS88" s="294">
        <f>(AS$87*$B101+SUM($F$8:$F$10)-((AS$87*$B101+SUM($F$8:$F$10))/$F$11*$F$40)-($F$27*AS$87/$D$7)-SUM($F$14:$F$26,$F$28:$F$33,$F$35:$F$36,$F$41))</f>
        <v>-533.82179022363027</v>
      </c>
      <c r="AT88" s="294">
        <f>(AT$87*$B101+SUM($F$8:$F$10)-((AT$87*$B101+SUM($F$8:$F$10))/$F$11*$F$40)-($F$27*AT$87/$D$7)-SUM($F$14:$F$26,$F$28:$F$33,$F$35:$F$36,$F$41))</f>
        <v>-533.82179022363027</v>
      </c>
      <c r="AU88" s="294">
        <f>(AU$87*$B101+SUM($F$8:$F$10)-((AU$87*$B101+SUM($F$8:$F$10))/$F$11*$F$40)-($F$27*AU$87/$D$7)-SUM($F$14:$F$26,$F$28:$F$33,$F$35:$F$36,$F$41))</f>
        <v>-533.82179022363027</v>
      </c>
      <c r="AV88" s="294">
        <f>(AV$87*$B101+SUM($F$8:$F$10)-((AV$87*$B101+SUM($F$8:$F$10))/$F$11*$F$40)-($F$27*AV$87/$D$7)-SUM($F$14:$F$26,$F$28:$F$33,$F$35:$F$36,$F$41))</f>
        <v>-533.82179022363027</v>
      </c>
      <c r="AW88" s="294">
        <f>(AW$87*$B101+SUM($F$8:$F$10)-((AW$87*$B101+SUM($F$8:$F$10))/$F$11*$F$40)-($F$27*AW$87/$D$7)-SUM($F$14:$F$26,$F$28:$F$33,$F$35:$F$36,$F$41))</f>
        <v>-533.82179022363027</v>
      </c>
      <c r="AX88" s="294">
        <f>(AX$87*$B101+SUM($F$8:$F$10)-((AX$87*$B101+SUM($F$8:$F$10))/$F$11*$F$40)-($F$27*AX$87/$D$7)-SUM($F$14:$F$26,$F$28:$F$33,$F$35:$F$36,$F$41))</f>
        <v>-533.82179022363027</v>
      </c>
      <c r="AY88" s="294">
        <f>(AY$87*$B101+SUM($F$8:$F$10)-((AY$87*$B101+SUM($F$8:$F$10))/$F$11*$F$40)-($F$27*AY$87/$D$7)-SUM($F$14:$F$26,$F$28:$F$33,$F$35:$F$36,$F$41))</f>
        <v>-533.82179022363027</v>
      </c>
      <c r="AZ88" s="294">
        <f>(AZ$87*$B101+SUM($F$8:$F$10)-((AZ$87*$B101+SUM($F$8:$F$10))/$F$11*$F$40)-($F$27*AZ$87/$D$7)-SUM($F$14:$F$26,$F$28:$F$33,$F$35:$F$36,$F$41))</f>
        <v>-533.82179022363027</v>
      </c>
      <c r="BA88" s="294">
        <f>(BA$87*$B101+SUM($F$8:$F$10)-((BA$87*$B101+SUM($F$8:$F$10))/$F$11*$F$40)-($F$27*BA$87/$D$7)-SUM($F$14:$F$26,$F$28:$F$33,$F$35:$F$36,$F$41))</f>
        <v>-533.82179022363027</v>
      </c>
      <c r="BB88" s="294">
        <f>(BB$87*$B101+SUM($F$8:$F$10)-((BB$87*$B101+SUM($F$8:$F$10))/$F$11*$F$40)-($F$27*BB$87/$D$7)-SUM($F$14:$F$26,$F$28:$F$33,$F$35:$F$36,$F$41))</f>
        <v>-533.82179022363027</v>
      </c>
      <c r="BC88" s="294">
        <f>(BC$87*$B101+SUM($F$8:$F$10)-((BC$87*$B101+SUM($F$8:$F$10))/$F$11*$F$40)-($F$27*BC$87/$D$7)-SUM($F$14:$F$26,$F$28:$F$33,$F$35:$F$36,$F$41))</f>
        <v>-533.82179022363027</v>
      </c>
      <c r="BD88" s="294">
        <f>(BD$87*$B101+SUM($F$8:$F$10)-((BD$87*$B101+SUM($F$8:$F$10))/$F$11*$F$40)-($F$27*BD$87/$D$7)-SUM($F$14:$F$26,$F$28:$F$33,$F$35:$F$36,$F$41))</f>
        <v>-533.82179022363027</v>
      </c>
      <c r="BE88" s="294">
        <f>(BE$87*$B101+SUM($F$8:$F$10)-((BE$87*$B101+SUM($F$8:$F$10))/$F$11*$F$40)-($F$27*BE$87/$D$7)-SUM($F$14:$F$26,$F$28:$F$33,$F$35:$F$36,$F$41))</f>
        <v>-533.82179022363027</v>
      </c>
      <c r="BF88" s="294">
        <f>(BF$87*$B101+SUM($F$8:$F$10)-((BF$87*$B101+SUM($F$8:$F$10))/$F$11*$F$40)-($F$27*BF$87/$D$7)-SUM($F$14:$F$26,$F$28:$F$33,$F$35:$F$36,$F$41))</f>
        <v>-533.82179022363027</v>
      </c>
      <c r="BG88" s="294">
        <f>(BG$87*$B101+SUM($F$8:$F$10)-((BG$87*$B101+SUM($F$8:$F$10))/$F$11*$F$40)-($F$27*BG$87/$D$7)-SUM($F$14:$F$26,$F$28:$F$33,$F$35:$F$36,$F$41))</f>
        <v>-533.82179022363027</v>
      </c>
      <c r="BH88" s="294">
        <f>(BH$87*$B101+SUM($F$8:$F$10)-((BH$87*$B101+SUM($F$8:$F$10))/$F$11*$F$40)-($F$27*BH$87/$D$7)-SUM($F$14:$F$26,$F$28:$F$33,$F$35:$F$36,$F$41))</f>
        <v>-533.82179022363027</v>
      </c>
      <c r="BI88" s="294">
        <f>(BI$87*$B101+SUM($F$8:$F$10)-((BI$87*$B101+SUM($F$8:$F$10))/$F$11*$F$40)-($F$27*BI$87/$D$7)-SUM($F$14:$F$26,$F$28:$F$33,$F$35:$F$36,$F$41))</f>
        <v>-533.82179022363027</v>
      </c>
      <c r="BJ88" s="294">
        <f>(BJ$87*$B101+SUM($F$8:$F$10)-((BJ$87*$B101+SUM($F$8:$F$10))/$F$11*$F$40)-($F$27*BJ$87/$D$7)-SUM($F$14:$F$26,$F$28:$F$33,$F$35:$F$36,$F$41))</f>
        <v>-533.82179022363027</v>
      </c>
      <c r="BK88" s="294">
        <f>(BK$87*$B101+SUM($F$8:$F$10)-((BK$87*$B101+SUM($F$8:$F$10))/$F$11*$F$40)-($F$27*BK$87/$D$7)-SUM($F$14:$F$26,$F$28:$F$33,$F$35:$F$36,$F$41))</f>
        <v>-533.82179022363027</v>
      </c>
      <c r="BL88" s="294">
        <f>(BL$87*$B101+SUM($F$8:$F$10)-((BL$87*$B101+SUM($F$8:$F$10))/$F$11*$F$40)-($F$27*BL$87/$D$7)-SUM($F$14:$F$26,$F$28:$F$33,$F$35:$F$36,$F$41))</f>
        <v>-533.82179022363027</v>
      </c>
      <c r="BM88" s="294">
        <f>(BM$87*$B101+SUM($F$8:$F$10)-((BM$87*$B101+SUM($F$8:$F$10))/$F$11*$F$40)-($F$27*BM$87/$D$7)-SUM($F$14:$F$26,$F$28:$F$33,$F$35:$F$36,$F$41))</f>
        <v>-533.82179022363027</v>
      </c>
      <c r="BN88" s="294">
        <f>(BN$87*$B101+SUM($F$8:$F$10)-((BN$87*$B101+SUM($F$8:$F$10))/$F$11*$F$40)-($F$27*BN$87/$D$7)-SUM($F$14:$F$26,$F$28:$F$33,$F$35:$F$36,$F$41))</f>
        <v>-533.82179022363027</v>
      </c>
      <c r="BO88" s="294">
        <f>(BO$87*$B101+SUM($F$8:$F$10)-((BO$87*$B101+SUM($F$8:$F$10))/$F$11*$F$40)-($F$27*BO$87/$D$7)-SUM($F$14:$F$26,$F$28:$F$33,$F$35:$F$36,$F$41))</f>
        <v>-533.82179022363027</v>
      </c>
      <c r="BP88" s="294">
        <f>(BP$87*$B101+SUM($F$8:$F$10)-((BP$87*$B101+SUM($F$8:$F$10))/$F$11*$F$40)-($F$27*BP$87/$D$7)-SUM($F$14:$F$26,$F$28:$F$33,$F$35:$F$36,$F$41))</f>
        <v>-533.82179022363027</v>
      </c>
      <c r="BQ88" s="294">
        <f>(BQ$87*$B101+SUM($F$8:$F$10)-((BQ$87*$B101+SUM($F$8:$F$10))/$F$11*$F$40)-($F$27*BQ$87/$D$7)-SUM($F$14:$F$26,$F$28:$F$33,$F$35:$F$36,$F$41))</f>
        <v>-533.82179022363027</v>
      </c>
      <c r="BR88" s="294">
        <f>(BR$87*$B101+SUM($F$8:$F$10)-((BR$87*$B101+SUM($F$8:$F$10))/$F$11*$F$40)-($F$27*BR$87/$D$7)-SUM($F$14:$F$26,$F$28:$F$33,$F$35:$F$36,$F$41))</f>
        <v>-533.82179022363027</v>
      </c>
      <c r="BS88" s="294">
        <f>(BS$87*$B101+SUM($F$8:$F$10)-((BS$87*$B101+SUM($F$8:$F$10))/$F$11*$F$40)-($F$27*BS$87/$D$7)-SUM($F$14:$F$26,$F$28:$F$33,$F$35:$F$36,$F$41))</f>
        <v>-533.82179022363027</v>
      </c>
      <c r="BT88" s="294">
        <f>(BT$87*$B101+SUM($F$8:$F$10)-((BT$87*$B101+SUM($F$8:$F$10))/$F$11*$F$40)-($F$27*BT$87/$D$7)-SUM($F$14:$F$26,$F$28:$F$33,$F$35:$F$36,$F$41))</f>
        <v>-533.82179022363027</v>
      </c>
      <c r="BU88" s="294">
        <f>(BU$87*$B101+SUM($F$8:$F$10)-((BU$87*$B101+SUM($F$8:$F$10))/$F$11*$F$40)-($F$27*BU$87/$D$7)-SUM($F$14:$F$26,$F$28:$F$33,$F$35:$F$36,$F$41))</f>
        <v>-533.82179022363027</v>
      </c>
      <c r="BV88" s="294">
        <f>(BV$87*$B101+SUM($F$8:$F$10)-((BV$87*$B101+SUM($F$8:$F$10))/$F$11*$F$40)-($F$27*BV$87/$D$7)-SUM($F$14:$F$26,$F$28:$F$33,$F$35:$F$36,$F$41))</f>
        <v>-533.82179022363027</v>
      </c>
      <c r="BW88" s="294">
        <f>(BW$87*$B101+SUM($F$8:$F$10)-((BW$87*$B101+SUM($F$8:$F$10))/$F$11*$F$40)-($F$27*BW$87/$D$7)-SUM($F$14:$F$26,$F$28:$F$33,$F$35:$F$36,$F$41))</f>
        <v>-533.82179022363027</v>
      </c>
      <c r="BX88" s="294">
        <f>(BX$87*$B101+SUM($F$8:$F$10)-((BX$87*$B101+SUM($F$8:$F$10))/$F$11*$F$40)-($F$27*BX$87/$D$7)-SUM($F$14:$F$26,$F$28:$F$33,$F$35:$F$36,$F$41))</f>
        <v>-533.82179022363027</v>
      </c>
      <c r="BY88" s="294">
        <f>(BY$87*$B101+SUM($F$8:$F$10)-((BY$87*$B101+SUM($F$8:$F$10))/$F$11*$F$40)-($F$27*BY$87/$D$7)-SUM($F$14:$F$26,$F$28:$F$33,$F$35:$F$36,$F$41))</f>
        <v>-533.82179022363027</v>
      </c>
      <c r="BZ88" s="294">
        <f>(BZ$87*$B101+SUM($F$8:$F$10)-((BZ$87*$B101+SUM($F$8:$F$10))/$F$11*$F$40)-($F$27*BZ$87/$D$7)-SUM($F$14:$F$26,$F$28:$F$33,$F$35:$F$36,$F$41))</f>
        <v>-533.82179022363027</v>
      </c>
      <c r="CA88" s="294">
        <f>(CA$87*$B101+SUM($F$8:$F$10)-((CA$87*$B101+SUM($F$8:$F$10))/$F$11*$F$40)-($F$27*CA$87/$D$7)-SUM($F$14:$F$26,$F$28:$F$33,$F$35:$F$36,$F$41))</f>
        <v>-533.82179022363027</v>
      </c>
      <c r="CB88" s="294">
        <f>(CB$87*$B101+SUM($F$8:$F$10)-((CB$87*$B101+SUM($F$8:$F$10))/$F$11*$F$40)-($F$27*CB$87/$D$7)-SUM($F$14:$F$26,$F$28:$F$33,$F$35:$F$36,$F$41))</f>
        <v>-533.82179022363027</v>
      </c>
      <c r="CC88" s="294">
        <f>(CC$87*$B101+SUM($F$8:$F$10)-((CC$87*$B101+SUM($F$8:$F$10))/$F$11*$F$40)-($F$27*CC$87/$D$7)-SUM($F$14:$F$26,$F$28:$F$33,$F$35:$F$36,$F$41))</f>
        <v>-533.82179022363027</v>
      </c>
      <c r="CD88" s="294">
        <f>(CD$87*$B101+SUM($F$8:$F$10)-((CD$87*$B101+SUM($F$8:$F$10))/$F$11*$F$40)-($F$27*CD$87/$D$7)-SUM($F$14:$F$26,$F$28:$F$33,$F$35:$F$36,$F$41))</f>
        <v>-533.82179022363027</v>
      </c>
      <c r="CE88" s="294">
        <f>(CE$87*$B101+SUM($F$8:$F$10)-((CE$87*$B101+SUM($F$8:$F$10))/$F$11*$F$40)-($F$27*CE$87/$D$7)-SUM($F$14:$F$26,$F$28:$F$33,$F$35:$F$36,$F$41))</f>
        <v>-533.82179022363027</v>
      </c>
      <c r="CF88" s="294">
        <f>(CF$87*$B101+SUM($F$8:$F$10)-((CF$87*$B101+SUM($F$8:$F$10))/$F$11*$F$40)-($F$27*CF$87/$D$7)-SUM($F$14:$F$26,$F$28:$F$33,$F$35:$F$36,$F$41))</f>
        <v>-533.82179022363027</v>
      </c>
      <c r="CG88" s="294">
        <f>(CG$87*$B101+SUM($F$8:$F$10)-((CG$87*$B101+SUM($F$8:$F$10))/$F$11*$F$40)-($F$27*CG$87/$D$7)-SUM($F$14:$F$26,$F$28:$F$33,$F$35:$F$36,$F$41))</f>
        <v>-533.82179022363027</v>
      </c>
      <c r="CH88" s="294">
        <f>(CH$87*$B101+SUM($F$8:$F$10)-((CH$87*$B101+SUM($F$8:$F$10))/$F$11*$F$40)-($F$27*CH$87/$D$7)-SUM($F$14:$F$26,$F$28:$F$33,$F$35:$F$36,$F$41))</f>
        <v>-533.82179022363027</v>
      </c>
      <c r="CI88" s="294">
        <f>(CI$87*$B101+SUM($F$8:$F$10)-((CI$87*$B101+SUM($F$8:$F$10))/$F$11*$F$40)-($F$27*CI$87/$D$7)-SUM($F$14:$F$26,$F$28:$F$33,$F$35:$F$36,$F$41))</f>
        <v>-533.82179022363027</v>
      </c>
      <c r="CJ88" s="294">
        <f>(CJ$87*$B101+SUM($F$8:$F$10)-((CJ$87*$B101+SUM($F$8:$F$10))/$F$11*$F$40)-($F$27*CJ$87/$D$7)-SUM($F$14:$F$26,$F$28:$F$33,$F$35:$F$36,$F$41))</f>
        <v>-533.82179022363027</v>
      </c>
      <c r="CK88" s="294">
        <f>(CK$87*$B101+SUM($F$8:$F$10)-((CK$87*$B101+SUM($F$8:$F$10))/$F$11*$F$40)-($F$27*CK$87/$D$7)-SUM($F$14:$F$26,$F$28:$F$33,$F$35:$F$36,$F$41))</f>
        <v>-533.82179022363027</v>
      </c>
      <c r="CL88" s="294">
        <f>(CL$87*$B101+SUM($F$8:$F$10)-((CL$87*$B101+SUM($F$8:$F$10))/$F$11*$F$40)-($F$27*CL$87/$D$7)-SUM($F$14:$F$26,$F$28:$F$33,$F$35:$F$36,$F$41))</f>
        <v>-533.82179022363027</v>
      </c>
      <c r="CM88" s="294">
        <f>(CM$87*$B101+SUM($F$8:$F$10)-((CM$87*$B101+SUM($F$8:$F$10))/$F$11*$F$40)-($F$27*CM$87/$D$7)-SUM($F$14:$F$26,$F$28:$F$33,$F$35:$F$36,$F$41))</f>
        <v>-533.82179022363027</v>
      </c>
      <c r="CN88" s="294">
        <f>(CN$87*$B101+SUM($F$8:$F$10)-((CN$87*$B101+SUM($F$8:$F$10))/$F$11*$F$40)-($F$27*CN$87/$D$7)-SUM($F$14:$F$26,$F$28:$F$33,$F$35:$F$36,$F$41))</f>
        <v>-533.82179022363027</v>
      </c>
      <c r="CO88" s="294">
        <f>(CO$87*$B101+SUM($F$8:$F$10)-((CO$87*$B101+SUM($F$8:$F$10))/$F$11*$F$40)-($F$27*CO$87/$D$7)-SUM($F$14:$F$26,$F$28:$F$33,$F$35:$F$36,$F$41))</f>
        <v>-533.82179022363027</v>
      </c>
      <c r="CP88" s="294">
        <f>(CP$87*$B101+SUM($F$8:$F$10)-((CP$87*$B101+SUM($F$8:$F$10))/$F$11*$F$40)-($F$27*CP$87/$D$7)-SUM($F$14:$F$26,$F$28:$F$33,$F$35:$F$36,$F$41))</f>
        <v>-533.82179022363027</v>
      </c>
      <c r="CQ88" s="294">
        <f>(CQ$87*$B101+SUM($F$8:$F$10)-((CQ$87*$B101+SUM($F$8:$F$10))/$F$11*$F$40)-($F$27*CQ$87/$D$7)-SUM($F$14:$F$26,$F$28:$F$33,$F$35:$F$36,$F$41))</f>
        <v>-533.82179022363027</v>
      </c>
      <c r="CR88" s="294">
        <f>(CR$87*$B101+SUM($F$8:$F$10)-((CR$87*$B101+SUM($F$8:$F$10))/$F$11*$F$40)-($F$27*CR$87/$D$7)-SUM($F$14:$F$26,$F$28:$F$33,$F$35:$F$36,$F$41))</f>
        <v>-533.82179022363027</v>
      </c>
      <c r="CS88" s="294">
        <f>(CS$87*$B101+SUM($F$8:$F$10)-((CS$87*$B101+SUM($F$8:$F$10))/$F$11*$F$40)-($F$27*CS$87/$D$7)-SUM($F$14:$F$26,$F$28:$F$33,$F$35:$F$36,$F$41))</f>
        <v>-533.82179022363027</v>
      </c>
      <c r="CT88" s="294">
        <f>(CT$87*$B101+SUM($F$8:$F$10)-((CT$87*$B101+SUM($F$8:$F$10))/$F$11*$F$40)-($F$27*CT$87/$D$7)-SUM($F$14:$F$26,$F$28:$F$33,$F$35:$F$36,$F$41))</f>
        <v>-533.82179022363027</v>
      </c>
      <c r="CU88" s="294">
        <f>(CU$87*$B101+SUM($F$8:$F$10)-((CU$87*$B101+SUM($F$8:$F$10))/$F$11*$F$40)-($F$27*CU$87/$D$7)-SUM($F$14:$F$26,$F$28:$F$33,$F$35:$F$36,$F$41))</f>
        <v>-533.82179022363027</v>
      </c>
      <c r="CV88" s="294">
        <f>(CV$87*$B101+SUM($F$8:$F$10)-((CV$87*$B101+SUM($F$8:$F$10))/$F$11*$F$40)-($F$27*CV$87/$D$7)-SUM($F$14:$F$26,$F$28:$F$33,$F$35:$F$36,$F$41))</f>
        <v>-533.82179022363027</v>
      </c>
      <c r="CW88" s="294">
        <f>(CW$87*$B101+SUM($F$8:$F$10)-((CW$87*$B101+SUM($F$8:$F$10))/$F$11*$F$40)-($F$27*CW$87/$D$7)-SUM($F$14:$F$26,$F$28:$F$33,$F$35:$F$36,$F$41))</f>
        <v>-533.82179022363027</v>
      </c>
      <c r="CX88" s="294">
        <f>(CX$87*$B101+SUM($F$8:$F$10)-((CX$87*$B101+SUM($F$8:$F$10))/$F$11*$F$40)-($F$27*CX$87/$D$7)-SUM($F$14:$F$26,$F$28:$F$33,$F$35:$F$36,$F$41))</f>
        <v>-533.82179022363027</v>
      </c>
      <c r="CY88" s="294">
        <f>(CY$87*$B101+SUM($F$8:$F$10)-((CY$87*$B101+SUM($F$8:$F$10))/$F$11*$F$40)-($F$27*CY$87/$D$7)-SUM($F$14:$F$26,$F$28:$F$33,$F$35:$F$36,$F$41))</f>
        <v>-533.82179022363027</v>
      </c>
      <c r="CZ88" s="294">
        <f>(CZ$87*$B101+SUM($F$8:$F$10)-((CZ$87*$B101+SUM($F$8:$F$10))/$F$11*$F$40)-($F$27*CZ$87/$D$7)-SUM($F$14:$F$26,$F$28:$F$33,$F$35:$F$36,$F$41))</f>
        <v>-533.82179022363027</v>
      </c>
      <c r="DA88" s="294">
        <f>(DA$87*$B101+SUM($F$8:$F$10)-((DA$87*$B101+SUM($F$8:$F$10))/$F$11*$F$40)-($F$27*DA$87/$D$7)-SUM($F$14:$F$26,$F$28:$F$33,$F$35:$F$36,$F$41))</f>
        <v>-533.82179022363027</v>
      </c>
      <c r="DB88" s="294">
        <f>(DB$87*$B101+SUM($F$8:$F$10)-((DB$87*$B101+SUM($F$8:$F$10))/$F$11*$F$40)-($F$27*DB$87/$D$7)-SUM($F$14:$F$26,$F$28:$F$33,$F$35:$F$36,$F$41))</f>
        <v>-533.82179022363027</v>
      </c>
      <c r="DC88" s="294">
        <f>(DC$87*$B101+SUM($F$8:$F$10)-((DC$87*$B101+SUM($F$8:$F$10))/$F$11*$F$40)-($F$27*DC$87/$D$7)-SUM($F$14:$F$26,$F$28:$F$33,$F$35:$F$36,$F$41))</f>
        <v>-533.82179022363027</v>
      </c>
      <c r="DD88" s="294">
        <f>(DD$87*$B101+SUM($F$8:$F$10)-((DD$87*$B101+SUM($F$8:$F$10))/$F$11*$F$40)-($F$27*DD$87/$D$7)-SUM($F$14:$F$26,$F$28:$F$33,$F$35:$F$36,$F$41))</f>
        <v>-533.82179022363027</v>
      </c>
      <c r="DE88" s="294">
        <f>(DE$87*$B101+SUM($F$8:$F$10)-((DE$87*$B101+SUM($F$8:$F$10))/$F$11*$F$40)-($F$27*DE$87/$D$7)-SUM($F$14:$F$26,$F$28:$F$33,$F$35:$F$36,$F$41))</f>
        <v>-533.82179022363027</v>
      </c>
      <c r="DF88" s="294">
        <f>(DF$87*$B101+SUM($F$8:$F$10)-((DF$87*$B101+SUM($F$8:$F$10))/$F$11*$F$40)-($F$27*DF$87/$D$7)-SUM($F$14:$F$26,$F$28:$F$33,$F$35:$F$36,$F$41))</f>
        <v>-533.82179022363027</v>
      </c>
      <c r="DG88" s="294">
        <f>(DG$87*$B101+SUM($F$8:$F$10)-((DG$87*$B101+SUM($F$8:$F$10))/$F$11*$F$40)-($F$27*DG$87/$D$7)-SUM($F$14:$F$26,$F$28:$F$33,$F$35:$F$36,$F$41))</f>
        <v>-533.82179022363027</v>
      </c>
      <c r="DH88" s="294">
        <f>(DH$87*$B101+SUM($F$8:$F$10)-((DH$87*$B101+SUM($F$8:$F$10))/$F$11*$F$40)-($F$27*DH$87/$D$7)-SUM($F$14:$F$26,$F$28:$F$33,$F$35:$F$36,$F$41))</f>
        <v>-533.82179022363027</v>
      </c>
      <c r="DI88" s="294">
        <f>(DI$87*$B101+SUM($F$8:$F$10)-((DI$87*$B101+SUM($F$8:$F$10))/$F$11*$F$40)-($F$27*DI$87/$D$7)-SUM($F$14:$F$26,$F$28:$F$33,$F$35:$F$36,$F$41))</f>
        <v>-533.82179022363027</v>
      </c>
      <c r="DJ88" s="294">
        <f>(DJ$87*$B101+SUM($F$8:$F$10)-((DJ$87*$B101+SUM($F$8:$F$10))/$F$11*$F$40)-($F$27*DJ$87/$D$7)-SUM($F$14:$F$26,$F$28:$F$33,$F$35:$F$36,$F$41))</f>
        <v>-533.82179022363027</v>
      </c>
      <c r="DK88" s="294">
        <f>(DK$87*$B101+SUM($F$8:$F$10)-((DK$87*$B101+SUM($F$8:$F$10))/$F$11*$F$40)-($F$27*DK$87/$D$7)-SUM($F$14:$F$26,$F$28:$F$33,$F$35:$F$36,$F$41))</f>
        <v>-533.82179022363027</v>
      </c>
      <c r="DL88" s="294">
        <f>(DL$87*$B101+SUM($F$8:$F$10)-((DL$87*$B101+SUM($F$8:$F$10))/$F$11*$F$40)-($F$27*DL$87/$D$7)-SUM($F$14:$F$26,$F$28:$F$33,$F$35:$F$36,$F$41))</f>
        <v>-533.82179022363027</v>
      </c>
      <c r="DM88" s="294">
        <f>(DM$87*$B101+SUM($F$8:$F$10)-((DM$87*$B101+SUM($F$8:$F$10))/$F$11*$F$40)-($F$27*DM$87/$D$7)-SUM($F$14:$F$26,$F$28:$F$33,$F$35:$F$36,$F$41))</f>
        <v>-533.82179022363027</v>
      </c>
      <c r="DN88" s="294">
        <f>(DN$87*$B101+SUM($F$8:$F$10)-((DN$87*$B101+SUM($F$8:$F$10))/$F$11*$F$40)-($F$27*DN$87/$D$7)-SUM($F$14:$F$26,$F$28:$F$33,$F$35:$F$36,$F$41))</f>
        <v>-533.82179022363027</v>
      </c>
      <c r="DO88" s="294">
        <f>(DO$87*$B101+SUM($F$8:$F$10)-((DO$87*$B101+SUM($F$8:$F$10))/$F$11*$F$40)-($F$27*DO$87/$D$7)-SUM($F$14:$F$26,$F$28:$F$33,$F$35:$F$36,$F$41))</f>
        <v>-533.82179022363027</v>
      </c>
      <c r="DP88" s="294">
        <f>(DP$87*$B101+SUM($F$8:$F$10)-((DP$87*$B101+SUM($F$8:$F$10))/$F$11*$F$40)-($F$27*DP$87/$D$7)-SUM($F$14:$F$26,$F$28:$F$33,$F$35:$F$36,$F$41))</f>
        <v>-533.82179022363027</v>
      </c>
      <c r="DQ88" s="294">
        <f>(DQ$87*$B101+SUM($F$8:$F$10)-((DQ$87*$B101+SUM($F$8:$F$10))/$F$11*$F$40)-($F$27*DQ$87/$D$7)-SUM($F$14:$F$26,$F$28:$F$33,$F$35:$F$36,$F$41))</f>
        <v>-533.82179022363027</v>
      </c>
      <c r="DR88" s="294">
        <f>(DR$87*$B101+SUM($F$8:$F$10)-((DR$87*$B101+SUM($F$8:$F$10))/$F$11*$F$40)-($F$27*DR$87/$D$7)-SUM($F$14:$F$26,$F$28:$F$33,$F$35:$F$36,$F$41))</f>
        <v>-533.82179022363027</v>
      </c>
      <c r="DS88" s="294">
        <f>(DS$87*$B101+SUM($F$8:$F$10)-((DS$87*$B101+SUM($F$8:$F$10))/$F$11*$F$40)-($F$27*DS$87/$D$7)-SUM($F$14:$F$26,$F$28:$F$33,$F$35:$F$36,$F$41))</f>
        <v>-533.82179022363027</v>
      </c>
      <c r="DT88" s="294">
        <f>(DT$87*$B101+SUM($F$8:$F$10)-((DT$87*$B101+SUM($F$8:$F$10))/$F$11*$F$40)-($F$27*DT$87/$D$7)-SUM($F$14:$F$26,$F$28:$F$33,$F$35:$F$36,$F$41))</f>
        <v>-533.82179022363027</v>
      </c>
      <c r="DU88" s="294">
        <f>(DU$87*$B101+SUM($F$8:$F$10)-((DU$87*$B101+SUM($F$8:$F$10))/$F$11*$F$40)-($F$27*DU$87/$D$7)-SUM($F$14:$F$26,$F$28:$F$33,$F$35:$F$36,$F$41))</f>
        <v>-533.82179022363027</v>
      </c>
      <c r="DV88" s="294">
        <f>(DV$87*$B101+SUM($F$8:$F$10)-((DV$87*$B101+SUM($F$8:$F$10))/$F$11*$F$40)-($F$27*DV$87/$D$7)-SUM($F$14:$F$26,$F$28:$F$33,$F$35:$F$36,$F$41))</f>
        <v>-533.82179022363027</v>
      </c>
      <c r="DW88" s="294">
        <f>(DW$87*$B101+SUM($F$8:$F$10)-((DW$87*$B101+SUM($F$8:$F$10))/$F$11*$F$40)-($F$27*DW$87/$D$7)-SUM($F$14:$F$26,$F$28:$F$33,$F$35:$F$36,$F$41))</f>
        <v>-533.82179022363027</v>
      </c>
      <c r="DX88" s="294">
        <f>(DX$87*$B101+SUM($F$8:$F$10)-((DX$87*$B101+SUM($F$8:$F$10))/$F$11*$F$40)-($F$27*DX$87/$D$7)-SUM($F$14:$F$26,$F$28:$F$33,$F$35:$F$36,$F$41))</f>
        <v>-533.82179022363027</v>
      </c>
      <c r="DY88" s="294">
        <f>(DY$87*$B101+SUM($F$8:$F$10)-((DY$87*$B101+SUM($F$8:$F$10))/$F$11*$F$40)-($F$27*DY$87/$D$7)-SUM($F$14:$F$26,$F$28:$F$33,$F$35:$F$36,$F$41))</f>
        <v>-533.82179022363027</v>
      </c>
      <c r="DZ88" s="294">
        <f>(DZ$87*$B101+SUM($F$8:$F$10)-((DZ$87*$B101+SUM($F$8:$F$10))/$F$11*$F$40)-($F$27*DZ$87/$D$7)-SUM($F$14:$F$26,$F$28:$F$33,$F$35:$F$36,$F$41))</f>
        <v>-533.82179022363027</v>
      </c>
      <c r="EA88" s="294">
        <f>(EA$87*$B101+SUM($F$8:$F$10)-((EA$87*$B101+SUM($F$8:$F$10))/$F$11*$F$40)-($F$27*EA$87/$D$7)-SUM($F$14:$F$26,$F$28:$F$33,$F$35:$F$36,$F$41))</f>
        <v>-533.82179022363027</v>
      </c>
      <c r="EB88" s="294">
        <f>(EB$87*$B101+SUM($F$8:$F$10)-((EB$87*$B101+SUM($F$8:$F$10))/$F$11*$F$40)-($F$27*EB$87/$D$7)-SUM($F$14:$F$26,$F$28:$F$33,$F$35:$F$36,$F$41))</f>
        <v>-533.82179022363027</v>
      </c>
      <c r="EC88" s="294">
        <f>(EC$87*$B101+SUM($F$8:$F$10)-((EC$87*$B101+SUM($F$8:$F$10))/$F$11*$F$40)-($F$27*EC$87/$D$7)-SUM($F$14:$F$26,$F$28:$F$33,$F$35:$F$36,$F$41))</f>
        <v>-533.82179022363027</v>
      </c>
      <c r="ED88" s="294">
        <f>(ED$87*$B101+SUM($F$8:$F$10)-((ED$87*$B101+SUM($F$8:$F$10))/$F$11*$F$40)-($F$27*ED$87/$D$7)-SUM($F$14:$F$26,$F$28:$F$33,$F$35:$F$36,$F$41))</f>
        <v>-533.82179022363027</v>
      </c>
      <c r="EE88" s="294">
        <f>(EE$87*$B101+SUM($F$8:$F$10)-((EE$87*$B101+SUM($F$8:$F$10))/$F$11*$F$40)-($F$27*EE$87/$D$7)-SUM($F$14:$F$26,$F$28:$F$33,$F$35:$F$36,$F$41))</f>
        <v>-533.82179022363027</v>
      </c>
      <c r="EF88" s="294">
        <f>(EF$87*$B101+SUM($F$8:$F$10)-((EF$87*$B101+SUM($F$8:$F$10))/$F$11*$F$40)-($F$27*EF$87/$D$7)-SUM($F$14:$F$26,$F$28:$F$33,$F$35:$F$36,$F$41))</f>
        <v>-533.82179022363027</v>
      </c>
      <c r="EG88" s="294">
        <f>(EG$87*$B101+SUM($F$8:$F$10)-((EG$87*$B101+SUM($F$8:$F$10))/$F$11*$F$40)-($F$27*EG$87/$D$7)-SUM($F$14:$F$26,$F$28:$F$33,$F$35:$F$36,$F$41))</f>
        <v>-533.82179022363027</v>
      </c>
      <c r="EH88" s="294">
        <f>(EH$87*$B101+SUM($F$8:$F$10)-((EH$87*$B101+SUM($F$8:$F$10))/$F$11*$F$40)-($F$27*EH$87/$D$7)-SUM($F$14:$F$26,$F$28:$F$33,$F$35:$F$36,$F$41))</f>
        <v>-533.82179022363027</v>
      </c>
      <c r="EI88" s="294">
        <f>(EI$87*$B101+SUM($F$8:$F$10)-((EI$87*$B101+SUM($F$8:$F$10))/$F$11*$F$40)-($F$27*EI$87/$D$7)-SUM($F$14:$F$26,$F$28:$F$33,$F$35:$F$36,$F$41))</f>
        <v>-533.82179022363027</v>
      </c>
      <c r="EJ88" s="294">
        <f>(EJ$87*$B101+SUM($F$8:$F$10)-((EJ$87*$B101+SUM($F$8:$F$10))/$F$11*$F$40)-($F$27*EJ$87/$D$7)-SUM($F$14:$F$26,$F$28:$F$33,$F$35:$F$36,$F$41))</f>
        <v>-533.82179022363027</v>
      </c>
      <c r="EK88" s="294">
        <f>(EK$87*$B101+SUM($F$8:$F$10)-((EK$87*$B101+SUM($F$8:$F$10))/$F$11*$F$40)-($F$27*EK$87/$D$7)-SUM($F$14:$F$26,$F$28:$F$33,$F$35:$F$36,$F$41))</f>
        <v>-533.82179022363027</v>
      </c>
      <c r="EL88" s="294">
        <f>(EL$87*$B101+SUM($F$8:$F$10)-((EL$87*$B101+SUM($F$8:$F$10))/$F$11*$F$40)-($F$27*EL$87/$D$7)-SUM($F$14:$F$26,$F$28:$F$33,$F$35:$F$36,$F$41))</f>
        <v>-533.82179022363027</v>
      </c>
      <c r="EM88" s="294">
        <f>(EM$87*$B101+SUM($F$8:$F$10)-((EM$87*$B101+SUM($F$8:$F$10))/$F$11*$F$40)-($F$27*EM$87/$D$7)-SUM($F$14:$F$26,$F$28:$F$33,$F$35:$F$36,$F$41))</f>
        <v>-533.82179022363027</v>
      </c>
      <c r="EN88" s="294">
        <f>(EN$87*$B101+SUM($F$8:$F$10)-((EN$87*$B101+SUM($F$8:$F$10))/$F$11*$F$40)-($F$27*EN$87/$D$7)-SUM($F$14:$F$26,$F$28:$F$33,$F$35:$F$36,$F$41))</f>
        <v>-533.82179022363027</v>
      </c>
      <c r="EO88" s="294">
        <f>(EO$87*$B101+SUM($F$8:$F$10)-((EO$87*$B101+SUM($F$8:$F$10))/$F$11*$F$40)-($F$27*EO$87/$D$7)-SUM($F$14:$F$26,$F$28:$F$33,$F$35:$F$36,$F$41))</f>
        <v>-533.82179022363027</v>
      </c>
      <c r="EP88" s="294">
        <f>(EP$87*$B101+SUM($F$8:$F$10)-((EP$87*$B101+SUM($F$8:$F$10))/$F$11*$F$40)-($F$27*EP$87/$D$7)-SUM($F$14:$F$26,$F$28:$F$33,$F$35:$F$36,$F$41))</f>
        <v>-533.82179022363027</v>
      </c>
      <c r="EQ88" s="294">
        <f>(EQ$87*$B101+SUM($F$8:$F$10)-((EQ$87*$B101+SUM($F$8:$F$10))/$F$11*$F$40)-($F$27*EQ$87/$D$7)-SUM($F$14:$F$26,$F$28:$F$33,$F$35:$F$36,$F$41))</f>
        <v>-533.82179022363027</v>
      </c>
      <c r="ER88" s="294">
        <f>(ER$87*$B101+SUM($F$8:$F$10)-((ER$87*$B101+SUM($F$8:$F$10))/$F$11*$F$40)-($F$27*ER$87/$D$7)-SUM($F$14:$F$26,$F$28:$F$33,$F$35:$F$36,$F$41))</f>
        <v>-533.82179022363027</v>
      </c>
      <c r="ES88" s="294">
        <f>(ES$87*$B101+SUM($F$8:$F$10)-((ES$87*$B101+SUM($F$8:$F$10))/$F$11*$F$40)-($F$27*ES$87/$D$7)-SUM($F$14:$F$26,$F$28:$F$33,$F$35:$F$36,$F$41))</f>
        <v>-533.82179022363027</v>
      </c>
      <c r="ET88" s="294">
        <f>(ET$87*$B101+SUM($F$8:$F$10)-((ET$87*$B101+SUM($F$8:$F$10))/$F$11*$F$40)-($F$27*ET$87/$D$7)-SUM($F$14:$F$26,$F$28:$F$33,$F$35:$F$36,$F$41))</f>
        <v>-533.82179022363027</v>
      </c>
      <c r="EU88" s="294">
        <f>(EU$87*$B101+SUM($F$8:$F$10)-((EU$87*$B101+SUM($F$8:$F$10))/$F$11*$F$40)-($F$27*EU$87/$D$7)-SUM($F$14:$F$26,$F$28:$F$33,$F$35:$F$36,$F$41))</f>
        <v>-533.82179022363027</v>
      </c>
      <c r="EV88" s="294">
        <f>(EV$87*$B101+SUM($F$8:$F$10)-((EV$87*$B101+SUM($F$8:$F$10))/$F$11*$F$40)-($F$27*EV$87/$D$7)-SUM($F$14:$F$26,$F$28:$F$33,$F$35:$F$36,$F$41))</f>
        <v>-533.82179022363027</v>
      </c>
      <c r="EW88" s="294">
        <f>(EW$87*$B101+SUM($F$8:$F$10)-((EW$87*$B101+SUM($F$8:$F$10))/$F$11*$F$40)-($F$27*EW$87/$D$7)-SUM($F$14:$F$26,$F$28:$F$33,$F$35:$F$36,$F$41))</f>
        <v>-533.82179022363027</v>
      </c>
      <c r="EX88" s="294">
        <f>(EX$87*$B101+SUM($F$8:$F$10)-((EX$87*$B101+SUM($F$8:$F$10))/$F$11*$F$40)-($F$27*EX$87/$D$7)-SUM($F$14:$F$26,$F$28:$F$33,$F$35:$F$36,$F$41))</f>
        <v>-533.82179022363027</v>
      </c>
      <c r="EY88" s="294">
        <f>(EY$87*$B101+SUM($F$8:$F$10)-((EY$87*$B101+SUM($F$8:$F$10))/$F$11*$F$40)-($F$27*EY$87/$D$7)-SUM($F$14:$F$26,$F$28:$F$33,$F$35:$F$36,$F$41))</f>
        <v>-533.82179022363027</v>
      </c>
      <c r="EZ88" s="294">
        <f>(EZ$87*$B101+SUM($F$8:$F$10)-((EZ$87*$B101+SUM($F$8:$F$10))/$F$11*$F$40)-($F$27*EZ$87/$D$7)-SUM($F$14:$F$26,$F$28:$F$33,$F$35:$F$36,$F$41))</f>
        <v>-533.82179022363027</v>
      </c>
      <c r="FA88" s="294">
        <f>(FA$87*$B101+SUM($F$8:$F$10)-((FA$87*$B101+SUM($F$8:$F$10))/$F$11*$F$40)-($F$27*FA$87/$D$7)-SUM($F$14:$F$26,$F$28:$F$33,$F$35:$F$36,$F$41))</f>
        <v>-533.82179022363027</v>
      </c>
      <c r="FB88" s="294">
        <f>(FB$87*$B101+SUM($F$8:$F$10)-((FB$87*$B101+SUM($F$8:$F$10))/$F$11*$F$40)-($F$27*FB$87/$D$7)-SUM($F$14:$F$26,$F$28:$F$33,$F$35:$F$36,$F$41))</f>
        <v>-533.82179022363027</v>
      </c>
      <c r="FC88" s="294">
        <f>(FC$87*$B101+SUM($F$8:$F$10)-((FC$87*$B101+SUM($F$8:$F$10))/$F$11*$F$40)-($F$27*FC$87/$D$7)-SUM($F$14:$F$26,$F$28:$F$33,$F$35:$F$36,$F$41))</f>
        <v>-533.82179022363027</v>
      </c>
      <c r="FD88" s="294">
        <f>(FD$87*$B101+SUM($F$8:$F$10)-((FD$87*$B101+SUM($F$8:$F$10))/$F$11*$F$40)-($F$27*FD$87/$D$7)-SUM($F$14:$F$26,$F$28:$F$33,$F$35:$F$36,$F$41))</f>
        <v>-533.82179022363027</v>
      </c>
      <c r="FE88" s="294">
        <f>(FE$87*$B101+SUM($F$8:$F$10)-((FE$87*$B101+SUM($F$8:$F$10))/$F$11*$F$40)-($F$27*FE$87/$D$7)-SUM($F$14:$F$26,$F$28:$F$33,$F$35:$F$36,$F$41))</f>
        <v>-533.82179022363027</v>
      </c>
      <c r="FF88" s="294">
        <f>(FF$87*$B101+SUM($F$8:$F$10)-((FF$87*$B101+SUM($F$8:$F$10))/$F$11*$F$40)-($F$27*FF$87/$D$7)-SUM($F$14:$F$26,$F$28:$F$33,$F$35:$F$36,$F$41))</f>
        <v>-533.82179022363027</v>
      </c>
      <c r="FG88" s="294">
        <f>(FG$87*$B101+SUM($F$8:$F$10)-((FG$87*$B101+SUM($F$8:$F$10))/$F$11*$F$40)-($F$27*FG$87/$D$7)-SUM($F$14:$F$26,$F$28:$F$33,$F$35:$F$36,$F$41))</f>
        <v>-533.82179022363027</v>
      </c>
      <c r="FH88" s="294">
        <f>(FH$87*$B101+SUM($F$8:$F$10)-((FH$87*$B101+SUM($F$8:$F$10))/$F$11*$F$40)-($F$27*FH$87/$D$7)-SUM($F$14:$F$26,$F$28:$F$33,$F$35:$F$36,$F$41))</f>
        <v>-533.82179022363027</v>
      </c>
      <c r="FI88" s="294">
        <f>(FI$87*$B101+SUM($F$8:$F$10)-((FI$87*$B101+SUM($F$8:$F$10))/$F$11*$F$40)-($F$27*FI$87/$D$7)-SUM($F$14:$F$26,$F$28:$F$33,$F$35:$F$36,$F$41))</f>
        <v>-533.82179022363027</v>
      </c>
      <c r="FJ88" s="294">
        <f>(FJ$87*$B101+SUM($F$8:$F$10)-((FJ$87*$B101+SUM($F$8:$F$10))/$F$11*$F$40)-($F$27*FJ$87/$D$7)-SUM($F$14:$F$26,$F$28:$F$33,$F$35:$F$36,$F$41))</f>
        <v>-533.82179022363027</v>
      </c>
      <c r="FK88" s="294">
        <f>(FK$87*$B101+SUM($F$8:$F$10)-((FK$87*$B101+SUM($F$8:$F$10))/$F$11*$F$40)-($F$27*FK$87/$D$7)-SUM($F$14:$F$26,$F$28:$F$33,$F$35:$F$36,$F$41))</f>
        <v>-533.82179022363027</v>
      </c>
      <c r="FL88" s="294">
        <f>(FL$87*$B101+SUM($F$8:$F$10)-((FL$87*$B101+SUM($F$8:$F$10))/$F$11*$F$40)-($F$27*FL$87/$D$7)-SUM($F$14:$F$26,$F$28:$F$33,$F$35:$F$36,$F$41))</f>
        <v>-533.82179022363027</v>
      </c>
      <c r="FM88" s="294">
        <f>(FM$87*$B101+SUM($F$8:$F$10)-((FM$87*$B101+SUM($F$8:$F$10))/$F$11*$F$40)-($F$27*FM$87/$D$7)-SUM($F$14:$F$26,$F$28:$F$33,$F$35:$F$36,$F$41))</f>
        <v>-533.82179022363027</v>
      </c>
      <c r="FN88" s="294">
        <f>(FN$87*$B101+SUM($F$8:$F$10)-((FN$87*$B101+SUM($F$8:$F$10))/$F$11*$F$40)-($F$27*FN$87/$D$7)-SUM($F$14:$F$26,$F$28:$F$33,$F$35:$F$36,$F$41))</f>
        <v>-533.82179022363027</v>
      </c>
      <c r="FO88" s="294">
        <f>(FO$87*$B101+SUM($F$8:$F$10)-((FO$87*$B101+SUM($F$8:$F$10))/$F$11*$F$40)-($F$27*FO$87/$D$7)-SUM($F$14:$F$26,$F$28:$F$33,$F$35:$F$36,$F$41))</f>
        <v>-533.82179022363027</v>
      </c>
      <c r="FP88" s="294">
        <f>(FP$87*$B101+SUM($F$8:$F$10)-((FP$87*$B101+SUM($F$8:$F$10))/$F$11*$F$40)-($F$27*FP$87/$D$7)-SUM($F$14:$F$26,$F$28:$F$33,$F$35:$F$36,$F$41))</f>
        <v>-533.82179022363027</v>
      </c>
      <c r="FQ88" s="294">
        <f>(FQ$87*$B101+SUM($F$8:$F$10)-((FQ$87*$B101+SUM($F$8:$F$10))/$F$11*$F$40)-($F$27*FQ$87/$D$7)-SUM($F$14:$F$26,$F$28:$F$33,$F$35:$F$36,$F$41))</f>
        <v>-533.82179022363027</v>
      </c>
      <c r="FR88" s="294">
        <f>(FR$87*$B101+SUM($F$8:$F$10)-((FR$87*$B101+SUM($F$8:$F$10))/$F$11*$F$40)-($F$27*FR$87/$D$7)-SUM($F$14:$F$26,$F$28:$F$33,$F$35:$F$36,$F$41))</f>
        <v>-533.82179022363027</v>
      </c>
      <c r="FS88" s="294">
        <f>(FS$87*$B101+SUM($F$8:$F$10)-((FS$87*$B101+SUM($F$8:$F$10))/$F$11*$F$40)-($F$27*FS$87/$D$7)-SUM($F$14:$F$26,$F$28:$F$33,$F$35:$F$36,$F$41))</f>
        <v>-533.82179022363027</v>
      </c>
      <c r="FT88" s="294">
        <f>(FT$87*$B101+SUM($F$8:$F$10)-((FT$87*$B101+SUM($F$8:$F$10))/$F$11*$F$40)-($F$27*FT$87/$D$7)-SUM($F$14:$F$26,$F$28:$F$33,$F$35:$F$36,$F$41))</f>
        <v>-533.82179022363027</v>
      </c>
      <c r="FU88" s="294">
        <f>(FU$87*$B101+SUM($F$8:$F$10)-((FU$87*$B101+SUM($F$8:$F$10))/$F$11*$F$40)-($F$27*FU$87/$D$7)-SUM($F$14:$F$26,$F$28:$F$33,$F$35:$F$36,$F$41))</f>
        <v>-533.82179022363027</v>
      </c>
      <c r="FV88" s="294">
        <f>(FV$87*$B101+SUM($F$8:$F$10)-((FV$87*$B101+SUM($F$8:$F$10))/$F$11*$F$40)-($F$27*FV$87/$D$7)-SUM($F$14:$F$26,$F$28:$F$33,$F$35:$F$36,$F$41))</f>
        <v>-533.82179022363027</v>
      </c>
      <c r="FW88" s="294">
        <f>(FW$87*$B101+SUM($F$8:$F$10)-((FW$87*$B101+SUM($F$8:$F$10))/$F$11*$F$40)-($F$27*FW$87/$D$7)-SUM($F$14:$F$26,$F$28:$F$33,$F$35:$F$36,$F$41))</f>
        <v>-533.82179022363027</v>
      </c>
      <c r="FX88" s="294">
        <f>(FX$87*$B101+SUM($F$8:$F$10)-((FX$87*$B101+SUM($F$8:$F$10))/$F$11*$F$40)-($F$27*FX$87/$D$7)-SUM($F$14:$F$26,$F$28:$F$33,$F$35:$F$36,$F$41))</f>
        <v>-533.82179022363027</v>
      </c>
      <c r="FY88" s="294">
        <f>(FY$87*$B101+SUM($F$8:$F$10)-((FY$87*$B101+SUM($F$8:$F$10))/$F$11*$F$40)-($F$27*FY$87/$D$7)-SUM($F$14:$F$26,$F$28:$F$33,$F$35:$F$36,$F$41))</f>
        <v>-533.82179022363027</v>
      </c>
      <c r="FZ88" s="294">
        <f>(FZ$87*$B101+SUM($F$8:$F$10)-((FZ$87*$B101+SUM($F$8:$F$10))/$F$11*$F$40)-($F$27*FZ$87/$D$7)-SUM($F$14:$F$26,$F$28:$F$33,$F$35:$F$36,$F$41))</f>
        <v>-533.82179022363027</v>
      </c>
      <c r="GA88" s="294">
        <f>(GA$87*$B101+SUM($F$8:$F$10)-((GA$87*$B101+SUM($F$8:$F$10))/$F$11*$F$40)-($F$27*GA$87/$D$7)-SUM($F$14:$F$26,$F$28:$F$33,$F$35:$F$36,$F$41))</f>
        <v>-533.82179022363027</v>
      </c>
      <c r="GB88" s="294">
        <f>(GB$87*$B101+SUM($F$8:$F$10)-((GB$87*$B101+SUM($F$8:$F$10))/$F$11*$F$40)-($F$27*GB$87/$D$7)-SUM($F$14:$F$26,$F$28:$F$33,$F$35:$F$36,$F$41))</f>
        <v>-533.82179022363027</v>
      </c>
      <c r="GC88" s="294">
        <f>(GC$87*$B101+SUM($F$8:$F$10)-((GC$87*$B101+SUM($F$8:$F$10))/$F$11*$F$40)-($F$27*GC$87/$D$7)-SUM($F$14:$F$26,$F$28:$F$33,$F$35:$F$36,$F$41))</f>
        <v>-533.82179022363027</v>
      </c>
      <c r="GD88" s="294">
        <f>(GD$87*$B101+SUM($F$8:$F$10)-((GD$87*$B101+SUM($F$8:$F$10))/$F$11*$F$40)-($F$27*GD$87/$D$7)-SUM($F$14:$F$26,$F$28:$F$33,$F$35:$F$36,$F$41))</f>
        <v>-533.82179022363027</v>
      </c>
      <c r="GE88" s="294">
        <f>(GE$87*$B101+SUM($F$8:$F$10)-((GE$87*$B101+SUM($F$8:$F$10))/$F$11*$F$40)-($F$27*GE$87/$D$7)-SUM($F$14:$F$26,$F$28:$F$33,$F$35:$F$36,$F$41))</f>
        <v>-533.82179022363027</v>
      </c>
      <c r="GF88" s="294">
        <f>(GF$87*$B101+SUM($F$8:$F$10)-((GF$87*$B101+SUM($F$8:$F$10))/$F$11*$F$40)-($F$27*GF$87/$D$7)-SUM($F$14:$F$26,$F$28:$F$33,$F$35:$F$36,$F$41))</f>
        <v>-533.82179022363027</v>
      </c>
      <c r="GG88" s="294">
        <f>(GG$87*$B101+SUM($F$8:$F$10)-((GG$87*$B101+SUM($F$8:$F$10))/$F$11*$F$40)-($F$27*GG$87/$D$7)-SUM($F$14:$F$26,$F$28:$F$33,$F$35:$F$36,$F$41))</f>
        <v>-533.82179022363027</v>
      </c>
      <c r="GH88" s="294">
        <f>(GH$87*$B101+SUM($F$8:$F$10)-((GH$87*$B101+SUM($F$8:$F$10))/$F$11*$F$40)-($F$27*GH$87/$D$7)-SUM($F$14:$F$26,$F$28:$F$33,$F$35:$F$36,$F$41))</f>
        <v>-533.82179022363027</v>
      </c>
      <c r="GI88" s="294">
        <f>(GI$87*$B101+SUM($F$8:$F$10)-((GI$87*$B101+SUM($F$8:$F$10))/$F$11*$F$40)-($F$27*GI$87/$D$7)-SUM($F$14:$F$26,$F$28:$F$33,$F$35:$F$36,$F$41))</f>
        <v>-533.82179022363027</v>
      </c>
      <c r="GJ88" s="294">
        <f>(GJ$87*$B101+SUM($F$8:$F$10)-((GJ$87*$B101+SUM($F$8:$F$10))/$F$11*$F$40)-($F$27*GJ$87/$D$7)-SUM($F$14:$F$26,$F$28:$F$33,$F$35:$F$36,$F$41))</f>
        <v>-533.82179022363027</v>
      </c>
      <c r="GK88" s="294">
        <f>(GK$87*$B101+SUM($F$8:$F$10)-((GK$87*$B101+SUM($F$8:$F$10))/$F$11*$F$40)-($F$27*GK$87/$D$7)-SUM($F$14:$F$26,$F$28:$F$33,$F$35:$F$36,$F$41))</f>
        <v>-533.82179022363027</v>
      </c>
      <c r="GL88" s="294">
        <f>(GL$87*$B101+SUM($F$8:$F$10)-((GL$87*$B101+SUM($F$8:$F$10))/$F$11*$F$40)-($F$27*GL$87/$D$7)-SUM($F$14:$F$26,$F$28:$F$33,$F$35:$F$36,$F$41))</f>
        <v>-533.82179022363027</v>
      </c>
      <c r="GM88" s="294">
        <f>(GM$87*$B101+SUM($F$8:$F$10)-((GM$87*$B101+SUM($F$8:$F$10))/$F$11*$F$40)-($F$27*GM$87/$D$7)-SUM($F$14:$F$26,$F$28:$F$33,$F$35:$F$36,$F$41))</f>
        <v>-533.82179022363027</v>
      </c>
      <c r="GN88" s="294">
        <f>(GN$87*$B101+SUM($F$8:$F$10)-((GN$87*$B101+SUM($F$8:$F$10))/$F$11*$F$40)-($F$27*GN$87/$D$7)-SUM($F$14:$F$26,$F$28:$F$33,$F$35:$F$36,$F$41))</f>
        <v>-533.82179022363027</v>
      </c>
      <c r="GO88" s="294">
        <f>(GO$87*$B101+SUM($F$8:$F$10)-((GO$87*$B101+SUM($F$8:$F$10))/$F$11*$F$40)-($F$27*GO$87/$D$7)-SUM($F$14:$F$26,$F$28:$F$33,$F$35:$F$36,$F$41))</f>
        <v>-533.82179022363027</v>
      </c>
      <c r="GP88" s="294">
        <f>(GP$87*$B101+SUM($F$8:$F$10)-((GP$87*$B101+SUM($F$8:$F$10))/$F$11*$F$40)-($F$27*GP$87/$D$7)-SUM($F$14:$F$26,$F$28:$F$33,$F$35:$F$36,$F$41))</f>
        <v>-533.82179022363027</v>
      </c>
      <c r="GQ88" s="294">
        <f>(GQ$87*$B101+SUM($F$8:$F$10)-((GQ$87*$B101+SUM($F$8:$F$10))/$F$11*$F$40)-($F$27*GQ$87/$D$7)-SUM($F$14:$F$26,$F$28:$F$33,$F$35:$F$36,$F$41))</f>
        <v>-533.82179022363027</v>
      </c>
      <c r="GR88" s="294">
        <f>(GR$87*$B101+SUM($F$8:$F$10)-((GR$87*$B101+SUM($F$8:$F$10))/$F$11*$F$40)-($F$27*GR$87/$D$7)-SUM($F$14:$F$26,$F$28:$F$33,$F$35:$F$36,$F$41))</f>
        <v>-533.82179022363027</v>
      </c>
      <c r="GS88" s="294">
        <f>(GS$87*$B101+SUM($F$8:$F$10)-((GS$87*$B101+SUM($F$8:$F$10))/$F$11*$F$40)-($F$27*GS$87/$D$7)-SUM($F$14:$F$26,$F$28:$F$33,$F$35:$F$36,$F$41))</f>
        <v>-533.82179022363027</v>
      </c>
      <c r="GT88" s="294">
        <f>(GT$87*$B101+SUM($F$8:$F$10)-((GT$87*$B101+SUM($F$8:$F$10))/$F$11*$F$40)-($F$27*GT$87/$D$7)-SUM($F$14:$F$26,$F$28:$F$33,$F$35:$F$36,$F$41))</f>
        <v>-533.82179022363027</v>
      </c>
      <c r="GU88" s="294">
        <f>(GU$87*$B101+SUM($F$8:$F$10)-((GU$87*$B101+SUM($F$8:$F$10))/$F$11*$F$40)-($F$27*GU$87/$D$7)-SUM($F$14:$F$26,$F$28:$F$33,$F$35:$F$36,$F$41))</f>
        <v>-533.82179022363027</v>
      </c>
      <c r="GV88" s="294">
        <f>(GV$87*$B101+SUM($F$8:$F$10)-((GV$87*$B101+SUM($F$8:$F$10))/$F$11*$F$40)-($F$27*GV$87/$D$7)-SUM($F$14:$F$26,$F$28:$F$33,$F$35:$F$36,$F$41))</f>
        <v>-533.82179022363027</v>
      </c>
      <c r="GW88" s="294">
        <f>(GW$87*$B101+SUM($F$8:$F$10)-((GW$87*$B101+SUM($F$8:$F$10))/$F$11*$F$40)-($F$27*GW$87/$D$7)-SUM($F$14:$F$26,$F$28:$F$33,$F$35:$F$36,$F$41))</f>
        <v>-533.82179022363027</v>
      </c>
      <c r="GX88" s="294">
        <f>(GX$87*$B101+SUM($F$8:$F$10)-((GX$87*$B101+SUM($F$8:$F$10))/$F$11*$F$40)-($F$27*GX$87/$D$7)-SUM($F$14:$F$26,$F$28:$F$33,$F$35:$F$36,$F$41))</f>
        <v>-533.82179022363027</v>
      </c>
      <c r="GY88" s="294">
        <f>(GY$87*$B101+SUM($F$8:$F$10)-((GY$87*$B101+SUM($F$8:$F$10))/$F$11*$F$40)-($F$27*GY$87/$D$7)-SUM($F$14:$F$26,$F$28:$F$33,$F$35:$F$36,$F$41))</f>
        <v>-533.82179022363027</v>
      </c>
      <c r="GZ88" s="294">
        <f>(GZ$87*$B101+SUM($F$8:$F$10)-((GZ$87*$B101+SUM($F$8:$F$10))/$F$11*$F$40)-($F$27*GZ$87/$D$7)-SUM($F$14:$F$26,$F$28:$F$33,$F$35:$F$36,$F$41))</f>
        <v>-533.82179022363027</v>
      </c>
      <c r="HA88" s="294">
        <f>(HA$87*$B101+SUM($F$8:$F$10)-((HA$87*$B101+SUM($F$8:$F$10))/$F$11*$F$40)-($F$27*HA$87/$D$7)-SUM($F$14:$F$26,$F$28:$F$33,$F$35:$F$36,$F$41))</f>
        <v>-533.82179022363027</v>
      </c>
      <c r="HB88" s="294">
        <f>(HB$87*$B101+SUM($F$8:$F$10)-((HB$87*$B101+SUM($F$8:$F$10))/$F$11*$F$40)-($F$27*HB$87/$D$7)-SUM($F$14:$F$26,$F$28:$F$33,$F$35:$F$36,$F$41))</f>
        <v>-533.82179022363027</v>
      </c>
      <c r="HC88" s="294">
        <f>(HC$87*$B101+SUM($F$8:$F$10)-((HC$87*$B101+SUM($F$8:$F$10))/$F$11*$F$40)-($F$27*HC$87/$D$7)-SUM($F$14:$F$26,$F$28:$F$33,$F$35:$F$36,$F$41))</f>
        <v>-533.82179022363027</v>
      </c>
      <c r="HD88" s="294">
        <f>(HD$87*$B101+SUM($F$8:$F$10)-((HD$87*$B101+SUM($F$8:$F$10))/$F$11*$F$40)-($F$27*HD$87/$D$7)-SUM($F$14:$F$26,$F$28:$F$33,$F$35:$F$36,$F$41))</f>
        <v>-533.82179022363027</v>
      </c>
      <c r="HE88" s="294">
        <f>(HE$87*$B101+SUM($F$8:$F$10)-((HE$87*$B101+SUM($F$8:$F$10))/$F$11*$F$40)-($F$27*HE$87/$D$7)-SUM($F$14:$F$26,$F$28:$F$33,$F$35:$F$36,$F$41))</f>
        <v>-533.82179022363027</v>
      </c>
      <c r="HF88" s="294">
        <f>(HF$87*$B101+SUM($F$8:$F$10)-((HF$87*$B101+SUM($F$8:$F$10))/$F$11*$F$40)-($F$27*HF$87/$D$7)-SUM($F$14:$F$26,$F$28:$F$33,$F$35:$F$36,$F$41))</f>
        <v>-533.82179022363027</v>
      </c>
      <c r="HG88" s="294">
        <f>(HG$87*$B101+SUM($F$8:$F$10)-((HG$87*$B101+SUM($F$8:$F$10))/$F$11*$F$40)-($F$27*HG$87/$D$7)-SUM($F$14:$F$26,$F$28:$F$33,$F$35:$F$36,$F$41))</f>
        <v>-533.82179022363027</v>
      </c>
      <c r="HH88" s="294">
        <f>(HH$87*$B101+SUM($F$8:$F$10)-((HH$87*$B101+SUM($F$8:$F$10))/$F$11*$F$40)-($F$27*HH$87/$D$7)-SUM($F$14:$F$26,$F$28:$F$33,$F$35:$F$36,$F$41))</f>
        <v>-533.82179022363027</v>
      </c>
      <c r="HI88" s="294">
        <f>(HI$87*$B101+SUM($F$8:$F$10)-((HI$87*$B101+SUM($F$8:$F$10))/$F$11*$F$40)-($F$27*HI$87/$D$7)-SUM($F$14:$F$26,$F$28:$F$33,$F$35:$F$36,$F$41))</f>
        <v>-533.82179022363027</v>
      </c>
      <c r="HJ88" s="294">
        <f>(HJ$87*$B101+SUM($F$8:$F$10)-((HJ$87*$B101+SUM($F$8:$F$10))/$F$11*$F$40)-($F$27*HJ$87/$D$7)-SUM($F$14:$F$26,$F$28:$F$33,$F$35:$F$36,$F$41))</f>
        <v>-533.82179022363027</v>
      </c>
      <c r="HK88" s="294">
        <f>(HK$87*$B101+SUM($F$8:$F$10)-((HK$87*$B101+SUM($F$8:$F$10))/$F$11*$F$40)-($F$27*HK$87/$D$7)-SUM($F$14:$F$26,$F$28:$F$33,$F$35:$F$36,$F$41))</f>
        <v>-533.82179022363027</v>
      </c>
      <c r="HL88" s="294">
        <f>(HL$87*$B101+SUM($F$8:$F$10)-((HL$87*$B101+SUM($F$8:$F$10))/$F$11*$F$40)-($F$27*HL$87/$D$7)-SUM($F$14:$F$26,$F$28:$F$33,$F$35:$F$36,$F$41))</f>
        <v>-533.82179022363027</v>
      </c>
      <c r="HM88" s="294">
        <f>(HM$87*$B101+SUM($F$8:$F$10)-((HM$87*$B101+SUM($F$8:$F$10))/$F$11*$F$40)-($F$27*HM$87/$D$7)-SUM($F$14:$F$26,$F$28:$F$33,$F$35:$F$36,$F$41))</f>
        <v>-533.82179022363027</v>
      </c>
      <c r="HN88" s="294">
        <f>(HN$87*$B101+SUM($F$8:$F$10)-((HN$87*$B101+SUM($F$8:$F$10))/$F$11*$F$40)-($F$27*HN$87/$D$7)-SUM($F$14:$F$26,$F$28:$F$33,$F$35:$F$36,$F$41))</f>
        <v>-533.82179022363027</v>
      </c>
      <c r="HO88" s="294">
        <f>(HO$87*$B101+SUM($F$8:$F$10)-((HO$87*$B101+SUM($F$8:$F$10))/$F$11*$F$40)-($F$27*HO$87/$D$7)-SUM($F$14:$F$26,$F$28:$F$33,$F$35:$F$36,$F$41))</f>
        <v>-533.82179022363027</v>
      </c>
      <c r="HP88" s="294">
        <f>(HP$87*$B101+SUM($F$8:$F$10)-((HP$87*$B101+SUM($F$8:$F$10))/$F$11*$F$40)-($F$27*HP$87/$D$7)-SUM($F$14:$F$26,$F$28:$F$33,$F$35:$F$36,$F$41))</f>
        <v>-533.82179022363027</v>
      </c>
      <c r="HQ88" s="294">
        <f>(HQ$87*$B101+SUM($F$8:$F$10)-((HQ$87*$B101+SUM($F$8:$F$10))/$F$11*$F$40)-($F$27*HQ$87/$D$7)-SUM($F$14:$F$26,$F$28:$F$33,$F$35:$F$36,$F$41))</f>
        <v>-533.82179022363027</v>
      </c>
      <c r="HR88" s="294">
        <f>(HR$87*$B101+SUM($F$8:$F$10)-((HR$87*$B101+SUM($F$8:$F$10))/$F$11*$F$40)-($F$27*HR$87/$D$7)-SUM($F$14:$F$26,$F$28:$F$33,$F$35:$F$36,$F$41))</f>
        <v>-533.82179022363027</v>
      </c>
      <c r="HS88" s="294">
        <f>(HS$87*$B101+SUM($F$8:$F$10)-((HS$87*$B101+SUM($F$8:$F$10))/$F$11*$F$40)-($F$27*HS$87/$D$7)-SUM($F$14:$F$26,$F$28:$F$33,$F$35:$F$36,$F$41))</f>
        <v>-533.82179022363027</v>
      </c>
      <c r="HT88" s="294">
        <f>(HT$87*$B101+SUM($F$8:$F$10)-((HT$87*$B101+SUM($F$8:$F$10))/$F$11*$F$40)-($F$27*HT$87/$D$7)-SUM($F$14:$F$26,$F$28:$F$33,$F$35:$F$36,$F$41))</f>
        <v>-533.82179022363027</v>
      </c>
      <c r="HU88" s="294">
        <f>(HU$87*$B101+SUM($F$8:$F$10)-((HU$87*$B101+SUM($F$8:$F$10))/$F$11*$F$40)-($F$27*HU$87/$D$7)-SUM($F$14:$F$26,$F$28:$F$33,$F$35:$F$36,$F$41))</f>
        <v>-533.82179022363027</v>
      </c>
      <c r="HV88" s="294">
        <f>(HV$87*$B101+SUM($F$8:$F$10)-((HV$87*$B101+SUM($F$8:$F$10))/$F$11*$F$40)-($F$27*HV$87/$D$7)-SUM($F$14:$F$26,$F$28:$F$33,$F$35:$F$36,$F$41))</f>
        <v>-533.82179022363027</v>
      </c>
      <c r="HW88" s="294">
        <f>(HW$87*$B101+SUM($F$8:$F$10)-((HW$87*$B101+SUM($F$8:$F$10))/$F$11*$F$40)-($F$27*HW$87/$D$7)-SUM($F$14:$F$26,$F$28:$F$33,$F$35:$F$36,$F$41))</f>
        <v>-533.82179022363027</v>
      </c>
      <c r="HX88" s="294">
        <f>(HX$87*$B101+SUM($F$8:$F$10)-((HX$87*$B101+SUM($F$8:$F$10))/$F$11*$F$40)-($F$27*HX$87/$D$7)-SUM($F$14:$F$26,$F$28:$F$33,$F$35:$F$36,$F$41))</f>
        <v>-533.82179022363027</v>
      </c>
      <c r="HY88" s="294">
        <f>(HY$87*$B101+SUM($F$8:$F$10)-((HY$87*$B101+SUM($F$8:$F$10))/$F$11*$F$40)-($F$27*HY$87/$D$7)-SUM($F$14:$F$26,$F$28:$F$33,$F$35:$F$36,$F$41))</f>
        <v>-533.82179022363027</v>
      </c>
      <c r="HZ88" s="294">
        <f>(HZ$87*$B101+SUM($F$8:$F$10)-((HZ$87*$B101+SUM($F$8:$F$10))/$F$11*$F$40)-($F$27*HZ$87/$D$7)-SUM($F$14:$F$26,$F$28:$F$33,$F$35:$F$36,$F$41))</f>
        <v>-533.82179022363027</v>
      </c>
      <c r="IA88" s="294">
        <f>(IA$87*$B101+SUM($F$8:$F$10)-((IA$87*$B101+SUM($F$8:$F$10))/$F$11*$F$40)-($F$27*IA$87/$D$7)-SUM($F$14:$F$26,$F$28:$F$33,$F$35:$F$36,$F$41))</f>
        <v>-533.82179022363027</v>
      </c>
      <c r="IB88" s="294">
        <f>(IB$87*$B101+SUM($F$8:$F$10)-((IB$87*$B101+SUM($F$8:$F$10))/$F$11*$F$40)-($F$27*IB$87/$D$7)-SUM($F$14:$F$26,$F$28:$F$33,$F$35:$F$36,$F$41))</f>
        <v>-533.82179022363027</v>
      </c>
      <c r="IC88" s="294">
        <f>(IC$87*$B101+SUM($F$8:$F$10)-((IC$87*$B101+SUM($F$8:$F$10))/$F$11*$F$40)-($F$27*IC$87/$D$7)-SUM($F$14:$F$26,$F$28:$F$33,$F$35:$F$36,$F$41))</f>
        <v>-533.82179022363027</v>
      </c>
      <c r="ID88" s="294">
        <f>(ID$87*$B101+SUM($F$8:$F$10)-((ID$87*$B101+SUM($F$8:$F$10))/$F$11*$F$40)-($F$27*ID$87/$D$7)-SUM($F$14:$F$26,$F$28:$F$33,$F$35:$F$36,$F$41))</f>
        <v>-533.82179022363027</v>
      </c>
      <c r="IE88" s="294">
        <f>(IE$87*$B101+SUM($F$8:$F$10)-((IE$87*$B101+SUM($F$8:$F$10))/$F$11*$F$40)-($F$27*IE$87/$D$7)-SUM($F$14:$F$26,$F$28:$F$33,$F$35:$F$36,$F$41))</f>
        <v>-533.82179022363027</v>
      </c>
      <c r="IF88" s="294">
        <f>(IF$87*$B101+SUM($F$8:$F$10)-((IF$87*$B101+SUM($F$8:$F$10))/$F$11*$F$40)-($F$27*IF$87/$D$7)-SUM($F$14:$F$26,$F$28:$F$33,$F$35:$F$36,$F$41))</f>
        <v>-533.82179022363027</v>
      </c>
      <c r="IG88" s="294">
        <f>(IG$87*$B101+SUM($F$8:$F$10)-((IG$87*$B101+SUM($F$8:$F$10))/$F$11*$F$40)-($F$27*IG$87/$D$7)-SUM($F$14:$F$26,$F$28:$F$33,$F$35:$F$36,$F$41))</f>
        <v>-533.82179022363027</v>
      </c>
      <c r="IH88" s="294">
        <f>(IH$87*$B101+SUM($F$8:$F$10)-((IH$87*$B101+SUM($F$8:$F$10))/$F$11*$F$40)-($F$27*IH$87/$D$7)-SUM($F$14:$F$26,$F$28:$F$33,$F$35:$F$36,$F$41))</f>
        <v>-533.82179022363027</v>
      </c>
      <c r="II88" s="294">
        <f>(II$87*$B101+SUM($F$8:$F$10)-((II$87*$B101+SUM($F$8:$F$10))/$F$11*$F$40)-($F$27*II$87/$D$7)-SUM($F$14:$F$26,$F$28:$F$33,$F$35:$F$36,$F$41))</f>
        <v>-533.82179022363027</v>
      </c>
      <c r="IJ88" s="294">
        <f>(IJ$87*$B101+SUM($F$8:$F$10)-((IJ$87*$B101+SUM($F$8:$F$10))/$F$11*$F$40)-($F$27*IJ$87/$D$7)-SUM($F$14:$F$26,$F$28:$F$33,$F$35:$F$36,$F$41))</f>
        <v>-533.82179022363027</v>
      </c>
      <c r="IK88" s="294">
        <f>(IK$87*$B101+SUM($F$8:$F$10)-((IK$87*$B101+SUM($F$8:$F$10))/$F$11*$F$40)-($F$27*IK$87/$D$7)-SUM($F$14:$F$26,$F$28:$F$33,$F$35:$F$36,$F$41))</f>
        <v>-533.82179022363027</v>
      </c>
      <c r="IL88" s="294">
        <f>(IL$87*$B101+SUM($F$8:$F$10)-((IL$87*$B101+SUM($F$8:$F$10))/$F$11*$F$40)-($F$27*IL$87/$D$7)-SUM($F$14:$F$26,$F$28:$F$33,$F$35:$F$36,$F$41))</f>
        <v>-533.82179022363027</v>
      </c>
      <c r="IM88" s="294">
        <f>(IM$87*$B101+SUM($F$8:$F$10)-((IM$87*$B101+SUM($F$8:$F$10))/$F$11*$F$40)-($F$27*IM$87/$D$7)-SUM($F$14:$F$26,$F$28:$F$33,$F$35:$F$36,$F$41))</f>
        <v>-533.82179022363027</v>
      </c>
      <c r="IN88" s="294">
        <f>(IN$87*$B101+SUM($F$8:$F$10)-((IN$87*$B101+SUM($F$8:$F$10))/$F$11*$F$40)-($F$27*IN$87/$D$7)-SUM($F$14:$F$26,$F$28:$F$33,$F$35:$F$36,$F$41))</f>
        <v>-533.82179022363027</v>
      </c>
      <c r="IO88" s="294">
        <f>(IO$87*$B101+SUM($F$8:$F$10)-((IO$87*$B101+SUM($F$8:$F$10))/$F$11*$F$40)-($F$27*IO$87/$D$7)-SUM($F$14:$F$26,$F$28:$F$33,$F$35:$F$36,$F$41))</f>
        <v>-533.82179022363027</v>
      </c>
      <c r="IP88" s="294">
        <f>(IP$87*$B101+SUM($F$8:$F$10)-((IP$87*$B101+SUM($F$8:$F$10))/$F$11*$F$40)-($F$27*IP$87/$D$7)-SUM($F$14:$F$26,$F$28:$F$33,$F$35:$F$36,$F$41))</f>
        <v>-533.82179022363027</v>
      </c>
      <c r="IQ88" s="294">
        <f>(IQ$87*$B101+SUM($F$8:$F$10)-((IQ$87*$B101+SUM($F$8:$F$10))/$F$11*$F$40)-($F$27*IQ$87/$D$7)-SUM($F$14:$F$26,$F$28:$F$33,$F$35:$F$36,$F$41))</f>
        <v>-533.82179022363027</v>
      </c>
      <c r="IR88" s="294">
        <f>(IR$87*$B101+SUM($F$8:$F$10)-((IR$87*$B101+SUM($F$8:$F$10))/$F$11*$F$40)-($F$27*IR$87/$D$7)-SUM($F$14:$F$26,$F$28:$F$33,$F$35:$F$36,$F$41))</f>
        <v>-533.82179022363027</v>
      </c>
      <c r="IS88" s="294">
        <f>(IS$87*$B101+SUM($F$8:$F$10)-((IS$87*$B101+SUM($F$8:$F$10))/$F$11*$F$40)-($F$27*IS$87/$D$7)-SUM($F$14:$F$26,$F$28:$F$33,$F$35:$F$36,$F$41))</f>
        <v>-533.82179022363027</v>
      </c>
      <c r="IT88" s="294">
        <f>(IT$87*$B101+SUM($F$8:$F$10)-((IT$87*$B101+SUM($F$8:$F$10))/$F$11*$F$40)-($F$27*IT$87/$D$7)-SUM($F$14:$F$26,$F$28:$F$33,$F$35:$F$36,$F$41))</f>
        <v>-533.82179022363027</v>
      </c>
      <c r="IU88" s="294">
        <f>(IU$87*$B101+SUM($F$8:$F$10)-((IU$87*$B101+SUM($F$8:$F$10))/$F$11*$F$40)-($F$27*IU$87/$D$7)-SUM($F$14:$F$26,$F$28:$F$33,$F$35:$F$36,$F$41))</f>
        <v>-533.82179022363027</v>
      </c>
      <c r="IV88" s="294">
        <f>(IV$87*$B101+SUM($F$8:$F$10)-((IV$87*$B101+SUM($F$8:$F$10))/$F$11*$F$40)-($F$27*IV$87/$D$7)-SUM($F$14:$F$26,$F$28:$F$33,$F$35:$F$36,$F$41))</f>
        <v>-533.82179022363027</v>
      </c>
      <c r="IW88" s="294">
        <f>(IW$87*$B101+SUM($F$8:$F$10)-((IW$87*$B101+SUM($F$8:$F$10))/$F$11*$F$40)-($F$27*IW$87/$D$7)-SUM($F$14:$F$26,$F$28:$F$33,$F$35:$F$36,$F$41))</f>
        <v>-533.82179022363027</v>
      </c>
      <c r="IX88" s="294">
        <f>(IX$87*$B101+SUM($F$8:$F$10)-((IX$87*$B101+SUM($F$8:$F$10))/$F$11*$F$40)-($F$27*IX$87/$D$7)-SUM($F$14:$F$26,$F$28:$F$33,$F$35:$F$36,$F$41))</f>
        <v>-533.82179022363027</v>
      </c>
      <c r="IY88" s="294">
        <f>(IY$87*$B101+SUM($F$8:$F$10)-((IY$87*$B101+SUM($F$8:$F$10))/$F$11*$F$40)-($F$27*IY$87/$D$7)-SUM($F$14:$F$26,$F$28:$F$33,$F$35:$F$36,$F$41))</f>
        <v>-533.82179022363027</v>
      </c>
      <c r="IZ88" s="294">
        <f>(IZ$87*$B101+SUM($F$8:$F$10)-((IZ$87*$B101+SUM($F$8:$F$10))/$F$11*$F$40)-($F$27*IZ$87/$D$7)-SUM($F$14:$F$26,$F$28:$F$33,$F$35:$F$36,$F$41))</f>
        <v>-533.82179022363027</v>
      </c>
      <c r="JA88" s="294">
        <f>(JA$87*$B101+SUM($F$8:$F$10)-((JA$87*$B101+SUM($F$8:$F$10))/$F$11*$F$40)-($F$27*JA$87/$D$7)-SUM($F$14:$F$26,$F$28:$F$33,$F$35:$F$36,$F$41))</f>
        <v>-533.82179022363027</v>
      </c>
      <c r="JB88" s="294">
        <f>(JB$87*$B101+SUM($F$8:$F$10)-((JB$87*$B101+SUM($F$8:$F$10))/$F$11*$F$40)-($F$27*JB$87/$D$7)-SUM($F$14:$F$26,$F$28:$F$33,$F$35:$F$36,$F$41))</f>
        <v>-533.82179022363027</v>
      </c>
      <c r="JC88" s="294">
        <f>(JC$87*$B101+SUM($F$8:$F$10)-((JC$87*$B101+SUM($F$8:$F$10))/$F$11*$F$40)-($F$27*JC$87/$D$7)-SUM($F$14:$F$26,$F$28:$F$33,$F$35:$F$36,$F$41))</f>
        <v>-533.82179022363027</v>
      </c>
      <c r="JD88" s="294">
        <f>(JD$87*$B101+SUM($F$8:$F$10)-((JD$87*$B101+SUM($F$8:$F$10))/$F$11*$F$40)-($F$27*JD$87/$D$7)-SUM($F$14:$F$26,$F$28:$F$33,$F$35:$F$36,$F$41))</f>
        <v>-533.82179022363027</v>
      </c>
      <c r="JE88" s="294">
        <f>(JE$87*$B101+SUM($F$8:$F$10)-((JE$87*$B101+SUM($F$8:$F$10))/$F$11*$F$40)-($F$27*JE$87/$D$7)-SUM($F$14:$F$26,$F$28:$F$33,$F$35:$F$36,$F$41))</f>
        <v>-533.82179022363027</v>
      </c>
      <c r="JF88" s="294">
        <f>(JF$87*$B101+SUM($F$8:$F$10)-((JF$87*$B101+SUM($F$8:$F$10))/$F$11*$F$40)-($F$27*JF$87/$D$7)-SUM($F$14:$F$26,$F$28:$F$33,$F$35:$F$36,$F$41))</f>
        <v>-533.82179022363027</v>
      </c>
      <c r="JG88" s="294">
        <f>(JG$87*$B101+SUM($F$8:$F$10)-((JG$87*$B101+SUM($F$8:$F$10))/$F$11*$F$40)-($F$27*JG$87/$D$7)-SUM($F$14:$F$26,$F$28:$F$33,$F$35:$F$36,$F$41))</f>
        <v>-533.82179022363027</v>
      </c>
      <c r="JH88" s="294">
        <f>(JH$87*$B101+SUM($F$8:$F$10)-((JH$87*$B101+SUM($F$8:$F$10))/$F$11*$F$40)-($F$27*JH$87/$D$7)-SUM($F$14:$F$26,$F$28:$F$33,$F$35:$F$36,$F$41))</f>
        <v>-533.82179022363027</v>
      </c>
      <c r="JI88" s="294">
        <f>(JI$87*$B101+SUM($F$8:$F$10)-((JI$87*$B101+SUM($F$8:$F$10))/$F$11*$F$40)-($F$27*JI$87/$D$7)-SUM($F$14:$F$26,$F$28:$F$33,$F$35:$F$36,$F$41))</f>
        <v>-533.82179022363027</v>
      </c>
      <c r="JJ88" s="294">
        <f>(JJ$87*$B101+SUM($F$8:$F$10)-((JJ$87*$B101+SUM($F$8:$F$10))/$F$11*$F$40)-($F$27*JJ$87/$D$7)-SUM($F$14:$F$26,$F$28:$F$33,$F$35:$F$36,$F$41))</f>
        <v>-533.82179022363027</v>
      </c>
      <c r="JK88" s="294">
        <f>(JK$87*$B101+SUM($F$8:$F$10)-((JK$87*$B101+SUM($F$8:$F$10))/$F$11*$F$40)-($F$27*JK$87/$D$7)-SUM($F$14:$F$26,$F$28:$F$33,$F$35:$F$36,$F$41))</f>
        <v>-533.82179022363027</v>
      </c>
      <c r="JL88" s="294">
        <f>(JL$87*$B101+SUM($F$8:$F$10)-((JL$87*$B101+SUM($F$8:$F$10))/$F$11*$F$40)-($F$27*JL$87/$D$7)-SUM($F$14:$F$26,$F$28:$F$33,$F$35:$F$36,$F$41))</f>
        <v>-533.82179022363027</v>
      </c>
      <c r="JM88" s="294">
        <f>(JM$87*$B101+SUM($F$8:$F$10)-((JM$87*$B101+SUM($F$8:$F$10))/$F$11*$F$40)-($F$27*JM$87/$D$7)-SUM($F$14:$F$26,$F$28:$F$33,$F$35:$F$36,$F$41))</f>
        <v>-533.82179022363027</v>
      </c>
      <c r="JN88" s="294">
        <f>(JN$87*$B101+SUM($F$8:$F$10)-((JN$87*$B101+SUM($F$8:$F$10))/$F$11*$F$40)-($F$27*JN$87/$D$7)-SUM($F$14:$F$26,$F$28:$F$33,$F$35:$F$36,$F$41))</f>
        <v>-533.82179022363027</v>
      </c>
      <c r="JO88" s="294">
        <f>(JO$87*$B101+SUM($F$8:$F$10)-((JO$87*$B101+SUM($F$8:$F$10))/$F$11*$F$40)-($F$27*JO$87/$D$7)-SUM($F$14:$F$26,$F$28:$F$33,$F$35:$F$36,$F$41))</f>
        <v>-533.82179022363027</v>
      </c>
      <c r="JP88" s="294">
        <f>(JP$87*$B101+SUM($F$8:$F$10)-((JP$87*$B101+SUM($F$8:$F$10))/$F$11*$F$40)-($F$27*JP$87/$D$7)-SUM($F$14:$F$26,$F$28:$F$33,$F$35:$F$36,$F$41))</f>
        <v>-533.82179022363027</v>
      </c>
      <c r="JQ88" s="294">
        <f>(JQ$87*$B101+SUM($F$8:$F$10)-((JQ$87*$B101+SUM($F$8:$F$10))/$F$11*$F$40)-($F$27*JQ$87/$D$7)-SUM($F$14:$F$26,$F$28:$F$33,$F$35:$F$36,$F$41))</f>
        <v>-533.82179022363027</v>
      </c>
      <c r="JR88" s="294">
        <f>(JR$87*$B101+SUM($F$8:$F$10)-((JR$87*$B101+SUM($F$8:$F$10))/$F$11*$F$40)-($F$27*JR$87/$D$7)-SUM($F$14:$F$26,$F$28:$F$33,$F$35:$F$36,$F$41))</f>
        <v>-533.82179022363027</v>
      </c>
      <c r="JS88" s="294">
        <f>(JS$87*$B101+SUM($F$8:$F$10)-((JS$87*$B101+SUM($F$8:$F$10))/$F$11*$F$40)-($F$27*JS$87/$D$7)-SUM($F$14:$F$26,$F$28:$F$33,$F$35:$F$36,$F$41))</f>
        <v>-533.82179022363027</v>
      </c>
      <c r="JT88" s="294">
        <f>(JT$87*$B101+SUM($F$8:$F$10)-((JT$87*$B101+SUM($F$8:$F$10))/$F$11*$F$40)-($F$27*JT$87/$D$7)-SUM($F$14:$F$26,$F$28:$F$33,$F$35:$F$36,$F$41))</f>
        <v>-533.82179022363027</v>
      </c>
      <c r="JU88" s="294">
        <f>(JU$87*$B101+SUM($F$8:$F$10)-((JU$87*$B101+SUM($F$8:$F$10))/$F$11*$F$40)-($F$27*JU$87/$D$7)-SUM($F$14:$F$26,$F$28:$F$33,$F$35:$F$36,$F$41))</f>
        <v>-533.82179022363027</v>
      </c>
      <c r="JV88" s="294">
        <f>(JV$87*$B101+SUM($F$8:$F$10)-((JV$87*$B101+SUM($F$8:$F$10))/$F$11*$F$40)-($F$27*JV$87/$D$7)-SUM($F$14:$F$26,$F$28:$F$33,$F$35:$F$36,$F$41))</f>
        <v>-533.82179022363027</v>
      </c>
      <c r="JW88" s="294">
        <f>(JW$87*$B101+SUM($F$8:$F$10)-((JW$87*$B101+SUM($F$8:$F$10))/$F$11*$F$40)-($F$27*JW$87/$D$7)-SUM($F$14:$F$26,$F$28:$F$33,$F$35:$F$36,$F$41))</f>
        <v>-533.82179022363027</v>
      </c>
      <c r="JX88" s="294">
        <f>(JX$87*$B101+SUM($F$8:$F$10)-((JX$87*$B101+SUM($F$8:$F$10))/$F$11*$F$40)-($F$27*JX$87/$D$7)-SUM($F$14:$F$26,$F$28:$F$33,$F$35:$F$36,$F$41))</f>
        <v>-533.82179022363027</v>
      </c>
      <c r="JY88" s="294">
        <f>(JY$87*$B101+SUM($F$8:$F$10)-((JY$87*$B101+SUM($F$8:$F$10))/$F$11*$F$40)-($F$27*JY$87/$D$7)-SUM($F$14:$F$26,$F$28:$F$33,$F$35:$F$36,$F$41))</f>
        <v>-533.82179022363027</v>
      </c>
      <c r="JZ88" s="294">
        <f>(JZ$87*$B101+SUM($F$8:$F$10)-((JZ$87*$B101+SUM($F$8:$F$10))/$F$11*$F$40)-($F$27*JZ$87/$D$7)-SUM($F$14:$F$26,$F$28:$F$33,$F$35:$F$36,$F$41))</f>
        <v>-533.82179022363027</v>
      </c>
      <c r="KA88" s="294">
        <f>(KA$87*$B101+SUM($F$8:$F$10)-((KA$87*$B101+SUM($F$8:$F$10))/$F$11*$F$40)-($F$27*KA$87/$D$7)-SUM($F$14:$F$26,$F$28:$F$33,$F$35:$F$36,$F$41))</f>
        <v>-533.82179022363027</v>
      </c>
      <c r="KB88" s="294">
        <f>(KB$87*$B101+SUM($F$8:$F$10)-((KB$87*$B101+SUM($F$8:$F$10))/$F$11*$F$40)-($F$27*KB$87/$D$7)-SUM($F$14:$F$26,$F$28:$F$33,$F$35:$F$36,$F$41))</f>
        <v>-533.82179022363027</v>
      </c>
      <c r="KC88" s="294">
        <f>(KC$87*$B101+SUM($F$8:$F$10)-((KC$87*$B101+SUM($F$8:$F$10))/$F$11*$F$40)-($F$27*KC$87/$D$7)-SUM($F$14:$F$26,$F$28:$F$33,$F$35:$F$36,$F$41))</f>
        <v>-533.82179022363027</v>
      </c>
      <c r="KD88" s="294">
        <f>(KD$87*$B101+SUM($F$8:$F$10)-((KD$87*$B101+SUM($F$8:$F$10))/$F$11*$F$40)-($F$27*KD$87/$D$7)-SUM($F$14:$F$26,$F$28:$F$33,$F$35:$F$36,$F$41))</f>
        <v>-533.82179022363027</v>
      </c>
      <c r="KE88" s="294">
        <f>(KE$87*$B101+SUM($F$8:$F$10)-((KE$87*$B101+SUM($F$8:$F$10))/$F$11*$F$40)-($F$27*KE$87/$D$7)-SUM($F$14:$F$26,$F$28:$F$33,$F$35:$F$36,$F$41))</f>
        <v>-533.82179022363027</v>
      </c>
      <c r="KF88" s="294">
        <f>(KF$87*$B101+SUM($F$8:$F$10)-((KF$87*$B101+SUM($F$8:$F$10))/$F$11*$F$40)-($F$27*KF$87/$D$7)-SUM($F$14:$F$26,$F$28:$F$33,$F$35:$F$36,$F$41))</f>
        <v>-533.82179022363027</v>
      </c>
      <c r="KG88" s="294">
        <f>(KG$87*$B101+SUM($F$8:$F$10)-((KG$87*$B101+SUM($F$8:$F$10))/$F$11*$F$40)-($F$27*KG$87/$D$7)-SUM($F$14:$F$26,$F$28:$F$33,$F$35:$F$36,$F$41))</f>
        <v>-533.82179022363027</v>
      </c>
      <c r="KH88" s="294">
        <f>(KH$87*$B101+SUM($F$8:$F$10)-((KH$87*$B101+SUM($F$8:$F$10))/$F$11*$F$40)-($F$27*KH$87/$D$7)-SUM($F$14:$F$26,$F$28:$F$33,$F$35:$F$36,$F$41))</f>
        <v>-533.82179022363027</v>
      </c>
      <c r="KI88" s="294">
        <f>(KI$87*$B101+SUM($F$8:$F$10)-((KI$87*$B101+SUM($F$8:$F$10))/$F$11*$F$40)-($F$27*KI$87/$D$7)-SUM($F$14:$F$26,$F$28:$F$33,$F$35:$F$36,$F$41))</f>
        <v>-533.82179022363027</v>
      </c>
      <c r="KJ88" s="294">
        <f>(KJ$87*$B101+SUM($F$8:$F$10)-((KJ$87*$B101+SUM($F$8:$F$10))/$F$11*$F$40)-($F$27*KJ$87/$D$7)-SUM($F$14:$F$26,$F$28:$F$33,$F$35:$F$36,$F$41))</f>
        <v>-533.82179022363027</v>
      </c>
      <c r="KK88" s="294">
        <f>(KK$87*$B101+SUM($F$8:$F$10)-((KK$87*$B101+SUM($F$8:$F$10))/$F$11*$F$40)-($F$27*KK$87/$D$7)-SUM($F$14:$F$26,$F$28:$F$33,$F$35:$F$36,$F$41))</f>
        <v>-533.82179022363027</v>
      </c>
      <c r="KL88" s="294">
        <f>(KL$87*$B101+SUM($F$8:$F$10)-((KL$87*$B101+SUM($F$8:$F$10))/$F$11*$F$40)-($F$27*KL$87/$D$7)-SUM($F$14:$F$26,$F$28:$F$33,$F$35:$F$36,$F$41))</f>
        <v>-533.82179022363027</v>
      </c>
      <c r="KM88" s="294">
        <f>(KM$87*$B101+SUM($F$8:$F$10)-((KM$87*$B101+SUM($F$8:$F$10))/$F$11*$F$40)-($F$27*KM$87/$D$7)-SUM($F$14:$F$26,$F$28:$F$33,$F$35:$F$36,$F$41))</f>
        <v>-533.82179022363027</v>
      </c>
      <c r="KN88" s="294">
        <f>(KN$87*$B101+SUM($F$8:$F$10)-((KN$87*$B101+SUM($F$8:$F$10))/$F$11*$F$40)-($F$27*KN$87/$D$7)-SUM($F$14:$F$26,$F$28:$F$33,$F$35:$F$36,$F$41))</f>
        <v>-533.82179022363027</v>
      </c>
      <c r="KO88" s="294">
        <f>(KO$87*$B101+SUM($F$8:$F$10)-((KO$87*$B101+SUM($F$8:$F$10))/$F$11*$F$40)-($F$27*KO$87/$D$7)-SUM($F$14:$F$26,$F$28:$F$33,$F$35:$F$36,$F$41))</f>
        <v>-533.82179022363027</v>
      </c>
      <c r="KP88" s="294">
        <f>(KP$87*$B101+SUM($F$8:$F$10)-((KP$87*$B101+SUM($F$8:$F$10))/$F$11*$F$40)-($F$27*KP$87/$D$7)-SUM($F$14:$F$26,$F$28:$F$33,$F$35:$F$36,$F$41))</f>
        <v>-533.82179022363027</v>
      </c>
      <c r="KQ88" s="294">
        <f>(KQ$87*$B101+SUM($F$8:$F$10)-((KQ$87*$B101+SUM($F$8:$F$10))/$F$11*$F$40)-($F$27*KQ$87/$D$7)-SUM($F$14:$F$26,$F$28:$F$33,$F$35:$F$36,$F$41))</f>
        <v>-533.82179022363027</v>
      </c>
      <c r="KR88" s="294">
        <f>(KR$87*$B101+SUM($F$8:$F$10)-((KR$87*$B101+SUM($F$8:$F$10))/$F$11*$F$40)-($F$27*KR$87/$D$7)-SUM($F$14:$F$26,$F$28:$F$33,$F$35:$F$36,$F$41))</f>
        <v>-533.82179022363027</v>
      </c>
      <c r="KS88" s="294">
        <f>(KS$87*$B101+SUM($F$8:$F$10)-((KS$87*$B101+SUM($F$8:$F$10))/$F$11*$F$40)-($F$27*KS$87/$D$7)-SUM($F$14:$F$26,$F$28:$F$33,$F$35:$F$36,$F$41))</f>
        <v>-533.82179022363027</v>
      </c>
      <c r="KT88" s="294">
        <f>(KT$87*$B101+SUM($F$8:$F$10)-((KT$87*$B101+SUM($F$8:$F$10))/$F$11*$F$40)-($F$27*KT$87/$D$7)-SUM($F$14:$F$26,$F$28:$F$33,$F$35:$F$36,$F$41))</f>
        <v>-533.82179022363027</v>
      </c>
      <c r="KU88" s="294">
        <f>(KU$87*$B101+SUM($F$8:$F$10)-((KU$87*$B101+SUM($F$8:$F$10))/$F$11*$F$40)-($F$27*KU$87/$D$7)-SUM($F$14:$F$26,$F$28:$F$33,$F$35:$F$36,$F$41))</f>
        <v>-533.82179022363027</v>
      </c>
      <c r="KV88" s="294">
        <f>(KV$87*$B101+SUM($F$8:$F$10)-((KV$87*$B101+SUM($F$8:$F$10))/$F$11*$F$40)-($F$27*KV$87/$D$7)-SUM($F$14:$F$26,$F$28:$F$33,$F$35:$F$36,$F$41))</f>
        <v>-533.82179022363027</v>
      </c>
      <c r="KW88" s="294">
        <f>(KW$87*$B101+SUM($F$8:$F$10)-((KW$87*$B101+SUM($F$8:$F$10))/$F$11*$F$40)-($F$27*KW$87/$D$7)-SUM($F$14:$F$26,$F$28:$F$33,$F$35:$F$36,$F$41))</f>
        <v>-533.82179022363027</v>
      </c>
      <c r="KX88" s="294">
        <f>(KX$87*$B101+SUM($F$8:$F$10)-((KX$87*$B101+SUM($F$8:$F$10))/$F$11*$F$40)-($F$27*KX$87/$D$7)-SUM($F$14:$F$26,$F$28:$F$33,$F$35:$F$36,$F$41))</f>
        <v>-533.82179022363027</v>
      </c>
      <c r="KY88" s="294">
        <f>(KY$87*$B101+SUM($F$8:$F$10)-((KY$87*$B101+SUM($F$8:$F$10))/$F$11*$F$40)-($F$27*KY$87/$D$7)-SUM($F$14:$F$26,$F$28:$F$33,$F$35:$F$36,$F$41))</f>
        <v>-533.82179022363027</v>
      </c>
      <c r="KZ88" s="294">
        <f>(KZ$87*$B101+SUM($F$8:$F$10)-((KZ$87*$B101+SUM($F$8:$F$10))/$F$11*$F$40)-($F$27*KZ$87/$D$7)-SUM($F$14:$F$26,$F$28:$F$33,$F$35:$F$36,$F$41))</f>
        <v>-533.82179022363027</v>
      </c>
      <c r="LA88" s="294">
        <f>(LA$87*$B101+SUM($F$8:$F$10)-((LA$87*$B101+SUM($F$8:$F$10))/$F$11*$F$40)-($F$27*LA$87/$D$7)-SUM($F$14:$F$26,$F$28:$F$33,$F$35:$F$36,$F$41))</f>
        <v>-533.82179022363027</v>
      </c>
      <c r="LB88" s="294">
        <f>(LB$87*$B101+SUM($F$8:$F$10)-((LB$87*$B101+SUM($F$8:$F$10))/$F$11*$F$40)-($F$27*LB$87/$D$7)-SUM($F$14:$F$26,$F$28:$F$33,$F$35:$F$36,$F$41))</f>
        <v>-533.82179022363027</v>
      </c>
      <c r="LC88" s="294">
        <f>(LC$87*$B101+SUM($F$8:$F$10)-((LC$87*$B101+SUM($F$8:$F$10))/$F$11*$F$40)-($F$27*LC$87/$D$7)-SUM($F$14:$F$26,$F$28:$F$33,$F$35:$F$36,$F$41))</f>
        <v>-533.82179022363027</v>
      </c>
      <c r="LD88" s="294">
        <f>(LD$87*$B101+SUM($F$8:$F$10)-((LD$87*$B101+SUM($F$8:$F$10))/$F$11*$F$40)-($F$27*LD$87/$D$7)-SUM($F$14:$F$26,$F$28:$F$33,$F$35:$F$36,$F$41))</f>
        <v>-533.82179022363027</v>
      </c>
      <c r="LE88" s="294">
        <f>(LE$87*$B101+SUM($F$8:$F$10)-((LE$87*$B101+SUM($F$8:$F$10))/$F$11*$F$40)-($F$27*LE$87/$D$7)-SUM($F$14:$F$26,$F$28:$F$33,$F$35:$F$36,$F$41))</f>
        <v>-533.82179022363027</v>
      </c>
      <c r="LF88" s="294">
        <f>(LF$87*$B101+SUM($F$8:$F$10)-((LF$87*$B101+SUM($F$8:$F$10))/$F$11*$F$40)-($F$27*LF$87/$D$7)-SUM($F$14:$F$26,$F$28:$F$33,$F$35:$F$36,$F$41))</f>
        <v>-533.82179022363027</v>
      </c>
      <c r="LG88" s="294">
        <f>(LG$87*$B101+SUM($F$8:$F$10)-((LG$87*$B101+SUM($F$8:$F$10))/$F$11*$F$40)-($F$27*LG$87/$D$7)-SUM($F$14:$F$26,$F$28:$F$33,$F$35:$F$36,$F$41))</f>
        <v>-533.82179022363027</v>
      </c>
      <c r="LH88" s="294">
        <f>(LH$87*$B101+SUM($F$8:$F$10)-((LH$87*$B101+SUM($F$8:$F$10))/$F$11*$F$40)-($F$27*LH$87/$D$7)-SUM($F$14:$F$26,$F$28:$F$33,$F$35:$F$36,$F$41))</f>
        <v>-533.82179022363027</v>
      </c>
      <c r="LI88" s="294">
        <f>(LI$87*$B101+SUM($F$8:$F$10)-((LI$87*$B101+SUM($F$8:$F$10))/$F$11*$F$40)-($F$27*LI$87/$D$7)-SUM($F$14:$F$26,$F$28:$F$33,$F$35:$F$36,$F$41))</f>
        <v>-533.82179022363027</v>
      </c>
      <c r="LJ88" s="294">
        <f>(LJ$87*$B101+SUM($F$8:$F$10)-((LJ$87*$B101+SUM($F$8:$F$10))/$F$11*$F$40)-($F$27*LJ$87/$D$7)-SUM($F$14:$F$26,$F$28:$F$33,$F$35:$F$36,$F$41))</f>
        <v>-533.82179022363027</v>
      </c>
      <c r="LK88" s="294">
        <f>(LK$87*$B101+SUM($F$8:$F$10)-((LK$87*$B101+SUM($F$8:$F$10))/$F$11*$F$40)-($F$27*LK$87/$D$7)-SUM($F$14:$F$26,$F$28:$F$33,$F$35:$F$36,$F$41))</f>
        <v>-533.82179022363027</v>
      </c>
      <c r="LL88" s="294">
        <f>(LL$87*$B101+SUM($F$8:$F$10)-((LL$87*$B101+SUM($F$8:$F$10))/$F$11*$F$40)-($F$27*LL$87/$D$7)-SUM($F$14:$F$26,$F$28:$F$33,$F$35:$F$36,$F$41))</f>
        <v>-533.82179022363027</v>
      </c>
      <c r="LM88" s="294">
        <f>(LM$87*$B101+SUM($F$8:$F$10)-((LM$87*$B101+SUM($F$8:$F$10))/$F$11*$F$40)-($F$27*LM$87/$D$7)-SUM($F$14:$F$26,$F$28:$F$33,$F$35:$F$36,$F$41))</f>
        <v>-533.82179022363027</v>
      </c>
      <c r="LN88" s="294">
        <f>(LN$87*$B101+SUM($F$8:$F$10)-((LN$87*$B101+SUM($F$8:$F$10))/$F$11*$F$40)-($F$27*LN$87/$D$7)-SUM($F$14:$F$26,$F$28:$F$33,$F$35:$F$36,$F$41))</f>
        <v>-533.82179022363027</v>
      </c>
      <c r="LO88" s="294">
        <f>(LO$87*$B101+SUM($F$8:$F$10)-((LO$87*$B101+SUM($F$8:$F$10))/$F$11*$F$40)-($F$27*LO$87/$D$7)-SUM($F$14:$F$26,$F$28:$F$33,$F$35:$F$36,$F$41))</f>
        <v>-533.82179022363027</v>
      </c>
      <c r="LP88" s="294">
        <f>(LP$87*$B101+SUM($F$8:$F$10)-((LP$87*$B101+SUM($F$8:$F$10))/$F$11*$F$40)-($F$27*LP$87/$D$7)-SUM($F$14:$F$26,$F$28:$F$33,$F$35:$F$36,$F$41))</f>
        <v>-533.82179022363027</v>
      </c>
      <c r="LQ88" s="294">
        <f>(LQ$87*$B101+SUM($F$8:$F$10)-((LQ$87*$B101+SUM($F$8:$F$10))/$F$11*$F$40)-($F$27*LQ$87/$D$7)-SUM($F$14:$F$26,$F$28:$F$33,$F$35:$F$36,$F$41))</f>
        <v>-533.82179022363027</v>
      </c>
      <c r="LR88" s="294">
        <f>(LR$87*$B101+SUM($F$8:$F$10)-((LR$87*$B101+SUM($F$8:$F$10))/$F$11*$F$40)-($F$27*LR$87/$D$7)-SUM($F$14:$F$26,$F$28:$F$33,$F$35:$F$36,$F$41))</f>
        <v>-533.82179022363027</v>
      </c>
      <c r="LS88" s="294">
        <f>(LS$87*$B101+SUM($F$8:$F$10)-((LS$87*$B101+SUM($F$8:$F$10))/$F$11*$F$40)-($F$27*LS$87/$D$7)-SUM($F$14:$F$26,$F$28:$F$33,$F$35:$F$36,$F$41))</f>
        <v>-533.82179022363027</v>
      </c>
      <c r="LT88" s="294">
        <f>(LT$87*$B101+SUM($F$8:$F$10)-((LT$87*$B101+SUM($F$8:$F$10))/$F$11*$F$40)-($F$27*LT$87/$D$7)-SUM($F$14:$F$26,$F$28:$F$33,$F$35:$F$36,$F$41))</f>
        <v>-533.82179022363027</v>
      </c>
      <c r="LU88" s="294">
        <f>(LU$87*$B101+SUM($F$8:$F$10)-((LU$87*$B101+SUM($F$8:$F$10))/$F$11*$F$40)-($F$27*LU$87/$D$7)-SUM($F$14:$F$26,$F$28:$F$33,$F$35:$F$36,$F$41))</f>
        <v>-533.82179022363027</v>
      </c>
      <c r="LV88" s="294">
        <f>(LV$87*$B101+SUM($F$8:$F$10)-((LV$87*$B101+SUM($F$8:$F$10))/$F$11*$F$40)-($F$27*LV$87/$D$7)-SUM($F$14:$F$26,$F$28:$F$33,$F$35:$F$36,$F$41))</f>
        <v>-533.82179022363027</v>
      </c>
      <c r="LW88" s="294">
        <f>(LW$87*$B101+SUM($F$8:$F$10)-((LW$87*$B101+SUM($F$8:$F$10))/$F$11*$F$40)-($F$27*LW$87/$D$7)-SUM($F$14:$F$26,$F$28:$F$33,$F$35:$F$36,$F$41))</f>
        <v>-533.82179022363027</v>
      </c>
      <c r="LX88" s="294">
        <f>(LX$87*$B101+SUM($F$8:$F$10)-((LX$87*$B101+SUM($F$8:$F$10))/$F$11*$F$40)-($F$27*LX$87/$D$7)-SUM($F$14:$F$26,$F$28:$F$33,$F$35:$F$36,$F$41))</f>
        <v>-533.82179022363027</v>
      </c>
      <c r="LY88" s="294">
        <f>(LY$87*$B101+SUM($F$8:$F$10)-((LY$87*$B101+SUM($F$8:$F$10))/$F$11*$F$40)-($F$27*LY$87/$D$7)-SUM($F$14:$F$26,$F$28:$F$33,$F$35:$F$36,$F$41))</f>
        <v>-533.82179022363027</v>
      </c>
      <c r="LZ88" s="294">
        <f>(LZ$87*$B101+SUM($F$8:$F$10)-((LZ$87*$B101+SUM($F$8:$F$10))/$F$11*$F$40)-($F$27*LZ$87/$D$7)-SUM($F$14:$F$26,$F$28:$F$33,$F$35:$F$36,$F$41))</f>
        <v>-533.82179022363027</v>
      </c>
      <c r="MA88" s="294">
        <f>(MA$87*$B101+SUM($F$8:$F$10)-((MA$87*$B101+SUM($F$8:$F$10))/$F$11*$F$40)-($F$27*MA$87/$D$7)-SUM($F$14:$F$26,$F$28:$F$33,$F$35:$F$36,$F$41))</f>
        <v>-533.82179022363027</v>
      </c>
      <c r="MB88" s="294">
        <f>(MB$87*$B101+SUM($F$8:$F$10)-((MB$87*$B101+SUM($F$8:$F$10))/$F$11*$F$40)-($F$27*MB$87/$D$7)-SUM($F$14:$F$26,$F$28:$F$33,$F$35:$F$36,$F$41))</f>
        <v>-533.82179022363027</v>
      </c>
      <c r="MC88" s="294">
        <f>(MC$87*$B101+SUM($F$8:$F$10)-((MC$87*$B101+SUM($F$8:$F$10))/$F$11*$F$40)-($F$27*MC$87/$D$7)-SUM($F$14:$F$26,$F$28:$F$33,$F$35:$F$36,$F$41))</f>
        <v>-533.82179022363027</v>
      </c>
      <c r="MD88" s="294">
        <f>(MD$87*$B101+SUM($F$8:$F$10)-((MD$87*$B101+SUM($F$8:$F$10))/$F$11*$F$40)-($F$27*MD$87/$D$7)-SUM($F$14:$F$26,$F$28:$F$33,$F$35:$F$36,$F$41))</f>
        <v>-533.82179022363027</v>
      </c>
      <c r="ME88" s="294">
        <f>(ME$87*$B101+SUM($F$8:$F$10)-((ME$87*$B101+SUM($F$8:$F$10))/$F$11*$F$40)-($F$27*ME$87/$D$7)-SUM($F$14:$F$26,$F$28:$F$33,$F$35:$F$36,$F$41))</f>
        <v>-533.82179022363027</v>
      </c>
      <c r="MF88" s="294">
        <f>(MF$87*$B101+SUM($F$8:$F$10)-((MF$87*$B101+SUM($F$8:$F$10))/$F$11*$F$40)-($F$27*MF$87/$D$7)-SUM($F$14:$F$26,$F$28:$F$33,$F$35:$F$36,$F$41))</f>
        <v>-533.82179022363027</v>
      </c>
      <c r="MG88" s="294">
        <f>(MG$87*$B101+SUM($F$8:$F$10)-((MG$87*$B101+SUM($F$8:$F$10))/$F$11*$F$40)-($F$27*MG$87/$D$7)-SUM($F$14:$F$26,$F$28:$F$33,$F$35:$F$36,$F$41))</f>
        <v>-533.82179022363027</v>
      </c>
      <c r="MH88" s="294">
        <f>(MH$87*$B101+SUM($F$8:$F$10)-((MH$87*$B101+SUM($F$8:$F$10))/$F$11*$F$40)-($F$27*MH$87/$D$7)-SUM($F$14:$F$26,$F$28:$F$33,$F$35:$F$36,$F$41))</f>
        <v>-533.82179022363027</v>
      </c>
      <c r="MI88" s="294">
        <f>(MI$87*$B101+SUM($F$8:$F$10)-((MI$87*$B101+SUM($F$8:$F$10))/$F$11*$F$40)-($F$27*MI$87/$D$7)-SUM($F$14:$F$26,$F$28:$F$33,$F$35:$F$36,$F$41))</f>
        <v>-533.82179022363027</v>
      </c>
      <c r="MJ88" s="294">
        <f>(MJ$87*$B101+SUM($F$8:$F$10)-((MJ$87*$B101+SUM($F$8:$F$10))/$F$11*$F$40)-($F$27*MJ$87/$D$7)-SUM($F$14:$F$26,$F$28:$F$33,$F$35:$F$36,$F$41))</f>
        <v>-533.82179022363027</v>
      </c>
      <c r="MK88" s="294">
        <f>(MK$87*$B101+SUM($F$8:$F$10)-((MK$87*$B101+SUM($F$8:$F$10))/$F$11*$F$40)-($F$27*MK$87/$D$7)-SUM($F$14:$F$26,$F$28:$F$33,$F$35:$F$36,$F$41))</f>
        <v>-533.82179022363027</v>
      </c>
      <c r="ML88" s="294">
        <f>(ML$87*$B101+SUM($F$8:$F$10)-((ML$87*$B101+SUM($F$8:$F$10))/$F$11*$F$40)-($F$27*ML$87/$D$7)-SUM($F$14:$F$26,$F$28:$F$33,$F$35:$F$36,$F$41))</f>
        <v>-533.82179022363027</v>
      </c>
      <c r="MM88" s="294">
        <f>(MM$87*$B101+SUM($F$8:$F$10)-((MM$87*$B101+SUM($F$8:$F$10))/$F$11*$F$40)-($F$27*MM$87/$D$7)-SUM($F$14:$F$26,$F$28:$F$33,$F$35:$F$36,$F$41))</f>
        <v>-533.82179022363027</v>
      </c>
      <c r="MN88" s="294">
        <f>(MN$87*$B101+SUM($F$8:$F$10)-((MN$87*$B101+SUM($F$8:$F$10))/$F$11*$F$40)-($F$27*MN$87/$D$7)-SUM($F$14:$F$26,$F$28:$F$33,$F$35:$F$36,$F$41))</f>
        <v>-533.82179022363027</v>
      </c>
      <c r="MO88" s="294">
        <f>(MO$87*$B101+SUM($F$8:$F$10)-((MO$87*$B101+SUM($F$8:$F$10))/$F$11*$F$40)-($F$27*MO$87/$D$7)-SUM($F$14:$F$26,$F$28:$F$33,$F$35:$F$36,$F$41))</f>
        <v>-533.82179022363027</v>
      </c>
      <c r="MP88" s="294">
        <f>(MP$87*$B101+SUM($F$8:$F$10)-((MP$87*$B101+SUM($F$8:$F$10))/$F$11*$F$40)-($F$27*MP$87/$D$7)-SUM($F$14:$F$26,$F$28:$F$33,$F$35:$F$36,$F$41))</f>
        <v>-533.82179022363027</v>
      </c>
      <c r="MQ88" s="294">
        <f>(MQ$87*$B101+SUM($F$8:$F$10)-((MQ$87*$B101+SUM($F$8:$F$10))/$F$11*$F$40)-($F$27*MQ$87/$D$7)-SUM($F$14:$F$26,$F$28:$F$33,$F$35:$F$36,$F$41))</f>
        <v>-533.82179022363027</v>
      </c>
      <c r="MR88" s="294">
        <f>(MR$87*$B101+SUM($F$8:$F$10)-((MR$87*$B101+SUM($F$8:$F$10))/$F$11*$F$40)-($F$27*MR$87/$D$7)-SUM($F$14:$F$26,$F$28:$F$33,$F$35:$F$36,$F$41))</f>
        <v>-533.82179022363027</v>
      </c>
      <c r="MS88" s="294">
        <f>(MS$87*$B101+SUM($F$8:$F$10)-((MS$87*$B101+SUM($F$8:$F$10))/$F$11*$F$40)-($F$27*MS$87/$D$7)-SUM($F$14:$F$26,$F$28:$F$33,$F$35:$F$36,$F$41))</f>
        <v>-533.82179022363027</v>
      </c>
      <c r="MT88" s="294">
        <f>(MT$87*$B101+SUM($F$8:$F$10)-((MT$87*$B101+SUM($F$8:$F$10))/$F$11*$F$40)-($F$27*MT$87/$D$7)-SUM($F$14:$F$26,$F$28:$F$33,$F$35:$F$36,$F$41))</f>
        <v>-533.82179022363027</v>
      </c>
      <c r="MU88" s="294">
        <f>(MU$87*$B101+SUM($F$8:$F$10)-((MU$87*$B101+SUM($F$8:$F$10))/$F$11*$F$40)-($F$27*MU$87/$D$7)-SUM($F$14:$F$26,$F$28:$F$33,$F$35:$F$36,$F$41))</f>
        <v>-533.82179022363027</v>
      </c>
      <c r="MV88" s="294">
        <f>(MV$87*$B101+SUM($F$8:$F$10)-((MV$87*$B101+SUM($F$8:$F$10))/$F$11*$F$40)-($F$27*MV$87/$D$7)-SUM($F$14:$F$26,$F$28:$F$33,$F$35:$F$36,$F$41))</f>
        <v>-533.82179022363027</v>
      </c>
      <c r="MW88" s="294">
        <f>(MW$87*$B101+SUM($F$8:$F$10)-((MW$87*$B101+SUM($F$8:$F$10))/$F$11*$F$40)-($F$27*MW$87/$D$7)-SUM($F$14:$F$26,$F$28:$F$33,$F$35:$F$36,$F$41))</f>
        <v>-533.82179022363027</v>
      </c>
      <c r="MX88" s="294">
        <f>(MX$87*$B101+SUM($F$8:$F$10)-((MX$87*$B101+SUM($F$8:$F$10))/$F$11*$F$40)-($F$27*MX$87/$D$7)-SUM($F$14:$F$26,$F$28:$F$33,$F$35:$F$36,$F$41))</f>
        <v>-533.82179022363027</v>
      </c>
      <c r="MY88" s="294">
        <f>(MY$87*$B101+SUM($F$8:$F$10)-((MY$87*$B101+SUM($F$8:$F$10))/$F$11*$F$40)-($F$27*MY$87/$D$7)-SUM($F$14:$F$26,$F$28:$F$33,$F$35:$F$36,$F$41))</f>
        <v>-533.82179022363027</v>
      </c>
      <c r="MZ88" s="294">
        <f>(MZ$87*$B101+SUM($F$8:$F$10)-((MZ$87*$B101+SUM($F$8:$F$10))/$F$11*$F$40)-($F$27*MZ$87/$D$7)-SUM($F$14:$F$26,$F$28:$F$33,$F$35:$F$36,$F$41))</f>
        <v>-533.82179022363027</v>
      </c>
      <c r="NA88" s="294">
        <f>(NA$87*$B101+SUM($F$8:$F$10)-((NA$87*$B101+SUM($F$8:$F$10))/$F$11*$F$40)-($F$27*NA$87/$D$7)-SUM($F$14:$F$26,$F$28:$F$33,$F$35:$F$36,$F$41))</f>
        <v>-533.82179022363027</v>
      </c>
      <c r="NB88" s="294">
        <f>(NB$87*$B101+SUM($F$8:$F$10)-((NB$87*$B101+SUM($F$8:$F$10))/$F$11*$F$40)-($F$27*NB$87/$D$7)-SUM($F$14:$F$26,$F$28:$F$33,$F$35:$F$36,$F$41))</f>
        <v>-533.82179022363027</v>
      </c>
      <c r="NC88" s="294">
        <f>(NC$87*$B101+SUM($F$8:$F$10)-((NC$87*$B101+SUM($F$8:$F$10))/$F$11*$F$40)-($F$27*NC$87/$D$7)-SUM($F$14:$F$26,$F$28:$F$33,$F$35:$F$36,$F$41))</f>
        <v>-533.82179022363027</v>
      </c>
      <c r="ND88" s="294">
        <f>(ND$87*$B101+SUM($F$8:$F$10)-((ND$87*$B101+SUM($F$8:$F$10))/$F$11*$F$40)-($F$27*ND$87/$D$7)-SUM($F$14:$F$26,$F$28:$F$33,$F$35:$F$36,$F$41))</f>
        <v>-533.82179022363027</v>
      </c>
      <c r="NE88" s="294">
        <f>(NE$87*$B101+SUM($F$8:$F$10)-((NE$87*$B101+SUM($F$8:$F$10))/$F$11*$F$40)-($F$27*NE$87/$D$7)-SUM($F$14:$F$26,$F$28:$F$33,$F$35:$F$36,$F$41))</f>
        <v>-533.82179022363027</v>
      </c>
      <c r="NF88" s="294">
        <f>(NF$87*$B101+SUM($F$8:$F$10)-((NF$87*$B101+SUM($F$8:$F$10))/$F$11*$F$40)-($F$27*NF$87/$D$7)-SUM($F$14:$F$26,$F$28:$F$33,$F$35:$F$36,$F$41))</f>
        <v>-533.82179022363027</v>
      </c>
      <c r="NG88" s="294">
        <f>(NG$87*$B101+SUM($F$8:$F$10)-((NG$87*$B101+SUM($F$8:$F$10))/$F$11*$F$40)-($F$27*NG$87/$D$7)-SUM($F$14:$F$26,$F$28:$F$33,$F$35:$F$36,$F$41))</f>
        <v>-533.82179022363027</v>
      </c>
      <c r="NH88" s="294">
        <f>(NH$87*$B101+SUM($F$8:$F$10)-((NH$87*$B101+SUM($F$8:$F$10))/$F$11*$F$40)-($F$27*NH$87/$D$7)-SUM($F$14:$F$26,$F$28:$F$33,$F$35:$F$36,$F$41))</f>
        <v>-533.82179022363027</v>
      </c>
      <c r="NI88" s="294">
        <f>(NI$87*$B101+SUM($F$8:$F$10)-((NI$87*$B101+SUM($F$8:$F$10))/$F$11*$F$40)-($F$27*NI$87/$D$7)-SUM($F$14:$F$26,$F$28:$F$33,$F$35:$F$36,$F$41))</f>
        <v>-533.82179022363027</v>
      </c>
      <c r="NJ88" s="294">
        <f>(NJ$87*$B101+SUM($F$8:$F$10)-((NJ$87*$B101+SUM($F$8:$F$10))/$F$11*$F$40)-($F$27*NJ$87/$D$7)-SUM($F$14:$F$26,$F$28:$F$33,$F$35:$F$36,$F$41))</f>
        <v>-533.82179022363027</v>
      </c>
      <c r="NK88" s="294">
        <f>(NK$87*$B101+SUM($F$8:$F$10)-((NK$87*$B101+SUM($F$8:$F$10))/$F$11*$F$40)-($F$27*NK$87/$D$7)-SUM($F$14:$F$26,$F$28:$F$33,$F$35:$F$36,$F$41))</f>
        <v>-533.82179022363027</v>
      </c>
      <c r="NL88" s="294">
        <f>(NL$87*$B101+SUM($F$8:$F$10)-((NL$87*$B101+SUM($F$8:$F$10))/$F$11*$F$40)-($F$27*NL$87/$D$7)-SUM($F$14:$F$26,$F$28:$F$33,$F$35:$F$36,$F$41))</f>
        <v>-533.82179022363027</v>
      </c>
      <c r="NM88" s="294">
        <f>(NM$87*$B101+SUM($F$8:$F$10)-((NM$87*$B101+SUM($F$8:$F$10))/$F$11*$F$40)-($F$27*NM$87/$D$7)-SUM($F$14:$F$26,$F$28:$F$33,$F$35:$F$36,$F$41))</f>
        <v>-533.82179022363027</v>
      </c>
      <c r="NN88" s="294">
        <f>(NN$87*$B101+SUM($F$8:$F$10)-((NN$87*$B101+SUM($F$8:$F$10))/$F$11*$F$40)-($F$27*NN$87/$D$7)-SUM($F$14:$F$26,$F$28:$F$33,$F$35:$F$36,$F$41))</f>
        <v>-533.82179022363027</v>
      </c>
      <c r="NO88" s="294">
        <f>(NO$87*$B101+SUM($F$8:$F$10)-((NO$87*$B101+SUM($F$8:$F$10))/$F$11*$F$40)-($F$27*NO$87/$D$7)-SUM($F$14:$F$26,$F$28:$F$33,$F$35:$F$36,$F$41))</f>
        <v>-533.82179022363027</v>
      </c>
      <c r="NP88" s="294">
        <f>(NP$87*$B101+SUM($F$8:$F$10)-((NP$87*$B101+SUM($F$8:$F$10))/$F$11*$F$40)-($F$27*NP$87/$D$7)-SUM($F$14:$F$26,$F$28:$F$33,$F$35:$F$36,$F$41))</f>
        <v>-533.82179022363027</v>
      </c>
      <c r="NQ88" s="294">
        <f>(NQ$87*$B101+SUM($F$8:$F$10)-((NQ$87*$B101+SUM($F$8:$F$10))/$F$11*$F$40)-($F$27*NQ$87/$D$7)-SUM($F$14:$F$26,$F$28:$F$33,$F$35:$F$36,$F$41))</f>
        <v>-533.82179022363027</v>
      </c>
      <c r="NR88" s="294">
        <f>(NR$87*$B101+SUM($F$8:$F$10)-((NR$87*$B101+SUM($F$8:$F$10))/$F$11*$F$40)-($F$27*NR$87/$D$7)-SUM($F$14:$F$26,$F$28:$F$33,$F$35:$F$36,$F$41))</f>
        <v>-533.82179022363027</v>
      </c>
      <c r="NS88" s="294">
        <f>(NS$87*$B101+SUM($F$8:$F$10)-((NS$87*$B101+SUM($F$8:$F$10))/$F$11*$F$40)-($F$27*NS$87/$D$7)-SUM($F$14:$F$26,$F$28:$F$33,$F$35:$F$36,$F$41))</f>
        <v>-533.82179022363027</v>
      </c>
      <c r="NT88" s="294">
        <f>(NT$87*$B101+SUM($F$8:$F$10)-((NT$87*$B101+SUM($F$8:$F$10))/$F$11*$F$40)-($F$27*NT$87/$D$7)-SUM($F$14:$F$26,$F$28:$F$33,$F$35:$F$36,$F$41))</f>
        <v>-533.82179022363027</v>
      </c>
      <c r="NU88" s="294">
        <f>(NU$87*$B101+SUM($F$8:$F$10)-((NU$87*$B101+SUM($F$8:$F$10))/$F$11*$F$40)-($F$27*NU$87/$D$7)-SUM($F$14:$F$26,$F$28:$F$33,$F$35:$F$36,$F$41))</f>
        <v>-533.82179022363027</v>
      </c>
      <c r="NV88" s="294">
        <f>(NV$87*$B101+SUM($F$8:$F$10)-((NV$87*$B101+SUM($F$8:$F$10))/$F$11*$F$40)-($F$27*NV$87/$D$7)-SUM($F$14:$F$26,$F$28:$F$33,$F$35:$F$36,$F$41))</f>
        <v>-533.82179022363027</v>
      </c>
      <c r="NW88" s="294">
        <f>(NW$87*$B101+SUM($F$8:$F$10)-((NW$87*$B101+SUM($F$8:$F$10))/$F$11*$F$40)-($F$27*NW$87/$D$7)-SUM($F$14:$F$26,$F$28:$F$33,$F$35:$F$36,$F$41))</f>
        <v>-533.82179022363027</v>
      </c>
      <c r="NX88" s="294">
        <f>(NX$87*$B101+SUM($F$8:$F$10)-((NX$87*$B101+SUM($F$8:$F$10))/$F$11*$F$40)-($F$27*NX$87/$D$7)-SUM($F$14:$F$26,$F$28:$F$33,$F$35:$F$36,$F$41))</f>
        <v>-533.82179022363027</v>
      </c>
      <c r="NY88" s="294">
        <f>(NY$87*$B101+SUM($F$8:$F$10)-((NY$87*$B101+SUM($F$8:$F$10))/$F$11*$F$40)-($F$27*NY$87/$D$7)-SUM($F$14:$F$26,$F$28:$F$33,$F$35:$F$36,$F$41))</f>
        <v>-533.82179022363027</v>
      </c>
      <c r="NZ88" s="294">
        <f>(NZ$87*$B101+SUM($F$8:$F$10)-((NZ$87*$B101+SUM($F$8:$F$10))/$F$11*$F$40)-($F$27*NZ$87/$D$7)-SUM($F$14:$F$26,$F$28:$F$33,$F$35:$F$36,$F$41))</f>
        <v>-533.82179022363027</v>
      </c>
      <c r="OA88" s="294">
        <f>(OA$87*$B101+SUM($F$8:$F$10)-((OA$87*$B101+SUM($F$8:$F$10))/$F$11*$F$40)-($F$27*OA$87/$D$7)-SUM($F$14:$F$26,$F$28:$F$33,$F$35:$F$36,$F$41))</f>
        <v>-533.82179022363027</v>
      </c>
      <c r="OB88" s="294">
        <f>(OB$87*$B101+SUM($F$8:$F$10)-((OB$87*$B101+SUM($F$8:$F$10))/$F$11*$F$40)-($F$27*OB$87/$D$7)-SUM($F$14:$F$26,$F$28:$F$33,$F$35:$F$36,$F$41))</f>
        <v>-533.82179022363027</v>
      </c>
      <c r="OC88" s="294">
        <f>(OC$87*$B101+SUM($F$8:$F$10)-((OC$87*$B101+SUM($F$8:$F$10))/$F$11*$F$40)-($F$27*OC$87/$D$7)-SUM($F$14:$F$26,$F$28:$F$33,$F$35:$F$36,$F$41))</f>
        <v>-533.82179022363027</v>
      </c>
      <c r="OD88" s="294">
        <f>(OD$87*$B101+SUM($F$8:$F$10)-((OD$87*$B101+SUM($F$8:$F$10))/$F$11*$F$40)-($F$27*OD$87/$D$7)-SUM($F$14:$F$26,$F$28:$F$33,$F$35:$F$36,$F$41))</f>
        <v>-533.82179022363027</v>
      </c>
      <c r="OE88" s="294">
        <f>(OE$87*$B101+SUM($F$8:$F$10)-((OE$87*$B101+SUM($F$8:$F$10))/$F$11*$F$40)-($F$27*OE$87/$D$7)-SUM($F$14:$F$26,$F$28:$F$33,$F$35:$F$36,$F$41))</f>
        <v>-533.82179022363027</v>
      </c>
      <c r="OF88" s="294">
        <f>(OF$87*$B101+SUM($F$8:$F$10)-((OF$87*$B101+SUM($F$8:$F$10))/$F$11*$F$40)-($F$27*OF$87/$D$7)-SUM($F$14:$F$26,$F$28:$F$33,$F$35:$F$36,$F$41))</f>
        <v>-533.82179022363027</v>
      </c>
      <c r="OG88" s="294">
        <f>(OG$87*$B101+SUM($F$8:$F$10)-((OG$87*$B101+SUM($F$8:$F$10))/$F$11*$F$40)-($F$27*OG$87/$D$7)-SUM($F$14:$F$26,$F$28:$F$33,$F$35:$F$36,$F$41))</f>
        <v>-533.82179022363027</v>
      </c>
      <c r="OH88" s="294">
        <f>(OH$87*$B101+SUM($F$8:$F$10)-((OH$87*$B101+SUM($F$8:$F$10))/$F$11*$F$40)-($F$27*OH$87/$D$7)-SUM($F$14:$F$26,$F$28:$F$33,$F$35:$F$36,$F$41))</f>
        <v>-533.82179022363027</v>
      </c>
      <c r="OI88" s="294">
        <f>(OI$87*$B101+SUM($F$8:$F$10)-((OI$87*$B101+SUM($F$8:$F$10))/$F$11*$F$40)-($F$27*OI$87/$D$7)-SUM($F$14:$F$26,$F$28:$F$33,$F$35:$F$36,$F$41))</f>
        <v>-533.82179022363027</v>
      </c>
      <c r="OJ88" s="294">
        <f>(OJ$87*$B101+SUM($F$8:$F$10)-((OJ$87*$B101+SUM($F$8:$F$10))/$F$11*$F$40)-($F$27*OJ$87/$D$7)-SUM($F$14:$F$26,$F$28:$F$33,$F$35:$F$36,$F$41))</f>
        <v>-533.82179022363027</v>
      </c>
      <c r="OK88" s="294">
        <f>(OK$87*$B101+SUM($F$8:$F$10)-((OK$87*$B101+SUM($F$8:$F$10))/$F$11*$F$40)-($F$27*OK$87/$D$7)-SUM($F$14:$F$26,$F$28:$F$33,$F$35:$F$36,$F$41))</f>
        <v>-533.82179022363027</v>
      </c>
      <c r="OL88" s="294">
        <f>(OL$87*$B101+SUM($F$8:$F$10)-((OL$87*$B101+SUM($F$8:$F$10))/$F$11*$F$40)-($F$27*OL$87/$D$7)-SUM($F$14:$F$26,$F$28:$F$33,$F$35:$F$36,$F$41))</f>
        <v>-533.82179022363027</v>
      </c>
      <c r="OM88" s="294">
        <f>(OM$87*$B101+SUM($F$8:$F$10)-((OM$87*$B101+SUM($F$8:$F$10))/$F$11*$F$40)-($F$27*OM$87/$D$7)-SUM($F$14:$F$26,$F$28:$F$33,$F$35:$F$36,$F$41))</f>
        <v>-533.82179022363027</v>
      </c>
      <c r="ON88" s="294">
        <f>(ON$87*$B101+SUM($F$8:$F$10)-((ON$87*$B101+SUM($F$8:$F$10))/$F$11*$F$40)-($F$27*ON$87/$D$7)-SUM($F$14:$F$26,$F$28:$F$33,$F$35:$F$36,$F$41))</f>
        <v>-533.82179022363027</v>
      </c>
      <c r="OO88" s="294">
        <f>(OO$87*$B101+SUM($F$8:$F$10)-((OO$87*$B101+SUM($F$8:$F$10))/$F$11*$F$40)-($F$27*OO$87/$D$7)-SUM($F$14:$F$26,$F$28:$F$33,$F$35:$F$36,$F$41))</f>
        <v>-533.82179022363027</v>
      </c>
      <c r="OP88" s="294">
        <f>(OP$87*$B101+SUM($F$8:$F$10)-((OP$87*$B101+SUM($F$8:$F$10))/$F$11*$F$40)-($F$27*OP$87/$D$7)-SUM($F$14:$F$26,$F$28:$F$33,$F$35:$F$36,$F$41))</f>
        <v>-533.82179022363027</v>
      </c>
      <c r="OQ88" s="294">
        <f>(OQ$87*$B101+SUM($F$8:$F$10)-((OQ$87*$B101+SUM($F$8:$F$10))/$F$11*$F$40)-($F$27*OQ$87/$D$7)-SUM($F$14:$F$26,$F$28:$F$33,$F$35:$F$36,$F$41))</f>
        <v>-533.82179022363027</v>
      </c>
      <c r="OR88" s="294">
        <f>(OR$87*$B101+SUM($F$8:$F$10)-((OR$87*$B101+SUM($F$8:$F$10))/$F$11*$F$40)-($F$27*OR$87/$D$7)-SUM($F$14:$F$26,$F$28:$F$33,$F$35:$F$36,$F$41))</f>
        <v>-533.82179022363027</v>
      </c>
      <c r="OS88" s="294">
        <f>(OS$87*$B101+SUM($F$8:$F$10)-((OS$87*$B101+SUM($F$8:$F$10))/$F$11*$F$40)-($F$27*OS$87/$D$7)-SUM($F$14:$F$26,$F$28:$F$33,$F$35:$F$36,$F$41))</f>
        <v>-533.82179022363027</v>
      </c>
      <c r="OT88" s="294">
        <f>(OT$87*$B101+SUM($F$8:$F$10)-((OT$87*$B101+SUM($F$8:$F$10))/$F$11*$F$40)-($F$27*OT$87/$D$7)-SUM($F$14:$F$26,$F$28:$F$33,$F$35:$F$36,$F$41))</f>
        <v>-533.82179022363027</v>
      </c>
      <c r="OU88" s="294">
        <f>(OU$87*$B101+SUM($F$8:$F$10)-((OU$87*$B101+SUM($F$8:$F$10))/$F$11*$F$40)-($F$27*OU$87/$D$7)-SUM($F$14:$F$26,$F$28:$F$33,$F$35:$F$36,$F$41))</f>
        <v>-533.82179022363027</v>
      </c>
      <c r="OV88" s="294">
        <f>(OV$87*$B101+SUM($F$8:$F$10)-((OV$87*$B101+SUM($F$8:$F$10))/$F$11*$F$40)-($F$27*OV$87/$D$7)-SUM($F$14:$F$26,$F$28:$F$33,$F$35:$F$36,$F$41))</f>
        <v>-533.82179022363027</v>
      </c>
      <c r="OW88" s="294">
        <f>(OW$87*$B101+SUM($F$8:$F$10)-((OW$87*$B101+SUM($F$8:$F$10))/$F$11*$F$40)-($F$27*OW$87/$D$7)-SUM($F$14:$F$26,$F$28:$F$33,$F$35:$F$36,$F$41))</f>
        <v>-533.82179022363027</v>
      </c>
      <c r="OX88" s="294">
        <f>(OX$87*$B101+SUM($F$8:$F$10)-((OX$87*$B101+SUM($F$8:$F$10))/$F$11*$F$40)-($F$27*OX$87/$D$7)-SUM($F$14:$F$26,$F$28:$F$33,$F$35:$F$36,$F$41))</f>
        <v>-533.82179022363027</v>
      </c>
      <c r="OY88" s="294">
        <f>(OY$87*$B101+SUM($F$8:$F$10)-((OY$87*$B101+SUM($F$8:$F$10))/$F$11*$F$40)-($F$27*OY$87/$D$7)-SUM($F$14:$F$26,$F$28:$F$33,$F$35:$F$36,$F$41))</f>
        <v>-533.82179022363027</v>
      </c>
      <c r="OZ88" s="294">
        <f>(OZ$87*$B101+SUM($F$8:$F$10)-((OZ$87*$B101+SUM($F$8:$F$10))/$F$11*$F$40)-($F$27*OZ$87/$D$7)-SUM($F$14:$F$26,$F$28:$F$33,$F$35:$F$36,$F$41))</f>
        <v>-533.82179022363027</v>
      </c>
      <c r="PA88" s="294">
        <f>(PA$87*$B101+SUM($F$8:$F$10)-((PA$87*$B101+SUM($F$8:$F$10))/$F$11*$F$40)-($F$27*PA$87/$D$7)-SUM($F$14:$F$26,$F$28:$F$33,$F$35:$F$36,$F$41))</f>
        <v>-533.82179022363027</v>
      </c>
      <c r="PB88" s="294">
        <f>(PB$87*$B101+SUM($F$8:$F$10)-((PB$87*$B101+SUM($F$8:$F$10))/$F$11*$F$40)-($F$27*PB$87/$D$7)-SUM($F$14:$F$26,$F$28:$F$33,$F$35:$F$36,$F$41))</f>
        <v>-533.82179022363027</v>
      </c>
      <c r="PC88" s="294">
        <f>(PC$87*$B101+SUM($F$8:$F$10)-((PC$87*$B101+SUM($F$8:$F$10))/$F$11*$F$40)-($F$27*PC$87/$D$7)-SUM($F$14:$F$26,$F$28:$F$33,$F$35:$F$36,$F$41))</f>
        <v>-533.82179022363027</v>
      </c>
      <c r="PD88" s="294">
        <f>(PD$87*$B101+SUM($F$8:$F$10)-((PD$87*$B101+SUM($F$8:$F$10))/$F$11*$F$40)-($F$27*PD$87/$D$7)-SUM($F$14:$F$26,$F$28:$F$33,$F$35:$F$36,$F$41))</f>
        <v>-533.82179022363027</v>
      </c>
      <c r="PE88" s="294">
        <f>(PE$87*$B101+SUM($F$8:$F$10)-((PE$87*$B101+SUM($F$8:$F$10))/$F$11*$F$40)-($F$27*PE$87/$D$7)-SUM($F$14:$F$26,$F$28:$F$33,$F$35:$F$36,$F$41))</f>
        <v>-533.82179022363027</v>
      </c>
      <c r="PF88" s="294">
        <f>(PF$87*$B101+SUM($F$8:$F$10)-((PF$87*$B101+SUM($F$8:$F$10))/$F$11*$F$40)-($F$27*PF$87/$D$7)-SUM($F$14:$F$26,$F$28:$F$33,$F$35:$F$36,$F$41))</f>
        <v>-533.82179022363027</v>
      </c>
      <c r="PG88" s="294">
        <f>(PG$87*$B101+SUM($F$8:$F$10)-((PG$87*$B101+SUM($F$8:$F$10))/$F$11*$F$40)-($F$27*PG$87/$D$7)-SUM($F$14:$F$26,$F$28:$F$33,$F$35:$F$36,$F$41))</f>
        <v>-533.82179022363027</v>
      </c>
      <c r="PH88" s="294">
        <f>(PH$87*$B101+SUM($F$8:$F$10)-((PH$87*$B101+SUM($F$8:$F$10))/$F$11*$F$40)-($F$27*PH$87/$D$7)-SUM($F$14:$F$26,$F$28:$F$33,$F$35:$F$36,$F$41))</f>
        <v>-533.82179022363027</v>
      </c>
      <c r="PI88" s="294">
        <f>(PI$87*$B101+SUM($F$8:$F$10)-((PI$87*$B101+SUM($F$8:$F$10))/$F$11*$F$40)-($F$27*PI$87/$D$7)-SUM($F$14:$F$26,$F$28:$F$33,$F$35:$F$36,$F$41))</f>
        <v>-533.82179022363027</v>
      </c>
      <c r="PJ88" s="294">
        <f>(PJ$87*$B101+SUM($F$8:$F$10)-((PJ$87*$B101+SUM($F$8:$F$10))/$F$11*$F$40)-($F$27*PJ$87/$D$7)-SUM($F$14:$F$26,$F$28:$F$33,$F$35:$F$36,$F$41))</f>
        <v>-533.82179022363027</v>
      </c>
      <c r="PK88" s="294">
        <f>(PK$87*$B101+SUM($F$8:$F$10)-((PK$87*$B101+SUM($F$8:$F$10))/$F$11*$F$40)-($F$27*PK$87/$D$7)-SUM($F$14:$F$26,$F$28:$F$33,$F$35:$F$36,$F$41))</f>
        <v>-533.82179022363027</v>
      </c>
      <c r="PL88" s="294">
        <f>(PL$87*$B101+SUM($F$8:$F$10)-((PL$87*$B101+SUM($F$8:$F$10))/$F$11*$F$40)-($F$27*PL$87/$D$7)-SUM($F$14:$F$26,$F$28:$F$33,$F$35:$F$36,$F$41))</f>
        <v>-533.82179022363027</v>
      </c>
      <c r="PM88" s="294">
        <f>(PM$87*$B101+SUM($F$8:$F$10)-((PM$87*$B101+SUM($F$8:$F$10))/$F$11*$F$40)-($F$27*PM$87/$D$7)-SUM($F$14:$F$26,$F$28:$F$33,$F$35:$F$36,$F$41))</f>
        <v>-533.82179022363027</v>
      </c>
      <c r="PN88" s="294">
        <f>(PN$87*$B101+SUM($F$8:$F$10)-((PN$87*$B101+SUM($F$8:$F$10))/$F$11*$F$40)-($F$27*PN$87/$D$7)-SUM($F$14:$F$26,$F$28:$F$33,$F$35:$F$36,$F$41))</f>
        <v>-533.82179022363027</v>
      </c>
      <c r="PO88" s="294">
        <f>(PO$87*$B101+SUM($F$8:$F$10)-((PO$87*$B101+SUM($F$8:$F$10))/$F$11*$F$40)-($F$27*PO$87/$D$7)-SUM($F$14:$F$26,$F$28:$F$33,$F$35:$F$36,$F$41))</f>
        <v>-533.82179022363027</v>
      </c>
      <c r="PP88" s="294">
        <f>(PP$87*$B101+SUM($F$8:$F$10)-((PP$87*$B101+SUM($F$8:$F$10))/$F$11*$F$40)-($F$27*PP$87/$D$7)-SUM($F$14:$F$26,$F$28:$F$33,$F$35:$F$36,$F$41))</f>
        <v>-533.82179022363027</v>
      </c>
      <c r="PQ88" s="294">
        <f>(PQ$87*$B101+SUM($F$8:$F$10)-((PQ$87*$B101+SUM($F$8:$F$10))/$F$11*$F$40)-($F$27*PQ$87/$D$7)-SUM($F$14:$F$26,$F$28:$F$33,$F$35:$F$36,$F$41))</f>
        <v>-533.82179022363027</v>
      </c>
      <c r="PR88" s="294">
        <f>(PR$87*$B101+SUM($F$8:$F$10)-((PR$87*$B101+SUM($F$8:$F$10))/$F$11*$F$40)-($F$27*PR$87/$D$7)-SUM($F$14:$F$26,$F$28:$F$33,$F$35:$F$36,$F$41))</f>
        <v>-533.82179022363027</v>
      </c>
      <c r="PS88" s="294">
        <f>(PS$87*$B101+SUM($F$8:$F$10)-((PS$87*$B101+SUM($F$8:$F$10))/$F$11*$F$40)-($F$27*PS$87/$D$7)-SUM($F$14:$F$26,$F$28:$F$33,$F$35:$F$36,$F$41))</f>
        <v>-533.82179022363027</v>
      </c>
      <c r="PT88" s="294">
        <f>(PT$87*$B101+SUM($F$8:$F$10)-((PT$87*$B101+SUM($F$8:$F$10))/$F$11*$F$40)-($F$27*PT$87/$D$7)-SUM($F$14:$F$26,$F$28:$F$33,$F$35:$F$36,$F$41))</f>
        <v>-533.82179022363027</v>
      </c>
      <c r="PU88" s="294">
        <f>(PU$87*$B101+SUM($F$8:$F$10)-((PU$87*$B101+SUM($F$8:$F$10))/$F$11*$F$40)-($F$27*PU$87/$D$7)-SUM($F$14:$F$26,$F$28:$F$33,$F$35:$F$36,$F$41))</f>
        <v>-533.82179022363027</v>
      </c>
      <c r="PV88" s="294">
        <f>(PV$87*$B101+SUM($F$8:$F$10)-((PV$87*$B101+SUM($F$8:$F$10))/$F$11*$F$40)-($F$27*PV$87/$D$7)-SUM($F$14:$F$26,$F$28:$F$33,$F$35:$F$36,$F$41))</f>
        <v>-533.82179022363027</v>
      </c>
      <c r="PW88" s="294">
        <f>(PW$87*$B101+SUM($F$8:$F$10)-((PW$87*$B101+SUM($F$8:$F$10))/$F$11*$F$40)-($F$27*PW$87/$D$7)-SUM($F$14:$F$26,$F$28:$F$33,$F$35:$F$36,$F$41))</f>
        <v>-533.82179022363027</v>
      </c>
      <c r="PX88" s="294">
        <f>(PX$87*$B101+SUM($F$8:$F$10)-((PX$87*$B101+SUM($F$8:$F$10))/$F$11*$F$40)-($F$27*PX$87/$D$7)-SUM($F$14:$F$26,$F$28:$F$33,$F$35:$F$36,$F$41))</f>
        <v>-533.82179022363027</v>
      </c>
      <c r="PY88" s="294">
        <f>(PY$87*$B101+SUM($F$8:$F$10)-((PY$87*$B101+SUM($F$8:$F$10))/$F$11*$F$40)-($F$27*PY$87/$D$7)-SUM($F$14:$F$26,$F$28:$F$33,$F$35:$F$36,$F$41))</f>
        <v>-533.82179022363027</v>
      </c>
      <c r="PZ88" s="294">
        <f>(PZ$87*$B101+SUM($F$8:$F$10)-((PZ$87*$B101+SUM($F$8:$F$10))/$F$11*$F$40)-($F$27*PZ$87/$D$7)-SUM($F$14:$F$26,$F$28:$F$33,$F$35:$F$36,$F$41))</f>
        <v>-533.82179022363027</v>
      </c>
      <c r="QA88" s="294">
        <f>(QA$87*$B101+SUM($F$8:$F$10)-((QA$87*$B101+SUM($F$8:$F$10))/$F$11*$F$40)-($F$27*QA$87/$D$7)-SUM($F$14:$F$26,$F$28:$F$33,$F$35:$F$36,$F$41))</f>
        <v>-533.82179022363027</v>
      </c>
      <c r="QB88" s="294">
        <f>(QB$87*$B101+SUM($F$8:$F$10)-((QB$87*$B101+SUM($F$8:$F$10))/$F$11*$F$40)-($F$27*QB$87/$D$7)-SUM($F$14:$F$26,$F$28:$F$33,$F$35:$F$36,$F$41))</f>
        <v>-533.82179022363027</v>
      </c>
      <c r="QC88" s="294">
        <f>(QC$87*$B101+SUM($F$8:$F$10)-((QC$87*$B101+SUM($F$8:$F$10))/$F$11*$F$40)-($F$27*QC$87/$D$7)-SUM($F$14:$F$26,$F$28:$F$33,$F$35:$F$36,$F$41))</f>
        <v>-533.82179022363027</v>
      </c>
      <c r="QD88" s="294">
        <f>(QD$87*$B101+SUM($F$8:$F$10)-((QD$87*$B101+SUM($F$8:$F$10))/$F$11*$F$40)-($F$27*QD$87/$D$7)-SUM($F$14:$F$26,$F$28:$F$33,$F$35:$F$36,$F$41))</f>
        <v>-533.82179022363027</v>
      </c>
      <c r="QE88" s="294">
        <f>(QE$87*$B101+SUM($F$8:$F$10)-((QE$87*$B101+SUM($F$8:$F$10))/$F$11*$F$40)-($F$27*QE$87/$D$7)-SUM($F$14:$F$26,$F$28:$F$33,$F$35:$F$36,$F$41))</f>
        <v>-533.82179022363027</v>
      </c>
      <c r="QF88" s="294">
        <f>(QF$87*$B101+SUM($F$8:$F$10)-((QF$87*$B101+SUM($F$8:$F$10))/$F$11*$F$40)-($F$27*QF$87/$D$7)-SUM($F$14:$F$26,$F$28:$F$33,$F$35:$F$36,$F$41))</f>
        <v>-533.82179022363027</v>
      </c>
      <c r="QG88" s="294">
        <f>(QG$87*$B101+SUM($F$8:$F$10)-((QG$87*$B101+SUM($F$8:$F$10))/$F$11*$F$40)-($F$27*QG$87/$D$7)-SUM($F$14:$F$26,$F$28:$F$33,$F$35:$F$36,$F$41))</f>
        <v>-533.82179022363027</v>
      </c>
      <c r="QH88" s="294">
        <f>(QH$87*$B101+SUM($F$8:$F$10)-((QH$87*$B101+SUM($F$8:$F$10))/$F$11*$F$40)-($F$27*QH$87/$D$7)-SUM($F$14:$F$26,$F$28:$F$33,$F$35:$F$36,$F$41))</f>
        <v>-533.82179022363027</v>
      </c>
      <c r="QI88" s="294">
        <f>(QI$87*$B101+SUM($F$8:$F$10)-((QI$87*$B101+SUM($F$8:$F$10))/$F$11*$F$40)-($F$27*QI$87/$D$7)-SUM($F$14:$F$26,$F$28:$F$33,$F$35:$F$36,$F$41))</f>
        <v>-533.82179022363027</v>
      </c>
      <c r="QJ88" s="294">
        <f>(QJ$87*$B101+SUM($F$8:$F$10)-((QJ$87*$B101+SUM($F$8:$F$10))/$F$11*$F$40)-($F$27*QJ$87/$D$7)-SUM($F$14:$F$26,$F$28:$F$33,$F$35:$F$36,$F$41))</f>
        <v>-533.82179022363027</v>
      </c>
      <c r="QK88" s="294">
        <f>(QK$87*$B101+SUM($F$8:$F$10)-((QK$87*$B101+SUM($F$8:$F$10))/$F$11*$F$40)-($F$27*QK$87/$D$7)-SUM($F$14:$F$26,$F$28:$F$33,$F$35:$F$36,$F$41))</f>
        <v>-533.82179022363027</v>
      </c>
      <c r="QL88" s="294">
        <f>(QL$87*$B101+SUM($F$8:$F$10)-((QL$87*$B101+SUM($F$8:$F$10))/$F$11*$F$40)-($F$27*QL$87/$D$7)-SUM($F$14:$F$26,$F$28:$F$33,$F$35:$F$36,$F$41))</f>
        <v>-533.82179022363027</v>
      </c>
      <c r="QM88" s="294">
        <f>(QM$87*$B101+SUM($F$8:$F$10)-((QM$87*$B101+SUM($F$8:$F$10))/$F$11*$F$40)-($F$27*QM$87/$D$7)-SUM($F$14:$F$26,$F$28:$F$33,$F$35:$F$36,$F$41))</f>
        <v>-533.82179022363027</v>
      </c>
      <c r="QN88" s="294">
        <f>(QN$87*$B101+SUM($F$8:$F$10)-((QN$87*$B101+SUM($F$8:$F$10))/$F$11*$F$40)-($F$27*QN$87/$D$7)-SUM($F$14:$F$26,$F$28:$F$33,$F$35:$F$36,$F$41))</f>
        <v>-533.82179022363027</v>
      </c>
      <c r="QO88" s="294">
        <f>(QO$87*$B101+SUM($F$8:$F$10)-((QO$87*$B101+SUM($F$8:$F$10))/$F$11*$F$40)-($F$27*QO$87/$D$7)-SUM($F$14:$F$26,$F$28:$F$33,$F$35:$F$36,$F$41))</f>
        <v>-533.82179022363027</v>
      </c>
      <c r="QP88" s="294">
        <f>(QP$87*$B101+SUM($F$8:$F$10)-((QP$87*$B101+SUM($F$8:$F$10))/$F$11*$F$40)-($F$27*QP$87/$D$7)-SUM($F$14:$F$26,$F$28:$F$33,$F$35:$F$36,$F$41))</f>
        <v>-533.82179022363027</v>
      </c>
      <c r="QQ88" s="294">
        <f>(QQ$87*$B101+SUM($F$8:$F$10)-((QQ$87*$B101+SUM($F$8:$F$10))/$F$11*$F$40)-($F$27*QQ$87/$D$7)-SUM($F$14:$F$26,$F$28:$F$33,$F$35:$F$36,$F$41))</f>
        <v>-533.82179022363027</v>
      </c>
      <c r="QR88" s="294">
        <f>(QR$87*$B101+SUM($F$8:$F$10)-((QR$87*$B101+SUM($F$8:$F$10))/$F$11*$F$40)-($F$27*QR$87/$D$7)-SUM($F$14:$F$26,$F$28:$F$33,$F$35:$F$36,$F$41))</f>
        <v>-533.82179022363027</v>
      </c>
      <c r="QS88" s="294">
        <f>(QS$87*$B101+SUM($F$8:$F$10)-((QS$87*$B101+SUM($F$8:$F$10))/$F$11*$F$40)-($F$27*QS$87/$D$7)-SUM($F$14:$F$26,$F$28:$F$33,$F$35:$F$36,$F$41))</f>
        <v>-533.82179022363027</v>
      </c>
      <c r="QT88" s="294">
        <f>(QT$87*$B101+SUM($F$8:$F$10)-((QT$87*$B101+SUM($F$8:$F$10))/$F$11*$F$40)-($F$27*QT$87/$D$7)-SUM($F$14:$F$26,$F$28:$F$33,$F$35:$F$36,$F$41))</f>
        <v>-533.82179022363027</v>
      </c>
      <c r="QU88" s="294">
        <f>(QU$87*$B101+SUM($F$8:$F$10)-((QU$87*$B101+SUM($F$8:$F$10))/$F$11*$F$40)-($F$27*QU$87/$D$7)-SUM($F$14:$F$26,$F$28:$F$33,$F$35:$F$36,$F$41))</f>
        <v>-533.82179022363027</v>
      </c>
      <c r="QV88" s="294">
        <f>(QV$87*$B101+SUM($F$8:$F$10)-((QV$87*$B101+SUM($F$8:$F$10))/$F$11*$F$40)-($F$27*QV$87/$D$7)-SUM($F$14:$F$26,$F$28:$F$33,$F$35:$F$36,$F$41))</f>
        <v>-533.82179022363027</v>
      </c>
      <c r="QW88" s="294">
        <f>(QW$87*$B101+SUM($F$8:$F$10)-((QW$87*$B101+SUM($F$8:$F$10))/$F$11*$F$40)-($F$27*QW$87/$D$7)-SUM($F$14:$F$26,$F$28:$F$33,$F$35:$F$36,$F$41))</f>
        <v>-533.82179022363027</v>
      </c>
      <c r="QX88" s="294">
        <f>(QX$87*$B101+SUM($F$8:$F$10)-((QX$87*$B101+SUM($F$8:$F$10))/$F$11*$F$40)-($F$27*QX$87/$D$7)-SUM($F$14:$F$26,$F$28:$F$33,$F$35:$F$36,$F$41))</f>
        <v>-533.82179022363027</v>
      </c>
      <c r="QY88" s="294">
        <f>(QY$87*$B101+SUM($F$8:$F$10)-((QY$87*$B101+SUM($F$8:$F$10))/$F$11*$F$40)-($F$27*QY$87/$D$7)-SUM($F$14:$F$26,$F$28:$F$33,$F$35:$F$36,$F$41))</f>
        <v>-533.82179022363027</v>
      </c>
      <c r="QZ88" s="294">
        <f>(QZ$87*$B101+SUM($F$8:$F$10)-((QZ$87*$B101+SUM($F$8:$F$10))/$F$11*$F$40)-($F$27*QZ$87/$D$7)-SUM($F$14:$F$26,$F$28:$F$33,$F$35:$F$36,$F$41))</f>
        <v>-533.82179022363027</v>
      </c>
      <c r="RA88" s="294">
        <f>(RA$87*$B101+SUM($F$8:$F$10)-((RA$87*$B101+SUM($F$8:$F$10))/$F$11*$F$40)-($F$27*RA$87/$D$7)-SUM($F$14:$F$26,$F$28:$F$33,$F$35:$F$36,$F$41))</f>
        <v>-533.82179022363027</v>
      </c>
      <c r="RB88" s="294">
        <f>(RB$87*$B101+SUM($F$8:$F$10)-((RB$87*$B101+SUM($F$8:$F$10))/$F$11*$F$40)-($F$27*RB$87/$D$7)-SUM($F$14:$F$26,$F$28:$F$33,$F$35:$F$36,$F$41))</f>
        <v>-533.82179022363027</v>
      </c>
      <c r="RC88" s="294">
        <f>(RC$87*$B101+SUM($F$8:$F$10)-((RC$87*$B101+SUM($F$8:$F$10))/$F$11*$F$40)-($F$27*RC$87/$D$7)-SUM($F$14:$F$26,$F$28:$F$33,$F$35:$F$36,$F$41))</f>
        <v>-533.82179022363027</v>
      </c>
      <c r="RD88" s="294">
        <f>(RD$87*$B101+SUM($F$8:$F$10)-((RD$87*$B101+SUM($F$8:$F$10))/$F$11*$F$40)-($F$27*RD$87/$D$7)-SUM($F$14:$F$26,$F$28:$F$33,$F$35:$F$36,$F$41))</f>
        <v>-533.82179022363027</v>
      </c>
      <c r="RE88" s="294">
        <f>(RE$87*$B101+SUM($F$8:$F$10)-((RE$87*$B101+SUM($F$8:$F$10))/$F$11*$F$40)-($F$27*RE$87/$D$7)-SUM($F$14:$F$26,$F$28:$F$33,$F$35:$F$36,$F$41))</f>
        <v>-533.82179022363027</v>
      </c>
      <c r="RF88" s="294">
        <f>(RF$87*$B101+SUM($F$8:$F$10)-((RF$87*$B101+SUM($F$8:$F$10))/$F$11*$F$40)-($F$27*RF$87/$D$7)-SUM($F$14:$F$26,$F$28:$F$33,$F$35:$F$36,$F$41))</f>
        <v>-533.82179022363027</v>
      </c>
      <c r="RG88" s="294">
        <f>(RG$87*$B101+SUM($F$8:$F$10)-((RG$87*$B101+SUM($F$8:$F$10))/$F$11*$F$40)-($F$27*RG$87/$D$7)-SUM($F$14:$F$26,$F$28:$F$33,$F$35:$F$36,$F$41))</f>
        <v>-533.82179022363027</v>
      </c>
      <c r="RH88" s="294">
        <f>(RH$87*$B101+SUM($F$8:$F$10)-((RH$87*$B101+SUM($F$8:$F$10))/$F$11*$F$40)-($F$27*RH$87/$D$7)-SUM($F$14:$F$26,$F$28:$F$33,$F$35:$F$36,$F$41))</f>
        <v>-533.82179022363027</v>
      </c>
      <c r="RI88" s="294">
        <f>(RI$87*$B101+SUM($F$8:$F$10)-((RI$87*$B101+SUM($F$8:$F$10))/$F$11*$F$40)-($F$27*RI$87/$D$7)-SUM($F$14:$F$26,$F$28:$F$33,$F$35:$F$36,$F$41))</f>
        <v>-533.82179022363027</v>
      </c>
      <c r="RJ88" s="294">
        <f>(RJ$87*$B101+SUM($F$8:$F$10)-((RJ$87*$B101+SUM($F$8:$F$10))/$F$11*$F$40)-($F$27*RJ$87/$D$7)-SUM($F$14:$F$26,$F$28:$F$33,$F$35:$F$36,$F$41))</f>
        <v>-533.82179022363027</v>
      </c>
      <c r="RK88" s="294">
        <f>(RK$87*$B101+SUM($F$8:$F$10)-((RK$87*$B101+SUM($F$8:$F$10))/$F$11*$F$40)-($F$27*RK$87/$D$7)-SUM($F$14:$F$26,$F$28:$F$33,$F$35:$F$36,$F$41))</f>
        <v>-533.82179022363027</v>
      </c>
      <c r="RL88" s="294">
        <f>(RL$87*$B101+SUM($F$8:$F$10)-((RL$87*$B101+SUM($F$8:$F$10))/$F$11*$F$40)-($F$27*RL$87/$D$7)-SUM($F$14:$F$26,$F$28:$F$33,$F$35:$F$36,$F$41))</f>
        <v>-533.82179022363027</v>
      </c>
      <c r="RM88" s="294">
        <f>(RM$87*$B101+SUM($F$8:$F$10)-((RM$87*$B101+SUM($F$8:$F$10))/$F$11*$F$40)-($F$27*RM$87/$D$7)-SUM($F$14:$F$26,$F$28:$F$33,$F$35:$F$36,$F$41))</f>
        <v>-533.82179022363027</v>
      </c>
      <c r="RN88" s="294">
        <f>(RN$87*$B101+SUM($F$8:$F$10)-((RN$87*$B101+SUM($F$8:$F$10))/$F$11*$F$40)-($F$27*RN$87/$D$7)-SUM($F$14:$F$26,$F$28:$F$33,$F$35:$F$36,$F$41))</f>
        <v>-533.82179022363027</v>
      </c>
      <c r="RO88" s="294">
        <f>(RO$87*$B101+SUM($F$8:$F$10)-((RO$87*$B101+SUM($F$8:$F$10))/$F$11*$F$40)-($F$27*RO$87/$D$7)-SUM($F$14:$F$26,$F$28:$F$33,$F$35:$F$36,$F$41))</f>
        <v>-533.82179022363027</v>
      </c>
      <c r="RP88" s="294">
        <f>(RP$87*$B101+SUM($F$8:$F$10)-((RP$87*$B101+SUM($F$8:$F$10))/$F$11*$F$40)-($F$27*RP$87/$D$7)-SUM($F$14:$F$26,$F$28:$F$33,$F$35:$F$36,$F$41))</f>
        <v>-533.82179022363027</v>
      </c>
      <c r="RQ88" s="294">
        <f>(RQ$87*$B101+SUM($F$8:$F$10)-((RQ$87*$B101+SUM($F$8:$F$10))/$F$11*$F$40)-($F$27*RQ$87/$D$7)-SUM($F$14:$F$26,$F$28:$F$33,$F$35:$F$36,$F$41))</f>
        <v>-533.82179022363027</v>
      </c>
      <c r="RR88" s="294">
        <f>(RR$87*$B101+SUM($F$8:$F$10)-((RR$87*$B101+SUM($F$8:$F$10))/$F$11*$F$40)-($F$27*RR$87/$D$7)-SUM($F$14:$F$26,$F$28:$F$33,$F$35:$F$36,$F$41))</f>
        <v>-533.82179022363027</v>
      </c>
      <c r="RS88" s="294">
        <f>(RS$87*$B101+SUM($F$8:$F$10)-((RS$87*$B101+SUM($F$8:$F$10))/$F$11*$F$40)-($F$27*RS$87/$D$7)-SUM($F$14:$F$26,$F$28:$F$33,$F$35:$F$36,$F$41))</f>
        <v>-533.82179022363027</v>
      </c>
      <c r="RT88" s="294">
        <f>(RT$87*$B101+SUM($F$8:$F$10)-((RT$87*$B101+SUM($F$8:$F$10))/$F$11*$F$40)-($F$27*RT$87/$D$7)-SUM($F$14:$F$26,$F$28:$F$33,$F$35:$F$36,$F$41))</f>
        <v>-533.82179022363027</v>
      </c>
      <c r="RU88" s="294">
        <f>(RU$87*$B101+SUM($F$8:$F$10)-((RU$87*$B101+SUM($F$8:$F$10))/$F$11*$F$40)-($F$27*RU$87/$D$7)-SUM($F$14:$F$26,$F$28:$F$33,$F$35:$F$36,$F$41))</f>
        <v>-533.82179022363027</v>
      </c>
      <c r="RV88" s="294">
        <f>(RV$87*$B101+SUM($F$8:$F$10)-((RV$87*$B101+SUM($F$8:$F$10))/$F$11*$F$40)-($F$27*RV$87/$D$7)-SUM($F$14:$F$26,$F$28:$F$33,$F$35:$F$36,$F$41))</f>
        <v>-533.82179022363027</v>
      </c>
      <c r="RW88" s="294">
        <f>(RW$87*$B101+SUM($F$8:$F$10)-((RW$87*$B101+SUM($F$8:$F$10))/$F$11*$F$40)-($F$27*RW$87/$D$7)-SUM($F$14:$F$26,$F$28:$F$33,$F$35:$F$36,$F$41))</f>
        <v>-533.82179022363027</v>
      </c>
      <c r="RX88" s="294">
        <f>(RX$87*$B101+SUM($F$8:$F$10)-((RX$87*$B101+SUM($F$8:$F$10))/$F$11*$F$40)-($F$27*RX$87/$D$7)-SUM($F$14:$F$26,$F$28:$F$33,$F$35:$F$36,$F$41))</f>
        <v>-533.82179022363027</v>
      </c>
      <c r="RY88" s="294">
        <f>(RY$87*$B101+SUM($F$8:$F$10)-((RY$87*$B101+SUM($F$8:$F$10))/$F$11*$F$40)-($F$27*RY$87/$D$7)-SUM($F$14:$F$26,$F$28:$F$33,$F$35:$F$36,$F$41))</f>
        <v>-533.82179022363027</v>
      </c>
      <c r="RZ88" s="294">
        <f>(RZ$87*$B101+SUM($F$8:$F$10)-((RZ$87*$B101+SUM($F$8:$F$10))/$F$11*$F$40)-($F$27*RZ$87/$D$7)-SUM($F$14:$F$26,$F$28:$F$33,$F$35:$F$36,$F$41))</f>
        <v>-533.82179022363027</v>
      </c>
      <c r="SA88" s="294">
        <f>(SA$87*$B101+SUM($F$8:$F$10)-((SA$87*$B101+SUM($F$8:$F$10))/$F$11*$F$40)-($F$27*SA$87/$D$7)-SUM($F$14:$F$26,$F$28:$F$33,$F$35:$F$36,$F$41))</f>
        <v>-533.82179022363027</v>
      </c>
      <c r="SB88" s="294">
        <f>(SB$87*$B101+SUM($F$8:$F$10)-((SB$87*$B101+SUM($F$8:$F$10))/$F$11*$F$40)-($F$27*SB$87/$D$7)-SUM($F$14:$F$26,$F$28:$F$33,$F$35:$F$36,$F$41))</f>
        <v>-533.82179022363027</v>
      </c>
      <c r="SC88" s="294">
        <f>(SC$87*$B101+SUM($F$8:$F$10)-((SC$87*$B101+SUM($F$8:$F$10))/$F$11*$F$40)-($F$27*SC$87/$D$7)-SUM($F$14:$F$26,$F$28:$F$33,$F$35:$F$36,$F$41))</f>
        <v>-533.82179022363027</v>
      </c>
      <c r="SD88" s="294">
        <f>(SD$87*$B101+SUM($F$8:$F$10)-((SD$87*$B101+SUM($F$8:$F$10))/$F$11*$F$40)-($F$27*SD$87/$D$7)-SUM($F$14:$F$26,$F$28:$F$33,$F$35:$F$36,$F$41))</f>
        <v>-533.82179022363027</v>
      </c>
      <c r="SE88" s="294">
        <f>(SE$87*$B101+SUM($F$8:$F$10)-((SE$87*$B101+SUM($F$8:$F$10))/$F$11*$F$40)-($F$27*SE$87/$D$7)-SUM($F$14:$F$26,$F$28:$F$33,$F$35:$F$36,$F$41))</f>
        <v>-533.82179022363027</v>
      </c>
      <c r="SF88" s="294">
        <f>(SF$87*$B101+SUM($F$8:$F$10)-((SF$87*$B101+SUM($F$8:$F$10))/$F$11*$F$40)-($F$27*SF$87/$D$7)-SUM($F$14:$F$26,$F$28:$F$33,$F$35:$F$36,$F$41))</f>
        <v>-533.82179022363027</v>
      </c>
      <c r="SG88" s="294">
        <f>(SG$87*$B101+SUM($F$8:$F$10)-((SG$87*$B101+SUM($F$8:$F$10))/$F$11*$F$40)-($F$27*SG$87/$D$7)-SUM($F$14:$F$26,$F$28:$F$33,$F$35:$F$36,$F$41))</f>
        <v>-533.82179022363027</v>
      </c>
      <c r="SH88" s="294">
        <f>(SH$87*$B101+SUM($F$8:$F$10)-((SH$87*$B101+SUM($F$8:$F$10))/$F$11*$F$40)-($F$27*SH$87/$D$7)-SUM($F$14:$F$26,$F$28:$F$33,$F$35:$F$36,$F$41))</f>
        <v>-533.82179022363027</v>
      </c>
      <c r="SI88" s="294">
        <f>(SI$87*$B101+SUM($F$8:$F$10)-((SI$87*$B101+SUM($F$8:$F$10))/$F$11*$F$40)-($F$27*SI$87/$D$7)-SUM($F$14:$F$26,$F$28:$F$33,$F$35:$F$36,$F$41))</f>
        <v>-533.82179022363027</v>
      </c>
      <c r="SJ88" s="294">
        <f>(SJ$87*$B101+SUM($F$8:$F$10)-((SJ$87*$B101+SUM($F$8:$F$10))/$F$11*$F$40)-($F$27*SJ$87/$D$7)-SUM($F$14:$F$26,$F$28:$F$33,$F$35:$F$36,$F$41))</f>
        <v>-533.82179022363027</v>
      </c>
      <c r="SK88" s="294">
        <f>(SK$87*$B101+SUM($F$8:$F$10)-((SK$87*$B101+SUM($F$8:$F$10))/$F$11*$F$40)-($F$27*SK$87/$D$7)-SUM($F$14:$F$26,$F$28:$F$33,$F$35:$F$36,$F$41))</f>
        <v>-533.82179022363027</v>
      </c>
      <c r="SL88" s="294">
        <f>(SL$87*$B101+SUM($F$8:$F$10)-((SL$87*$B101+SUM($F$8:$F$10))/$F$11*$F$40)-($F$27*SL$87/$D$7)-SUM($F$14:$F$26,$F$28:$F$33,$F$35:$F$36,$F$41))</f>
        <v>-533.82179022363027</v>
      </c>
      <c r="SM88" s="294">
        <f>(SM$87*$B101+SUM($F$8:$F$10)-((SM$87*$B101+SUM($F$8:$F$10))/$F$11*$F$40)-($F$27*SM$87/$D$7)-SUM($F$14:$F$26,$F$28:$F$33,$F$35:$F$36,$F$41))</f>
        <v>-533.82179022363027</v>
      </c>
      <c r="SN88" s="294">
        <f>(SN$87*$B101+SUM($F$8:$F$10)-((SN$87*$B101+SUM($F$8:$F$10))/$F$11*$F$40)-($F$27*SN$87/$D$7)-SUM($F$14:$F$26,$F$28:$F$33,$F$35:$F$36,$F$41))</f>
        <v>-533.82179022363027</v>
      </c>
      <c r="SO88" s="294">
        <f>(SO$87*$B101+SUM($F$8:$F$10)-((SO$87*$B101+SUM($F$8:$F$10))/$F$11*$F$40)-($F$27*SO$87/$D$7)-SUM($F$14:$F$26,$F$28:$F$33,$F$35:$F$36,$F$41))</f>
        <v>-533.82179022363027</v>
      </c>
      <c r="SP88" s="294">
        <f>(SP$87*$B101+SUM($F$8:$F$10)-((SP$87*$B101+SUM($F$8:$F$10))/$F$11*$F$40)-($F$27*SP$87/$D$7)-SUM($F$14:$F$26,$F$28:$F$33,$F$35:$F$36,$F$41))</f>
        <v>-533.82179022363027</v>
      </c>
      <c r="SQ88" s="294">
        <f>(SQ$87*$B101+SUM($F$8:$F$10)-((SQ$87*$B101+SUM($F$8:$F$10))/$F$11*$F$40)-($F$27*SQ$87/$D$7)-SUM($F$14:$F$26,$F$28:$F$33,$F$35:$F$36,$F$41))</f>
        <v>-533.82179022363027</v>
      </c>
      <c r="SR88" s="294">
        <f>(SR$87*$B101+SUM($F$8:$F$10)-((SR$87*$B101+SUM($F$8:$F$10))/$F$11*$F$40)-($F$27*SR$87/$D$7)-SUM($F$14:$F$26,$F$28:$F$33,$F$35:$F$36,$F$41))</f>
        <v>-533.82179022363027</v>
      </c>
      <c r="SS88" s="294">
        <f>(SS$87*$B101+SUM($F$8:$F$10)-((SS$87*$B101+SUM($F$8:$F$10))/$F$11*$F$40)-($F$27*SS$87/$D$7)-SUM($F$14:$F$26,$F$28:$F$33,$F$35:$F$36,$F$41))</f>
        <v>-533.82179022363027</v>
      </c>
      <c r="ST88" s="294">
        <f>(ST$87*$B101+SUM($F$8:$F$10)-((ST$87*$B101+SUM($F$8:$F$10))/$F$11*$F$40)-($F$27*ST$87/$D$7)-SUM($F$14:$F$26,$F$28:$F$33,$F$35:$F$36,$F$41))</f>
        <v>-533.82179022363027</v>
      </c>
      <c r="SU88" s="294">
        <f>(SU$87*$B101+SUM($F$8:$F$10)-((SU$87*$B101+SUM($F$8:$F$10))/$F$11*$F$40)-($F$27*SU$87/$D$7)-SUM($F$14:$F$26,$F$28:$F$33,$F$35:$F$36,$F$41))</f>
        <v>-533.82179022363027</v>
      </c>
      <c r="SV88" s="294">
        <f>(SV$87*$B101+SUM($F$8:$F$10)-((SV$87*$B101+SUM($F$8:$F$10))/$F$11*$F$40)-($F$27*SV$87/$D$7)-SUM($F$14:$F$26,$F$28:$F$33,$F$35:$F$36,$F$41))</f>
        <v>-533.82179022363027</v>
      </c>
      <c r="SW88" s="294">
        <f>(SW$87*$B101+SUM($F$8:$F$10)-((SW$87*$B101+SUM($F$8:$F$10))/$F$11*$F$40)-($F$27*SW$87/$D$7)-SUM($F$14:$F$26,$F$28:$F$33,$F$35:$F$36,$F$41))</f>
        <v>-533.82179022363027</v>
      </c>
      <c r="SX88" s="294">
        <f>(SX$87*$B101+SUM($F$8:$F$10)-((SX$87*$B101+SUM($F$8:$F$10))/$F$11*$F$40)-($F$27*SX$87/$D$7)-SUM($F$14:$F$26,$F$28:$F$33,$F$35:$F$36,$F$41))</f>
        <v>-533.82179022363027</v>
      </c>
      <c r="SY88" s="294">
        <f>(SY$87*$B101+SUM($F$8:$F$10)-((SY$87*$B101+SUM($F$8:$F$10))/$F$11*$F$40)-($F$27*SY$87/$D$7)-SUM($F$14:$F$26,$F$28:$F$33,$F$35:$F$36,$F$41))</f>
        <v>-533.82179022363027</v>
      </c>
      <c r="SZ88" s="294">
        <f>(SZ$87*$B101+SUM($F$8:$F$10)-((SZ$87*$B101+SUM($F$8:$F$10))/$F$11*$F$40)-($F$27*SZ$87/$D$7)-SUM($F$14:$F$26,$F$28:$F$33,$F$35:$F$36,$F$41))</f>
        <v>-533.82179022363027</v>
      </c>
      <c r="TA88" s="294">
        <f>(TA$87*$B101+SUM($F$8:$F$10)-((TA$87*$B101+SUM($F$8:$F$10))/$F$11*$F$40)-($F$27*TA$87/$D$7)-SUM($F$14:$F$26,$F$28:$F$33,$F$35:$F$36,$F$41))</f>
        <v>-533.82179022363027</v>
      </c>
      <c r="TB88" s="294">
        <f>(TB$87*$B101+SUM($F$8:$F$10)-((TB$87*$B101+SUM($F$8:$F$10))/$F$11*$F$40)-($F$27*TB$87/$D$7)-SUM($F$14:$F$26,$F$28:$F$33,$F$35:$F$36,$F$41))</f>
        <v>-533.82179022363027</v>
      </c>
      <c r="TC88" s="294">
        <f>(TC$87*$B101+SUM($F$8:$F$10)-((TC$87*$B101+SUM($F$8:$F$10))/$F$11*$F$40)-($F$27*TC$87/$D$7)-SUM($F$14:$F$26,$F$28:$F$33,$F$35:$F$36,$F$41))</f>
        <v>-533.82179022363027</v>
      </c>
      <c r="TD88" s="294">
        <f>(TD$87*$B101+SUM($F$8:$F$10)-((TD$87*$B101+SUM($F$8:$F$10))/$F$11*$F$40)-($F$27*TD$87/$D$7)-SUM($F$14:$F$26,$F$28:$F$33,$F$35:$F$36,$F$41))</f>
        <v>-533.82179022363027</v>
      </c>
      <c r="TE88" s="294">
        <f>(TE$87*$B101+SUM($F$8:$F$10)-((TE$87*$B101+SUM($F$8:$F$10))/$F$11*$F$40)-($F$27*TE$87/$D$7)-SUM($F$14:$F$26,$F$28:$F$33,$F$35:$F$36,$F$41))</f>
        <v>-533.82179022363027</v>
      </c>
      <c r="TF88" s="294">
        <f>(TF$87*$B101+SUM($F$8:$F$10)-((TF$87*$B101+SUM($F$8:$F$10))/$F$11*$F$40)-($F$27*TF$87/$D$7)-SUM($F$14:$F$26,$F$28:$F$33,$F$35:$F$36,$F$41))</f>
        <v>-533.82179022363027</v>
      </c>
      <c r="TG88" s="294">
        <f>(TG$87*$B101+SUM($F$8:$F$10)-((TG$87*$B101+SUM($F$8:$F$10))/$F$11*$F$40)-($F$27*TG$87/$D$7)-SUM($F$14:$F$26,$F$28:$F$33,$F$35:$F$36,$F$41))</f>
        <v>-533.82179022363027</v>
      </c>
      <c r="TH88" s="294">
        <f>(TH$87*$B101+SUM($F$8:$F$10)-((TH$87*$B101+SUM($F$8:$F$10))/$F$11*$F$40)-($F$27*TH$87/$D$7)-SUM($F$14:$F$26,$F$28:$F$33,$F$35:$F$36,$F$41))</f>
        <v>-533.82179022363027</v>
      </c>
      <c r="TI88" s="294">
        <f>(TI$87*$B101+SUM($F$8:$F$10)-((TI$87*$B101+SUM($F$8:$F$10))/$F$11*$F$40)-($F$27*TI$87/$D$7)-SUM($F$14:$F$26,$F$28:$F$33,$F$35:$F$36,$F$41))</f>
        <v>-533.82179022363027</v>
      </c>
      <c r="TJ88" s="294">
        <f>(TJ$87*$B101+SUM($F$8:$F$10)-((TJ$87*$B101+SUM($F$8:$F$10))/$F$11*$F$40)-($F$27*TJ$87/$D$7)-SUM($F$14:$F$26,$F$28:$F$33,$F$35:$F$36,$F$41))</f>
        <v>-533.82179022363027</v>
      </c>
      <c r="TK88" s="294">
        <f>(TK$87*$B101+SUM($F$8:$F$10)-((TK$87*$B101+SUM($F$8:$F$10))/$F$11*$F$40)-($F$27*TK$87/$D$7)-SUM($F$14:$F$26,$F$28:$F$33,$F$35:$F$36,$F$41))</f>
        <v>-533.82179022363027</v>
      </c>
      <c r="TL88" s="294">
        <f>(TL$87*$B101+SUM($F$8:$F$10)-((TL$87*$B101+SUM($F$8:$F$10))/$F$11*$F$40)-($F$27*TL$87/$D$7)-SUM($F$14:$F$26,$F$28:$F$33,$F$35:$F$36,$F$41))</f>
        <v>-533.82179022363027</v>
      </c>
      <c r="TM88" s="294">
        <f>(TM$87*$B101+SUM($F$8:$F$10)-((TM$87*$B101+SUM($F$8:$F$10))/$F$11*$F$40)-($F$27*TM$87/$D$7)-SUM($F$14:$F$26,$F$28:$F$33,$F$35:$F$36,$F$41))</f>
        <v>-533.82179022363027</v>
      </c>
      <c r="TN88" s="294">
        <f>(TN$87*$B101+SUM($F$8:$F$10)-((TN$87*$B101+SUM($F$8:$F$10))/$F$11*$F$40)-($F$27*TN$87/$D$7)-SUM($F$14:$F$26,$F$28:$F$33,$F$35:$F$36,$F$41))</f>
        <v>-533.82179022363027</v>
      </c>
      <c r="TO88" s="294">
        <f>(TO$87*$B101+SUM($F$8:$F$10)-((TO$87*$B101+SUM($F$8:$F$10))/$F$11*$F$40)-($F$27*TO$87/$D$7)-SUM($F$14:$F$26,$F$28:$F$33,$F$35:$F$36,$F$41))</f>
        <v>-533.82179022363027</v>
      </c>
      <c r="TP88" s="294">
        <f>(TP$87*$B101+SUM($F$8:$F$10)-((TP$87*$B101+SUM($F$8:$F$10))/$F$11*$F$40)-($F$27*TP$87/$D$7)-SUM($F$14:$F$26,$F$28:$F$33,$F$35:$F$36,$F$41))</f>
        <v>-533.82179022363027</v>
      </c>
      <c r="TQ88" s="294">
        <f>(TQ$87*$B101+SUM($F$8:$F$10)-((TQ$87*$B101+SUM($F$8:$F$10))/$F$11*$F$40)-($F$27*TQ$87/$D$7)-SUM($F$14:$F$26,$F$28:$F$33,$F$35:$F$36,$F$41))</f>
        <v>-533.82179022363027</v>
      </c>
      <c r="TR88" s="294">
        <f>(TR$87*$B101+SUM($F$8:$F$10)-((TR$87*$B101+SUM($F$8:$F$10))/$F$11*$F$40)-($F$27*TR$87/$D$7)-SUM($F$14:$F$26,$F$28:$F$33,$F$35:$F$36,$F$41))</f>
        <v>-533.82179022363027</v>
      </c>
      <c r="TS88" s="294">
        <f>(TS$87*$B101+SUM($F$8:$F$10)-((TS$87*$B101+SUM($F$8:$F$10))/$F$11*$F$40)-($F$27*TS$87/$D$7)-SUM($F$14:$F$26,$F$28:$F$33,$F$35:$F$36,$F$41))</f>
        <v>-533.82179022363027</v>
      </c>
      <c r="TT88" s="294">
        <f>(TT$87*$B101+SUM($F$8:$F$10)-((TT$87*$B101+SUM($F$8:$F$10))/$F$11*$F$40)-($F$27*TT$87/$D$7)-SUM($F$14:$F$26,$F$28:$F$33,$F$35:$F$36,$F$41))</f>
        <v>-533.82179022363027</v>
      </c>
      <c r="TU88" s="294">
        <f>(TU$87*$B101+SUM($F$8:$F$10)-((TU$87*$B101+SUM($F$8:$F$10))/$F$11*$F$40)-($F$27*TU$87/$D$7)-SUM($F$14:$F$26,$F$28:$F$33,$F$35:$F$36,$F$41))</f>
        <v>-533.82179022363027</v>
      </c>
      <c r="TV88" s="294">
        <f>(TV$87*$B101+SUM($F$8:$F$10)-((TV$87*$B101+SUM($F$8:$F$10))/$F$11*$F$40)-($F$27*TV$87/$D$7)-SUM($F$14:$F$26,$F$28:$F$33,$F$35:$F$36,$F$41))</f>
        <v>-533.82179022363027</v>
      </c>
      <c r="TW88" s="294">
        <f>(TW$87*$B101+SUM($F$8:$F$10)-((TW$87*$B101+SUM($F$8:$F$10))/$F$11*$F$40)-($F$27*TW$87/$D$7)-SUM($F$14:$F$26,$F$28:$F$33,$F$35:$F$36,$F$41))</f>
        <v>-533.82179022363027</v>
      </c>
      <c r="TX88" s="294">
        <f>(TX$87*$B101+SUM($F$8:$F$10)-((TX$87*$B101+SUM($F$8:$F$10))/$F$11*$F$40)-($F$27*TX$87/$D$7)-SUM($F$14:$F$26,$F$28:$F$33,$F$35:$F$36,$F$41))</f>
        <v>-533.82179022363027</v>
      </c>
      <c r="TY88" s="294">
        <f>(TY$87*$B101+SUM($F$8:$F$10)-((TY$87*$B101+SUM($F$8:$F$10))/$F$11*$F$40)-($F$27*TY$87/$D$7)-SUM($F$14:$F$26,$F$28:$F$33,$F$35:$F$36,$F$41))</f>
        <v>-533.82179022363027</v>
      </c>
      <c r="TZ88" s="294">
        <f>(TZ$87*$B101+SUM($F$8:$F$10)-((TZ$87*$B101+SUM($F$8:$F$10))/$F$11*$F$40)-($F$27*TZ$87/$D$7)-SUM($F$14:$F$26,$F$28:$F$33,$F$35:$F$36,$F$41))</f>
        <v>-533.82179022363027</v>
      </c>
      <c r="UA88" s="294">
        <f>(UA$87*$B101+SUM($F$8:$F$10)-((UA$87*$B101+SUM($F$8:$F$10))/$F$11*$F$40)-($F$27*UA$87/$D$7)-SUM($F$14:$F$26,$F$28:$F$33,$F$35:$F$36,$F$41))</f>
        <v>-533.82179022363027</v>
      </c>
      <c r="UB88" s="294">
        <f>(UB$87*$B101+SUM($F$8:$F$10)-((UB$87*$B101+SUM($F$8:$F$10))/$F$11*$F$40)-($F$27*UB$87/$D$7)-SUM($F$14:$F$26,$F$28:$F$33,$F$35:$F$36,$F$41))</f>
        <v>-533.82179022363027</v>
      </c>
      <c r="UC88" s="294">
        <f>(UC$87*$B101+SUM($F$8:$F$10)-((UC$87*$B101+SUM($F$8:$F$10))/$F$11*$F$40)-($F$27*UC$87/$D$7)-SUM($F$14:$F$26,$F$28:$F$33,$F$35:$F$36,$F$41))</f>
        <v>-533.82179022363027</v>
      </c>
      <c r="UD88" s="294">
        <f>(UD$87*$B101+SUM($F$8:$F$10)-((UD$87*$B101+SUM($F$8:$F$10))/$F$11*$F$40)-($F$27*UD$87/$D$7)-SUM($F$14:$F$26,$F$28:$F$33,$F$35:$F$36,$F$41))</f>
        <v>-533.82179022363027</v>
      </c>
      <c r="UE88" s="294">
        <f>(UE$87*$B101+SUM($F$8:$F$10)-((UE$87*$B101+SUM($F$8:$F$10))/$F$11*$F$40)-($F$27*UE$87/$D$7)-SUM($F$14:$F$26,$F$28:$F$33,$F$35:$F$36,$F$41))</f>
        <v>-533.82179022363027</v>
      </c>
      <c r="UF88" s="294">
        <f>(UF$87*$B101+SUM($F$8:$F$10)-((UF$87*$B101+SUM($F$8:$F$10))/$F$11*$F$40)-($F$27*UF$87/$D$7)-SUM($F$14:$F$26,$F$28:$F$33,$F$35:$F$36,$F$41))</f>
        <v>-533.82179022363027</v>
      </c>
      <c r="UG88" s="294">
        <f>(UG$87*$B101+SUM($F$8:$F$10)-((UG$87*$B101+SUM($F$8:$F$10))/$F$11*$F$40)-($F$27*UG$87/$D$7)-SUM($F$14:$F$26,$F$28:$F$33,$F$35:$F$36,$F$41))</f>
        <v>-533.82179022363027</v>
      </c>
      <c r="UH88" s="294">
        <f>(UH$87*$B101+SUM($F$8:$F$10)-((UH$87*$B101+SUM($F$8:$F$10))/$F$11*$F$40)-($F$27*UH$87/$D$7)-SUM($F$14:$F$26,$F$28:$F$33,$F$35:$F$36,$F$41))</f>
        <v>-533.82179022363027</v>
      </c>
      <c r="UI88" s="294">
        <f>(UI$87*$B101+SUM($F$8:$F$10)-((UI$87*$B101+SUM($F$8:$F$10))/$F$11*$F$40)-($F$27*UI$87/$D$7)-SUM($F$14:$F$26,$F$28:$F$33,$F$35:$F$36,$F$41))</f>
        <v>-533.82179022363027</v>
      </c>
      <c r="UJ88" s="294">
        <f>(UJ$87*$B101+SUM($F$8:$F$10)-((UJ$87*$B101+SUM($F$8:$F$10))/$F$11*$F$40)-($F$27*UJ$87/$D$7)-SUM($F$14:$F$26,$F$28:$F$33,$F$35:$F$36,$F$41))</f>
        <v>-533.82179022363027</v>
      </c>
      <c r="UK88" s="294">
        <f>(UK$87*$B101+SUM($F$8:$F$10)-((UK$87*$B101+SUM($F$8:$F$10))/$F$11*$F$40)-($F$27*UK$87/$D$7)-SUM($F$14:$F$26,$F$28:$F$33,$F$35:$F$36,$F$41))</f>
        <v>-533.82179022363027</v>
      </c>
      <c r="UL88" s="294">
        <f>(UL$87*$B101+SUM($F$8:$F$10)-((UL$87*$B101+SUM($F$8:$F$10))/$F$11*$F$40)-($F$27*UL$87/$D$7)-SUM($F$14:$F$26,$F$28:$F$33,$F$35:$F$36,$F$41))</f>
        <v>-533.82179022363027</v>
      </c>
      <c r="UM88" s="294">
        <f>(UM$87*$B101+SUM($F$8:$F$10)-((UM$87*$B101+SUM($F$8:$F$10))/$F$11*$F$40)-($F$27*UM$87/$D$7)-SUM($F$14:$F$26,$F$28:$F$33,$F$35:$F$36,$F$41))</f>
        <v>-533.82179022363027</v>
      </c>
      <c r="UN88" s="294">
        <f>(UN$87*$B101+SUM($F$8:$F$10)-((UN$87*$B101+SUM($F$8:$F$10))/$F$11*$F$40)-($F$27*UN$87/$D$7)-SUM($F$14:$F$26,$F$28:$F$33,$F$35:$F$36,$F$41))</f>
        <v>-533.82179022363027</v>
      </c>
      <c r="UO88" s="294">
        <f>(UO$87*$B101+SUM($F$8:$F$10)-((UO$87*$B101+SUM($F$8:$F$10))/$F$11*$F$40)-($F$27*UO$87/$D$7)-SUM($F$14:$F$26,$F$28:$F$33,$F$35:$F$36,$F$41))</f>
        <v>-533.82179022363027</v>
      </c>
      <c r="UP88" s="294">
        <f>(UP$87*$B101+SUM($F$8:$F$10)-((UP$87*$B101+SUM($F$8:$F$10))/$F$11*$F$40)-($F$27*UP$87/$D$7)-SUM($F$14:$F$26,$F$28:$F$33,$F$35:$F$36,$F$41))</f>
        <v>-533.82179022363027</v>
      </c>
      <c r="UQ88" s="294">
        <f>(UQ$87*$B101+SUM($F$8:$F$10)-((UQ$87*$B101+SUM($F$8:$F$10))/$F$11*$F$40)-($F$27*UQ$87/$D$7)-SUM($F$14:$F$26,$F$28:$F$33,$F$35:$F$36,$F$41))</f>
        <v>-533.82179022363027</v>
      </c>
      <c r="UR88" s="294">
        <f>(UR$87*$B101+SUM($F$8:$F$10)-((UR$87*$B101+SUM($F$8:$F$10))/$F$11*$F$40)-($F$27*UR$87/$D$7)-SUM($F$14:$F$26,$F$28:$F$33,$F$35:$F$36,$F$41))</f>
        <v>-533.82179022363027</v>
      </c>
      <c r="US88" s="294">
        <f>(US$87*$B101+SUM($F$8:$F$10)-((US$87*$B101+SUM($F$8:$F$10))/$F$11*$F$40)-($F$27*US$87/$D$7)-SUM($F$14:$F$26,$F$28:$F$33,$F$35:$F$36,$F$41))</f>
        <v>-533.82179022363027</v>
      </c>
      <c r="UT88" s="294">
        <f>(UT$87*$B101+SUM($F$8:$F$10)-((UT$87*$B101+SUM($F$8:$F$10))/$F$11*$F$40)-($F$27*UT$87/$D$7)-SUM($F$14:$F$26,$F$28:$F$33,$F$35:$F$36,$F$41))</f>
        <v>-533.82179022363027</v>
      </c>
      <c r="UU88" s="294">
        <f>(UU$87*$B101+SUM($F$8:$F$10)-((UU$87*$B101+SUM($F$8:$F$10))/$F$11*$F$40)-($F$27*UU$87/$D$7)-SUM($F$14:$F$26,$F$28:$F$33,$F$35:$F$36,$F$41))</f>
        <v>-533.82179022363027</v>
      </c>
      <c r="UV88" s="294">
        <f>(UV$87*$B101+SUM($F$8:$F$10)-((UV$87*$B101+SUM($F$8:$F$10))/$F$11*$F$40)-($F$27*UV$87/$D$7)-SUM($F$14:$F$26,$F$28:$F$33,$F$35:$F$36,$F$41))</f>
        <v>-533.82179022363027</v>
      </c>
      <c r="UW88" s="294">
        <f>(UW$87*$B101+SUM($F$8:$F$10)-((UW$87*$B101+SUM($F$8:$F$10))/$F$11*$F$40)-($F$27*UW$87/$D$7)-SUM($F$14:$F$26,$F$28:$F$33,$F$35:$F$36,$F$41))</f>
        <v>-533.82179022363027</v>
      </c>
      <c r="UX88" s="294">
        <f>(UX$87*$B101+SUM($F$8:$F$10)-((UX$87*$B101+SUM($F$8:$F$10))/$F$11*$F$40)-($F$27*UX$87/$D$7)-SUM($F$14:$F$26,$F$28:$F$33,$F$35:$F$36,$F$41))</f>
        <v>-533.82179022363027</v>
      </c>
      <c r="UY88" s="294">
        <f>(UY$87*$B101+SUM($F$8:$F$10)-((UY$87*$B101+SUM($F$8:$F$10))/$F$11*$F$40)-($F$27*UY$87/$D$7)-SUM($F$14:$F$26,$F$28:$F$33,$F$35:$F$36,$F$41))</f>
        <v>-533.82179022363027</v>
      </c>
      <c r="UZ88" s="294">
        <f>(UZ$87*$B101+SUM($F$8:$F$10)-((UZ$87*$B101+SUM($F$8:$F$10))/$F$11*$F$40)-($F$27*UZ$87/$D$7)-SUM($F$14:$F$26,$F$28:$F$33,$F$35:$F$36,$F$41))</f>
        <v>-533.82179022363027</v>
      </c>
      <c r="VA88" s="294">
        <f>(VA$87*$B101+SUM($F$8:$F$10)-((VA$87*$B101+SUM($F$8:$F$10))/$F$11*$F$40)-($F$27*VA$87/$D$7)-SUM($F$14:$F$26,$F$28:$F$33,$F$35:$F$36,$F$41))</f>
        <v>-533.82179022363027</v>
      </c>
      <c r="VB88" s="294">
        <f>(VB$87*$B101+SUM($F$8:$F$10)-((VB$87*$B101+SUM($F$8:$F$10))/$F$11*$F$40)-($F$27*VB$87/$D$7)-SUM($F$14:$F$26,$F$28:$F$33,$F$35:$F$36,$F$41))</f>
        <v>-533.82179022363027</v>
      </c>
      <c r="VC88" s="294">
        <f>(VC$87*$B101+SUM($F$8:$F$10)-((VC$87*$B101+SUM($F$8:$F$10))/$F$11*$F$40)-($F$27*VC$87/$D$7)-SUM($F$14:$F$26,$F$28:$F$33,$F$35:$F$36,$F$41))</f>
        <v>-533.82179022363027</v>
      </c>
      <c r="VD88" s="294">
        <f>(VD$87*$B101+SUM($F$8:$F$10)-((VD$87*$B101+SUM($F$8:$F$10))/$F$11*$F$40)-($F$27*VD$87/$D$7)-SUM($F$14:$F$26,$F$28:$F$33,$F$35:$F$36,$F$41))</f>
        <v>-533.82179022363027</v>
      </c>
      <c r="VE88" s="294">
        <f>(VE$87*$B101+SUM($F$8:$F$10)-((VE$87*$B101+SUM($F$8:$F$10))/$F$11*$F$40)-($F$27*VE$87/$D$7)-SUM($F$14:$F$26,$F$28:$F$33,$F$35:$F$36,$F$41))</f>
        <v>-533.82179022363027</v>
      </c>
      <c r="VF88" s="294">
        <f>(VF$87*$B101+SUM($F$8:$F$10)-((VF$87*$B101+SUM($F$8:$F$10))/$F$11*$F$40)-($F$27*VF$87/$D$7)-SUM($F$14:$F$26,$F$28:$F$33,$F$35:$F$36,$F$41))</f>
        <v>-533.82179022363027</v>
      </c>
      <c r="VG88" s="294">
        <f>(VG$87*$B101+SUM($F$8:$F$10)-((VG$87*$B101+SUM($F$8:$F$10))/$F$11*$F$40)-($F$27*VG$87/$D$7)-SUM($F$14:$F$26,$F$28:$F$33,$F$35:$F$36,$F$41))</f>
        <v>-533.82179022363027</v>
      </c>
      <c r="VH88" s="294">
        <f>(VH$87*$B101+SUM($F$8:$F$10)-((VH$87*$B101+SUM($F$8:$F$10))/$F$11*$F$40)-($F$27*VH$87/$D$7)-SUM($F$14:$F$26,$F$28:$F$33,$F$35:$F$36,$F$41))</f>
        <v>-533.82179022363027</v>
      </c>
      <c r="VI88" s="294">
        <f>(VI$87*$B101+SUM($F$8:$F$10)-((VI$87*$B101+SUM($F$8:$F$10))/$F$11*$F$40)-($F$27*VI$87/$D$7)-SUM($F$14:$F$26,$F$28:$F$33,$F$35:$F$36,$F$41))</f>
        <v>-533.82179022363027</v>
      </c>
      <c r="VJ88" s="294">
        <f>(VJ$87*$B101+SUM($F$8:$F$10)-((VJ$87*$B101+SUM($F$8:$F$10))/$F$11*$F$40)-($F$27*VJ$87/$D$7)-SUM($F$14:$F$26,$F$28:$F$33,$F$35:$F$36,$F$41))</f>
        <v>-533.82179022363027</v>
      </c>
      <c r="VK88" s="294">
        <f>(VK$87*$B101+SUM($F$8:$F$10)-((VK$87*$B101+SUM($F$8:$F$10))/$F$11*$F$40)-($F$27*VK$87/$D$7)-SUM($F$14:$F$26,$F$28:$F$33,$F$35:$F$36,$F$41))</f>
        <v>-533.82179022363027</v>
      </c>
      <c r="VL88" s="294">
        <f>(VL$87*$B101+SUM($F$8:$F$10)-((VL$87*$B101+SUM($F$8:$F$10))/$F$11*$F$40)-($F$27*VL$87/$D$7)-SUM($F$14:$F$26,$F$28:$F$33,$F$35:$F$36,$F$41))</f>
        <v>-533.82179022363027</v>
      </c>
      <c r="VM88" s="294">
        <f>(VM$87*$B101+SUM($F$8:$F$10)-((VM$87*$B101+SUM($F$8:$F$10))/$F$11*$F$40)-($F$27*VM$87/$D$7)-SUM($F$14:$F$26,$F$28:$F$33,$F$35:$F$36,$F$41))</f>
        <v>-533.82179022363027</v>
      </c>
      <c r="VN88" s="294">
        <f>(VN$87*$B101+SUM($F$8:$F$10)-((VN$87*$B101+SUM($F$8:$F$10))/$F$11*$F$40)-($F$27*VN$87/$D$7)-SUM($F$14:$F$26,$F$28:$F$33,$F$35:$F$36,$F$41))</f>
        <v>-533.82179022363027</v>
      </c>
      <c r="VO88" s="294">
        <f>(VO$87*$B101+SUM($F$8:$F$10)-((VO$87*$B101+SUM($F$8:$F$10))/$F$11*$F$40)-($F$27*VO$87/$D$7)-SUM($F$14:$F$26,$F$28:$F$33,$F$35:$F$36,$F$41))</f>
        <v>-533.82179022363027</v>
      </c>
      <c r="VP88" s="294">
        <f>(VP$87*$B101+SUM($F$8:$F$10)-((VP$87*$B101+SUM($F$8:$F$10))/$F$11*$F$40)-($F$27*VP$87/$D$7)-SUM($F$14:$F$26,$F$28:$F$33,$F$35:$F$36,$F$41))</f>
        <v>-533.82179022363027</v>
      </c>
      <c r="VQ88" s="294">
        <f>(VQ$87*$B101+SUM($F$8:$F$10)-((VQ$87*$B101+SUM($F$8:$F$10))/$F$11*$F$40)-($F$27*VQ$87/$D$7)-SUM($F$14:$F$26,$F$28:$F$33,$F$35:$F$36,$F$41))</f>
        <v>-533.82179022363027</v>
      </c>
      <c r="VR88" s="294">
        <f>(VR$87*$B101+SUM($F$8:$F$10)-((VR$87*$B101+SUM($F$8:$F$10))/$F$11*$F$40)-($F$27*VR$87/$D$7)-SUM($F$14:$F$26,$F$28:$F$33,$F$35:$F$36,$F$41))</f>
        <v>-533.82179022363027</v>
      </c>
      <c r="VS88" s="294">
        <f>(VS$87*$B101+SUM($F$8:$F$10)-((VS$87*$B101+SUM($F$8:$F$10))/$F$11*$F$40)-($F$27*VS$87/$D$7)-SUM($F$14:$F$26,$F$28:$F$33,$F$35:$F$36,$F$41))</f>
        <v>-533.82179022363027</v>
      </c>
      <c r="VT88" s="294">
        <f>(VT$87*$B101+SUM($F$8:$F$10)-((VT$87*$B101+SUM($F$8:$F$10))/$F$11*$F$40)-($F$27*VT$87/$D$7)-SUM($F$14:$F$26,$F$28:$F$33,$F$35:$F$36,$F$41))</f>
        <v>-533.82179022363027</v>
      </c>
      <c r="VU88" s="294">
        <f>(VU$87*$B101+SUM($F$8:$F$10)-((VU$87*$B101+SUM($F$8:$F$10))/$F$11*$F$40)-($F$27*VU$87/$D$7)-SUM($F$14:$F$26,$F$28:$F$33,$F$35:$F$36,$F$41))</f>
        <v>-533.82179022363027</v>
      </c>
      <c r="VV88" s="294">
        <f>(VV$87*$B101+SUM($F$8:$F$10)-((VV$87*$B101+SUM($F$8:$F$10))/$F$11*$F$40)-($F$27*VV$87/$D$7)-SUM($F$14:$F$26,$F$28:$F$33,$F$35:$F$36,$F$41))</f>
        <v>-533.82179022363027</v>
      </c>
      <c r="VW88" s="294">
        <f>(VW$87*$B101+SUM($F$8:$F$10)-((VW$87*$B101+SUM($F$8:$F$10))/$F$11*$F$40)-($F$27*VW$87/$D$7)-SUM($F$14:$F$26,$F$28:$F$33,$F$35:$F$36,$F$41))</f>
        <v>-533.82179022363027</v>
      </c>
      <c r="VX88" s="294">
        <f>(VX$87*$B101+SUM($F$8:$F$10)-((VX$87*$B101+SUM($F$8:$F$10))/$F$11*$F$40)-($F$27*VX$87/$D$7)-SUM($F$14:$F$26,$F$28:$F$33,$F$35:$F$36,$F$41))</f>
        <v>-533.82179022363027</v>
      </c>
      <c r="VY88" s="294">
        <f>(VY$87*$B101+SUM($F$8:$F$10)-((VY$87*$B101+SUM($F$8:$F$10))/$F$11*$F$40)-($F$27*VY$87/$D$7)-SUM($F$14:$F$26,$F$28:$F$33,$F$35:$F$36,$F$41))</f>
        <v>-533.82179022363027</v>
      </c>
      <c r="VZ88" s="294">
        <f>(VZ$87*$B101+SUM($F$8:$F$10)-((VZ$87*$B101+SUM($F$8:$F$10))/$F$11*$F$40)-($F$27*VZ$87/$D$7)-SUM($F$14:$F$26,$F$28:$F$33,$F$35:$F$36,$F$41))</f>
        <v>-533.82179022363027</v>
      </c>
      <c r="WA88" s="294">
        <f>(WA$87*$B101+SUM($F$8:$F$10)-((WA$87*$B101+SUM($F$8:$F$10))/$F$11*$F$40)-($F$27*WA$87/$D$7)-SUM($F$14:$F$26,$F$28:$F$33,$F$35:$F$36,$F$41))</f>
        <v>-533.82179022363027</v>
      </c>
      <c r="WB88" s="294">
        <f>(WB$87*$B101+SUM($F$8:$F$10)-((WB$87*$B101+SUM($F$8:$F$10))/$F$11*$F$40)-($F$27*WB$87/$D$7)-SUM($F$14:$F$26,$F$28:$F$33,$F$35:$F$36,$F$41))</f>
        <v>-533.82179022363027</v>
      </c>
      <c r="WC88" s="294">
        <f>(WC$87*$B101+SUM($F$8:$F$10)-((WC$87*$B101+SUM($F$8:$F$10))/$F$11*$F$40)-($F$27*WC$87/$D$7)-SUM($F$14:$F$26,$F$28:$F$33,$F$35:$F$36,$F$41))</f>
        <v>-533.82179022363027</v>
      </c>
      <c r="WD88" s="294">
        <f>(WD$87*$B101+SUM($F$8:$F$10)-((WD$87*$B101+SUM($F$8:$F$10))/$F$11*$F$40)-($F$27*WD$87/$D$7)-SUM($F$14:$F$26,$F$28:$F$33,$F$35:$F$36,$F$41))</f>
        <v>-533.82179022363027</v>
      </c>
      <c r="WE88" s="294">
        <f>(WE$87*$B101+SUM($F$8:$F$10)-((WE$87*$B101+SUM($F$8:$F$10))/$F$11*$F$40)-($F$27*WE$87/$D$7)-SUM($F$14:$F$26,$F$28:$F$33,$F$35:$F$36,$F$41))</f>
        <v>-533.82179022363027</v>
      </c>
      <c r="WF88" s="294">
        <f>(WF$87*$B101+SUM($F$8:$F$10)-((WF$87*$B101+SUM($F$8:$F$10))/$F$11*$F$40)-($F$27*WF$87/$D$7)-SUM($F$14:$F$26,$F$28:$F$33,$F$35:$F$36,$F$41))</f>
        <v>-533.82179022363027</v>
      </c>
      <c r="WG88" s="294">
        <f>(WG$87*$B101+SUM($F$8:$F$10)-((WG$87*$B101+SUM($F$8:$F$10))/$F$11*$F$40)-($F$27*WG$87/$D$7)-SUM($F$14:$F$26,$F$28:$F$33,$F$35:$F$36,$F$41))</f>
        <v>-533.82179022363027</v>
      </c>
      <c r="WH88" s="294">
        <f>(WH$87*$B101+SUM($F$8:$F$10)-((WH$87*$B101+SUM($F$8:$F$10))/$F$11*$F$40)-($F$27*WH$87/$D$7)-SUM($F$14:$F$26,$F$28:$F$33,$F$35:$F$36,$F$41))</f>
        <v>-533.82179022363027</v>
      </c>
      <c r="WI88" s="294">
        <f>(WI$87*$B101+SUM($F$8:$F$10)-((WI$87*$B101+SUM($F$8:$F$10))/$F$11*$F$40)-($F$27*WI$87/$D$7)-SUM($F$14:$F$26,$F$28:$F$33,$F$35:$F$36,$F$41))</f>
        <v>-533.82179022363027</v>
      </c>
      <c r="WJ88" s="294">
        <f>(WJ$87*$B101+SUM($F$8:$F$10)-((WJ$87*$B101+SUM($F$8:$F$10))/$F$11*$F$40)-($F$27*WJ$87/$D$7)-SUM($F$14:$F$26,$F$28:$F$33,$F$35:$F$36,$F$41))</f>
        <v>-533.82179022363027</v>
      </c>
      <c r="WK88" s="294">
        <f>(WK$87*$B101+SUM($F$8:$F$10)-((WK$87*$B101+SUM($F$8:$F$10))/$F$11*$F$40)-($F$27*WK$87/$D$7)-SUM($F$14:$F$26,$F$28:$F$33,$F$35:$F$36,$F$41))</f>
        <v>-533.82179022363027</v>
      </c>
      <c r="WL88" s="294">
        <f>(WL$87*$B101+SUM($F$8:$F$10)-((WL$87*$B101+SUM($F$8:$F$10))/$F$11*$F$40)-($F$27*WL$87/$D$7)-SUM($F$14:$F$26,$F$28:$F$33,$F$35:$F$36,$F$41))</f>
        <v>-533.82179022363027</v>
      </c>
      <c r="WM88" s="294">
        <f>(WM$87*$B101+SUM($F$8:$F$10)-((WM$87*$B101+SUM($F$8:$F$10))/$F$11*$F$40)-($F$27*WM$87/$D$7)-SUM($F$14:$F$26,$F$28:$F$33,$F$35:$F$36,$F$41))</f>
        <v>-533.82179022363027</v>
      </c>
      <c r="WN88" s="294">
        <f>(WN$87*$B101+SUM($F$8:$F$10)-((WN$87*$B101+SUM($F$8:$F$10))/$F$11*$F$40)-($F$27*WN$87/$D$7)-SUM($F$14:$F$26,$F$28:$F$33,$F$35:$F$36,$F$41))</f>
        <v>-533.82179022363027</v>
      </c>
      <c r="WO88" s="294">
        <f>(WO$87*$B101+SUM($F$8:$F$10)-((WO$87*$B101+SUM($F$8:$F$10))/$F$11*$F$40)-($F$27*WO$87/$D$7)-SUM($F$14:$F$26,$F$28:$F$33,$F$35:$F$36,$F$41))</f>
        <v>-533.82179022363027</v>
      </c>
      <c r="WP88" s="294">
        <f>(WP$87*$B101+SUM($F$8:$F$10)-((WP$87*$B101+SUM($F$8:$F$10))/$F$11*$F$40)-($F$27*WP$87/$D$7)-SUM($F$14:$F$26,$F$28:$F$33,$F$35:$F$36,$F$41))</f>
        <v>-533.82179022363027</v>
      </c>
      <c r="WQ88" s="294">
        <f>(WQ$87*$B101+SUM($F$8:$F$10)-((WQ$87*$B101+SUM($F$8:$F$10))/$F$11*$F$40)-($F$27*WQ$87/$D$7)-SUM($F$14:$F$26,$F$28:$F$33,$F$35:$F$36,$F$41))</f>
        <v>-533.82179022363027</v>
      </c>
      <c r="WR88" s="294">
        <f>(WR$87*$B101+SUM($F$8:$F$10)-((WR$87*$B101+SUM($F$8:$F$10))/$F$11*$F$40)-($F$27*WR$87/$D$7)-SUM($F$14:$F$26,$F$28:$F$33,$F$35:$F$36,$F$41))</f>
        <v>-533.82179022363027</v>
      </c>
      <c r="WS88" s="294">
        <f>(WS$87*$B101+SUM($F$8:$F$10)-((WS$87*$B101+SUM($F$8:$F$10))/$F$11*$F$40)-($F$27*WS$87/$D$7)-SUM($F$14:$F$26,$F$28:$F$33,$F$35:$F$36,$F$41))</f>
        <v>-533.82179022363027</v>
      </c>
      <c r="WT88" s="294">
        <f>(WT$87*$B101+SUM($F$8:$F$10)-((WT$87*$B101+SUM($F$8:$F$10))/$F$11*$F$40)-($F$27*WT$87/$D$7)-SUM($F$14:$F$26,$F$28:$F$33,$F$35:$F$36,$F$41))</f>
        <v>-533.82179022363027</v>
      </c>
      <c r="WU88" s="294">
        <f>(WU$87*$B101+SUM($F$8:$F$10)-((WU$87*$B101+SUM($F$8:$F$10))/$F$11*$F$40)-($F$27*WU$87/$D$7)-SUM($F$14:$F$26,$F$28:$F$33,$F$35:$F$36,$F$41))</f>
        <v>-533.82179022363027</v>
      </c>
      <c r="WV88" s="294">
        <f>(WV$87*$B101+SUM($F$8:$F$10)-((WV$87*$B101+SUM($F$8:$F$10))/$F$11*$F$40)-($F$27*WV$87/$D$7)-SUM($F$14:$F$26,$F$28:$F$33,$F$35:$F$36,$F$41))</f>
        <v>-533.82179022363027</v>
      </c>
      <c r="WW88" s="294">
        <f>(WW$87*$B101+SUM($F$8:$F$10)-((WW$87*$B101+SUM($F$8:$F$10))/$F$11*$F$40)-($F$27*WW$87/$D$7)-SUM($F$14:$F$26,$F$28:$F$33,$F$35:$F$36,$F$41))</f>
        <v>-533.82179022363027</v>
      </c>
      <c r="WX88" s="294">
        <f>(WX$87*$B101+SUM($F$8:$F$10)-((WX$87*$B101+SUM($F$8:$F$10))/$F$11*$F$40)-($F$27*WX$87/$D$7)-SUM($F$14:$F$26,$F$28:$F$33,$F$35:$F$36,$F$41))</f>
        <v>-533.82179022363027</v>
      </c>
      <c r="WY88" s="294">
        <f>(WY$87*$B101+SUM($F$8:$F$10)-((WY$87*$B101+SUM($F$8:$F$10))/$F$11*$F$40)-($F$27*WY$87/$D$7)-SUM($F$14:$F$26,$F$28:$F$33,$F$35:$F$36,$F$41))</f>
        <v>-533.82179022363027</v>
      </c>
      <c r="WZ88" s="294">
        <f>(WZ$87*$B101+SUM($F$8:$F$10)-((WZ$87*$B101+SUM($F$8:$F$10))/$F$11*$F$40)-($F$27*WZ$87/$D$7)-SUM($F$14:$F$26,$F$28:$F$33,$F$35:$F$36,$F$41))</f>
        <v>-533.82179022363027</v>
      </c>
      <c r="XA88" s="294">
        <f>(XA$87*$B101+SUM($F$8:$F$10)-((XA$87*$B101+SUM($F$8:$F$10))/$F$11*$F$40)-($F$27*XA$87/$D$7)-SUM($F$14:$F$26,$F$28:$F$33,$F$35:$F$36,$F$41))</f>
        <v>-533.82179022363027</v>
      </c>
      <c r="XB88" s="294">
        <f>(XB$87*$B101+SUM($F$8:$F$10)-((XB$87*$B101+SUM($F$8:$F$10))/$F$11*$F$40)-($F$27*XB$87/$D$7)-SUM($F$14:$F$26,$F$28:$F$33,$F$35:$F$36,$F$41))</f>
        <v>-533.82179022363027</v>
      </c>
      <c r="XC88" s="294">
        <f>(XC$87*$B101+SUM($F$8:$F$10)-((XC$87*$B101+SUM($F$8:$F$10))/$F$11*$F$40)-($F$27*XC$87/$D$7)-SUM($F$14:$F$26,$F$28:$F$33,$F$35:$F$36,$F$41))</f>
        <v>-533.82179022363027</v>
      </c>
      <c r="XD88" s="294">
        <f>(XD$87*$B101+SUM($F$8:$F$10)-((XD$87*$B101+SUM($F$8:$F$10))/$F$11*$F$40)-($F$27*XD$87/$D$7)-SUM($F$14:$F$26,$F$28:$F$33,$F$35:$F$36,$F$41))</f>
        <v>-533.82179022363027</v>
      </c>
      <c r="XE88" s="294">
        <f>(XE$87*$B101+SUM($F$8:$F$10)-((XE$87*$B101+SUM($F$8:$F$10))/$F$11*$F$40)-($F$27*XE$87/$D$7)-SUM($F$14:$F$26,$F$28:$F$33,$F$35:$F$36,$F$41))</f>
        <v>-533.82179022363027</v>
      </c>
      <c r="XF88" s="294">
        <f>(XF$87*$B101+SUM($F$8:$F$10)-((XF$87*$B101+SUM($F$8:$F$10))/$F$11*$F$40)-($F$27*XF$87/$D$7)-SUM($F$14:$F$26,$F$28:$F$33,$F$35:$F$36,$F$41))</f>
        <v>-533.82179022363027</v>
      </c>
      <c r="XG88" s="294">
        <f>(XG$87*$B101+SUM($F$8:$F$10)-((XG$87*$B101+SUM($F$8:$F$10))/$F$11*$F$40)-($F$27*XG$87/$D$7)-SUM($F$14:$F$26,$F$28:$F$33,$F$35:$F$36,$F$41))</f>
        <v>-533.82179022363027</v>
      </c>
      <c r="XH88" s="294">
        <f>(XH$87*$B101+SUM($F$8:$F$10)-((XH$87*$B101+SUM($F$8:$F$10))/$F$11*$F$40)-($F$27*XH$87/$D$7)-SUM($F$14:$F$26,$F$28:$F$33,$F$35:$F$36,$F$41))</f>
        <v>-533.82179022363027</v>
      </c>
      <c r="XI88" s="294">
        <f>(XI$87*$B101+SUM($F$8:$F$10)-((XI$87*$B101+SUM($F$8:$F$10))/$F$11*$F$40)-($F$27*XI$87/$D$7)-SUM($F$14:$F$26,$F$28:$F$33,$F$35:$F$36,$F$41))</f>
        <v>-533.82179022363027</v>
      </c>
      <c r="XJ88" s="294">
        <f>(XJ$87*$B101+SUM($F$8:$F$10)-((XJ$87*$B101+SUM($F$8:$F$10))/$F$11*$F$40)-($F$27*XJ$87/$D$7)-SUM($F$14:$F$26,$F$28:$F$33,$F$35:$F$36,$F$41))</f>
        <v>-533.82179022363027</v>
      </c>
      <c r="XK88" s="294">
        <f>(XK$87*$B101+SUM($F$8:$F$10)-((XK$87*$B101+SUM($F$8:$F$10))/$F$11*$F$40)-($F$27*XK$87/$D$7)-SUM($F$14:$F$26,$F$28:$F$33,$F$35:$F$36,$F$41))</f>
        <v>-533.82179022363027</v>
      </c>
      <c r="XL88" s="294">
        <f>(XL$87*$B101+SUM($F$8:$F$10)-((XL$87*$B101+SUM($F$8:$F$10))/$F$11*$F$40)-($F$27*XL$87/$D$7)-SUM($F$14:$F$26,$F$28:$F$33,$F$35:$F$36,$F$41))</f>
        <v>-533.82179022363027</v>
      </c>
      <c r="XM88" s="294">
        <f>(XM$87*$B101+SUM($F$8:$F$10)-((XM$87*$B101+SUM($F$8:$F$10))/$F$11*$F$40)-($F$27*XM$87/$D$7)-SUM($F$14:$F$26,$F$28:$F$33,$F$35:$F$36,$F$41))</f>
        <v>-533.82179022363027</v>
      </c>
      <c r="XN88" s="294">
        <f>(XN$87*$B101+SUM($F$8:$F$10)-((XN$87*$B101+SUM($F$8:$F$10))/$F$11*$F$40)-($F$27*XN$87/$D$7)-SUM($F$14:$F$26,$F$28:$F$33,$F$35:$F$36,$F$41))</f>
        <v>-533.82179022363027</v>
      </c>
      <c r="XO88" s="294">
        <f>(XO$87*$B101+SUM($F$8:$F$10)-((XO$87*$B101+SUM($F$8:$F$10))/$F$11*$F$40)-($F$27*XO$87/$D$7)-SUM($F$14:$F$26,$F$28:$F$33,$F$35:$F$36,$F$41))</f>
        <v>-533.82179022363027</v>
      </c>
      <c r="XP88" s="294">
        <f>(XP$87*$B101+SUM($F$8:$F$10)-((XP$87*$B101+SUM($F$8:$F$10))/$F$11*$F$40)-($F$27*XP$87/$D$7)-SUM($F$14:$F$26,$F$28:$F$33,$F$35:$F$36,$F$41))</f>
        <v>-533.82179022363027</v>
      </c>
      <c r="XQ88" s="294">
        <f>(XQ$87*$B101+SUM($F$8:$F$10)-((XQ$87*$B101+SUM($F$8:$F$10))/$F$11*$F$40)-($F$27*XQ$87/$D$7)-SUM($F$14:$F$26,$F$28:$F$33,$F$35:$F$36,$F$41))</f>
        <v>-533.82179022363027</v>
      </c>
      <c r="XR88" s="294">
        <f>(XR$87*$B101+SUM($F$8:$F$10)-((XR$87*$B101+SUM($F$8:$F$10))/$F$11*$F$40)-($F$27*XR$87/$D$7)-SUM($F$14:$F$26,$F$28:$F$33,$F$35:$F$36,$F$41))</f>
        <v>-533.82179022363027</v>
      </c>
      <c r="XS88" s="294">
        <f>(XS$87*$B101+SUM($F$8:$F$10)-((XS$87*$B101+SUM($F$8:$F$10))/$F$11*$F$40)-($F$27*XS$87/$D$7)-SUM($F$14:$F$26,$F$28:$F$33,$F$35:$F$36,$F$41))</f>
        <v>-533.82179022363027</v>
      </c>
      <c r="XT88" s="294">
        <f>(XT$87*$B101+SUM($F$8:$F$10)-((XT$87*$B101+SUM($F$8:$F$10))/$F$11*$F$40)-($F$27*XT$87/$D$7)-SUM($F$14:$F$26,$F$28:$F$33,$F$35:$F$36,$F$41))</f>
        <v>-533.82179022363027</v>
      </c>
      <c r="XU88" s="294">
        <f>(XU$87*$B101+SUM($F$8:$F$10)-((XU$87*$B101+SUM($F$8:$F$10))/$F$11*$F$40)-($F$27*XU$87/$D$7)-SUM($F$14:$F$26,$F$28:$F$33,$F$35:$F$36,$F$41))</f>
        <v>-533.82179022363027</v>
      </c>
      <c r="XV88" s="294">
        <f>(XV$87*$B101+SUM($F$8:$F$10)-((XV$87*$B101+SUM($F$8:$F$10))/$F$11*$F$40)-($F$27*XV$87/$D$7)-SUM($F$14:$F$26,$F$28:$F$33,$F$35:$F$36,$F$41))</f>
        <v>-533.82179022363027</v>
      </c>
      <c r="XW88" s="294">
        <f>(XW$87*$B101+SUM($F$8:$F$10)-((XW$87*$B101+SUM($F$8:$F$10))/$F$11*$F$40)-($F$27*XW$87/$D$7)-SUM($F$14:$F$26,$F$28:$F$33,$F$35:$F$36,$F$41))</f>
        <v>-533.82179022363027</v>
      </c>
      <c r="XX88" s="294">
        <f>(XX$87*$B101+SUM($F$8:$F$10)-((XX$87*$B101+SUM($F$8:$F$10))/$F$11*$F$40)-($F$27*XX$87/$D$7)-SUM($F$14:$F$26,$F$28:$F$33,$F$35:$F$36,$F$41))</f>
        <v>-533.82179022363027</v>
      </c>
      <c r="XY88" s="294">
        <f>(XY$87*$B101+SUM($F$8:$F$10)-((XY$87*$B101+SUM($F$8:$F$10))/$F$11*$F$40)-($F$27*XY$87/$D$7)-SUM($F$14:$F$26,$F$28:$F$33,$F$35:$F$36,$F$41))</f>
        <v>-533.82179022363027</v>
      </c>
      <c r="XZ88" s="294">
        <f>(XZ$87*$B101+SUM($F$8:$F$10)-((XZ$87*$B101+SUM($F$8:$F$10))/$F$11*$F$40)-($F$27*XZ$87/$D$7)-SUM($F$14:$F$26,$F$28:$F$33,$F$35:$F$36,$F$41))</f>
        <v>-533.82179022363027</v>
      </c>
      <c r="YA88" s="294">
        <f>(YA$87*$B101+SUM($F$8:$F$10)-((YA$87*$B101+SUM($F$8:$F$10))/$F$11*$F$40)-($F$27*YA$87/$D$7)-SUM($F$14:$F$26,$F$28:$F$33,$F$35:$F$36,$F$41))</f>
        <v>-533.82179022363027</v>
      </c>
      <c r="YB88" s="294">
        <f>(YB$87*$B101+SUM($F$8:$F$10)-((YB$87*$B101+SUM($F$8:$F$10))/$F$11*$F$40)-($F$27*YB$87/$D$7)-SUM($F$14:$F$26,$F$28:$F$33,$F$35:$F$36,$F$41))</f>
        <v>-533.82179022363027</v>
      </c>
      <c r="YC88" s="294">
        <f>(YC$87*$B101+SUM($F$8:$F$10)-((YC$87*$B101+SUM($F$8:$F$10))/$F$11*$F$40)-($F$27*YC$87/$D$7)-SUM($F$14:$F$26,$F$28:$F$33,$F$35:$F$36,$F$41))</f>
        <v>-533.82179022363027</v>
      </c>
      <c r="YD88" s="294">
        <f>(YD$87*$B101+SUM($F$8:$F$10)-((YD$87*$B101+SUM($F$8:$F$10))/$F$11*$F$40)-($F$27*YD$87/$D$7)-SUM($F$14:$F$26,$F$28:$F$33,$F$35:$F$36,$F$41))</f>
        <v>-533.82179022363027</v>
      </c>
      <c r="YE88" s="294">
        <f>(YE$87*$B101+SUM($F$8:$F$10)-((YE$87*$B101+SUM($F$8:$F$10))/$F$11*$F$40)-($F$27*YE$87/$D$7)-SUM($F$14:$F$26,$F$28:$F$33,$F$35:$F$36,$F$41))</f>
        <v>-533.82179022363027</v>
      </c>
      <c r="YF88" s="294">
        <f>(YF$87*$B101+SUM($F$8:$F$10)-((YF$87*$B101+SUM($F$8:$F$10))/$F$11*$F$40)-($F$27*YF$87/$D$7)-SUM($F$14:$F$26,$F$28:$F$33,$F$35:$F$36,$F$41))</f>
        <v>-533.82179022363027</v>
      </c>
      <c r="YG88" s="294">
        <f>(YG$87*$B101+SUM($F$8:$F$10)-((YG$87*$B101+SUM($F$8:$F$10))/$F$11*$F$40)-($F$27*YG$87/$D$7)-SUM($F$14:$F$26,$F$28:$F$33,$F$35:$F$36,$F$41))</f>
        <v>-533.82179022363027</v>
      </c>
      <c r="YH88" s="294">
        <f>(YH$87*$B101+SUM($F$8:$F$10)-((YH$87*$B101+SUM($F$8:$F$10))/$F$11*$F$40)-($F$27*YH$87/$D$7)-SUM($F$14:$F$26,$F$28:$F$33,$F$35:$F$36,$F$41))</f>
        <v>-533.82179022363027</v>
      </c>
      <c r="YI88" s="294">
        <f>(YI$87*$B101+SUM($F$8:$F$10)-((YI$87*$B101+SUM($F$8:$F$10))/$F$11*$F$40)-($F$27*YI$87/$D$7)-SUM($F$14:$F$26,$F$28:$F$33,$F$35:$F$36,$F$41))</f>
        <v>-533.82179022363027</v>
      </c>
      <c r="YJ88" s="294">
        <f>(YJ$87*$B101+SUM($F$8:$F$10)-((YJ$87*$B101+SUM($F$8:$F$10))/$F$11*$F$40)-($F$27*YJ$87/$D$7)-SUM($F$14:$F$26,$F$28:$F$33,$F$35:$F$36,$F$41))</f>
        <v>-533.82179022363027</v>
      </c>
      <c r="YK88" s="294">
        <f>(YK$87*$B101+SUM($F$8:$F$10)-((YK$87*$B101+SUM($F$8:$F$10))/$F$11*$F$40)-($F$27*YK$87/$D$7)-SUM($F$14:$F$26,$F$28:$F$33,$F$35:$F$36,$F$41))</f>
        <v>-533.82179022363027</v>
      </c>
      <c r="YL88" s="294">
        <f>(YL$87*$B101+SUM($F$8:$F$10)-((YL$87*$B101+SUM($F$8:$F$10))/$F$11*$F$40)-($F$27*YL$87/$D$7)-SUM($F$14:$F$26,$F$28:$F$33,$F$35:$F$36,$F$41))</f>
        <v>-533.82179022363027</v>
      </c>
      <c r="YM88" s="294">
        <f>(YM$87*$B101+SUM($F$8:$F$10)-((YM$87*$B101+SUM($F$8:$F$10))/$F$11*$F$40)-($F$27*YM$87/$D$7)-SUM($F$14:$F$26,$F$28:$F$33,$F$35:$F$36,$F$41))</f>
        <v>-533.82179022363027</v>
      </c>
      <c r="YN88" s="294">
        <f>(YN$87*$B101+SUM($F$8:$F$10)-((YN$87*$B101+SUM($F$8:$F$10))/$F$11*$F$40)-($F$27*YN$87/$D$7)-SUM($F$14:$F$26,$F$28:$F$33,$F$35:$F$36,$F$41))</f>
        <v>-533.82179022363027</v>
      </c>
      <c r="YO88" s="294">
        <f>(YO$87*$B101+SUM($F$8:$F$10)-((YO$87*$B101+SUM($F$8:$F$10))/$F$11*$F$40)-($F$27*YO$87/$D$7)-SUM($F$14:$F$26,$F$28:$F$33,$F$35:$F$36,$F$41))</f>
        <v>-533.82179022363027</v>
      </c>
      <c r="YP88" s="294">
        <f>(YP$87*$B101+SUM($F$8:$F$10)-((YP$87*$B101+SUM($F$8:$F$10))/$F$11*$F$40)-($F$27*YP$87/$D$7)-SUM($F$14:$F$26,$F$28:$F$33,$F$35:$F$36,$F$41))</f>
        <v>-533.82179022363027</v>
      </c>
      <c r="YQ88" s="294">
        <f>(YQ$87*$B101+SUM($F$8:$F$10)-((YQ$87*$B101+SUM($F$8:$F$10))/$F$11*$F$40)-($F$27*YQ$87/$D$7)-SUM($F$14:$F$26,$F$28:$F$33,$F$35:$F$36,$F$41))</f>
        <v>-533.82179022363027</v>
      </c>
      <c r="YR88" s="294">
        <f>(YR$87*$B101+SUM($F$8:$F$10)-((YR$87*$B101+SUM($F$8:$F$10))/$F$11*$F$40)-($F$27*YR$87/$D$7)-SUM($F$14:$F$26,$F$28:$F$33,$F$35:$F$36,$F$41))</f>
        <v>-533.82179022363027</v>
      </c>
      <c r="YS88" s="294">
        <f>(YS$87*$B101+SUM($F$8:$F$10)-((YS$87*$B101+SUM($F$8:$F$10))/$F$11*$F$40)-($F$27*YS$87/$D$7)-SUM($F$14:$F$26,$F$28:$F$33,$F$35:$F$36,$F$41))</f>
        <v>-533.82179022363027</v>
      </c>
      <c r="YT88" s="294">
        <f>(YT$87*$B101+SUM($F$8:$F$10)-((YT$87*$B101+SUM($F$8:$F$10))/$F$11*$F$40)-($F$27*YT$87/$D$7)-SUM($F$14:$F$26,$F$28:$F$33,$F$35:$F$36,$F$41))</f>
        <v>-533.82179022363027</v>
      </c>
      <c r="YU88" s="294">
        <f>(YU$87*$B101+SUM($F$8:$F$10)-((YU$87*$B101+SUM($F$8:$F$10))/$F$11*$F$40)-($F$27*YU$87/$D$7)-SUM($F$14:$F$26,$F$28:$F$33,$F$35:$F$36,$F$41))</f>
        <v>-533.82179022363027</v>
      </c>
      <c r="YV88" s="294">
        <f>(YV$87*$B101+SUM($F$8:$F$10)-((YV$87*$B101+SUM($F$8:$F$10))/$F$11*$F$40)-($F$27*YV$87/$D$7)-SUM($F$14:$F$26,$F$28:$F$33,$F$35:$F$36,$F$41))</f>
        <v>-533.82179022363027</v>
      </c>
      <c r="YW88" s="294">
        <f>(YW$87*$B101+SUM($F$8:$F$10)-((YW$87*$B101+SUM($F$8:$F$10))/$F$11*$F$40)-($F$27*YW$87/$D$7)-SUM($F$14:$F$26,$F$28:$F$33,$F$35:$F$36,$F$41))</f>
        <v>-533.82179022363027</v>
      </c>
      <c r="YX88" s="294">
        <f>(YX$87*$B101+SUM($F$8:$F$10)-((YX$87*$B101+SUM($F$8:$F$10))/$F$11*$F$40)-($F$27*YX$87/$D$7)-SUM($F$14:$F$26,$F$28:$F$33,$F$35:$F$36,$F$41))</f>
        <v>-533.82179022363027</v>
      </c>
      <c r="YY88" s="294">
        <f>(YY$87*$B101+SUM($F$8:$F$10)-((YY$87*$B101+SUM($F$8:$F$10))/$F$11*$F$40)-($F$27*YY$87/$D$7)-SUM($F$14:$F$26,$F$28:$F$33,$F$35:$F$36,$F$41))</f>
        <v>-533.82179022363027</v>
      </c>
      <c r="YZ88" s="294">
        <f>(YZ$87*$B101+SUM($F$8:$F$10)-((YZ$87*$B101+SUM($F$8:$F$10))/$F$11*$F$40)-($F$27*YZ$87/$D$7)-SUM($F$14:$F$26,$F$28:$F$33,$F$35:$F$36,$F$41))</f>
        <v>-533.82179022363027</v>
      </c>
      <c r="ZA88" s="294">
        <f>(ZA$87*$B101+SUM($F$8:$F$10)-((ZA$87*$B101+SUM($F$8:$F$10))/$F$11*$F$40)-($F$27*ZA$87/$D$7)-SUM($F$14:$F$26,$F$28:$F$33,$F$35:$F$36,$F$41))</f>
        <v>-533.82179022363027</v>
      </c>
      <c r="ZB88" s="294">
        <f>(ZB$87*$B101+SUM($F$8:$F$10)-((ZB$87*$B101+SUM($F$8:$F$10))/$F$11*$F$40)-($F$27*ZB$87/$D$7)-SUM($F$14:$F$26,$F$28:$F$33,$F$35:$F$36,$F$41))</f>
        <v>-533.82179022363027</v>
      </c>
      <c r="ZC88" s="294">
        <f>(ZC$87*$B101+SUM($F$8:$F$10)-((ZC$87*$B101+SUM($F$8:$F$10))/$F$11*$F$40)-($F$27*ZC$87/$D$7)-SUM($F$14:$F$26,$F$28:$F$33,$F$35:$F$36,$F$41))</f>
        <v>-533.82179022363027</v>
      </c>
      <c r="ZD88" s="294">
        <f>(ZD$87*$B101+SUM($F$8:$F$10)-((ZD$87*$B101+SUM($F$8:$F$10))/$F$11*$F$40)-($F$27*ZD$87/$D$7)-SUM($F$14:$F$26,$F$28:$F$33,$F$35:$F$36,$F$41))</f>
        <v>-533.82179022363027</v>
      </c>
      <c r="ZE88" s="294">
        <f>(ZE$87*$B101+SUM($F$8:$F$10)-((ZE$87*$B101+SUM($F$8:$F$10))/$F$11*$F$40)-($F$27*ZE$87/$D$7)-SUM($F$14:$F$26,$F$28:$F$33,$F$35:$F$36,$F$41))</f>
        <v>-533.82179022363027</v>
      </c>
      <c r="ZF88" s="294">
        <f>(ZF$87*$B101+SUM($F$8:$F$10)-((ZF$87*$B101+SUM($F$8:$F$10))/$F$11*$F$40)-($F$27*ZF$87/$D$7)-SUM($F$14:$F$26,$F$28:$F$33,$F$35:$F$36,$F$41))</f>
        <v>-533.82179022363027</v>
      </c>
      <c r="ZG88" s="294">
        <f>(ZG$87*$B101+SUM($F$8:$F$10)-((ZG$87*$B101+SUM($F$8:$F$10))/$F$11*$F$40)-($F$27*ZG$87/$D$7)-SUM($F$14:$F$26,$F$28:$F$33,$F$35:$F$36,$F$41))</f>
        <v>-533.82179022363027</v>
      </c>
      <c r="ZH88" s="294">
        <f>(ZH$87*$B101+SUM($F$8:$F$10)-((ZH$87*$B101+SUM($F$8:$F$10))/$F$11*$F$40)-($F$27*ZH$87/$D$7)-SUM($F$14:$F$26,$F$28:$F$33,$F$35:$F$36,$F$41))</f>
        <v>-533.82179022363027</v>
      </c>
      <c r="ZI88" s="294">
        <f>(ZI$87*$B101+SUM($F$8:$F$10)-((ZI$87*$B101+SUM($F$8:$F$10))/$F$11*$F$40)-($F$27*ZI$87/$D$7)-SUM($F$14:$F$26,$F$28:$F$33,$F$35:$F$36,$F$41))</f>
        <v>-533.82179022363027</v>
      </c>
      <c r="ZJ88" s="294">
        <f>(ZJ$87*$B101+SUM($F$8:$F$10)-((ZJ$87*$B101+SUM($F$8:$F$10))/$F$11*$F$40)-($F$27*ZJ$87/$D$7)-SUM($F$14:$F$26,$F$28:$F$33,$F$35:$F$36,$F$41))</f>
        <v>-533.82179022363027</v>
      </c>
      <c r="ZK88" s="294">
        <f>(ZK$87*$B101+SUM($F$8:$F$10)-((ZK$87*$B101+SUM($F$8:$F$10))/$F$11*$F$40)-($F$27*ZK$87/$D$7)-SUM($F$14:$F$26,$F$28:$F$33,$F$35:$F$36,$F$41))</f>
        <v>-533.82179022363027</v>
      </c>
      <c r="ZL88" s="294">
        <f>(ZL$87*$B101+SUM($F$8:$F$10)-((ZL$87*$B101+SUM($F$8:$F$10))/$F$11*$F$40)-($F$27*ZL$87/$D$7)-SUM($F$14:$F$26,$F$28:$F$33,$F$35:$F$36,$F$41))</f>
        <v>-533.82179022363027</v>
      </c>
      <c r="ZM88" s="294">
        <f>(ZM$87*$B101+SUM($F$8:$F$10)-((ZM$87*$B101+SUM($F$8:$F$10))/$F$11*$F$40)-($F$27*ZM$87/$D$7)-SUM($F$14:$F$26,$F$28:$F$33,$F$35:$F$36,$F$41))</f>
        <v>-533.82179022363027</v>
      </c>
      <c r="ZN88" s="294">
        <f>(ZN$87*$B101+SUM($F$8:$F$10)-((ZN$87*$B101+SUM($F$8:$F$10))/$F$11*$F$40)-($F$27*ZN$87/$D$7)-SUM($F$14:$F$26,$F$28:$F$33,$F$35:$F$36,$F$41))</f>
        <v>-533.82179022363027</v>
      </c>
      <c r="ZO88" s="294">
        <f>(ZO$87*$B101+SUM($F$8:$F$10)-((ZO$87*$B101+SUM($F$8:$F$10))/$F$11*$F$40)-($F$27*ZO$87/$D$7)-SUM($F$14:$F$26,$F$28:$F$33,$F$35:$F$36,$F$41))</f>
        <v>-533.82179022363027</v>
      </c>
      <c r="ZP88" s="294">
        <f>(ZP$87*$B101+SUM($F$8:$F$10)-((ZP$87*$B101+SUM($F$8:$F$10))/$F$11*$F$40)-($F$27*ZP$87/$D$7)-SUM($F$14:$F$26,$F$28:$F$33,$F$35:$F$36,$F$41))</f>
        <v>-533.82179022363027</v>
      </c>
      <c r="ZQ88" s="294">
        <f>(ZQ$87*$B101+SUM($F$8:$F$10)-((ZQ$87*$B101+SUM($F$8:$F$10))/$F$11*$F$40)-($F$27*ZQ$87/$D$7)-SUM($F$14:$F$26,$F$28:$F$33,$F$35:$F$36,$F$41))</f>
        <v>-533.82179022363027</v>
      </c>
      <c r="ZR88" s="294">
        <f>(ZR$87*$B101+SUM($F$8:$F$10)-((ZR$87*$B101+SUM($F$8:$F$10))/$F$11*$F$40)-($F$27*ZR$87/$D$7)-SUM($F$14:$F$26,$F$28:$F$33,$F$35:$F$36,$F$41))</f>
        <v>-533.82179022363027</v>
      </c>
      <c r="ZS88" s="294">
        <f>(ZS$87*$B101+SUM($F$8:$F$10)-((ZS$87*$B101+SUM($F$8:$F$10))/$F$11*$F$40)-($F$27*ZS$87/$D$7)-SUM($F$14:$F$26,$F$28:$F$33,$F$35:$F$36,$F$41))</f>
        <v>-533.82179022363027</v>
      </c>
      <c r="ZT88" s="294">
        <f>(ZT$87*$B101+SUM($F$8:$F$10)-((ZT$87*$B101+SUM($F$8:$F$10))/$F$11*$F$40)-($F$27*ZT$87/$D$7)-SUM($F$14:$F$26,$F$28:$F$33,$F$35:$F$36,$F$41))</f>
        <v>-533.82179022363027</v>
      </c>
      <c r="ZU88" s="294">
        <f>(ZU$87*$B101+SUM($F$8:$F$10)-((ZU$87*$B101+SUM($F$8:$F$10))/$F$11*$F$40)-($F$27*ZU$87/$D$7)-SUM($F$14:$F$26,$F$28:$F$33,$F$35:$F$36,$F$41))</f>
        <v>-533.82179022363027</v>
      </c>
      <c r="ZV88" s="294">
        <f>(ZV$87*$B101+SUM($F$8:$F$10)-((ZV$87*$B101+SUM($F$8:$F$10))/$F$11*$F$40)-($F$27*ZV$87/$D$7)-SUM($F$14:$F$26,$F$28:$F$33,$F$35:$F$36,$F$41))</f>
        <v>-533.82179022363027</v>
      </c>
      <c r="ZW88" s="294">
        <f>(ZW$87*$B101+SUM($F$8:$F$10)-((ZW$87*$B101+SUM($F$8:$F$10))/$F$11*$F$40)-($F$27*ZW$87/$D$7)-SUM($F$14:$F$26,$F$28:$F$33,$F$35:$F$36,$F$41))</f>
        <v>-533.82179022363027</v>
      </c>
      <c r="ZX88" s="294">
        <f>(ZX$87*$B101+SUM($F$8:$F$10)-((ZX$87*$B101+SUM($F$8:$F$10))/$F$11*$F$40)-($F$27*ZX$87/$D$7)-SUM($F$14:$F$26,$F$28:$F$33,$F$35:$F$36,$F$41))</f>
        <v>-533.82179022363027</v>
      </c>
      <c r="ZY88" s="294">
        <f>(ZY$87*$B101+SUM($F$8:$F$10)-((ZY$87*$B101+SUM($F$8:$F$10))/$F$11*$F$40)-($F$27*ZY$87/$D$7)-SUM($F$14:$F$26,$F$28:$F$33,$F$35:$F$36,$F$41))</f>
        <v>-533.82179022363027</v>
      </c>
      <c r="ZZ88" s="294">
        <f>(ZZ$87*$B101+SUM($F$8:$F$10)-((ZZ$87*$B101+SUM($F$8:$F$10))/$F$11*$F$40)-($F$27*ZZ$87/$D$7)-SUM($F$14:$F$26,$F$28:$F$33,$F$35:$F$36,$F$41))</f>
        <v>-533.82179022363027</v>
      </c>
      <c r="AAA88" s="294">
        <f>(AAA$87*$B101+SUM($F$8:$F$10)-((AAA$87*$B101+SUM($F$8:$F$10))/$F$11*$F$40)-($F$27*AAA$87/$D$7)-SUM($F$14:$F$26,$F$28:$F$33,$F$35:$F$36,$F$41))</f>
        <v>-533.82179022363027</v>
      </c>
      <c r="AAB88" s="294">
        <f>(AAB$87*$B101+SUM($F$8:$F$10)-((AAB$87*$B101+SUM($F$8:$F$10))/$F$11*$F$40)-($F$27*AAB$87/$D$7)-SUM($F$14:$F$26,$F$28:$F$33,$F$35:$F$36,$F$41))</f>
        <v>-533.82179022363027</v>
      </c>
      <c r="AAC88" s="294">
        <f>(AAC$87*$B101+SUM($F$8:$F$10)-((AAC$87*$B101+SUM($F$8:$F$10))/$F$11*$F$40)-($F$27*AAC$87/$D$7)-SUM($F$14:$F$26,$F$28:$F$33,$F$35:$F$36,$F$41))</f>
        <v>-533.82179022363027</v>
      </c>
      <c r="AAD88" s="294">
        <f>(AAD$87*$B101+SUM($F$8:$F$10)-((AAD$87*$B101+SUM($F$8:$F$10))/$F$11*$F$40)-($F$27*AAD$87/$D$7)-SUM($F$14:$F$26,$F$28:$F$33,$F$35:$F$36,$F$41))</f>
        <v>-533.82179022363027</v>
      </c>
      <c r="AAE88" s="294">
        <f>(AAE$87*$B101+SUM($F$8:$F$10)-((AAE$87*$B101+SUM($F$8:$F$10))/$F$11*$F$40)-($F$27*AAE$87/$D$7)-SUM($F$14:$F$26,$F$28:$F$33,$F$35:$F$36,$F$41))</f>
        <v>-533.82179022363027</v>
      </c>
      <c r="AAF88" s="294">
        <f>(AAF$87*$B101+SUM($F$8:$F$10)-((AAF$87*$B101+SUM($F$8:$F$10))/$F$11*$F$40)-($F$27*AAF$87/$D$7)-SUM($F$14:$F$26,$F$28:$F$33,$F$35:$F$36,$F$41))</f>
        <v>-533.82179022363027</v>
      </c>
      <c r="AAG88" s="294">
        <f>(AAG$87*$B101+SUM($F$8:$F$10)-((AAG$87*$B101+SUM($F$8:$F$10))/$F$11*$F$40)-($F$27*AAG$87/$D$7)-SUM($F$14:$F$26,$F$28:$F$33,$F$35:$F$36,$F$41))</f>
        <v>-533.82179022363027</v>
      </c>
      <c r="AAH88" s="294">
        <f>(AAH$87*$B101+SUM($F$8:$F$10)-((AAH$87*$B101+SUM($F$8:$F$10))/$F$11*$F$40)-($F$27*AAH$87/$D$7)-SUM($F$14:$F$26,$F$28:$F$33,$F$35:$F$36,$F$41))</f>
        <v>-533.82179022363027</v>
      </c>
      <c r="AAI88" s="294">
        <f>(AAI$87*$B101+SUM($F$8:$F$10)-((AAI$87*$B101+SUM($F$8:$F$10))/$F$11*$F$40)-($F$27*AAI$87/$D$7)-SUM($F$14:$F$26,$F$28:$F$33,$F$35:$F$36,$F$41))</f>
        <v>-533.82179022363027</v>
      </c>
      <c r="AAJ88" s="294">
        <f>(AAJ$87*$B101+SUM($F$8:$F$10)-((AAJ$87*$B101+SUM($F$8:$F$10))/$F$11*$F$40)-($F$27*AAJ$87/$D$7)-SUM($F$14:$F$26,$F$28:$F$33,$F$35:$F$36,$F$41))</f>
        <v>-533.82179022363027</v>
      </c>
      <c r="AAK88" s="294">
        <f>(AAK$87*$B101+SUM($F$8:$F$10)-((AAK$87*$B101+SUM($F$8:$F$10))/$F$11*$F$40)-($F$27*AAK$87/$D$7)-SUM($F$14:$F$26,$F$28:$F$33,$F$35:$F$36,$F$41))</f>
        <v>-533.82179022363027</v>
      </c>
      <c r="AAL88" s="294">
        <f>(AAL$87*$B101+SUM($F$8:$F$10)-((AAL$87*$B101+SUM($F$8:$F$10))/$F$11*$F$40)-($F$27*AAL$87/$D$7)-SUM($F$14:$F$26,$F$28:$F$33,$F$35:$F$36,$F$41))</f>
        <v>-533.82179022363027</v>
      </c>
      <c r="AAM88" s="294">
        <f>(AAM$87*$B101+SUM($F$8:$F$10)-((AAM$87*$B101+SUM($F$8:$F$10))/$F$11*$F$40)-($F$27*AAM$87/$D$7)-SUM($F$14:$F$26,$F$28:$F$33,$F$35:$F$36,$F$41))</f>
        <v>-533.82179022363027</v>
      </c>
      <c r="AAN88" s="294">
        <f>(AAN$87*$B101+SUM($F$8:$F$10)-((AAN$87*$B101+SUM($F$8:$F$10))/$F$11*$F$40)-($F$27*AAN$87/$D$7)-SUM($F$14:$F$26,$F$28:$F$33,$F$35:$F$36,$F$41))</f>
        <v>-533.82179022363027</v>
      </c>
      <c r="AAO88" s="294">
        <f>(AAO$87*$B101+SUM($F$8:$F$10)-((AAO$87*$B101+SUM($F$8:$F$10))/$F$11*$F$40)-($F$27*AAO$87/$D$7)-SUM($F$14:$F$26,$F$28:$F$33,$F$35:$F$36,$F$41))</f>
        <v>-533.82179022363027</v>
      </c>
      <c r="AAP88" s="294">
        <f>(AAP$87*$B101+SUM($F$8:$F$10)-((AAP$87*$B101+SUM($F$8:$F$10))/$F$11*$F$40)-($F$27*AAP$87/$D$7)-SUM($F$14:$F$26,$F$28:$F$33,$F$35:$F$36,$F$41))</f>
        <v>-533.82179022363027</v>
      </c>
      <c r="AAQ88" s="294">
        <f>(AAQ$87*$B101+SUM($F$8:$F$10)-((AAQ$87*$B101+SUM($F$8:$F$10))/$F$11*$F$40)-($F$27*AAQ$87/$D$7)-SUM($F$14:$F$26,$F$28:$F$33,$F$35:$F$36,$F$41))</f>
        <v>-533.82179022363027</v>
      </c>
      <c r="AAR88" s="294">
        <f>(AAR$87*$B101+SUM($F$8:$F$10)-((AAR$87*$B101+SUM($F$8:$F$10))/$F$11*$F$40)-($F$27*AAR$87/$D$7)-SUM($F$14:$F$26,$F$28:$F$33,$F$35:$F$36,$F$41))</f>
        <v>-533.82179022363027</v>
      </c>
      <c r="AAS88" s="294">
        <f>(AAS$87*$B101+SUM($F$8:$F$10)-((AAS$87*$B101+SUM($F$8:$F$10))/$F$11*$F$40)-($F$27*AAS$87/$D$7)-SUM($F$14:$F$26,$F$28:$F$33,$F$35:$F$36,$F$41))</f>
        <v>-533.82179022363027</v>
      </c>
      <c r="AAT88" s="294">
        <f>(AAT$87*$B101+SUM($F$8:$F$10)-((AAT$87*$B101+SUM($F$8:$F$10))/$F$11*$F$40)-($F$27*AAT$87/$D$7)-SUM($F$14:$F$26,$F$28:$F$33,$F$35:$F$36,$F$41))</f>
        <v>-533.82179022363027</v>
      </c>
      <c r="AAU88" s="294">
        <f>(AAU$87*$B101+SUM($F$8:$F$10)-((AAU$87*$B101+SUM($F$8:$F$10))/$F$11*$F$40)-($F$27*AAU$87/$D$7)-SUM($F$14:$F$26,$F$28:$F$33,$F$35:$F$36,$F$41))</f>
        <v>-533.82179022363027</v>
      </c>
      <c r="AAV88" s="294">
        <f>(AAV$87*$B101+SUM($F$8:$F$10)-((AAV$87*$B101+SUM($F$8:$F$10))/$F$11*$F$40)-($F$27*AAV$87/$D$7)-SUM($F$14:$F$26,$F$28:$F$33,$F$35:$F$36,$F$41))</f>
        <v>-533.82179022363027</v>
      </c>
      <c r="AAW88" s="294">
        <f>(AAW$87*$B101+SUM($F$8:$F$10)-((AAW$87*$B101+SUM($F$8:$F$10))/$F$11*$F$40)-($F$27*AAW$87/$D$7)-SUM($F$14:$F$26,$F$28:$F$33,$F$35:$F$36,$F$41))</f>
        <v>-533.82179022363027</v>
      </c>
      <c r="AAX88" s="294">
        <f>(AAX$87*$B101+SUM($F$8:$F$10)-((AAX$87*$B101+SUM($F$8:$F$10))/$F$11*$F$40)-($F$27*AAX$87/$D$7)-SUM($F$14:$F$26,$F$28:$F$33,$F$35:$F$36,$F$41))</f>
        <v>-533.82179022363027</v>
      </c>
      <c r="AAY88" s="294">
        <f>(AAY$87*$B101+SUM($F$8:$F$10)-((AAY$87*$B101+SUM($F$8:$F$10))/$F$11*$F$40)-($F$27*AAY$87/$D$7)-SUM($F$14:$F$26,$F$28:$F$33,$F$35:$F$36,$F$41))</f>
        <v>-533.82179022363027</v>
      </c>
      <c r="AAZ88" s="294">
        <f>(AAZ$87*$B101+SUM($F$8:$F$10)-((AAZ$87*$B101+SUM($F$8:$F$10))/$F$11*$F$40)-($F$27*AAZ$87/$D$7)-SUM($F$14:$F$26,$F$28:$F$33,$F$35:$F$36,$F$41))</f>
        <v>-533.82179022363027</v>
      </c>
      <c r="ABA88" s="294">
        <f>(ABA$87*$B101+SUM($F$8:$F$10)-((ABA$87*$B101+SUM($F$8:$F$10))/$F$11*$F$40)-($F$27*ABA$87/$D$7)-SUM($F$14:$F$26,$F$28:$F$33,$F$35:$F$36,$F$41))</f>
        <v>-533.82179022363027</v>
      </c>
      <c r="ABB88" s="294">
        <f>(ABB$87*$B101+SUM($F$8:$F$10)-((ABB$87*$B101+SUM($F$8:$F$10))/$F$11*$F$40)-($F$27*ABB$87/$D$7)-SUM($F$14:$F$26,$F$28:$F$33,$F$35:$F$36,$F$41))</f>
        <v>-533.82179022363027</v>
      </c>
      <c r="ABC88" s="294">
        <f>(ABC$87*$B101+SUM($F$8:$F$10)-((ABC$87*$B101+SUM($F$8:$F$10))/$F$11*$F$40)-($F$27*ABC$87/$D$7)-SUM($F$14:$F$26,$F$28:$F$33,$F$35:$F$36,$F$41))</f>
        <v>-533.82179022363027</v>
      </c>
      <c r="ABD88" s="294">
        <f>(ABD$87*$B101+SUM($F$8:$F$10)-((ABD$87*$B101+SUM($F$8:$F$10))/$F$11*$F$40)-($F$27*ABD$87/$D$7)-SUM($F$14:$F$26,$F$28:$F$33,$F$35:$F$36,$F$41))</f>
        <v>-533.82179022363027</v>
      </c>
      <c r="ABE88" s="294">
        <f>(ABE$87*$B101+SUM($F$8:$F$10)-((ABE$87*$B101+SUM($F$8:$F$10))/$F$11*$F$40)-($F$27*ABE$87/$D$7)-SUM($F$14:$F$26,$F$28:$F$33,$F$35:$F$36,$F$41))</f>
        <v>-533.82179022363027</v>
      </c>
      <c r="ABF88" s="294">
        <f>(ABF$87*$B101+SUM($F$8:$F$10)-((ABF$87*$B101+SUM($F$8:$F$10))/$F$11*$F$40)-($F$27*ABF$87/$D$7)-SUM($F$14:$F$26,$F$28:$F$33,$F$35:$F$36,$F$41))</f>
        <v>-533.82179022363027</v>
      </c>
      <c r="ABG88" s="294">
        <f>(ABG$87*$B101+SUM($F$8:$F$10)-((ABG$87*$B101+SUM($F$8:$F$10))/$F$11*$F$40)-($F$27*ABG$87/$D$7)-SUM($F$14:$F$26,$F$28:$F$33,$F$35:$F$36,$F$41))</f>
        <v>-533.82179022363027</v>
      </c>
      <c r="ABH88" s="294">
        <f>(ABH$87*$B101+SUM($F$8:$F$10)-((ABH$87*$B101+SUM($F$8:$F$10))/$F$11*$F$40)-($F$27*ABH$87/$D$7)-SUM($F$14:$F$26,$F$28:$F$33,$F$35:$F$36,$F$41))</f>
        <v>-533.82179022363027</v>
      </c>
      <c r="ABI88" s="294">
        <f>(ABI$87*$B101+SUM($F$8:$F$10)-((ABI$87*$B101+SUM($F$8:$F$10))/$F$11*$F$40)-($F$27*ABI$87/$D$7)-SUM($F$14:$F$26,$F$28:$F$33,$F$35:$F$36,$F$41))</f>
        <v>-533.82179022363027</v>
      </c>
      <c r="ABJ88" s="294">
        <f>(ABJ$87*$B101+SUM($F$8:$F$10)-((ABJ$87*$B101+SUM($F$8:$F$10))/$F$11*$F$40)-($F$27*ABJ$87/$D$7)-SUM($F$14:$F$26,$F$28:$F$33,$F$35:$F$36,$F$41))</f>
        <v>-533.82179022363027</v>
      </c>
      <c r="ABK88" s="294">
        <f>(ABK$87*$B101+SUM($F$8:$F$10)-((ABK$87*$B101+SUM($F$8:$F$10))/$F$11*$F$40)-($F$27*ABK$87/$D$7)-SUM($F$14:$F$26,$F$28:$F$33,$F$35:$F$36,$F$41))</f>
        <v>-533.82179022363027</v>
      </c>
      <c r="ABL88" s="294">
        <f>(ABL$87*$B101+SUM($F$8:$F$10)-((ABL$87*$B101+SUM($F$8:$F$10))/$F$11*$F$40)-($F$27*ABL$87/$D$7)-SUM($F$14:$F$26,$F$28:$F$33,$F$35:$F$36,$F$41))</f>
        <v>-533.82179022363027</v>
      </c>
      <c r="ABM88" s="294">
        <f>(ABM$87*$B101+SUM($F$8:$F$10)-((ABM$87*$B101+SUM($F$8:$F$10))/$F$11*$F$40)-($F$27*ABM$87/$D$7)-SUM($F$14:$F$26,$F$28:$F$33,$F$35:$F$36,$F$41))</f>
        <v>-533.82179022363027</v>
      </c>
      <c r="ABN88" s="294">
        <f>(ABN$87*$B101+SUM($F$8:$F$10)-((ABN$87*$B101+SUM($F$8:$F$10))/$F$11*$F$40)-($F$27*ABN$87/$D$7)-SUM($F$14:$F$26,$F$28:$F$33,$F$35:$F$36,$F$41))</f>
        <v>-533.82179022363027</v>
      </c>
      <c r="ABO88" s="294">
        <f>(ABO$87*$B101+SUM($F$8:$F$10)-((ABO$87*$B101+SUM($F$8:$F$10))/$F$11*$F$40)-($F$27*ABO$87/$D$7)-SUM($F$14:$F$26,$F$28:$F$33,$F$35:$F$36,$F$41))</f>
        <v>-533.82179022363027</v>
      </c>
      <c r="ABP88" s="294">
        <f>(ABP$87*$B101+SUM($F$8:$F$10)-((ABP$87*$B101+SUM($F$8:$F$10))/$F$11*$F$40)-($F$27*ABP$87/$D$7)-SUM($F$14:$F$26,$F$28:$F$33,$F$35:$F$36,$F$41))</f>
        <v>-533.82179022363027</v>
      </c>
      <c r="ABQ88" s="294">
        <f>(ABQ$87*$B101+SUM($F$8:$F$10)-((ABQ$87*$B101+SUM($F$8:$F$10))/$F$11*$F$40)-($F$27*ABQ$87/$D$7)-SUM($F$14:$F$26,$F$28:$F$33,$F$35:$F$36,$F$41))</f>
        <v>-533.82179022363027</v>
      </c>
      <c r="ABR88" s="294">
        <f>(ABR$87*$B101+SUM($F$8:$F$10)-((ABR$87*$B101+SUM($F$8:$F$10))/$F$11*$F$40)-($F$27*ABR$87/$D$7)-SUM($F$14:$F$26,$F$28:$F$33,$F$35:$F$36,$F$41))</f>
        <v>-533.82179022363027</v>
      </c>
      <c r="ABS88" s="294">
        <f>(ABS$87*$B101+SUM($F$8:$F$10)-((ABS$87*$B101+SUM($F$8:$F$10))/$F$11*$F$40)-($F$27*ABS$87/$D$7)-SUM($F$14:$F$26,$F$28:$F$33,$F$35:$F$36,$F$41))</f>
        <v>-533.82179022363027</v>
      </c>
      <c r="ABT88" s="294">
        <f>(ABT$87*$B101+SUM($F$8:$F$10)-((ABT$87*$B101+SUM($F$8:$F$10))/$F$11*$F$40)-($F$27*ABT$87/$D$7)-SUM($F$14:$F$26,$F$28:$F$33,$F$35:$F$36,$F$41))</f>
        <v>-533.82179022363027</v>
      </c>
      <c r="ABU88" s="294">
        <f>(ABU$87*$B101+SUM($F$8:$F$10)-((ABU$87*$B101+SUM($F$8:$F$10))/$F$11*$F$40)-($F$27*ABU$87/$D$7)-SUM($F$14:$F$26,$F$28:$F$33,$F$35:$F$36,$F$41))</f>
        <v>-533.82179022363027</v>
      </c>
      <c r="ABV88" s="294">
        <f>(ABV$87*$B101+SUM($F$8:$F$10)-((ABV$87*$B101+SUM($F$8:$F$10))/$F$11*$F$40)-($F$27*ABV$87/$D$7)-SUM($F$14:$F$26,$F$28:$F$33,$F$35:$F$36,$F$41))</f>
        <v>-533.82179022363027</v>
      </c>
      <c r="ABW88" s="294">
        <f>(ABW$87*$B101+SUM($F$8:$F$10)-((ABW$87*$B101+SUM($F$8:$F$10))/$F$11*$F$40)-($F$27*ABW$87/$D$7)-SUM($F$14:$F$26,$F$28:$F$33,$F$35:$F$36,$F$41))</f>
        <v>-533.82179022363027</v>
      </c>
      <c r="ABX88" s="294">
        <f>(ABX$87*$B101+SUM($F$8:$F$10)-((ABX$87*$B101+SUM($F$8:$F$10))/$F$11*$F$40)-($F$27*ABX$87/$D$7)-SUM($F$14:$F$26,$F$28:$F$33,$F$35:$F$36,$F$41))</f>
        <v>-533.82179022363027</v>
      </c>
      <c r="ABY88" s="294">
        <f>(ABY$87*$B101+SUM($F$8:$F$10)-((ABY$87*$B101+SUM($F$8:$F$10))/$F$11*$F$40)-($F$27*ABY$87/$D$7)-SUM($F$14:$F$26,$F$28:$F$33,$F$35:$F$36,$F$41))</f>
        <v>-533.82179022363027</v>
      </c>
      <c r="ABZ88" s="294">
        <f>(ABZ$87*$B101+SUM($F$8:$F$10)-((ABZ$87*$B101+SUM($F$8:$F$10))/$F$11*$F$40)-($F$27*ABZ$87/$D$7)-SUM($F$14:$F$26,$F$28:$F$33,$F$35:$F$36,$F$41))</f>
        <v>-533.82179022363027</v>
      </c>
      <c r="ACA88" s="294">
        <f>(ACA$87*$B101+SUM($F$8:$F$10)-((ACA$87*$B101+SUM($F$8:$F$10))/$F$11*$F$40)-($F$27*ACA$87/$D$7)-SUM($F$14:$F$26,$F$28:$F$33,$F$35:$F$36,$F$41))</f>
        <v>-533.82179022363027</v>
      </c>
      <c r="ACB88" s="294">
        <f>(ACB$87*$B101+SUM($F$8:$F$10)-((ACB$87*$B101+SUM($F$8:$F$10))/$F$11*$F$40)-($F$27*ACB$87/$D$7)-SUM($F$14:$F$26,$F$28:$F$33,$F$35:$F$36,$F$41))</f>
        <v>-533.82179022363027</v>
      </c>
      <c r="ACC88" s="294">
        <f>(ACC$87*$B101+SUM($F$8:$F$10)-((ACC$87*$B101+SUM($F$8:$F$10))/$F$11*$F$40)-($F$27*ACC$87/$D$7)-SUM($F$14:$F$26,$F$28:$F$33,$F$35:$F$36,$F$41))</f>
        <v>-533.82179022363027</v>
      </c>
      <c r="ACD88" s="294">
        <f>(ACD$87*$B101+SUM($F$8:$F$10)-((ACD$87*$B101+SUM($F$8:$F$10))/$F$11*$F$40)-($F$27*ACD$87/$D$7)-SUM($F$14:$F$26,$F$28:$F$33,$F$35:$F$36,$F$41))</f>
        <v>-533.82179022363027</v>
      </c>
      <c r="ACE88" s="294">
        <f>(ACE$87*$B101+SUM($F$8:$F$10)-((ACE$87*$B101+SUM($F$8:$F$10))/$F$11*$F$40)-($F$27*ACE$87/$D$7)-SUM($F$14:$F$26,$F$28:$F$33,$F$35:$F$36,$F$41))</f>
        <v>-533.82179022363027</v>
      </c>
      <c r="ACF88" s="294">
        <f>(ACF$87*$B101+SUM($F$8:$F$10)-((ACF$87*$B101+SUM($F$8:$F$10))/$F$11*$F$40)-($F$27*ACF$87/$D$7)-SUM($F$14:$F$26,$F$28:$F$33,$F$35:$F$36,$F$41))</f>
        <v>-533.82179022363027</v>
      </c>
      <c r="ACG88" s="294">
        <f>(ACG$87*$B101+SUM($F$8:$F$10)-((ACG$87*$B101+SUM($F$8:$F$10))/$F$11*$F$40)-($F$27*ACG$87/$D$7)-SUM($F$14:$F$26,$F$28:$F$33,$F$35:$F$36,$F$41))</f>
        <v>-533.82179022363027</v>
      </c>
      <c r="ACH88" s="294">
        <f>(ACH$87*$B101+SUM($F$8:$F$10)-((ACH$87*$B101+SUM($F$8:$F$10))/$F$11*$F$40)-($F$27*ACH$87/$D$7)-SUM($F$14:$F$26,$F$28:$F$33,$F$35:$F$36,$F$41))</f>
        <v>-533.82179022363027</v>
      </c>
      <c r="ACI88" s="294">
        <f>(ACI$87*$B101+SUM($F$8:$F$10)-((ACI$87*$B101+SUM($F$8:$F$10))/$F$11*$F$40)-($F$27*ACI$87/$D$7)-SUM($F$14:$F$26,$F$28:$F$33,$F$35:$F$36,$F$41))</f>
        <v>-533.82179022363027</v>
      </c>
      <c r="ACJ88" s="294">
        <f>(ACJ$87*$B101+SUM($F$8:$F$10)-((ACJ$87*$B101+SUM($F$8:$F$10))/$F$11*$F$40)-($F$27*ACJ$87/$D$7)-SUM($F$14:$F$26,$F$28:$F$33,$F$35:$F$36,$F$41))</f>
        <v>-533.82179022363027</v>
      </c>
      <c r="ACK88" s="294">
        <f>(ACK$87*$B101+SUM($F$8:$F$10)-((ACK$87*$B101+SUM($F$8:$F$10))/$F$11*$F$40)-($F$27*ACK$87/$D$7)-SUM($F$14:$F$26,$F$28:$F$33,$F$35:$F$36,$F$41))</f>
        <v>-533.82179022363027</v>
      </c>
      <c r="ACL88" s="294">
        <f>(ACL$87*$B101+SUM($F$8:$F$10)-((ACL$87*$B101+SUM($F$8:$F$10))/$F$11*$F$40)-($F$27*ACL$87/$D$7)-SUM($F$14:$F$26,$F$28:$F$33,$F$35:$F$36,$F$41))</f>
        <v>-533.82179022363027</v>
      </c>
      <c r="ACM88" s="294">
        <f>(ACM$87*$B101+SUM($F$8:$F$10)-((ACM$87*$B101+SUM($F$8:$F$10))/$F$11*$F$40)-($F$27*ACM$87/$D$7)-SUM($F$14:$F$26,$F$28:$F$33,$F$35:$F$36,$F$41))</f>
        <v>-533.82179022363027</v>
      </c>
      <c r="ACN88" s="294">
        <f>(ACN$87*$B101+SUM($F$8:$F$10)-((ACN$87*$B101+SUM($F$8:$F$10))/$F$11*$F$40)-($F$27*ACN$87/$D$7)-SUM($F$14:$F$26,$F$28:$F$33,$F$35:$F$36,$F$41))</f>
        <v>-533.82179022363027</v>
      </c>
      <c r="ACO88" s="294">
        <f>(ACO$87*$B101+SUM($F$8:$F$10)-((ACO$87*$B101+SUM($F$8:$F$10))/$F$11*$F$40)-($F$27*ACO$87/$D$7)-SUM($F$14:$F$26,$F$28:$F$33,$F$35:$F$36,$F$41))</f>
        <v>-533.82179022363027</v>
      </c>
      <c r="ACP88" s="294">
        <f>(ACP$87*$B101+SUM($F$8:$F$10)-((ACP$87*$B101+SUM($F$8:$F$10))/$F$11*$F$40)-($F$27*ACP$87/$D$7)-SUM($F$14:$F$26,$F$28:$F$33,$F$35:$F$36,$F$41))</f>
        <v>-533.82179022363027</v>
      </c>
      <c r="ACQ88" s="294">
        <f>(ACQ$87*$B101+SUM($F$8:$F$10)-((ACQ$87*$B101+SUM($F$8:$F$10))/$F$11*$F$40)-($F$27*ACQ$87/$D$7)-SUM($F$14:$F$26,$F$28:$F$33,$F$35:$F$36,$F$41))</f>
        <v>-533.82179022363027</v>
      </c>
      <c r="ACR88" s="294">
        <f>(ACR$87*$B101+SUM($F$8:$F$10)-((ACR$87*$B101+SUM($F$8:$F$10))/$F$11*$F$40)-($F$27*ACR$87/$D$7)-SUM($F$14:$F$26,$F$28:$F$33,$F$35:$F$36,$F$41))</f>
        <v>-533.82179022363027</v>
      </c>
      <c r="ACS88" s="294">
        <f>(ACS$87*$B101+SUM($F$8:$F$10)-((ACS$87*$B101+SUM($F$8:$F$10))/$F$11*$F$40)-($F$27*ACS$87/$D$7)-SUM($F$14:$F$26,$F$28:$F$33,$F$35:$F$36,$F$41))</f>
        <v>-533.82179022363027</v>
      </c>
      <c r="ACT88" s="294">
        <f>(ACT$87*$B101+SUM($F$8:$F$10)-((ACT$87*$B101+SUM($F$8:$F$10))/$F$11*$F$40)-($F$27*ACT$87/$D$7)-SUM($F$14:$F$26,$F$28:$F$33,$F$35:$F$36,$F$41))</f>
        <v>-533.82179022363027</v>
      </c>
      <c r="ACU88" s="294">
        <f>(ACU$87*$B101+SUM($F$8:$F$10)-((ACU$87*$B101+SUM($F$8:$F$10))/$F$11*$F$40)-($F$27*ACU$87/$D$7)-SUM($F$14:$F$26,$F$28:$F$33,$F$35:$F$36,$F$41))</f>
        <v>-533.82179022363027</v>
      </c>
      <c r="ACV88" s="294">
        <f>(ACV$87*$B101+SUM($F$8:$F$10)-((ACV$87*$B101+SUM($F$8:$F$10))/$F$11*$F$40)-($F$27*ACV$87/$D$7)-SUM($F$14:$F$26,$F$28:$F$33,$F$35:$F$36,$F$41))</f>
        <v>-533.82179022363027</v>
      </c>
      <c r="ACW88" s="294">
        <f>(ACW$87*$B101+SUM($F$8:$F$10)-((ACW$87*$B101+SUM($F$8:$F$10))/$F$11*$F$40)-($F$27*ACW$87/$D$7)-SUM($F$14:$F$26,$F$28:$F$33,$F$35:$F$36,$F$41))</f>
        <v>-533.82179022363027</v>
      </c>
      <c r="ACX88" s="294">
        <f>(ACX$87*$B101+SUM($F$8:$F$10)-((ACX$87*$B101+SUM($F$8:$F$10))/$F$11*$F$40)-($F$27*ACX$87/$D$7)-SUM($F$14:$F$26,$F$28:$F$33,$F$35:$F$36,$F$41))</f>
        <v>-533.82179022363027</v>
      </c>
      <c r="ACY88" s="294">
        <f>(ACY$87*$B101+SUM($F$8:$F$10)-((ACY$87*$B101+SUM($F$8:$F$10))/$F$11*$F$40)-($F$27*ACY$87/$D$7)-SUM($F$14:$F$26,$F$28:$F$33,$F$35:$F$36,$F$41))</f>
        <v>-533.82179022363027</v>
      </c>
      <c r="ACZ88" s="294">
        <f>(ACZ$87*$B101+SUM($F$8:$F$10)-((ACZ$87*$B101+SUM($F$8:$F$10))/$F$11*$F$40)-($F$27*ACZ$87/$D$7)-SUM($F$14:$F$26,$F$28:$F$33,$F$35:$F$36,$F$41))</f>
        <v>-533.82179022363027</v>
      </c>
      <c r="ADA88" s="294">
        <f>(ADA$87*$B101+SUM($F$8:$F$10)-((ADA$87*$B101+SUM($F$8:$F$10))/$F$11*$F$40)-($F$27*ADA$87/$D$7)-SUM($F$14:$F$26,$F$28:$F$33,$F$35:$F$36,$F$41))</f>
        <v>-533.82179022363027</v>
      </c>
      <c r="ADB88" s="294">
        <f>(ADB$87*$B101+SUM($F$8:$F$10)-((ADB$87*$B101+SUM($F$8:$F$10))/$F$11*$F$40)-($F$27*ADB$87/$D$7)-SUM($F$14:$F$26,$F$28:$F$33,$F$35:$F$36,$F$41))</f>
        <v>-533.82179022363027</v>
      </c>
      <c r="ADC88" s="294">
        <f>(ADC$87*$B101+SUM($F$8:$F$10)-((ADC$87*$B101+SUM($F$8:$F$10))/$F$11*$F$40)-($F$27*ADC$87/$D$7)-SUM($F$14:$F$26,$F$28:$F$33,$F$35:$F$36,$F$41))</f>
        <v>-533.82179022363027</v>
      </c>
      <c r="ADD88" s="294">
        <f>(ADD$87*$B101+SUM($F$8:$F$10)-((ADD$87*$B101+SUM($F$8:$F$10))/$F$11*$F$40)-($F$27*ADD$87/$D$7)-SUM($F$14:$F$26,$F$28:$F$33,$F$35:$F$36,$F$41))</f>
        <v>-533.82179022363027</v>
      </c>
      <c r="ADE88" s="294">
        <f>(ADE$87*$B101+SUM($F$8:$F$10)-((ADE$87*$B101+SUM($F$8:$F$10))/$F$11*$F$40)-($F$27*ADE$87/$D$7)-SUM($F$14:$F$26,$F$28:$F$33,$F$35:$F$36,$F$41))</f>
        <v>-533.82179022363027</v>
      </c>
      <c r="ADF88" s="294">
        <f>(ADF$87*$B101+SUM($F$8:$F$10)-((ADF$87*$B101+SUM($F$8:$F$10))/$F$11*$F$40)-($F$27*ADF$87/$D$7)-SUM($F$14:$F$26,$F$28:$F$33,$F$35:$F$36,$F$41))</f>
        <v>-533.82179022363027</v>
      </c>
      <c r="ADG88" s="294">
        <f>(ADG$87*$B101+SUM($F$8:$F$10)-((ADG$87*$B101+SUM($F$8:$F$10))/$F$11*$F$40)-($F$27*ADG$87/$D$7)-SUM($F$14:$F$26,$F$28:$F$33,$F$35:$F$36,$F$41))</f>
        <v>-533.82179022363027</v>
      </c>
      <c r="ADH88" s="294">
        <f>(ADH$87*$B101+SUM($F$8:$F$10)-((ADH$87*$B101+SUM($F$8:$F$10))/$F$11*$F$40)-($F$27*ADH$87/$D$7)-SUM($F$14:$F$26,$F$28:$F$33,$F$35:$F$36,$F$41))</f>
        <v>-533.82179022363027</v>
      </c>
      <c r="ADI88" s="294">
        <f>(ADI$87*$B101+SUM($F$8:$F$10)-((ADI$87*$B101+SUM($F$8:$F$10))/$F$11*$F$40)-($F$27*ADI$87/$D$7)-SUM($F$14:$F$26,$F$28:$F$33,$F$35:$F$36,$F$41))</f>
        <v>-533.82179022363027</v>
      </c>
      <c r="ADJ88" s="294">
        <f>(ADJ$87*$B101+SUM($F$8:$F$10)-((ADJ$87*$B101+SUM($F$8:$F$10))/$F$11*$F$40)-($F$27*ADJ$87/$D$7)-SUM($F$14:$F$26,$F$28:$F$33,$F$35:$F$36,$F$41))</f>
        <v>-533.82179022363027</v>
      </c>
      <c r="ADK88" s="294">
        <f>(ADK$87*$B101+SUM($F$8:$F$10)-((ADK$87*$B101+SUM($F$8:$F$10))/$F$11*$F$40)-($F$27*ADK$87/$D$7)-SUM($F$14:$F$26,$F$28:$F$33,$F$35:$F$36,$F$41))</f>
        <v>-533.82179022363027</v>
      </c>
      <c r="ADL88" s="294">
        <f>(ADL$87*$B101+SUM($F$8:$F$10)-((ADL$87*$B101+SUM($F$8:$F$10))/$F$11*$F$40)-($F$27*ADL$87/$D$7)-SUM($F$14:$F$26,$F$28:$F$33,$F$35:$F$36,$F$41))</f>
        <v>-533.82179022363027</v>
      </c>
      <c r="ADM88" s="294">
        <f>(ADM$87*$B101+SUM($F$8:$F$10)-((ADM$87*$B101+SUM($F$8:$F$10))/$F$11*$F$40)-($F$27*ADM$87/$D$7)-SUM($F$14:$F$26,$F$28:$F$33,$F$35:$F$36,$F$41))</f>
        <v>-533.82179022363027</v>
      </c>
      <c r="ADN88" s="294">
        <f>(ADN$87*$B101+SUM($F$8:$F$10)-((ADN$87*$B101+SUM($F$8:$F$10))/$F$11*$F$40)-($F$27*ADN$87/$D$7)-SUM($F$14:$F$26,$F$28:$F$33,$F$35:$F$36,$F$41))</f>
        <v>-533.82179022363027</v>
      </c>
      <c r="ADO88" s="294">
        <f>(ADO$87*$B101+SUM($F$8:$F$10)-((ADO$87*$B101+SUM($F$8:$F$10))/$F$11*$F$40)-($F$27*ADO$87/$D$7)-SUM($F$14:$F$26,$F$28:$F$33,$F$35:$F$36,$F$41))</f>
        <v>-533.82179022363027</v>
      </c>
      <c r="ADP88" s="294">
        <f>(ADP$87*$B101+SUM($F$8:$F$10)-((ADP$87*$B101+SUM($F$8:$F$10))/$F$11*$F$40)-($F$27*ADP$87/$D$7)-SUM($F$14:$F$26,$F$28:$F$33,$F$35:$F$36,$F$41))</f>
        <v>-533.82179022363027</v>
      </c>
      <c r="ADQ88" s="294">
        <f>(ADQ$87*$B101+SUM($F$8:$F$10)-((ADQ$87*$B101+SUM($F$8:$F$10))/$F$11*$F$40)-($F$27*ADQ$87/$D$7)-SUM($F$14:$F$26,$F$28:$F$33,$F$35:$F$36,$F$41))</f>
        <v>-533.82179022363027</v>
      </c>
      <c r="ADR88" s="294">
        <f>(ADR$87*$B101+SUM($F$8:$F$10)-((ADR$87*$B101+SUM($F$8:$F$10))/$F$11*$F$40)-($F$27*ADR$87/$D$7)-SUM($F$14:$F$26,$F$28:$F$33,$F$35:$F$36,$F$41))</f>
        <v>-533.82179022363027</v>
      </c>
      <c r="ADS88" s="294">
        <f>(ADS$87*$B101+SUM($F$8:$F$10)-((ADS$87*$B101+SUM($F$8:$F$10))/$F$11*$F$40)-($F$27*ADS$87/$D$7)-SUM($F$14:$F$26,$F$28:$F$33,$F$35:$F$36,$F$41))</f>
        <v>-533.82179022363027</v>
      </c>
      <c r="ADT88" s="294">
        <f>(ADT$87*$B101+SUM($F$8:$F$10)-((ADT$87*$B101+SUM($F$8:$F$10))/$F$11*$F$40)-($F$27*ADT$87/$D$7)-SUM($F$14:$F$26,$F$28:$F$33,$F$35:$F$36,$F$41))</f>
        <v>-533.82179022363027</v>
      </c>
      <c r="ADU88" s="294">
        <f>(ADU$87*$B101+SUM($F$8:$F$10)-((ADU$87*$B101+SUM($F$8:$F$10))/$F$11*$F$40)-($F$27*ADU$87/$D$7)-SUM($F$14:$F$26,$F$28:$F$33,$F$35:$F$36,$F$41))</f>
        <v>-533.82179022363027</v>
      </c>
      <c r="ADV88" s="294">
        <f>(ADV$87*$B101+SUM($F$8:$F$10)-((ADV$87*$B101+SUM($F$8:$F$10))/$F$11*$F$40)-($F$27*ADV$87/$D$7)-SUM($F$14:$F$26,$F$28:$F$33,$F$35:$F$36,$F$41))</f>
        <v>-533.82179022363027</v>
      </c>
      <c r="ADW88" s="294">
        <f>(ADW$87*$B101+SUM($F$8:$F$10)-((ADW$87*$B101+SUM($F$8:$F$10))/$F$11*$F$40)-($F$27*ADW$87/$D$7)-SUM($F$14:$F$26,$F$28:$F$33,$F$35:$F$36,$F$41))</f>
        <v>-533.82179022363027</v>
      </c>
      <c r="ADX88" s="294">
        <f>(ADX$87*$B101+SUM($F$8:$F$10)-((ADX$87*$B101+SUM($F$8:$F$10))/$F$11*$F$40)-($F$27*ADX$87/$D$7)-SUM($F$14:$F$26,$F$28:$F$33,$F$35:$F$36,$F$41))</f>
        <v>-533.82179022363027</v>
      </c>
      <c r="ADY88" s="294">
        <f>(ADY$87*$B101+SUM($F$8:$F$10)-((ADY$87*$B101+SUM($F$8:$F$10))/$F$11*$F$40)-($F$27*ADY$87/$D$7)-SUM($F$14:$F$26,$F$28:$F$33,$F$35:$F$36,$F$41))</f>
        <v>-533.82179022363027</v>
      </c>
      <c r="ADZ88" s="294">
        <f>(ADZ$87*$B101+SUM($F$8:$F$10)-((ADZ$87*$B101+SUM($F$8:$F$10))/$F$11*$F$40)-($F$27*ADZ$87/$D$7)-SUM($F$14:$F$26,$F$28:$F$33,$F$35:$F$36,$F$41))</f>
        <v>-533.82179022363027</v>
      </c>
      <c r="AEA88" s="294">
        <f>(AEA$87*$B101+SUM($F$8:$F$10)-((AEA$87*$B101+SUM($F$8:$F$10))/$F$11*$F$40)-($F$27*AEA$87/$D$7)-SUM($F$14:$F$26,$F$28:$F$33,$F$35:$F$36,$F$41))</f>
        <v>-533.82179022363027</v>
      </c>
      <c r="AEB88" s="294">
        <f>(AEB$87*$B101+SUM($F$8:$F$10)-((AEB$87*$B101+SUM($F$8:$F$10))/$F$11*$F$40)-($F$27*AEB$87/$D$7)-SUM($F$14:$F$26,$F$28:$F$33,$F$35:$F$36,$F$41))</f>
        <v>-533.82179022363027</v>
      </c>
      <c r="AEC88" s="294">
        <f>(AEC$87*$B101+SUM($F$8:$F$10)-((AEC$87*$B101+SUM($F$8:$F$10))/$F$11*$F$40)-($F$27*AEC$87/$D$7)-SUM($F$14:$F$26,$F$28:$F$33,$F$35:$F$36,$F$41))</f>
        <v>-533.82179022363027</v>
      </c>
      <c r="AED88" s="294">
        <f>(AED$87*$B101+SUM($F$8:$F$10)-((AED$87*$B101+SUM($F$8:$F$10))/$F$11*$F$40)-($F$27*AED$87/$D$7)-SUM($F$14:$F$26,$F$28:$F$33,$F$35:$F$36,$F$41))</f>
        <v>-533.82179022363027</v>
      </c>
      <c r="AEE88" s="294">
        <f>(AEE$87*$B101+SUM($F$8:$F$10)-((AEE$87*$B101+SUM($F$8:$F$10))/$F$11*$F$40)-($F$27*AEE$87/$D$7)-SUM($F$14:$F$26,$F$28:$F$33,$F$35:$F$36,$F$41))</f>
        <v>-533.82179022363027</v>
      </c>
      <c r="AEF88" s="294">
        <f>(AEF$87*$B101+SUM($F$8:$F$10)-((AEF$87*$B101+SUM($F$8:$F$10))/$F$11*$F$40)-($F$27*AEF$87/$D$7)-SUM($F$14:$F$26,$F$28:$F$33,$F$35:$F$36,$F$41))</f>
        <v>-533.82179022363027</v>
      </c>
      <c r="AEG88" s="294">
        <f>(AEG$87*$B101+SUM($F$8:$F$10)-((AEG$87*$B101+SUM($F$8:$F$10))/$F$11*$F$40)-($F$27*AEG$87/$D$7)-SUM($F$14:$F$26,$F$28:$F$33,$F$35:$F$36,$F$41))</f>
        <v>-533.82179022363027</v>
      </c>
      <c r="AEH88" s="294">
        <f>(AEH$87*$B101+SUM($F$8:$F$10)-((AEH$87*$B101+SUM($F$8:$F$10))/$F$11*$F$40)-($F$27*AEH$87/$D$7)-SUM($F$14:$F$26,$F$28:$F$33,$F$35:$F$36,$F$41))</f>
        <v>-533.82179022363027</v>
      </c>
      <c r="AEI88" s="294">
        <f>(AEI$87*$B101+SUM($F$8:$F$10)-((AEI$87*$B101+SUM($F$8:$F$10))/$F$11*$F$40)-($F$27*AEI$87/$D$7)-SUM($F$14:$F$26,$F$28:$F$33,$F$35:$F$36,$F$41))</f>
        <v>-533.82179022363027</v>
      </c>
      <c r="AEJ88" s="294">
        <f>(AEJ$87*$B101+SUM($F$8:$F$10)-((AEJ$87*$B101+SUM($F$8:$F$10))/$F$11*$F$40)-($F$27*AEJ$87/$D$7)-SUM($F$14:$F$26,$F$28:$F$33,$F$35:$F$36,$F$41))</f>
        <v>-533.82179022363027</v>
      </c>
      <c r="AEK88" s="294">
        <f>(AEK$87*$B101+SUM($F$8:$F$10)-((AEK$87*$B101+SUM($F$8:$F$10))/$F$11*$F$40)-($F$27*AEK$87/$D$7)-SUM($F$14:$F$26,$F$28:$F$33,$F$35:$F$36,$F$41))</f>
        <v>-533.82179022363027</v>
      </c>
      <c r="AEL88" s="294">
        <f>(AEL$87*$B101+SUM($F$8:$F$10)-((AEL$87*$B101+SUM($F$8:$F$10))/$F$11*$F$40)-($F$27*AEL$87/$D$7)-SUM($F$14:$F$26,$F$28:$F$33,$F$35:$F$36,$F$41))</f>
        <v>-533.82179022363027</v>
      </c>
      <c r="AEM88" s="294">
        <f>(AEM$87*$B101+SUM($F$8:$F$10)-((AEM$87*$B101+SUM($F$8:$F$10))/$F$11*$F$40)-($F$27*AEM$87/$D$7)-SUM($F$14:$F$26,$F$28:$F$33,$F$35:$F$36,$F$41))</f>
        <v>-533.82179022363027</v>
      </c>
      <c r="AEN88" s="294">
        <f>(AEN$87*$B101+SUM($F$8:$F$10)-((AEN$87*$B101+SUM($F$8:$F$10))/$F$11*$F$40)-($F$27*AEN$87/$D$7)-SUM($F$14:$F$26,$F$28:$F$33,$F$35:$F$36,$F$41))</f>
        <v>-533.82179022363027</v>
      </c>
      <c r="AEO88" s="294">
        <f>(AEO$87*$B101+SUM($F$8:$F$10)-((AEO$87*$B101+SUM($F$8:$F$10))/$F$11*$F$40)-($F$27*AEO$87/$D$7)-SUM($F$14:$F$26,$F$28:$F$33,$F$35:$F$36,$F$41))</f>
        <v>-533.82179022363027</v>
      </c>
      <c r="AEP88" s="294">
        <f>(AEP$87*$B101+SUM($F$8:$F$10)-((AEP$87*$B101+SUM($F$8:$F$10))/$F$11*$F$40)-($F$27*AEP$87/$D$7)-SUM($F$14:$F$26,$F$28:$F$33,$F$35:$F$36,$F$41))</f>
        <v>-533.82179022363027</v>
      </c>
      <c r="AEQ88" s="294">
        <f>(AEQ$87*$B101+SUM($F$8:$F$10)-((AEQ$87*$B101+SUM($F$8:$F$10))/$F$11*$F$40)-($F$27*AEQ$87/$D$7)-SUM($F$14:$F$26,$F$28:$F$33,$F$35:$F$36,$F$41))</f>
        <v>-533.82179022363027</v>
      </c>
      <c r="AER88" s="294">
        <f>(AER$87*$B101+SUM($F$8:$F$10)-((AER$87*$B101+SUM($F$8:$F$10))/$F$11*$F$40)-($F$27*AER$87/$D$7)-SUM($F$14:$F$26,$F$28:$F$33,$F$35:$F$36,$F$41))</f>
        <v>-533.82179022363027</v>
      </c>
      <c r="AES88" s="294">
        <f>(AES$87*$B101+SUM($F$8:$F$10)-((AES$87*$B101+SUM($F$8:$F$10))/$F$11*$F$40)-($F$27*AES$87/$D$7)-SUM($F$14:$F$26,$F$28:$F$33,$F$35:$F$36,$F$41))</f>
        <v>-533.82179022363027</v>
      </c>
      <c r="AET88" s="294">
        <f>(AET$87*$B101+SUM($F$8:$F$10)-((AET$87*$B101+SUM($F$8:$F$10))/$F$11*$F$40)-($F$27*AET$87/$D$7)-SUM($F$14:$F$26,$F$28:$F$33,$F$35:$F$36,$F$41))</f>
        <v>-533.82179022363027</v>
      </c>
      <c r="AEU88" s="294">
        <f>(AEU$87*$B101+SUM($F$8:$F$10)-((AEU$87*$B101+SUM($F$8:$F$10))/$F$11*$F$40)-($F$27*AEU$87/$D$7)-SUM($F$14:$F$26,$F$28:$F$33,$F$35:$F$36,$F$41))</f>
        <v>-533.82179022363027</v>
      </c>
      <c r="AEV88" s="294">
        <f>(AEV$87*$B101+SUM($F$8:$F$10)-((AEV$87*$B101+SUM($F$8:$F$10))/$F$11*$F$40)-($F$27*AEV$87/$D$7)-SUM($F$14:$F$26,$F$28:$F$33,$F$35:$F$36,$F$41))</f>
        <v>-533.82179022363027</v>
      </c>
      <c r="AEW88" s="294">
        <f>(AEW$87*$B101+SUM($F$8:$F$10)-((AEW$87*$B101+SUM($F$8:$F$10))/$F$11*$F$40)-($F$27*AEW$87/$D$7)-SUM($F$14:$F$26,$F$28:$F$33,$F$35:$F$36,$F$41))</f>
        <v>-533.82179022363027</v>
      </c>
      <c r="AEX88" s="294">
        <f>(AEX$87*$B101+SUM($F$8:$F$10)-((AEX$87*$B101+SUM($F$8:$F$10))/$F$11*$F$40)-($F$27*AEX$87/$D$7)-SUM($F$14:$F$26,$F$28:$F$33,$F$35:$F$36,$F$41))</f>
        <v>-533.82179022363027</v>
      </c>
      <c r="AEY88" s="294">
        <f>(AEY$87*$B101+SUM($F$8:$F$10)-((AEY$87*$B101+SUM($F$8:$F$10))/$F$11*$F$40)-($F$27*AEY$87/$D$7)-SUM($F$14:$F$26,$F$28:$F$33,$F$35:$F$36,$F$41))</f>
        <v>-533.82179022363027</v>
      </c>
      <c r="AEZ88" s="294">
        <f>(AEZ$87*$B101+SUM($F$8:$F$10)-((AEZ$87*$B101+SUM($F$8:$F$10))/$F$11*$F$40)-($F$27*AEZ$87/$D$7)-SUM($F$14:$F$26,$F$28:$F$33,$F$35:$F$36,$F$41))</f>
        <v>-533.82179022363027</v>
      </c>
      <c r="AFA88" s="294">
        <f>(AFA$87*$B101+SUM($F$8:$F$10)-((AFA$87*$B101+SUM($F$8:$F$10))/$F$11*$F$40)-($F$27*AFA$87/$D$7)-SUM($F$14:$F$26,$F$28:$F$33,$F$35:$F$36,$F$41))</f>
        <v>-533.82179022363027</v>
      </c>
      <c r="AFB88" s="294">
        <f>(AFB$87*$B101+SUM($F$8:$F$10)-((AFB$87*$B101+SUM($F$8:$F$10))/$F$11*$F$40)-($F$27*AFB$87/$D$7)-SUM($F$14:$F$26,$F$28:$F$33,$F$35:$F$36,$F$41))</f>
        <v>-533.82179022363027</v>
      </c>
      <c r="AFC88" s="294">
        <f>(AFC$87*$B101+SUM($F$8:$F$10)-((AFC$87*$B101+SUM($F$8:$F$10))/$F$11*$F$40)-($F$27*AFC$87/$D$7)-SUM($F$14:$F$26,$F$28:$F$33,$F$35:$F$36,$F$41))</f>
        <v>-533.82179022363027</v>
      </c>
      <c r="AFD88" s="294">
        <f>(AFD$87*$B101+SUM($F$8:$F$10)-((AFD$87*$B101+SUM($F$8:$F$10))/$F$11*$F$40)-($F$27*AFD$87/$D$7)-SUM($F$14:$F$26,$F$28:$F$33,$F$35:$F$36,$F$41))</f>
        <v>-533.82179022363027</v>
      </c>
      <c r="AFE88" s="294">
        <f>(AFE$87*$B101+SUM($F$8:$F$10)-((AFE$87*$B101+SUM($F$8:$F$10))/$F$11*$F$40)-($F$27*AFE$87/$D$7)-SUM($F$14:$F$26,$F$28:$F$33,$F$35:$F$36,$F$41))</f>
        <v>-533.82179022363027</v>
      </c>
      <c r="AFF88" s="294">
        <f>(AFF$87*$B101+SUM($F$8:$F$10)-((AFF$87*$B101+SUM($F$8:$F$10))/$F$11*$F$40)-($F$27*AFF$87/$D$7)-SUM($F$14:$F$26,$F$28:$F$33,$F$35:$F$36,$F$41))</f>
        <v>-533.82179022363027</v>
      </c>
      <c r="AFG88" s="294">
        <f>(AFG$87*$B101+SUM($F$8:$F$10)-((AFG$87*$B101+SUM($F$8:$F$10))/$F$11*$F$40)-($F$27*AFG$87/$D$7)-SUM($F$14:$F$26,$F$28:$F$33,$F$35:$F$36,$F$41))</f>
        <v>-533.82179022363027</v>
      </c>
      <c r="AFH88" s="294">
        <f>(AFH$87*$B101+SUM($F$8:$F$10)-((AFH$87*$B101+SUM($F$8:$F$10))/$F$11*$F$40)-($F$27*AFH$87/$D$7)-SUM($F$14:$F$26,$F$28:$F$33,$F$35:$F$36,$F$41))</f>
        <v>-533.82179022363027</v>
      </c>
      <c r="AFI88" s="294">
        <f>(AFI$87*$B101+SUM($F$8:$F$10)-((AFI$87*$B101+SUM($F$8:$F$10))/$F$11*$F$40)-($F$27*AFI$87/$D$7)-SUM($F$14:$F$26,$F$28:$F$33,$F$35:$F$36,$F$41))</f>
        <v>-533.82179022363027</v>
      </c>
      <c r="AFJ88" s="294">
        <f>(AFJ$87*$B101+SUM($F$8:$F$10)-((AFJ$87*$B101+SUM($F$8:$F$10))/$F$11*$F$40)-($F$27*AFJ$87/$D$7)-SUM($F$14:$F$26,$F$28:$F$33,$F$35:$F$36,$F$41))</f>
        <v>-533.82179022363027</v>
      </c>
      <c r="AFK88" s="294">
        <f>(AFK$87*$B101+SUM($F$8:$F$10)-((AFK$87*$B101+SUM($F$8:$F$10))/$F$11*$F$40)-($F$27*AFK$87/$D$7)-SUM($F$14:$F$26,$F$28:$F$33,$F$35:$F$36,$F$41))</f>
        <v>-533.82179022363027</v>
      </c>
      <c r="AFL88" s="294">
        <f>(AFL$87*$B101+SUM($F$8:$F$10)-((AFL$87*$B101+SUM($F$8:$F$10))/$F$11*$F$40)-($F$27*AFL$87/$D$7)-SUM($F$14:$F$26,$F$28:$F$33,$F$35:$F$36,$F$41))</f>
        <v>-533.82179022363027</v>
      </c>
      <c r="AFM88" s="294">
        <f>(AFM$87*$B101+SUM($F$8:$F$10)-((AFM$87*$B101+SUM($F$8:$F$10))/$F$11*$F$40)-($F$27*AFM$87/$D$7)-SUM($F$14:$F$26,$F$28:$F$33,$F$35:$F$36,$F$41))</f>
        <v>-533.82179022363027</v>
      </c>
      <c r="AFN88" s="294">
        <f>(AFN$87*$B101+SUM($F$8:$F$10)-((AFN$87*$B101+SUM($F$8:$F$10))/$F$11*$F$40)-($F$27*AFN$87/$D$7)-SUM($F$14:$F$26,$F$28:$F$33,$F$35:$F$36,$F$41))</f>
        <v>-533.82179022363027</v>
      </c>
      <c r="AFO88" s="294">
        <f>(AFO$87*$B101+SUM($F$8:$F$10)-((AFO$87*$B101+SUM($F$8:$F$10))/$F$11*$F$40)-($F$27*AFO$87/$D$7)-SUM($F$14:$F$26,$F$28:$F$33,$F$35:$F$36,$F$41))</f>
        <v>-533.82179022363027</v>
      </c>
      <c r="AFP88" s="294">
        <f>(AFP$87*$B101+SUM($F$8:$F$10)-((AFP$87*$B101+SUM($F$8:$F$10))/$F$11*$F$40)-($F$27*AFP$87/$D$7)-SUM($F$14:$F$26,$F$28:$F$33,$F$35:$F$36,$F$41))</f>
        <v>-533.82179022363027</v>
      </c>
      <c r="AFQ88" s="294">
        <f>(AFQ$87*$B101+SUM($F$8:$F$10)-((AFQ$87*$B101+SUM($F$8:$F$10))/$F$11*$F$40)-($F$27*AFQ$87/$D$7)-SUM($F$14:$F$26,$F$28:$F$33,$F$35:$F$36,$F$41))</f>
        <v>-533.82179022363027</v>
      </c>
      <c r="AFR88" s="294">
        <f>(AFR$87*$B101+SUM($F$8:$F$10)-((AFR$87*$B101+SUM($F$8:$F$10))/$F$11*$F$40)-($F$27*AFR$87/$D$7)-SUM($F$14:$F$26,$F$28:$F$33,$F$35:$F$36,$F$41))</f>
        <v>-533.82179022363027</v>
      </c>
      <c r="AFS88" s="294">
        <f>(AFS$87*$B101+SUM($F$8:$F$10)-((AFS$87*$B101+SUM($F$8:$F$10))/$F$11*$F$40)-($F$27*AFS$87/$D$7)-SUM($F$14:$F$26,$F$28:$F$33,$F$35:$F$36,$F$41))</f>
        <v>-533.82179022363027</v>
      </c>
      <c r="AFT88" s="294">
        <f>(AFT$87*$B101+SUM($F$8:$F$10)-((AFT$87*$B101+SUM($F$8:$F$10))/$F$11*$F$40)-($F$27*AFT$87/$D$7)-SUM($F$14:$F$26,$F$28:$F$33,$F$35:$F$36,$F$41))</f>
        <v>-533.82179022363027</v>
      </c>
      <c r="AFU88" s="294">
        <f>(AFU$87*$B101+SUM($F$8:$F$10)-((AFU$87*$B101+SUM($F$8:$F$10))/$F$11*$F$40)-($F$27*AFU$87/$D$7)-SUM($F$14:$F$26,$F$28:$F$33,$F$35:$F$36,$F$41))</f>
        <v>-533.82179022363027</v>
      </c>
      <c r="AFV88" s="294">
        <f>(AFV$87*$B101+SUM($F$8:$F$10)-((AFV$87*$B101+SUM($F$8:$F$10))/$F$11*$F$40)-($F$27*AFV$87/$D$7)-SUM($F$14:$F$26,$F$28:$F$33,$F$35:$F$36,$F$41))</f>
        <v>-533.82179022363027</v>
      </c>
      <c r="AFW88" s="294">
        <f>(AFW$87*$B101+SUM($F$8:$F$10)-((AFW$87*$B101+SUM($F$8:$F$10))/$F$11*$F$40)-($F$27*AFW$87/$D$7)-SUM($F$14:$F$26,$F$28:$F$33,$F$35:$F$36,$F$41))</f>
        <v>-533.82179022363027</v>
      </c>
      <c r="AFX88" s="294">
        <f>(AFX$87*$B101+SUM($F$8:$F$10)-((AFX$87*$B101+SUM($F$8:$F$10))/$F$11*$F$40)-($F$27*AFX$87/$D$7)-SUM($F$14:$F$26,$F$28:$F$33,$F$35:$F$36,$F$41))</f>
        <v>-533.82179022363027</v>
      </c>
      <c r="AFY88" s="294">
        <f>(AFY$87*$B101+SUM($F$8:$F$10)-((AFY$87*$B101+SUM($F$8:$F$10))/$F$11*$F$40)-($F$27*AFY$87/$D$7)-SUM($F$14:$F$26,$F$28:$F$33,$F$35:$F$36,$F$41))</f>
        <v>-533.82179022363027</v>
      </c>
      <c r="AFZ88" s="294">
        <f>(AFZ$87*$B101+SUM($F$8:$F$10)-((AFZ$87*$B101+SUM($F$8:$F$10))/$F$11*$F$40)-($F$27*AFZ$87/$D$7)-SUM($F$14:$F$26,$F$28:$F$33,$F$35:$F$36,$F$41))</f>
        <v>-533.82179022363027</v>
      </c>
      <c r="AGA88" s="294">
        <f>(AGA$87*$B101+SUM($F$8:$F$10)-((AGA$87*$B101+SUM($F$8:$F$10))/$F$11*$F$40)-($F$27*AGA$87/$D$7)-SUM($F$14:$F$26,$F$28:$F$33,$F$35:$F$36,$F$41))</f>
        <v>-533.82179022363027</v>
      </c>
      <c r="AGB88" s="294">
        <f>(AGB$87*$B101+SUM($F$8:$F$10)-((AGB$87*$B101+SUM($F$8:$F$10))/$F$11*$F$40)-($F$27*AGB$87/$D$7)-SUM($F$14:$F$26,$F$28:$F$33,$F$35:$F$36,$F$41))</f>
        <v>-533.82179022363027</v>
      </c>
      <c r="AGC88" s="294">
        <f>(AGC$87*$B101+SUM($F$8:$F$10)-((AGC$87*$B101+SUM($F$8:$F$10))/$F$11*$F$40)-($F$27*AGC$87/$D$7)-SUM($F$14:$F$26,$F$28:$F$33,$F$35:$F$36,$F$41))</f>
        <v>-533.82179022363027</v>
      </c>
      <c r="AGD88" s="294">
        <f>(AGD$87*$B101+SUM($F$8:$F$10)-((AGD$87*$B101+SUM($F$8:$F$10))/$F$11*$F$40)-($F$27*AGD$87/$D$7)-SUM($F$14:$F$26,$F$28:$F$33,$F$35:$F$36,$F$41))</f>
        <v>-533.82179022363027</v>
      </c>
      <c r="AGE88" s="294">
        <f>(AGE$87*$B101+SUM($F$8:$F$10)-((AGE$87*$B101+SUM($F$8:$F$10))/$F$11*$F$40)-($F$27*AGE$87/$D$7)-SUM($F$14:$F$26,$F$28:$F$33,$F$35:$F$36,$F$41))</f>
        <v>-533.82179022363027</v>
      </c>
      <c r="AGF88" s="294">
        <f>(AGF$87*$B101+SUM($F$8:$F$10)-((AGF$87*$B101+SUM($F$8:$F$10))/$F$11*$F$40)-($F$27*AGF$87/$D$7)-SUM($F$14:$F$26,$F$28:$F$33,$F$35:$F$36,$F$41))</f>
        <v>-533.82179022363027</v>
      </c>
      <c r="AGG88" s="294">
        <f>(AGG$87*$B101+SUM($F$8:$F$10)-((AGG$87*$B101+SUM($F$8:$F$10))/$F$11*$F$40)-($F$27*AGG$87/$D$7)-SUM($F$14:$F$26,$F$28:$F$33,$F$35:$F$36,$F$41))</f>
        <v>-533.82179022363027</v>
      </c>
      <c r="AGH88" s="294">
        <f>(AGH$87*$B101+SUM($F$8:$F$10)-((AGH$87*$B101+SUM($F$8:$F$10))/$F$11*$F$40)-($F$27*AGH$87/$D$7)-SUM($F$14:$F$26,$F$28:$F$33,$F$35:$F$36,$F$41))</f>
        <v>-533.82179022363027</v>
      </c>
      <c r="AGI88" s="294">
        <f>(AGI$87*$B101+SUM($F$8:$F$10)-((AGI$87*$B101+SUM($F$8:$F$10))/$F$11*$F$40)-($F$27*AGI$87/$D$7)-SUM($F$14:$F$26,$F$28:$F$33,$F$35:$F$36,$F$41))</f>
        <v>-533.82179022363027</v>
      </c>
      <c r="AGJ88" s="294">
        <f>(AGJ$87*$B101+SUM($F$8:$F$10)-((AGJ$87*$B101+SUM($F$8:$F$10))/$F$11*$F$40)-($F$27*AGJ$87/$D$7)-SUM($F$14:$F$26,$F$28:$F$33,$F$35:$F$36,$F$41))</f>
        <v>-533.82179022363027</v>
      </c>
      <c r="AGK88" s="294">
        <f>(AGK$87*$B101+SUM($F$8:$F$10)-((AGK$87*$B101+SUM($F$8:$F$10))/$F$11*$F$40)-($F$27*AGK$87/$D$7)-SUM($F$14:$F$26,$F$28:$F$33,$F$35:$F$36,$F$41))</f>
        <v>-533.82179022363027</v>
      </c>
      <c r="AGL88" s="294">
        <f>(AGL$87*$B101+SUM($F$8:$F$10)-((AGL$87*$B101+SUM($F$8:$F$10))/$F$11*$F$40)-($F$27*AGL$87/$D$7)-SUM($F$14:$F$26,$F$28:$F$33,$F$35:$F$36,$F$41))</f>
        <v>-533.82179022363027</v>
      </c>
      <c r="AGM88" s="294">
        <f>(AGM$87*$B101+SUM($F$8:$F$10)-((AGM$87*$B101+SUM($F$8:$F$10))/$F$11*$F$40)-($F$27*AGM$87/$D$7)-SUM($F$14:$F$26,$F$28:$F$33,$F$35:$F$36,$F$41))</f>
        <v>-533.82179022363027</v>
      </c>
      <c r="AGN88" s="294">
        <f>(AGN$87*$B101+SUM($F$8:$F$10)-((AGN$87*$B101+SUM($F$8:$F$10))/$F$11*$F$40)-($F$27*AGN$87/$D$7)-SUM($F$14:$F$26,$F$28:$F$33,$F$35:$F$36,$F$41))</f>
        <v>-533.82179022363027</v>
      </c>
      <c r="AGO88" s="294">
        <f>(AGO$87*$B101+SUM($F$8:$F$10)-((AGO$87*$B101+SUM($F$8:$F$10))/$F$11*$F$40)-($F$27*AGO$87/$D$7)-SUM($F$14:$F$26,$F$28:$F$33,$F$35:$F$36,$F$41))</f>
        <v>-533.82179022363027</v>
      </c>
      <c r="AGP88" s="294">
        <f>(AGP$87*$B101+SUM($F$8:$F$10)-((AGP$87*$B101+SUM($F$8:$F$10))/$F$11*$F$40)-($F$27*AGP$87/$D$7)-SUM($F$14:$F$26,$F$28:$F$33,$F$35:$F$36,$F$41))</f>
        <v>-533.82179022363027</v>
      </c>
      <c r="AGQ88" s="294">
        <f>(AGQ$87*$B101+SUM($F$8:$F$10)-((AGQ$87*$B101+SUM($F$8:$F$10))/$F$11*$F$40)-($F$27*AGQ$87/$D$7)-SUM($F$14:$F$26,$F$28:$F$33,$F$35:$F$36,$F$41))</f>
        <v>-533.82179022363027</v>
      </c>
      <c r="AGR88" s="294">
        <f>(AGR$87*$B101+SUM($F$8:$F$10)-((AGR$87*$B101+SUM($F$8:$F$10))/$F$11*$F$40)-($F$27*AGR$87/$D$7)-SUM($F$14:$F$26,$F$28:$F$33,$F$35:$F$36,$F$41))</f>
        <v>-533.82179022363027</v>
      </c>
      <c r="AGS88" s="294">
        <f>(AGS$87*$B101+SUM($F$8:$F$10)-((AGS$87*$B101+SUM($F$8:$F$10))/$F$11*$F$40)-($F$27*AGS$87/$D$7)-SUM($F$14:$F$26,$F$28:$F$33,$F$35:$F$36,$F$41))</f>
        <v>-533.82179022363027</v>
      </c>
      <c r="AGT88" s="294">
        <f>(AGT$87*$B101+SUM($F$8:$F$10)-((AGT$87*$B101+SUM($F$8:$F$10))/$F$11*$F$40)-($F$27*AGT$87/$D$7)-SUM($F$14:$F$26,$F$28:$F$33,$F$35:$F$36,$F$41))</f>
        <v>-533.82179022363027</v>
      </c>
      <c r="AGU88" s="294">
        <f>(AGU$87*$B101+SUM($F$8:$F$10)-((AGU$87*$B101+SUM($F$8:$F$10))/$F$11*$F$40)-($F$27*AGU$87/$D$7)-SUM($F$14:$F$26,$F$28:$F$33,$F$35:$F$36,$F$41))</f>
        <v>-533.82179022363027</v>
      </c>
      <c r="AGV88" s="294">
        <f>(AGV$87*$B101+SUM($F$8:$F$10)-((AGV$87*$B101+SUM($F$8:$F$10))/$F$11*$F$40)-($F$27*AGV$87/$D$7)-SUM($F$14:$F$26,$F$28:$F$33,$F$35:$F$36,$F$41))</f>
        <v>-533.82179022363027</v>
      </c>
      <c r="AGW88" s="294">
        <f>(AGW$87*$B101+SUM($F$8:$F$10)-((AGW$87*$B101+SUM($F$8:$F$10))/$F$11*$F$40)-($F$27*AGW$87/$D$7)-SUM($F$14:$F$26,$F$28:$F$33,$F$35:$F$36,$F$41))</f>
        <v>-533.82179022363027</v>
      </c>
      <c r="AGX88" s="294">
        <f>(AGX$87*$B101+SUM($F$8:$F$10)-((AGX$87*$B101+SUM($F$8:$F$10))/$F$11*$F$40)-($F$27*AGX$87/$D$7)-SUM($F$14:$F$26,$F$28:$F$33,$F$35:$F$36,$F$41))</f>
        <v>-533.82179022363027</v>
      </c>
      <c r="AGY88" s="294">
        <f>(AGY$87*$B101+SUM($F$8:$F$10)-((AGY$87*$B101+SUM($F$8:$F$10))/$F$11*$F$40)-($F$27*AGY$87/$D$7)-SUM($F$14:$F$26,$F$28:$F$33,$F$35:$F$36,$F$41))</f>
        <v>-533.82179022363027</v>
      </c>
      <c r="AGZ88" s="294">
        <f>(AGZ$87*$B101+SUM($F$8:$F$10)-((AGZ$87*$B101+SUM($F$8:$F$10))/$F$11*$F$40)-($F$27*AGZ$87/$D$7)-SUM($F$14:$F$26,$F$28:$F$33,$F$35:$F$36,$F$41))</f>
        <v>-533.82179022363027</v>
      </c>
      <c r="AHA88" s="294">
        <f>(AHA$87*$B101+SUM($F$8:$F$10)-((AHA$87*$B101+SUM($F$8:$F$10))/$F$11*$F$40)-($F$27*AHA$87/$D$7)-SUM($F$14:$F$26,$F$28:$F$33,$F$35:$F$36,$F$41))</f>
        <v>-533.82179022363027</v>
      </c>
      <c r="AHB88" s="294">
        <f>(AHB$87*$B101+SUM($F$8:$F$10)-((AHB$87*$B101+SUM($F$8:$F$10))/$F$11*$F$40)-($F$27*AHB$87/$D$7)-SUM($F$14:$F$26,$F$28:$F$33,$F$35:$F$36,$F$41))</f>
        <v>-533.82179022363027</v>
      </c>
      <c r="AHC88" s="294">
        <f>(AHC$87*$B101+SUM($F$8:$F$10)-((AHC$87*$B101+SUM($F$8:$F$10))/$F$11*$F$40)-($F$27*AHC$87/$D$7)-SUM($F$14:$F$26,$F$28:$F$33,$F$35:$F$36,$F$41))</f>
        <v>-533.82179022363027</v>
      </c>
      <c r="AHD88" s="294">
        <f>(AHD$87*$B101+SUM($F$8:$F$10)-((AHD$87*$B101+SUM($F$8:$F$10))/$F$11*$F$40)-($F$27*AHD$87/$D$7)-SUM($F$14:$F$26,$F$28:$F$33,$F$35:$F$36,$F$41))</f>
        <v>-533.82179022363027</v>
      </c>
      <c r="AHE88" s="294">
        <f>(AHE$87*$B101+SUM($F$8:$F$10)-((AHE$87*$B101+SUM($F$8:$F$10))/$F$11*$F$40)-($F$27*AHE$87/$D$7)-SUM($F$14:$F$26,$F$28:$F$33,$F$35:$F$36,$F$41))</f>
        <v>-533.82179022363027</v>
      </c>
      <c r="AHF88" s="294">
        <f>(AHF$87*$B101+SUM($F$8:$F$10)-((AHF$87*$B101+SUM($F$8:$F$10))/$F$11*$F$40)-($F$27*AHF$87/$D$7)-SUM($F$14:$F$26,$F$28:$F$33,$F$35:$F$36,$F$41))</f>
        <v>-533.82179022363027</v>
      </c>
      <c r="AHG88" s="294">
        <f>(AHG$87*$B101+SUM($F$8:$F$10)-((AHG$87*$B101+SUM($F$8:$F$10))/$F$11*$F$40)-($F$27*AHG$87/$D$7)-SUM($F$14:$F$26,$F$28:$F$33,$F$35:$F$36,$F$41))</f>
        <v>-533.82179022363027</v>
      </c>
      <c r="AHH88" s="294">
        <f>(AHH$87*$B101+SUM($F$8:$F$10)-((AHH$87*$B101+SUM($F$8:$F$10))/$F$11*$F$40)-($F$27*AHH$87/$D$7)-SUM($F$14:$F$26,$F$28:$F$33,$F$35:$F$36,$F$41))</f>
        <v>-533.82179022363027</v>
      </c>
      <c r="AHI88" s="294">
        <f>(AHI$87*$B101+SUM($F$8:$F$10)-((AHI$87*$B101+SUM($F$8:$F$10))/$F$11*$F$40)-($F$27*AHI$87/$D$7)-SUM($F$14:$F$26,$F$28:$F$33,$F$35:$F$36,$F$41))</f>
        <v>-533.82179022363027</v>
      </c>
      <c r="AHJ88" s="294">
        <f>(AHJ$87*$B101+SUM($F$8:$F$10)-((AHJ$87*$B101+SUM($F$8:$F$10))/$F$11*$F$40)-($F$27*AHJ$87/$D$7)-SUM($F$14:$F$26,$F$28:$F$33,$F$35:$F$36,$F$41))</f>
        <v>-533.82179022363027</v>
      </c>
      <c r="AHK88" s="294">
        <f>(AHK$87*$B101+SUM($F$8:$F$10)-((AHK$87*$B101+SUM($F$8:$F$10))/$F$11*$F$40)-($F$27*AHK$87/$D$7)-SUM($F$14:$F$26,$F$28:$F$33,$F$35:$F$36,$F$41))</f>
        <v>-533.82179022363027</v>
      </c>
      <c r="AHL88" s="294">
        <f>(AHL$87*$B101+SUM($F$8:$F$10)-((AHL$87*$B101+SUM($F$8:$F$10))/$F$11*$F$40)-($F$27*AHL$87/$D$7)-SUM($F$14:$F$26,$F$28:$F$33,$F$35:$F$36,$F$41))</f>
        <v>-533.82179022363027</v>
      </c>
      <c r="AHM88" s="294">
        <f>(AHM$87*$B101+SUM($F$8:$F$10)-((AHM$87*$B101+SUM($F$8:$F$10))/$F$11*$F$40)-($F$27*AHM$87/$D$7)-SUM($F$14:$F$26,$F$28:$F$33,$F$35:$F$36,$F$41))</f>
        <v>-533.82179022363027</v>
      </c>
      <c r="AHN88" s="294">
        <f>(AHN$87*$B101+SUM($F$8:$F$10)-((AHN$87*$B101+SUM($F$8:$F$10))/$F$11*$F$40)-($F$27*AHN$87/$D$7)-SUM($F$14:$F$26,$F$28:$F$33,$F$35:$F$36,$F$41))</f>
        <v>-533.82179022363027</v>
      </c>
      <c r="AHO88" s="294">
        <f>(AHO$87*$B101+SUM($F$8:$F$10)-((AHO$87*$B101+SUM($F$8:$F$10))/$F$11*$F$40)-($F$27*AHO$87/$D$7)-SUM($F$14:$F$26,$F$28:$F$33,$F$35:$F$36,$F$41))</f>
        <v>-533.82179022363027</v>
      </c>
      <c r="AHP88" s="294">
        <f>(AHP$87*$B101+SUM($F$8:$F$10)-((AHP$87*$B101+SUM($F$8:$F$10))/$F$11*$F$40)-($F$27*AHP$87/$D$7)-SUM($F$14:$F$26,$F$28:$F$33,$F$35:$F$36,$F$41))</f>
        <v>-533.82179022363027</v>
      </c>
      <c r="AHQ88" s="294">
        <f>(AHQ$87*$B101+SUM($F$8:$F$10)-((AHQ$87*$B101+SUM($F$8:$F$10))/$F$11*$F$40)-($F$27*AHQ$87/$D$7)-SUM($F$14:$F$26,$F$28:$F$33,$F$35:$F$36,$F$41))</f>
        <v>-533.82179022363027</v>
      </c>
      <c r="AHR88" s="294">
        <f>(AHR$87*$B101+SUM($F$8:$F$10)-((AHR$87*$B101+SUM($F$8:$F$10))/$F$11*$F$40)-($F$27*AHR$87/$D$7)-SUM($F$14:$F$26,$F$28:$F$33,$F$35:$F$36,$F$41))</f>
        <v>-533.82179022363027</v>
      </c>
      <c r="AHS88" s="294">
        <f>(AHS$87*$B101+SUM($F$8:$F$10)-((AHS$87*$B101+SUM($F$8:$F$10))/$F$11*$F$40)-($F$27*AHS$87/$D$7)-SUM($F$14:$F$26,$F$28:$F$33,$F$35:$F$36,$F$41))</f>
        <v>-533.82179022363027</v>
      </c>
      <c r="AHT88" s="294">
        <f>(AHT$87*$B101+SUM($F$8:$F$10)-((AHT$87*$B101+SUM($F$8:$F$10))/$F$11*$F$40)-($F$27*AHT$87/$D$7)-SUM($F$14:$F$26,$F$28:$F$33,$F$35:$F$36,$F$41))</f>
        <v>-533.82179022363027</v>
      </c>
      <c r="AHU88" s="294">
        <f>(AHU$87*$B101+SUM($F$8:$F$10)-((AHU$87*$B101+SUM($F$8:$F$10))/$F$11*$F$40)-($F$27*AHU$87/$D$7)-SUM($F$14:$F$26,$F$28:$F$33,$F$35:$F$36,$F$41))</f>
        <v>-533.82179022363027</v>
      </c>
      <c r="AHV88" s="294">
        <f>(AHV$87*$B101+SUM($F$8:$F$10)-((AHV$87*$B101+SUM($F$8:$F$10))/$F$11*$F$40)-($F$27*AHV$87/$D$7)-SUM($F$14:$F$26,$F$28:$F$33,$F$35:$F$36,$F$41))</f>
        <v>-533.82179022363027</v>
      </c>
      <c r="AHW88" s="294">
        <f>(AHW$87*$B101+SUM($F$8:$F$10)-((AHW$87*$B101+SUM($F$8:$F$10))/$F$11*$F$40)-($F$27*AHW$87/$D$7)-SUM($F$14:$F$26,$F$28:$F$33,$F$35:$F$36,$F$41))</f>
        <v>-533.82179022363027</v>
      </c>
      <c r="AHX88" s="294">
        <f>(AHX$87*$B101+SUM($F$8:$F$10)-((AHX$87*$B101+SUM($F$8:$F$10))/$F$11*$F$40)-($F$27*AHX$87/$D$7)-SUM($F$14:$F$26,$F$28:$F$33,$F$35:$F$36,$F$41))</f>
        <v>-533.82179022363027</v>
      </c>
      <c r="AHY88" s="294">
        <f>(AHY$87*$B101+SUM($F$8:$F$10)-((AHY$87*$B101+SUM($F$8:$F$10))/$F$11*$F$40)-($F$27*AHY$87/$D$7)-SUM($F$14:$F$26,$F$28:$F$33,$F$35:$F$36,$F$41))</f>
        <v>-533.82179022363027</v>
      </c>
      <c r="AHZ88" s="294">
        <f>(AHZ$87*$B101+SUM($F$8:$F$10)-((AHZ$87*$B101+SUM($F$8:$F$10))/$F$11*$F$40)-($F$27*AHZ$87/$D$7)-SUM($F$14:$F$26,$F$28:$F$33,$F$35:$F$36,$F$41))</f>
        <v>-533.82179022363027</v>
      </c>
      <c r="AIA88" s="294">
        <f>(AIA$87*$B101+SUM($F$8:$F$10)-((AIA$87*$B101+SUM($F$8:$F$10))/$F$11*$F$40)-($F$27*AIA$87/$D$7)-SUM($F$14:$F$26,$F$28:$F$33,$F$35:$F$36,$F$41))</f>
        <v>-533.82179022363027</v>
      </c>
      <c r="AIB88" s="294">
        <f>(AIB$87*$B101+SUM($F$8:$F$10)-((AIB$87*$B101+SUM($F$8:$F$10))/$F$11*$F$40)-($F$27*AIB$87/$D$7)-SUM($F$14:$F$26,$F$28:$F$33,$F$35:$F$36,$F$41))</f>
        <v>-533.82179022363027</v>
      </c>
      <c r="AIC88" s="294">
        <f>(AIC$87*$B101+SUM($F$8:$F$10)-((AIC$87*$B101+SUM($F$8:$F$10))/$F$11*$F$40)-($F$27*AIC$87/$D$7)-SUM($F$14:$F$26,$F$28:$F$33,$F$35:$F$36,$F$41))</f>
        <v>-533.82179022363027</v>
      </c>
      <c r="AID88" s="294">
        <f>(AID$87*$B101+SUM($F$8:$F$10)-((AID$87*$B101+SUM($F$8:$F$10))/$F$11*$F$40)-($F$27*AID$87/$D$7)-SUM($F$14:$F$26,$F$28:$F$33,$F$35:$F$36,$F$41))</f>
        <v>-533.82179022363027</v>
      </c>
      <c r="AIE88" s="294">
        <f>(AIE$87*$B101+SUM($F$8:$F$10)-((AIE$87*$B101+SUM($F$8:$F$10))/$F$11*$F$40)-($F$27*AIE$87/$D$7)-SUM($F$14:$F$26,$F$28:$F$33,$F$35:$F$36,$F$41))</f>
        <v>-533.82179022363027</v>
      </c>
      <c r="AIF88" s="294">
        <f>(AIF$87*$B101+SUM($F$8:$F$10)-((AIF$87*$B101+SUM($F$8:$F$10))/$F$11*$F$40)-($F$27*AIF$87/$D$7)-SUM($F$14:$F$26,$F$28:$F$33,$F$35:$F$36,$F$41))</f>
        <v>-533.82179022363027</v>
      </c>
      <c r="AIG88" s="294">
        <f>(AIG$87*$B101+SUM($F$8:$F$10)-((AIG$87*$B101+SUM($F$8:$F$10))/$F$11*$F$40)-($F$27*AIG$87/$D$7)-SUM($F$14:$F$26,$F$28:$F$33,$F$35:$F$36,$F$41))</f>
        <v>-533.82179022363027</v>
      </c>
      <c r="AIH88" s="294">
        <f>(AIH$87*$B101+SUM($F$8:$F$10)-((AIH$87*$B101+SUM($F$8:$F$10))/$F$11*$F$40)-($F$27*AIH$87/$D$7)-SUM($F$14:$F$26,$F$28:$F$33,$F$35:$F$36,$F$41))</f>
        <v>-533.82179022363027</v>
      </c>
      <c r="AII88" s="294">
        <f>(AII$87*$B101+SUM($F$8:$F$10)-((AII$87*$B101+SUM($F$8:$F$10))/$F$11*$F$40)-($F$27*AII$87/$D$7)-SUM($F$14:$F$26,$F$28:$F$33,$F$35:$F$36,$F$41))</f>
        <v>-533.82179022363027</v>
      </c>
      <c r="AIJ88" s="294">
        <f>(AIJ$87*$B101+SUM($F$8:$F$10)-((AIJ$87*$B101+SUM($F$8:$F$10))/$F$11*$F$40)-($F$27*AIJ$87/$D$7)-SUM($F$14:$F$26,$F$28:$F$33,$F$35:$F$36,$F$41))</f>
        <v>-533.82179022363027</v>
      </c>
      <c r="AIK88" s="294">
        <f>(AIK$87*$B101+SUM($F$8:$F$10)-((AIK$87*$B101+SUM($F$8:$F$10))/$F$11*$F$40)-($F$27*AIK$87/$D$7)-SUM($F$14:$F$26,$F$28:$F$33,$F$35:$F$36,$F$41))</f>
        <v>-533.82179022363027</v>
      </c>
      <c r="AIL88" s="294">
        <f>(AIL$87*$B101+SUM($F$8:$F$10)-((AIL$87*$B101+SUM($F$8:$F$10))/$F$11*$F$40)-($F$27*AIL$87/$D$7)-SUM($F$14:$F$26,$F$28:$F$33,$F$35:$F$36,$F$41))</f>
        <v>-533.82179022363027</v>
      </c>
      <c r="AIM88" s="294">
        <f>(AIM$87*$B101+SUM($F$8:$F$10)-((AIM$87*$B101+SUM($F$8:$F$10))/$F$11*$F$40)-($F$27*AIM$87/$D$7)-SUM($F$14:$F$26,$F$28:$F$33,$F$35:$F$36,$F$41))</f>
        <v>-533.82179022363027</v>
      </c>
      <c r="AIN88" s="294">
        <f>(AIN$87*$B101+SUM($F$8:$F$10)-((AIN$87*$B101+SUM($F$8:$F$10))/$F$11*$F$40)-($F$27*AIN$87/$D$7)-SUM($F$14:$F$26,$F$28:$F$33,$F$35:$F$36,$F$41))</f>
        <v>-533.82179022363027</v>
      </c>
      <c r="AIO88" s="294">
        <f>(AIO$87*$B101+SUM($F$8:$F$10)-((AIO$87*$B101+SUM($F$8:$F$10))/$F$11*$F$40)-($F$27*AIO$87/$D$7)-SUM($F$14:$F$26,$F$28:$F$33,$F$35:$F$36,$F$41))</f>
        <v>-533.82179022363027</v>
      </c>
      <c r="AIP88" s="294">
        <f>(AIP$87*$B101+SUM($F$8:$F$10)-((AIP$87*$B101+SUM($F$8:$F$10))/$F$11*$F$40)-($F$27*AIP$87/$D$7)-SUM($F$14:$F$26,$F$28:$F$33,$F$35:$F$36,$F$41))</f>
        <v>-533.82179022363027</v>
      </c>
      <c r="AIQ88" s="294">
        <f>(AIQ$87*$B101+SUM($F$8:$F$10)-((AIQ$87*$B101+SUM($F$8:$F$10))/$F$11*$F$40)-($F$27*AIQ$87/$D$7)-SUM($F$14:$F$26,$F$28:$F$33,$F$35:$F$36,$F$41))</f>
        <v>-533.82179022363027</v>
      </c>
      <c r="AIR88" s="294">
        <f>(AIR$87*$B101+SUM($F$8:$F$10)-((AIR$87*$B101+SUM($F$8:$F$10))/$F$11*$F$40)-($F$27*AIR$87/$D$7)-SUM($F$14:$F$26,$F$28:$F$33,$F$35:$F$36,$F$41))</f>
        <v>-533.82179022363027</v>
      </c>
      <c r="AIS88" s="294">
        <f>(AIS$87*$B101+SUM($F$8:$F$10)-((AIS$87*$B101+SUM($F$8:$F$10))/$F$11*$F$40)-($F$27*AIS$87/$D$7)-SUM($F$14:$F$26,$F$28:$F$33,$F$35:$F$36,$F$41))</f>
        <v>-533.82179022363027</v>
      </c>
      <c r="AIT88" s="294">
        <f>(AIT$87*$B101+SUM($F$8:$F$10)-((AIT$87*$B101+SUM($F$8:$F$10))/$F$11*$F$40)-($F$27*AIT$87/$D$7)-SUM($F$14:$F$26,$F$28:$F$33,$F$35:$F$36,$F$41))</f>
        <v>-533.82179022363027</v>
      </c>
      <c r="AIU88" s="294">
        <f>(AIU$87*$B101+SUM($F$8:$F$10)-((AIU$87*$B101+SUM($F$8:$F$10))/$F$11*$F$40)-($F$27*AIU$87/$D$7)-SUM($F$14:$F$26,$F$28:$F$33,$F$35:$F$36,$F$41))</f>
        <v>-533.82179022363027</v>
      </c>
      <c r="AIV88" s="294">
        <f>(AIV$87*$B101+SUM($F$8:$F$10)-((AIV$87*$B101+SUM($F$8:$F$10))/$F$11*$F$40)-($F$27*AIV$87/$D$7)-SUM($F$14:$F$26,$F$28:$F$33,$F$35:$F$36,$F$41))</f>
        <v>-533.82179022363027</v>
      </c>
      <c r="AIW88" s="294">
        <f>(AIW$87*$B101+SUM($F$8:$F$10)-((AIW$87*$B101+SUM($F$8:$F$10))/$F$11*$F$40)-($F$27*AIW$87/$D$7)-SUM($F$14:$F$26,$F$28:$F$33,$F$35:$F$36,$F$41))</f>
        <v>-533.82179022363027</v>
      </c>
      <c r="AIX88" s="294">
        <f>(AIX$87*$B101+SUM($F$8:$F$10)-((AIX$87*$B101+SUM($F$8:$F$10))/$F$11*$F$40)-($F$27*AIX$87/$D$7)-SUM($F$14:$F$26,$F$28:$F$33,$F$35:$F$36,$F$41))</f>
        <v>-533.82179022363027</v>
      </c>
      <c r="AIY88" s="294">
        <f>(AIY$87*$B101+SUM($F$8:$F$10)-((AIY$87*$B101+SUM($F$8:$F$10))/$F$11*$F$40)-($F$27*AIY$87/$D$7)-SUM($F$14:$F$26,$F$28:$F$33,$F$35:$F$36,$F$41))</f>
        <v>-533.82179022363027</v>
      </c>
      <c r="AIZ88" s="294">
        <f>(AIZ$87*$B101+SUM($F$8:$F$10)-((AIZ$87*$B101+SUM($F$8:$F$10))/$F$11*$F$40)-($F$27*AIZ$87/$D$7)-SUM($F$14:$F$26,$F$28:$F$33,$F$35:$F$36,$F$41))</f>
        <v>-533.82179022363027</v>
      </c>
      <c r="AJA88" s="294">
        <f>(AJA$87*$B101+SUM($F$8:$F$10)-((AJA$87*$B101+SUM($F$8:$F$10))/$F$11*$F$40)-($F$27*AJA$87/$D$7)-SUM($F$14:$F$26,$F$28:$F$33,$F$35:$F$36,$F$41))</f>
        <v>-533.82179022363027</v>
      </c>
      <c r="AJB88" s="294">
        <f>(AJB$87*$B101+SUM($F$8:$F$10)-((AJB$87*$B101+SUM($F$8:$F$10))/$F$11*$F$40)-($F$27*AJB$87/$D$7)-SUM($F$14:$F$26,$F$28:$F$33,$F$35:$F$36,$F$41))</f>
        <v>-533.82179022363027</v>
      </c>
      <c r="AJC88" s="294">
        <f>(AJC$87*$B101+SUM($F$8:$F$10)-((AJC$87*$B101+SUM($F$8:$F$10))/$F$11*$F$40)-($F$27*AJC$87/$D$7)-SUM($F$14:$F$26,$F$28:$F$33,$F$35:$F$36,$F$41))</f>
        <v>-533.82179022363027</v>
      </c>
      <c r="AJD88" s="294">
        <f>(AJD$87*$B101+SUM($F$8:$F$10)-((AJD$87*$B101+SUM($F$8:$F$10))/$F$11*$F$40)-($F$27*AJD$87/$D$7)-SUM($F$14:$F$26,$F$28:$F$33,$F$35:$F$36,$F$41))</f>
        <v>-533.82179022363027</v>
      </c>
      <c r="AJE88" s="294">
        <f>(AJE$87*$B101+SUM($F$8:$F$10)-((AJE$87*$B101+SUM($F$8:$F$10))/$F$11*$F$40)-($F$27*AJE$87/$D$7)-SUM($F$14:$F$26,$F$28:$F$33,$F$35:$F$36,$F$41))</f>
        <v>-533.82179022363027</v>
      </c>
      <c r="AJF88" s="294">
        <f>(AJF$87*$B101+SUM($F$8:$F$10)-((AJF$87*$B101+SUM($F$8:$F$10))/$F$11*$F$40)-($F$27*AJF$87/$D$7)-SUM($F$14:$F$26,$F$28:$F$33,$F$35:$F$36,$F$41))</f>
        <v>-533.82179022363027</v>
      </c>
      <c r="AJG88" s="294">
        <f>(AJG$87*$B101+SUM($F$8:$F$10)-((AJG$87*$B101+SUM($F$8:$F$10))/$F$11*$F$40)-($F$27*AJG$87/$D$7)-SUM($F$14:$F$26,$F$28:$F$33,$F$35:$F$36,$F$41))</f>
        <v>-533.82179022363027</v>
      </c>
      <c r="AJH88" s="294">
        <f>(AJH$87*$B101+SUM($F$8:$F$10)-((AJH$87*$B101+SUM($F$8:$F$10))/$F$11*$F$40)-($F$27*AJH$87/$D$7)-SUM($F$14:$F$26,$F$28:$F$33,$F$35:$F$36,$F$41))</f>
        <v>-533.82179022363027</v>
      </c>
      <c r="AJI88" s="294">
        <f>(AJI$87*$B101+SUM($F$8:$F$10)-((AJI$87*$B101+SUM($F$8:$F$10))/$F$11*$F$40)-($F$27*AJI$87/$D$7)-SUM($F$14:$F$26,$F$28:$F$33,$F$35:$F$36,$F$41))</f>
        <v>-533.82179022363027</v>
      </c>
      <c r="AJJ88" s="294">
        <f>(AJJ$87*$B101+SUM($F$8:$F$10)-((AJJ$87*$B101+SUM($F$8:$F$10))/$F$11*$F$40)-($F$27*AJJ$87/$D$7)-SUM($F$14:$F$26,$F$28:$F$33,$F$35:$F$36,$F$41))</f>
        <v>-533.82179022363027</v>
      </c>
      <c r="AJK88" s="294">
        <f>(AJK$87*$B101+SUM($F$8:$F$10)-((AJK$87*$B101+SUM($F$8:$F$10))/$F$11*$F$40)-($F$27*AJK$87/$D$7)-SUM($F$14:$F$26,$F$28:$F$33,$F$35:$F$36,$F$41))</f>
        <v>-533.82179022363027</v>
      </c>
      <c r="AJL88" s="294">
        <f>(AJL$87*$B101+SUM($F$8:$F$10)-((AJL$87*$B101+SUM($F$8:$F$10))/$F$11*$F$40)-($F$27*AJL$87/$D$7)-SUM($F$14:$F$26,$F$28:$F$33,$F$35:$F$36,$F$41))</f>
        <v>-533.82179022363027</v>
      </c>
      <c r="AJM88" s="294">
        <f>(AJM$87*$B101+SUM($F$8:$F$10)-((AJM$87*$B101+SUM($F$8:$F$10))/$F$11*$F$40)-($F$27*AJM$87/$D$7)-SUM($F$14:$F$26,$F$28:$F$33,$F$35:$F$36,$F$41))</f>
        <v>-533.82179022363027</v>
      </c>
      <c r="AJN88" s="294">
        <f>(AJN$87*$B101+SUM($F$8:$F$10)-((AJN$87*$B101+SUM($F$8:$F$10))/$F$11*$F$40)-($F$27*AJN$87/$D$7)-SUM($F$14:$F$26,$F$28:$F$33,$F$35:$F$36,$F$41))</f>
        <v>-533.82179022363027</v>
      </c>
      <c r="AJO88" s="294">
        <f>(AJO$87*$B101+SUM($F$8:$F$10)-((AJO$87*$B101+SUM($F$8:$F$10))/$F$11*$F$40)-($F$27*AJO$87/$D$7)-SUM($F$14:$F$26,$F$28:$F$33,$F$35:$F$36,$F$41))</f>
        <v>-533.82179022363027</v>
      </c>
      <c r="AJP88" s="294">
        <f>(AJP$87*$B101+SUM($F$8:$F$10)-((AJP$87*$B101+SUM($F$8:$F$10))/$F$11*$F$40)-($F$27*AJP$87/$D$7)-SUM($F$14:$F$26,$F$28:$F$33,$F$35:$F$36,$F$41))</f>
        <v>-533.82179022363027</v>
      </c>
      <c r="AJQ88" s="294">
        <f>(AJQ$87*$B101+SUM($F$8:$F$10)-((AJQ$87*$B101+SUM($F$8:$F$10))/$F$11*$F$40)-($F$27*AJQ$87/$D$7)-SUM($F$14:$F$26,$F$28:$F$33,$F$35:$F$36,$F$41))</f>
        <v>-533.82179022363027</v>
      </c>
      <c r="AJR88" s="294">
        <f>(AJR$87*$B101+SUM($F$8:$F$10)-((AJR$87*$B101+SUM($F$8:$F$10))/$F$11*$F$40)-($F$27*AJR$87/$D$7)-SUM($F$14:$F$26,$F$28:$F$33,$F$35:$F$36,$F$41))</f>
        <v>-533.82179022363027</v>
      </c>
      <c r="AJS88" s="294">
        <f>(AJS$87*$B101+SUM($F$8:$F$10)-((AJS$87*$B101+SUM($F$8:$F$10))/$F$11*$F$40)-($F$27*AJS$87/$D$7)-SUM($F$14:$F$26,$F$28:$F$33,$F$35:$F$36,$F$41))</f>
        <v>-533.82179022363027</v>
      </c>
      <c r="AJT88" s="294">
        <f>(AJT$87*$B101+SUM($F$8:$F$10)-((AJT$87*$B101+SUM($F$8:$F$10))/$F$11*$F$40)-($F$27*AJT$87/$D$7)-SUM($F$14:$F$26,$F$28:$F$33,$F$35:$F$36,$F$41))</f>
        <v>-533.82179022363027</v>
      </c>
      <c r="AJU88" s="294">
        <f>(AJU$87*$B101+SUM($F$8:$F$10)-((AJU$87*$B101+SUM($F$8:$F$10))/$F$11*$F$40)-($F$27*AJU$87/$D$7)-SUM($F$14:$F$26,$F$28:$F$33,$F$35:$F$36,$F$41))</f>
        <v>-533.82179022363027</v>
      </c>
      <c r="AJV88" s="294">
        <f>(AJV$87*$B101+SUM($F$8:$F$10)-((AJV$87*$B101+SUM($F$8:$F$10))/$F$11*$F$40)-($F$27*AJV$87/$D$7)-SUM($F$14:$F$26,$F$28:$F$33,$F$35:$F$36,$F$41))</f>
        <v>-533.82179022363027</v>
      </c>
      <c r="AJW88" s="294">
        <f>(AJW$87*$B101+SUM($F$8:$F$10)-((AJW$87*$B101+SUM($F$8:$F$10))/$F$11*$F$40)-($F$27*AJW$87/$D$7)-SUM($F$14:$F$26,$F$28:$F$33,$F$35:$F$36,$F$41))</f>
        <v>-533.82179022363027</v>
      </c>
      <c r="AJX88" s="294">
        <f>(AJX$87*$B101+SUM($F$8:$F$10)-((AJX$87*$B101+SUM($F$8:$F$10))/$F$11*$F$40)-($F$27*AJX$87/$D$7)-SUM($F$14:$F$26,$F$28:$F$33,$F$35:$F$36,$F$41))</f>
        <v>-533.82179022363027</v>
      </c>
      <c r="AJY88" s="294">
        <f>(AJY$87*$B101+SUM($F$8:$F$10)-((AJY$87*$B101+SUM($F$8:$F$10))/$F$11*$F$40)-($F$27*AJY$87/$D$7)-SUM($F$14:$F$26,$F$28:$F$33,$F$35:$F$36,$F$41))</f>
        <v>-533.82179022363027</v>
      </c>
      <c r="AJZ88" s="294">
        <f>(AJZ$87*$B101+SUM($F$8:$F$10)-((AJZ$87*$B101+SUM($F$8:$F$10))/$F$11*$F$40)-($F$27*AJZ$87/$D$7)-SUM($F$14:$F$26,$F$28:$F$33,$F$35:$F$36,$F$41))</f>
        <v>-533.82179022363027</v>
      </c>
      <c r="AKA88" s="294">
        <f>(AKA$87*$B101+SUM($F$8:$F$10)-((AKA$87*$B101+SUM($F$8:$F$10))/$F$11*$F$40)-($F$27*AKA$87/$D$7)-SUM($F$14:$F$26,$F$28:$F$33,$F$35:$F$36,$F$41))</f>
        <v>-533.82179022363027</v>
      </c>
      <c r="AKB88" s="294">
        <f>(AKB$87*$B101+SUM($F$8:$F$10)-((AKB$87*$B101+SUM($F$8:$F$10))/$F$11*$F$40)-($F$27*AKB$87/$D$7)-SUM($F$14:$F$26,$F$28:$F$33,$F$35:$F$36,$F$41))</f>
        <v>-533.82179022363027</v>
      </c>
      <c r="AKC88" s="294">
        <f>(AKC$87*$B101+SUM($F$8:$F$10)-((AKC$87*$B101+SUM($F$8:$F$10))/$F$11*$F$40)-($F$27*AKC$87/$D$7)-SUM($F$14:$F$26,$F$28:$F$33,$F$35:$F$36,$F$41))</f>
        <v>-533.82179022363027</v>
      </c>
      <c r="AKD88" s="294">
        <f>(AKD$87*$B101+SUM($F$8:$F$10)-((AKD$87*$B101+SUM($F$8:$F$10))/$F$11*$F$40)-($F$27*AKD$87/$D$7)-SUM($F$14:$F$26,$F$28:$F$33,$F$35:$F$36,$F$41))</f>
        <v>-533.82179022363027</v>
      </c>
      <c r="AKE88" s="294">
        <f>(AKE$87*$B101+SUM($F$8:$F$10)-((AKE$87*$B101+SUM($F$8:$F$10))/$F$11*$F$40)-($F$27*AKE$87/$D$7)-SUM($F$14:$F$26,$F$28:$F$33,$F$35:$F$36,$F$41))</f>
        <v>-533.82179022363027</v>
      </c>
      <c r="AKF88" s="294">
        <f>(AKF$87*$B101+SUM($F$8:$F$10)-((AKF$87*$B101+SUM($F$8:$F$10))/$F$11*$F$40)-($F$27*AKF$87/$D$7)-SUM($F$14:$F$26,$F$28:$F$33,$F$35:$F$36,$F$41))</f>
        <v>-533.82179022363027</v>
      </c>
      <c r="AKG88" s="294">
        <f>(AKG$87*$B101+SUM($F$8:$F$10)-((AKG$87*$B101+SUM($F$8:$F$10))/$F$11*$F$40)-($F$27*AKG$87/$D$7)-SUM($F$14:$F$26,$F$28:$F$33,$F$35:$F$36,$F$41))</f>
        <v>-533.82179022363027</v>
      </c>
      <c r="AKH88" s="294">
        <f>(AKH$87*$B101+SUM($F$8:$F$10)-((AKH$87*$B101+SUM($F$8:$F$10))/$F$11*$F$40)-($F$27*AKH$87/$D$7)-SUM($F$14:$F$26,$F$28:$F$33,$F$35:$F$36,$F$41))</f>
        <v>-533.82179022363027</v>
      </c>
      <c r="AKI88" s="294">
        <f>(AKI$87*$B101+SUM($F$8:$F$10)-((AKI$87*$B101+SUM($F$8:$F$10))/$F$11*$F$40)-($F$27*AKI$87/$D$7)-SUM($F$14:$F$26,$F$28:$F$33,$F$35:$F$36,$F$41))</f>
        <v>-533.82179022363027</v>
      </c>
      <c r="AKJ88" s="294">
        <f>(AKJ$87*$B101+SUM($F$8:$F$10)-((AKJ$87*$B101+SUM($F$8:$F$10))/$F$11*$F$40)-($F$27*AKJ$87/$D$7)-SUM($F$14:$F$26,$F$28:$F$33,$F$35:$F$36,$F$41))</f>
        <v>-533.82179022363027</v>
      </c>
      <c r="AKK88" s="294">
        <f>(AKK$87*$B101+SUM($F$8:$F$10)-((AKK$87*$B101+SUM($F$8:$F$10))/$F$11*$F$40)-($F$27*AKK$87/$D$7)-SUM($F$14:$F$26,$F$28:$F$33,$F$35:$F$36,$F$41))</f>
        <v>-533.82179022363027</v>
      </c>
      <c r="AKL88" s="294">
        <f>(AKL$87*$B101+SUM($F$8:$F$10)-((AKL$87*$B101+SUM($F$8:$F$10))/$F$11*$F$40)-($F$27*AKL$87/$D$7)-SUM($F$14:$F$26,$F$28:$F$33,$F$35:$F$36,$F$41))</f>
        <v>-533.82179022363027</v>
      </c>
      <c r="AKM88" s="294">
        <f>(AKM$87*$B101+SUM($F$8:$F$10)-((AKM$87*$B101+SUM($F$8:$F$10))/$F$11*$F$40)-($F$27*AKM$87/$D$7)-SUM($F$14:$F$26,$F$28:$F$33,$F$35:$F$36,$F$41))</f>
        <v>-533.82179022363027</v>
      </c>
      <c r="AKN88" s="294">
        <f>(AKN$87*$B101+SUM($F$8:$F$10)-((AKN$87*$B101+SUM($F$8:$F$10))/$F$11*$F$40)-($F$27*AKN$87/$D$7)-SUM($F$14:$F$26,$F$28:$F$33,$F$35:$F$36,$F$41))</f>
        <v>-533.82179022363027</v>
      </c>
      <c r="AKO88" s="294">
        <f>(AKO$87*$B101+SUM($F$8:$F$10)-((AKO$87*$B101+SUM($F$8:$F$10))/$F$11*$F$40)-($F$27*AKO$87/$D$7)-SUM($F$14:$F$26,$F$28:$F$33,$F$35:$F$36,$F$41))</f>
        <v>-533.82179022363027</v>
      </c>
      <c r="AKP88" s="294">
        <f>(AKP$87*$B101+SUM($F$8:$F$10)-((AKP$87*$B101+SUM($F$8:$F$10))/$F$11*$F$40)-($F$27*AKP$87/$D$7)-SUM($F$14:$F$26,$F$28:$F$33,$F$35:$F$36,$F$41))</f>
        <v>-533.82179022363027</v>
      </c>
      <c r="AKQ88" s="294">
        <f>(AKQ$87*$B101+SUM($F$8:$F$10)-((AKQ$87*$B101+SUM($F$8:$F$10))/$F$11*$F$40)-($F$27*AKQ$87/$D$7)-SUM($F$14:$F$26,$F$28:$F$33,$F$35:$F$36,$F$41))</f>
        <v>-533.82179022363027</v>
      </c>
      <c r="AKR88" s="294">
        <f>(AKR$87*$B101+SUM($F$8:$F$10)-((AKR$87*$B101+SUM($F$8:$F$10))/$F$11*$F$40)-($F$27*AKR$87/$D$7)-SUM($F$14:$F$26,$F$28:$F$33,$F$35:$F$36,$F$41))</f>
        <v>-533.82179022363027</v>
      </c>
      <c r="AKS88" s="294">
        <f>(AKS$87*$B101+SUM($F$8:$F$10)-((AKS$87*$B101+SUM($F$8:$F$10))/$F$11*$F$40)-($F$27*AKS$87/$D$7)-SUM($F$14:$F$26,$F$28:$F$33,$F$35:$F$36,$F$41))</f>
        <v>-533.82179022363027</v>
      </c>
      <c r="AKT88" s="294">
        <f>(AKT$87*$B101+SUM($F$8:$F$10)-((AKT$87*$B101+SUM($F$8:$F$10))/$F$11*$F$40)-($F$27*AKT$87/$D$7)-SUM($F$14:$F$26,$F$28:$F$33,$F$35:$F$36,$F$41))</f>
        <v>-533.82179022363027</v>
      </c>
      <c r="AKU88" s="294">
        <f>(AKU$87*$B101+SUM($F$8:$F$10)-((AKU$87*$B101+SUM($F$8:$F$10))/$F$11*$F$40)-($F$27*AKU$87/$D$7)-SUM($F$14:$F$26,$F$28:$F$33,$F$35:$F$36,$F$41))</f>
        <v>-533.82179022363027</v>
      </c>
      <c r="AKV88" s="294">
        <f>(AKV$87*$B101+SUM($F$8:$F$10)-((AKV$87*$B101+SUM($F$8:$F$10))/$F$11*$F$40)-($F$27*AKV$87/$D$7)-SUM($F$14:$F$26,$F$28:$F$33,$F$35:$F$36,$F$41))</f>
        <v>-533.82179022363027</v>
      </c>
      <c r="AKW88" s="294">
        <f>(AKW$87*$B101+SUM($F$8:$F$10)-((AKW$87*$B101+SUM($F$8:$F$10))/$F$11*$F$40)-($F$27*AKW$87/$D$7)-SUM($F$14:$F$26,$F$28:$F$33,$F$35:$F$36,$F$41))</f>
        <v>-533.82179022363027</v>
      </c>
      <c r="AKX88" s="294">
        <f>(AKX$87*$B101+SUM($F$8:$F$10)-((AKX$87*$B101+SUM($F$8:$F$10))/$F$11*$F$40)-($F$27*AKX$87/$D$7)-SUM($F$14:$F$26,$F$28:$F$33,$F$35:$F$36,$F$41))</f>
        <v>-533.82179022363027</v>
      </c>
      <c r="AKY88" s="294">
        <f>(AKY$87*$B101+SUM($F$8:$F$10)-((AKY$87*$B101+SUM($F$8:$F$10))/$F$11*$F$40)-($F$27*AKY$87/$D$7)-SUM($F$14:$F$26,$F$28:$F$33,$F$35:$F$36,$F$41))</f>
        <v>-533.82179022363027</v>
      </c>
      <c r="AKZ88" s="294">
        <f>(AKZ$87*$B101+SUM($F$8:$F$10)-((AKZ$87*$B101+SUM($F$8:$F$10))/$F$11*$F$40)-($F$27*AKZ$87/$D$7)-SUM($F$14:$F$26,$F$28:$F$33,$F$35:$F$36,$F$41))</f>
        <v>-533.82179022363027</v>
      </c>
      <c r="ALA88" s="294">
        <f>(ALA$87*$B101+SUM($F$8:$F$10)-((ALA$87*$B101+SUM($F$8:$F$10))/$F$11*$F$40)-($F$27*ALA$87/$D$7)-SUM($F$14:$F$26,$F$28:$F$33,$F$35:$F$36,$F$41))</f>
        <v>-533.82179022363027</v>
      </c>
      <c r="ALB88" s="294">
        <f>(ALB$87*$B101+SUM($F$8:$F$10)-((ALB$87*$B101+SUM($F$8:$F$10))/$F$11*$F$40)-($F$27*ALB$87/$D$7)-SUM($F$14:$F$26,$F$28:$F$33,$F$35:$F$36,$F$41))</f>
        <v>-533.82179022363027</v>
      </c>
      <c r="ALC88" s="294">
        <f>(ALC$87*$B101+SUM($F$8:$F$10)-((ALC$87*$B101+SUM($F$8:$F$10))/$F$11*$F$40)-($F$27*ALC$87/$D$7)-SUM($F$14:$F$26,$F$28:$F$33,$F$35:$F$36,$F$41))</f>
        <v>-533.82179022363027</v>
      </c>
      <c r="ALD88" s="294">
        <f>(ALD$87*$B101+SUM($F$8:$F$10)-((ALD$87*$B101+SUM($F$8:$F$10))/$F$11*$F$40)-($F$27*ALD$87/$D$7)-SUM($F$14:$F$26,$F$28:$F$33,$F$35:$F$36,$F$41))</f>
        <v>-533.82179022363027</v>
      </c>
      <c r="ALE88" s="294">
        <f>(ALE$87*$B101+SUM($F$8:$F$10)-((ALE$87*$B101+SUM($F$8:$F$10))/$F$11*$F$40)-($F$27*ALE$87/$D$7)-SUM($F$14:$F$26,$F$28:$F$33,$F$35:$F$36,$F$41))</f>
        <v>-533.82179022363027</v>
      </c>
      <c r="ALF88" s="294">
        <f>(ALF$87*$B101+SUM($F$8:$F$10)-((ALF$87*$B101+SUM($F$8:$F$10))/$F$11*$F$40)-($F$27*ALF$87/$D$7)-SUM($F$14:$F$26,$F$28:$F$33,$F$35:$F$36,$F$41))</f>
        <v>-533.82179022363027</v>
      </c>
      <c r="ALG88" s="294">
        <f>(ALG$87*$B101+SUM($F$8:$F$10)-((ALG$87*$B101+SUM($F$8:$F$10))/$F$11*$F$40)-($F$27*ALG$87/$D$7)-SUM($F$14:$F$26,$F$28:$F$33,$F$35:$F$36,$F$41))</f>
        <v>-533.82179022363027</v>
      </c>
      <c r="ALH88" s="294">
        <f>(ALH$87*$B101+SUM($F$8:$F$10)-((ALH$87*$B101+SUM($F$8:$F$10))/$F$11*$F$40)-($F$27*ALH$87/$D$7)-SUM($F$14:$F$26,$F$28:$F$33,$F$35:$F$36,$F$41))</f>
        <v>-533.82179022363027</v>
      </c>
      <c r="ALI88" s="294">
        <f>(ALI$87*$B101+SUM($F$8:$F$10)-((ALI$87*$B101+SUM($F$8:$F$10))/$F$11*$F$40)-($F$27*ALI$87/$D$7)-SUM($F$14:$F$26,$F$28:$F$33,$F$35:$F$36,$F$41))</f>
        <v>-533.82179022363027</v>
      </c>
      <c r="ALJ88" s="294">
        <f>(ALJ$87*$B101+SUM($F$8:$F$10)-((ALJ$87*$B101+SUM($F$8:$F$10))/$F$11*$F$40)-($F$27*ALJ$87/$D$7)-SUM($F$14:$F$26,$F$28:$F$33,$F$35:$F$36,$F$41))</f>
        <v>-533.82179022363027</v>
      </c>
      <c r="ALK88" s="294">
        <f>(ALK$87*$B101+SUM($F$8:$F$10)-((ALK$87*$B101+SUM($F$8:$F$10))/$F$11*$F$40)-($F$27*ALK$87/$D$7)-SUM($F$14:$F$26,$F$28:$F$33,$F$35:$F$36,$F$41))</f>
        <v>-533.82179022363027</v>
      </c>
      <c r="ALL88" s="294">
        <f>(ALL$87*$B101+SUM($F$8:$F$10)-((ALL$87*$B101+SUM($F$8:$F$10))/$F$11*$F$40)-($F$27*ALL$87/$D$7)-SUM($F$14:$F$26,$F$28:$F$33,$F$35:$F$36,$F$41))</f>
        <v>-533.82179022363027</v>
      </c>
      <c r="ALM88" s="294">
        <f>(ALM$87*$B101+SUM($F$8:$F$10)-((ALM$87*$B101+SUM($F$8:$F$10))/$F$11*$F$40)-($F$27*ALM$87/$D$7)-SUM($F$14:$F$26,$F$28:$F$33,$F$35:$F$36,$F$41))</f>
        <v>-533.82179022363027</v>
      </c>
      <c r="ALN88" s="294">
        <f>(ALN$87*$B101+SUM($F$8:$F$10)-((ALN$87*$B101+SUM($F$8:$F$10))/$F$11*$F$40)-($F$27*ALN$87/$D$7)-SUM($F$14:$F$26,$F$28:$F$33,$F$35:$F$36,$F$41))</f>
        <v>-533.82179022363027</v>
      </c>
      <c r="ALO88" s="294">
        <f>(ALO$87*$B101+SUM($F$8:$F$10)-((ALO$87*$B101+SUM($F$8:$F$10))/$F$11*$F$40)-($F$27*ALO$87/$D$7)-SUM($F$14:$F$26,$F$28:$F$33,$F$35:$F$36,$F$41))</f>
        <v>-533.82179022363027</v>
      </c>
      <c r="ALP88" s="294">
        <f>(ALP$87*$B101+SUM($F$8:$F$10)-((ALP$87*$B101+SUM($F$8:$F$10))/$F$11*$F$40)-($F$27*ALP$87/$D$7)-SUM($F$14:$F$26,$F$28:$F$33,$F$35:$F$36,$F$41))</f>
        <v>-533.82179022363027</v>
      </c>
      <c r="ALQ88" s="294">
        <f>(ALQ$87*$B101+SUM($F$8:$F$10)-((ALQ$87*$B101+SUM($F$8:$F$10))/$F$11*$F$40)-($F$27*ALQ$87/$D$7)-SUM($F$14:$F$26,$F$28:$F$33,$F$35:$F$36,$F$41))</f>
        <v>-533.82179022363027</v>
      </c>
      <c r="ALR88" s="294">
        <f>(ALR$87*$B101+SUM($F$8:$F$10)-((ALR$87*$B101+SUM($F$8:$F$10))/$F$11*$F$40)-($F$27*ALR$87/$D$7)-SUM($F$14:$F$26,$F$28:$F$33,$F$35:$F$36,$F$41))</f>
        <v>-533.82179022363027</v>
      </c>
      <c r="ALS88" s="294">
        <f>(ALS$87*$B101+SUM($F$8:$F$10)-((ALS$87*$B101+SUM($F$8:$F$10))/$F$11*$F$40)-($F$27*ALS$87/$D$7)-SUM($F$14:$F$26,$F$28:$F$33,$F$35:$F$36,$F$41))</f>
        <v>-533.82179022363027</v>
      </c>
      <c r="ALT88" s="294">
        <f>(ALT$87*$B101+SUM($F$8:$F$10)-((ALT$87*$B101+SUM($F$8:$F$10))/$F$11*$F$40)-($F$27*ALT$87/$D$7)-SUM($F$14:$F$26,$F$28:$F$33,$F$35:$F$36,$F$41))</f>
        <v>-533.82179022363027</v>
      </c>
      <c r="ALU88" s="294">
        <f>(ALU$87*$B101+SUM($F$8:$F$10)-((ALU$87*$B101+SUM($F$8:$F$10))/$F$11*$F$40)-($F$27*ALU$87/$D$7)-SUM($F$14:$F$26,$F$28:$F$33,$F$35:$F$36,$F$41))</f>
        <v>-533.82179022363027</v>
      </c>
      <c r="ALV88" s="294">
        <f>(ALV$87*$B101+SUM($F$8:$F$10)-((ALV$87*$B101+SUM($F$8:$F$10))/$F$11*$F$40)-($F$27*ALV$87/$D$7)-SUM($F$14:$F$26,$F$28:$F$33,$F$35:$F$36,$F$41))</f>
        <v>-533.82179022363027</v>
      </c>
      <c r="ALW88" s="294">
        <f>(ALW$87*$B101+SUM($F$8:$F$10)-((ALW$87*$B101+SUM($F$8:$F$10))/$F$11*$F$40)-($F$27*ALW$87/$D$7)-SUM($F$14:$F$26,$F$28:$F$33,$F$35:$F$36,$F$41))</f>
        <v>-533.82179022363027</v>
      </c>
      <c r="ALX88" s="294">
        <f>(ALX$87*$B101+SUM($F$8:$F$10)-((ALX$87*$B101+SUM($F$8:$F$10))/$F$11*$F$40)-($F$27*ALX$87/$D$7)-SUM($F$14:$F$26,$F$28:$F$33,$F$35:$F$36,$F$41))</f>
        <v>-533.82179022363027</v>
      </c>
      <c r="ALY88" s="294">
        <f>(ALY$87*$B101+SUM($F$8:$F$10)-((ALY$87*$B101+SUM($F$8:$F$10))/$F$11*$F$40)-($F$27*ALY$87/$D$7)-SUM($F$14:$F$26,$F$28:$F$33,$F$35:$F$36,$F$41))</f>
        <v>-533.82179022363027</v>
      </c>
      <c r="ALZ88" s="294">
        <f>(ALZ$87*$B101+SUM($F$8:$F$10)-((ALZ$87*$B101+SUM($F$8:$F$10))/$F$11*$F$40)-($F$27*ALZ$87/$D$7)-SUM($F$14:$F$26,$F$28:$F$33,$F$35:$F$36,$F$41))</f>
        <v>-533.82179022363027</v>
      </c>
      <c r="AMA88" s="294">
        <f>(AMA$87*$B101+SUM($F$8:$F$10)-((AMA$87*$B101+SUM($F$8:$F$10))/$F$11*$F$40)-($F$27*AMA$87/$D$7)-SUM($F$14:$F$26,$F$28:$F$33,$F$35:$F$36,$F$41))</f>
        <v>-533.82179022363027</v>
      </c>
      <c r="AMB88" s="294">
        <f>(AMB$87*$B101+SUM($F$8:$F$10)-((AMB$87*$B101+SUM($F$8:$F$10))/$F$11*$F$40)-($F$27*AMB$87/$D$7)-SUM($F$14:$F$26,$F$28:$F$33,$F$35:$F$36,$F$41))</f>
        <v>-533.82179022363027</v>
      </c>
      <c r="AMC88" s="294">
        <f>(AMC$87*$B101+SUM($F$8:$F$10)-((AMC$87*$B101+SUM($F$8:$F$10))/$F$11*$F$40)-($F$27*AMC$87/$D$7)-SUM($F$14:$F$26,$F$28:$F$33,$F$35:$F$36,$F$41))</f>
        <v>-533.82179022363027</v>
      </c>
      <c r="AMD88" s="294">
        <f>(AMD$87*$B101+SUM($F$8:$F$10)-((AMD$87*$B101+SUM($F$8:$F$10))/$F$11*$F$40)-($F$27*AMD$87/$D$7)-SUM($F$14:$F$26,$F$28:$F$33,$F$35:$F$36,$F$41))</f>
        <v>-533.82179022363027</v>
      </c>
      <c r="AME88" s="294">
        <f>(AME$87*$B101+SUM($F$8:$F$10)-((AME$87*$B101+SUM($F$8:$F$10))/$F$11*$F$40)-($F$27*AME$87/$D$7)-SUM($F$14:$F$26,$F$28:$F$33,$F$35:$F$36,$F$41))</f>
        <v>-533.82179022363027</v>
      </c>
      <c r="AMF88" s="294">
        <f>(AMF$87*$B101+SUM($F$8:$F$10)-((AMF$87*$B101+SUM($F$8:$F$10))/$F$11*$F$40)-($F$27*AMF$87/$D$7)-SUM($F$14:$F$26,$F$28:$F$33,$F$35:$F$36,$F$41))</f>
        <v>-533.82179022363027</v>
      </c>
      <c r="AMG88" s="294">
        <f>(AMG$87*$B101+SUM($F$8:$F$10)-((AMG$87*$B101+SUM($F$8:$F$10))/$F$11*$F$40)-($F$27*AMG$87/$D$7)-SUM($F$14:$F$26,$F$28:$F$33,$F$35:$F$36,$F$41))</f>
        <v>-533.82179022363027</v>
      </c>
      <c r="AMH88" s="294">
        <f>(AMH$87*$B101+SUM($F$8:$F$10)-((AMH$87*$B101+SUM($F$8:$F$10))/$F$11*$F$40)-($F$27*AMH$87/$D$7)-SUM($F$14:$F$26,$F$28:$F$33,$F$35:$F$36,$F$41))</f>
        <v>-533.82179022363027</v>
      </c>
      <c r="AMI88" s="294">
        <f>(AMI$87*$B101+SUM($F$8:$F$10)-((AMI$87*$B101+SUM($F$8:$F$10))/$F$11*$F$40)-($F$27*AMI$87/$D$7)-SUM($F$14:$F$26,$F$28:$F$33,$F$35:$F$36,$F$41))</f>
        <v>-533.82179022363027</v>
      </c>
      <c r="AMJ88" s="294">
        <f>(AMJ$87*$B101+SUM($F$8:$F$10)-((AMJ$87*$B101+SUM($F$8:$F$10))/$F$11*$F$40)-($F$27*AMJ$87/$D$7)-SUM($F$14:$F$26,$F$28:$F$33,$F$35:$F$36,$F$41))</f>
        <v>-533.82179022363027</v>
      </c>
      <c r="AMK88" s="294">
        <f>(AMK$87*$B101+SUM($F$8:$F$10)-((AMK$87*$B101+SUM($F$8:$F$10))/$F$11*$F$40)-($F$27*AMK$87/$D$7)-SUM($F$14:$F$26,$F$28:$F$33,$F$35:$F$36,$F$41))</f>
        <v>-533.82179022363027</v>
      </c>
      <c r="AML88" s="294">
        <f>(AML$87*$B101+SUM($F$8:$F$10)-((AML$87*$B101+SUM($F$8:$F$10))/$F$11*$F$40)-($F$27*AML$87/$D$7)-SUM($F$14:$F$26,$F$28:$F$33,$F$35:$F$36,$F$41))</f>
        <v>-533.82179022363027</v>
      </c>
      <c r="AMM88" s="294">
        <f>(AMM$87*$B101+SUM($F$8:$F$10)-((AMM$87*$B101+SUM($F$8:$F$10))/$F$11*$F$40)-($F$27*AMM$87/$D$7)-SUM($F$14:$F$26,$F$28:$F$33,$F$35:$F$36,$F$41))</f>
        <v>-533.82179022363027</v>
      </c>
      <c r="AMN88" s="294">
        <f>(AMN$87*$B101+SUM($F$8:$F$10)-((AMN$87*$B101+SUM($F$8:$F$10))/$F$11*$F$40)-($F$27*AMN$87/$D$7)-SUM($F$14:$F$26,$F$28:$F$33,$F$35:$F$36,$F$41))</f>
        <v>-533.82179022363027</v>
      </c>
      <c r="AMO88" s="294">
        <f>(AMO$87*$B101+SUM($F$8:$F$10)-((AMO$87*$B101+SUM($F$8:$F$10))/$F$11*$F$40)-($F$27*AMO$87/$D$7)-SUM($F$14:$F$26,$F$28:$F$33,$F$35:$F$36,$F$41))</f>
        <v>-533.82179022363027</v>
      </c>
      <c r="AMP88" s="294">
        <f>(AMP$87*$B101+SUM($F$8:$F$10)-((AMP$87*$B101+SUM($F$8:$F$10))/$F$11*$F$40)-($F$27*AMP$87/$D$7)-SUM($F$14:$F$26,$F$28:$F$33,$F$35:$F$36,$F$41))</f>
        <v>-533.82179022363027</v>
      </c>
      <c r="AMQ88" s="294">
        <f>(AMQ$87*$B101+SUM($F$8:$F$10)-((AMQ$87*$B101+SUM($F$8:$F$10))/$F$11*$F$40)-($F$27*AMQ$87/$D$7)-SUM($F$14:$F$26,$F$28:$F$33,$F$35:$F$36,$F$41))</f>
        <v>-533.82179022363027</v>
      </c>
      <c r="AMR88" s="294">
        <f>(AMR$87*$B101+SUM($F$8:$F$10)-((AMR$87*$B101+SUM($F$8:$F$10))/$F$11*$F$40)-($F$27*AMR$87/$D$7)-SUM($F$14:$F$26,$F$28:$F$33,$F$35:$F$36,$F$41))</f>
        <v>-533.82179022363027</v>
      </c>
      <c r="AMS88" s="294">
        <f>(AMS$87*$B101+SUM($F$8:$F$10)-((AMS$87*$B101+SUM($F$8:$F$10))/$F$11*$F$40)-($F$27*AMS$87/$D$7)-SUM($F$14:$F$26,$F$28:$F$33,$F$35:$F$36,$F$41))</f>
        <v>-533.82179022363027</v>
      </c>
      <c r="AMT88" s="294">
        <f>(AMT$87*$B101+SUM($F$8:$F$10)-((AMT$87*$B101+SUM($F$8:$F$10))/$F$11*$F$40)-($F$27*AMT$87/$D$7)-SUM($F$14:$F$26,$F$28:$F$33,$F$35:$F$36,$F$41))</f>
        <v>-533.82179022363027</v>
      </c>
      <c r="AMU88" s="294">
        <f>(AMU$87*$B101+SUM($F$8:$F$10)-((AMU$87*$B101+SUM($F$8:$F$10))/$F$11*$F$40)-($F$27*AMU$87/$D$7)-SUM($F$14:$F$26,$F$28:$F$33,$F$35:$F$36,$F$41))</f>
        <v>-533.82179022363027</v>
      </c>
      <c r="AMV88" s="294">
        <f>(AMV$87*$B101+SUM($F$8:$F$10)-((AMV$87*$B101+SUM($F$8:$F$10))/$F$11*$F$40)-($F$27*AMV$87/$D$7)-SUM($F$14:$F$26,$F$28:$F$33,$F$35:$F$36,$F$41))</f>
        <v>-533.82179022363027</v>
      </c>
      <c r="AMW88" s="294">
        <f>(AMW$87*$B101+SUM($F$8:$F$10)-((AMW$87*$B101+SUM($F$8:$F$10))/$F$11*$F$40)-($F$27*AMW$87/$D$7)-SUM($F$14:$F$26,$F$28:$F$33,$F$35:$F$36,$F$41))</f>
        <v>-533.82179022363027</v>
      </c>
      <c r="AMX88" s="294">
        <f>(AMX$87*$B101+SUM($F$8:$F$10)-((AMX$87*$B101+SUM($F$8:$F$10))/$F$11*$F$40)-($F$27*AMX$87/$D$7)-SUM($F$14:$F$26,$F$28:$F$33,$F$35:$F$36,$F$41))</f>
        <v>-533.82179022363027</v>
      </c>
      <c r="AMY88" s="294">
        <f>(AMY$87*$B101+SUM($F$8:$F$10)-((AMY$87*$B101+SUM($F$8:$F$10))/$F$11*$F$40)-($F$27*AMY$87/$D$7)-SUM($F$14:$F$26,$F$28:$F$33,$F$35:$F$36,$F$41))</f>
        <v>-533.82179022363027</v>
      </c>
      <c r="AMZ88" s="294">
        <f>(AMZ$87*$B101+SUM($F$8:$F$10)-((AMZ$87*$B101+SUM($F$8:$F$10))/$F$11*$F$40)-($F$27*AMZ$87/$D$7)-SUM($F$14:$F$26,$F$28:$F$33,$F$35:$F$36,$F$41))</f>
        <v>-533.82179022363027</v>
      </c>
      <c r="ANA88" s="294">
        <f>(ANA$87*$B101+SUM($F$8:$F$10)-((ANA$87*$B101+SUM($F$8:$F$10))/$F$11*$F$40)-($F$27*ANA$87/$D$7)-SUM($F$14:$F$26,$F$28:$F$33,$F$35:$F$36,$F$41))</f>
        <v>-533.82179022363027</v>
      </c>
      <c r="ANB88" s="294">
        <f>(ANB$87*$B101+SUM($F$8:$F$10)-((ANB$87*$B101+SUM($F$8:$F$10))/$F$11*$F$40)-($F$27*ANB$87/$D$7)-SUM($F$14:$F$26,$F$28:$F$33,$F$35:$F$36,$F$41))</f>
        <v>-533.82179022363027</v>
      </c>
      <c r="ANC88" s="294">
        <f>(ANC$87*$B101+SUM($F$8:$F$10)-((ANC$87*$B101+SUM($F$8:$F$10))/$F$11*$F$40)-($F$27*ANC$87/$D$7)-SUM($F$14:$F$26,$F$28:$F$33,$F$35:$F$36,$F$41))</f>
        <v>-533.82179022363027</v>
      </c>
      <c r="AND88" s="294">
        <f>(AND$87*$B101+SUM($F$8:$F$10)-((AND$87*$B101+SUM($F$8:$F$10))/$F$11*$F$40)-($F$27*AND$87/$D$7)-SUM($F$14:$F$26,$F$28:$F$33,$F$35:$F$36,$F$41))</f>
        <v>-533.82179022363027</v>
      </c>
      <c r="ANE88" s="294">
        <f>(ANE$87*$B101+SUM($F$8:$F$10)-((ANE$87*$B101+SUM($F$8:$F$10))/$F$11*$F$40)-($F$27*ANE$87/$D$7)-SUM($F$14:$F$26,$F$28:$F$33,$F$35:$F$36,$F$41))</f>
        <v>-533.82179022363027</v>
      </c>
      <c r="ANF88" s="294">
        <f>(ANF$87*$B101+SUM($F$8:$F$10)-((ANF$87*$B101+SUM($F$8:$F$10))/$F$11*$F$40)-($F$27*ANF$87/$D$7)-SUM($F$14:$F$26,$F$28:$F$33,$F$35:$F$36,$F$41))</f>
        <v>-533.82179022363027</v>
      </c>
      <c r="ANG88" s="294">
        <f>(ANG$87*$B101+SUM($F$8:$F$10)-((ANG$87*$B101+SUM($F$8:$F$10))/$F$11*$F$40)-($F$27*ANG$87/$D$7)-SUM($F$14:$F$26,$F$28:$F$33,$F$35:$F$36,$F$41))</f>
        <v>-533.82179022363027</v>
      </c>
      <c r="ANH88" s="294">
        <f>(ANH$87*$B101+SUM($F$8:$F$10)-((ANH$87*$B101+SUM($F$8:$F$10))/$F$11*$F$40)-($F$27*ANH$87/$D$7)-SUM($F$14:$F$26,$F$28:$F$33,$F$35:$F$36,$F$41))</f>
        <v>-533.82179022363027</v>
      </c>
      <c r="ANI88" s="294">
        <f>(ANI$87*$B101+SUM($F$8:$F$10)-((ANI$87*$B101+SUM($F$8:$F$10))/$F$11*$F$40)-($F$27*ANI$87/$D$7)-SUM($F$14:$F$26,$F$28:$F$33,$F$35:$F$36,$F$41))</f>
        <v>-533.82179022363027</v>
      </c>
      <c r="ANJ88" s="294">
        <f>(ANJ$87*$B101+SUM($F$8:$F$10)-((ANJ$87*$B101+SUM($F$8:$F$10))/$F$11*$F$40)-($F$27*ANJ$87/$D$7)-SUM($F$14:$F$26,$F$28:$F$33,$F$35:$F$36,$F$41))</f>
        <v>-533.82179022363027</v>
      </c>
      <c r="ANK88" s="294">
        <f>(ANK$87*$B101+SUM($F$8:$F$10)-((ANK$87*$B101+SUM($F$8:$F$10))/$F$11*$F$40)-($F$27*ANK$87/$D$7)-SUM($F$14:$F$26,$F$28:$F$33,$F$35:$F$36,$F$41))</f>
        <v>-533.82179022363027</v>
      </c>
      <c r="ANL88" s="294">
        <f>(ANL$87*$B101+SUM($F$8:$F$10)-((ANL$87*$B101+SUM($F$8:$F$10))/$F$11*$F$40)-($F$27*ANL$87/$D$7)-SUM($F$14:$F$26,$F$28:$F$33,$F$35:$F$36,$F$41))</f>
        <v>-533.82179022363027</v>
      </c>
      <c r="ANM88" s="294">
        <f>(ANM$87*$B101+SUM($F$8:$F$10)-((ANM$87*$B101+SUM($F$8:$F$10))/$F$11*$F$40)-($F$27*ANM$87/$D$7)-SUM($F$14:$F$26,$F$28:$F$33,$F$35:$F$36,$F$41))</f>
        <v>-533.82179022363027</v>
      </c>
      <c r="ANN88" s="294">
        <f>(ANN$87*$B101+SUM($F$8:$F$10)-((ANN$87*$B101+SUM($F$8:$F$10))/$F$11*$F$40)-($F$27*ANN$87/$D$7)-SUM($F$14:$F$26,$F$28:$F$33,$F$35:$F$36,$F$41))</f>
        <v>-533.82179022363027</v>
      </c>
      <c r="ANO88" s="294">
        <f>(ANO$87*$B101+SUM($F$8:$F$10)-((ANO$87*$B101+SUM($F$8:$F$10))/$F$11*$F$40)-($F$27*ANO$87/$D$7)-SUM($F$14:$F$26,$F$28:$F$33,$F$35:$F$36,$F$41))</f>
        <v>-533.82179022363027</v>
      </c>
      <c r="ANP88" s="294">
        <f>(ANP$87*$B101+SUM($F$8:$F$10)-((ANP$87*$B101+SUM($F$8:$F$10))/$F$11*$F$40)-($F$27*ANP$87/$D$7)-SUM($F$14:$F$26,$F$28:$F$33,$F$35:$F$36,$F$41))</f>
        <v>-533.82179022363027</v>
      </c>
      <c r="ANQ88" s="294">
        <f>(ANQ$87*$B101+SUM($F$8:$F$10)-((ANQ$87*$B101+SUM($F$8:$F$10))/$F$11*$F$40)-($F$27*ANQ$87/$D$7)-SUM($F$14:$F$26,$F$28:$F$33,$F$35:$F$36,$F$41))</f>
        <v>-533.82179022363027</v>
      </c>
      <c r="ANR88" s="294">
        <f>(ANR$87*$B101+SUM($F$8:$F$10)-((ANR$87*$B101+SUM($F$8:$F$10))/$F$11*$F$40)-($F$27*ANR$87/$D$7)-SUM($F$14:$F$26,$F$28:$F$33,$F$35:$F$36,$F$41))</f>
        <v>-533.82179022363027</v>
      </c>
      <c r="ANS88" s="294">
        <f>(ANS$87*$B101+SUM($F$8:$F$10)-((ANS$87*$B101+SUM($F$8:$F$10))/$F$11*$F$40)-($F$27*ANS$87/$D$7)-SUM($F$14:$F$26,$F$28:$F$33,$F$35:$F$36,$F$41))</f>
        <v>-533.82179022363027</v>
      </c>
      <c r="ANT88" s="294">
        <f>(ANT$87*$B101+SUM($F$8:$F$10)-((ANT$87*$B101+SUM($F$8:$F$10))/$F$11*$F$40)-($F$27*ANT$87/$D$7)-SUM($F$14:$F$26,$F$28:$F$33,$F$35:$F$36,$F$41))</f>
        <v>-533.82179022363027</v>
      </c>
      <c r="ANU88" s="294">
        <f>(ANU$87*$B101+SUM($F$8:$F$10)-((ANU$87*$B101+SUM($F$8:$F$10))/$F$11*$F$40)-($F$27*ANU$87/$D$7)-SUM($F$14:$F$26,$F$28:$F$33,$F$35:$F$36,$F$41))</f>
        <v>-533.82179022363027</v>
      </c>
      <c r="ANV88" s="294">
        <f>(ANV$87*$B101+SUM($F$8:$F$10)-((ANV$87*$B101+SUM($F$8:$F$10))/$F$11*$F$40)-($F$27*ANV$87/$D$7)-SUM($F$14:$F$26,$F$28:$F$33,$F$35:$F$36,$F$41))</f>
        <v>-533.82179022363027</v>
      </c>
      <c r="ANW88" s="294">
        <f>(ANW$87*$B101+SUM($F$8:$F$10)-((ANW$87*$B101+SUM($F$8:$F$10))/$F$11*$F$40)-($F$27*ANW$87/$D$7)-SUM($F$14:$F$26,$F$28:$F$33,$F$35:$F$36,$F$41))</f>
        <v>-533.82179022363027</v>
      </c>
      <c r="ANX88" s="294">
        <f>(ANX$87*$B101+SUM($F$8:$F$10)-((ANX$87*$B101+SUM($F$8:$F$10))/$F$11*$F$40)-($F$27*ANX$87/$D$7)-SUM($F$14:$F$26,$F$28:$F$33,$F$35:$F$36,$F$41))</f>
        <v>-533.82179022363027</v>
      </c>
      <c r="ANY88" s="294">
        <f>(ANY$87*$B101+SUM($F$8:$F$10)-((ANY$87*$B101+SUM($F$8:$F$10))/$F$11*$F$40)-($F$27*ANY$87/$D$7)-SUM($F$14:$F$26,$F$28:$F$33,$F$35:$F$36,$F$41))</f>
        <v>-533.82179022363027</v>
      </c>
      <c r="ANZ88" s="294">
        <f>(ANZ$87*$B101+SUM($F$8:$F$10)-((ANZ$87*$B101+SUM($F$8:$F$10))/$F$11*$F$40)-($F$27*ANZ$87/$D$7)-SUM($F$14:$F$26,$F$28:$F$33,$F$35:$F$36,$F$41))</f>
        <v>-533.82179022363027</v>
      </c>
      <c r="AOA88" s="294">
        <f>(AOA$87*$B101+SUM($F$8:$F$10)-((AOA$87*$B101+SUM($F$8:$F$10))/$F$11*$F$40)-($F$27*AOA$87/$D$7)-SUM($F$14:$F$26,$F$28:$F$33,$F$35:$F$36,$F$41))</f>
        <v>-533.82179022363027</v>
      </c>
      <c r="AOB88" s="294">
        <f>(AOB$87*$B101+SUM($F$8:$F$10)-((AOB$87*$B101+SUM($F$8:$F$10))/$F$11*$F$40)-($F$27*AOB$87/$D$7)-SUM($F$14:$F$26,$F$28:$F$33,$F$35:$F$36,$F$41))</f>
        <v>-533.82179022363027</v>
      </c>
      <c r="AOC88" s="294">
        <f>(AOC$87*$B101+SUM($F$8:$F$10)-((AOC$87*$B101+SUM($F$8:$F$10))/$F$11*$F$40)-($F$27*AOC$87/$D$7)-SUM($F$14:$F$26,$F$28:$F$33,$F$35:$F$36,$F$41))</f>
        <v>-533.82179022363027</v>
      </c>
      <c r="AOD88" s="294">
        <f>(AOD$87*$B101+SUM($F$8:$F$10)-((AOD$87*$B101+SUM($F$8:$F$10))/$F$11*$F$40)-($F$27*AOD$87/$D$7)-SUM($F$14:$F$26,$F$28:$F$33,$F$35:$F$36,$F$41))</f>
        <v>-533.82179022363027</v>
      </c>
      <c r="AOE88" s="294">
        <f>(AOE$87*$B101+SUM($F$8:$F$10)-((AOE$87*$B101+SUM($F$8:$F$10))/$F$11*$F$40)-($F$27*AOE$87/$D$7)-SUM($F$14:$F$26,$F$28:$F$33,$F$35:$F$36,$F$41))</f>
        <v>-533.82179022363027</v>
      </c>
      <c r="AOF88" s="294">
        <f>(AOF$87*$B101+SUM($F$8:$F$10)-((AOF$87*$B101+SUM($F$8:$F$10))/$F$11*$F$40)-($F$27*AOF$87/$D$7)-SUM($F$14:$F$26,$F$28:$F$33,$F$35:$F$36,$F$41))</f>
        <v>-533.82179022363027</v>
      </c>
      <c r="AOG88" s="294">
        <f>(AOG$87*$B101+SUM($F$8:$F$10)-((AOG$87*$B101+SUM($F$8:$F$10))/$F$11*$F$40)-($F$27*AOG$87/$D$7)-SUM($F$14:$F$26,$F$28:$F$33,$F$35:$F$36,$F$41))</f>
        <v>-533.82179022363027</v>
      </c>
      <c r="AOH88" s="294">
        <f>(AOH$87*$B101+SUM($F$8:$F$10)-((AOH$87*$B101+SUM($F$8:$F$10))/$F$11*$F$40)-($F$27*AOH$87/$D$7)-SUM($F$14:$F$26,$F$28:$F$33,$F$35:$F$36,$F$41))</f>
        <v>-533.82179022363027</v>
      </c>
      <c r="AOI88" s="294">
        <f>(AOI$87*$B101+SUM($F$8:$F$10)-((AOI$87*$B101+SUM($F$8:$F$10))/$F$11*$F$40)-($F$27*AOI$87/$D$7)-SUM($F$14:$F$26,$F$28:$F$33,$F$35:$F$36,$F$41))</f>
        <v>-533.82179022363027</v>
      </c>
      <c r="AOJ88" s="294">
        <f>(AOJ$87*$B101+SUM($F$8:$F$10)-((AOJ$87*$B101+SUM($F$8:$F$10))/$F$11*$F$40)-($F$27*AOJ$87/$D$7)-SUM($F$14:$F$26,$F$28:$F$33,$F$35:$F$36,$F$41))</f>
        <v>-533.82179022363027</v>
      </c>
      <c r="AOK88" s="294">
        <f>(AOK$87*$B101+SUM($F$8:$F$10)-((AOK$87*$B101+SUM($F$8:$F$10))/$F$11*$F$40)-($F$27*AOK$87/$D$7)-SUM($F$14:$F$26,$F$28:$F$33,$F$35:$F$36,$F$41))</f>
        <v>-533.82179022363027</v>
      </c>
      <c r="AOL88" s="294">
        <f>(AOL$87*$B101+SUM($F$8:$F$10)-((AOL$87*$B101+SUM($F$8:$F$10))/$F$11*$F$40)-($F$27*AOL$87/$D$7)-SUM($F$14:$F$26,$F$28:$F$33,$F$35:$F$36,$F$41))</f>
        <v>-533.82179022363027</v>
      </c>
      <c r="AOM88" s="294">
        <f>(AOM$87*$B101+SUM($F$8:$F$10)-((AOM$87*$B101+SUM($F$8:$F$10))/$F$11*$F$40)-($F$27*AOM$87/$D$7)-SUM($F$14:$F$26,$F$28:$F$33,$F$35:$F$36,$F$41))</f>
        <v>-533.82179022363027</v>
      </c>
      <c r="AON88" s="294">
        <f>(AON$87*$B101+SUM($F$8:$F$10)-((AON$87*$B101+SUM($F$8:$F$10))/$F$11*$F$40)-($F$27*AON$87/$D$7)-SUM($F$14:$F$26,$F$28:$F$33,$F$35:$F$36,$F$41))</f>
        <v>-533.82179022363027</v>
      </c>
      <c r="AOO88" s="294">
        <f>(AOO$87*$B101+SUM($F$8:$F$10)-((AOO$87*$B101+SUM($F$8:$F$10))/$F$11*$F$40)-($F$27*AOO$87/$D$7)-SUM($F$14:$F$26,$F$28:$F$33,$F$35:$F$36,$F$41))</f>
        <v>-533.82179022363027</v>
      </c>
      <c r="AOP88" s="294">
        <f>(AOP$87*$B101+SUM($F$8:$F$10)-((AOP$87*$B101+SUM($F$8:$F$10))/$F$11*$F$40)-($F$27*AOP$87/$D$7)-SUM($F$14:$F$26,$F$28:$F$33,$F$35:$F$36,$F$41))</f>
        <v>-533.82179022363027</v>
      </c>
      <c r="AOQ88" s="294">
        <f>(AOQ$87*$B101+SUM($F$8:$F$10)-((AOQ$87*$B101+SUM($F$8:$F$10))/$F$11*$F$40)-($F$27*AOQ$87/$D$7)-SUM($F$14:$F$26,$F$28:$F$33,$F$35:$F$36,$F$41))</f>
        <v>-533.82179022363027</v>
      </c>
      <c r="AOR88" s="294">
        <f>(AOR$87*$B101+SUM($F$8:$F$10)-((AOR$87*$B101+SUM($F$8:$F$10))/$F$11*$F$40)-($F$27*AOR$87/$D$7)-SUM($F$14:$F$26,$F$28:$F$33,$F$35:$F$36,$F$41))</f>
        <v>-533.82179022363027</v>
      </c>
      <c r="AOS88" s="294">
        <f>(AOS$87*$B101+SUM($F$8:$F$10)-((AOS$87*$B101+SUM($F$8:$F$10))/$F$11*$F$40)-($F$27*AOS$87/$D$7)-SUM($F$14:$F$26,$F$28:$F$33,$F$35:$F$36,$F$41))</f>
        <v>-533.82179022363027</v>
      </c>
      <c r="AOT88" s="294">
        <f>(AOT$87*$B101+SUM($F$8:$F$10)-((AOT$87*$B101+SUM($F$8:$F$10))/$F$11*$F$40)-($F$27*AOT$87/$D$7)-SUM($F$14:$F$26,$F$28:$F$33,$F$35:$F$36,$F$41))</f>
        <v>-533.82179022363027</v>
      </c>
      <c r="AOU88" s="294">
        <f>(AOU$87*$B101+SUM($F$8:$F$10)-((AOU$87*$B101+SUM($F$8:$F$10))/$F$11*$F$40)-($F$27*AOU$87/$D$7)-SUM($F$14:$F$26,$F$28:$F$33,$F$35:$F$36,$F$41))</f>
        <v>-533.82179022363027</v>
      </c>
      <c r="AOV88" s="294">
        <f>(AOV$87*$B101+SUM($F$8:$F$10)-((AOV$87*$B101+SUM($F$8:$F$10))/$F$11*$F$40)-($F$27*AOV$87/$D$7)-SUM($F$14:$F$26,$F$28:$F$33,$F$35:$F$36,$F$41))</f>
        <v>-533.82179022363027</v>
      </c>
      <c r="AOW88" s="294">
        <f>(AOW$87*$B101+SUM($F$8:$F$10)-((AOW$87*$B101+SUM($F$8:$F$10))/$F$11*$F$40)-($F$27*AOW$87/$D$7)-SUM($F$14:$F$26,$F$28:$F$33,$F$35:$F$36,$F$41))</f>
        <v>-533.82179022363027</v>
      </c>
      <c r="AOX88" s="294">
        <f>(AOX$87*$B101+SUM($F$8:$F$10)-((AOX$87*$B101+SUM($F$8:$F$10))/$F$11*$F$40)-($F$27*AOX$87/$D$7)-SUM($F$14:$F$26,$F$28:$F$33,$F$35:$F$36,$F$41))</f>
        <v>-533.82179022363027</v>
      </c>
      <c r="AOY88" s="294">
        <f>(AOY$87*$B101+SUM($F$8:$F$10)-((AOY$87*$B101+SUM($F$8:$F$10))/$F$11*$F$40)-($F$27*AOY$87/$D$7)-SUM($F$14:$F$26,$F$28:$F$33,$F$35:$F$36,$F$41))</f>
        <v>-533.82179022363027</v>
      </c>
      <c r="AOZ88" s="294">
        <f>(AOZ$87*$B101+SUM($F$8:$F$10)-((AOZ$87*$B101+SUM($F$8:$F$10))/$F$11*$F$40)-($F$27*AOZ$87/$D$7)-SUM($F$14:$F$26,$F$28:$F$33,$F$35:$F$36,$F$41))</f>
        <v>-533.82179022363027</v>
      </c>
      <c r="APA88" s="294">
        <f>(APA$87*$B101+SUM($F$8:$F$10)-((APA$87*$B101+SUM($F$8:$F$10))/$F$11*$F$40)-($F$27*APA$87/$D$7)-SUM($F$14:$F$26,$F$28:$F$33,$F$35:$F$36,$F$41))</f>
        <v>-533.82179022363027</v>
      </c>
      <c r="APB88" s="294">
        <f>(APB$87*$B101+SUM($F$8:$F$10)-((APB$87*$B101+SUM($F$8:$F$10))/$F$11*$F$40)-($F$27*APB$87/$D$7)-SUM($F$14:$F$26,$F$28:$F$33,$F$35:$F$36,$F$41))</f>
        <v>-533.82179022363027</v>
      </c>
      <c r="APC88" s="294">
        <f>(APC$87*$B101+SUM($F$8:$F$10)-((APC$87*$B101+SUM($F$8:$F$10))/$F$11*$F$40)-($F$27*APC$87/$D$7)-SUM($F$14:$F$26,$F$28:$F$33,$F$35:$F$36,$F$41))</f>
        <v>-533.82179022363027</v>
      </c>
      <c r="APD88" s="294">
        <f>(APD$87*$B101+SUM($F$8:$F$10)-((APD$87*$B101+SUM($F$8:$F$10))/$F$11*$F$40)-($F$27*APD$87/$D$7)-SUM($F$14:$F$26,$F$28:$F$33,$F$35:$F$36,$F$41))</f>
        <v>-533.82179022363027</v>
      </c>
      <c r="APE88" s="294">
        <f>(APE$87*$B101+SUM($F$8:$F$10)-((APE$87*$B101+SUM($F$8:$F$10))/$F$11*$F$40)-($F$27*APE$87/$D$7)-SUM($F$14:$F$26,$F$28:$F$33,$F$35:$F$36,$F$41))</f>
        <v>-533.82179022363027</v>
      </c>
      <c r="APF88" s="294">
        <f>(APF$87*$B101+SUM($F$8:$F$10)-((APF$87*$B101+SUM($F$8:$F$10))/$F$11*$F$40)-($F$27*APF$87/$D$7)-SUM($F$14:$F$26,$F$28:$F$33,$F$35:$F$36,$F$41))</f>
        <v>-533.82179022363027</v>
      </c>
      <c r="APG88" s="294">
        <f>(APG$87*$B101+SUM($F$8:$F$10)-((APG$87*$B101+SUM($F$8:$F$10))/$F$11*$F$40)-($F$27*APG$87/$D$7)-SUM($F$14:$F$26,$F$28:$F$33,$F$35:$F$36,$F$41))</f>
        <v>-533.82179022363027</v>
      </c>
      <c r="APH88" s="294">
        <f>(APH$87*$B101+SUM($F$8:$F$10)-((APH$87*$B101+SUM($F$8:$F$10))/$F$11*$F$40)-($F$27*APH$87/$D$7)-SUM($F$14:$F$26,$F$28:$F$33,$F$35:$F$36,$F$41))</f>
        <v>-533.82179022363027</v>
      </c>
      <c r="API88" s="294">
        <f>(API$87*$B101+SUM($F$8:$F$10)-((API$87*$B101+SUM($F$8:$F$10))/$F$11*$F$40)-($F$27*API$87/$D$7)-SUM($F$14:$F$26,$F$28:$F$33,$F$35:$F$36,$F$41))</f>
        <v>-533.82179022363027</v>
      </c>
      <c r="APJ88" s="294">
        <f>(APJ$87*$B101+SUM($F$8:$F$10)-((APJ$87*$B101+SUM($F$8:$F$10))/$F$11*$F$40)-($F$27*APJ$87/$D$7)-SUM($F$14:$F$26,$F$28:$F$33,$F$35:$F$36,$F$41))</f>
        <v>-533.82179022363027</v>
      </c>
      <c r="APK88" s="294">
        <f>(APK$87*$B101+SUM($F$8:$F$10)-((APK$87*$B101+SUM($F$8:$F$10))/$F$11*$F$40)-($F$27*APK$87/$D$7)-SUM($F$14:$F$26,$F$28:$F$33,$F$35:$F$36,$F$41))</f>
        <v>-533.82179022363027</v>
      </c>
      <c r="APL88" s="294">
        <f>(APL$87*$B101+SUM($F$8:$F$10)-((APL$87*$B101+SUM($F$8:$F$10))/$F$11*$F$40)-($F$27*APL$87/$D$7)-SUM($F$14:$F$26,$F$28:$F$33,$F$35:$F$36,$F$41))</f>
        <v>-533.82179022363027</v>
      </c>
      <c r="APM88" s="294">
        <f>(APM$87*$B101+SUM($F$8:$F$10)-((APM$87*$B101+SUM($F$8:$F$10))/$F$11*$F$40)-($F$27*APM$87/$D$7)-SUM($F$14:$F$26,$F$28:$F$33,$F$35:$F$36,$F$41))</f>
        <v>-533.82179022363027</v>
      </c>
      <c r="APN88" s="294">
        <f>(APN$87*$B101+SUM($F$8:$F$10)-((APN$87*$B101+SUM($F$8:$F$10))/$F$11*$F$40)-($F$27*APN$87/$D$7)-SUM($F$14:$F$26,$F$28:$F$33,$F$35:$F$36,$F$41))</f>
        <v>-533.82179022363027</v>
      </c>
      <c r="APO88" s="294">
        <f>(APO$87*$B101+SUM($F$8:$F$10)-((APO$87*$B101+SUM($F$8:$F$10))/$F$11*$F$40)-($F$27*APO$87/$D$7)-SUM($F$14:$F$26,$F$28:$F$33,$F$35:$F$36,$F$41))</f>
        <v>-533.82179022363027</v>
      </c>
      <c r="APP88" s="294">
        <f>(APP$87*$B101+SUM($F$8:$F$10)-((APP$87*$B101+SUM($F$8:$F$10))/$F$11*$F$40)-($F$27*APP$87/$D$7)-SUM($F$14:$F$26,$F$28:$F$33,$F$35:$F$36,$F$41))</f>
        <v>-533.82179022363027</v>
      </c>
      <c r="APQ88" s="294">
        <f>(APQ$87*$B101+SUM($F$8:$F$10)-((APQ$87*$B101+SUM($F$8:$F$10))/$F$11*$F$40)-($F$27*APQ$87/$D$7)-SUM($F$14:$F$26,$F$28:$F$33,$F$35:$F$36,$F$41))</f>
        <v>-533.82179022363027</v>
      </c>
      <c r="APR88" s="294">
        <f>(APR$87*$B101+SUM($F$8:$F$10)-((APR$87*$B101+SUM($F$8:$F$10))/$F$11*$F$40)-($F$27*APR$87/$D$7)-SUM($F$14:$F$26,$F$28:$F$33,$F$35:$F$36,$F$41))</f>
        <v>-533.82179022363027</v>
      </c>
      <c r="APS88" s="294">
        <f>(APS$87*$B101+SUM($F$8:$F$10)-((APS$87*$B101+SUM($F$8:$F$10))/$F$11*$F$40)-($F$27*APS$87/$D$7)-SUM($F$14:$F$26,$F$28:$F$33,$F$35:$F$36,$F$41))</f>
        <v>-533.82179022363027</v>
      </c>
      <c r="APT88" s="294">
        <f>(APT$87*$B101+SUM($F$8:$F$10)-((APT$87*$B101+SUM($F$8:$F$10))/$F$11*$F$40)-($F$27*APT$87/$D$7)-SUM($F$14:$F$26,$F$28:$F$33,$F$35:$F$36,$F$41))</f>
        <v>-533.82179022363027</v>
      </c>
      <c r="APU88" s="294">
        <f>(APU$87*$B101+SUM($F$8:$F$10)-((APU$87*$B101+SUM($F$8:$F$10))/$F$11*$F$40)-($F$27*APU$87/$D$7)-SUM($F$14:$F$26,$F$28:$F$33,$F$35:$F$36,$F$41))</f>
        <v>-533.82179022363027</v>
      </c>
      <c r="APV88" s="294">
        <f>(APV$87*$B101+SUM($F$8:$F$10)-((APV$87*$B101+SUM($F$8:$F$10))/$F$11*$F$40)-($F$27*APV$87/$D$7)-SUM($F$14:$F$26,$F$28:$F$33,$F$35:$F$36,$F$41))</f>
        <v>-533.82179022363027</v>
      </c>
      <c r="APW88" s="294">
        <f>(APW$87*$B101+SUM($F$8:$F$10)-((APW$87*$B101+SUM($F$8:$F$10))/$F$11*$F$40)-($F$27*APW$87/$D$7)-SUM($F$14:$F$26,$F$28:$F$33,$F$35:$F$36,$F$41))</f>
        <v>-533.82179022363027</v>
      </c>
      <c r="APX88" s="294">
        <f>(APX$87*$B101+SUM($F$8:$F$10)-((APX$87*$B101+SUM($F$8:$F$10))/$F$11*$F$40)-($F$27*APX$87/$D$7)-SUM($F$14:$F$26,$F$28:$F$33,$F$35:$F$36,$F$41))</f>
        <v>-533.82179022363027</v>
      </c>
      <c r="APY88" s="294">
        <f>(APY$87*$B101+SUM($F$8:$F$10)-((APY$87*$B101+SUM($F$8:$F$10))/$F$11*$F$40)-($F$27*APY$87/$D$7)-SUM($F$14:$F$26,$F$28:$F$33,$F$35:$F$36,$F$41))</f>
        <v>-533.82179022363027</v>
      </c>
      <c r="APZ88" s="294">
        <f>(APZ$87*$B101+SUM($F$8:$F$10)-((APZ$87*$B101+SUM($F$8:$F$10))/$F$11*$F$40)-($F$27*APZ$87/$D$7)-SUM($F$14:$F$26,$F$28:$F$33,$F$35:$F$36,$F$41))</f>
        <v>-533.82179022363027</v>
      </c>
      <c r="AQA88" s="294">
        <f>(AQA$87*$B101+SUM($F$8:$F$10)-((AQA$87*$B101+SUM($F$8:$F$10))/$F$11*$F$40)-($F$27*AQA$87/$D$7)-SUM($F$14:$F$26,$F$28:$F$33,$F$35:$F$36,$F$41))</f>
        <v>-533.82179022363027</v>
      </c>
      <c r="AQB88" s="294">
        <f>(AQB$87*$B101+SUM($F$8:$F$10)-((AQB$87*$B101+SUM($F$8:$F$10))/$F$11*$F$40)-($F$27*AQB$87/$D$7)-SUM($F$14:$F$26,$F$28:$F$33,$F$35:$F$36,$F$41))</f>
        <v>-533.82179022363027</v>
      </c>
      <c r="AQC88" s="294">
        <f>(AQC$87*$B101+SUM($F$8:$F$10)-((AQC$87*$B101+SUM($F$8:$F$10))/$F$11*$F$40)-($F$27*AQC$87/$D$7)-SUM($F$14:$F$26,$F$28:$F$33,$F$35:$F$36,$F$41))</f>
        <v>-533.82179022363027</v>
      </c>
      <c r="AQD88" s="294">
        <f>(AQD$87*$B101+SUM($F$8:$F$10)-((AQD$87*$B101+SUM($F$8:$F$10))/$F$11*$F$40)-($F$27*AQD$87/$D$7)-SUM($F$14:$F$26,$F$28:$F$33,$F$35:$F$36,$F$41))</f>
        <v>-533.82179022363027</v>
      </c>
      <c r="AQE88" s="294">
        <f>(AQE$87*$B101+SUM($F$8:$F$10)-((AQE$87*$B101+SUM($F$8:$F$10))/$F$11*$F$40)-($F$27*AQE$87/$D$7)-SUM($F$14:$F$26,$F$28:$F$33,$F$35:$F$36,$F$41))</f>
        <v>-533.82179022363027</v>
      </c>
      <c r="AQF88" s="294">
        <f>(AQF$87*$B101+SUM($F$8:$F$10)-((AQF$87*$B101+SUM($F$8:$F$10))/$F$11*$F$40)-($F$27*AQF$87/$D$7)-SUM($F$14:$F$26,$F$28:$F$33,$F$35:$F$36,$F$41))</f>
        <v>-533.82179022363027</v>
      </c>
      <c r="AQG88" s="294">
        <f>(AQG$87*$B101+SUM($F$8:$F$10)-((AQG$87*$B101+SUM($F$8:$F$10))/$F$11*$F$40)-($F$27*AQG$87/$D$7)-SUM($F$14:$F$26,$F$28:$F$33,$F$35:$F$36,$F$41))</f>
        <v>-533.82179022363027</v>
      </c>
      <c r="AQH88" s="294">
        <f>(AQH$87*$B101+SUM($F$8:$F$10)-((AQH$87*$B101+SUM($F$8:$F$10))/$F$11*$F$40)-($F$27*AQH$87/$D$7)-SUM($F$14:$F$26,$F$28:$F$33,$F$35:$F$36,$F$41))</f>
        <v>-533.82179022363027</v>
      </c>
      <c r="AQI88" s="294">
        <f>(AQI$87*$B101+SUM($F$8:$F$10)-((AQI$87*$B101+SUM($F$8:$F$10))/$F$11*$F$40)-($F$27*AQI$87/$D$7)-SUM($F$14:$F$26,$F$28:$F$33,$F$35:$F$36,$F$41))</f>
        <v>-533.82179022363027</v>
      </c>
      <c r="AQJ88" s="294">
        <f>(AQJ$87*$B101+SUM($F$8:$F$10)-((AQJ$87*$B101+SUM($F$8:$F$10))/$F$11*$F$40)-($F$27*AQJ$87/$D$7)-SUM($F$14:$F$26,$F$28:$F$33,$F$35:$F$36,$F$41))</f>
        <v>-533.82179022363027</v>
      </c>
      <c r="AQK88" s="294">
        <f>(AQK$87*$B101+SUM($F$8:$F$10)-((AQK$87*$B101+SUM($F$8:$F$10))/$F$11*$F$40)-($F$27*AQK$87/$D$7)-SUM($F$14:$F$26,$F$28:$F$33,$F$35:$F$36,$F$41))</f>
        <v>-533.82179022363027</v>
      </c>
      <c r="AQL88" s="294">
        <f>(AQL$87*$B101+SUM($F$8:$F$10)-((AQL$87*$B101+SUM($F$8:$F$10))/$F$11*$F$40)-($F$27*AQL$87/$D$7)-SUM($F$14:$F$26,$F$28:$F$33,$F$35:$F$36,$F$41))</f>
        <v>-533.82179022363027</v>
      </c>
      <c r="AQM88" s="294">
        <f>(AQM$87*$B101+SUM($F$8:$F$10)-((AQM$87*$B101+SUM($F$8:$F$10))/$F$11*$F$40)-($F$27*AQM$87/$D$7)-SUM($F$14:$F$26,$F$28:$F$33,$F$35:$F$36,$F$41))</f>
        <v>-533.82179022363027</v>
      </c>
      <c r="AQN88" s="294">
        <f>(AQN$87*$B101+SUM($F$8:$F$10)-((AQN$87*$B101+SUM($F$8:$F$10))/$F$11*$F$40)-($F$27*AQN$87/$D$7)-SUM($F$14:$F$26,$F$28:$F$33,$F$35:$F$36,$F$41))</f>
        <v>-533.82179022363027</v>
      </c>
      <c r="AQO88" s="294">
        <f>(AQO$87*$B101+SUM($F$8:$F$10)-((AQO$87*$B101+SUM($F$8:$F$10))/$F$11*$F$40)-($F$27*AQO$87/$D$7)-SUM($F$14:$F$26,$F$28:$F$33,$F$35:$F$36,$F$41))</f>
        <v>-533.82179022363027</v>
      </c>
      <c r="AQP88" s="294">
        <f>(AQP$87*$B101+SUM($F$8:$F$10)-((AQP$87*$B101+SUM($F$8:$F$10))/$F$11*$F$40)-($F$27*AQP$87/$D$7)-SUM($F$14:$F$26,$F$28:$F$33,$F$35:$F$36,$F$41))</f>
        <v>-533.82179022363027</v>
      </c>
      <c r="AQQ88" s="294">
        <f>(AQQ$87*$B101+SUM($F$8:$F$10)-((AQQ$87*$B101+SUM($F$8:$F$10))/$F$11*$F$40)-($F$27*AQQ$87/$D$7)-SUM($F$14:$F$26,$F$28:$F$33,$F$35:$F$36,$F$41))</f>
        <v>-533.82179022363027</v>
      </c>
      <c r="AQR88" s="294">
        <f>(AQR$87*$B101+SUM($F$8:$F$10)-((AQR$87*$B101+SUM($F$8:$F$10))/$F$11*$F$40)-($F$27*AQR$87/$D$7)-SUM($F$14:$F$26,$F$28:$F$33,$F$35:$F$36,$F$41))</f>
        <v>-533.82179022363027</v>
      </c>
      <c r="AQS88" s="294">
        <f>(AQS$87*$B101+SUM($F$8:$F$10)-((AQS$87*$B101+SUM($F$8:$F$10))/$F$11*$F$40)-($F$27*AQS$87/$D$7)-SUM($F$14:$F$26,$F$28:$F$33,$F$35:$F$36,$F$41))</f>
        <v>-533.82179022363027</v>
      </c>
      <c r="AQT88" s="294">
        <f>(AQT$87*$B101+SUM($F$8:$F$10)-((AQT$87*$B101+SUM($F$8:$F$10))/$F$11*$F$40)-($F$27*AQT$87/$D$7)-SUM($F$14:$F$26,$F$28:$F$33,$F$35:$F$36,$F$41))</f>
        <v>-533.82179022363027</v>
      </c>
      <c r="AQU88" s="294">
        <f>(AQU$87*$B101+SUM($F$8:$F$10)-((AQU$87*$B101+SUM($F$8:$F$10))/$F$11*$F$40)-($F$27*AQU$87/$D$7)-SUM($F$14:$F$26,$F$28:$F$33,$F$35:$F$36,$F$41))</f>
        <v>-533.82179022363027</v>
      </c>
      <c r="AQV88" s="294">
        <f>(AQV$87*$B101+SUM($F$8:$F$10)-((AQV$87*$B101+SUM($F$8:$F$10))/$F$11*$F$40)-($F$27*AQV$87/$D$7)-SUM($F$14:$F$26,$F$28:$F$33,$F$35:$F$36,$F$41))</f>
        <v>-533.82179022363027</v>
      </c>
      <c r="AQW88" s="294">
        <f>(AQW$87*$B101+SUM($F$8:$F$10)-((AQW$87*$B101+SUM($F$8:$F$10))/$F$11*$F$40)-($F$27*AQW$87/$D$7)-SUM($F$14:$F$26,$F$28:$F$33,$F$35:$F$36,$F$41))</f>
        <v>-533.82179022363027</v>
      </c>
      <c r="AQX88" s="294">
        <f>(AQX$87*$B101+SUM($F$8:$F$10)-((AQX$87*$B101+SUM($F$8:$F$10))/$F$11*$F$40)-($F$27*AQX$87/$D$7)-SUM($F$14:$F$26,$F$28:$F$33,$F$35:$F$36,$F$41))</f>
        <v>-533.82179022363027</v>
      </c>
      <c r="AQY88" s="294">
        <f>(AQY$87*$B101+SUM($F$8:$F$10)-((AQY$87*$B101+SUM($F$8:$F$10))/$F$11*$F$40)-($F$27*AQY$87/$D$7)-SUM($F$14:$F$26,$F$28:$F$33,$F$35:$F$36,$F$41))</f>
        <v>-533.82179022363027</v>
      </c>
      <c r="AQZ88" s="294">
        <f>(AQZ$87*$B101+SUM($F$8:$F$10)-((AQZ$87*$B101+SUM($F$8:$F$10))/$F$11*$F$40)-($F$27*AQZ$87/$D$7)-SUM($F$14:$F$26,$F$28:$F$33,$F$35:$F$36,$F$41))</f>
        <v>-533.82179022363027</v>
      </c>
      <c r="ARA88" s="294">
        <f>(ARA$87*$B101+SUM($F$8:$F$10)-((ARA$87*$B101+SUM($F$8:$F$10))/$F$11*$F$40)-($F$27*ARA$87/$D$7)-SUM($F$14:$F$26,$F$28:$F$33,$F$35:$F$36,$F$41))</f>
        <v>-533.82179022363027</v>
      </c>
      <c r="ARB88" s="294">
        <f>(ARB$87*$B101+SUM($F$8:$F$10)-((ARB$87*$B101+SUM($F$8:$F$10))/$F$11*$F$40)-($F$27*ARB$87/$D$7)-SUM($F$14:$F$26,$F$28:$F$33,$F$35:$F$36,$F$41))</f>
        <v>-533.82179022363027</v>
      </c>
      <c r="ARC88" s="294">
        <f>(ARC$87*$B101+SUM($F$8:$F$10)-((ARC$87*$B101+SUM($F$8:$F$10))/$F$11*$F$40)-($F$27*ARC$87/$D$7)-SUM($F$14:$F$26,$F$28:$F$33,$F$35:$F$36,$F$41))</f>
        <v>-533.82179022363027</v>
      </c>
      <c r="ARD88" s="294">
        <f>(ARD$87*$B101+SUM($F$8:$F$10)-((ARD$87*$B101+SUM($F$8:$F$10))/$F$11*$F$40)-($F$27*ARD$87/$D$7)-SUM($F$14:$F$26,$F$28:$F$33,$F$35:$F$36,$F$41))</f>
        <v>-533.82179022363027</v>
      </c>
      <c r="ARE88" s="294">
        <f>(ARE$87*$B101+SUM($F$8:$F$10)-((ARE$87*$B101+SUM($F$8:$F$10))/$F$11*$F$40)-($F$27*ARE$87/$D$7)-SUM($F$14:$F$26,$F$28:$F$33,$F$35:$F$36,$F$41))</f>
        <v>-533.82179022363027</v>
      </c>
      <c r="ARF88" s="294">
        <f>(ARF$87*$B101+SUM($F$8:$F$10)-((ARF$87*$B101+SUM($F$8:$F$10))/$F$11*$F$40)-($F$27*ARF$87/$D$7)-SUM($F$14:$F$26,$F$28:$F$33,$F$35:$F$36,$F$41))</f>
        <v>-533.82179022363027</v>
      </c>
      <c r="ARG88" s="294">
        <f>(ARG$87*$B101+SUM($F$8:$F$10)-((ARG$87*$B101+SUM($F$8:$F$10))/$F$11*$F$40)-($F$27*ARG$87/$D$7)-SUM($F$14:$F$26,$F$28:$F$33,$F$35:$F$36,$F$41))</f>
        <v>-533.82179022363027</v>
      </c>
      <c r="ARH88" s="294">
        <f>(ARH$87*$B101+SUM($F$8:$F$10)-((ARH$87*$B101+SUM($F$8:$F$10))/$F$11*$F$40)-($F$27*ARH$87/$D$7)-SUM($F$14:$F$26,$F$28:$F$33,$F$35:$F$36,$F$41))</f>
        <v>-533.82179022363027</v>
      </c>
      <c r="ARI88" s="294">
        <f>(ARI$87*$B101+SUM($F$8:$F$10)-((ARI$87*$B101+SUM($F$8:$F$10))/$F$11*$F$40)-($F$27*ARI$87/$D$7)-SUM($F$14:$F$26,$F$28:$F$33,$F$35:$F$36,$F$41))</f>
        <v>-533.82179022363027</v>
      </c>
      <c r="ARJ88" s="294">
        <f>(ARJ$87*$B101+SUM($F$8:$F$10)-((ARJ$87*$B101+SUM($F$8:$F$10))/$F$11*$F$40)-($F$27*ARJ$87/$D$7)-SUM($F$14:$F$26,$F$28:$F$33,$F$35:$F$36,$F$41))</f>
        <v>-533.82179022363027</v>
      </c>
      <c r="ARK88" s="294">
        <f>(ARK$87*$B101+SUM($F$8:$F$10)-((ARK$87*$B101+SUM($F$8:$F$10))/$F$11*$F$40)-($F$27*ARK$87/$D$7)-SUM($F$14:$F$26,$F$28:$F$33,$F$35:$F$36,$F$41))</f>
        <v>-533.82179022363027</v>
      </c>
      <c r="ARL88" s="294">
        <f>(ARL$87*$B101+SUM($F$8:$F$10)-((ARL$87*$B101+SUM($F$8:$F$10))/$F$11*$F$40)-($F$27*ARL$87/$D$7)-SUM($F$14:$F$26,$F$28:$F$33,$F$35:$F$36,$F$41))</f>
        <v>-533.82179022363027</v>
      </c>
      <c r="ARM88" s="294">
        <f>(ARM$87*$B101+SUM($F$8:$F$10)-((ARM$87*$B101+SUM($F$8:$F$10))/$F$11*$F$40)-($F$27*ARM$87/$D$7)-SUM($F$14:$F$26,$F$28:$F$33,$F$35:$F$36,$F$41))</f>
        <v>-533.82179022363027</v>
      </c>
      <c r="ARN88" s="294">
        <f>(ARN$87*$B101+SUM($F$8:$F$10)-((ARN$87*$B101+SUM($F$8:$F$10))/$F$11*$F$40)-($F$27*ARN$87/$D$7)-SUM($F$14:$F$26,$F$28:$F$33,$F$35:$F$36,$F$41))</f>
        <v>-533.82179022363027</v>
      </c>
      <c r="ARO88" s="294">
        <f>(ARO$87*$B101+SUM($F$8:$F$10)-((ARO$87*$B101+SUM($F$8:$F$10))/$F$11*$F$40)-($F$27*ARO$87/$D$7)-SUM($F$14:$F$26,$F$28:$F$33,$F$35:$F$36,$F$41))</f>
        <v>-533.82179022363027</v>
      </c>
      <c r="ARP88" s="294">
        <f>(ARP$87*$B101+SUM($F$8:$F$10)-((ARP$87*$B101+SUM($F$8:$F$10))/$F$11*$F$40)-($F$27*ARP$87/$D$7)-SUM($F$14:$F$26,$F$28:$F$33,$F$35:$F$36,$F$41))</f>
        <v>-533.82179022363027</v>
      </c>
      <c r="ARQ88" s="294">
        <f>(ARQ$87*$B101+SUM($F$8:$F$10)-((ARQ$87*$B101+SUM($F$8:$F$10))/$F$11*$F$40)-($F$27*ARQ$87/$D$7)-SUM($F$14:$F$26,$F$28:$F$33,$F$35:$F$36,$F$41))</f>
        <v>-533.82179022363027</v>
      </c>
      <c r="ARR88" s="294">
        <f>(ARR$87*$B101+SUM($F$8:$F$10)-((ARR$87*$B101+SUM($F$8:$F$10))/$F$11*$F$40)-($F$27*ARR$87/$D$7)-SUM($F$14:$F$26,$F$28:$F$33,$F$35:$F$36,$F$41))</f>
        <v>-533.82179022363027</v>
      </c>
      <c r="ARS88" s="294">
        <f>(ARS$87*$B101+SUM($F$8:$F$10)-((ARS$87*$B101+SUM($F$8:$F$10))/$F$11*$F$40)-($F$27*ARS$87/$D$7)-SUM($F$14:$F$26,$F$28:$F$33,$F$35:$F$36,$F$41))</f>
        <v>-533.82179022363027</v>
      </c>
      <c r="ART88" s="294">
        <f>(ART$87*$B101+SUM($F$8:$F$10)-((ART$87*$B101+SUM($F$8:$F$10))/$F$11*$F$40)-($F$27*ART$87/$D$7)-SUM($F$14:$F$26,$F$28:$F$33,$F$35:$F$36,$F$41))</f>
        <v>-533.82179022363027</v>
      </c>
      <c r="ARU88" s="294">
        <f>(ARU$87*$B101+SUM($F$8:$F$10)-((ARU$87*$B101+SUM($F$8:$F$10))/$F$11*$F$40)-($F$27*ARU$87/$D$7)-SUM($F$14:$F$26,$F$28:$F$33,$F$35:$F$36,$F$41))</f>
        <v>-533.82179022363027</v>
      </c>
      <c r="ARV88" s="294">
        <f>(ARV$87*$B101+SUM($F$8:$F$10)-((ARV$87*$B101+SUM($F$8:$F$10))/$F$11*$F$40)-($F$27*ARV$87/$D$7)-SUM($F$14:$F$26,$F$28:$F$33,$F$35:$F$36,$F$41))</f>
        <v>-533.82179022363027</v>
      </c>
      <c r="ARW88" s="294">
        <f>(ARW$87*$B101+SUM($F$8:$F$10)-((ARW$87*$B101+SUM($F$8:$F$10))/$F$11*$F$40)-($F$27*ARW$87/$D$7)-SUM($F$14:$F$26,$F$28:$F$33,$F$35:$F$36,$F$41))</f>
        <v>-533.82179022363027</v>
      </c>
      <c r="ARX88" s="294">
        <f>(ARX$87*$B101+SUM($F$8:$F$10)-((ARX$87*$B101+SUM($F$8:$F$10))/$F$11*$F$40)-($F$27*ARX$87/$D$7)-SUM($F$14:$F$26,$F$28:$F$33,$F$35:$F$36,$F$41))</f>
        <v>-533.82179022363027</v>
      </c>
      <c r="ARY88" s="294">
        <f>(ARY$87*$B101+SUM($F$8:$F$10)-((ARY$87*$B101+SUM($F$8:$F$10))/$F$11*$F$40)-($F$27*ARY$87/$D$7)-SUM($F$14:$F$26,$F$28:$F$33,$F$35:$F$36,$F$41))</f>
        <v>-533.82179022363027</v>
      </c>
      <c r="ARZ88" s="294">
        <f>(ARZ$87*$B101+SUM($F$8:$F$10)-((ARZ$87*$B101+SUM($F$8:$F$10))/$F$11*$F$40)-($F$27*ARZ$87/$D$7)-SUM($F$14:$F$26,$F$28:$F$33,$F$35:$F$36,$F$41))</f>
        <v>-533.82179022363027</v>
      </c>
      <c r="ASA88" s="294">
        <f>(ASA$87*$B101+SUM($F$8:$F$10)-((ASA$87*$B101+SUM($F$8:$F$10))/$F$11*$F$40)-($F$27*ASA$87/$D$7)-SUM($F$14:$F$26,$F$28:$F$33,$F$35:$F$36,$F$41))</f>
        <v>-533.82179022363027</v>
      </c>
      <c r="ASB88" s="294">
        <f>(ASB$87*$B101+SUM($F$8:$F$10)-((ASB$87*$B101+SUM($F$8:$F$10))/$F$11*$F$40)-($F$27*ASB$87/$D$7)-SUM($F$14:$F$26,$F$28:$F$33,$F$35:$F$36,$F$41))</f>
        <v>-533.82179022363027</v>
      </c>
      <c r="ASC88" s="294">
        <f>(ASC$87*$B101+SUM($F$8:$F$10)-((ASC$87*$B101+SUM($F$8:$F$10))/$F$11*$F$40)-($F$27*ASC$87/$D$7)-SUM($F$14:$F$26,$F$28:$F$33,$F$35:$F$36,$F$41))</f>
        <v>-533.82179022363027</v>
      </c>
      <c r="ASD88" s="294">
        <f>(ASD$87*$B101+SUM($F$8:$F$10)-((ASD$87*$B101+SUM($F$8:$F$10))/$F$11*$F$40)-($F$27*ASD$87/$D$7)-SUM($F$14:$F$26,$F$28:$F$33,$F$35:$F$36,$F$41))</f>
        <v>-533.82179022363027</v>
      </c>
      <c r="ASE88" s="294">
        <f>(ASE$87*$B101+SUM($F$8:$F$10)-((ASE$87*$B101+SUM($F$8:$F$10))/$F$11*$F$40)-($F$27*ASE$87/$D$7)-SUM($F$14:$F$26,$F$28:$F$33,$F$35:$F$36,$F$41))</f>
        <v>-533.82179022363027</v>
      </c>
      <c r="ASF88" s="294">
        <f>(ASF$87*$B101+SUM($F$8:$F$10)-((ASF$87*$B101+SUM($F$8:$F$10))/$F$11*$F$40)-($F$27*ASF$87/$D$7)-SUM($F$14:$F$26,$F$28:$F$33,$F$35:$F$36,$F$41))</f>
        <v>-533.82179022363027</v>
      </c>
      <c r="ASG88" s="294">
        <f>(ASG$87*$B101+SUM($F$8:$F$10)-((ASG$87*$B101+SUM($F$8:$F$10))/$F$11*$F$40)-($F$27*ASG$87/$D$7)-SUM($F$14:$F$26,$F$28:$F$33,$F$35:$F$36,$F$41))</f>
        <v>-533.82179022363027</v>
      </c>
      <c r="ASH88" s="294">
        <f>(ASH$87*$B101+SUM($F$8:$F$10)-((ASH$87*$B101+SUM($F$8:$F$10))/$F$11*$F$40)-($F$27*ASH$87/$D$7)-SUM($F$14:$F$26,$F$28:$F$33,$F$35:$F$36,$F$41))</f>
        <v>-533.82179022363027</v>
      </c>
      <c r="ASI88" s="294">
        <f>(ASI$87*$B101+SUM($F$8:$F$10)-((ASI$87*$B101+SUM($F$8:$F$10))/$F$11*$F$40)-($F$27*ASI$87/$D$7)-SUM($F$14:$F$26,$F$28:$F$33,$F$35:$F$36,$F$41))</f>
        <v>-533.82179022363027</v>
      </c>
      <c r="ASJ88" s="294">
        <f>(ASJ$87*$B101+SUM($F$8:$F$10)-((ASJ$87*$B101+SUM($F$8:$F$10))/$F$11*$F$40)-($F$27*ASJ$87/$D$7)-SUM($F$14:$F$26,$F$28:$F$33,$F$35:$F$36,$F$41))</f>
        <v>-533.82179022363027</v>
      </c>
      <c r="ASK88" s="294">
        <f>(ASK$87*$B101+SUM($F$8:$F$10)-((ASK$87*$B101+SUM($F$8:$F$10))/$F$11*$F$40)-($F$27*ASK$87/$D$7)-SUM($F$14:$F$26,$F$28:$F$33,$F$35:$F$36,$F$41))</f>
        <v>-533.82179022363027</v>
      </c>
      <c r="ASL88" s="294">
        <f>(ASL$87*$B101+SUM($F$8:$F$10)-((ASL$87*$B101+SUM($F$8:$F$10))/$F$11*$F$40)-($F$27*ASL$87/$D$7)-SUM($F$14:$F$26,$F$28:$F$33,$F$35:$F$36,$F$41))</f>
        <v>-533.82179022363027</v>
      </c>
      <c r="ASM88" s="294">
        <f>(ASM$87*$B101+SUM($F$8:$F$10)-((ASM$87*$B101+SUM($F$8:$F$10))/$F$11*$F$40)-($F$27*ASM$87/$D$7)-SUM($F$14:$F$26,$F$28:$F$33,$F$35:$F$36,$F$41))</f>
        <v>-533.82179022363027</v>
      </c>
      <c r="ASN88" s="294">
        <f>(ASN$87*$B101+SUM($F$8:$F$10)-((ASN$87*$B101+SUM($F$8:$F$10))/$F$11*$F$40)-($F$27*ASN$87/$D$7)-SUM($F$14:$F$26,$F$28:$F$33,$F$35:$F$36,$F$41))</f>
        <v>-533.82179022363027</v>
      </c>
      <c r="ASO88" s="294">
        <f>(ASO$87*$B101+SUM($F$8:$F$10)-((ASO$87*$B101+SUM($F$8:$F$10))/$F$11*$F$40)-($F$27*ASO$87/$D$7)-SUM($F$14:$F$26,$F$28:$F$33,$F$35:$F$36,$F$41))</f>
        <v>-533.82179022363027</v>
      </c>
      <c r="ASP88" s="294">
        <f>(ASP$87*$B101+SUM($F$8:$F$10)-((ASP$87*$B101+SUM($F$8:$F$10))/$F$11*$F$40)-($F$27*ASP$87/$D$7)-SUM($F$14:$F$26,$F$28:$F$33,$F$35:$F$36,$F$41))</f>
        <v>-533.82179022363027</v>
      </c>
      <c r="ASQ88" s="294">
        <f>(ASQ$87*$B101+SUM($F$8:$F$10)-((ASQ$87*$B101+SUM($F$8:$F$10))/$F$11*$F$40)-($F$27*ASQ$87/$D$7)-SUM($F$14:$F$26,$F$28:$F$33,$F$35:$F$36,$F$41))</f>
        <v>-533.82179022363027</v>
      </c>
      <c r="ASR88" s="294">
        <f>(ASR$87*$B101+SUM($F$8:$F$10)-((ASR$87*$B101+SUM($F$8:$F$10))/$F$11*$F$40)-($F$27*ASR$87/$D$7)-SUM($F$14:$F$26,$F$28:$F$33,$F$35:$F$36,$F$41))</f>
        <v>-533.82179022363027</v>
      </c>
      <c r="ASS88" s="294">
        <f>(ASS$87*$B101+SUM($F$8:$F$10)-((ASS$87*$B101+SUM($F$8:$F$10))/$F$11*$F$40)-($F$27*ASS$87/$D$7)-SUM($F$14:$F$26,$F$28:$F$33,$F$35:$F$36,$F$41))</f>
        <v>-533.82179022363027</v>
      </c>
      <c r="AST88" s="294">
        <f>(AST$87*$B101+SUM($F$8:$F$10)-((AST$87*$B101+SUM($F$8:$F$10))/$F$11*$F$40)-($F$27*AST$87/$D$7)-SUM($F$14:$F$26,$F$28:$F$33,$F$35:$F$36,$F$41))</f>
        <v>-533.82179022363027</v>
      </c>
      <c r="ASU88" s="294">
        <f>(ASU$87*$B101+SUM($F$8:$F$10)-((ASU$87*$B101+SUM($F$8:$F$10))/$F$11*$F$40)-($F$27*ASU$87/$D$7)-SUM($F$14:$F$26,$F$28:$F$33,$F$35:$F$36,$F$41))</f>
        <v>-533.82179022363027</v>
      </c>
      <c r="ASV88" s="294">
        <f>(ASV$87*$B101+SUM($F$8:$F$10)-((ASV$87*$B101+SUM($F$8:$F$10))/$F$11*$F$40)-($F$27*ASV$87/$D$7)-SUM($F$14:$F$26,$F$28:$F$33,$F$35:$F$36,$F$41))</f>
        <v>-533.82179022363027</v>
      </c>
      <c r="ASW88" s="294">
        <f>(ASW$87*$B101+SUM($F$8:$F$10)-((ASW$87*$B101+SUM($F$8:$F$10))/$F$11*$F$40)-($F$27*ASW$87/$D$7)-SUM($F$14:$F$26,$F$28:$F$33,$F$35:$F$36,$F$41))</f>
        <v>-533.82179022363027</v>
      </c>
      <c r="ASX88" s="294">
        <f>(ASX$87*$B101+SUM($F$8:$F$10)-((ASX$87*$B101+SUM($F$8:$F$10))/$F$11*$F$40)-($F$27*ASX$87/$D$7)-SUM($F$14:$F$26,$F$28:$F$33,$F$35:$F$36,$F$41))</f>
        <v>-533.82179022363027</v>
      </c>
      <c r="ASY88" s="294">
        <f>(ASY$87*$B101+SUM($F$8:$F$10)-((ASY$87*$B101+SUM($F$8:$F$10))/$F$11*$F$40)-($F$27*ASY$87/$D$7)-SUM($F$14:$F$26,$F$28:$F$33,$F$35:$F$36,$F$41))</f>
        <v>-533.82179022363027</v>
      </c>
      <c r="ASZ88" s="294">
        <f>(ASZ$87*$B101+SUM($F$8:$F$10)-((ASZ$87*$B101+SUM($F$8:$F$10))/$F$11*$F$40)-($F$27*ASZ$87/$D$7)-SUM($F$14:$F$26,$F$28:$F$33,$F$35:$F$36,$F$41))</f>
        <v>-533.82179022363027</v>
      </c>
      <c r="ATA88" s="294">
        <f>(ATA$87*$B101+SUM($F$8:$F$10)-((ATA$87*$B101+SUM($F$8:$F$10))/$F$11*$F$40)-($F$27*ATA$87/$D$7)-SUM($F$14:$F$26,$F$28:$F$33,$F$35:$F$36,$F$41))</f>
        <v>-533.82179022363027</v>
      </c>
      <c r="ATB88" s="294">
        <f>(ATB$87*$B101+SUM($F$8:$F$10)-((ATB$87*$B101+SUM($F$8:$F$10))/$F$11*$F$40)-($F$27*ATB$87/$D$7)-SUM($F$14:$F$26,$F$28:$F$33,$F$35:$F$36,$F$41))</f>
        <v>-533.82179022363027</v>
      </c>
      <c r="ATC88" s="294">
        <f>(ATC$87*$B101+SUM($F$8:$F$10)-((ATC$87*$B101+SUM($F$8:$F$10))/$F$11*$F$40)-($F$27*ATC$87/$D$7)-SUM($F$14:$F$26,$F$28:$F$33,$F$35:$F$36,$F$41))</f>
        <v>-533.82179022363027</v>
      </c>
      <c r="ATD88" s="294">
        <f>(ATD$87*$B101+SUM($F$8:$F$10)-((ATD$87*$B101+SUM($F$8:$F$10))/$F$11*$F$40)-($F$27*ATD$87/$D$7)-SUM($F$14:$F$26,$F$28:$F$33,$F$35:$F$36,$F$41))</f>
        <v>-533.82179022363027</v>
      </c>
      <c r="ATE88" s="294">
        <f>(ATE$87*$B101+SUM($F$8:$F$10)-((ATE$87*$B101+SUM($F$8:$F$10))/$F$11*$F$40)-($F$27*ATE$87/$D$7)-SUM($F$14:$F$26,$F$28:$F$33,$F$35:$F$36,$F$41))</f>
        <v>-533.82179022363027</v>
      </c>
      <c r="ATF88" s="294">
        <f>(ATF$87*$B101+SUM($F$8:$F$10)-((ATF$87*$B101+SUM($F$8:$F$10))/$F$11*$F$40)-($F$27*ATF$87/$D$7)-SUM($F$14:$F$26,$F$28:$F$33,$F$35:$F$36,$F$41))</f>
        <v>-533.82179022363027</v>
      </c>
      <c r="ATG88" s="294">
        <f>(ATG$87*$B101+SUM($F$8:$F$10)-((ATG$87*$B101+SUM($F$8:$F$10))/$F$11*$F$40)-($F$27*ATG$87/$D$7)-SUM($F$14:$F$26,$F$28:$F$33,$F$35:$F$36,$F$41))</f>
        <v>-533.82179022363027</v>
      </c>
      <c r="ATH88" s="294">
        <f>(ATH$87*$B101+SUM($F$8:$F$10)-((ATH$87*$B101+SUM($F$8:$F$10))/$F$11*$F$40)-($F$27*ATH$87/$D$7)-SUM($F$14:$F$26,$F$28:$F$33,$F$35:$F$36,$F$41))</f>
        <v>-533.82179022363027</v>
      </c>
      <c r="ATI88" s="294">
        <f>(ATI$87*$B101+SUM($F$8:$F$10)-((ATI$87*$B101+SUM($F$8:$F$10))/$F$11*$F$40)-($F$27*ATI$87/$D$7)-SUM($F$14:$F$26,$F$28:$F$33,$F$35:$F$36,$F$41))</f>
        <v>-533.82179022363027</v>
      </c>
      <c r="ATJ88" s="294">
        <f>(ATJ$87*$B101+SUM($F$8:$F$10)-((ATJ$87*$B101+SUM($F$8:$F$10))/$F$11*$F$40)-($F$27*ATJ$87/$D$7)-SUM($F$14:$F$26,$F$28:$F$33,$F$35:$F$36,$F$41))</f>
        <v>-533.82179022363027</v>
      </c>
      <c r="ATK88" s="294">
        <f>(ATK$87*$B101+SUM($F$8:$F$10)-((ATK$87*$B101+SUM($F$8:$F$10))/$F$11*$F$40)-($F$27*ATK$87/$D$7)-SUM($F$14:$F$26,$F$28:$F$33,$F$35:$F$36,$F$41))</f>
        <v>-533.82179022363027</v>
      </c>
      <c r="ATL88" s="294">
        <f>(ATL$87*$B101+SUM($F$8:$F$10)-((ATL$87*$B101+SUM($F$8:$F$10))/$F$11*$F$40)-($F$27*ATL$87/$D$7)-SUM($F$14:$F$26,$F$28:$F$33,$F$35:$F$36,$F$41))</f>
        <v>-533.82179022363027</v>
      </c>
      <c r="ATM88" s="294">
        <f>(ATM$87*$B101+SUM($F$8:$F$10)-((ATM$87*$B101+SUM($F$8:$F$10))/$F$11*$F$40)-($F$27*ATM$87/$D$7)-SUM($F$14:$F$26,$F$28:$F$33,$F$35:$F$36,$F$41))</f>
        <v>-533.82179022363027</v>
      </c>
      <c r="ATN88" s="294">
        <f>(ATN$87*$B101+SUM($F$8:$F$10)-((ATN$87*$B101+SUM($F$8:$F$10))/$F$11*$F$40)-($F$27*ATN$87/$D$7)-SUM($F$14:$F$26,$F$28:$F$33,$F$35:$F$36,$F$41))</f>
        <v>-533.82179022363027</v>
      </c>
      <c r="ATO88" s="294">
        <f>(ATO$87*$B101+SUM($F$8:$F$10)-((ATO$87*$B101+SUM($F$8:$F$10))/$F$11*$F$40)-($F$27*ATO$87/$D$7)-SUM($F$14:$F$26,$F$28:$F$33,$F$35:$F$36,$F$41))</f>
        <v>-533.82179022363027</v>
      </c>
      <c r="ATP88" s="294">
        <f>(ATP$87*$B101+SUM($F$8:$F$10)-((ATP$87*$B101+SUM($F$8:$F$10))/$F$11*$F$40)-($F$27*ATP$87/$D$7)-SUM($F$14:$F$26,$F$28:$F$33,$F$35:$F$36,$F$41))</f>
        <v>-533.82179022363027</v>
      </c>
      <c r="ATQ88" s="294">
        <f>(ATQ$87*$B101+SUM($F$8:$F$10)-((ATQ$87*$B101+SUM($F$8:$F$10))/$F$11*$F$40)-($F$27*ATQ$87/$D$7)-SUM($F$14:$F$26,$F$28:$F$33,$F$35:$F$36,$F$41))</f>
        <v>-533.82179022363027</v>
      </c>
      <c r="ATR88" s="294">
        <f>(ATR$87*$B101+SUM($F$8:$F$10)-((ATR$87*$B101+SUM($F$8:$F$10))/$F$11*$F$40)-($F$27*ATR$87/$D$7)-SUM($F$14:$F$26,$F$28:$F$33,$F$35:$F$36,$F$41))</f>
        <v>-533.82179022363027</v>
      </c>
      <c r="ATS88" s="294">
        <f>(ATS$87*$B101+SUM($F$8:$F$10)-((ATS$87*$B101+SUM($F$8:$F$10))/$F$11*$F$40)-($F$27*ATS$87/$D$7)-SUM($F$14:$F$26,$F$28:$F$33,$F$35:$F$36,$F$41))</f>
        <v>-533.82179022363027</v>
      </c>
      <c r="ATT88" s="294">
        <f>(ATT$87*$B101+SUM($F$8:$F$10)-((ATT$87*$B101+SUM($F$8:$F$10))/$F$11*$F$40)-($F$27*ATT$87/$D$7)-SUM($F$14:$F$26,$F$28:$F$33,$F$35:$F$36,$F$41))</f>
        <v>-533.82179022363027</v>
      </c>
      <c r="ATU88" s="294">
        <f>(ATU$87*$B101+SUM($F$8:$F$10)-((ATU$87*$B101+SUM($F$8:$F$10))/$F$11*$F$40)-($F$27*ATU$87/$D$7)-SUM($F$14:$F$26,$F$28:$F$33,$F$35:$F$36,$F$41))</f>
        <v>-533.82179022363027</v>
      </c>
      <c r="ATV88" s="294">
        <f>(ATV$87*$B101+SUM($F$8:$F$10)-((ATV$87*$B101+SUM($F$8:$F$10))/$F$11*$F$40)-($F$27*ATV$87/$D$7)-SUM($F$14:$F$26,$F$28:$F$33,$F$35:$F$36,$F$41))</f>
        <v>-533.82179022363027</v>
      </c>
      <c r="ATW88" s="294">
        <f>(ATW$87*$B101+SUM($F$8:$F$10)-((ATW$87*$B101+SUM($F$8:$F$10))/$F$11*$F$40)-($F$27*ATW$87/$D$7)-SUM($F$14:$F$26,$F$28:$F$33,$F$35:$F$36,$F$41))</f>
        <v>-533.82179022363027</v>
      </c>
      <c r="ATX88" s="294">
        <f>(ATX$87*$B101+SUM($F$8:$F$10)-((ATX$87*$B101+SUM($F$8:$F$10))/$F$11*$F$40)-($F$27*ATX$87/$D$7)-SUM($F$14:$F$26,$F$28:$F$33,$F$35:$F$36,$F$41))</f>
        <v>-533.82179022363027</v>
      </c>
      <c r="ATY88" s="294">
        <f>(ATY$87*$B101+SUM($F$8:$F$10)-((ATY$87*$B101+SUM($F$8:$F$10))/$F$11*$F$40)-($F$27*ATY$87/$D$7)-SUM($F$14:$F$26,$F$28:$F$33,$F$35:$F$36,$F$41))</f>
        <v>-533.82179022363027</v>
      </c>
      <c r="ATZ88" s="294">
        <f>(ATZ$87*$B101+SUM($F$8:$F$10)-((ATZ$87*$B101+SUM($F$8:$F$10))/$F$11*$F$40)-($F$27*ATZ$87/$D$7)-SUM($F$14:$F$26,$F$28:$F$33,$F$35:$F$36,$F$41))</f>
        <v>-533.82179022363027</v>
      </c>
      <c r="AUA88" s="294">
        <f>(AUA$87*$B101+SUM($F$8:$F$10)-((AUA$87*$B101+SUM($F$8:$F$10))/$F$11*$F$40)-($F$27*AUA$87/$D$7)-SUM($F$14:$F$26,$F$28:$F$33,$F$35:$F$36,$F$41))</f>
        <v>-533.82179022363027</v>
      </c>
      <c r="AUB88" s="294">
        <f>(AUB$87*$B101+SUM($F$8:$F$10)-((AUB$87*$B101+SUM($F$8:$F$10))/$F$11*$F$40)-($F$27*AUB$87/$D$7)-SUM($F$14:$F$26,$F$28:$F$33,$F$35:$F$36,$F$41))</f>
        <v>-533.82179022363027</v>
      </c>
      <c r="AUC88" s="294">
        <f>(AUC$87*$B101+SUM($F$8:$F$10)-((AUC$87*$B101+SUM($F$8:$F$10))/$F$11*$F$40)-($F$27*AUC$87/$D$7)-SUM($F$14:$F$26,$F$28:$F$33,$F$35:$F$36,$F$41))</f>
        <v>-533.82179022363027</v>
      </c>
      <c r="AUD88" s="294">
        <f>(AUD$87*$B101+SUM($F$8:$F$10)-((AUD$87*$B101+SUM($F$8:$F$10))/$F$11*$F$40)-($F$27*AUD$87/$D$7)-SUM($F$14:$F$26,$F$28:$F$33,$F$35:$F$36,$F$41))</f>
        <v>-533.82179022363027</v>
      </c>
      <c r="AUE88" s="294">
        <f>(AUE$87*$B101+SUM($F$8:$F$10)-((AUE$87*$B101+SUM($F$8:$F$10))/$F$11*$F$40)-($F$27*AUE$87/$D$7)-SUM($F$14:$F$26,$F$28:$F$33,$F$35:$F$36,$F$41))</f>
        <v>-533.82179022363027</v>
      </c>
      <c r="AUF88" s="294">
        <f>(AUF$87*$B101+SUM($F$8:$F$10)-((AUF$87*$B101+SUM($F$8:$F$10))/$F$11*$F$40)-($F$27*AUF$87/$D$7)-SUM($F$14:$F$26,$F$28:$F$33,$F$35:$F$36,$F$41))</f>
        <v>-533.82179022363027</v>
      </c>
      <c r="AUG88" s="294">
        <f>(AUG$87*$B101+SUM($F$8:$F$10)-((AUG$87*$B101+SUM($F$8:$F$10))/$F$11*$F$40)-($F$27*AUG$87/$D$7)-SUM($F$14:$F$26,$F$28:$F$33,$F$35:$F$36,$F$41))</f>
        <v>-533.82179022363027</v>
      </c>
      <c r="AUH88" s="294">
        <f>(AUH$87*$B101+SUM($F$8:$F$10)-((AUH$87*$B101+SUM($F$8:$F$10))/$F$11*$F$40)-($F$27*AUH$87/$D$7)-SUM($F$14:$F$26,$F$28:$F$33,$F$35:$F$36,$F$41))</f>
        <v>-533.82179022363027</v>
      </c>
      <c r="AUI88" s="294">
        <f>(AUI$87*$B101+SUM($F$8:$F$10)-((AUI$87*$B101+SUM($F$8:$F$10))/$F$11*$F$40)-($F$27*AUI$87/$D$7)-SUM($F$14:$F$26,$F$28:$F$33,$F$35:$F$36,$F$41))</f>
        <v>-533.82179022363027</v>
      </c>
      <c r="AUJ88" s="294">
        <f>(AUJ$87*$B101+SUM($F$8:$F$10)-((AUJ$87*$B101+SUM($F$8:$F$10))/$F$11*$F$40)-($F$27*AUJ$87/$D$7)-SUM($F$14:$F$26,$F$28:$F$33,$F$35:$F$36,$F$41))</f>
        <v>-533.82179022363027</v>
      </c>
      <c r="AUK88" s="294">
        <f>(AUK$87*$B101+SUM($F$8:$F$10)-((AUK$87*$B101+SUM($F$8:$F$10))/$F$11*$F$40)-($F$27*AUK$87/$D$7)-SUM($F$14:$F$26,$F$28:$F$33,$F$35:$F$36,$F$41))</f>
        <v>-533.82179022363027</v>
      </c>
      <c r="AUL88" s="294">
        <f>(AUL$87*$B101+SUM($F$8:$F$10)-((AUL$87*$B101+SUM($F$8:$F$10))/$F$11*$F$40)-($F$27*AUL$87/$D$7)-SUM($F$14:$F$26,$F$28:$F$33,$F$35:$F$36,$F$41))</f>
        <v>-533.82179022363027</v>
      </c>
      <c r="AUM88" s="294">
        <f>(AUM$87*$B101+SUM($F$8:$F$10)-((AUM$87*$B101+SUM($F$8:$F$10))/$F$11*$F$40)-($F$27*AUM$87/$D$7)-SUM($F$14:$F$26,$F$28:$F$33,$F$35:$F$36,$F$41))</f>
        <v>-533.82179022363027</v>
      </c>
      <c r="AUN88" s="294">
        <f>(AUN$87*$B101+SUM($F$8:$F$10)-((AUN$87*$B101+SUM($F$8:$F$10))/$F$11*$F$40)-($F$27*AUN$87/$D$7)-SUM($F$14:$F$26,$F$28:$F$33,$F$35:$F$36,$F$41))</f>
        <v>-533.82179022363027</v>
      </c>
      <c r="AUO88" s="294">
        <f>(AUO$87*$B101+SUM($F$8:$F$10)-((AUO$87*$B101+SUM($F$8:$F$10))/$F$11*$F$40)-($F$27*AUO$87/$D$7)-SUM($F$14:$F$26,$F$28:$F$33,$F$35:$F$36,$F$41))</f>
        <v>-533.82179022363027</v>
      </c>
      <c r="AUP88" s="294">
        <f>(AUP$87*$B101+SUM($F$8:$F$10)-((AUP$87*$B101+SUM($F$8:$F$10))/$F$11*$F$40)-($F$27*AUP$87/$D$7)-SUM($F$14:$F$26,$F$28:$F$33,$F$35:$F$36,$F$41))</f>
        <v>-533.82179022363027</v>
      </c>
      <c r="AUQ88" s="294">
        <f>(AUQ$87*$B101+SUM($F$8:$F$10)-((AUQ$87*$B101+SUM($F$8:$F$10))/$F$11*$F$40)-($F$27*AUQ$87/$D$7)-SUM($F$14:$F$26,$F$28:$F$33,$F$35:$F$36,$F$41))</f>
        <v>-533.82179022363027</v>
      </c>
      <c r="AUR88" s="294">
        <f>(AUR$87*$B101+SUM($F$8:$F$10)-((AUR$87*$B101+SUM($F$8:$F$10))/$F$11*$F$40)-($F$27*AUR$87/$D$7)-SUM($F$14:$F$26,$F$28:$F$33,$F$35:$F$36,$F$41))</f>
        <v>-533.82179022363027</v>
      </c>
      <c r="AUS88" s="294">
        <f>(AUS$87*$B101+SUM($F$8:$F$10)-((AUS$87*$B101+SUM($F$8:$F$10))/$F$11*$F$40)-($F$27*AUS$87/$D$7)-SUM($F$14:$F$26,$F$28:$F$33,$F$35:$F$36,$F$41))</f>
        <v>-533.82179022363027</v>
      </c>
      <c r="AUT88" s="294">
        <f>(AUT$87*$B101+SUM($F$8:$F$10)-((AUT$87*$B101+SUM($F$8:$F$10))/$F$11*$F$40)-($F$27*AUT$87/$D$7)-SUM($F$14:$F$26,$F$28:$F$33,$F$35:$F$36,$F$41))</f>
        <v>-533.82179022363027</v>
      </c>
      <c r="AUU88" s="294">
        <f>(AUU$87*$B101+SUM($F$8:$F$10)-((AUU$87*$B101+SUM($F$8:$F$10))/$F$11*$F$40)-($F$27*AUU$87/$D$7)-SUM($F$14:$F$26,$F$28:$F$33,$F$35:$F$36,$F$41))</f>
        <v>-533.82179022363027</v>
      </c>
      <c r="AUV88" s="294">
        <f>(AUV$87*$B101+SUM($F$8:$F$10)-((AUV$87*$B101+SUM($F$8:$F$10))/$F$11*$F$40)-($F$27*AUV$87/$D$7)-SUM($F$14:$F$26,$F$28:$F$33,$F$35:$F$36,$F$41))</f>
        <v>-533.82179022363027</v>
      </c>
      <c r="AUW88" s="294">
        <f>(AUW$87*$B101+SUM($F$8:$F$10)-((AUW$87*$B101+SUM($F$8:$F$10))/$F$11*$F$40)-($F$27*AUW$87/$D$7)-SUM($F$14:$F$26,$F$28:$F$33,$F$35:$F$36,$F$41))</f>
        <v>-533.82179022363027</v>
      </c>
      <c r="AUX88" s="294">
        <f>(AUX$87*$B101+SUM($F$8:$F$10)-((AUX$87*$B101+SUM($F$8:$F$10))/$F$11*$F$40)-($F$27*AUX$87/$D$7)-SUM($F$14:$F$26,$F$28:$F$33,$F$35:$F$36,$F$41))</f>
        <v>-533.82179022363027</v>
      </c>
      <c r="AUY88" s="294">
        <f>(AUY$87*$B101+SUM($F$8:$F$10)-((AUY$87*$B101+SUM($F$8:$F$10))/$F$11*$F$40)-($F$27*AUY$87/$D$7)-SUM($F$14:$F$26,$F$28:$F$33,$F$35:$F$36,$F$41))</f>
        <v>-533.82179022363027</v>
      </c>
      <c r="AUZ88" s="294">
        <f>(AUZ$87*$B101+SUM($F$8:$F$10)-((AUZ$87*$B101+SUM($F$8:$F$10))/$F$11*$F$40)-($F$27*AUZ$87/$D$7)-SUM($F$14:$F$26,$F$28:$F$33,$F$35:$F$36,$F$41))</f>
        <v>-533.82179022363027</v>
      </c>
      <c r="AVA88" s="294">
        <f>(AVA$87*$B101+SUM($F$8:$F$10)-((AVA$87*$B101+SUM($F$8:$F$10))/$F$11*$F$40)-($F$27*AVA$87/$D$7)-SUM($F$14:$F$26,$F$28:$F$33,$F$35:$F$36,$F$41))</f>
        <v>-533.82179022363027</v>
      </c>
      <c r="AVB88" s="294">
        <f>(AVB$87*$B101+SUM($F$8:$F$10)-((AVB$87*$B101+SUM($F$8:$F$10))/$F$11*$F$40)-($F$27*AVB$87/$D$7)-SUM($F$14:$F$26,$F$28:$F$33,$F$35:$F$36,$F$41))</f>
        <v>-533.82179022363027</v>
      </c>
      <c r="AVC88" s="294">
        <f>(AVC$87*$B101+SUM($F$8:$F$10)-((AVC$87*$B101+SUM($F$8:$F$10))/$F$11*$F$40)-($F$27*AVC$87/$D$7)-SUM($F$14:$F$26,$F$28:$F$33,$F$35:$F$36,$F$41))</f>
        <v>-533.82179022363027</v>
      </c>
      <c r="AVD88" s="294">
        <f>(AVD$87*$B101+SUM($F$8:$F$10)-((AVD$87*$B101+SUM($F$8:$F$10))/$F$11*$F$40)-($F$27*AVD$87/$D$7)-SUM($F$14:$F$26,$F$28:$F$33,$F$35:$F$36,$F$41))</f>
        <v>-533.82179022363027</v>
      </c>
      <c r="AVE88" s="294">
        <f>(AVE$87*$B101+SUM($F$8:$F$10)-((AVE$87*$B101+SUM($F$8:$F$10))/$F$11*$F$40)-($F$27*AVE$87/$D$7)-SUM($F$14:$F$26,$F$28:$F$33,$F$35:$F$36,$F$41))</f>
        <v>-533.82179022363027</v>
      </c>
      <c r="AVF88" s="294">
        <f>(AVF$87*$B101+SUM($F$8:$F$10)-((AVF$87*$B101+SUM($F$8:$F$10))/$F$11*$F$40)-($F$27*AVF$87/$D$7)-SUM($F$14:$F$26,$F$28:$F$33,$F$35:$F$36,$F$41))</f>
        <v>-533.82179022363027</v>
      </c>
      <c r="AVG88" s="294">
        <f>(AVG$87*$B101+SUM($F$8:$F$10)-((AVG$87*$B101+SUM($F$8:$F$10))/$F$11*$F$40)-($F$27*AVG$87/$D$7)-SUM($F$14:$F$26,$F$28:$F$33,$F$35:$F$36,$F$41))</f>
        <v>-533.82179022363027</v>
      </c>
      <c r="AVH88" s="294">
        <f>(AVH$87*$B101+SUM($F$8:$F$10)-((AVH$87*$B101+SUM($F$8:$F$10))/$F$11*$F$40)-($F$27*AVH$87/$D$7)-SUM($F$14:$F$26,$F$28:$F$33,$F$35:$F$36,$F$41))</f>
        <v>-533.82179022363027</v>
      </c>
      <c r="AVI88" s="294">
        <f>(AVI$87*$B101+SUM($F$8:$F$10)-((AVI$87*$B101+SUM($F$8:$F$10))/$F$11*$F$40)-($F$27*AVI$87/$D$7)-SUM($F$14:$F$26,$F$28:$F$33,$F$35:$F$36,$F$41))</f>
        <v>-533.82179022363027</v>
      </c>
      <c r="AVJ88" s="294">
        <f>(AVJ$87*$B101+SUM($F$8:$F$10)-((AVJ$87*$B101+SUM($F$8:$F$10))/$F$11*$F$40)-($F$27*AVJ$87/$D$7)-SUM($F$14:$F$26,$F$28:$F$33,$F$35:$F$36,$F$41))</f>
        <v>-533.82179022363027</v>
      </c>
      <c r="AVK88" s="294">
        <f>(AVK$87*$B101+SUM($F$8:$F$10)-((AVK$87*$B101+SUM($F$8:$F$10))/$F$11*$F$40)-($F$27*AVK$87/$D$7)-SUM($F$14:$F$26,$F$28:$F$33,$F$35:$F$36,$F$41))</f>
        <v>-533.82179022363027</v>
      </c>
      <c r="AVL88" s="294">
        <f>(AVL$87*$B101+SUM($F$8:$F$10)-((AVL$87*$B101+SUM($F$8:$F$10))/$F$11*$F$40)-($F$27*AVL$87/$D$7)-SUM($F$14:$F$26,$F$28:$F$33,$F$35:$F$36,$F$41))</f>
        <v>-533.82179022363027</v>
      </c>
      <c r="AVM88" s="294">
        <f>(AVM$87*$B101+SUM($F$8:$F$10)-((AVM$87*$B101+SUM($F$8:$F$10))/$F$11*$F$40)-($F$27*AVM$87/$D$7)-SUM($F$14:$F$26,$F$28:$F$33,$F$35:$F$36,$F$41))</f>
        <v>-533.82179022363027</v>
      </c>
      <c r="AVN88" s="294">
        <f>(AVN$87*$B101+SUM($F$8:$F$10)-((AVN$87*$B101+SUM($F$8:$F$10))/$F$11*$F$40)-($F$27*AVN$87/$D$7)-SUM($F$14:$F$26,$F$28:$F$33,$F$35:$F$36,$F$41))</f>
        <v>-533.82179022363027</v>
      </c>
      <c r="AVO88" s="294">
        <f>(AVO$87*$B101+SUM($F$8:$F$10)-((AVO$87*$B101+SUM($F$8:$F$10))/$F$11*$F$40)-($F$27*AVO$87/$D$7)-SUM($F$14:$F$26,$F$28:$F$33,$F$35:$F$36,$F$41))</f>
        <v>-533.82179022363027</v>
      </c>
      <c r="AVP88" s="294">
        <f>(AVP$87*$B101+SUM($F$8:$F$10)-((AVP$87*$B101+SUM($F$8:$F$10))/$F$11*$F$40)-($F$27*AVP$87/$D$7)-SUM($F$14:$F$26,$F$28:$F$33,$F$35:$F$36,$F$41))</f>
        <v>-533.82179022363027</v>
      </c>
      <c r="AVQ88" s="294">
        <f>(AVQ$87*$B101+SUM($F$8:$F$10)-((AVQ$87*$B101+SUM($F$8:$F$10))/$F$11*$F$40)-($F$27*AVQ$87/$D$7)-SUM($F$14:$F$26,$F$28:$F$33,$F$35:$F$36,$F$41))</f>
        <v>-533.82179022363027</v>
      </c>
      <c r="AVR88" s="294">
        <f>(AVR$87*$B101+SUM($F$8:$F$10)-((AVR$87*$B101+SUM($F$8:$F$10))/$F$11*$F$40)-($F$27*AVR$87/$D$7)-SUM($F$14:$F$26,$F$28:$F$33,$F$35:$F$36,$F$41))</f>
        <v>-533.82179022363027</v>
      </c>
      <c r="AVS88" s="294">
        <f>(AVS$87*$B101+SUM($F$8:$F$10)-((AVS$87*$B101+SUM($F$8:$F$10))/$F$11*$F$40)-($F$27*AVS$87/$D$7)-SUM($F$14:$F$26,$F$28:$F$33,$F$35:$F$36,$F$41))</f>
        <v>-533.82179022363027</v>
      </c>
      <c r="AVT88" s="294">
        <f>(AVT$87*$B101+SUM($F$8:$F$10)-((AVT$87*$B101+SUM($F$8:$F$10))/$F$11*$F$40)-($F$27*AVT$87/$D$7)-SUM($F$14:$F$26,$F$28:$F$33,$F$35:$F$36,$F$41))</f>
        <v>-533.82179022363027</v>
      </c>
      <c r="AVU88" s="294">
        <f>(AVU$87*$B101+SUM($F$8:$F$10)-((AVU$87*$B101+SUM($F$8:$F$10))/$F$11*$F$40)-($F$27*AVU$87/$D$7)-SUM($F$14:$F$26,$F$28:$F$33,$F$35:$F$36,$F$41))</f>
        <v>-533.82179022363027</v>
      </c>
      <c r="AVV88" s="294">
        <f>(AVV$87*$B101+SUM($F$8:$F$10)-((AVV$87*$B101+SUM($F$8:$F$10))/$F$11*$F$40)-($F$27*AVV$87/$D$7)-SUM($F$14:$F$26,$F$28:$F$33,$F$35:$F$36,$F$41))</f>
        <v>-533.82179022363027</v>
      </c>
      <c r="AVW88" s="294">
        <f>(AVW$87*$B101+SUM($F$8:$F$10)-((AVW$87*$B101+SUM($F$8:$F$10))/$F$11*$F$40)-($F$27*AVW$87/$D$7)-SUM($F$14:$F$26,$F$28:$F$33,$F$35:$F$36,$F$41))</f>
        <v>-533.82179022363027</v>
      </c>
      <c r="AVX88" s="294">
        <f>(AVX$87*$B101+SUM($F$8:$F$10)-((AVX$87*$B101+SUM($F$8:$F$10))/$F$11*$F$40)-($F$27*AVX$87/$D$7)-SUM($F$14:$F$26,$F$28:$F$33,$F$35:$F$36,$F$41))</f>
        <v>-533.82179022363027</v>
      </c>
      <c r="AVY88" s="294">
        <f>(AVY$87*$B101+SUM($F$8:$F$10)-((AVY$87*$B101+SUM($F$8:$F$10))/$F$11*$F$40)-($F$27*AVY$87/$D$7)-SUM($F$14:$F$26,$F$28:$F$33,$F$35:$F$36,$F$41))</f>
        <v>-533.82179022363027</v>
      </c>
      <c r="AVZ88" s="294">
        <f>(AVZ$87*$B101+SUM($F$8:$F$10)-((AVZ$87*$B101+SUM($F$8:$F$10))/$F$11*$F$40)-($F$27*AVZ$87/$D$7)-SUM($F$14:$F$26,$F$28:$F$33,$F$35:$F$36,$F$41))</f>
        <v>-533.82179022363027</v>
      </c>
      <c r="AWA88" s="294">
        <f>(AWA$87*$B101+SUM($F$8:$F$10)-((AWA$87*$B101+SUM($F$8:$F$10))/$F$11*$F$40)-($F$27*AWA$87/$D$7)-SUM($F$14:$F$26,$F$28:$F$33,$F$35:$F$36,$F$41))</f>
        <v>-533.82179022363027</v>
      </c>
      <c r="AWB88" s="294">
        <f>(AWB$87*$B101+SUM($F$8:$F$10)-((AWB$87*$B101+SUM($F$8:$F$10))/$F$11*$F$40)-($F$27*AWB$87/$D$7)-SUM($F$14:$F$26,$F$28:$F$33,$F$35:$F$36,$F$41))</f>
        <v>-533.82179022363027</v>
      </c>
      <c r="AWC88" s="294">
        <f>(AWC$87*$B101+SUM($F$8:$F$10)-((AWC$87*$B101+SUM($F$8:$F$10))/$F$11*$F$40)-($F$27*AWC$87/$D$7)-SUM($F$14:$F$26,$F$28:$F$33,$F$35:$F$36,$F$41))</f>
        <v>-533.82179022363027</v>
      </c>
      <c r="AWD88" s="294">
        <f>(AWD$87*$B101+SUM($F$8:$F$10)-((AWD$87*$B101+SUM($F$8:$F$10))/$F$11*$F$40)-($F$27*AWD$87/$D$7)-SUM($F$14:$F$26,$F$28:$F$33,$F$35:$F$36,$F$41))</f>
        <v>-533.82179022363027</v>
      </c>
      <c r="AWE88" s="294">
        <f>(AWE$87*$B101+SUM($F$8:$F$10)-((AWE$87*$B101+SUM($F$8:$F$10))/$F$11*$F$40)-($F$27*AWE$87/$D$7)-SUM($F$14:$F$26,$F$28:$F$33,$F$35:$F$36,$F$41))</f>
        <v>-533.82179022363027</v>
      </c>
      <c r="AWF88" s="294">
        <f>(AWF$87*$B101+SUM($F$8:$F$10)-((AWF$87*$B101+SUM($F$8:$F$10))/$F$11*$F$40)-($F$27*AWF$87/$D$7)-SUM($F$14:$F$26,$F$28:$F$33,$F$35:$F$36,$F$41))</f>
        <v>-533.82179022363027</v>
      </c>
      <c r="AWG88" s="294">
        <f>(AWG$87*$B101+SUM($F$8:$F$10)-((AWG$87*$B101+SUM($F$8:$F$10))/$F$11*$F$40)-($F$27*AWG$87/$D$7)-SUM($F$14:$F$26,$F$28:$F$33,$F$35:$F$36,$F$41))</f>
        <v>-533.82179022363027</v>
      </c>
      <c r="AWH88" s="294">
        <f>(AWH$87*$B101+SUM($F$8:$F$10)-((AWH$87*$B101+SUM($F$8:$F$10))/$F$11*$F$40)-($F$27*AWH$87/$D$7)-SUM($F$14:$F$26,$F$28:$F$33,$F$35:$F$36,$F$41))</f>
        <v>-533.82179022363027</v>
      </c>
      <c r="AWI88" s="294">
        <f>(AWI$87*$B101+SUM($F$8:$F$10)-((AWI$87*$B101+SUM($F$8:$F$10))/$F$11*$F$40)-($F$27*AWI$87/$D$7)-SUM($F$14:$F$26,$F$28:$F$33,$F$35:$F$36,$F$41))</f>
        <v>-533.82179022363027</v>
      </c>
      <c r="AWJ88" s="294">
        <f>(AWJ$87*$B101+SUM($F$8:$F$10)-((AWJ$87*$B101+SUM($F$8:$F$10))/$F$11*$F$40)-($F$27*AWJ$87/$D$7)-SUM($F$14:$F$26,$F$28:$F$33,$F$35:$F$36,$F$41))</f>
        <v>-533.82179022363027</v>
      </c>
      <c r="AWK88" s="294">
        <f>(AWK$87*$B101+SUM($F$8:$F$10)-((AWK$87*$B101+SUM($F$8:$F$10))/$F$11*$F$40)-($F$27*AWK$87/$D$7)-SUM($F$14:$F$26,$F$28:$F$33,$F$35:$F$36,$F$41))</f>
        <v>-533.82179022363027</v>
      </c>
      <c r="AWL88" s="294">
        <f>(AWL$87*$B101+SUM($F$8:$F$10)-((AWL$87*$B101+SUM($F$8:$F$10))/$F$11*$F$40)-($F$27*AWL$87/$D$7)-SUM($F$14:$F$26,$F$28:$F$33,$F$35:$F$36,$F$41))</f>
        <v>-533.82179022363027</v>
      </c>
      <c r="AWM88" s="294">
        <f>(AWM$87*$B101+SUM($F$8:$F$10)-((AWM$87*$B101+SUM($F$8:$F$10))/$F$11*$F$40)-($F$27*AWM$87/$D$7)-SUM($F$14:$F$26,$F$28:$F$33,$F$35:$F$36,$F$41))</f>
        <v>-533.82179022363027</v>
      </c>
      <c r="AWN88" s="294">
        <f>(AWN$87*$B101+SUM($F$8:$F$10)-((AWN$87*$B101+SUM($F$8:$F$10))/$F$11*$F$40)-($F$27*AWN$87/$D$7)-SUM($F$14:$F$26,$F$28:$F$33,$F$35:$F$36,$F$41))</f>
        <v>-533.82179022363027</v>
      </c>
      <c r="AWO88" s="294">
        <f>(AWO$87*$B101+SUM($F$8:$F$10)-((AWO$87*$B101+SUM($F$8:$F$10))/$F$11*$F$40)-($F$27*AWO$87/$D$7)-SUM($F$14:$F$26,$F$28:$F$33,$F$35:$F$36,$F$41))</f>
        <v>-533.82179022363027</v>
      </c>
      <c r="AWP88" s="294">
        <f>(AWP$87*$B101+SUM($F$8:$F$10)-((AWP$87*$B101+SUM($F$8:$F$10))/$F$11*$F$40)-($F$27*AWP$87/$D$7)-SUM($F$14:$F$26,$F$28:$F$33,$F$35:$F$36,$F$41))</f>
        <v>-533.82179022363027</v>
      </c>
      <c r="AWQ88" s="294">
        <f>(AWQ$87*$B101+SUM($F$8:$F$10)-((AWQ$87*$B101+SUM($F$8:$F$10))/$F$11*$F$40)-($F$27*AWQ$87/$D$7)-SUM($F$14:$F$26,$F$28:$F$33,$F$35:$F$36,$F$41))</f>
        <v>-533.82179022363027</v>
      </c>
      <c r="AWR88" s="294">
        <f>(AWR$87*$B101+SUM($F$8:$F$10)-((AWR$87*$B101+SUM($F$8:$F$10))/$F$11*$F$40)-($F$27*AWR$87/$D$7)-SUM($F$14:$F$26,$F$28:$F$33,$F$35:$F$36,$F$41))</f>
        <v>-533.82179022363027</v>
      </c>
      <c r="AWS88" s="294">
        <f>(AWS$87*$B101+SUM($F$8:$F$10)-((AWS$87*$B101+SUM($F$8:$F$10))/$F$11*$F$40)-($F$27*AWS$87/$D$7)-SUM($F$14:$F$26,$F$28:$F$33,$F$35:$F$36,$F$41))</f>
        <v>-533.82179022363027</v>
      </c>
      <c r="AWT88" s="294">
        <f>(AWT$87*$B101+SUM($F$8:$F$10)-((AWT$87*$B101+SUM($F$8:$F$10))/$F$11*$F$40)-($F$27*AWT$87/$D$7)-SUM($F$14:$F$26,$F$28:$F$33,$F$35:$F$36,$F$41))</f>
        <v>-533.82179022363027</v>
      </c>
      <c r="AWU88" s="294">
        <f>(AWU$87*$B101+SUM($F$8:$F$10)-((AWU$87*$B101+SUM($F$8:$F$10))/$F$11*$F$40)-($F$27*AWU$87/$D$7)-SUM($F$14:$F$26,$F$28:$F$33,$F$35:$F$36,$F$41))</f>
        <v>-533.82179022363027</v>
      </c>
      <c r="AWV88" s="294">
        <f>(AWV$87*$B101+SUM($F$8:$F$10)-((AWV$87*$B101+SUM($F$8:$F$10))/$F$11*$F$40)-($F$27*AWV$87/$D$7)-SUM($F$14:$F$26,$F$28:$F$33,$F$35:$F$36,$F$41))</f>
        <v>-533.82179022363027</v>
      </c>
      <c r="AWW88" s="294">
        <f>(AWW$87*$B101+SUM($F$8:$F$10)-((AWW$87*$B101+SUM($F$8:$F$10))/$F$11*$F$40)-($F$27*AWW$87/$D$7)-SUM($F$14:$F$26,$F$28:$F$33,$F$35:$F$36,$F$41))</f>
        <v>-533.82179022363027</v>
      </c>
      <c r="AWX88" s="294">
        <f>(AWX$87*$B101+SUM($F$8:$F$10)-((AWX$87*$B101+SUM($F$8:$F$10))/$F$11*$F$40)-($F$27*AWX$87/$D$7)-SUM($F$14:$F$26,$F$28:$F$33,$F$35:$F$36,$F$41))</f>
        <v>-533.82179022363027</v>
      </c>
      <c r="AWY88" s="294">
        <f>(AWY$87*$B101+SUM($F$8:$F$10)-((AWY$87*$B101+SUM($F$8:$F$10))/$F$11*$F$40)-($F$27*AWY$87/$D$7)-SUM($F$14:$F$26,$F$28:$F$33,$F$35:$F$36,$F$41))</f>
        <v>-533.82179022363027</v>
      </c>
      <c r="AWZ88" s="294">
        <f>(AWZ$87*$B101+SUM($F$8:$F$10)-((AWZ$87*$B101+SUM($F$8:$F$10))/$F$11*$F$40)-($F$27*AWZ$87/$D$7)-SUM($F$14:$F$26,$F$28:$F$33,$F$35:$F$36,$F$41))</f>
        <v>-533.82179022363027</v>
      </c>
      <c r="AXA88" s="294">
        <f>(AXA$87*$B101+SUM($F$8:$F$10)-((AXA$87*$B101+SUM($F$8:$F$10))/$F$11*$F$40)-($F$27*AXA$87/$D$7)-SUM($F$14:$F$26,$F$28:$F$33,$F$35:$F$36,$F$41))</f>
        <v>-533.82179022363027</v>
      </c>
      <c r="AXB88" s="294">
        <f>(AXB$87*$B101+SUM($F$8:$F$10)-((AXB$87*$B101+SUM($F$8:$F$10))/$F$11*$F$40)-($F$27*AXB$87/$D$7)-SUM($F$14:$F$26,$F$28:$F$33,$F$35:$F$36,$F$41))</f>
        <v>-533.82179022363027</v>
      </c>
      <c r="AXC88" s="294">
        <f>(AXC$87*$B101+SUM($F$8:$F$10)-((AXC$87*$B101+SUM($F$8:$F$10))/$F$11*$F$40)-($F$27*AXC$87/$D$7)-SUM($F$14:$F$26,$F$28:$F$33,$F$35:$F$36,$F$41))</f>
        <v>-533.82179022363027</v>
      </c>
      <c r="AXD88" s="294">
        <f>(AXD$87*$B101+SUM($F$8:$F$10)-((AXD$87*$B101+SUM($F$8:$F$10))/$F$11*$F$40)-($F$27*AXD$87/$D$7)-SUM($F$14:$F$26,$F$28:$F$33,$F$35:$F$36,$F$41))</f>
        <v>-533.82179022363027</v>
      </c>
      <c r="AXE88" s="294">
        <f>(AXE$87*$B101+SUM($F$8:$F$10)-((AXE$87*$B101+SUM($F$8:$F$10))/$F$11*$F$40)-($F$27*AXE$87/$D$7)-SUM($F$14:$F$26,$F$28:$F$33,$F$35:$F$36,$F$41))</f>
        <v>-533.82179022363027</v>
      </c>
      <c r="AXF88" s="294">
        <f>(AXF$87*$B101+SUM($F$8:$F$10)-((AXF$87*$B101+SUM($F$8:$F$10))/$F$11*$F$40)-($F$27*AXF$87/$D$7)-SUM($F$14:$F$26,$F$28:$F$33,$F$35:$F$36,$F$41))</f>
        <v>-533.82179022363027</v>
      </c>
      <c r="AXG88" s="294">
        <f>(AXG$87*$B101+SUM($F$8:$F$10)-((AXG$87*$B101+SUM($F$8:$F$10))/$F$11*$F$40)-($F$27*AXG$87/$D$7)-SUM($F$14:$F$26,$F$28:$F$33,$F$35:$F$36,$F$41))</f>
        <v>-533.82179022363027</v>
      </c>
      <c r="AXH88" s="294">
        <f>(AXH$87*$B101+SUM($F$8:$F$10)-((AXH$87*$B101+SUM($F$8:$F$10))/$F$11*$F$40)-($F$27*AXH$87/$D$7)-SUM($F$14:$F$26,$F$28:$F$33,$F$35:$F$36,$F$41))</f>
        <v>-533.82179022363027</v>
      </c>
      <c r="AXI88" s="294">
        <f>(AXI$87*$B101+SUM($F$8:$F$10)-((AXI$87*$B101+SUM($F$8:$F$10))/$F$11*$F$40)-($F$27*AXI$87/$D$7)-SUM($F$14:$F$26,$F$28:$F$33,$F$35:$F$36,$F$41))</f>
        <v>-533.82179022363027</v>
      </c>
      <c r="AXJ88" s="294">
        <f>(AXJ$87*$B101+SUM($F$8:$F$10)-((AXJ$87*$B101+SUM($F$8:$F$10))/$F$11*$F$40)-($F$27*AXJ$87/$D$7)-SUM($F$14:$F$26,$F$28:$F$33,$F$35:$F$36,$F$41))</f>
        <v>-533.82179022363027</v>
      </c>
      <c r="AXK88" s="294">
        <f>(AXK$87*$B101+SUM($F$8:$F$10)-((AXK$87*$B101+SUM($F$8:$F$10))/$F$11*$F$40)-($F$27*AXK$87/$D$7)-SUM($F$14:$F$26,$F$28:$F$33,$F$35:$F$36,$F$41))</f>
        <v>-533.82179022363027</v>
      </c>
      <c r="AXL88" s="294">
        <f>(AXL$87*$B101+SUM($F$8:$F$10)-((AXL$87*$B101+SUM($F$8:$F$10))/$F$11*$F$40)-($F$27*AXL$87/$D$7)-SUM($F$14:$F$26,$F$28:$F$33,$F$35:$F$36,$F$41))</f>
        <v>-533.82179022363027</v>
      </c>
      <c r="AXM88" s="294">
        <f>(AXM$87*$B101+SUM($F$8:$F$10)-((AXM$87*$B101+SUM($F$8:$F$10))/$F$11*$F$40)-($F$27*AXM$87/$D$7)-SUM($F$14:$F$26,$F$28:$F$33,$F$35:$F$36,$F$41))</f>
        <v>-533.82179022363027</v>
      </c>
      <c r="AXN88" s="294">
        <f>(AXN$87*$B101+SUM($F$8:$F$10)-((AXN$87*$B101+SUM($F$8:$F$10))/$F$11*$F$40)-($F$27*AXN$87/$D$7)-SUM($F$14:$F$26,$F$28:$F$33,$F$35:$F$36,$F$41))</f>
        <v>-533.82179022363027</v>
      </c>
      <c r="AXO88" s="294">
        <f>(AXO$87*$B101+SUM($F$8:$F$10)-((AXO$87*$B101+SUM($F$8:$F$10))/$F$11*$F$40)-($F$27*AXO$87/$D$7)-SUM($F$14:$F$26,$F$28:$F$33,$F$35:$F$36,$F$41))</f>
        <v>-533.82179022363027</v>
      </c>
      <c r="AXP88" s="294">
        <f>(AXP$87*$B101+SUM($F$8:$F$10)-((AXP$87*$B101+SUM($F$8:$F$10))/$F$11*$F$40)-($F$27*AXP$87/$D$7)-SUM($F$14:$F$26,$F$28:$F$33,$F$35:$F$36,$F$41))</f>
        <v>-533.82179022363027</v>
      </c>
      <c r="AXQ88" s="294">
        <f>(AXQ$87*$B101+SUM($F$8:$F$10)-((AXQ$87*$B101+SUM($F$8:$F$10))/$F$11*$F$40)-($F$27*AXQ$87/$D$7)-SUM($F$14:$F$26,$F$28:$F$33,$F$35:$F$36,$F$41))</f>
        <v>-533.82179022363027</v>
      </c>
      <c r="AXR88" s="294">
        <f>(AXR$87*$B101+SUM($F$8:$F$10)-((AXR$87*$B101+SUM($F$8:$F$10))/$F$11*$F$40)-($F$27*AXR$87/$D$7)-SUM($F$14:$F$26,$F$28:$F$33,$F$35:$F$36,$F$41))</f>
        <v>-533.82179022363027</v>
      </c>
      <c r="AXS88" s="294">
        <f>(AXS$87*$B101+SUM($F$8:$F$10)-((AXS$87*$B101+SUM($F$8:$F$10))/$F$11*$F$40)-($F$27*AXS$87/$D$7)-SUM($F$14:$F$26,$F$28:$F$33,$F$35:$F$36,$F$41))</f>
        <v>-533.82179022363027</v>
      </c>
      <c r="AXT88" s="294">
        <f>(AXT$87*$B101+SUM($F$8:$F$10)-((AXT$87*$B101+SUM($F$8:$F$10))/$F$11*$F$40)-($F$27*AXT$87/$D$7)-SUM($F$14:$F$26,$F$28:$F$33,$F$35:$F$36,$F$41))</f>
        <v>-533.82179022363027</v>
      </c>
      <c r="AXU88" s="294">
        <f>(AXU$87*$B101+SUM($F$8:$F$10)-((AXU$87*$B101+SUM($F$8:$F$10))/$F$11*$F$40)-($F$27*AXU$87/$D$7)-SUM($F$14:$F$26,$F$28:$F$33,$F$35:$F$36,$F$41))</f>
        <v>-533.82179022363027</v>
      </c>
      <c r="AXV88" s="294">
        <f>(AXV$87*$B101+SUM($F$8:$F$10)-((AXV$87*$B101+SUM($F$8:$F$10))/$F$11*$F$40)-($F$27*AXV$87/$D$7)-SUM($F$14:$F$26,$F$28:$F$33,$F$35:$F$36,$F$41))</f>
        <v>-533.82179022363027</v>
      </c>
      <c r="AXW88" s="294">
        <f>(AXW$87*$B101+SUM($F$8:$F$10)-((AXW$87*$B101+SUM($F$8:$F$10))/$F$11*$F$40)-($F$27*AXW$87/$D$7)-SUM($F$14:$F$26,$F$28:$F$33,$F$35:$F$36,$F$41))</f>
        <v>-533.82179022363027</v>
      </c>
      <c r="AXX88" s="294">
        <f>(AXX$87*$B101+SUM($F$8:$F$10)-((AXX$87*$B101+SUM($F$8:$F$10))/$F$11*$F$40)-($F$27*AXX$87/$D$7)-SUM($F$14:$F$26,$F$28:$F$33,$F$35:$F$36,$F$41))</f>
        <v>-533.82179022363027</v>
      </c>
      <c r="AXY88" s="294">
        <f>(AXY$87*$B101+SUM($F$8:$F$10)-((AXY$87*$B101+SUM($F$8:$F$10))/$F$11*$F$40)-($F$27*AXY$87/$D$7)-SUM($F$14:$F$26,$F$28:$F$33,$F$35:$F$36,$F$41))</f>
        <v>-533.82179022363027</v>
      </c>
      <c r="AXZ88" s="294">
        <f>(AXZ$87*$B101+SUM($F$8:$F$10)-((AXZ$87*$B101+SUM($F$8:$F$10))/$F$11*$F$40)-($F$27*AXZ$87/$D$7)-SUM($F$14:$F$26,$F$28:$F$33,$F$35:$F$36,$F$41))</f>
        <v>-533.82179022363027</v>
      </c>
      <c r="AYA88" s="294">
        <f>(AYA$87*$B101+SUM($F$8:$F$10)-((AYA$87*$B101+SUM($F$8:$F$10))/$F$11*$F$40)-($F$27*AYA$87/$D$7)-SUM($F$14:$F$26,$F$28:$F$33,$F$35:$F$36,$F$41))</f>
        <v>-533.82179022363027</v>
      </c>
      <c r="AYB88" s="294">
        <f>(AYB$87*$B101+SUM($F$8:$F$10)-((AYB$87*$B101+SUM($F$8:$F$10))/$F$11*$F$40)-($F$27*AYB$87/$D$7)-SUM($F$14:$F$26,$F$28:$F$33,$F$35:$F$36,$F$41))</f>
        <v>-533.82179022363027</v>
      </c>
      <c r="AYC88" s="294">
        <f>(AYC$87*$B101+SUM($F$8:$F$10)-((AYC$87*$B101+SUM($F$8:$F$10))/$F$11*$F$40)-($F$27*AYC$87/$D$7)-SUM($F$14:$F$26,$F$28:$F$33,$F$35:$F$36,$F$41))</f>
        <v>-533.82179022363027</v>
      </c>
      <c r="AYD88" s="294">
        <f>(AYD$87*$B101+SUM($F$8:$F$10)-((AYD$87*$B101+SUM($F$8:$F$10))/$F$11*$F$40)-($F$27*AYD$87/$D$7)-SUM($F$14:$F$26,$F$28:$F$33,$F$35:$F$36,$F$41))</f>
        <v>-533.82179022363027</v>
      </c>
      <c r="AYE88" s="294">
        <f>(AYE$87*$B101+SUM($F$8:$F$10)-((AYE$87*$B101+SUM($F$8:$F$10))/$F$11*$F$40)-($F$27*AYE$87/$D$7)-SUM($F$14:$F$26,$F$28:$F$33,$F$35:$F$36,$F$41))</f>
        <v>-533.82179022363027</v>
      </c>
      <c r="AYF88" s="294">
        <f>(AYF$87*$B101+SUM($F$8:$F$10)-((AYF$87*$B101+SUM($F$8:$F$10))/$F$11*$F$40)-($F$27*AYF$87/$D$7)-SUM($F$14:$F$26,$F$28:$F$33,$F$35:$F$36,$F$41))</f>
        <v>-533.82179022363027</v>
      </c>
      <c r="AYG88" s="294">
        <f>(AYG$87*$B101+SUM($F$8:$F$10)-((AYG$87*$B101+SUM($F$8:$F$10))/$F$11*$F$40)-($F$27*AYG$87/$D$7)-SUM($F$14:$F$26,$F$28:$F$33,$F$35:$F$36,$F$41))</f>
        <v>-533.82179022363027</v>
      </c>
      <c r="AYH88" s="294">
        <f>(AYH$87*$B101+SUM($F$8:$F$10)-((AYH$87*$B101+SUM($F$8:$F$10))/$F$11*$F$40)-($F$27*AYH$87/$D$7)-SUM($F$14:$F$26,$F$28:$F$33,$F$35:$F$36,$F$41))</f>
        <v>-533.82179022363027</v>
      </c>
      <c r="AYI88" s="294">
        <f>(AYI$87*$B101+SUM($F$8:$F$10)-((AYI$87*$B101+SUM($F$8:$F$10))/$F$11*$F$40)-($F$27*AYI$87/$D$7)-SUM($F$14:$F$26,$F$28:$F$33,$F$35:$F$36,$F$41))</f>
        <v>-533.82179022363027</v>
      </c>
      <c r="AYJ88" s="294">
        <f>(AYJ$87*$B101+SUM($F$8:$F$10)-((AYJ$87*$B101+SUM($F$8:$F$10))/$F$11*$F$40)-($F$27*AYJ$87/$D$7)-SUM($F$14:$F$26,$F$28:$F$33,$F$35:$F$36,$F$41))</f>
        <v>-533.82179022363027</v>
      </c>
      <c r="AYK88" s="294">
        <f>(AYK$87*$B101+SUM($F$8:$F$10)-((AYK$87*$B101+SUM($F$8:$F$10))/$F$11*$F$40)-($F$27*AYK$87/$D$7)-SUM($F$14:$F$26,$F$28:$F$33,$F$35:$F$36,$F$41))</f>
        <v>-533.82179022363027</v>
      </c>
      <c r="AYL88" s="294">
        <f>(AYL$87*$B101+SUM($F$8:$F$10)-((AYL$87*$B101+SUM($F$8:$F$10))/$F$11*$F$40)-($F$27*AYL$87/$D$7)-SUM($F$14:$F$26,$F$28:$F$33,$F$35:$F$36,$F$41))</f>
        <v>-533.82179022363027</v>
      </c>
      <c r="AYM88" s="294">
        <f>(AYM$87*$B101+SUM($F$8:$F$10)-((AYM$87*$B101+SUM($F$8:$F$10))/$F$11*$F$40)-($F$27*AYM$87/$D$7)-SUM($F$14:$F$26,$F$28:$F$33,$F$35:$F$36,$F$41))</f>
        <v>-533.82179022363027</v>
      </c>
      <c r="AYN88" s="294">
        <f>(AYN$87*$B101+SUM($F$8:$F$10)-((AYN$87*$B101+SUM($F$8:$F$10))/$F$11*$F$40)-($F$27*AYN$87/$D$7)-SUM($F$14:$F$26,$F$28:$F$33,$F$35:$F$36,$F$41))</f>
        <v>-533.82179022363027</v>
      </c>
      <c r="AYO88" s="294">
        <f>(AYO$87*$B101+SUM($F$8:$F$10)-((AYO$87*$B101+SUM($F$8:$F$10))/$F$11*$F$40)-($F$27*AYO$87/$D$7)-SUM($F$14:$F$26,$F$28:$F$33,$F$35:$F$36,$F$41))</f>
        <v>-533.82179022363027</v>
      </c>
      <c r="AYP88" s="294">
        <f>(AYP$87*$B101+SUM($F$8:$F$10)-((AYP$87*$B101+SUM($F$8:$F$10))/$F$11*$F$40)-($F$27*AYP$87/$D$7)-SUM($F$14:$F$26,$F$28:$F$33,$F$35:$F$36,$F$41))</f>
        <v>-533.82179022363027</v>
      </c>
      <c r="AYQ88" s="294">
        <f>(AYQ$87*$B101+SUM($F$8:$F$10)-((AYQ$87*$B101+SUM($F$8:$F$10))/$F$11*$F$40)-($F$27*AYQ$87/$D$7)-SUM($F$14:$F$26,$F$28:$F$33,$F$35:$F$36,$F$41))</f>
        <v>-533.82179022363027</v>
      </c>
      <c r="AYR88" s="294">
        <f>(AYR$87*$B101+SUM($F$8:$F$10)-((AYR$87*$B101+SUM($F$8:$F$10))/$F$11*$F$40)-($F$27*AYR$87/$D$7)-SUM($F$14:$F$26,$F$28:$F$33,$F$35:$F$36,$F$41))</f>
        <v>-533.82179022363027</v>
      </c>
      <c r="AYS88" s="294">
        <f>(AYS$87*$B101+SUM($F$8:$F$10)-((AYS$87*$B101+SUM($F$8:$F$10))/$F$11*$F$40)-($F$27*AYS$87/$D$7)-SUM($F$14:$F$26,$F$28:$F$33,$F$35:$F$36,$F$41))</f>
        <v>-533.82179022363027</v>
      </c>
      <c r="AYT88" s="294">
        <f>(AYT$87*$B101+SUM($F$8:$F$10)-((AYT$87*$B101+SUM($F$8:$F$10))/$F$11*$F$40)-($F$27*AYT$87/$D$7)-SUM($F$14:$F$26,$F$28:$F$33,$F$35:$F$36,$F$41))</f>
        <v>-533.82179022363027</v>
      </c>
      <c r="AYU88" s="294">
        <f>(AYU$87*$B101+SUM($F$8:$F$10)-((AYU$87*$B101+SUM($F$8:$F$10))/$F$11*$F$40)-($F$27*AYU$87/$D$7)-SUM($F$14:$F$26,$F$28:$F$33,$F$35:$F$36,$F$41))</f>
        <v>-533.82179022363027</v>
      </c>
      <c r="AYV88" s="294">
        <f>(AYV$87*$B101+SUM($F$8:$F$10)-((AYV$87*$B101+SUM($F$8:$F$10))/$F$11*$F$40)-($F$27*AYV$87/$D$7)-SUM($F$14:$F$26,$F$28:$F$33,$F$35:$F$36,$F$41))</f>
        <v>-533.82179022363027</v>
      </c>
      <c r="AYW88" s="294">
        <f>(AYW$87*$B101+SUM($F$8:$F$10)-((AYW$87*$B101+SUM($F$8:$F$10))/$F$11*$F$40)-($F$27*AYW$87/$D$7)-SUM($F$14:$F$26,$F$28:$F$33,$F$35:$F$36,$F$41))</f>
        <v>-533.82179022363027</v>
      </c>
      <c r="AYX88" s="294">
        <f>(AYX$87*$B101+SUM($F$8:$F$10)-((AYX$87*$B101+SUM($F$8:$F$10))/$F$11*$F$40)-($F$27*AYX$87/$D$7)-SUM($F$14:$F$26,$F$28:$F$33,$F$35:$F$36,$F$41))</f>
        <v>-533.82179022363027</v>
      </c>
      <c r="AYY88" s="294">
        <f>(AYY$87*$B101+SUM($F$8:$F$10)-((AYY$87*$B101+SUM($F$8:$F$10))/$F$11*$F$40)-($F$27*AYY$87/$D$7)-SUM($F$14:$F$26,$F$28:$F$33,$F$35:$F$36,$F$41))</f>
        <v>-533.82179022363027</v>
      </c>
      <c r="AYZ88" s="294">
        <f>(AYZ$87*$B101+SUM($F$8:$F$10)-((AYZ$87*$B101+SUM($F$8:$F$10))/$F$11*$F$40)-($F$27*AYZ$87/$D$7)-SUM($F$14:$F$26,$F$28:$F$33,$F$35:$F$36,$F$41))</f>
        <v>-533.82179022363027</v>
      </c>
      <c r="AZA88" s="294">
        <f>(AZA$87*$B101+SUM($F$8:$F$10)-((AZA$87*$B101+SUM($F$8:$F$10))/$F$11*$F$40)-($F$27*AZA$87/$D$7)-SUM($F$14:$F$26,$F$28:$F$33,$F$35:$F$36,$F$41))</f>
        <v>-533.82179022363027</v>
      </c>
      <c r="AZB88" s="294">
        <f>(AZB$87*$B101+SUM($F$8:$F$10)-((AZB$87*$B101+SUM($F$8:$F$10))/$F$11*$F$40)-($F$27*AZB$87/$D$7)-SUM($F$14:$F$26,$F$28:$F$33,$F$35:$F$36,$F$41))</f>
        <v>-533.82179022363027</v>
      </c>
      <c r="AZC88" s="294">
        <f>(AZC$87*$B101+SUM($F$8:$F$10)-((AZC$87*$B101+SUM($F$8:$F$10))/$F$11*$F$40)-($F$27*AZC$87/$D$7)-SUM($F$14:$F$26,$F$28:$F$33,$F$35:$F$36,$F$41))</f>
        <v>-533.82179022363027</v>
      </c>
      <c r="AZD88" s="294">
        <f>(AZD$87*$B101+SUM($F$8:$F$10)-((AZD$87*$B101+SUM($F$8:$F$10))/$F$11*$F$40)-($F$27*AZD$87/$D$7)-SUM($F$14:$F$26,$F$28:$F$33,$F$35:$F$36,$F$41))</f>
        <v>-533.82179022363027</v>
      </c>
      <c r="AZE88" s="294">
        <f>(AZE$87*$B101+SUM($F$8:$F$10)-((AZE$87*$B101+SUM($F$8:$F$10))/$F$11*$F$40)-($F$27*AZE$87/$D$7)-SUM($F$14:$F$26,$F$28:$F$33,$F$35:$F$36,$F$41))</f>
        <v>-533.82179022363027</v>
      </c>
      <c r="AZF88" s="294">
        <f>(AZF$87*$B101+SUM($F$8:$F$10)-((AZF$87*$B101+SUM($F$8:$F$10))/$F$11*$F$40)-($F$27*AZF$87/$D$7)-SUM($F$14:$F$26,$F$28:$F$33,$F$35:$F$36,$F$41))</f>
        <v>-533.82179022363027</v>
      </c>
      <c r="AZG88" s="294">
        <f>(AZG$87*$B101+SUM($F$8:$F$10)-((AZG$87*$B101+SUM($F$8:$F$10))/$F$11*$F$40)-($F$27*AZG$87/$D$7)-SUM($F$14:$F$26,$F$28:$F$33,$F$35:$F$36,$F$41))</f>
        <v>-533.82179022363027</v>
      </c>
      <c r="AZH88" s="294">
        <f>(AZH$87*$B101+SUM($F$8:$F$10)-((AZH$87*$B101+SUM($F$8:$F$10))/$F$11*$F$40)-($F$27*AZH$87/$D$7)-SUM($F$14:$F$26,$F$28:$F$33,$F$35:$F$36,$F$41))</f>
        <v>-533.82179022363027</v>
      </c>
      <c r="AZI88" s="294">
        <f>(AZI$87*$B101+SUM($F$8:$F$10)-((AZI$87*$B101+SUM($F$8:$F$10))/$F$11*$F$40)-($F$27*AZI$87/$D$7)-SUM($F$14:$F$26,$F$28:$F$33,$F$35:$F$36,$F$41))</f>
        <v>-533.82179022363027</v>
      </c>
      <c r="AZJ88" s="294">
        <f>(AZJ$87*$B101+SUM($F$8:$F$10)-((AZJ$87*$B101+SUM($F$8:$F$10))/$F$11*$F$40)-($F$27*AZJ$87/$D$7)-SUM($F$14:$F$26,$F$28:$F$33,$F$35:$F$36,$F$41))</f>
        <v>-533.82179022363027</v>
      </c>
      <c r="AZK88" s="294">
        <f>(AZK$87*$B101+SUM($F$8:$F$10)-((AZK$87*$B101+SUM($F$8:$F$10))/$F$11*$F$40)-($F$27*AZK$87/$D$7)-SUM($F$14:$F$26,$F$28:$F$33,$F$35:$F$36,$F$41))</f>
        <v>-533.82179022363027</v>
      </c>
      <c r="AZL88" s="294">
        <f>(AZL$87*$B101+SUM($F$8:$F$10)-((AZL$87*$B101+SUM($F$8:$F$10))/$F$11*$F$40)-($F$27*AZL$87/$D$7)-SUM($F$14:$F$26,$F$28:$F$33,$F$35:$F$36,$F$41))</f>
        <v>-533.82179022363027</v>
      </c>
      <c r="AZM88" s="294">
        <f>(AZM$87*$B101+SUM($F$8:$F$10)-((AZM$87*$B101+SUM($F$8:$F$10))/$F$11*$F$40)-($F$27*AZM$87/$D$7)-SUM($F$14:$F$26,$F$28:$F$33,$F$35:$F$36,$F$41))</f>
        <v>-533.82179022363027</v>
      </c>
      <c r="AZN88" s="294">
        <f>(AZN$87*$B101+SUM($F$8:$F$10)-((AZN$87*$B101+SUM($F$8:$F$10))/$F$11*$F$40)-($F$27*AZN$87/$D$7)-SUM($F$14:$F$26,$F$28:$F$33,$F$35:$F$36,$F$41))</f>
        <v>-533.82179022363027</v>
      </c>
      <c r="AZO88" s="294">
        <f>(AZO$87*$B101+SUM($F$8:$F$10)-((AZO$87*$B101+SUM($F$8:$F$10))/$F$11*$F$40)-($F$27*AZO$87/$D$7)-SUM($F$14:$F$26,$F$28:$F$33,$F$35:$F$36,$F$41))</f>
        <v>-533.82179022363027</v>
      </c>
      <c r="AZP88" s="294">
        <f>(AZP$87*$B101+SUM($F$8:$F$10)-((AZP$87*$B101+SUM($F$8:$F$10))/$F$11*$F$40)-($F$27*AZP$87/$D$7)-SUM($F$14:$F$26,$F$28:$F$33,$F$35:$F$36,$F$41))</f>
        <v>-533.82179022363027</v>
      </c>
      <c r="AZQ88" s="294">
        <f>(AZQ$87*$B101+SUM($F$8:$F$10)-((AZQ$87*$B101+SUM($F$8:$F$10))/$F$11*$F$40)-($F$27*AZQ$87/$D$7)-SUM($F$14:$F$26,$F$28:$F$33,$F$35:$F$36,$F$41))</f>
        <v>-533.82179022363027</v>
      </c>
      <c r="AZR88" s="294">
        <f>(AZR$87*$B101+SUM($F$8:$F$10)-((AZR$87*$B101+SUM($F$8:$F$10))/$F$11*$F$40)-($F$27*AZR$87/$D$7)-SUM($F$14:$F$26,$F$28:$F$33,$F$35:$F$36,$F$41))</f>
        <v>-533.82179022363027</v>
      </c>
      <c r="AZS88" s="294">
        <f>(AZS$87*$B101+SUM($F$8:$F$10)-((AZS$87*$B101+SUM($F$8:$F$10))/$F$11*$F$40)-($F$27*AZS$87/$D$7)-SUM($F$14:$F$26,$F$28:$F$33,$F$35:$F$36,$F$41))</f>
        <v>-533.82179022363027</v>
      </c>
      <c r="AZT88" s="294">
        <f>(AZT$87*$B101+SUM($F$8:$F$10)-((AZT$87*$B101+SUM($F$8:$F$10))/$F$11*$F$40)-($F$27*AZT$87/$D$7)-SUM($F$14:$F$26,$F$28:$F$33,$F$35:$F$36,$F$41))</f>
        <v>-533.82179022363027</v>
      </c>
      <c r="AZU88" s="294">
        <f>(AZU$87*$B101+SUM($F$8:$F$10)-((AZU$87*$B101+SUM($F$8:$F$10))/$F$11*$F$40)-($F$27*AZU$87/$D$7)-SUM($F$14:$F$26,$F$28:$F$33,$F$35:$F$36,$F$41))</f>
        <v>-533.82179022363027</v>
      </c>
      <c r="AZV88" s="294">
        <f>(AZV$87*$B101+SUM($F$8:$F$10)-((AZV$87*$B101+SUM($F$8:$F$10))/$F$11*$F$40)-($F$27*AZV$87/$D$7)-SUM($F$14:$F$26,$F$28:$F$33,$F$35:$F$36,$F$41))</f>
        <v>-533.82179022363027</v>
      </c>
      <c r="AZW88" s="294">
        <f>(AZW$87*$B101+SUM($F$8:$F$10)-((AZW$87*$B101+SUM($F$8:$F$10))/$F$11*$F$40)-($F$27*AZW$87/$D$7)-SUM($F$14:$F$26,$F$28:$F$33,$F$35:$F$36,$F$41))</f>
        <v>-533.82179022363027</v>
      </c>
      <c r="AZX88" s="294">
        <f>(AZX$87*$B101+SUM($F$8:$F$10)-((AZX$87*$B101+SUM($F$8:$F$10))/$F$11*$F$40)-($F$27*AZX$87/$D$7)-SUM($F$14:$F$26,$F$28:$F$33,$F$35:$F$36,$F$41))</f>
        <v>-533.82179022363027</v>
      </c>
      <c r="AZY88" s="294">
        <f>(AZY$87*$B101+SUM($F$8:$F$10)-((AZY$87*$B101+SUM($F$8:$F$10))/$F$11*$F$40)-($F$27*AZY$87/$D$7)-SUM($F$14:$F$26,$F$28:$F$33,$F$35:$F$36,$F$41))</f>
        <v>-533.82179022363027</v>
      </c>
      <c r="AZZ88" s="294">
        <f>(AZZ$87*$B101+SUM($F$8:$F$10)-((AZZ$87*$B101+SUM($F$8:$F$10))/$F$11*$F$40)-($F$27*AZZ$87/$D$7)-SUM($F$14:$F$26,$F$28:$F$33,$F$35:$F$36,$F$41))</f>
        <v>-533.82179022363027</v>
      </c>
      <c r="BAA88" s="294">
        <f>(BAA$87*$B101+SUM($F$8:$F$10)-((BAA$87*$B101+SUM($F$8:$F$10))/$F$11*$F$40)-($F$27*BAA$87/$D$7)-SUM($F$14:$F$26,$F$28:$F$33,$F$35:$F$36,$F$41))</f>
        <v>-533.82179022363027</v>
      </c>
      <c r="BAB88" s="294">
        <f>(BAB$87*$B101+SUM($F$8:$F$10)-((BAB$87*$B101+SUM($F$8:$F$10))/$F$11*$F$40)-($F$27*BAB$87/$D$7)-SUM($F$14:$F$26,$F$28:$F$33,$F$35:$F$36,$F$41))</f>
        <v>-533.82179022363027</v>
      </c>
      <c r="BAC88" s="294">
        <f>(BAC$87*$B101+SUM($F$8:$F$10)-((BAC$87*$B101+SUM($F$8:$F$10))/$F$11*$F$40)-($F$27*BAC$87/$D$7)-SUM($F$14:$F$26,$F$28:$F$33,$F$35:$F$36,$F$41))</f>
        <v>-533.82179022363027</v>
      </c>
      <c r="BAD88" s="294">
        <f>(BAD$87*$B101+SUM($F$8:$F$10)-((BAD$87*$B101+SUM($F$8:$F$10))/$F$11*$F$40)-($F$27*BAD$87/$D$7)-SUM($F$14:$F$26,$F$28:$F$33,$F$35:$F$36,$F$41))</f>
        <v>-533.82179022363027</v>
      </c>
      <c r="BAE88" s="294">
        <f>(BAE$87*$B101+SUM($F$8:$F$10)-((BAE$87*$B101+SUM($F$8:$F$10))/$F$11*$F$40)-($F$27*BAE$87/$D$7)-SUM($F$14:$F$26,$F$28:$F$33,$F$35:$F$36,$F$41))</f>
        <v>-533.82179022363027</v>
      </c>
      <c r="BAF88" s="294">
        <f>(BAF$87*$B101+SUM($F$8:$F$10)-((BAF$87*$B101+SUM($F$8:$F$10))/$F$11*$F$40)-($F$27*BAF$87/$D$7)-SUM($F$14:$F$26,$F$28:$F$33,$F$35:$F$36,$F$41))</f>
        <v>-533.82179022363027</v>
      </c>
      <c r="BAG88" s="294">
        <f>(BAG$87*$B101+SUM($F$8:$F$10)-((BAG$87*$B101+SUM($F$8:$F$10))/$F$11*$F$40)-($F$27*BAG$87/$D$7)-SUM($F$14:$F$26,$F$28:$F$33,$F$35:$F$36,$F$41))</f>
        <v>-533.82179022363027</v>
      </c>
      <c r="BAH88" s="294">
        <f>(BAH$87*$B101+SUM($F$8:$F$10)-((BAH$87*$B101+SUM($F$8:$F$10))/$F$11*$F$40)-($F$27*BAH$87/$D$7)-SUM($F$14:$F$26,$F$28:$F$33,$F$35:$F$36,$F$41))</f>
        <v>-533.82179022363027</v>
      </c>
      <c r="BAI88" s="294">
        <f>(BAI$87*$B101+SUM($F$8:$F$10)-((BAI$87*$B101+SUM($F$8:$F$10))/$F$11*$F$40)-($F$27*BAI$87/$D$7)-SUM($F$14:$F$26,$F$28:$F$33,$F$35:$F$36,$F$41))</f>
        <v>-533.82179022363027</v>
      </c>
      <c r="BAJ88" s="294">
        <f>(BAJ$87*$B101+SUM($F$8:$F$10)-((BAJ$87*$B101+SUM($F$8:$F$10))/$F$11*$F$40)-($F$27*BAJ$87/$D$7)-SUM($F$14:$F$26,$F$28:$F$33,$F$35:$F$36,$F$41))</f>
        <v>-533.82179022363027</v>
      </c>
      <c r="BAK88" s="294">
        <f>(BAK$87*$B101+SUM($F$8:$F$10)-((BAK$87*$B101+SUM($F$8:$F$10))/$F$11*$F$40)-($F$27*BAK$87/$D$7)-SUM($F$14:$F$26,$F$28:$F$33,$F$35:$F$36,$F$41))</f>
        <v>-533.82179022363027</v>
      </c>
      <c r="BAL88" s="294">
        <f>(BAL$87*$B101+SUM($F$8:$F$10)-((BAL$87*$B101+SUM($F$8:$F$10))/$F$11*$F$40)-($F$27*BAL$87/$D$7)-SUM($F$14:$F$26,$F$28:$F$33,$F$35:$F$36,$F$41))</f>
        <v>-533.82179022363027</v>
      </c>
      <c r="BAM88" s="294">
        <f>(BAM$87*$B101+SUM($F$8:$F$10)-((BAM$87*$B101+SUM($F$8:$F$10))/$F$11*$F$40)-($F$27*BAM$87/$D$7)-SUM($F$14:$F$26,$F$28:$F$33,$F$35:$F$36,$F$41))</f>
        <v>-533.82179022363027</v>
      </c>
      <c r="BAN88" s="294">
        <f>(BAN$87*$B101+SUM($F$8:$F$10)-((BAN$87*$B101+SUM($F$8:$F$10))/$F$11*$F$40)-($F$27*BAN$87/$D$7)-SUM($F$14:$F$26,$F$28:$F$33,$F$35:$F$36,$F$41))</f>
        <v>-533.82179022363027</v>
      </c>
      <c r="BAO88" s="294">
        <f>(BAO$87*$B101+SUM($F$8:$F$10)-((BAO$87*$B101+SUM($F$8:$F$10))/$F$11*$F$40)-($F$27*BAO$87/$D$7)-SUM($F$14:$F$26,$F$28:$F$33,$F$35:$F$36,$F$41))</f>
        <v>-533.82179022363027</v>
      </c>
      <c r="BAP88" s="294">
        <f>(BAP$87*$B101+SUM($F$8:$F$10)-((BAP$87*$B101+SUM($F$8:$F$10))/$F$11*$F$40)-($F$27*BAP$87/$D$7)-SUM($F$14:$F$26,$F$28:$F$33,$F$35:$F$36,$F$41))</f>
        <v>-533.82179022363027</v>
      </c>
      <c r="BAQ88" s="294">
        <f>(BAQ$87*$B101+SUM($F$8:$F$10)-((BAQ$87*$B101+SUM($F$8:$F$10))/$F$11*$F$40)-($F$27*BAQ$87/$D$7)-SUM($F$14:$F$26,$F$28:$F$33,$F$35:$F$36,$F$41))</f>
        <v>-533.82179022363027</v>
      </c>
      <c r="BAR88" s="294">
        <f>(BAR$87*$B101+SUM($F$8:$F$10)-((BAR$87*$B101+SUM($F$8:$F$10))/$F$11*$F$40)-($F$27*BAR$87/$D$7)-SUM($F$14:$F$26,$F$28:$F$33,$F$35:$F$36,$F$41))</f>
        <v>-533.82179022363027</v>
      </c>
      <c r="BAS88" s="294">
        <f>(BAS$87*$B101+SUM($F$8:$F$10)-((BAS$87*$B101+SUM($F$8:$F$10))/$F$11*$F$40)-($F$27*BAS$87/$D$7)-SUM($F$14:$F$26,$F$28:$F$33,$F$35:$F$36,$F$41))</f>
        <v>-533.82179022363027</v>
      </c>
      <c r="BAT88" s="294">
        <f>(BAT$87*$B101+SUM($F$8:$F$10)-((BAT$87*$B101+SUM($F$8:$F$10))/$F$11*$F$40)-($F$27*BAT$87/$D$7)-SUM($F$14:$F$26,$F$28:$F$33,$F$35:$F$36,$F$41))</f>
        <v>-533.82179022363027</v>
      </c>
      <c r="BAU88" s="294">
        <f>(BAU$87*$B101+SUM($F$8:$F$10)-((BAU$87*$B101+SUM($F$8:$F$10))/$F$11*$F$40)-($F$27*BAU$87/$D$7)-SUM($F$14:$F$26,$F$28:$F$33,$F$35:$F$36,$F$41))</f>
        <v>-533.82179022363027</v>
      </c>
      <c r="BAV88" s="294">
        <f>(BAV$87*$B101+SUM($F$8:$F$10)-((BAV$87*$B101+SUM($F$8:$F$10))/$F$11*$F$40)-($F$27*BAV$87/$D$7)-SUM($F$14:$F$26,$F$28:$F$33,$F$35:$F$36,$F$41))</f>
        <v>-533.82179022363027</v>
      </c>
      <c r="BAW88" s="294">
        <f>(BAW$87*$B101+SUM($F$8:$F$10)-((BAW$87*$B101+SUM($F$8:$F$10))/$F$11*$F$40)-($F$27*BAW$87/$D$7)-SUM($F$14:$F$26,$F$28:$F$33,$F$35:$F$36,$F$41))</f>
        <v>-533.82179022363027</v>
      </c>
      <c r="BAX88" s="294">
        <f>(BAX$87*$B101+SUM($F$8:$F$10)-((BAX$87*$B101+SUM($F$8:$F$10))/$F$11*$F$40)-($F$27*BAX$87/$D$7)-SUM($F$14:$F$26,$F$28:$F$33,$F$35:$F$36,$F$41))</f>
        <v>-533.82179022363027</v>
      </c>
      <c r="BAY88" s="294">
        <f>(BAY$87*$B101+SUM($F$8:$F$10)-((BAY$87*$B101+SUM($F$8:$F$10))/$F$11*$F$40)-($F$27*BAY$87/$D$7)-SUM($F$14:$F$26,$F$28:$F$33,$F$35:$F$36,$F$41))</f>
        <v>-533.82179022363027</v>
      </c>
      <c r="BAZ88" s="294">
        <f>(BAZ$87*$B101+SUM($F$8:$F$10)-((BAZ$87*$B101+SUM($F$8:$F$10))/$F$11*$F$40)-($F$27*BAZ$87/$D$7)-SUM($F$14:$F$26,$F$28:$F$33,$F$35:$F$36,$F$41))</f>
        <v>-533.82179022363027</v>
      </c>
      <c r="BBA88" s="294">
        <f>(BBA$87*$B101+SUM($F$8:$F$10)-((BBA$87*$B101+SUM($F$8:$F$10))/$F$11*$F$40)-($F$27*BBA$87/$D$7)-SUM($F$14:$F$26,$F$28:$F$33,$F$35:$F$36,$F$41))</f>
        <v>-533.82179022363027</v>
      </c>
      <c r="BBB88" s="294">
        <f>(BBB$87*$B101+SUM($F$8:$F$10)-((BBB$87*$B101+SUM($F$8:$F$10))/$F$11*$F$40)-($F$27*BBB$87/$D$7)-SUM($F$14:$F$26,$F$28:$F$33,$F$35:$F$36,$F$41))</f>
        <v>-533.82179022363027</v>
      </c>
      <c r="BBC88" s="294">
        <f>(BBC$87*$B101+SUM($F$8:$F$10)-((BBC$87*$B101+SUM($F$8:$F$10))/$F$11*$F$40)-($F$27*BBC$87/$D$7)-SUM($F$14:$F$26,$F$28:$F$33,$F$35:$F$36,$F$41))</f>
        <v>-533.82179022363027</v>
      </c>
      <c r="BBD88" s="294">
        <f>(BBD$87*$B101+SUM($F$8:$F$10)-((BBD$87*$B101+SUM($F$8:$F$10))/$F$11*$F$40)-($F$27*BBD$87/$D$7)-SUM($F$14:$F$26,$F$28:$F$33,$F$35:$F$36,$F$41))</f>
        <v>-533.82179022363027</v>
      </c>
      <c r="BBE88" s="294">
        <f>(BBE$87*$B101+SUM($F$8:$F$10)-((BBE$87*$B101+SUM($F$8:$F$10))/$F$11*$F$40)-($F$27*BBE$87/$D$7)-SUM($F$14:$F$26,$F$28:$F$33,$F$35:$F$36,$F$41))</f>
        <v>-533.82179022363027</v>
      </c>
      <c r="BBF88" s="294">
        <f>(BBF$87*$B101+SUM($F$8:$F$10)-((BBF$87*$B101+SUM($F$8:$F$10))/$F$11*$F$40)-($F$27*BBF$87/$D$7)-SUM($F$14:$F$26,$F$28:$F$33,$F$35:$F$36,$F$41))</f>
        <v>-533.82179022363027</v>
      </c>
      <c r="BBG88" s="294">
        <f>(BBG$87*$B101+SUM($F$8:$F$10)-((BBG$87*$B101+SUM($F$8:$F$10))/$F$11*$F$40)-($F$27*BBG$87/$D$7)-SUM($F$14:$F$26,$F$28:$F$33,$F$35:$F$36,$F$41))</f>
        <v>-533.82179022363027</v>
      </c>
      <c r="BBH88" s="294">
        <f>(BBH$87*$B101+SUM($F$8:$F$10)-((BBH$87*$B101+SUM($F$8:$F$10))/$F$11*$F$40)-($F$27*BBH$87/$D$7)-SUM($F$14:$F$26,$F$28:$F$33,$F$35:$F$36,$F$41))</f>
        <v>-533.82179022363027</v>
      </c>
      <c r="BBI88" s="294">
        <f>(BBI$87*$B101+SUM($F$8:$F$10)-((BBI$87*$B101+SUM($F$8:$F$10))/$F$11*$F$40)-($F$27*BBI$87/$D$7)-SUM($F$14:$F$26,$F$28:$F$33,$F$35:$F$36,$F$41))</f>
        <v>-533.82179022363027</v>
      </c>
      <c r="BBJ88" s="294">
        <f>(BBJ$87*$B101+SUM($F$8:$F$10)-((BBJ$87*$B101+SUM($F$8:$F$10))/$F$11*$F$40)-($F$27*BBJ$87/$D$7)-SUM($F$14:$F$26,$F$28:$F$33,$F$35:$F$36,$F$41))</f>
        <v>-533.82179022363027</v>
      </c>
      <c r="BBK88" s="294">
        <f>(BBK$87*$B101+SUM($F$8:$F$10)-((BBK$87*$B101+SUM($F$8:$F$10))/$F$11*$F$40)-($F$27*BBK$87/$D$7)-SUM($F$14:$F$26,$F$28:$F$33,$F$35:$F$36,$F$41))</f>
        <v>-533.82179022363027</v>
      </c>
      <c r="BBL88" s="294">
        <f>(BBL$87*$B101+SUM($F$8:$F$10)-((BBL$87*$B101+SUM($F$8:$F$10))/$F$11*$F$40)-($F$27*BBL$87/$D$7)-SUM($F$14:$F$26,$F$28:$F$33,$F$35:$F$36,$F$41))</f>
        <v>-533.82179022363027</v>
      </c>
      <c r="BBM88" s="294">
        <f>(BBM$87*$B101+SUM($F$8:$F$10)-((BBM$87*$B101+SUM($F$8:$F$10))/$F$11*$F$40)-($F$27*BBM$87/$D$7)-SUM($F$14:$F$26,$F$28:$F$33,$F$35:$F$36,$F$41))</f>
        <v>-533.82179022363027</v>
      </c>
      <c r="BBN88" s="294">
        <f>(BBN$87*$B101+SUM($F$8:$F$10)-((BBN$87*$B101+SUM($F$8:$F$10))/$F$11*$F$40)-($F$27*BBN$87/$D$7)-SUM($F$14:$F$26,$F$28:$F$33,$F$35:$F$36,$F$41))</f>
        <v>-533.82179022363027</v>
      </c>
      <c r="BBO88" s="294">
        <f>(BBO$87*$B101+SUM($F$8:$F$10)-((BBO$87*$B101+SUM($F$8:$F$10))/$F$11*$F$40)-($F$27*BBO$87/$D$7)-SUM($F$14:$F$26,$F$28:$F$33,$F$35:$F$36,$F$41))</f>
        <v>-533.82179022363027</v>
      </c>
      <c r="BBP88" s="294">
        <f>(BBP$87*$B101+SUM($F$8:$F$10)-((BBP$87*$B101+SUM($F$8:$F$10))/$F$11*$F$40)-($F$27*BBP$87/$D$7)-SUM($F$14:$F$26,$F$28:$F$33,$F$35:$F$36,$F$41))</f>
        <v>-533.82179022363027</v>
      </c>
      <c r="BBQ88" s="294">
        <f>(BBQ$87*$B101+SUM($F$8:$F$10)-((BBQ$87*$B101+SUM($F$8:$F$10))/$F$11*$F$40)-($F$27*BBQ$87/$D$7)-SUM($F$14:$F$26,$F$28:$F$33,$F$35:$F$36,$F$41))</f>
        <v>-533.82179022363027</v>
      </c>
      <c r="BBR88" s="294">
        <f>(BBR$87*$B101+SUM($F$8:$F$10)-((BBR$87*$B101+SUM($F$8:$F$10))/$F$11*$F$40)-($F$27*BBR$87/$D$7)-SUM($F$14:$F$26,$F$28:$F$33,$F$35:$F$36,$F$41))</f>
        <v>-533.82179022363027</v>
      </c>
      <c r="BBS88" s="294">
        <f>(BBS$87*$B101+SUM($F$8:$F$10)-((BBS$87*$B101+SUM($F$8:$F$10))/$F$11*$F$40)-($F$27*BBS$87/$D$7)-SUM($F$14:$F$26,$F$28:$F$33,$F$35:$F$36,$F$41))</f>
        <v>-533.82179022363027</v>
      </c>
      <c r="BBT88" s="294">
        <f>(BBT$87*$B101+SUM($F$8:$F$10)-((BBT$87*$B101+SUM($F$8:$F$10))/$F$11*$F$40)-($F$27*BBT$87/$D$7)-SUM($F$14:$F$26,$F$28:$F$33,$F$35:$F$36,$F$41))</f>
        <v>-533.82179022363027</v>
      </c>
      <c r="BBU88" s="294">
        <f>(BBU$87*$B101+SUM($F$8:$F$10)-((BBU$87*$B101+SUM($F$8:$F$10))/$F$11*$F$40)-($F$27*BBU$87/$D$7)-SUM($F$14:$F$26,$F$28:$F$33,$F$35:$F$36,$F$41))</f>
        <v>-533.82179022363027</v>
      </c>
      <c r="BBV88" s="294">
        <f>(BBV$87*$B101+SUM($F$8:$F$10)-((BBV$87*$B101+SUM($F$8:$F$10))/$F$11*$F$40)-($F$27*BBV$87/$D$7)-SUM($F$14:$F$26,$F$28:$F$33,$F$35:$F$36,$F$41))</f>
        <v>-533.82179022363027</v>
      </c>
      <c r="BBW88" s="294">
        <f>(BBW$87*$B101+SUM($F$8:$F$10)-((BBW$87*$B101+SUM($F$8:$F$10))/$F$11*$F$40)-($F$27*BBW$87/$D$7)-SUM($F$14:$F$26,$F$28:$F$33,$F$35:$F$36,$F$41))</f>
        <v>-533.82179022363027</v>
      </c>
      <c r="BBX88" s="294">
        <f>(BBX$87*$B101+SUM($F$8:$F$10)-((BBX$87*$B101+SUM($F$8:$F$10))/$F$11*$F$40)-($F$27*BBX$87/$D$7)-SUM($F$14:$F$26,$F$28:$F$33,$F$35:$F$36,$F$41))</f>
        <v>-533.82179022363027</v>
      </c>
      <c r="BBY88" s="294">
        <f>(BBY$87*$B101+SUM($F$8:$F$10)-((BBY$87*$B101+SUM($F$8:$F$10))/$F$11*$F$40)-($F$27*BBY$87/$D$7)-SUM($F$14:$F$26,$F$28:$F$33,$F$35:$F$36,$F$41))</f>
        <v>-533.82179022363027</v>
      </c>
      <c r="BBZ88" s="294">
        <f>(BBZ$87*$B101+SUM($F$8:$F$10)-((BBZ$87*$B101+SUM($F$8:$F$10))/$F$11*$F$40)-($F$27*BBZ$87/$D$7)-SUM($F$14:$F$26,$F$28:$F$33,$F$35:$F$36,$F$41))</f>
        <v>-533.82179022363027</v>
      </c>
      <c r="BCA88" s="294">
        <f>(BCA$87*$B101+SUM($F$8:$F$10)-((BCA$87*$B101+SUM($F$8:$F$10))/$F$11*$F$40)-($F$27*BCA$87/$D$7)-SUM($F$14:$F$26,$F$28:$F$33,$F$35:$F$36,$F$41))</f>
        <v>-533.82179022363027</v>
      </c>
      <c r="BCB88" s="294">
        <f>(BCB$87*$B101+SUM($F$8:$F$10)-((BCB$87*$B101+SUM($F$8:$F$10))/$F$11*$F$40)-($F$27*BCB$87/$D$7)-SUM($F$14:$F$26,$F$28:$F$33,$F$35:$F$36,$F$41))</f>
        <v>-533.82179022363027</v>
      </c>
      <c r="BCC88" s="294">
        <f>(BCC$87*$B101+SUM($F$8:$F$10)-((BCC$87*$B101+SUM($F$8:$F$10))/$F$11*$F$40)-($F$27*BCC$87/$D$7)-SUM($F$14:$F$26,$F$28:$F$33,$F$35:$F$36,$F$41))</f>
        <v>-533.82179022363027</v>
      </c>
      <c r="BCD88" s="294">
        <f>(BCD$87*$B101+SUM($F$8:$F$10)-((BCD$87*$B101+SUM($F$8:$F$10))/$F$11*$F$40)-($F$27*BCD$87/$D$7)-SUM($F$14:$F$26,$F$28:$F$33,$F$35:$F$36,$F$41))</f>
        <v>-533.82179022363027</v>
      </c>
      <c r="BCE88" s="294">
        <f>(BCE$87*$B101+SUM($F$8:$F$10)-((BCE$87*$B101+SUM($F$8:$F$10))/$F$11*$F$40)-($F$27*BCE$87/$D$7)-SUM($F$14:$F$26,$F$28:$F$33,$F$35:$F$36,$F$41))</f>
        <v>-533.82179022363027</v>
      </c>
      <c r="BCF88" s="294">
        <f>(BCF$87*$B101+SUM($F$8:$F$10)-((BCF$87*$B101+SUM($F$8:$F$10))/$F$11*$F$40)-($F$27*BCF$87/$D$7)-SUM($F$14:$F$26,$F$28:$F$33,$F$35:$F$36,$F$41))</f>
        <v>-533.82179022363027</v>
      </c>
      <c r="BCG88" s="294">
        <f>(BCG$87*$B101+SUM($F$8:$F$10)-((BCG$87*$B101+SUM($F$8:$F$10))/$F$11*$F$40)-($F$27*BCG$87/$D$7)-SUM($F$14:$F$26,$F$28:$F$33,$F$35:$F$36,$F$41))</f>
        <v>-533.82179022363027</v>
      </c>
      <c r="BCH88" s="294">
        <f>(BCH$87*$B101+SUM($F$8:$F$10)-((BCH$87*$B101+SUM($F$8:$F$10))/$F$11*$F$40)-($F$27*BCH$87/$D$7)-SUM($F$14:$F$26,$F$28:$F$33,$F$35:$F$36,$F$41))</f>
        <v>-533.82179022363027</v>
      </c>
      <c r="BCI88" s="294">
        <f>(BCI$87*$B101+SUM($F$8:$F$10)-((BCI$87*$B101+SUM($F$8:$F$10))/$F$11*$F$40)-($F$27*BCI$87/$D$7)-SUM($F$14:$F$26,$F$28:$F$33,$F$35:$F$36,$F$41))</f>
        <v>-533.82179022363027</v>
      </c>
      <c r="BCJ88" s="294">
        <f>(BCJ$87*$B101+SUM($F$8:$F$10)-((BCJ$87*$B101+SUM($F$8:$F$10))/$F$11*$F$40)-($F$27*BCJ$87/$D$7)-SUM($F$14:$F$26,$F$28:$F$33,$F$35:$F$36,$F$41))</f>
        <v>-533.82179022363027</v>
      </c>
      <c r="BCK88" s="294">
        <f>(BCK$87*$B101+SUM($F$8:$F$10)-((BCK$87*$B101+SUM($F$8:$F$10))/$F$11*$F$40)-($F$27*BCK$87/$D$7)-SUM($F$14:$F$26,$F$28:$F$33,$F$35:$F$36,$F$41))</f>
        <v>-533.82179022363027</v>
      </c>
      <c r="BCL88" s="294">
        <f>(BCL$87*$B101+SUM($F$8:$F$10)-((BCL$87*$B101+SUM($F$8:$F$10))/$F$11*$F$40)-($F$27*BCL$87/$D$7)-SUM($F$14:$F$26,$F$28:$F$33,$F$35:$F$36,$F$41))</f>
        <v>-533.82179022363027</v>
      </c>
      <c r="BCM88" s="294">
        <f>(BCM$87*$B101+SUM($F$8:$F$10)-((BCM$87*$B101+SUM($F$8:$F$10))/$F$11*$F$40)-($F$27*BCM$87/$D$7)-SUM($F$14:$F$26,$F$28:$F$33,$F$35:$F$36,$F$41))</f>
        <v>-533.82179022363027</v>
      </c>
      <c r="BCN88" s="294">
        <f>(BCN$87*$B101+SUM($F$8:$F$10)-((BCN$87*$B101+SUM($F$8:$F$10))/$F$11*$F$40)-($F$27*BCN$87/$D$7)-SUM($F$14:$F$26,$F$28:$F$33,$F$35:$F$36,$F$41))</f>
        <v>-533.82179022363027</v>
      </c>
      <c r="BCO88" s="294">
        <f>(BCO$87*$B101+SUM($F$8:$F$10)-((BCO$87*$B101+SUM($F$8:$F$10))/$F$11*$F$40)-($F$27*BCO$87/$D$7)-SUM($F$14:$F$26,$F$28:$F$33,$F$35:$F$36,$F$41))</f>
        <v>-533.82179022363027</v>
      </c>
      <c r="BCP88" s="294">
        <f>(BCP$87*$B101+SUM($F$8:$F$10)-((BCP$87*$B101+SUM($F$8:$F$10))/$F$11*$F$40)-($F$27*BCP$87/$D$7)-SUM($F$14:$F$26,$F$28:$F$33,$F$35:$F$36,$F$41))</f>
        <v>-533.82179022363027</v>
      </c>
      <c r="BCQ88" s="294">
        <f>(BCQ$87*$B101+SUM($F$8:$F$10)-((BCQ$87*$B101+SUM($F$8:$F$10))/$F$11*$F$40)-($F$27*BCQ$87/$D$7)-SUM($F$14:$F$26,$F$28:$F$33,$F$35:$F$36,$F$41))</f>
        <v>-533.82179022363027</v>
      </c>
      <c r="BCR88" s="294">
        <f>(BCR$87*$B101+SUM($F$8:$F$10)-((BCR$87*$B101+SUM($F$8:$F$10))/$F$11*$F$40)-($F$27*BCR$87/$D$7)-SUM($F$14:$F$26,$F$28:$F$33,$F$35:$F$36,$F$41))</f>
        <v>-533.82179022363027</v>
      </c>
      <c r="BCS88" s="294">
        <f>(BCS$87*$B101+SUM($F$8:$F$10)-((BCS$87*$B101+SUM($F$8:$F$10))/$F$11*$F$40)-($F$27*BCS$87/$D$7)-SUM($F$14:$F$26,$F$28:$F$33,$F$35:$F$36,$F$41))</f>
        <v>-533.82179022363027</v>
      </c>
      <c r="BCT88" s="294">
        <f>(BCT$87*$B101+SUM($F$8:$F$10)-((BCT$87*$B101+SUM($F$8:$F$10))/$F$11*$F$40)-($F$27*BCT$87/$D$7)-SUM($F$14:$F$26,$F$28:$F$33,$F$35:$F$36,$F$41))</f>
        <v>-533.82179022363027</v>
      </c>
      <c r="BCU88" s="294">
        <f>(BCU$87*$B101+SUM($F$8:$F$10)-((BCU$87*$B101+SUM($F$8:$F$10))/$F$11*$F$40)-($F$27*BCU$87/$D$7)-SUM($F$14:$F$26,$F$28:$F$33,$F$35:$F$36,$F$41))</f>
        <v>-533.82179022363027</v>
      </c>
      <c r="BCV88" s="294">
        <f>(BCV$87*$B101+SUM($F$8:$F$10)-((BCV$87*$B101+SUM($F$8:$F$10))/$F$11*$F$40)-($F$27*BCV$87/$D$7)-SUM($F$14:$F$26,$F$28:$F$33,$F$35:$F$36,$F$41))</f>
        <v>-533.82179022363027</v>
      </c>
      <c r="BCW88" s="294">
        <f>(BCW$87*$B101+SUM($F$8:$F$10)-((BCW$87*$B101+SUM($F$8:$F$10))/$F$11*$F$40)-($F$27*BCW$87/$D$7)-SUM($F$14:$F$26,$F$28:$F$33,$F$35:$F$36,$F$41))</f>
        <v>-533.82179022363027</v>
      </c>
      <c r="BCX88" s="294">
        <f>(BCX$87*$B101+SUM($F$8:$F$10)-((BCX$87*$B101+SUM($F$8:$F$10))/$F$11*$F$40)-($F$27*BCX$87/$D$7)-SUM($F$14:$F$26,$F$28:$F$33,$F$35:$F$36,$F$41))</f>
        <v>-533.82179022363027</v>
      </c>
      <c r="BCY88" s="294">
        <f>(BCY$87*$B101+SUM($F$8:$F$10)-((BCY$87*$B101+SUM($F$8:$F$10))/$F$11*$F$40)-($F$27*BCY$87/$D$7)-SUM($F$14:$F$26,$F$28:$F$33,$F$35:$F$36,$F$41))</f>
        <v>-533.82179022363027</v>
      </c>
      <c r="BCZ88" s="294">
        <f>(BCZ$87*$B101+SUM($F$8:$F$10)-((BCZ$87*$B101+SUM($F$8:$F$10))/$F$11*$F$40)-($F$27*BCZ$87/$D$7)-SUM($F$14:$F$26,$F$28:$F$33,$F$35:$F$36,$F$41))</f>
        <v>-533.82179022363027</v>
      </c>
      <c r="BDA88" s="294">
        <f>(BDA$87*$B101+SUM($F$8:$F$10)-((BDA$87*$B101+SUM($F$8:$F$10))/$F$11*$F$40)-($F$27*BDA$87/$D$7)-SUM($F$14:$F$26,$F$28:$F$33,$F$35:$F$36,$F$41))</f>
        <v>-533.82179022363027</v>
      </c>
      <c r="BDB88" s="294">
        <f>(BDB$87*$B101+SUM($F$8:$F$10)-((BDB$87*$B101+SUM($F$8:$F$10))/$F$11*$F$40)-($F$27*BDB$87/$D$7)-SUM($F$14:$F$26,$F$28:$F$33,$F$35:$F$36,$F$41))</f>
        <v>-533.82179022363027</v>
      </c>
      <c r="BDC88" s="294">
        <f>(BDC$87*$B101+SUM($F$8:$F$10)-((BDC$87*$B101+SUM($F$8:$F$10))/$F$11*$F$40)-($F$27*BDC$87/$D$7)-SUM($F$14:$F$26,$F$28:$F$33,$F$35:$F$36,$F$41))</f>
        <v>-533.82179022363027</v>
      </c>
      <c r="BDD88" s="294">
        <f>(BDD$87*$B101+SUM($F$8:$F$10)-((BDD$87*$B101+SUM($F$8:$F$10))/$F$11*$F$40)-($F$27*BDD$87/$D$7)-SUM($F$14:$F$26,$F$28:$F$33,$F$35:$F$36,$F$41))</f>
        <v>-533.82179022363027</v>
      </c>
      <c r="BDE88" s="294">
        <f>(BDE$87*$B101+SUM($F$8:$F$10)-((BDE$87*$B101+SUM($F$8:$F$10))/$F$11*$F$40)-($F$27*BDE$87/$D$7)-SUM($F$14:$F$26,$F$28:$F$33,$F$35:$F$36,$F$41))</f>
        <v>-533.82179022363027</v>
      </c>
      <c r="BDF88" s="294">
        <f>(BDF$87*$B101+SUM($F$8:$F$10)-((BDF$87*$B101+SUM($F$8:$F$10))/$F$11*$F$40)-($F$27*BDF$87/$D$7)-SUM($F$14:$F$26,$F$28:$F$33,$F$35:$F$36,$F$41))</f>
        <v>-533.82179022363027</v>
      </c>
      <c r="BDG88" s="294">
        <f>(BDG$87*$B101+SUM($F$8:$F$10)-((BDG$87*$B101+SUM($F$8:$F$10))/$F$11*$F$40)-($F$27*BDG$87/$D$7)-SUM($F$14:$F$26,$F$28:$F$33,$F$35:$F$36,$F$41))</f>
        <v>-533.82179022363027</v>
      </c>
      <c r="BDH88" s="294">
        <f>(BDH$87*$B101+SUM($F$8:$F$10)-((BDH$87*$B101+SUM($F$8:$F$10))/$F$11*$F$40)-($F$27*BDH$87/$D$7)-SUM($F$14:$F$26,$F$28:$F$33,$F$35:$F$36,$F$41))</f>
        <v>-533.82179022363027</v>
      </c>
      <c r="BDI88" s="294">
        <f>(BDI$87*$B101+SUM($F$8:$F$10)-((BDI$87*$B101+SUM($F$8:$F$10))/$F$11*$F$40)-($F$27*BDI$87/$D$7)-SUM($F$14:$F$26,$F$28:$F$33,$F$35:$F$36,$F$41))</f>
        <v>-533.82179022363027</v>
      </c>
      <c r="BDJ88" s="294">
        <f>(BDJ$87*$B101+SUM($F$8:$F$10)-((BDJ$87*$B101+SUM($F$8:$F$10))/$F$11*$F$40)-($F$27*BDJ$87/$D$7)-SUM($F$14:$F$26,$F$28:$F$33,$F$35:$F$36,$F$41))</f>
        <v>-533.82179022363027</v>
      </c>
      <c r="BDK88" s="294">
        <f>(BDK$87*$B101+SUM($F$8:$F$10)-((BDK$87*$B101+SUM($F$8:$F$10))/$F$11*$F$40)-($F$27*BDK$87/$D$7)-SUM($F$14:$F$26,$F$28:$F$33,$F$35:$F$36,$F$41))</f>
        <v>-533.82179022363027</v>
      </c>
      <c r="BDL88" s="294">
        <f>(BDL$87*$B101+SUM($F$8:$F$10)-((BDL$87*$B101+SUM($F$8:$F$10))/$F$11*$F$40)-($F$27*BDL$87/$D$7)-SUM($F$14:$F$26,$F$28:$F$33,$F$35:$F$36,$F$41))</f>
        <v>-533.82179022363027</v>
      </c>
      <c r="BDM88" s="294">
        <f>(BDM$87*$B101+SUM($F$8:$F$10)-((BDM$87*$B101+SUM($F$8:$F$10))/$F$11*$F$40)-($F$27*BDM$87/$D$7)-SUM($F$14:$F$26,$F$28:$F$33,$F$35:$F$36,$F$41))</f>
        <v>-533.82179022363027</v>
      </c>
      <c r="BDN88" s="294">
        <f>(BDN$87*$B101+SUM($F$8:$F$10)-((BDN$87*$B101+SUM($F$8:$F$10))/$F$11*$F$40)-($F$27*BDN$87/$D$7)-SUM($F$14:$F$26,$F$28:$F$33,$F$35:$F$36,$F$41))</f>
        <v>-533.82179022363027</v>
      </c>
      <c r="BDO88" s="294">
        <f>(BDO$87*$B101+SUM($F$8:$F$10)-((BDO$87*$B101+SUM($F$8:$F$10))/$F$11*$F$40)-($F$27*BDO$87/$D$7)-SUM($F$14:$F$26,$F$28:$F$33,$F$35:$F$36,$F$41))</f>
        <v>-533.82179022363027</v>
      </c>
      <c r="BDP88" s="294">
        <f>(BDP$87*$B101+SUM($F$8:$F$10)-((BDP$87*$B101+SUM($F$8:$F$10))/$F$11*$F$40)-($F$27*BDP$87/$D$7)-SUM($F$14:$F$26,$F$28:$F$33,$F$35:$F$36,$F$41))</f>
        <v>-533.82179022363027</v>
      </c>
      <c r="BDQ88" s="294">
        <f>(BDQ$87*$B101+SUM($F$8:$F$10)-((BDQ$87*$B101+SUM($F$8:$F$10))/$F$11*$F$40)-($F$27*BDQ$87/$D$7)-SUM($F$14:$F$26,$F$28:$F$33,$F$35:$F$36,$F$41))</f>
        <v>-533.82179022363027</v>
      </c>
      <c r="BDR88" s="294">
        <f>(BDR$87*$B101+SUM($F$8:$F$10)-((BDR$87*$B101+SUM($F$8:$F$10))/$F$11*$F$40)-($F$27*BDR$87/$D$7)-SUM($F$14:$F$26,$F$28:$F$33,$F$35:$F$36,$F$41))</f>
        <v>-533.82179022363027</v>
      </c>
      <c r="BDS88" s="294">
        <f>(BDS$87*$B101+SUM($F$8:$F$10)-((BDS$87*$B101+SUM($F$8:$F$10))/$F$11*$F$40)-($F$27*BDS$87/$D$7)-SUM($F$14:$F$26,$F$28:$F$33,$F$35:$F$36,$F$41))</f>
        <v>-533.82179022363027</v>
      </c>
      <c r="BDT88" s="294">
        <f>(BDT$87*$B101+SUM($F$8:$F$10)-((BDT$87*$B101+SUM($F$8:$F$10))/$F$11*$F$40)-($F$27*BDT$87/$D$7)-SUM($F$14:$F$26,$F$28:$F$33,$F$35:$F$36,$F$41))</f>
        <v>-533.82179022363027</v>
      </c>
      <c r="BDU88" s="294">
        <f>(BDU$87*$B101+SUM($F$8:$F$10)-((BDU$87*$B101+SUM($F$8:$F$10))/$F$11*$F$40)-($F$27*BDU$87/$D$7)-SUM($F$14:$F$26,$F$28:$F$33,$F$35:$F$36,$F$41))</f>
        <v>-533.82179022363027</v>
      </c>
      <c r="BDV88" s="294">
        <f>(BDV$87*$B101+SUM($F$8:$F$10)-((BDV$87*$B101+SUM($F$8:$F$10))/$F$11*$F$40)-($F$27*BDV$87/$D$7)-SUM($F$14:$F$26,$F$28:$F$33,$F$35:$F$36,$F$41))</f>
        <v>-533.82179022363027</v>
      </c>
      <c r="BDW88" s="294">
        <f>(BDW$87*$B101+SUM($F$8:$F$10)-((BDW$87*$B101+SUM($F$8:$F$10))/$F$11*$F$40)-($F$27*BDW$87/$D$7)-SUM($F$14:$F$26,$F$28:$F$33,$F$35:$F$36,$F$41))</f>
        <v>-533.82179022363027</v>
      </c>
      <c r="BDX88" s="294">
        <f>(BDX$87*$B101+SUM($F$8:$F$10)-((BDX$87*$B101+SUM($F$8:$F$10))/$F$11*$F$40)-($F$27*BDX$87/$D$7)-SUM($F$14:$F$26,$F$28:$F$33,$F$35:$F$36,$F$41))</f>
        <v>-533.82179022363027</v>
      </c>
      <c r="BDY88" s="294">
        <f>(BDY$87*$B101+SUM($F$8:$F$10)-((BDY$87*$B101+SUM($F$8:$F$10))/$F$11*$F$40)-($F$27*BDY$87/$D$7)-SUM($F$14:$F$26,$F$28:$F$33,$F$35:$F$36,$F$41))</f>
        <v>-533.82179022363027</v>
      </c>
      <c r="BDZ88" s="294">
        <f>(BDZ$87*$B101+SUM($F$8:$F$10)-((BDZ$87*$B101+SUM($F$8:$F$10))/$F$11*$F$40)-($F$27*BDZ$87/$D$7)-SUM($F$14:$F$26,$F$28:$F$33,$F$35:$F$36,$F$41))</f>
        <v>-533.82179022363027</v>
      </c>
      <c r="BEA88" s="294">
        <f>(BEA$87*$B101+SUM($F$8:$F$10)-((BEA$87*$B101+SUM($F$8:$F$10))/$F$11*$F$40)-($F$27*BEA$87/$D$7)-SUM($F$14:$F$26,$F$28:$F$33,$F$35:$F$36,$F$41))</f>
        <v>-533.82179022363027</v>
      </c>
      <c r="BEB88" s="294">
        <f>(BEB$87*$B101+SUM($F$8:$F$10)-((BEB$87*$B101+SUM($F$8:$F$10))/$F$11*$F$40)-($F$27*BEB$87/$D$7)-SUM($F$14:$F$26,$F$28:$F$33,$F$35:$F$36,$F$41))</f>
        <v>-533.82179022363027</v>
      </c>
      <c r="BEC88" s="294">
        <f>(BEC$87*$B101+SUM($F$8:$F$10)-((BEC$87*$B101+SUM($F$8:$F$10))/$F$11*$F$40)-($F$27*BEC$87/$D$7)-SUM($F$14:$F$26,$F$28:$F$33,$F$35:$F$36,$F$41))</f>
        <v>-533.82179022363027</v>
      </c>
      <c r="BED88" s="294">
        <f>(BED$87*$B101+SUM($F$8:$F$10)-((BED$87*$B101+SUM($F$8:$F$10))/$F$11*$F$40)-($F$27*BED$87/$D$7)-SUM($F$14:$F$26,$F$28:$F$33,$F$35:$F$36,$F$41))</f>
        <v>-533.82179022363027</v>
      </c>
      <c r="BEE88" s="294">
        <f>(BEE$87*$B101+SUM($F$8:$F$10)-((BEE$87*$B101+SUM($F$8:$F$10))/$F$11*$F$40)-($F$27*BEE$87/$D$7)-SUM($F$14:$F$26,$F$28:$F$33,$F$35:$F$36,$F$41))</f>
        <v>-533.82179022363027</v>
      </c>
      <c r="BEF88" s="294">
        <f>(BEF$87*$B101+SUM($F$8:$F$10)-((BEF$87*$B101+SUM($F$8:$F$10))/$F$11*$F$40)-($F$27*BEF$87/$D$7)-SUM($F$14:$F$26,$F$28:$F$33,$F$35:$F$36,$F$41))</f>
        <v>-533.82179022363027</v>
      </c>
      <c r="BEG88" s="294">
        <f>(BEG$87*$B101+SUM($F$8:$F$10)-((BEG$87*$B101+SUM($F$8:$F$10))/$F$11*$F$40)-($F$27*BEG$87/$D$7)-SUM($F$14:$F$26,$F$28:$F$33,$F$35:$F$36,$F$41))</f>
        <v>-533.82179022363027</v>
      </c>
      <c r="BEH88" s="294">
        <f>(BEH$87*$B101+SUM($F$8:$F$10)-((BEH$87*$B101+SUM($F$8:$F$10))/$F$11*$F$40)-($F$27*BEH$87/$D$7)-SUM($F$14:$F$26,$F$28:$F$33,$F$35:$F$36,$F$41))</f>
        <v>-533.82179022363027</v>
      </c>
      <c r="BEI88" s="294">
        <f>(BEI$87*$B101+SUM($F$8:$F$10)-((BEI$87*$B101+SUM($F$8:$F$10))/$F$11*$F$40)-($F$27*BEI$87/$D$7)-SUM($F$14:$F$26,$F$28:$F$33,$F$35:$F$36,$F$41))</f>
        <v>-533.82179022363027</v>
      </c>
      <c r="BEJ88" s="294">
        <f>(BEJ$87*$B101+SUM($F$8:$F$10)-((BEJ$87*$B101+SUM($F$8:$F$10))/$F$11*$F$40)-($F$27*BEJ$87/$D$7)-SUM($F$14:$F$26,$F$28:$F$33,$F$35:$F$36,$F$41))</f>
        <v>-533.82179022363027</v>
      </c>
      <c r="BEK88" s="294">
        <f>(BEK$87*$B101+SUM($F$8:$F$10)-((BEK$87*$B101+SUM($F$8:$F$10))/$F$11*$F$40)-($F$27*BEK$87/$D$7)-SUM($F$14:$F$26,$F$28:$F$33,$F$35:$F$36,$F$41))</f>
        <v>-533.82179022363027</v>
      </c>
      <c r="BEL88" s="294">
        <f>(BEL$87*$B101+SUM($F$8:$F$10)-((BEL$87*$B101+SUM($F$8:$F$10))/$F$11*$F$40)-($F$27*BEL$87/$D$7)-SUM($F$14:$F$26,$F$28:$F$33,$F$35:$F$36,$F$41))</f>
        <v>-533.82179022363027</v>
      </c>
      <c r="BEM88" s="294">
        <f>(BEM$87*$B101+SUM($F$8:$F$10)-((BEM$87*$B101+SUM($F$8:$F$10))/$F$11*$F$40)-($F$27*BEM$87/$D$7)-SUM($F$14:$F$26,$F$28:$F$33,$F$35:$F$36,$F$41))</f>
        <v>-533.82179022363027</v>
      </c>
      <c r="BEN88" s="294">
        <f>(BEN$87*$B101+SUM($F$8:$F$10)-((BEN$87*$B101+SUM($F$8:$F$10))/$F$11*$F$40)-($F$27*BEN$87/$D$7)-SUM($F$14:$F$26,$F$28:$F$33,$F$35:$F$36,$F$41))</f>
        <v>-533.82179022363027</v>
      </c>
      <c r="BEO88" s="294">
        <f>(BEO$87*$B101+SUM($F$8:$F$10)-((BEO$87*$B101+SUM($F$8:$F$10))/$F$11*$F$40)-($F$27*BEO$87/$D$7)-SUM($F$14:$F$26,$F$28:$F$33,$F$35:$F$36,$F$41))</f>
        <v>-533.82179022363027</v>
      </c>
      <c r="BEP88" s="294">
        <f>(BEP$87*$B101+SUM($F$8:$F$10)-((BEP$87*$B101+SUM($F$8:$F$10))/$F$11*$F$40)-($F$27*BEP$87/$D$7)-SUM($F$14:$F$26,$F$28:$F$33,$F$35:$F$36,$F$41))</f>
        <v>-533.82179022363027</v>
      </c>
      <c r="BEQ88" s="294">
        <f>(BEQ$87*$B101+SUM($F$8:$F$10)-((BEQ$87*$B101+SUM($F$8:$F$10))/$F$11*$F$40)-($F$27*BEQ$87/$D$7)-SUM($F$14:$F$26,$F$28:$F$33,$F$35:$F$36,$F$41))</f>
        <v>-533.82179022363027</v>
      </c>
      <c r="BER88" s="294">
        <f>(BER$87*$B101+SUM($F$8:$F$10)-((BER$87*$B101+SUM($F$8:$F$10))/$F$11*$F$40)-($F$27*BER$87/$D$7)-SUM($F$14:$F$26,$F$28:$F$33,$F$35:$F$36,$F$41))</f>
        <v>-533.82179022363027</v>
      </c>
      <c r="BES88" s="294">
        <f>(BES$87*$B101+SUM($F$8:$F$10)-((BES$87*$B101+SUM($F$8:$F$10))/$F$11*$F$40)-($F$27*BES$87/$D$7)-SUM($F$14:$F$26,$F$28:$F$33,$F$35:$F$36,$F$41))</f>
        <v>-533.82179022363027</v>
      </c>
      <c r="BET88" s="294">
        <f>(BET$87*$B101+SUM($F$8:$F$10)-((BET$87*$B101+SUM($F$8:$F$10))/$F$11*$F$40)-($F$27*BET$87/$D$7)-SUM($F$14:$F$26,$F$28:$F$33,$F$35:$F$36,$F$41))</f>
        <v>-533.82179022363027</v>
      </c>
      <c r="BEU88" s="294">
        <f>(BEU$87*$B101+SUM($F$8:$F$10)-((BEU$87*$B101+SUM($F$8:$F$10))/$F$11*$F$40)-($F$27*BEU$87/$D$7)-SUM($F$14:$F$26,$F$28:$F$33,$F$35:$F$36,$F$41))</f>
        <v>-533.82179022363027</v>
      </c>
      <c r="BEV88" s="294">
        <f>(BEV$87*$B101+SUM($F$8:$F$10)-((BEV$87*$B101+SUM($F$8:$F$10))/$F$11*$F$40)-($F$27*BEV$87/$D$7)-SUM($F$14:$F$26,$F$28:$F$33,$F$35:$F$36,$F$41))</f>
        <v>-533.82179022363027</v>
      </c>
      <c r="BEW88" s="294">
        <f>(BEW$87*$B101+SUM($F$8:$F$10)-((BEW$87*$B101+SUM($F$8:$F$10))/$F$11*$F$40)-($F$27*BEW$87/$D$7)-SUM($F$14:$F$26,$F$28:$F$33,$F$35:$F$36,$F$41))</f>
        <v>-533.82179022363027</v>
      </c>
      <c r="BEX88" s="294">
        <f>(BEX$87*$B101+SUM($F$8:$F$10)-((BEX$87*$B101+SUM($F$8:$F$10))/$F$11*$F$40)-($F$27*BEX$87/$D$7)-SUM($F$14:$F$26,$F$28:$F$33,$F$35:$F$36,$F$41))</f>
        <v>-533.82179022363027</v>
      </c>
      <c r="BEY88" s="294">
        <f>(BEY$87*$B101+SUM($F$8:$F$10)-((BEY$87*$B101+SUM($F$8:$F$10))/$F$11*$F$40)-($F$27*BEY$87/$D$7)-SUM($F$14:$F$26,$F$28:$F$33,$F$35:$F$36,$F$41))</f>
        <v>-533.82179022363027</v>
      </c>
      <c r="BEZ88" s="294">
        <f>(BEZ$87*$B101+SUM($F$8:$F$10)-((BEZ$87*$B101+SUM($F$8:$F$10))/$F$11*$F$40)-($F$27*BEZ$87/$D$7)-SUM($F$14:$F$26,$F$28:$F$33,$F$35:$F$36,$F$41))</f>
        <v>-533.82179022363027</v>
      </c>
      <c r="BFA88" s="294">
        <f>(BFA$87*$B101+SUM($F$8:$F$10)-((BFA$87*$B101+SUM($F$8:$F$10))/$F$11*$F$40)-($F$27*BFA$87/$D$7)-SUM($F$14:$F$26,$F$28:$F$33,$F$35:$F$36,$F$41))</f>
        <v>-533.82179022363027</v>
      </c>
      <c r="BFB88" s="294">
        <f>(BFB$87*$B101+SUM($F$8:$F$10)-((BFB$87*$B101+SUM($F$8:$F$10))/$F$11*$F$40)-($F$27*BFB$87/$D$7)-SUM($F$14:$F$26,$F$28:$F$33,$F$35:$F$36,$F$41))</f>
        <v>-533.82179022363027</v>
      </c>
      <c r="BFC88" s="294">
        <f>(BFC$87*$B101+SUM($F$8:$F$10)-((BFC$87*$B101+SUM($F$8:$F$10))/$F$11*$F$40)-($F$27*BFC$87/$D$7)-SUM($F$14:$F$26,$F$28:$F$33,$F$35:$F$36,$F$41))</f>
        <v>-533.82179022363027</v>
      </c>
      <c r="BFD88" s="294">
        <f>(BFD$87*$B101+SUM($F$8:$F$10)-((BFD$87*$B101+SUM($F$8:$F$10))/$F$11*$F$40)-($F$27*BFD$87/$D$7)-SUM($F$14:$F$26,$F$28:$F$33,$F$35:$F$36,$F$41))</f>
        <v>-533.82179022363027</v>
      </c>
      <c r="BFE88" s="294">
        <f>(BFE$87*$B101+SUM($F$8:$F$10)-((BFE$87*$B101+SUM($F$8:$F$10))/$F$11*$F$40)-($F$27*BFE$87/$D$7)-SUM($F$14:$F$26,$F$28:$F$33,$F$35:$F$36,$F$41))</f>
        <v>-533.82179022363027</v>
      </c>
      <c r="BFF88" s="294">
        <f>(BFF$87*$B101+SUM($F$8:$F$10)-((BFF$87*$B101+SUM($F$8:$F$10))/$F$11*$F$40)-($F$27*BFF$87/$D$7)-SUM($F$14:$F$26,$F$28:$F$33,$F$35:$F$36,$F$41))</f>
        <v>-533.82179022363027</v>
      </c>
      <c r="BFG88" s="294">
        <f>(BFG$87*$B101+SUM($F$8:$F$10)-((BFG$87*$B101+SUM($F$8:$F$10))/$F$11*$F$40)-($F$27*BFG$87/$D$7)-SUM($F$14:$F$26,$F$28:$F$33,$F$35:$F$36,$F$41))</f>
        <v>-533.82179022363027</v>
      </c>
      <c r="BFH88" s="294">
        <f>(BFH$87*$B101+SUM($F$8:$F$10)-((BFH$87*$B101+SUM($F$8:$F$10))/$F$11*$F$40)-($F$27*BFH$87/$D$7)-SUM($F$14:$F$26,$F$28:$F$33,$F$35:$F$36,$F$41))</f>
        <v>-533.82179022363027</v>
      </c>
      <c r="BFI88" s="294">
        <f>(BFI$87*$B101+SUM($F$8:$F$10)-((BFI$87*$B101+SUM($F$8:$F$10))/$F$11*$F$40)-($F$27*BFI$87/$D$7)-SUM($F$14:$F$26,$F$28:$F$33,$F$35:$F$36,$F$41))</f>
        <v>-533.82179022363027</v>
      </c>
      <c r="BFJ88" s="294">
        <f>(BFJ$87*$B101+SUM($F$8:$F$10)-((BFJ$87*$B101+SUM($F$8:$F$10))/$F$11*$F$40)-($F$27*BFJ$87/$D$7)-SUM($F$14:$F$26,$F$28:$F$33,$F$35:$F$36,$F$41))</f>
        <v>-533.82179022363027</v>
      </c>
      <c r="BFK88" s="294">
        <f>(BFK$87*$B101+SUM($F$8:$F$10)-((BFK$87*$B101+SUM($F$8:$F$10))/$F$11*$F$40)-($F$27*BFK$87/$D$7)-SUM($F$14:$F$26,$F$28:$F$33,$F$35:$F$36,$F$41))</f>
        <v>-533.82179022363027</v>
      </c>
      <c r="BFL88" s="294">
        <f>(BFL$87*$B101+SUM($F$8:$F$10)-((BFL$87*$B101+SUM($F$8:$F$10))/$F$11*$F$40)-($F$27*BFL$87/$D$7)-SUM($F$14:$F$26,$F$28:$F$33,$F$35:$F$36,$F$41))</f>
        <v>-533.82179022363027</v>
      </c>
      <c r="BFM88" s="294">
        <f>(BFM$87*$B101+SUM($F$8:$F$10)-((BFM$87*$B101+SUM($F$8:$F$10))/$F$11*$F$40)-($F$27*BFM$87/$D$7)-SUM($F$14:$F$26,$F$28:$F$33,$F$35:$F$36,$F$41))</f>
        <v>-533.82179022363027</v>
      </c>
      <c r="BFN88" s="294">
        <f>(BFN$87*$B101+SUM($F$8:$F$10)-((BFN$87*$B101+SUM($F$8:$F$10))/$F$11*$F$40)-($F$27*BFN$87/$D$7)-SUM($F$14:$F$26,$F$28:$F$33,$F$35:$F$36,$F$41))</f>
        <v>-533.82179022363027</v>
      </c>
      <c r="BFO88" s="294">
        <f>(BFO$87*$B101+SUM($F$8:$F$10)-((BFO$87*$B101+SUM($F$8:$F$10))/$F$11*$F$40)-($F$27*BFO$87/$D$7)-SUM($F$14:$F$26,$F$28:$F$33,$F$35:$F$36,$F$41))</f>
        <v>-533.82179022363027</v>
      </c>
      <c r="BFP88" s="294">
        <f>(BFP$87*$B101+SUM($F$8:$F$10)-((BFP$87*$B101+SUM($F$8:$F$10))/$F$11*$F$40)-($F$27*BFP$87/$D$7)-SUM($F$14:$F$26,$F$28:$F$33,$F$35:$F$36,$F$41))</f>
        <v>-533.82179022363027</v>
      </c>
      <c r="BFQ88" s="294">
        <f>(BFQ$87*$B101+SUM($F$8:$F$10)-((BFQ$87*$B101+SUM($F$8:$F$10))/$F$11*$F$40)-($F$27*BFQ$87/$D$7)-SUM($F$14:$F$26,$F$28:$F$33,$F$35:$F$36,$F$41))</f>
        <v>-533.82179022363027</v>
      </c>
      <c r="BFR88" s="294">
        <f>(BFR$87*$B101+SUM($F$8:$F$10)-((BFR$87*$B101+SUM($F$8:$F$10))/$F$11*$F$40)-($F$27*BFR$87/$D$7)-SUM($F$14:$F$26,$F$28:$F$33,$F$35:$F$36,$F$41))</f>
        <v>-533.82179022363027</v>
      </c>
      <c r="BFS88" s="294">
        <f>(BFS$87*$B101+SUM($F$8:$F$10)-((BFS$87*$B101+SUM($F$8:$F$10))/$F$11*$F$40)-($F$27*BFS$87/$D$7)-SUM($F$14:$F$26,$F$28:$F$33,$F$35:$F$36,$F$41))</f>
        <v>-533.82179022363027</v>
      </c>
      <c r="BFT88" s="294">
        <f>(BFT$87*$B101+SUM($F$8:$F$10)-((BFT$87*$B101+SUM($F$8:$F$10))/$F$11*$F$40)-($F$27*BFT$87/$D$7)-SUM($F$14:$F$26,$F$28:$F$33,$F$35:$F$36,$F$41))</f>
        <v>-533.82179022363027</v>
      </c>
      <c r="BFU88" s="294">
        <f>(BFU$87*$B101+SUM($F$8:$F$10)-((BFU$87*$B101+SUM($F$8:$F$10))/$F$11*$F$40)-($F$27*BFU$87/$D$7)-SUM($F$14:$F$26,$F$28:$F$33,$F$35:$F$36,$F$41))</f>
        <v>-533.82179022363027</v>
      </c>
      <c r="BFV88" s="294">
        <f>(BFV$87*$B101+SUM($F$8:$F$10)-((BFV$87*$B101+SUM($F$8:$F$10))/$F$11*$F$40)-($F$27*BFV$87/$D$7)-SUM($F$14:$F$26,$F$28:$F$33,$F$35:$F$36,$F$41))</f>
        <v>-533.82179022363027</v>
      </c>
      <c r="BFW88" s="294">
        <f>(BFW$87*$B101+SUM($F$8:$F$10)-((BFW$87*$B101+SUM($F$8:$F$10))/$F$11*$F$40)-($F$27*BFW$87/$D$7)-SUM($F$14:$F$26,$F$28:$F$33,$F$35:$F$36,$F$41))</f>
        <v>-533.82179022363027</v>
      </c>
      <c r="BFX88" s="294">
        <f>(BFX$87*$B101+SUM($F$8:$F$10)-((BFX$87*$B101+SUM($F$8:$F$10))/$F$11*$F$40)-($F$27*BFX$87/$D$7)-SUM($F$14:$F$26,$F$28:$F$33,$F$35:$F$36,$F$41))</f>
        <v>-533.82179022363027</v>
      </c>
      <c r="BFY88" s="294">
        <f>(BFY$87*$B101+SUM($F$8:$F$10)-((BFY$87*$B101+SUM($F$8:$F$10))/$F$11*$F$40)-($F$27*BFY$87/$D$7)-SUM($F$14:$F$26,$F$28:$F$33,$F$35:$F$36,$F$41))</f>
        <v>-533.82179022363027</v>
      </c>
      <c r="BFZ88" s="294">
        <f>(BFZ$87*$B101+SUM($F$8:$F$10)-((BFZ$87*$B101+SUM($F$8:$F$10))/$F$11*$F$40)-($F$27*BFZ$87/$D$7)-SUM($F$14:$F$26,$F$28:$F$33,$F$35:$F$36,$F$41))</f>
        <v>-533.82179022363027</v>
      </c>
      <c r="BGA88" s="294">
        <f>(BGA$87*$B101+SUM($F$8:$F$10)-((BGA$87*$B101+SUM($F$8:$F$10))/$F$11*$F$40)-($F$27*BGA$87/$D$7)-SUM($F$14:$F$26,$F$28:$F$33,$F$35:$F$36,$F$41))</f>
        <v>-533.82179022363027</v>
      </c>
      <c r="BGB88" s="294">
        <f>(BGB$87*$B101+SUM($F$8:$F$10)-((BGB$87*$B101+SUM($F$8:$F$10))/$F$11*$F$40)-($F$27*BGB$87/$D$7)-SUM($F$14:$F$26,$F$28:$F$33,$F$35:$F$36,$F$41))</f>
        <v>-533.82179022363027</v>
      </c>
      <c r="BGC88" s="294">
        <f>(BGC$87*$B101+SUM($F$8:$F$10)-((BGC$87*$B101+SUM($F$8:$F$10))/$F$11*$F$40)-($F$27*BGC$87/$D$7)-SUM($F$14:$F$26,$F$28:$F$33,$F$35:$F$36,$F$41))</f>
        <v>-533.82179022363027</v>
      </c>
      <c r="BGD88" s="294">
        <f>(BGD$87*$B101+SUM($F$8:$F$10)-((BGD$87*$B101+SUM($F$8:$F$10))/$F$11*$F$40)-($F$27*BGD$87/$D$7)-SUM($F$14:$F$26,$F$28:$F$33,$F$35:$F$36,$F$41))</f>
        <v>-533.82179022363027</v>
      </c>
      <c r="BGE88" s="294">
        <f>(BGE$87*$B101+SUM($F$8:$F$10)-((BGE$87*$B101+SUM($F$8:$F$10))/$F$11*$F$40)-($F$27*BGE$87/$D$7)-SUM($F$14:$F$26,$F$28:$F$33,$F$35:$F$36,$F$41))</f>
        <v>-533.82179022363027</v>
      </c>
      <c r="BGF88" s="294">
        <f>(BGF$87*$B101+SUM($F$8:$F$10)-((BGF$87*$B101+SUM($F$8:$F$10))/$F$11*$F$40)-($F$27*BGF$87/$D$7)-SUM($F$14:$F$26,$F$28:$F$33,$F$35:$F$36,$F$41))</f>
        <v>-533.82179022363027</v>
      </c>
      <c r="BGG88" s="294">
        <f>(BGG$87*$B101+SUM($F$8:$F$10)-((BGG$87*$B101+SUM($F$8:$F$10))/$F$11*$F$40)-($F$27*BGG$87/$D$7)-SUM($F$14:$F$26,$F$28:$F$33,$F$35:$F$36,$F$41))</f>
        <v>-533.82179022363027</v>
      </c>
      <c r="BGH88" s="294">
        <f>(BGH$87*$B101+SUM($F$8:$F$10)-((BGH$87*$B101+SUM($F$8:$F$10))/$F$11*$F$40)-($F$27*BGH$87/$D$7)-SUM($F$14:$F$26,$F$28:$F$33,$F$35:$F$36,$F$41))</f>
        <v>-533.82179022363027</v>
      </c>
      <c r="BGI88" s="294">
        <f>(BGI$87*$B101+SUM($F$8:$F$10)-((BGI$87*$B101+SUM($F$8:$F$10))/$F$11*$F$40)-($F$27*BGI$87/$D$7)-SUM($F$14:$F$26,$F$28:$F$33,$F$35:$F$36,$F$41))</f>
        <v>-533.82179022363027</v>
      </c>
      <c r="BGJ88" s="294">
        <f>(BGJ$87*$B101+SUM($F$8:$F$10)-((BGJ$87*$B101+SUM($F$8:$F$10))/$F$11*$F$40)-($F$27*BGJ$87/$D$7)-SUM($F$14:$F$26,$F$28:$F$33,$F$35:$F$36,$F$41))</f>
        <v>-533.82179022363027</v>
      </c>
      <c r="BGK88" s="294">
        <f>(BGK$87*$B101+SUM($F$8:$F$10)-((BGK$87*$B101+SUM($F$8:$F$10))/$F$11*$F$40)-($F$27*BGK$87/$D$7)-SUM($F$14:$F$26,$F$28:$F$33,$F$35:$F$36,$F$41))</f>
        <v>-533.82179022363027</v>
      </c>
      <c r="BGL88" s="294">
        <f>(BGL$87*$B101+SUM($F$8:$F$10)-((BGL$87*$B101+SUM($F$8:$F$10))/$F$11*$F$40)-($F$27*BGL$87/$D$7)-SUM($F$14:$F$26,$F$28:$F$33,$F$35:$F$36,$F$41))</f>
        <v>-533.82179022363027</v>
      </c>
      <c r="BGM88" s="294">
        <f>(BGM$87*$B101+SUM($F$8:$F$10)-((BGM$87*$B101+SUM($F$8:$F$10))/$F$11*$F$40)-($F$27*BGM$87/$D$7)-SUM($F$14:$F$26,$F$28:$F$33,$F$35:$F$36,$F$41))</f>
        <v>-533.82179022363027</v>
      </c>
      <c r="BGN88" s="294">
        <f>(BGN$87*$B101+SUM($F$8:$F$10)-((BGN$87*$B101+SUM($F$8:$F$10))/$F$11*$F$40)-($F$27*BGN$87/$D$7)-SUM($F$14:$F$26,$F$28:$F$33,$F$35:$F$36,$F$41))</f>
        <v>-533.82179022363027</v>
      </c>
      <c r="BGO88" s="294">
        <f>(BGO$87*$B101+SUM($F$8:$F$10)-((BGO$87*$B101+SUM($F$8:$F$10))/$F$11*$F$40)-($F$27*BGO$87/$D$7)-SUM($F$14:$F$26,$F$28:$F$33,$F$35:$F$36,$F$41))</f>
        <v>-533.82179022363027</v>
      </c>
      <c r="BGP88" s="294">
        <f>(BGP$87*$B101+SUM($F$8:$F$10)-((BGP$87*$B101+SUM($F$8:$F$10))/$F$11*$F$40)-($F$27*BGP$87/$D$7)-SUM($F$14:$F$26,$F$28:$F$33,$F$35:$F$36,$F$41))</f>
        <v>-533.82179022363027</v>
      </c>
      <c r="BGQ88" s="294">
        <f>(BGQ$87*$B101+SUM($F$8:$F$10)-((BGQ$87*$B101+SUM($F$8:$F$10))/$F$11*$F$40)-($F$27*BGQ$87/$D$7)-SUM($F$14:$F$26,$F$28:$F$33,$F$35:$F$36,$F$41))</f>
        <v>-533.82179022363027</v>
      </c>
      <c r="BGR88" s="294">
        <f>(BGR$87*$B101+SUM($F$8:$F$10)-((BGR$87*$B101+SUM($F$8:$F$10))/$F$11*$F$40)-($F$27*BGR$87/$D$7)-SUM($F$14:$F$26,$F$28:$F$33,$F$35:$F$36,$F$41))</f>
        <v>-533.82179022363027</v>
      </c>
      <c r="BGS88" s="294">
        <f>(BGS$87*$B101+SUM($F$8:$F$10)-((BGS$87*$B101+SUM($F$8:$F$10))/$F$11*$F$40)-($F$27*BGS$87/$D$7)-SUM($F$14:$F$26,$F$28:$F$33,$F$35:$F$36,$F$41))</f>
        <v>-533.82179022363027</v>
      </c>
      <c r="BGT88" s="294">
        <f>(BGT$87*$B101+SUM($F$8:$F$10)-((BGT$87*$B101+SUM($F$8:$F$10))/$F$11*$F$40)-($F$27*BGT$87/$D$7)-SUM($F$14:$F$26,$F$28:$F$33,$F$35:$F$36,$F$41))</f>
        <v>-533.82179022363027</v>
      </c>
      <c r="BGU88" s="294">
        <f>(BGU$87*$B101+SUM($F$8:$F$10)-((BGU$87*$B101+SUM($F$8:$F$10))/$F$11*$F$40)-($F$27*BGU$87/$D$7)-SUM($F$14:$F$26,$F$28:$F$33,$F$35:$F$36,$F$41))</f>
        <v>-533.82179022363027</v>
      </c>
      <c r="BGV88" s="294">
        <f>(BGV$87*$B101+SUM($F$8:$F$10)-((BGV$87*$B101+SUM($F$8:$F$10))/$F$11*$F$40)-($F$27*BGV$87/$D$7)-SUM($F$14:$F$26,$F$28:$F$33,$F$35:$F$36,$F$41))</f>
        <v>-533.82179022363027</v>
      </c>
      <c r="BGW88" s="294">
        <f>(BGW$87*$B101+SUM($F$8:$F$10)-((BGW$87*$B101+SUM($F$8:$F$10))/$F$11*$F$40)-($F$27*BGW$87/$D$7)-SUM($F$14:$F$26,$F$28:$F$33,$F$35:$F$36,$F$41))</f>
        <v>-533.82179022363027</v>
      </c>
      <c r="BGX88" s="294">
        <f>(BGX$87*$B101+SUM($F$8:$F$10)-((BGX$87*$B101+SUM($F$8:$F$10))/$F$11*$F$40)-($F$27*BGX$87/$D$7)-SUM($F$14:$F$26,$F$28:$F$33,$F$35:$F$36,$F$41))</f>
        <v>-533.82179022363027</v>
      </c>
      <c r="BGY88" s="294">
        <f>(BGY$87*$B101+SUM($F$8:$F$10)-((BGY$87*$B101+SUM($F$8:$F$10))/$F$11*$F$40)-($F$27*BGY$87/$D$7)-SUM($F$14:$F$26,$F$28:$F$33,$F$35:$F$36,$F$41))</f>
        <v>-533.82179022363027</v>
      </c>
      <c r="BGZ88" s="294">
        <f>(BGZ$87*$B101+SUM($F$8:$F$10)-((BGZ$87*$B101+SUM($F$8:$F$10))/$F$11*$F$40)-($F$27*BGZ$87/$D$7)-SUM($F$14:$F$26,$F$28:$F$33,$F$35:$F$36,$F$41))</f>
        <v>-533.82179022363027</v>
      </c>
      <c r="BHA88" s="294">
        <f>(BHA$87*$B101+SUM($F$8:$F$10)-((BHA$87*$B101+SUM($F$8:$F$10))/$F$11*$F$40)-($F$27*BHA$87/$D$7)-SUM($F$14:$F$26,$F$28:$F$33,$F$35:$F$36,$F$41))</f>
        <v>-533.82179022363027</v>
      </c>
      <c r="BHB88" s="294">
        <f>(BHB$87*$B101+SUM($F$8:$F$10)-((BHB$87*$B101+SUM($F$8:$F$10))/$F$11*$F$40)-($F$27*BHB$87/$D$7)-SUM($F$14:$F$26,$F$28:$F$33,$F$35:$F$36,$F$41))</f>
        <v>-533.82179022363027</v>
      </c>
      <c r="BHC88" s="294">
        <f>(BHC$87*$B101+SUM($F$8:$F$10)-((BHC$87*$B101+SUM($F$8:$F$10))/$F$11*$F$40)-($F$27*BHC$87/$D$7)-SUM($F$14:$F$26,$F$28:$F$33,$F$35:$F$36,$F$41))</f>
        <v>-533.82179022363027</v>
      </c>
      <c r="BHD88" s="294">
        <f>(BHD$87*$B101+SUM($F$8:$F$10)-((BHD$87*$B101+SUM($F$8:$F$10))/$F$11*$F$40)-($F$27*BHD$87/$D$7)-SUM($F$14:$F$26,$F$28:$F$33,$F$35:$F$36,$F$41))</f>
        <v>-533.82179022363027</v>
      </c>
      <c r="BHE88" s="294">
        <f>(BHE$87*$B101+SUM($F$8:$F$10)-((BHE$87*$B101+SUM($F$8:$F$10))/$F$11*$F$40)-($F$27*BHE$87/$D$7)-SUM($F$14:$F$26,$F$28:$F$33,$F$35:$F$36,$F$41))</f>
        <v>-533.82179022363027</v>
      </c>
      <c r="BHF88" s="294">
        <f>(BHF$87*$B101+SUM($F$8:$F$10)-((BHF$87*$B101+SUM($F$8:$F$10))/$F$11*$F$40)-($F$27*BHF$87/$D$7)-SUM($F$14:$F$26,$F$28:$F$33,$F$35:$F$36,$F$41))</f>
        <v>-533.82179022363027</v>
      </c>
      <c r="BHG88" s="294">
        <f>(BHG$87*$B101+SUM($F$8:$F$10)-((BHG$87*$B101+SUM($F$8:$F$10))/$F$11*$F$40)-($F$27*BHG$87/$D$7)-SUM($F$14:$F$26,$F$28:$F$33,$F$35:$F$36,$F$41))</f>
        <v>-533.82179022363027</v>
      </c>
      <c r="BHH88" s="294">
        <f>(BHH$87*$B101+SUM($F$8:$F$10)-((BHH$87*$B101+SUM($F$8:$F$10))/$F$11*$F$40)-($F$27*BHH$87/$D$7)-SUM($F$14:$F$26,$F$28:$F$33,$F$35:$F$36,$F$41))</f>
        <v>-533.82179022363027</v>
      </c>
      <c r="BHI88" s="294">
        <f>(BHI$87*$B101+SUM($F$8:$F$10)-((BHI$87*$B101+SUM($F$8:$F$10))/$F$11*$F$40)-($F$27*BHI$87/$D$7)-SUM($F$14:$F$26,$F$28:$F$33,$F$35:$F$36,$F$41))</f>
        <v>-533.82179022363027</v>
      </c>
      <c r="BHJ88" s="294">
        <f>(BHJ$87*$B101+SUM($F$8:$F$10)-((BHJ$87*$B101+SUM($F$8:$F$10))/$F$11*$F$40)-($F$27*BHJ$87/$D$7)-SUM($F$14:$F$26,$F$28:$F$33,$F$35:$F$36,$F$41))</f>
        <v>-533.82179022363027</v>
      </c>
      <c r="BHK88" s="294">
        <f>(BHK$87*$B101+SUM($F$8:$F$10)-((BHK$87*$B101+SUM($F$8:$F$10))/$F$11*$F$40)-($F$27*BHK$87/$D$7)-SUM($F$14:$F$26,$F$28:$F$33,$F$35:$F$36,$F$41))</f>
        <v>-533.82179022363027</v>
      </c>
      <c r="BHL88" s="294">
        <f>(BHL$87*$B101+SUM($F$8:$F$10)-((BHL$87*$B101+SUM($F$8:$F$10))/$F$11*$F$40)-($F$27*BHL$87/$D$7)-SUM($F$14:$F$26,$F$28:$F$33,$F$35:$F$36,$F$41))</f>
        <v>-533.82179022363027</v>
      </c>
      <c r="BHM88" s="294">
        <f>(BHM$87*$B101+SUM($F$8:$F$10)-((BHM$87*$B101+SUM($F$8:$F$10))/$F$11*$F$40)-($F$27*BHM$87/$D$7)-SUM($F$14:$F$26,$F$28:$F$33,$F$35:$F$36,$F$41))</f>
        <v>-533.82179022363027</v>
      </c>
      <c r="BHN88" s="294">
        <f>(BHN$87*$B101+SUM($F$8:$F$10)-((BHN$87*$B101+SUM($F$8:$F$10))/$F$11*$F$40)-($F$27*BHN$87/$D$7)-SUM($F$14:$F$26,$F$28:$F$33,$F$35:$F$36,$F$41))</f>
        <v>-533.82179022363027</v>
      </c>
      <c r="BHO88" s="294">
        <f>(BHO$87*$B101+SUM($F$8:$F$10)-((BHO$87*$B101+SUM($F$8:$F$10))/$F$11*$F$40)-($F$27*BHO$87/$D$7)-SUM($F$14:$F$26,$F$28:$F$33,$F$35:$F$36,$F$41))</f>
        <v>-533.82179022363027</v>
      </c>
      <c r="BHP88" s="294">
        <f>(BHP$87*$B101+SUM($F$8:$F$10)-((BHP$87*$B101+SUM($F$8:$F$10))/$F$11*$F$40)-($F$27*BHP$87/$D$7)-SUM($F$14:$F$26,$F$28:$F$33,$F$35:$F$36,$F$41))</f>
        <v>-533.82179022363027</v>
      </c>
      <c r="BHQ88" s="294">
        <f>(BHQ$87*$B101+SUM($F$8:$F$10)-((BHQ$87*$B101+SUM($F$8:$F$10))/$F$11*$F$40)-($F$27*BHQ$87/$D$7)-SUM($F$14:$F$26,$F$28:$F$33,$F$35:$F$36,$F$41))</f>
        <v>-533.82179022363027</v>
      </c>
      <c r="BHR88" s="294">
        <f>(BHR$87*$B101+SUM($F$8:$F$10)-((BHR$87*$B101+SUM($F$8:$F$10))/$F$11*$F$40)-($F$27*BHR$87/$D$7)-SUM($F$14:$F$26,$F$28:$F$33,$F$35:$F$36,$F$41))</f>
        <v>-533.82179022363027</v>
      </c>
      <c r="BHS88" s="294">
        <f>(BHS$87*$B101+SUM($F$8:$F$10)-((BHS$87*$B101+SUM($F$8:$F$10))/$F$11*$F$40)-($F$27*BHS$87/$D$7)-SUM($F$14:$F$26,$F$28:$F$33,$F$35:$F$36,$F$41))</f>
        <v>-533.82179022363027</v>
      </c>
      <c r="BHT88" s="294">
        <f>(BHT$87*$B101+SUM($F$8:$F$10)-((BHT$87*$B101+SUM($F$8:$F$10))/$F$11*$F$40)-($F$27*BHT$87/$D$7)-SUM($F$14:$F$26,$F$28:$F$33,$F$35:$F$36,$F$41))</f>
        <v>-533.82179022363027</v>
      </c>
      <c r="BHU88" s="294">
        <f>(BHU$87*$B101+SUM($F$8:$F$10)-((BHU$87*$B101+SUM($F$8:$F$10))/$F$11*$F$40)-($F$27*BHU$87/$D$7)-SUM($F$14:$F$26,$F$28:$F$33,$F$35:$F$36,$F$41))</f>
        <v>-533.82179022363027</v>
      </c>
      <c r="BHV88" s="294">
        <f>(BHV$87*$B101+SUM($F$8:$F$10)-((BHV$87*$B101+SUM($F$8:$F$10))/$F$11*$F$40)-($F$27*BHV$87/$D$7)-SUM($F$14:$F$26,$F$28:$F$33,$F$35:$F$36,$F$41))</f>
        <v>-533.82179022363027</v>
      </c>
      <c r="BHW88" s="294">
        <f>(BHW$87*$B101+SUM($F$8:$F$10)-((BHW$87*$B101+SUM($F$8:$F$10))/$F$11*$F$40)-($F$27*BHW$87/$D$7)-SUM($F$14:$F$26,$F$28:$F$33,$F$35:$F$36,$F$41))</f>
        <v>-533.82179022363027</v>
      </c>
      <c r="BHX88" s="294">
        <f>(BHX$87*$B101+SUM($F$8:$F$10)-((BHX$87*$B101+SUM($F$8:$F$10))/$F$11*$F$40)-($F$27*BHX$87/$D$7)-SUM($F$14:$F$26,$F$28:$F$33,$F$35:$F$36,$F$41))</f>
        <v>-533.82179022363027</v>
      </c>
      <c r="BHY88" s="294">
        <f>(BHY$87*$B101+SUM($F$8:$F$10)-((BHY$87*$B101+SUM($F$8:$F$10))/$F$11*$F$40)-($F$27*BHY$87/$D$7)-SUM($F$14:$F$26,$F$28:$F$33,$F$35:$F$36,$F$41))</f>
        <v>-533.82179022363027</v>
      </c>
      <c r="BHZ88" s="294">
        <f>(BHZ$87*$B101+SUM($F$8:$F$10)-((BHZ$87*$B101+SUM($F$8:$F$10))/$F$11*$F$40)-($F$27*BHZ$87/$D$7)-SUM($F$14:$F$26,$F$28:$F$33,$F$35:$F$36,$F$41))</f>
        <v>-533.82179022363027</v>
      </c>
      <c r="BIA88" s="294">
        <f>(BIA$87*$B101+SUM($F$8:$F$10)-((BIA$87*$B101+SUM($F$8:$F$10))/$F$11*$F$40)-($F$27*BIA$87/$D$7)-SUM($F$14:$F$26,$F$28:$F$33,$F$35:$F$36,$F$41))</f>
        <v>-533.82179022363027</v>
      </c>
      <c r="BIB88" s="294">
        <f>(BIB$87*$B101+SUM($F$8:$F$10)-((BIB$87*$B101+SUM($F$8:$F$10))/$F$11*$F$40)-($F$27*BIB$87/$D$7)-SUM($F$14:$F$26,$F$28:$F$33,$F$35:$F$36,$F$41))</f>
        <v>-533.82179022363027</v>
      </c>
      <c r="BIC88" s="294">
        <f>(BIC$87*$B101+SUM($F$8:$F$10)-((BIC$87*$B101+SUM($F$8:$F$10))/$F$11*$F$40)-($F$27*BIC$87/$D$7)-SUM($F$14:$F$26,$F$28:$F$33,$F$35:$F$36,$F$41))</f>
        <v>-533.82179022363027</v>
      </c>
      <c r="BID88" s="294">
        <f>(BID$87*$B101+SUM($F$8:$F$10)-((BID$87*$B101+SUM($F$8:$F$10))/$F$11*$F$40)-($F$27*BID$87/$D$7)-SUM($F$14:$F$26,$F$28:$F$33,$F$35:$F$36,$F$41))</f>
        <v>-533.82179022363027</v>
      </c>
      <c r="BIE88" s="294">
        <f>(BIE$87*$B101+SUM($F$8:$F$10)-((BIE$87*$B101+SUM($F$8:$F$10))/$F$11*$F$40)-($F$27*BIE$87/$D$7)-SUM($F$14:$F$26,$F$28:$F$33,$F$35:$F$36,$F$41))</f>
        <v>-533.82179022363027</v>
      </c>
      <c r="BIF88" s="294">
        <f>(BIF$87*$B101+SUM($F$8:$F$10)-((BIF$87*$B101+SUM($F$8:$F$10))/$F$11*$F$40)-($F$27*BIF$87/$D$7)-SUM($F$14:$F$26,$F$28:$F$33,$F$35:$F$36,$F$41))</f>
        <v>-533.82179022363027</v>
      </c>
      <c r="BIG88" s="294">
        <f>(BIG$87*$B101+SUM($F$8:$F$10)-((BIG$87*$B101+SUM($F$8:$F$10))/$F$11*$F$40)-($F$27*BIG$87/$D$7)-SUM($F$14:$F$26,$F$28:$F$33,$F$35:$F$36,$F$41))</f>
        <v>-533.82179022363027</v>
      </c>
      <c r="BIH88" s="294">
        <f>(BIH$87*$B101+SUM($F$8:$F$10)-((BIH$87*$B101+SUM($F$8:$F$10))/$F$11*$F$40)-($F$27*BIH$87/$D$7)-SUM($F$14:$F$26,$F$28:$F$33,$F$35:$F$36,$F$41))</f>
        <v>-533.82179022363027</v>
      </c>
      <c r="BII88" s="294">
        <f>(BII$87*$B101+SUM($F$8:$F$10)-((BII$87*$B101+SUM($F$8:$F$10))/$F$11*$F$40)-($F$27*BII$87/$D$7)-SUM($F$14:$F$26,$F$28:$F$33,$F$35:$F$36,$F$41))</f>
        <v>-533.82179022363027</v>
      </c>
      <c r="BIJ88" s="294">
        <f>(BIJ$87*$B101+SUM($F$8:$F$10)-((BIJ$87*$B101+SUM($F$8:$F$10))/$F$11*$F$40)-($F$27*BIJ$87/$D$7)-SUM($F$14:$F$26,$F$28:$F$33,$F$35:$F$36,$F$41))</f>
        <v>-533.82179022363027</v>
      </c>
      <c r="BIK88" s="294">
        <f>(BIK$87*$B101+SUM($F$8:$F$10)-((BIK$87*$B101+SUM($F$8:$F$10))/$F$11*$F$40)-($F$27*BIK$87/$D$7)-SUM($F$14:$F$26,$F$28:$F$33,$F$35:$F$36,$F$41))</f>
        <v>-533.82179022363027</v>
      </c>
      <c r="BIL88" s="294">
        <f>(BIL$87*$B101+SUM($F$8:$F$10)-((BIL$87*$B101+SUM($F$8:$F$10))/$F$11*$F$40)-($F$27*BIL$87/$D$7)-SUM($F$14:$F$26,$F$28:$F$33,$F$35:$F$36,$F$41))</f>
        <v>-533.82179022363027</v>
      </c>
      <c r="BIM88" s="294">
        <f>(BIM$87*$B101+SUM($F$8:$F$10)-((BIM$87*$B101+SUM($F$8:$F$10))/$F$11*$F$40)-($F$27*BIM$87/$D$7)-SUM($F$14:$F$26,$F$28:$F$33,$F$35:$F$36,$F$41))</f>
        <v>-533.82179022363027</v>
      </c>
      <c r="BIN88" s="294">
        <f>(BIN$87*$B101+SUM($F$8:$F$10)-((BIN$87*$B101+SUM($F$8:$F$10))/$F$11*$F$40)-($F$27*BIN$87/$D$7)-SUM($F$14:$F$26,$F$28:$F$33,$F$35:$F$36,$F$41))</f>
        <v>-533.82179022363027</v>
      </c>
      <c r="BIO88" s="294">
        <f>(BIO$87*$B101+SUM($F$8:$F$10)-((BIO$87*$B101+SUM($F$8:$F$10))/$F$11*$F$40)-($F$27*BIO$87/$D$7)-SUM($F$14:$F$26,$F$28:$F$33,$F$35:$F$36,$F$41))</f>
        <v>-533.82179022363027</v>
      </c>
      <c r="BIP88" s="294">
        <f>(BIP$87*$B101+SUM($F$8:$F$10)-((BIP$87*$B101+SUM($F$8:$F$10))/$F$11*$F$40)-($F$27*BIP$87/$D$7)-SUM($F$14:$F$26,$F$28:$F$33,$F$35:$F$36,$F$41))</f>
        <v>-533.82179022363027</v>
      </c>
      <c r="BIQ88" s="294">
        <f>(BIQ$87*$B101+SUM($F$8:$F$10)-((BIQ$87*$B101+SUM($F$8:$F$10))/$F$11*$F$40)-($F$27*BIQ$87/$D$7)-SUM($F$14:$F$26,$F$28:$F$33,$F$35:$F$36,$F$41))</f>
        <v>-533.82179022363027</v>
      </c>
      <c r="BIR88" s="294">
        <f>(BIR$87*$B101+SUM($F$8:$F$10)-((BIR$87*$B101+SUM($F$8:$F$10))/$F$11*$F$40)-($F$27*BIR$87/$D$7)-SUM($F$14:$F$26,$F$28:$F$33,$F$35:$F$36,$F$41))</f>
        <v>-533.82179022363027</v>
      </c>
      <c r="BIS88" s="294">
        <f>(BIS$87*$B101+SUM($F$8:$F$10)-((BIS$87*$B101+SUM($F$8:$F$10))/$F$11*$F$40)-($F$27*BIS$87/$D$7)-SUM($F$14:$F$26,$F$28:$F$33,$F$35:$F$36,$F$41))</f>
        <v>-533.82179022363027</v>
      </c>
      <c r="BIT88" s="294">
        <f>(BIT$87*$B101+SUM($F$8:$F$10)-((BIT$87*$B101+SUM($F$8:$F$10))/$F$11*$F$40)-($F$27*BIT$87/$D$7)-SUM($F$14:$F$26,$F$28:$F$33,$F$35:$F$36,$F$41))</f>
        <v>-533.82179022363027</v>
      </c>
      <c r="BIU88" s="294">
        <f>(BIU$87*$B101+SUM($F$8:$F$10)-((BIU$87*$B101+SUM($F$8:$F$10))/$F$11*$F$40)-($F$27*BIU$87/$D$7)-SUM($F$14:$F$26,$F$28:$F$33,$F$35:$F$36,$F$41))</f>
        <v>-533.82179022363027</v>
      </c>
      <c r="BIV88" s="294">
        <f>(BIV$87*$B101+SUM($F$8:$F$10)-((BIV$87*$B101+SUM($F$8:$F$10))/$F$11*$F$40)-($F$27*BIV$87/$D$7)-SUM($F$14:$F$26,$F$28:$F$33,$F$35:$F$36,$F$41))</f>
        <v>-533.82179022363027</v>
      </c>
      <c r="BIW88" s="294">
        <f>(BIW$87*$B101+SUM($F$8:$F$10)-((BIW$87*$B101+SUM($F$8:$F$10))/$F$11*$F$40)-($F$27*BIW$87/$D$7)-SUM($F$14:$F$26,$F$28:$F$33,$F$35:$F$36,$F$41))</f>
        <v>-533.82179022363027</v>
      </c>
      <c r="BIX88" s="294">
        <f>(BIX$87*$B101+SUM($F$8:$F$10)-((BIX$87*$B101+SUM($F$8:$F$10))/$F$11*$F$40)-($F$27*BIX$87/$D$7)-SUM($F$14:$F$26,$F$28:$F$33,$F$35:$F$36,$F$41))</f>
        <v>-533.82179022363027</v>
      </c>
      <c r="BIY88" s="294">
        <f>(BIY$87*$B101+SUM($F$8:$F$10)-((BIY$87*$B101+SUM($F$8:$F$10))/$F$11*$F$40)-($F$27*BIY$87/$D$7)-SUM($F$14:$F$26,$F$28:$F$33,$F$35:$F$36,$F$41))</f>
        <v>-533.82179022363027</v>
      </c>
      <c r="BIZ88" s="294">
        <f>(BIZ$87*$B101+SUM($F$8:$F$10)-((BIZ$87*$B101+SUM($F$8:$F$10))/$F$11*$F$40)-($F$27*BIZ$87/$D$7)-SUM($F$14:$F$26,$F$28:$F$33,$F$35:$F$36,$F$41))</f>
        <v>-533.82179022363027</v>
      </c>
      <c r="BJA88" s="294">
        <f>(BJA$87*$B101+SUM($F$8:$F$10)-((BJA$87*$B101+SUM($F$8:$F$10))/$F$11*$F$40)-($F$27*BJA$87/$D$7)-SUM($F$14:$F$26,$F$28:$F$33,$F$35:$F$36,$F$41))</f>
        <v>-533.82179022363027</v>
      </c>
      <c r="BJB88" s="294">
        <f>(BJB$87*$B101+SUM($F$8:$F$10)-((BJB$87*$B101+SUM($F$8:$F$10))/$F$11*$F$40)-($F$27*BJB$87/$D$7)-SUM($F$14:$F$26,$F$28:$F$33,$F$35:$F$36,$F$41))</f>
        <v>-533.82179022363027</v>
      </c>
      <c r="BJC88" s="294">
        <f>(BJC$87*$B101+SUM($F$8:$F$10)-((BJC$87*$B101+SUM($F$8:$F$10))/$F$11*$F$40)-($F$27*BJC$87/$D$7)-SUM($F$14:$F$26,$F$28:$F$33,$F$35:$F$36,$F$41))</f>
        <v>-533.82179022363027</v>
      </c>
      <c r="BJD88" s="294">
        <f>(BJD$87*$B101+SUM($F$8:$F$10)-((BJD$87*$B101+SUM($F$8:$F$10))/$F$11*$F$40)-($F$27*BJD$87/$D$7)-SUM($F$14:$F$26,$F$28:$F$33,$F$35:$F$36,$F$41))</f>
        <v>-533.82179022363027</v>
      </c>
      <c r="BJE88" s="294">
        <f>(BJE$87*$B101+SUM($F$8:$F$10)-((BJE$87*$B101+SUM($F$8:$F$10))/$F$11*$F$40)-($F$27*BJE$87/$D$7)-SUM($F$14:$F$26,$F$28:$F$33,$F$35:$F$36,$F$41))</f>
        <v>-533.82179022363027</v>
      </c>
      <c r="BJF88" s="294">
        <f>(BJF$87*$B101+SUM($F$8:$F$10)-((BJF$87*$B101+SUM($F$8:$F$10))/$F$11*$F$40)-($F$27*BJF$87/$D$7)-SUM($F$14:$F$26,$F$28:$F$33,$F$35:$F$36,$F$41))</f>
        <v>-533.82179022363027</v>
      </c>
      <c r="BJG88" s="294">
        <f>(BJG$87*$B101+SUM($F$8:$F$10)-((BJG$87*$B101+SUM($F$8:$F$10))/$F$11*$F$40)-($F$27*BJG$87/$D$7)-SUM($F$14:$F$26,$F$28:$F$33,$F$35:$F$36,$F$41))</f>
        <v>-533.82179022363027</v>
      </c>
      <c r="BJH88" s="294">
        <f>(BJH$87*$B101+SUM($F$8:$F$10)-((BJH$87*$B101+SUM($F$8:$F$10))/$F$11*$F$40)-($F$27*BJH$87/$D$7)-SUM($F$14:$F$26,$F$28:$F$33,$F$35:$F$36,$F$41))</f>
        <v>-533.82179022363027</v>
      </c>
      <c r="BJI88" s="294">
        <f>(BJI$87*$B101+SUM($F$8:$F$10)-((BJI$87*$B101+SUM($F$8:$F$10))/$F$11*$F$40)-($F$27*BJI$87/$D$7)-SUM($F$14:$F$26,$F$28:$F$33,$F$35:$F$36,$F$41))</f>
        <v>-533.82179022363027</v>
      </c>
      <c r="BJJ88" s="294">
        <f>(BJJ$87*$B101+SUM($F$8:$F$10)-((BJJ$87*$B101+SUM($F$8:$F$10))/$F$11*$F$40)-($F$27*BJJ$87/$D$7)-SUM($F$14:$F$26,$F$28:$F$33,$F$35:$F$36,$F$41))</f>
        <v>-533.82179022363027</v>
      </c>
      <c r="BJK88" s="294">
        <f>(BJK$87*$B101+SUM($F$8:$F$10)-((BJK$87*$B101+SUM($F$8:$F$10))/$F$11*$F$40)-($F$27*BJK$87/$D$7)-SUM($F$14:$F$26,$F$28:$F$33,$F$35:$F$36,$F$41))</f>
        <v>-533.82179022363027</v>
      </c>
      <c r="BJL88" s="294">
        <f>(BJL$87*$B101+SUM($F$8:$F$10)-((BJL$87*$B101+SUM($F$8:$F$10))/$F$11*$F$40)-($F$27*BJL$87/$D$7)-SUM($F$14:$F$26,$F$28:$F$33,$F$35:$F$36,$F$41))</f>
        <v>-533.82179022363027</v>
      </c>
      <c r="BJM88" s="294">
        <f>(BJM$87*$B101+SUM($F$8:$F$10)-((BJM$87*$B101+SUM($F$8:$F$10))/$F$11*$F$40)-($F$27*BJM$87/$D$7)-SUM($F$14:$F$26,$F$28:$F$33,$F$35:$F$36,$F$41))</f>
        <v>-533.82179022363027</v>
      </c>
      <c r="BJN88" s="294">
        <f>(BJN$87*$B101+SUM($F$8:$F$10)-((BJN$87*$B101+SUM($F$8:$F$10))/$F$11*$F$40)-($F$27*BJN$87/$D$7)-SUM($F$14:$F$26,$F$28:$F$33,$F$35:$F$36,$F$41))</f>
        <v>-533.82179022363027</v>
      </c>
      <c r="BJO88" s="294">
        <f>(BJO$87*$B101+SUM($F$8:$F$10)-((BJO$87*$B101+SUM($F$8:$F$10))/$F$11*$F$40)-($F$27*BJO$87/$D$7)-SUM($F$14:$F$26,$F$28:$F$33,$F$35:$F$36,$F$41))</f>
        <v>-533.82179022363027</v>
      </c>
      <c r="BJP88" s="294">
        <f>(BJP$87*$B101+SUM($F$8:$F$10)-((BJP$87*$B101+SUM($F$8:$F$10))/$F$11*$F$40)-($F$27*BJP$87/$D$7)-SUM($F$14:$F$26,$F$28:$F$33,$F$35:$F$36,$F$41))</f>
        <v>-533.82179022363027</v>
      </c>
      <c r="BJQ88" s="294">
        <f>(BJQ$87*$B101+SUM($F$8:$F$10)-((BJQ$87*$B101+SUM($F$8:$F$10))/$F$11*$F$40)-($F$27*BJQ$87/$D$7)-SUM($F$14:$F$26,$F$28:$F$33,$F$35:$F$36,$F$41))</f>
        <v>-533.82179022363027</v>
      </c>
      <c r="BJR88" s="294">
        <f>(BJR$87*$B101+SUM($F$8:$F$10)-((BJR$87*$B101+SUM($F$8:$F$10))/$F$11*$F$40)-($F$27*BJR$87/$D$7)-SUM($F$14:$F$26,$F$28:$F$33,$F$35:$F$36,$F$41))</f>
        <v>-533.82179022363027</v>
      </c>
      <c r="BJS88" s="294">
        <f>(BJS$87*$B101+SUM($F$8:$F$10)-((BJS$87*$B101+SUM($F$8:$F$10))/$F$11*$F$40)-($F$27*BJS$87/$D$7)-SUM($F$14:$F$26,$F$28:$F$33,$F$35:$F$36,$F$41))</f>
        <v>-533.82179022363027</v>
      </c>
      <c r="BJT88" s="294">
        <f>(BJT$87*$B101+SUM($F$8:$F$10)-((BJT$87*$B101+SUM($F$8:$F$10))/$F$11*$F$40)-($F$27*BJT$87/$D$7)-SUM($F$14:$F$26,$F$28:$F$33,$F$35:$F$36,$F$41))</f>
        <v>-533.82179022363027</v>
      </c>
      <c r="BJU88" s="294">
        <f>(BJU$87*$B101+SUM($F$8:$F$10)-((BJU$87*$B101+SUM($F$8:$F$10))/$F$11*$F$40)-($F$27*BJU$87/$D$7)-SUM($F$14:$F$26,$F$28:$F$33,$F$35:$F$36,$F$41))</f>
        <v>-533.82179022363027</v>
      </c>
      <c r="BJV88" s="294">
        <f>(BJV$87*$B101+SUM($F$8:$F$10)-((BJV$87*$B101+SUM($F$8:$F$10))/$F$11*$F$40)-($F$27*BJV$87/$D$7)-SUM($F$14:$F$26,$F$28:$F$33,$F$35:$F$36,$F$41))</f>
        <v>-533.82179022363027</v>
      </c>
      <c r="BJW88" s="294">
        <f>(BJW$87*$B101+SUM($F$8:$F$10)-((BJW$87*$B101+SUM($F$8:$F$10))/$F$11*$F$40)-($F$27*BJW$87/$D$7)-SUM($F$14:$F$26,$F$28:$F$33,$F$35:$F$36,$F$41))</f>
        <v>-533.82179022363027</v>
      </c>
      <c r="BJX88" s="294">
        <f>(BJX$87*$B101+SUM($F$8:$F$10)-((BJX$87*$B101+SUM($F$8:$F$10))/$F$11*$F$40)-($F$27*BJX$87/$D$7)-SUM($F$14:$F$26,$F$28:$F$33,$F$35:$F$36,$F$41))</f>
        <v>-533.82179022363027</v>
      </c>
      <c r="BJY88" s="294">
        <f>(BJY$87*$B101+SUM($F$8:$F$10)-((BJY$87*$B101+SUM($F$8:$F$10))/$F$11*$F$40)-($F$27*BJY$87/$D$7)-SUM($F$14:$F$26,$F$28:$F$33,$F$35:$F$36,$F$41))</f>
        <v>-533.82179022363027</v>
      </c>
      <c r="BJZ88" s="294">
        <f>(BJZ$87*$B101+SUM($F$8:$F$10)-((BJZ$87*$B101+SUM($F$8:$F$10))/$F$11*$F$40)-($F$27*BJZ$87/$D$7)-SUM($F$14:$F$26,$F$28:$F$33,$F$35:$F$36,$F$41))</f>
        <v>-533.82179022363027</v>
      </c>
      <c r="BKA88" s="294">
        <f>(BKA$87*$B101+SUM($F$8:$F$10)-((BKA$87*$B101+SUM($F$8:$F$10))/$F$11*$F$40)-($F$27*BKA$87/$D$7)-SUM($F$14:$F$26,$F$28:$F$33,$F$35:$F$36,$F$41))</f>
        <v>-533.82179022363027</v>
      </c>
      <c r="BKB88" s="294">
        <f>(BKB$87*$B101+SUM($F$8:$F$10)-((BKB$87*$B101+SUM($F$8:$F$10))/$F$11*$F$40)-($F$27*BKB$87/$D$7)-SUM($F$14:$F$26,$F$28:$F$33,$F$35:$F$36,$F$41))</f>
        <v>-533.82179022363027</v>
      </c>
      <c r="BKC88" s="294">
        <f>(BKC$87*$B101+SUM($F$8:$F$10)-((BKC$87*$B101+SUM($F$8:$F$10))/$F$11*$F$40)-($F$27*BKC$87/$D$7)-SUM($F$14:$F$26,$F$28:$F$33,$F$35:$F$36,$F$41))</f>
        <v>-533.82179022363027</v>
      </c>
      <c r="BKD88" s="294">
        <f>(BKD$87*$B101+SUM($F$8:$F$10)-((BKD$87*$B101+SUM($F$8:$F$10))/$F$11*$F$40)-($F$27*BKD$87/$D$7)-SUM($F$14:$F$26,$F$28:$F$33,$F$35:$F$36,$F$41))</f>
        <v>-533.82179022363027</v>
      </c>
      <c r="BKE88" s="294">
        <f>(BKE$87*$B101+SUM($F$8:$F$10)-((BKE$87*$B101+SUM($F$8:$F$10))/$F$11*$F$40)-($F$27*BKE$87/$D$7)-SUM($F$14:$F$26,$F$28:$F$33,$F$35:$F$36,$F$41))</f>
        <v>-533.82179022363027</v>
      </c>
      <c r="BKF88" s="294">
        <f>(BKF$87*$B101+SUM($F$8:$F$10)-((BKF$87*$B101+SUM($F$8:$F$10))/$F$11*$F$40)-($F$27*BKF$87/$D$7)-SUM($F$14:$F$26,$F$28:$F$33,$F$35:$F$36,$F$41))</f>
        <v>-533.82179022363027</v>
      </c>
      <c r="BKG88" s="294">
        <f>(BKG$87*$B101+SUM($F$8:$F$10)-((BKG$87*$B101+SUM($F$8:$F$10))/$F$11*$F$40)-($F$27*BKG$87/$D$7)-SUM($F$14:$F$26,$F$28:$F$33,$F$35:$F$36,$F$41))</f>
        <v>-533.82179022363027</v>
      </c>
      <c r="BKH88" s="294">
        <f>(BKH$87*$B101+SUM($F$8:$F$10)-((BKH$87*$B101+SUM($F$8:$F$10))/$F$11*$F$40)-($F$27*BKH$87/$D$7)-SUM($F$14:$F$26,$F$28:$F$33,$F$35:$F$36,$F$41))</f>
        <v>-533.82179022363027</v>
      </c>
      <c r="BKI88" s="294">
        <f>(BKI$87*$B101+SUM($F$8:$F$10)-((BKI$87*$B101+SUM($F$8:$F$10))/$F$11*$F$40)-($F$27*BKI$87/$D$7)-SUM($F$14:$F$26,$F$28:$F$33,$F$35:$F$36,$F$41))</f>
        <v>-533.82179022363027</v>
      </c>
      <c r="BKJ88" s="294">
        <f>(BKJ$87*$B101+SUM($F$8:$F$10)-((BKJ$87*$B101+SUM($F$8:$F$10))/$F$11*$F$40)-($F$27*BKJ$87/$D$7)-SUM($F$14:$F$26,$F$28:$F$33,$F$35:$F$36,$F$41))</f>
        <v>-533.82179022363027</v>
      </c>
      <c r="BKK88" s="294">
        <f>(BKK$87*$B101+SUM($F$8:$F$10)-((BKK$87*$B101+SUM($F$8:$F$10))/$F$11*$F$40)-($F$27*BKK$87/$D$7)-SUM($F$14:$F$26,$F$28:$F$33,$F$35:$F$36,$F$41))</f>
        <v>-533.82179022363027</v>
      </c>
      <c r="BKL88" s="294">
        <f>(BKL$87*$B101+SUM($F$8:$F$10)-((BKL$87*$B101+SUM($F$8:$F$10))/$F$11*$F$40)-($F$27*BKL$87/$D$7)-SUM($F$14:$F$26,$F$28:$F$33,$F$35:$F$36,$F$41))</f>
        <v>-533.82179022363027</v>
      </c>
      <c r="BKM88" s="294">
        <f>(BKM$87*$B101+SUM($F$8:$F$10)-((BKM$87*$B101+SUM($F$8:$F$10))/$F$11*$F$40)-($F$27*BKM$87/$D$7)-SUM($F$14:$F$26,$F$28:$F$33,$F$35:$F$36,$F$41))</f>
        <v>-533.82179022363027</v>
      </c>
      <c r="BKN88" s="294">
        <f>(BKN$87*$B101+SUM($F$8:$F$10)-((BKN$87*$B101+SUM($F$8:$F$10))/$F$11*$F$40)-($F$27*BKN$87/$D$7)-SUM($F$14:$F$26,$F$28:$F$33,$F$35:$F$36,$F$41))</f>
        <v>-533.82179022363027</v>
      </c>
      <c r="BKO88" s="294">
        <f>(BKO$87*$B101+SUM($F$8:$F$10)-((BKO$87*$B101+SUM($F$8:$F$10))/$F$11*$F$40)-($F$27*BKO$87/$D$7)-SUM($F$14:$F$26,$F$28:$F$33,$F$35:$F$36,$F$41))</f>
        <v>-533.82179022363027</v>
      </c>
      <c r="BKP88" s="294">
        <f>(BKP$87*$B101+SUM($F$8:$F$10)-((BKP$87*$B101+SUM($F$8:$F$10))/$F$11*$F$40)-($F$27*BKP$87/$D$7)-SUM($F$14:$F$26,$F$28:$F$33,$F$35:$F$36,$F$41))</f>
        <v>-533.82179022363027</v>
      </c>
      <c r="BKQ88" s="294">
        <f>(BKQ$87*$B101+SUM($F$8:$F$10)-((BKQ$87*$B101+SUM($F$8:$F$10))/$F$11*$F$40)-($F$27*BKQ$87/$D$7)-SUM($F$14:$F$26,$F$28:$F$33,$F$35:$F$36,$F$41))</f>
        <v>-533.82179022363027</v>
      </c>
      <c r="BKR88" s="294">
        <f>(BKR$87*$B101+SUM($F$8:$F$10)-((BKR$87*$B101+SUM($F$8:$F$10))/$F$11*$F$40)-($F$27*BKR$87/$D$7)-SUM($F$14:$F$26,$F$28:$F$33,$F$35:$F$36,$F$41))</f>
        <v>-533.82179022363027</v>
      </c>
      <c r="BKS88" s="294">
        <f>(BKS$87*$B101+SUM($F$8:$F$10)-((BKS$87*$B101+SUM($F$8:$F$10))/$F$11*$F$40)-($F$27*BKS$87/$D$7)-SUM($F$14:$F$26,$F$28:$F$33,$F$35:$F$36,$F$41))</f>
        <v>-533.82179022363027</v>
      </c>
      <c r="BKT88" s="294">
        <f>(BKT$87*$B101+SUM($F$8:$F$10)-((BKT$87*$B101+SUM($F$8:$F$10))/$F$11*$F$40)-($F$27*BKT$87/$D$7)-SUM($F$14:$F$26,$F$28:$F$33,$F$35:$F$36,$F$41))</f>
        <v>-533.82179022363027</v>
      </c>
      <c r="BKU88" s="294">
        <f>(BKU$87*$B101+SUM($F$8:$F$10)-((BKU$87*$B101+SUM($F$8:$F$10))/$F$11*$F$40)-($F$27*BKU$87/$D$7)-SUM($F$14:$F$26,$F$28:$F$33,$F$35:$F$36,$F$41))</f>
        <v>-533.82179022363027</v>
      </c>
      <c r="BKV88" s="294">
        <f>(BKV$87*$B101+SUM($F$8:$F$10)-((BKV$87*$B101+SUM($F$8:$F$10))/$F$11*$F$40)-($F$27*BKV$87/$D$7)-SUM($F$14:$F$26,$F$28:$F$33,$F$35:$F$36,$F$41))</f>
        <v>-533.82179022363027</v>
      </c>
      <c r="BKW88" s="294">
        <f>(BKW$87*$B101+SUM($F$8:$F$10)-((BKW$87*$B101+SUM($F$8:$F$10))/$F$11*$F$40)-($F$27*BKW$87/$D$7)-SUM($F$14:$F$26,$F$28:$F$33,$F$35:$F$36,$F$41))</f>
        <v>-533.82179022363027</v>
      </c>
      <c r="BKX88" s="294">
        <f>(BKX$87*$B101+SUM($F$8:$F$10)-((BKX$87*$B101+SUM($F$8:$F$10))/$F$11*$F$40)-($F$27*BKX$87/$D$7)-SUM($F$14:$F$26,$F$28:$F$33,$F$35:$F$36,$F$41))</f>
        <v>-533.82179022363027</v>
      </c>
      <c r="BKY88" s="294">
        <f>(BKY$87*$B101+SUM($F$8:$F$10)-((BKY$87*$B101+SUM($F$8:$F$10))/$F$11*$F$40)-($F$27*BKY$87/$D$7)-SUM($F$14:$F$26,$F$28:$F$33,$F$35:$F$36,$F$41))</f>
        <v>-533.82179022363027</v>
      </c>
      <c r="BKZ88" s="294">
        <f>(BKZ$87*$B101+SUM($F$8:$F$10)-((BKZ$87*$B101+SUM($F$8:$F$10))/$F$11*$F$40)-($F$27*BKZ$87/$D$7)-SUM($F$14:$F$26,$F$28:$F$33,$F$35:$F$36,$F$41))</f>
        <v>-533.82179022363027</v>
      </c>
      <c r="BLA88" s="294">
        <f>(BLA$87*$B101+SUM($F$8:$F$10)-((BLA$87*$B101+SUM($F$8:$F$10))/$F$11*$F$40)-($F$27*BLA$87/$D$7)-SUM($F$14:$F$26,$F$28:$F$33,$F$35:$F$36,$F$41))</f>
        <v>-533.82179022363027</v>
      </c>
      <c r="BLB88" s="294">
        <f>(BLB$87*$B101+SUM($F$8:$F$10)-((BLB$87*$B101+SUM($F$8:$F$10))/$F$11*$F$40)-($F$27*BLB$87/$D$7)-SUM($F$14:$F$26,$F$28:$F$33,$F$35:$F$36,$F$41))</f>
        <v>-533.82179022363027</v>
      </c>
      <c r="BLC88" s="294">
        <f>(BLC$87*$B101+SUM($F$8:$F$10)-((BLC$87*$B101+SUM($F$8:$F$10))/$F$11*$F$40)-($F$27*BLC$87/$D$7)-SUM($F$14:$F$26,$F$28:$F$33,$F$35:$F$36,$F$41))</f>
        <v>-533.82179022363027</v>
      </c>
      <c r="BLD88" s="294">
        <f>(BLD$87*$B101+SUM($F$8:$F$10)-((BLD$87*$B101+SUM($F$8:$F$10))/$F$11*$F$40)-($F$27*BLD$87/$D$7)-SUM($F$14:$F$26,$F$28:$F$33,$F$35:$F$36,$F$41))</f>
        <v>-533.82179022363027</v>
      </c>
      <c r="BLE88" s="294">
        <f>(BLE$87*$B101+SUM($F$8:$F$10)-((BLE$87*$B101+SUM($F$8:$F$10))/$F$11*$F$40)-($F$27*BLE$87/$D$7)-SUM($F$14:$F$26,$F$28:$F$33,$F$35:$F$36,$F$41))</f>
        <v>-533.82179022363027</v>
      </c>
      <c r="BLF88" s="294">
        <f>(BLF$87*$B101+SUM($F$8:$F$10)-((BLF$87*$B101+SUM($F$8:$F$10))/$F$11*$F$40)-($F$27*BLF$87/$D$7)-SUM($F$14:$F$26,$F$28:$F$33,$F$35:$F$36,$F$41))</f>
        <v>-533.82179022363027</v>
      </c>
      <c r="BLG88" s="294">
        <f>(BLG$87*$B101+SUM($F$8:$F$10)-((BLG$87*$B101+SUM($F$8:$F$10))/$F$11*$F$40)-($F$27*BLG$87/$D$7)-SUM($F$14:$F$26,$F$28:$F$33,$F$35:$F$36,$F$41))</f>
        <v>-533.82179022363027</v>
      </c>
      <c r="BLH88" s="294">
        <f>(BLH$87*$B101+SUM($F$8:$F$10)-((BLH$87*$B101+SUM($F$8:$F$10))/$F$11*$F$40)-($F$27*BLH$87/$D$7)-SUM($F$14:$F$26,$F$28:$F$33,$F$35:$F$36,$F$41))</f>
        <v>-533.82179022363027</v>
      </c>
      <c r="BLI88" s="294">
        <f>(BLI$87*$B101+SUM($F$8:$F$10)-((BLI$87*$B101+SUM($F$8:$F$10))/$F$11*$F$40)-($F$27*BLI$87/$D$7)-SUM($F$14:$F$26,$F$28:$F$33,$F$35:$F$36,$F$41))</f>
        <v>-533.82179022363027</v>
      </c>
      <c r="BLJ88" s="294">
        <f>(BLJ$87*$B101+SUM($F$8:$F$10)-((BLJ$87*$B101+SUM($F$8:$F$10))/$F$11*$F$40)-($F$27*BLJ$87/$D$7)-SUM($F$14:$F$26,$F$28:$F$33,$F$35:$F$36,$F$41))</f>
        <v>-533.82179022363027</v>
      </c>
      <c r="BLK88" s="294">
        <f>(BLK$87*$B101+SUM($F$8:$F$10)-((BLK$87*$B101+SUM($F$8:$F$10))/$F$11*$F$40)-($F$27*BLK$87/$D$7)-SUM($F$14:$F$26,$F$28:$F$33,$F$35:$F$36,$F$41))</f>
        <v>-533.82179022363027</v>
      </c>
      <c r="BLL88" s="294">
        <f>(BLL$87*$B101+SUM($F$8:$F$10)-((BLL$87*$B101+SUM($F$8:$F$10))/$F$11*$F$40)-($F$27*BLL$87/$D$7)-SUM($F$14:$F$26,$F$28:$F$33,$F$35:$F$36,$F$41))</f>
        <v>-533.82179022363027</v>
      </c>
      <c r="BLM88" s="294">
        <f>(BLM$87*$B101+SUM($F$8:$F$10)-((BLM$87*$B101+SUM($F$8:$F$10))/$F$11*$F$40)-($F$27*BLM$87/$D$7)-SUM($F$14:$F$26,$F$28:$F$33,$F$35:$F$36,$F$41))</f>
        <v>-533.82179022363027</v>
      </c>
      <c r="BLN88" s="294">
        <f>(BLN$87*$B101+SUM($F$8:$F$10)-((BLN$87*$B101+SUM($F$8:$F$10))/$F$11*$F$40)-($F$27*BLN$87/$D$7)-SUM($F$14:$F$26,$F$28:$F$33,$F$35:$F$36,$F$41))</f>
        <v>-533.82179022363027</v>
      </c>
      <c r="BLO88" s="294">
        <f>(BLO$87*$B101+SUM($F$8:$F$10)-((BLO$87*$B101+SUM($F$8:$F$10))/$F$11*$F$40)-($F$27*BLO$87/$D$7)-SUM($F$14:$F$26,$F$28:$F$33,$F$35:$F$36,$F$41))</f>
        <v>-533.82179022363027</v>
      </c>
      <c r="BLP88" s="294">
        <f>(BLP$87*$B101+SUM($F$8:$F$10)-((BLP$87*$B101+SUM($F$8:$F$10))/$F$11*$F$40)-($F$27*BLP$87/$D$7)-SUM($F$14:$F$26,$F$28:$F$33,$F$35:$F$36,$F$41))</f>
        <v>-533.82179022363027</v>
      </c>
      <c r="BLQ88" s="294">
        <f>(BLQ$87*$B101+SUM($F$8:$F$10)-((BLQ$87*$B101+SUM($F$8:$F$10))/$F$11*$F$40)-($F$27*BLQ$87/$D$7)-SUM($F$14:$F$26,$F$28:$F$33,$F$35:$F$36,$F$41))</f>
        <v>-533.82179022363027</v>
      </c>
      <c r="BLR88" s="294">
        <f>(BLR$87*$B101+SUM($F$8:$F$10)-((BLR$87*$B101+SUM($F$8:$F$10))/$F$11*$F$40)-($F$27*BLR$87/$D$7)-SUM($F$14:$F$26,$F$28:$F$33,$F$35:$F$36,$F$41))</f>
        <v>-533.82179022363027</v>
      </c>
      <c r="BLS88" s="294">
        <f>(BLS$87*$B101+SUM($F$8:$F$10)-((BLS$87*$B101+SUM($F$8:$F$10))/$F$11*$F$40)-($F$27*BLS$87/$D$7)-SUM($F$14:$F$26,$F$28:$F$33,$F$35:$F$36,$F$41))</f>
        <v>-533.82179022363027</v>
      </c>
      <c r="BLT88" s="294">
        <f>(BLT$87*$B101+SUM($F$8:$F$10)-((BLT$87*$B101+SUM($F$8:$F$10))/$F$11*$F$40)-($F$27*BLT$87/$D$7)-SUM($F$14:$F$26,$F$28:$F$33,$F$35:$F$36,$F$41))</f>
        <v>-533.82179022363027</v>
      </c>
      <c r="BLU88" s="294">
        <f>(BLU$87*$B101+SUM($F$8:$F$10)-((BLU$87*$B101+SUM($F$8:$F$10))/$F$11*$F$40)-($F$27*BLU$87/$D$7)-SUM($F$14:$F$26,$F$28:$F$33,$F$35:$F$36,$F$41))</f>
        <v>-533.82179022363027</v>
      </c>
      <c r="BLV88" s="294">
        <f>(BLV$87*$B101+SUM($F$8:$F$10)-((BLV$87*$B101+SUM($F$8:$F$10))/$F$11*$F$40)-($F$27*BLV$87/$D$7)-SUM($F$14:$F$26,$F$28:$F$33,$F$35:$F$36,$F$41))</f>
        <v>-533.82179022363027</v>
      </c>
      <c r="BLW88" s="294">
        <f>(BLW$87*$B101+SUM($F$8:$F$10)-((BLW$87*$B101+SUM($F$8:$F$10))/$F$11*$F$40)-($F$27*BLW$87/$D$7)-SUM($F$14:$F$26,$F$28:$F$33,$F$35:$F$36,$F$41))</f>
        <v>-533.82179022363027</v>
      </c>
      <c r="BLX88" s="294">
        <f>(BLX$87*$B101+SUM($F$8:$F$10)-((BLX$87*$B101+SUM($F$8:$F$10))/$F$11*$F$40)-($F$27*BLX$87/$D$7)-SUM($F$14:$F$26,$F$28:$F$33,$F$35:$F$36,$F$41))</f>
        <v>-533.82179022363027</v>
      </c>
      <c r="BLY88" s="294">
        <f>(BLY$87*$B101+SUM($F$8:$F$10)-((BLY$87*$B101+SUM($F$8:$F$10))/$F$11*$F$40)-($F$27*BLY$87/$D$7)-SUM($F$14:$F$26,$F$28:$F$33,$F$35:$F$36,$F$41))</f>
        <v>-533.82179022363027</v>
      </c>
      <c r="BLZ88" s="294">
        <f>(BLZ$87*$B101+SUM($F$8:$F$10)-((BLZ$87*$B101+SUM($F$8:$F$10))/$F$11*$F$40)-($F$27*BLZ$87/$D$7)-SUM($F$14:$F$26,$F$28:$F$33,$F$35:$F$36,$F$41))</f>
        <v>-533.82179022363027</v>
      </c>
      <c r="BMA88" s="294">
        <f>(BMA$87*$B101+SUM($F$8:$F$10)-((BMA$87*$B101+SUM($F$8:$F$10))/$F$11*$F$40)-($F$27*BMA$87/$D$7)-SUM($F$14:$F$26,$F$28:$F$33,$F$35:$F$36,$F$41))</f>
        <v>-533.82179022363027</v>
      </c>
      <c r="BMB88" s="294">
        <f>(BMB$87*$B101+SUM($F$8:$F$10)-((BMB$87*$B101+SUM($F$8:$F$10))/$F$11*$F$40)-($F$27*BMB$87/$D$7)-SUM($F$14:$F$26,$F$28:$F$33,$F$35:$F$36,$F$41))</f>
        <v>-533.82179022363027</v>
      </c>
      <c r="BMC88" s="294">
        <f>(BMC$87*$B101+SUM($F$8:$F$10)-((BMC$87*$B101+SUM($F$8:$F$10))/$F$11*$F$40)-($F$27*BMC$87/$D$7)-SUM($F$14:$F$26,$F$28:$F$33,$F$35:$F$36,$F$41))</f>
        <v>-533.82179022363027</v>
      </c>
      <c r="BMD88" s="294">
        <f>(BMD$87*$B101+SUM($F$8:$F$10)-((BMD$87*$B101+SUM($F$8:$F$10))/$F$11*$F$40)-($F$27*BMD$87/$D$7)-SUM($F$14:$F$26,$F$28:$F$33,$F$35:$F$36,$F$41))</f>
        <v>-533.82179022363027</v>
      </c>
      <c r="BME88" s="294">
        <f>(BME$87*$B101+SUM($F$8:$F$10)-((BME$87*$B101+SUM($F$8:$F$10))/$F$11*$F$40)-($F$27*BME$87/$D$7)-SUM($F$14:$F$26,$F$28:$F$33,$F$35:$F$36,$F$41))</f>
        <v>-533.82179022363027</v>
      </c>
      <c r="BMF88" s="294">
        <f>(BMF$87*$B101+SUM($F$8:$F$10)-((BMF$87*$B101+SUM($F$8:$F$10))/$F$11*$F$40)-($F$27*BMF$87/$D$7)-SUM($F$14:$F$26,$F$28:$F$33,$F$35:$F$36,$F$41))</f>
        <v>-533.82179022363027</v>
      </c>
      <c r="BMG88" s="294">
        <f>(BMG$87*$B101+SUM($F$8:$F$10)-((BMG$87*$B101+SUM($F$8:$F$10))/$F$11*$F$40)-($F$27*BMG$87/$D$7)-SUM($F$14:$F$26,$F$28:$F$33,$F$35:$F$36,$F$41))</f>
        <v>-533.82179022363027</v>
      </c>
      <c r="BMH88" s="294">
        <f>(BMH$87*$B101+SUM($F$8:$F$10)-((BMH$87*$B101+SUM($F$8:$F$10))/$F$11*$F$40)-($F$27*BMH$87/$D$7)-SUM($F$14:$F$26,$F$28:$F$33,$F$35:$F$36,$F$41))</f>
        <v>-533.82179022363027</v>
      </c>
      <c r="BMI88" s="294">
        <f>(BMI$87*$B101+SUM($F$8:$F$10)-((BMI$87*$B101+SUM($F$8:$F$10))/$F$11*$F$40)-($F$27*BMI$87/$D$7)-SUM($F$14:$F$26,$F$28:$F$33,$F$35:$F$36,$F$41))</f>
        <v>-533.82179022363027</v>
      </c>
      <c r="BMJ88" s="294">
        <f>(BMJ$87*$B101+SUM($F$8:$F$10)-((BMJ$87*$B101+SUM($F$8:$F$10))/$F$11*$F$40)-($F$27*BMJ$87/$D$7)-SUM($F$14:$F$26,$F$28:$F$33,$F$35:$F$36,$F$41))</f>
        <v>-533.82179022363027</v>
      </c>
      <c r="BMK88" s="294">
        <f>(BMK$87*$B101+SUM($F$8:$F$10)-((BMK$87*$B101+SUM($F$8:$F$10))/$F$11*$F$40)-($F$27*BMK$87/$D$7)-SUM($F$14:$F$26,$F$28:$F$33,$F$35:$F$36,$F$41))</f>
        <v>-533.82179022363027</v>
      </c>
      <c r="BML88" s="294">
        <f>(BML$87*$B101+SUM($F$8:$F$10)-((BML$87*$B101+SUM($F$8:$F$10))/$F$11*$F$40)-($F$27*BML$87/$D$7)-SUM($F$14:$F$26,$F$28:$F$33,$F$35:$F$36,$F$41))</f>
        <v>-533.82179022363027</v>
      </c>
      <c r="BMM88" s="294">
        <f>(BMM$87*$B101+SUM($F$8:$F$10)-((BMM$87*$B101+SUM($F$8:$F$10))/$F$11*$F$40)-($F$27*BMM$87/$D$7)-SUM($F$14:$F$26,$F$28:$F$33,$F$35:$F$36,$F$41))</f>
        <v>-533.82179022363027</v>
      </c>
      <c r="BMN88" s="294">
        <f>(BMN$87*$B101+SUM($F$8:$F$10)-((BMN$87*$B101+SUM($F$8:$F$10))/$F$11*$F$40)-($F$27*BMN$87/$D$7)-SUM($F$14:$F$26,$F$28:$F$33,$F$35:$F$36,$F$41))</f>
        <v>-533.82179022363027</v>
      </c>
      <c r="BMO88" s="294">
        <f>(BMO$87*$B101+SUM($F$8:$F$10)-((BMO$87*$B101+SUM($F$8:$F$10))/$F$11*$F$40)-($F$27*BMO$87/$D$7)-SUM($F$14:$F$26,$F$28:$F$33,$F$35:$F$36,$F$41))</f>
        <v>-533.82179022363027</v>
      </c>
      <c r="BMP88" s="294">
        <f>(BMP$87*$B101+SUM($F$8:$F$10)-((BMP$87*$B101+SUM($F$8:$F$10))/$F$11*$F$40)-($F$27*BMP$87/$D$7)-SUM($F$14:$F$26,$F$28:$F$33,$F$35:$F$36,$F$41))</f>
        <v>-533.82179022363027</v>
      </c>
      <c r="BMQ88" s="294">
        <f>(BMQ$87*$B101+SUM($F$8:$F$10)-((BMQ$87*$B101+SUM($F$8:$F$10))/$F$11*$F$40)-($F$27*BMQ$87/$D$7)-SUM($F$14:$F$26,$F$28:$F$33,$F$35:$F$36,$F$41))</f>
        <v>-533.82179022363027</v>
      </c>
      <c r="BMR88" s="294">
        <f>(BMR$87*$B101+SUM($F$8:$F$10)-((BMR$87*$B101+SUM($F$8:$F$10))/$F$11*$F$40)-($F$27*BMR$87/$D$7)-SUM($F$14:$F$26,$F$28:$F$33,$F$35:$F$36,$F$41))</f>
        <v>-533.82179022363027</v>
      </c>
      <c r="BMS88" s="294">
        <f>(BMS$87*$B101+SUM($F$8:$F$10)-((BMS$87*$B101+SUM($F$8:$F$10))/$F$11*$F$40)-($F$27*BMS$87/$D$7)-SUM($F$14:$F$26,$F$28:$F$33,$F$35:$F$36,$F$41))</f>
        <v>-533.82179022363027</v>
      </c>
      <c r="BMT88" s="294">
        <f>(BMT$87*$B101+SUM($F$8:$F$10)-((BMT$87*$B101+SUM($F$8:$F$10))/$F$11*$F$40)-($F$27*BMT$87/$D$7)-SUM($F$14:$F$26,$F$28:$F$33,$F$35:$F$36,$F$41))</f>
        <v>-533.82179022363027</v>
      </c>
      <c r="BMU88" s="294">
        <f>(BMU$87*$B101+SUM($F$8:$F$10)-((BMU$87*$B101+SUM($F$8:$F$10))/$F$11*$F$40)-($F$27*BMU$87/$D$7)-SUM($F$14:$F$26,$F$28:$F$33,$F$35:$F$36,$F$41))</f>
        <v>-533.82179022363027</v>
      </c>
      <c r="BMV88" s="294">
        <f>(BMV$87*$B101+SUM($F$8:$F$10)-((BMV$87*$B101+SUM($F$8:$F$10))/$F$11*$F$40)-($F$27*BMV$87/$D$7)-SUM($F$14:$F$26,$F$28:$F$33,$F$35:$F$36,$F$41))</f>
        <v>-533.82179022363027</v>
      </c>
      <c r="BMW88" s="294">
        <f>(BMW$87*$B101+SUM($F$8:$F$10)-((BMW$87*$B101+SUM($F$8:$F$10))/$F$11*$F$40)-($F$27*BMW$87/$D$7)-SUM($F$14:$F$26,$F$28:$F$33,$F$35:$F$36,$F$41))</f>
        <v>-533.82179022363027</v>
      </c>
      <c r="BMX88" s="294">
        <f>(BMX$87*$B101+SUM($F$8:$F$10)-((BMX$87*$B101+SUM($F$8:$F$10))/$F$11*$F$40)-($F$27*BMX$87/$D$7)-SUM($F$14:$F$26,$F$28:$F$33,$F$35:$F$36,$F$41))</f>
        <v>-533.82179022363027</v>
      </c>
      <c r="BMY88" s="294">
        <f>(BMY$87*$B101+SUM($F$8:$F$10)-((BMY$87*$B101+SUM($F$8:$F$10))/$F$11*$F$40)-($F$27*BMY$87/$D$7)-SUM($F$14:$F$26,$F$28:$F$33,$F$35:$F$36,$F$41))</f>
        <v>-533.82179022363027</v>
      </c>
      <c r="BMZ88" s="294">
        <f>(BMZ$87*$B101+SUM($F$8:$F$10)-((BMZ$87*$B101+SUM($F$8:$F$10))/$F$11*$F$40)-($F$27*BMZ$87/$D$7)-SUM($F$14:$F$26,$F$28:$F$33,$F$35:$F$36,$F$41))</f>
        <v>-533.82179022363027</v>
      </c>
      <c r="BNA88" s="294">
        <f>(BNA$87*$B101+SUM($F$8:$F$10)-((BNA$87*$B101+SUM($F$8:$F$10))/$F$11*$F$40)-($F$27*BNA$87/$D$7)-SUM($F$14:$F$26,$F$28:$F$33,$F$35:$F$36,$F$41))</f>
        <v>-533.82179022363027</v>
      </c>
      <c r="BNB88" s="294">
        <f>(BNB$87*$B101+SUM($F$8:$F$10)-((BNB$87*$B101+SUM($F$8:$F$10))/$F$11*$F$40)-($F$27*BNB$87/$D$7)-SUM($F$14:$F$26,$F$28:$F$33,$F$35:$F$36,$F$41))</f>
        <v>-533.82179022363027</v>
      </c>
      <c r="BNC88" s="294">
        <f>(BNC$87*$B101+SUM($F$8:$F$10)-((BNC$87*$B101+SUM($F$8:$F$10))/$F$11*$F$40)-($F$27*BNC$87/$D$7)-SUM($F$14:$F$26,$F$28:$F$33,$F$35:$F$36,$F$41))</f>
        <v>-533.82179022363027</v>
      </c>
      <c r="BND88" s="294">
        <f>(BND$87*$B101+SUM($F$8:$F$10)-((BND$87*$B101+SUM($F$8:$F$10))/$F$11*$F$40)-($F$27*BND$87/$D$7)-SUM($F$14:$F$26,$F$28:$F$33,$F$35:$F$36,$F$41))</f>
        <v>-533.82179022363027</v>
      </c>
      <c r="BNE88" s="294">
        <f>(BNE$87*$B101+SUM($F$8:$F$10)-((BNE$87*$B101+SUM($F$8:$F$10))/$F$11*$F$40)-($F$27*BNE$87/$D$7)-SUM($F$14:$F$26,$F$28:$F$33,$F$35:$F$36,$F$41))</f>
        <v>-533.82179022363027</v>
      </c>
      <c r="BNF88" s="294">
        <f>(BNF$87*$B101+SUM($F$8:$F$10)-((BNF$87*$B101+SUM($F$8:$F$10))/$F$11*$F$40)-($F$27*BNF$87/$D$7)-SUM($F$14:$F$26,$F$28:$F$33,$F$35:$F$36,$F$41))</f>
        <v>-533.82179022363027</v>
      </c>
      <c r="BNG88" s="294">
        <f>(BNG$87*$B101+SUM($F$8:$F$10)-((BNG$87*$B101+SUM($F$8:$F$10))/$F$11*$F$40)-($F$27*BNG$87/$D$7)-SUM($F$14:$F$26,$F$28:$F$33,$F$35:$F$36,$F$41))</f>
        <v>-533.82179022363027</v>
      </c>
      <c r="BNH88" s="294">
        <f>(BNH$87*$B101+SUM($F$8:$F$10)-((BNH$87*$B101+SUM($F$8:$F$10))/$F$11*$F$40)-($F$27*BNH$87/$D$7)-SUM($F$14:$F$26,$F$28:$F$33,$F$35:$F$36,$F$41))</f>
        <v>-533.82179022363027</v>
      </c>
      <c r="BNI88" s="294">
        <f>(BNI$87*$B101+SUM($F$8:$F$10)-((BNI$87*$B101+SUM($F$8:$F$10))/$F$11*$F$40)-($F$27*BNI$87/$D$7)-SUM($F$14:$F$26,$F$28:$F$33,$F$35:$F$36,$F$41))</f>
        <v>-533.82179022363027</v>
      </c>
      <c r="BNJ88" s="294">
        <f>(BNJ$87*$B101+SUM($F$8:$F$10)-((BNJ$87*$B101+SUM($F$8:$F$10))/$F$11*$F$40)-($F$27*BNJ$87/$D$7)-SUM($F$14:$F$26,$F$28:$F$33,$F$35:$F$36,$F$41))</f>
        <v>-533.82179022363027</v>
      </c>
      <c r="BNK88" s="294">
        <f>(BNK$87*$B101+SUM($F$8:$F$10)-((BNK$87*$B101+SUM($F$8:$F$10))/$F$11*$F$40)-($F$27*BNK$87/$D$7)-SUM($F$14:$F$26,$F$28:$F$33,$F$35:$F$36,$F$41))</f>
        <v>-533.82179022363027</v>
      </c>
      <c r="BNL88" s="294">
        <f>(BNL$87*$B101+SUM($F$8:$F$10)-((BNL$87*$B101+SUM($F$8:$F$10))/$F$11*$F$40)-($F$27*BNL$87/$D$7)-SUM($F$14:$F$26,$F$28:$F$33,$F$35:$F$36,$F$41))</f>
        <v>-533.82179022363027</v>
      </c>
      <c r="BNM88" s="294">
        <f>(BNM$87*$B101+SUM($F$8:$F$10)-((BNM$87*$B101+SUM($F$8:$F$10))/$F$11*$F$40)-($F$27*BNM$87/$D$7)-SUM($F$14:$F$26,$F$28:$F$33,$F$35:$F$36,$F$41))</f>
        <v>-533.82179022363027</v>
      </c>
      <c r="BNN88" s="294">
        <f>(BNN$87*$B101+SUM($F$8:$F$10)-((BNN$87*$B101+SUM($F$8:$F$10))/$F$11*$F$40)-($F$27*BNN$87/$D$7)-SUM($F$14:$F$26,$F$28:$F$33,$F$35:$F$36,$F$41))</f>
        <v>-533.82179022363027</v>
      </c>
      <c r="BNO88" s="294">
        <f>(BNO$87*$B101+SUM($F$8:$F$10)-((BNO$87*$B101+SUM($F$8:$F$10))/$F$11*$F$40)-($F$27*BNO$87/$D$7)-SUM($F$14:$F$26,$F$28:$F$33,$F$35:$F$36,$F$41))</f>
        <v>-533.82179022363027</v>
      </c>
      <c r="BNP88" s="294">
        <f>(BNP$87*$B101+SUM($F$8:$F$10)-((BNP$87*$B101+SUM($F$8:$F$10))/$F$11*$F$40)-($F$27*BNP$87/$D$7)-SUM($F$14:$F$26,$F$28:$F$33,$F$35:$F$36,$F$41))</f>
        <v>-533.82179022363027</v>
      </c>
      <c r="BNQ88" s="294">
        <f>(BNQ$87*$B101+SUM($F$8:$F$10)-((BNQ$87*$B101+SUM($F$8:$F$10))/$F$11*$F$40)-($F$27*BNQ$87/$D$7)-SUM($F$14:$F$26,$F$28:$F$33,$F$35:$F$36,$F$41))</f>
        <v>-533.82179022363027</v>
      </c>
      <c r="BNR88" s="294">
        <f>(BNR$87*$B101+SUM($F$8:$F$10)-((BNR$87*$B101+SUM($F$8:$F$10))/$F$11*$F$40)-($F$27*BNR$87/$D$7)-SUM($F$14:$F$26,$F$28:$F$33,$F$35:$F$36,$F$41))</f>
        <v>-533.82179022363027</v>
      </c>
      <c r="BNS88" s="294">
        <f>(BNS$87*$B101+SUM($F$8:$F$10)-((BNS$87*$B101+SUM($F$8:$F$10))/$F$11*$F$40)-($F$27*BNS$87/$D$7)-SUM($F$14:$F$26,$F$28:$F$33,$F$35:$F$36,$F$41))</f>
        <v>-533.82179022363027</v>
      </c>
      <c r="BNT88" s="294">
        <f>(BNT$87*$B101+SUM($F$8:$F$10)-((BNT$87*$B101+SUM($F$8:$F$10))/$F$11*$F$40)-($F$27*BNT$87/$D$7)-SUM($F$14:$F$26,$F$28:$F$33,$F$35:$F$36,$F$41))</f>
        <v>-533.82179022363027</v>
      </c>
      <c r="BNU88" s="294">
        <f>(BNU$87*$B101+SUM($F$8:$F$10)-((BNU$87*$B101+SUM($F$8:$F$10))/$F$11*$F$40)-($F$27*BNU$87/$D$7)-SUM($F$14:$F$26,$F$28:$F$33,$F$35:$F$36,$F$41))</f>
        <v>-533.82179022363027</v>
      </c>
      <c r="BNV88" s="294">
        <f>(BNV$87*$B101+SUM($F$8:$F$10)-((BNV$87*$B101+SUM($F$8:$F$10))/$F$11*$F$40)-($F$27*BNV$87/$D$7)-SUM($F$14:$F$26,$F$28:$F$33,$F$35:$F$36,$F$41))</f>
        <v>-533.82179022363027</v>
      </c>
      <c r="BNW88" s="294">
        <f>(BNW$87*$B101+SUM($F$8:$F$10)-((BNW$87*$B101+SUM($F$8:$F$10))/$F$11*$F$40)-($F$27*BNW$87/$D$7)-SUM($F$14:$F$26,$F$28:$F$33,$F$35:$F$36,$F$41))</f>
        <v>-533.82179022363027</v>
      </c>
      <c r="BNX88" s="294">
        <f>(BNX$87*$B101+SUM($F$8:$F$10)-((BNX$87*$B101+SUM($F$8:$F$10))/$F$11*$F$40)-($F$27*BNX$87/$D$7)-SUM($F$14:$F$26,$F$28:$F$33,$F$35:$F$36,$F$41))</f>
        <v>-533.82179022363027</v>
      </c>
      <c r="BNY88" s="294">
        <f>(BNY$87*$B101+SUM($F$8:$F$10)-((BNY$87*$B101+SUM($F$8:$F$10))/$F$11*$F$40)-($F$27*BNY$87/$D$7)-SUM($F$14:$F$26,$F$28:$F$33,$F$35:$F$36,$F$41))</f>
        <v>-533.82179022363027</v>
      </c>
      <c r="BNZ88" s="294">
        <f>(BNZ$87*$B101+SUM($F$8:$F$10)-((BNZ$87*$B101+SUM($F$8:$F$10))/$F$11*$F$40)-($F$27*BNZ$87/$D$7)-SUM($F$14:$F$26,$F$28:$F$33,$F$35:$F$36,$F$41))</f>
        <v>-533.82179022363027</v>
      </c>
      <c r="BOA88" s="294">
        <f>(BOA$87*$B101+SUM($F$8:$F$10)-((BOA$87*$B101+SUM($F$8:$F$10))/$F$11*$F$40)-($F$27*BOA$87/$D$7)-SUM($F$14:$F$26,$F$28:$F$33,$F$35:$F$36,$F$41))</f>
        <v>-533.82179022363027</v>
      </c>
      <c r="BOB88" s="294">
        <f>(BOB$87*$B101+SUM($F$8:$F$10)-((BOB$87*$B101+SUM($F$8:$F$10))/$F$11*$F$40)-($F$27*BOB$87/$D$7)-SUM($F$14:$F$26,$F$28:$F$33,$F$35:$F$36,$F$41))</f>
        <v>-533.82179022363027</v>
      </c>
      <c r="BOC88" s="294">
        <f>(BOC$87*$B101+SUM($F$8:$F$10)-((BOC$87*$B101+SUM($F$8:$F$10))/$F$11*$F$40)-($F$27*BOC$87/$D$7)-SUM($F$14:$F$26,$F$28:$F$33,$F$35:$F$36,$F$41))</f>
        <v>-533.82179022363027</v>
      </c>
      <c r="BOD88" s="294">
        <f>(BOD$87*$B101+SUM($F$8:$F$10)-((BOD$87*$B101+SUM($F$8:$F$10))/$F$11*$F$40)-($F$27*BOD$87/$D$7)-SUM($F$14:$F$26,$F$28:$F$33,$F$35:$F$36,$F$41))</f>
        <v>-533.82179022363027</v>
      </c>
      <c r="BOE88" s="294">
        <f>(BOE$87*$B101+SUM($F$8:$F$10)-((BOE$87*$B101+SUM($F$8:$F$10))/$F$11*$F$40)-($F$27*BOE$87/$D$7)-SUM($F$14:$F$26,$F$28:$F$33,$F$35:$F$36,$F$41))</f>
        <v>-533.82179022363027</v>
      </c>
      <c r="BOF88" s="294">
        <f>(BOF$87*$B101+SUM($F$8:$F$10)-((BOF$87*$B101+SUM($F$8:$F$10))/$F$11*$F$40)-($F$27*BOF$87/$D$7)-SUM($F$14:$F$26,$F$28:$F$33,$F$35:$F$36,$F$41))</f>
        <v>-533.82179022363027</v>
      </c>
      <c r="BOG88" s="294">
        <f>(BOG$87*$B101+SUM($F$8:$F$10)-((BOG$87*$B101+SUM($F$8:$F$10))/$F$11*$F$40)-($F$27*BOG$87/$D$7)-SUM($F$14:$F$26,$F$28:$F$33,$F$35:$F$36,$F$41))</f>
        <v>-533.82179022363027</v>
      </c>
      <c r="BOH88" s="294">
        <f>(BOH$87*$B101+SUM($F$8:$F$10)-((BOH$87*$B101+SUM($F$8:$F$10))/$F$11*$F$40)-($F$27*BOH$87/$D$7)-SUM($F$14:$F$26,$F$28:$F$33,$F$35:$F$36,$F$41))</f>
        <v>-533.82179022363027</v>
      </c>
      <c r="BOI88" s="294">
        <f>(BOI$87*$B101+SUM($F$8:$F$10)-((BOI$87*$B101+SUM($F$8:$F$10))/$F$11*$F$40)-($F$27*BOI$87/$D$7)-SUM($F$14:$F$26,$F$28:$F$33,$F$35:$F$36,$F$41))</f>
        <v>-533.82179022363027</v>
      </c>
      <c r="BOJ88" s="294">
        <f>(BOJ$87*$B101+SUM($F$8:$F$10)-((BOJ$87*$B101+SUM($F$8:$F$10))/$F$11*$F$40)-($F$27*BOJ$87/$D$7)-SUM($F$14:$F$26,$F$28:$F$33,$F$35:$F$36,$F$41))</f>
        <v>-533.82179022363027</v>
      </c>
      <c r="BOK88" s="294">
        <f>(BOK$87*$B101+SUM($F$8:$F$10)-((BOK$87*$B101+SUM($F$8:$F$10))/$F$11*$F$40)-($F$27*BOK$87/$D$7)-SUM($F$14:$F$26,$F$28:$F$33,$F$35:$F$36,$F$41))</f>
        <v>-533.82179022363027</v>
      </c>
      <c r="BOL88" s="294">
        <f>(BOL$87*$B101+SUM($F$8:$F$10)-((BOL$87*$B101+SUM($F$8:$F$10))/$F$11*$F$40)-($F$27*BOL$87/$D$7)-SUM($F$14:$F$26,$F$28:$F$33,$F$35:$F$36,$F$41))</f>
        <v>-533.82179022363027</v>
      </c>
      <c r="BOM88" s="294">
        <f>(BOM$87*$B101+SUM($F$8:$F$10)-((BOM$87*$B101+SUM($F$8:$F$10))/$F$11*$F$40)-($F$27*BOM$87/$D$7)-SUM($F$14:$F$26,$F$28:$F$33,$F$35:$F$36,$F$41))</f>
        <v>-533.82179022363027</v>
      </c>
      <c r="BON88" s="294">
        <f>(BON$87*$B101+SUM($F$8:$F$10)-((BON$87*$B101+SUM($F$8:$F$10))/$F$11*$F$40)-($F$27*BON$87/$D$7)-SUM($F$14:$F$26,$F$28:$F$33,$F$35:$F$36,$F$41))</f>
        <v>-533.82179022363027</v>
      </c>
      <c r="BOO88" s="294">
        <f>(BOO$87*$B101+SUM($F$8:$F$10)-((BOO$87*$B101+SUM($F$8:$F$10))/$F$11*$F$40)-($F$27*BOO$87/$D$7)-SUM($F$14:$F$26,$F$28:$F$33,$F$35:$F$36,$F$41))</f>
        <v>-533.82179022363027</v>
      </c>
      <c r="BOP88" s="294">
        <f>(BOP$87*$B101+SUM($F$8:$F$10)-((BOP$87*$B101+SUM($F$8:$F$10))/$F$11*$F$40)-($F$27*BOP$87/$D$7)-SUM($F$14:$F$26,$F$28:$F$33,$F$35:$F$36,$F$41))</f>
        <v>-533.82179022363027</v>
      </c>
      <c r="BOQ88" s="294">
        <f>(BOQ$87*$B101+SUM($F$8:$F$10)-((BOQ$87*$B101+SUM($F$8:$F$10))/$F$11*$F$40)-($F$27*BOQ$87/$D$7)-SUM($F$14:$F$26,$F$28:$F$33,$F$35:$F$36,$F$41))</f>
        <v>-533.82179022363027</v>
      </c>
      <c r="BOR88" s="294">
        <f>(BOR$87*$B101+SUM($F$8:$F$10)-((BOR$87*$B101+SUM($F$8:$F$10))/$F$11*$F$40)-($F$27*BOR$87/$D$7)-SUM($F$14:$F$26,$F$28:$F$33,$F$35:$F$36,$F$41))</f>
        <v>-533.82179022363027</v>
      </c>
      <c r="BOS88" s="294">
        <f>(BOS$87*$B101+SUM($F$8:$F$10)-((BOS$87*$B101+SUM($F$8:$F$10))/$F$11*$F$40)-($F$27*BOS$87/$D$7)-SUM($F$14:$F$26,$F$28:$F$33,$F$35:$F$36,$F$41))</f>
        <v>-533.82179022363027</v>
      </c>
      <c r="BOT88" s="294">
        <f>(BOT$87*$B101+SUM($F$8:$F$10)-((BOT$87*$B101+SUM($F$8:$F$10))/$F$11*$F$40)-($F$27*BOT$87/$D$7)-SUM($F$14:$F$26,$F$28:$F$33,$F$35:$F$36,$F$41))</f>
        <v>-533.82179022363027</v>
      </c>
      <c r="BOU88" s="294">
        <f>(BOU$87*$B101+SUM($F$8:$F$10)-((BOU$87*$B101+SUM($F$8:$F$10))/$F$11*$F$40)-($F$27*BOU$87/$D$7)-SUM($F$14:$F$26,$F$28:$F$33,$F$35:$F$36,$F$41))</f>
        <v>-533.82179022363027</v>
      </c>
      <c r="BOV88" s="294">
        <f>(BOV$87*$B101+SUM($F$8:$F$10)-((BOV$87*$B101+SUM($F$8:$F$10))/$F$11*$F$40)-($F$27*BOV$87/$D$7)-SUM($F$14:$F$26,$F$28:$F$33,$F$35:$F$36,$F$41))</f>
        <v>-533.82179022363027</v>
      </c>
      <c r="BOW88" s="294">
        <f>(BOW$87*$B101+SUM($F$8:$F$10)-((BOW$87*$B101+SUM($F$8:$F$10))/$F$11*$F$40)-($F$27*BOW$87/$D$7)-SUM($F$14:$F$26,$F$28:$F$33,$F$35:$F$36,$F$41))</f>
        <v>-533.82179022363027</v>
      </c>
      <c r="BOX88" s="294">
        <f>(BOX$87*$B101+SUM($F$8:$F$10)-((BOX$87*$B101+SUM($F$8:$F$10))/$F$11*$F$40)-($F$27*BOX$87/$D$7)-SUM($F$14:$F$26,$F$28:$F$33,$F$35:$F$36,$F$41))</f>
        <v>-533.82179022363027</v>
      </c>
      <c r="BOY88" s="294">
        <f>(BOY$87*$B101+SUM($F$8:$F$10)-((BOY$87*$B101+SUM($F$8:$F$10))/$F$11*$F$40)-($F$27*BOY$87/$D$7)-SUM($F$14:$F$26,$F$28:$F$33,$F$35:$F$36,$F$41))</f>
        <v>-533.82179022363027</v>
      </c>
      <c r="BOZ88" s="294">
        <f>(BOZ$87*$B101+SUM($F$8:$F$10)-((BOZ$87*$B101+SUM($F$8:$F$10))/$F$11*$F$40)-($F$27*BOZ$87/$D$7)-SUM($F$14:$F$26,$F$28:$F$33,$F$35:$F$36,$F$41))</f>
        <v>-533.82179022363027</v>
      </c>
      <c r="BPA88" s="294">
        <f>(BPA$87*$B101+SUM($F$8:$F$10)-((BPA$87*$B101+SUM($F$8:$F$10))/$F$11*$F$40)-($F$27*BPA$87/$D$7)-SUM($F$14:$F$26,$F$28:$F$33,$F$35:$F$36,$F$41))</f>
        <v>-533.82179022363027</v>
      </c>
      <c r="BPB88" s="294">
        <f>(BPB$87*$B101+SUM($F$8:$F$10)-((BPB$87*$B101+SUM($F$8:$F$10))/$F$11*$F$40)-($F$27*BPB$87/$D$7)-SUM($F$14:$F$26,$F$28:$F$33,$F$35:$F$36,$F$41))</f>
        <v>-533.82179022363027</v>
      </c>
      <c r="BPC88" s="294">
        <f>(BPC$87*$B101+SUM($F$8:$F$10)-((BPC$87*$B101+SUM($F$8:$F$10))/$F$11*$F$40)-($F$27*BPC$87/$D$7)-SUM($F$14:$F$26,$F$28:$F$33,$F$35:$F$36,$F$41))</f>
        <v>-533.82179022363027</v>
      </c>
      <c r="BPD88" s="294">
        <f>(BPD$87*$B101+SUM($F$8:$F$10)-((BPD$87*$B101+SUM($F$8:$F$10))/$F$11*$F$40)-($F$27*BPD$87/$D$7)-SUM($F$14:$F$26,$F$28:$F$33,$F$35:$F$36,$F$41))</f>
        <v>-533.82179022363027</v>
      </c>
      <c r="BPE88" s="294">
        <f>(BPE$87*$B101+SUM($F$8:$F$10)-((BPE$87*$B101+SUM($F$8:$F$10))/$F$11*$F$40)-($F$27*BPE$87/$D$7)-SUM($F$14:$F$26,$F$28:$F$33,$F$35:$F$36,$F$41))</f>
        <v>-533.82179022363027</v>
      </c>
      <c r="BPF88" s="294">
        <f>(BPF$87*$B101+SUM($F$8:$F$10)-((BPF$87*$B101+SUM($F$8:$F$10))/$F$11*$F$40)-($F$27*BPF$87/$D$7)-SUM($F$14:$F$26,$F$28:$F$33,$F$35:$F$36,$F$41))</f>
        <v>-533.82179022363027</v>
      </c>
      <c r="BPG88" s="294">
        <f>(BPG$87*$B101+SUM($F$8:$F$10)-((BPG$87*$B101+SUM($F$8:$F$10))/$F$11*$F$40)-($F$27*BPG$87/$D$7)-SUM($F$14:$F$26,$F$28:$F$33,$F$35:$F$36,$F$41))</f>
        <v>-533.82179022363027</v>
      </c>
      <c r="BPH88" s="294">
        <f>(BPH$87*$B101+SUM($F$8:$F$10)-((BPH$87*$B101+SUM($F$8:$F$10))/$F$11*$F$40)-($F$27*BPH$87/$D$7)-SUM($F$14:$F$26,$F$28:$F$33,$F$35:$F$36,$F$41))</f>
        <v>-533.82179022363027</v>
      </c>
      <c r="BPI88" s="294">
        <f>(BPI$87*$B101+SUM($F$8:$F$10)-((BPI$87*$B101+SUM($F$8:$F$10))/$F$11*$F$40)-($F$27*BPI$87/$D$7)-SUM($F$14:$F$26,$F$28:$F$33,$F$35:$F$36,$F$41))</f>
        <v>-533.82179022363027</v>
      </c>
      <c r="BPJ88" s="294">
        <f>(BPJ$87*$B101+SUM($F$8:$F$10)-((BPJ$87*$B101+SUM($F$8:$F$10))/$F$11*$F$40)-($F$27*BPJ$87/$D$7)-SUM($F$14:$F$26,$F$28:$F$33,$F$35:$F$36,$F$41))</f>
        <v>-533.82179022363027</v>
      </c>
      <c r="BPK88" s="294">
        <f>(BPK$87*$B101+SUM($F$8:$F$10)-((BPK$87*$B101+SUM($F$8:$F$10))/$F$11*$F$40)-($F$27*BPK$87/$D$7)-SUM($F$14:$F$26,$F$28:$F$33,$F$35:$F$36,$F$41))</f>
        <v>-533.82179022363027</v>
      </c>
      <c r="BPL88" s="294">
        <f>(BPL$87*$B101+SUM($F$8:$F$10)-((BPL$87*$B101+SUM($F$8:$F$10))/$F$11*$F$40)-($F$27*BPL$87/$D$7)-SUM($F$14:$F$26,$F$28:$F$33,$F$35:$F$36,$F$41))</f>
        <v>-533.82179022363027</v>
      </c>
      <c r="BPM88" s="294">
        <f>(BPM$87*$B101+SUM($F$8:$F$10)-((BPM$87*$B101+SUM($F$8:$F$10))/$F$11*$F$40)-($F$27*BPM$87/$D$7)-SUM($F$14:$F$26,$F$28:$F$33,$F$35:$F$36,$F$41))</f>
        <v>-533.82179022363027</v>
      </c>
      <c r="BPN88" s="294">
        <f>(BPN$87*$B101+SUM($F$8:$F$10)-((BPN$87*$B101+SUM($F$8:$F$10))/$F$11*$F$40)-($F$27*BPN$87/$D$7)-SUM($F$14:$F$26,$F$28:$F$33,$F$35:$F$36,$F$41))</f>
        <v>-533.82179022363027</v>
      </c>
      <c r="BPO88" s="294">
        <f>(BPO$87*$B101+SUM($F$8:$F$10)-((BPO$87*$B101+SUM($F$8:$F$10))/$F$11*$F$40)-($F$27*BPO$87/$D$7)-SUM($F$14:$F$26,$F$28:$F$33,$F$35:$F$36,$F$41))</f>
        <v>-533.82179022363027</v>
      </c>
      <c r="BPP88" s="294">
        <f>(BPP$87*$B101+SUM($F$8:$F$10)-((BPP$87*$B101+SUM($F$8:$F$10))/$F$11*$F$40)-($F$27*BPP$87/$D$7)-SUM($F$14:$F$26,$F$28:$F$33,$F$35:$F$36,$F$41))</f>
        <v>-533.82179022363027</v>
      </c>
      <c r="BPQ88" s="294">
        <f>(BPQ$87*$B101+SUM($F$8:$F$10)-((BPQ$87*$B101+SUM($F$8:$F$10))/$F$11*$F$40)-($F$27*BPQ$87/$D$7)-SUM($F$14:$F$26,$F$28:$F$33,$F$35:$F$36,$F$41))</f>
        <v>-533.82179022363027</v>
      </c>
      <c r="BPR88" s="294">
        <f>(BPR$87*$B101+SUM($F$8:$F$10)-((BPR$87*$B101+SUM($F$8:$F$10))/$F$11*$F$40)-($F$27*BPR$87/$D$7)-SUM($F$14:$F$26,$F$28:$F$33,$F$35:$F$36,$F$41))</f>
        <v>-533.82179022363027</v>
      </c>
      <c r="BPS88" s="294">
        <f>(BPS$87*$B101+SUM($F$8:$F$10)-((BPS$87*$B101+SUM($F$8:$F$10))/$F$11*$F$40)-($F$27*BPS$87/$D$7)-SUM($F$14:$F$26,$F$28:$F$33,$F$35:$F$36,$F$41))</f>
        <v>-533.82179022363027</v>
      </c>
      <c r="BPT88" s="294">
        <f>(BPT$87*$B101+SUM($F$8:$F$10)-((BPT$87*$B101+SUM($F$8:$F$10))/$F$11*$F$40)-($F$27*BPT$87/$D$7)-SUM($F$14:$F$26,$F$28:$F$33,$F$35:$F$36,$F$41))</f>
        <v>-533.82179022363027</v>
      </c>
      <c r="BPU88" s="294">
        <f>(BPU$87*$B101+SUM($F$8:$F$10)-((BPU$87*$B101+SUM($F$8:$F$10))/$F$11*$F$40)-($F$27*BPU$87/$D$7)-SUM($F$14:$F$26,$F$28:$F$33,$F$35:$F$36,$F$41))</f>
        <v>-533.82179022363027</v>
      </c>
      <c r="BPV88" s="294">
        <f>(BPV$87*$B101+SUM($F$8:$F$10)-((BPV$87*$B101+SUM($F$8:$F$10))/$F$11*$F$40)-($F$27*BPV$87/$D$7)-SUM($F$14:$F$26,$F$28:$F$33,$F$35:$F$36,$F$41))</f>
        <v>-533.82179022363027</v>
      </c>
      <c r="BPW88" s="294">
        <f>(BPW$87*$B101+SUM($F$8:$F$10)-((BPW$87*$B101+SUM($F$8:$F$10))/$F$11*$F$40)-($F$27*BPW$87/$D$7)-SUM($F$14:$F$26,$F$28:$F$33,$F$35:$F$36,$F$41))</f>
        <v>-533.82179022363027</v>
      </c>
      <c r="BPX88" s="294">
        <f>(BPX$87*$B101+SUM($F$8:$F$10)-((BPX$87*$B101+SUM($F$8:$F$10))/$F$11*$F$40)-($F$27*BPX$87/$D$7)-SUM($F$14:$F$26,$F$28:$F$33,$F$35:$F$36,$F$41))</f>
        <v>-533.82179022363027</v>
      </c>
      <c r="BPY88" s="294">
        <f>(BPY$87*$B101+SUM($F$8:$F$10)-((BPY$87*$B101+SUM($F$8:$F$10))/$F$11*$F$40)-($F$27*BPY$87/$D$7)-SUM($F$14:$F$26,$F$28:$F$33,$F$35:$F$36,$F$41))</f>
        <v>-533.82179022363027</v>
      </c>
      <c r="BPZ88" s="294">
        <f>(BPZ$87*$B101+SUM($F$8:$F$10)-((BPZ$87*$B101+SUM($F$8:$F$10))/$F$11*$F$40)-($F$27*BPZ$87/$D$7)-SUM($F$14:$F$26,$F$28:$F$33,$F$35:$F$36,$F$41))</f>
        <v>-533.82179022363027</v>
      </c>
      <c r="BQA88" s="294">
        <f>(BQA$87*$B101+SUM($F$8:$F$10)-((BQA$87*$B101+SUM($F$8:$F$10))/$F$11*$F$40)-($F$27*BQA$87/$D$7)-SUM($F$14:$F$26,$F$28:$F$33,$F$35:$F$36,$F$41))</f>
        <v>-533.82179022363027</v>
      </c>
      <c r="BQB88" s="294">
        <f>(BQB$87*$B101+SUM($F$8:$F$10)-((BQB$87*$B101+SUM($F$8:$F$10))/$F$11*$F$40)-($F$27*BQB$87/$D$7)-SUM($F$14:$F$26,$F$28:$F$33,$F$35:$F$36,$F$41))</f>
        <v>-533.82179022363027</v>
      </c>
      <c r="BQC88" s="294">
        <f>(BQC$87*$B101+SUM($F$8:$F$10)-((BQC$87*$B101+SUM($F$8:$F$10))/$F$11*$F$40)-($F$27*BQC$87/$D$7)-SUM($F$14:$F$26,$F$28:$F$33,$F$35:$F$36,$F$41))</f>
        <v>-533.82179022363027</v>
      </c>
      <c r="BQD88" s="294">
        <f>(BQD$87*$B101+SUM($F$8:$F$10)-((BQD$87*$B101+SUM($F$8:$F$10))/$F$11*$F$40)-($F$27*BQD$87/$D$7)-SUM($F$14:$F$26,$F$28:$F$33,$F$35:$F$36,$F$41))</f>
        <v>-533.82179022363027</v>
      </c>
      <c r="BQE88" s="294">
        <f>(BQE$87*$B101+SUM($F$8:$F$10)-((BQE$87*$B101+SUM($F$8:$F$10))/$F$11*$F$40)-($F$27*BQE$87/$D$7)-SUM($F$14:$F$26,$F$28:$F$33,$F$35:$F$36,$F$41))</f>
        <v>-533.82179022363027</v>
      </c>
      <c r="BQF88" s="294">
        <f>(BQF$87*$B101+SUM($F$8:$F$10)-((BQF$87*$B101+SUM($F$8:$F$10))/$F$11*$F$40)-($F$27*BQF$87/$D$7)-SUM($F$14:$F$26,$F$28:$F$33,$F$35:$F$36,$F$41))</f>
        <v>-533.82179022363027</v>
      </c>
      <c r="BQG88" s="294">
        <f>(BQG$87*$B101+SUM($F$8:$F$10)-((BQG$87*$B101+SUM($F$8:$F$10))/$F$11*$F$40)-($F$27*BQG$87/$D$7)-SUM($F$14:$F$26,$F$28:$F$33,$F$35:$F$36,$F$41))</f>
        <v>-533.82179022363027</v>
      </c>
      <c r="BQH88" s="294">
        <f>(BQH$87*$B101+SUM($F$8:$F$10)-((BQH$87*$B101+SUM($F$8:$F$10))/$F$11*$F$40)-($F$27*BQH$87/$D$7)-SUM($F$14:$F$26,$F$28:$F$33,$F$35:$F$36,$F$41))</f>
        <v>-533.82179022363027</v>
      </c>
      <c r="BQI88" s="294">
        <f>(BQI$87*$B101+SUM($F$8:$F$10)-((BQI$87*$B101+SUM($F$8:$F$10))/$F$11*$F$40)-($F$27*BQI$87/$D$7)-SUM($F$14:$F$26,$F$28:$F$33,$F$35:$F$36,$F$41))</f>
        <v>-533.82179022363027</v>
      </c>
      <c r="BQJ88" s="294">
        <f>(BQJ$87*$B101+SUM($F$8:$F$10)-((BQJ$87*$B101+SUM($F$8:$F$10))/$F$11*$F$40)-($F$27*BQJ$87/$D$7)-SUM($F$14:$F$26,$F$28:$F$33,$F$35:$F$36,$F$41))</f>
        <v>-533.82179022363027</v>
      </c>
      <c r="BQK88" s="294">
        <f>(BQK$87*$B101+SUM($F$8:$F$10)-((BQK$87*$B101+SUM($F$8:$F$10))/$F$11*$F$40)-($F$27*BQK$87/$D$7)-SUM($F$14:$F$26,$F$28:$F$33,$F$35:$F$36,$F$41))</f>
        <v>-533.82179022363027</v>
      </c>
      <c r="BQL88" s="294">
        <f>(BQL$87*$B101+SUM($F$8:$F$10)-((BQL$87*$B101+SUM($F$8:$F$10))/$F$11*$F$40)-($F$27*BQL$87/$D$7)-SUM($F$14:$F$26,$F$28:$F$33,$F$35:$F$36,$F$41))</f>
        <v>-533.82179022363027</v>
      </c>
      <c r="BQM88" s="294">
        <f>(BQM$87*$B101+SUM($F$8:$F$10)-((BQM$87*$B101+SUM($F$8:$F$10))/$F$11*$F$40)-($F$27*BQM$87/$D$7)-SUM($F$14:$F$26,$F$28:$F$33,$F$35:$F$36,$F$41))</f>
        <v>-533.82179022363027</v>
      </c>
      <c r="BQN88" s="294">
        <f>(BQN$87*$B101+SUM($F$8:$F$10)-((BQN$87*$B101+SUM($F$8:$F$10))/$F$11*$F$40)-($F$27*BQN$87/$D$7)-SUM($F$14:$F$26,$F$28:$F$33,$F$35:$F$36,$F$41))</f>
        <v>-533.82179022363027</v>
      </c>
      <c r="BQO88" s="294">
        <f>(BQO$87*$B101+SUM($F$8:$F$10)-((BQO$87*$B101+SUM($F$8:$F$10))/$F$11*$F$40)-($F$27*BQO$87/$D$7)-SUM($F$14:$F$26,$F$28:$F$33,$F$35:$F$36,$F$41))</f>
        <v>-533.82179022363027</v>
      </c>
      <c r="BQP88" s="294">
        <f>(BQP$87*$B101+SUM($F$8:$F$10)-((BQP$87*$B101+SUM($F$8:$F$10))/$F$11*$F$40)-($F$27*BQP$87/$D$7)-SUM($F$14:$F$26,$F$28:$F$33,$F$35:$F$36,$F$41))</f>
        <v>-533.82179022363027</v>
      </c>
      <c r="BQQ88" s="294">
        <f>(BQQ$87*$B101+SUM($F$8:$F$10)-((BQQ$87*$B101+SUM($F$8:$F$10))/$F$11*$F$40)-($F$27*BQQ$87/$D$7)-SUM($F$14:$F$26,$F$28:$F$33,$F$35:$F$36,$F$41))</f>
        <v>-533.82179022363027</v>
      </c>
      <c r="BQR88" s="294">
        <f>(BQR$87*$B101+SUM($F$8:$F$10)-((BQR$87*$B101+SUM($F$8:$F$10))/$F$11*$F$40)-($F$27*BQR$87/$D$7)-SUM($F$14:$F$26,$F$28:$F$33,$F$35:$F$36,$F$41))</f>
        <v>-533.82179022363027</v>
      </c>
      <c r="BQS88" s="294">
        <f>(BQS$87*$B101+SUM($F$8:$F$10)-((BQS$87*$B101+SUM($F$8:$F$10))/$F$11*$F$40)-($F$27*BQS$87/$D$7)-SUM($F$14:$F$26,$F$28:$F$33,$F$35:$F$36,$F$41))</f>
        <v>-533.82179022363027</v>
      </c>
      <c r="BQT88" s="294">
        <f>(BQT$87*$B101+SUM($F$8:$F$10)-((BQT$87*$B101+SUM($F$8:$F$10))/$F$11*$F$40)-($F$27*BQT$87/$D$7)-SUM($F$14:$F$26,$F$28:$F$33,$F$35:$F$36,$F$41))</f>
        <v>-533.82179022363027</v>
      </c>
      <c r="BQU88" s="294">
        <f>(BQU$87*$B101+SUM($F$8:$F$10)-((BQU$87*$B101+SUM($F$8:$F$10))/$F$11*$F$40)-($F$27*BQU$87/$D$7)-SUM($F$14:$F$26,$F$28:$F$33,$F$35:$F$36,$F$41))</f>
        <v>-533.82179022363027</v>
      </c>
      <c r="BQV88" s="294">
        <f>(BQV$87*$B101+SUM($F$8:$F$10)-((BQV$87*$B101+SUM($F$8:$F$10))/$F$11*$F$40)-($F$27*BQV$87/$D$7)-SUM($F$14:$F$26,$F$28:$F$33,$F$35:$F$36,$F$41))</f>
        <v>-533.82179022363027</v>
      </c>
      <c r="BQW88" s="294">
        <f>(BQW$87*$B101+SUM($F$8:$F$10)-((BQW$87*$B101+SUM($F$8:$F$10))/$F$11*$F$40)-($F$27*BQW$87/$D$7)-SUM($F$14:$F$26,$F$28:$F$33,$F$35:$F$36,$F$41))</f>
        <v>-533.82179022363027</v>
      </c>
      <c r="BQX88" s="294">
        <f>(BQX$87*$B101+SUM($F$8:$F$10)-((BQX$87*$B101+SUM($F$8:$F$10))/$F$11*$F$40)-($F$27*BQX$87/$D$7)-SUM($F$14:$F$26,$F$28:$F$33,$F$35:$F$36,$F$41))</f>
        <v>-533.82179022363027</v>
      </c>
      <c r="BQY88" s="294">
        <f>(BQY$87*$B101+SUM($F$8:$F$10)-((BQY$87*$B101+SUM($F$8:$F$10))/$F$11*$F$40)-($F$27*BQY$87/$D$7)-SUM($F$14:$F$26,$F$28:$F$33,$F$35:$F$36,$F$41))</f>
        <v>-533.82179022363027</v>
      </c>
      <c r="BQZ88" s="294">
        <f>(BQZ$87*$B101+SUM($F$8:$F$10)-((BQZ$87*$B101+SUM($F$8:$F$10))/$F$11*$F$40)-($F$27*BQZ$87/$D$7)-SUM($F$14:$F$26,$F$28:$F$33,$F$35:$F$36,$F$41))</f>
        <v>-533.82179022363027</v>
      </c>
      <c r="BRA88" s="294">
        <f>(BRA$87*$B101+SUM($F$8:$F$10)-((BRA$87*$B101+SUM($F$8:$F$10))/$F$11*$F$40)-($F$27*BRA$87/$D$7)-SUM($F$14:$F$26,$F$28:$F$33,$F$35:$F$36,$F$41))</f>
        <v>-533.82179022363027</v>
      </c>
      <c r="BRB88" s="294">
        <f>(BRB$87*$B101+SUM($F$8:$F$10)-((BRB$87*$B101+SUM($F$8:$F$10))/$F$11*$F$40)-($F$27*BRB$87/$D$7)-SUM($F$14:$F$26,$F$28:$F$33,$F$35:$F$36,$F$41))</f>
        <v>-533.82179022363027</v>
      </c>
      <c r="BRC88" s="294">
        <f>(BRC$87*$B101+SUM($F$8:$F$10)-((BRC$87*$B101+SUM($F$8:$F$10))/$F$11*$F$40)-($F$27*BRC$87/$D$7)-SUM($F$14:$F$26,$F$28:$F$33,$F$35:$F$36,$F$41))</f>
        <v>-533.82179022363027</v>
      </c>
      <c r="BRD88" s="294">
        <f>(BRD$87*$B101+SUM($F$8:$F$10)-((BRD$87*$B101+SUM($F$8:$F$10))/$F$11*$F$40)-($F$27*BRD$87/$D$7)-SUM($F$14:$F$26,$F$28:$F$33,$F$35:$F$36,$F$41))</f>
        <v>-533.82179022363027</v>
      </c>
      <c r="BRE88" s="294">
        <f>(BRE$87*$B101+SUM($F$8:$F$10)-((BRE$87*$B101+SUM($F$8:$F$10))/$F$11*$F$40)-($F$27*BRE$87/$D$7)-SUM($F$14:$F$26,$F$28:$F$33,$F$35:$F$36,$F$41))</f>
        <v>-533.82179022363027</v>
      </c>
      <c r="BRF88" s="294">
        <f>(BRF$87*$B101+SUM($F$8:$F$10)-((BRF$87*$B101+SUM($F$8:$F$10))/$F$11*$F$40)-($F$27*BRF$87/$D$7)-SUM($F$14:$F$26,$F$28:$F$33,$F$35:$F$36,$F$41))</f>
        <v>-533.82179022363027</v>
      </c>
      <c r="BRG88" s="294">
        <f>(BRG$87*$B101+SUM($F$8:$F$10)-((BRG$87*$B101+SUM($F$8:$F$10))/$F$11*$F$40)-($F$27*BRG$87/$D$7)-SUM($F$14:$F$26,$F$28:$F$33,$F$35:$F$36,$F$41))</f>
        <v>-533.82179022363027</v>
      </c>
      <c r="BRH88" s="294">
        <f>(BRH$87*$B101+SUM($F$8:$F$10)-((BRH$87*$B101+SUM($F$8:$F$10))/$F$11*$F$40)-($F$27*BRH$87/$D$7)-SUM($F$14:$F$26,$F$28:$F$33,$F$35:$F$36,$F$41))</f>
        <v>-533.82179022363027</v>
      </c>
      <c r="BRI88" s="294">
        <f>(BRI$87*$B101+SUM($F$8:$F$10)-((BRI$87*$B101+SUM($F$8:$F$10))/$F$11*$F$40)-($F$27*BRI$87/$D$7)-SUM($F$14:$F$26,$F$28:$F$33,$F$35:$F$36,$F$41))</f>
        <v>-533.82179022363027</v>
      </c>
      <c r="BRJ88" s="294">
        <f>(BRJ$87*$B101+SUM($F$8:$F$10)-((BRJ$87*$B101+SUM($F$8:$F$10))/$F$11*$F$40)-($F$27*BRJ$87/$D$7)-SUM($F$14:$F$26,$F$28:$F$33,$F$35:$F$36,$F$41))</f>
        <v>-533.82179022363027</v>
      </c>
      <c r="BRK88" s="294">
        <f>(BRK$87*$B101+SUM($F$8:$F$10)-((BRK$87*$B101+SUM($F$8:$F$10))/$F$11*$F$40)-($F$27*BRK$87/$D$7)-SUM($F$14:$F$26,$F$28:$F$33,$F$35:$F$36,$F$41))</f>
        <v>-533.82179022363027</v>
      </c>
      <c r="BRL88" s="294">
        <f>(BRL$87*$B101+SUM($F$8:$F$10)-((BRL$87*$B101+SUM($F$8:$F$10))/$F$11*$F$40)-($F$27*BRL$87/$D$7)-SUM($F$14:$F$26,$F$28:$F$33,$F$35:$F$36,$F$41))</f>
        <v>-533.82179022363027</v>
      </c>
      <c r="BRM88" s="294">
        <f>(BRM$87*$B101+SUM($F$8:$F$10)-((BRM$87*$B101+SUM($F$8:$F$10))/$F$11*$F$40)-($F$27*BRM$87/$D$7)-SUM($F$14:$F$26,$F$28:$F$33,$F$35:$F$36,$F$41))</f>
        <v>-533.82179022363027</v>
      </c>
      <c r="BRN88" s="294">
        <f>(BRN$87*$B101+SUM($F$8:$F$10)-((BRN$87*$B101+SUM($F$8:$F$10))/$F$11*$F$40)-($F$27*BRN$87/$D$7)-SUM($F$14:$F$26,$F$28:$F$33,$F$35:$F$36,$F$41))</f>
        <v>-533.82179022363027</v>
      </c>
      <c r="BRO88" s="294">
        <f>(BRO$87*$B101+SUM($F$8:$F$10)-((BRO$87*$B101+SUM($F$8:$F$10))/$F$11*$F$40)-($F$27*BRO$87/$D$7)-SUM($F$14:$F$26,$F$28:$F$33,$F$35:$F$36,$F$41))</f>
        <v>-533.82179022363027</v>
      </c>
      <c r="BRP88" s="294">
        <f>(BRP$87*$B101+SUM($F$8:$F$10)-((BRP$87*$B101+SUM($F$8:$F$10))/$F$11*$F$40)-($F$27*BRP$87/$D$7)-SUM($F$14:$F$26,$F$28:$F$33,$F$35:$F$36,$F$41))</f>
        <v>-533.82179022363027</v>
      </c>
      <c r="BRQ88" s="294">
        <f>(BRQ$87*$B101+SUM($F$8:$F$10)-((BRQ$87*$B101+SUM($F$8:$F$10))/$F$11*$F$40)-($F$27*BRQ$87/$D$7)-SUM($F$14:$F$26,$F$28:$F$33,$F$35:$F$36,$F$41))</f>
        <v>-533.82179022363027</v>
      </c>
      <c r="BRR88" s="294">
        <f>(BRR$87*$B101+SUM($F$8:$F$10)-((BRR$87*$B101+SUM($F$8:$F$10))/$F$11*$F$40)-($F$27*BRR$87/$D$7)-SUM($F$14:$F$26,$F$28:$F$33,$F$35:$F$36,$F$41))</f>
        <v>-533.82179022363027</v>
      </c>
      <c r="BRS88" s="294">
        <f>(BRS$87*$B101+SUM($F$8:$F$10)-((BRS$87*$B101+SUM($F$8:$F$10))/$F$11*$F$40)-($F$27*BRS$87/$D$7)-SUM($F$14:$F$26,$F$28:$F$33,$F$35:$F$36,$F$41))</f>
        <v>-533.82179022363027</v>
      </c>
      <c r="BRT88" s="294">
        <f>(BRT$87*$B101+SUM($F$8:$F$10)-((BRT$87*$B101+SUM($F$8:$F$10))/$F$11*$F$40)-($F$27*BRT$87/$D$7)-SUM($F$14:$F$26,$F$28:$F$33,$F$35:$F$36,$F$41))</f>
        <v>-533.82179022363027</v>
      </c>
      <c r="BRU88" s="294">
        <f>(BRU$87*$B101+SUM($F$8:$F$10)-((BRU$87*$B101+SUM($F$8:$F$10))/$F$11*$F$40)-($F$27*BRU$87/$D$7)-SUM($F$14:$F$26,$F$28:$F$33,$F$35:$F$36,$F$41))</f>
        <v>-533.82179022363027</v>
      </c>
      <c r="BRV88" s="294">
        <f>(BRV$87*$B101+SUM($F$8:$F$10)-((BRV$87*$B101+SUM($F$8:$F$10))/$F$11*$F$40)-($F$27*BRV$87/$D$7)-SUM($F$14:$F$26,$F$28:$F$33,$F$35:$F$36,$F$41))</f>
        <v>-533.82179022363027</v>
      </c>
      <c r="BRW88" s="294">
        <f>(BRW$87*$B101+SUM($F$8:$F$10)-((BRW$87*$B101+SUM($F$8:$F$10))/$F$11*$F$40)-($F$27*BRW$87/$D$7)-SUM($F$14:$F$26,$F$28:$F$33,$F$35:$F$36,$F$41))</f>
        <v>-533.82179022363027</v>
      </c>
      <c r="BRX88" s="294">
        <f>(BRX$87*$B101+SUM($F$8:$F$10)-((BRX$87*$B101+SUM($F$8:$F$10))/$F$11*$F$40)-($F$27*BRX$87/$D$7)-SUM($F$14:$F$26,$F$28:$F$33,$F$35:$F$36,$F$41))</f>
        <v>-533.82179022363027</v>
      </c>
      <c r="BRY88" s="294">
        <f>(BRY$87*$B101+SUM($F$8:$F$10)-((BRY$87*$B101+SUM($F$8:$F$10))/$F$11*$F$40)-($F$27*BRY$87/$D$7)-SUM($F$14:$F$26,$F$28:$F$33,$F$35:$F$36,$F$41))</f>
        <v>-533.82179022363027</v>
      </c>
      <c r="BRZ88" s="294">
        <f>(BRZ$87*$B101+SUM($F$8:$F$10)-((BRZ$87*$B101+SUM($F$8:$F$10))/$F$11*$F$40)-($F$27*BRZ$87/$D$7)-SUM($F$14:$F$26,$F$28:$F$33,$F$35:$F$36,$F$41))</f>
        <v>-533.82179022363027</v>
      </c>
      <c r="BSA88" s="294">
        <f>(BSA$87*$B101+SUM($F$8:$F$10)-((BSA$87*$B101+SUM($F$8:$F$10))/$F$11*$F$40)-($F$27*BSA$87/$D$7)-SUM($F$14:$F$26,$F$28:$F$33,$F$35:$F$36,$F$41))</f>
        <v>-533.82179022363027</v>
      </c>
      <c r="BSB88" s="294">
        <f>(BSB$87*$B101+SUM($F$8:$F$10)-((BSB$87*$B101+SUM($F$8:$F$10))/$F$11*$F$40)-($F$27*BSB$87/$D$7)-SUM($F$14:$F$26,$F$28:$F$33,$F$35:$F$36,$F$41))</f>
        <v>-533.82179022363027</v>
      </c>
      <c r="BSC88" s="294">
        <f>(BSC$87*$B101+SUM($F$8:$F$10)-((BSC$87*$B101+SUM($F$8:$F$10))/$F$11*$F$40)-($F$27*BSC$87/$D$7)-SUM($F$14:$F$26,$F$28:$F$33,$F$35:$F$36,$F$41))</f>
        <v>-533.82179022363027</v>
      </c>
      <c r="BSD88" s="294">
        <f>(BSD$87*$B101+SUM($F$8:$F$10)-((BSD$87*$B101+SUM($F$8:$F$10))/$F$11*$F$40)-($F$27*BSD$87/$D$7)-SUM($F$14:$F$26,$F$28:$F$33,$F$35:$F$36,$F$41))</f>
        <v>-533.82179022363027</v>
      </c>
      <c r="BSE88" s="294">
        <f>(BSE$87*$B101+SUM($F$8:$F$10)-((BSE$87*$B101+SUM($F$8:$F$10))/$F$11*$F$40)-($F$27*BSE$87/$D$7)-SUM($F$14:$F$26,$F$28:$F$33,$F$35:$F$36,$F$41))</f>
        <v>-533.82179022363027</v>
      </c>
      <c r="BSF88" s="294">
        <f>(BSF$87*$B101+SUM($F$8:$F$10)-((BSF$87*$B101+SUM($F$8:$F$10))/$F$11*$F$40)-($F$27*BSF$87/$D$7)-SUM($F$14:$F$26,$F$28:$F$33,$F$35:$F$36,$F$41))</f>
        <v>-533.82179022363027</v>
      </c>
      <c r="BSG88" s="294">
        <f>(BSG$87*$B101+SUM($F$8:$F$10)-((BSG$87*$B101+SUM($F$8:$F$10))/$F$11*$F$40)-($F$27*BSG$87/$D$7)-SUM($F$14:$F$26,$F$28:$F$33,$F$35:$F$36,$F$41))</f>
        <v>-533.82179022363027</v>
      </c>
      <c r="BSH88" s="294">
        <f>(BSH$87*$B101+SUM($F$8:$F$10)-((BSH$87*$B101+SUM($F$8:$F$10))/$F$11*$F$40)-($F$27*BSH$87/$D$7)-SUM($F$14:$F$26,$F$28:$F$33,$F$35:$F$36,$F$41))</f>
        <v>-533.82179022363027</v>
      </c>
      <c r="BSI88" s="294">
        <f>(BSI$87*$B101+SUM($F$8:$F$10)-((BSI$87*$B101+SUM($F$8:$F$10))/$F$11*$F$40)-($F$27*BSI$87/$D$7)-SUM($F$14:$F$26,$F$28:$F$33,$F$35:$F$36,$F$41))</f>
        <v>-533.82179022363027</v>
      </c>
      <c r="BSJ88" s="294">
        <f>(BSJ$87*$B101+SUM($F$8:$F$10)-((BSJ$87*$B101+SUM($F$8:$F$10))/$F$11*$F$40)-($F$27*BSJ$87/$D$7)-SUM($F$14:$F$26,$F$28:$F$33,$F$35:$F$36,$F$41))</f>
        <v>-533.82179022363027</v>
      </c>
      <c r="BSK88" s="294">
        <f>(BSK$87*$B101+SUM($F$8:$F$10)-((BSK$87*$B101+SUM($F$8:$F$10))/$F$11*$F$40)-($F$27*BSK$87/$D$7)-SUM($F$14:$F$26,$F$28:$F$33,$F$35:$F$36,$F$41))</f>
        <v>-533.82179022363027</v>
      </c>
      <c r="BSL88" s="294">
        <f>(BSL$87*$B101+SUM($F$8:$F$10)-((BSL$87*$B101+SUM($F$8:$F$10))/$F$11*$F$40)-($F$27*BSL$87/$D$7)-SUM($F$14:$F$26,$F$28:$F$33,$F$35:$F$36,$F$41))</f>
        <v>-533.82179022363027</v>
      </c>
      <c r="BSM88" s="294">
        <f>(BSM$87*$B101+SUM($F$8:$F$10)-((BSM$87*$B101+SUM($F$8:$F$10))/$F$11*$F$40)-($F$27*BSM$87/$D$7)-SUM($F$14:$F$26,$F$28:$F$33,$F$35:$F$36,$F$41))</f>
        <v>-533.82179022363027</v>
      </c>
      <c r="BSN88" s="294">
        <f>(BSN$87*$B101+SUM($F$8:$F$10)-((BSN$87*$B101+SUM($F$8:$F$10))/$F$11*$F$40)-($F$27*BSN$87/$D$7)-SUM($F$14:$F$26,$F$28:$F$33,$F$35:$F$36,$F$41))</f>
        <v>-533.82179022363027</v>
      </c>
      <c r="BSO88" s="294">
        <f>(BSO$87*$B101+SUM($F$8:$F$10)-((BSO$87*$B101+SUM($F$8:$F$10))/$F$11*$F$40)-($F$27*BSO$87/$D$7)-SUM($F$14:$F$26,$F$28:$F$33,$F$35:$F$36,$F$41))</f>
        <v>-533.82179022363027</v>
      </c>
      <c r="BSP88" s="294">
        <f>(BSP$87*$B101+SUM($F$8:$F$10)-((BSP$87*$B101+SUM($F$8:$F$10))/$F$11*$F$40)-($F$27*BSP$87/$D$7)-SUM($F$14:$F$26,$F$28:$F$33,$F$35:$F$36,$F$41))</f>
        <v>-533.82179022363027</v>
      </c>
      <c r="BSQ88" s="294">
        <f>(BSQ$87*$B101+SUM($F$8:$F$10)-((BSQ$87*$B101+SUM($F$8:$F$10))/$F$11*$F$40)-($F$27*BSQ$87/$D$7)-SUM($F$14:$F$26,$F$28:$F$33,$F$35:$F$36,$F$41))</f>
        <v>-533.82179022363027</v>
      </c>
      <c r="BSR88" s="294">
        <f>(BSR$87*$B101+SUM($F$8:$F$10)-((BSR$87*$B101+SUM($F$8:$F$10))/$F$11*$F$40)-($F$27*BSR$87/$D$7)-SUM($F$14:$F$26,$F$28:$F$33,$F$35:$F$36,$F$41))</f>
        <v>-533.82179022363027</v>
      </c>
      <c r="BSS88" s="294">
        <f>(BSS$87*$B101+SUM($F$8:$F$10)-((BSS$87*$B101+SUM($F$8:$F$10))/$F$11*$F$40)-($F$27*BSS$87/$D$7)-SUM($F$14:$F$26,$F$28:$F$33,$F$35:$F$36,$F$41))</f>
        <v>-533.82179022363027</v>
      </c>
      <c r="BST88" s="294">
        <f>(BST$87*$B101+SUM($F$8:$F$10)-((BST$87*$B101+SUM($F$8:$F$10))/$F$11*$F$40)-($F$27*BST$87/$D$7)-SUM($F$14:$F$26,$F$28:$F$33,$F$35:$F$36,$F$41))</f>
        <v>-533.82179022363027</v>
      </c>
      <c r="BSU88" s="294">
        <f>(BSU$87*$B101+SUM($F$8:$F$10)-((BSU$87*$B101+SUM($F$8:$F$10))/$F$11*$F$40)-($F$27*BSU$87/$D$7)-SUM($F$14:$F$26,$F$28:$F$33,$F$35:$F$36,$F$41))</f>
        <v>-533.82179022363027</v>
      </c>
      <c r="BSV88" s="294">
        <f>(BSV$87*$B101+SUM($F$8:$F$10)-((BSV$87*$B101+SUM($F$8:$F$10))/$F$11*$F$40)-($F$27*BSV$87/$D$7)-SUM($F$14:$F$26,$F$28:$F$33,$F$35:$F$36,$F$41))</f>
        <v>-533.82179022363027</v>
      </c>
      <c r="BSW88" s="294">
        <f>(BSW$87*$B101+SUM($F$8:$F$10)-((BSW$87*$B101+SUM($F$8:$F$10))/$F$11*$F$40)-($F$27*BSW$87/$D$7)-SUM($F$14:$F$26,$F$28:$F$33,$F$35:$F$36,$F$41))</f>
        <v>-533.82179022363027</v>
      </c>
      <c r="BSX88" s="294">
        <f>(BSX$87*$B101+SUM($F$8:$F$10)-((BSX$87*$B101+SUM($F$8:$F$10))/$F$11*$F$40)-($F$27*BSX$87/$D$7)-SUM($F$14:$F$26,$F$28:$F$33,$F$35:$F$36,$F$41))</f>
        <v>-533.82179022363027</v>
      </c>
      <c r="BSY88" s="294">
        <f>(BSY$87*$B101+SUM($F$8:$F$10)-((BSY$87*$B101+SUM($F$8:$F$10))/$F$11*$F$40)-($F$27*BSY$87/$D$7)-SUM($F$14:$F$26,$F$28:$F$33,$F$35:$F$36,$F$41))</f>
        <v>-533.82179022363027</v>
      </c>
      <c r="BSZ88" s="294">
        <f>(BSZ$87*$B101+SUM($F$8:$F$10)-((BSZ$87*$B101+SUM($F$8:$F$10))/$F$11*$F$40)-($F$27*BSZ$87/$D$7)-SUM($F$14:$F$26,$F$28:$F$33,$F$35:$F$36,$F$41))</f>
        <v>-533.82179022363027</v>
      </c>
      <c r="BTA88" s="294">
        <f>(BTA$87*$B101+SUM($F$8:$F$10)-((BTA$87*$B101+SUM($F$8:$F$10))/$F$11*$F$40)-($F$27*BTA$87/$D$7)-SUM($F$14:$F$26,$F$28:$F$33,$F$35:$F$36,$F$41))</f>
        <v>-533.82179022363027</v>
      </c>
      <c r="BTB88" s="294">
        <f>(BTB$87*$B101+SUM($F$8:$F$10)-((BTB$87*$B101+SUM($F$8:$F$10))/$F$11*$F$40)-($F$27*BTB$87/$D$7)-SUM($F$14:$F$26,$F$28:$F$33,$F$35:$F$36,$F$41))</f>
        <v>-533.82179022363027</v>
      </c>
      <c r="BTC88" s="294">
        <f>(BTC$87*$B101+SUM($F$8:$F$10)-((BTC$87*$B101+SUM($F$8:$F$10))/$F$11*$F$40)-($F$27*BTC$87/$D$7)-SUM($F$14:$F$26,$F$28:$F$33,$F$35:$F$36,$F$41))</f>
        <v>-533.82179022363027</v>
      </c>
      <c r="BTD88" s="294">
        <f>(BTD$87*$B101+SUM($F$8:$F$10)-((BTD$87*$B101+SUM($F$8:$F$10))/$F$11*$F$40)-($F$27*BTD$87/$D$7)-SUM($F$14:$F$26,$F$28:$F$33,$F$35:$F$36,$F$41))</f>
        <v>-533.82179022363027</v>
      </c>
      <c r="BTE88" s="294">
        <f>(BTE$87*$B101+SUM($F$8:$F$10)-((BTE$87*$B101+SUM($F$8:$F$10))/$F$11*$F$40)-($F$27*BTE$87/$D$7)-SUM($F$14:$F$26,$F$28:$F$33,$F$35:$F$36,$F$41))</f>
        <v>-533.82179022363027</v>
      </c>
      <c r="BTF88" s="294">
        <f>(BTF$87*$B101+SUM($F$8:$F$10)-((BTF$87*$B101+SUM($F$8:$F$10))/$F$11*$F$40)-($F$27*BTF$87/$D$7)-SUM($F$14:$F$26,$F$28:$F$33,$F$35:$F$36,$F$41))</f>
        <v>-533.82179022363027</v>
      </c>
      <c r="BTG88" s="294">
        <f>(BTG$87*$B101+SUM($F$8:$F$10)-((BTG$87*$B101+SUM($F$8:$F$10))/$F$11*$F$40)-($F$27*BTG$87/$D$7)-SUM($F$14:$F$26,$F$28:$F$33,$F$35:$F$36,$F$41))</f>
        <v>-533.82179022363027</v>
      </c>
      <c r="BTH88" s="294">
        <f>(BTH$87*$B101+SUM($F$8:$F$10)-((BTH$87*$B101+SUM($F$8:$F$10))/$F$11*$F$40)-($F$27*BTH$87/$D$7)-SUM($F$14:$F$26,$F$28:$F$33,$F$35:$F$36,$F$41))</f>
        <v>-533.82179022363027</v>
      </c>
      <c r="BTI88" s="294">
        <f>(BTI$87*$B101+SUM($F$8:$F$10)-((BTI$87*$B101+SUM($F$8:$F$10))/$F$11*$F$40)-($F$27*BTI$87/$D$7)-SUM($F$14:$F$26,$F$28:$F$33,$F$35:$F$36,$F$41))</f>
        <v>-533.82179022363027</v>
      </c>
      <c r="BTJ88" s="294">
        <f>(BTJ$87*$B101+SUM($F$8:$F$10)-((BTJ$87*$B101+SUM($F$8:$F$10))/$F$11*$F$40)-($F$27*BTJ$87/$D$7)-SUM($F$14:$F$26,$F$28:$F$33,$F$35:$F$36,$F$41))</f>
        <v>-533.82179022363027</v>
      </c>
      <c r="BTK88" s="294">
        <f>(BTK$87*$B101+SUM($F$8:$F$10)-((BTK$87*$B101+SUM($F$8:$F$10))/$F$11*$F$40)-($F$27*BTK$87/$D$7)-SUM($F$14:$F$26,$F$28:$F$33,$F$35:$F$36,$F$41))</f>
        <v>-533.82179022363027</v>
      </c>
      <c r="BTL88" s="294">
        <f>(BTL$87*$B101+SUM($F$8:$F$10)-((BTL$87*$B101+SUM($F$8:$F$10))/$F$11*$F$40)-($F$27*BTL$87/$D$7)-SUM($F$14:$F$26,$F$28:$F$33,$F$35:$F$36,$F$41))</f>
        <v>-533.82179022363027</v>
      </c>
      <c r="BTM88" s="294">
        <f>(BTM$87*$B101+SUM($F$8:$F$10)-((BTM$87*$B101+SUM($F$8:$F$10))/$F$11*$F$40)-($F$27*BTM$87/$D$7)-SUM($F$14:$F$26,$F$28:$F$33,$F$35:$F$36,$F$41))</f>
        <v>-533.82179022363027</v>
      </c>
      <c r="BTN88" s="294">
        <f>(BTN$87*$B101+SUM($F$8:$F$10)-((BTN$87*$B101+SUM($F$8:$F$10))/$F$11*$F$40)-($F$27*BTN$87/$D$7)-SUM($F$14:$F$26,$F$28:$F$33,$F$35:$F$36,$F$41))</f>
        <v>-533.82179022363027</v>
      </c>
      <c r="BTO88" s="294">
        <f>(BTO$87*$B101+SUM($F$8:$F$10)-((BTO$87*$B101+SUM($F$8:$F$10))/$F$11*$F$40)-($F$27*BTO$87/$D$7)-SUM($F$14:$F$26,$F$28:$F$33,$F$35:$F$36,$F$41))</f>
        <v>-533.82179022363027</v>
      </c>
      <c r="BTP88" s="294">
        <f>(BTP$87*$B101+SUM($F$8:$F$10)-((BTP$87*$B101+SUM($F$8:$F$10))/$F$11*$F$40)-($F$27*BTP$87/$D$7)-SUM($F$14:$F$26,$F$28:$F$33,$F$35:$F$36,$F$41))</f>
        <v>-533.82179022363027</v>
      </c>
      <c r="BTQ88" s="294">
        <f>(BTQ$87*$B101+SUM($F$8:$F$10)-((BTQ$87*$B101+SUM($F$8:$F$10))/$F$11*$F$40)-($F$27*BTQ$87/$D$7)-SUM($F$14:$F$26,$F$28:$F$33,$F$35:$F$36,$F$41))</f>
        <v>-533.82179022363027</v>
      </c>
      <c r="BTR88" s="294">
        <f>(BTR$87*$B101+SUM($F$8:$F$10)-((BTR$87*$B101+SUM($F$8:$F$10))/$F$11*$F$40)-($F$27*BTR$87/$D$7)-SUM($F$14:$F$26,$F$28:$F$33,$F$35:$F$36,$F$41))</f>
        <v>-533.82179022363027</v>
      </c>
      <c r="BTS88" s="294">
        <f>(BTS$87*$B101+SUM($F$8:$F$10)-((BTS$87*$B101+SUM($F$8:$F$10))/$F$11*$F$40)-($F$27*BTS$87/$D$7)-SUM($F$14:$F$26,$F$28:$F$33,$F$35:$F$36,$F$41))</f>
        <v>-533.82179022363027</v>
      </c>
      <c r="BTT88" s="294">
        <f>(BTT$87*$B101+SUM($F$8:$F$10)-((BTT$87*$B101+SUM($F$8:$F$10))/$F$11*$F$40)-($F$27*BTT$87/$D$7)-SUM($F$14:$F$26,$F$28:$F$33,$F$35:$F$36,$F$41))</f>
        <v>-533.82179022363027</v>
      </c>
      <c r="BTU88" s="294">
        <f>(BTU$87*$B101+SUM($F$8:$F$10)-((BTU$87*$B101+SUM($F$8:$F$10))/$F$11*$F$40)-($F$27*BTU$87/$D$7)-SUM($F$14:$F$26,$F$28:$F$33,$F$35:$F$36,$F$41))</f>
        <v>-533.82179022363027</v>
      </c>
      <c r="BTV88" s="294">
        <f>(BTV$87*$B101+SUM($F$8:$F$10)-((BTV$87*$B101+SUM($F$8:$F$10))/$F$11*$F$40)-($F$27*BTV$87/$D$7)-SUM($F$14:$F$26,$F$28:$F$33,$F$35:$F$36,$F$41))</f>
        <v>-533.82179022363027</v>
      </c>
      <c r="BTW88" s="294">
        <f>(BTW$87*$B101+SUM($F$8:$F$10)-((BTW$87*$B101+SUM($F$8:$F$10))/$F$11*$F$40)-($F$27*BTW$87/$D$7)-SUM($F$14:$F$26,$F$28:$F$33,$F$35:$F$36,$F$41))</f>
        <v>-533.82179022363027</v>
      </c>
      <c r="BTX88" s="294">
        <f>(BTX$87*$B101+SUM($F$8:$F$10)-((BTX$87*$B101+SUM($F$8:$F$10))/$F$11*$F$40)-($F$27*BTX$87/$D$7)-SUM($F$14:$F$26,$F$28:$F$33,$F$35:$F$36,$F$41))</f>
        <v>-533.82179022363027</v>
      </c>
      <c r="BTY88" s="294">
        <f>(BTY$87*$B101+SUM($F$8:$F$10)-((BTY$87*$B101+SUM($F$8:$F$10))/$F$11*$F$40)-($F$27*BTY$87/$D$7)-SUM($F$14:$F$26,$F$28:$F$33,$F$35:$F$36,$F$41))</f>
        <v>-533.82179022363027</v>
      </c>
      <c r="BTZ88" s="294">
        <f>(BTZ$87*$B101+SUM($F$8:$F$10)-((BTZ$87*$B101+SUM($F$8:$F$10))/$F$11*$F$40)-($F$27*BTZ$87/$D$7)-SUM($F$14:$F$26,$F$28:$F$33,$F$35:$F$36,$F$41))</f>
        <v>-533.82179022363027</v>
      </c>
      <c r="BUA88" s="294">
        <f>(BUA$87*$B101+SUM($F$8:$F$10)-((BUA$87*$B101+SUM($F$8:$F$10))/$F$11*$F$40)-($F$27*BUA$87/$D$7)-SUM($F$14:$F$26,$F$28:$F$33,$F$35:$F$36,$F$41))</f>
        <v>-533.82179022363027</v>
      </c>
      <c r="BUB88" s="294">
        <f>(BUB$87*$B101+SUM($F$8:$F$10)-((BUB$87*$B101+SUM($F$8:$F$10))/$F$11*$F$40)-($F$27*BUB$87/$D$7)-SUM($F$14:$F$26,$F$28:$F$33,$F$35:$F$36,$F$41))</f>
        <v>-533.82179022363027</v>
      </c>
      <c r="BUC88" s="294">
        <f>(BUC$87*$B101+SUM($F$8:$F$10)-((BUC$87*$B101+SUM($F$8:$F$10))/$F$11*$F$40)-($F$27*BUC$87/$D$7)-SUM($F$14:$F$26,$F$28:$F$33,$F$35:$F$36,$F$41))</f>
        <v>-533.82179022363027</v>
      </c>
      <c r="BUD88" s="294">
        <f>(BUD$87*$B101+SUM($F$8:$F$10)-((BUD$87*$B101+SUM($F$8:$F$10))/$F$11*$F$40)-($F$27*BUD$87/$D$7)-SUM($F$14:$F$26,$F$28:$F$33,$F$35:$F$36,$F$41))</f>
        <v>-533.82179022363027</v>
      </c>
      <c r="BUE88" s="294">
        <f>(BUE$87*$B101+SUM($F$8:$F$10)-((BUE$87*$B101+SUM($F$8:$F$10))/$F$11*$F$40)-($F$27*BUE$87/$D$7)-SUM($F$14:$F$26,$F$28:$F$33,$F$35:$F$36,$F$41))</f>
        <v>-533.82179022363027</v>
      </c>
      <c r="BUF88" s="294">
        <f>(BUF$87*$B101+SUM($F$8:$F$10)-((BUF$87*$B101+SUM($F$8:$F$10))/$F$11*$F$40)-($F$27*BUF$87/$D$7)-SUM($F$14:$F$26,$F$28:$F$33,$F$35:$F$36,$F$41))</f>
        <v>-533.82179022363027</v>
      </c>
      <c r="BUG88" s="294">
        <f>(BUG$87*$B101+SUM($F$8:$F$10)-((BUG$87*$B101+SUM($F$8:$F$10))/$F$11*$F$40)-($F$27*BUG$87/$D$7)-SUM($F$14:$F$26,$F$28:$F$33,$F$35:$F$36,$F$41))</f>
        <v>-533.82179022363027</v>
      </c>
      <c r="BUH88" s="294">
        <f>(BUH$87*$B101+SUM($F$8:$F$10)-((BUH$87*$B101+SUM($F$8:$F$10))/$F$11*$F$40)-($F$27*BUH$87/$D$7)-SUM($F$14:$F$26,$F$28:$F$33,$F$35:$F$36,$F$41))</f>
        <v>-533.82179022363027</v>
      </c>
      <c r="BUI88" s="294">
        <f>(BUI$87*$B101+SUM($F$8:$F$10)-((BUI$87*$B101+SUM($F$8:$F$10))/$F$11*$F$40)-($F$27*BUI$87/$D$7)-SUM($F$14:$F$26,$F$28:$F$33,$F$35:$F$36,$F$41))</f>
        <v>-533.82179022363027</v>
      </c>
      <c r="BUJ88" s="294">
        <f>(BUJ$87*$B101+SUM($F$8:$F$10)-((BUJ$87*$B101+SUM($F$8:$F$10))/$F$11*$F$40)-($F$27*BUJ$87/$D$7)-SUM($F$14:$F$26,$F$28:$F$33,$F$35:$F$36,$F$41))</f>
        <v>-533.82179022363027</v>
      </c>
      <c r="BUK88" s="294">
        <f>(BUK$87*$B101+SUM($F$8:$F$10)-((BUK$87*$B101+SUM($F$8:$F$10))/$F$11*$F$40)-($F$27*BUK$87/$D$7)-SUM($F$14:$F$26,$F$28:$F$33,$F$35:$F$36,$F$41))</f>
        <v>-533.82179022363027</v>
      </c>
      <c r="BUL88" s="294">
        <f>(BUL$87*$B101+SUM($F$8:$F$10)-((BUL$87*$B101+SUM($F$8:$F$10))/$F$11*$F$40)-($F$27*BUL$87/$D$7)-SUM($F$14:$F$26,$F$28:$F$33,$F$35:$F$36,$F$41))</f>
        <v>-533.82179022363027</v>
      </c>
      <c r="BUM88" s="294">
        <f>(BUM$87*$B101+SUM($F$8:$F$10)-((BUM$87*$B101+SUM($F$8:$F$10))/$F$11*$F$40)-($F$27*BUM$87/$D$7)-SUM($F$14:$F$26,$F$28:$F$33,$F$35:$F$36,$F$41))</f>
        <v>-533.82179022363027</v>
      </c>
      <c r="BUN88" s="294">
        <f>(BUN$87*$B101+SUM($F$8:$F$10)-((BUN$87*$B101+SUM($F$8:$F$10))/$F$11*$F$40)-($F$27*BUN$87/$D$7)-SUM($F$14:$F$26,$F$28:$F$33,$F$35:$F$36,$F$41))</f>
        <v>-533.82179022363027</v>
      </c>
      <c r="BUO88" s="294">
        <f>(BUO$87*$B101+SUM($F$8:$F$10)-((BUO$87*$B101+SUM($F$8:$F$10))/$F$11*$F$40)-($F$27*BUO$87/$D$7)-SUM($F$14:$F$26,$F$28:$F$33,$F$35:$F$36,$F$41))</f>
        <v>-533.82179022363027</v>
      </c>
      <c r="BUP88" s="294">
        <f>(BUP$87*$B101+SUM($F$8:$F$10)-((BUP$87*$B101+SUM($F$8:$F$10))/$F$11*$F$40)-($F$27*BUP$87/$D$7)-SUM($F$14:$F$26,$F$28:$F$33,$F$35:$F$36,$F$41))</f>
        <v>-533.82179022363027</v>
      </c>
      <c r="BUQ88" s="294">
        <f>(BUQ$87*$B101+SUM($F$8:$F$10)-((BUQ$87*$B101+SUM($F$8:$F$10))/$F$11*$F$40)-($F$27*BUQ$87/$D$7)-SUM($F$14:$F$26,$F$28:$F$33,$F$35:$F$36,$F$41))</f>
        <v>-533.82179022363027</v>
      </c>
      <c r="BUR88" s="294">
        <f>(BUR$87*$B101+SUM($F$8:$F$10)-((BUR$87*$B101+SUM($F$8:$F$10))/$F$11*$F$40)-($F$27*BUR$87/$D$7)-SUM($F$14:$F$26,$F$28:$F$33,$F$35:$F$36,$F$41))</f>
        <v>-533.82179022363027</v>
      </c>
      <c r="BUS88" s="294">
        <f>(BUS$87*$B101+SUM($F$8:$F$10)-((BUS$87*$B101+SUM($F$8:$F$10))/$F$11*$F$40)-($F$27*BUS$87/$D$7)-SUM($F$14:$F$26,$F$28:$F$33,$F$35:$F$36,$F$41))</f>
        <v>-533.82179022363027</v>
      </c>
      <c r="BUT88" s="294">
        <f>(BUT$87*$B101+SUM($F$8:$F$10)-((BUT$87*$B101+SUM($F$8:$F$10))/$F$11*$F$40)-($F$27*BUT$87/$D$7)-SUM($F$14:$F$26,$F$28:$F$33,$F$35:$F$36,$F$41))</f>
        <v>-533.82179022363027</v>
      </c>
      <c r="BUU88" s="294">
        <f>(BUU$87*$B101+SUM($F$8:$F$10)-((BUU$87*$B101+SUM($F$8:$F$10))/$F$11*$F$40)-($F$27*BUU$87/$D$7)-SUM($F$14:$F$26,$F$28:$F$33,$F$35:$F$36,$F$41))</f>
        <v>-533.82179022363027</v>
      </c>
      <c r="BUV88" s="294">
        <f>(BUV$87*$B101+SUM($F$8:$F$10)-((BUV$87*$B101+SUM($F$8:$F$10))/$F$11*$F$40)-($F$27*BUV$87/$D$7)-SUM($F$14:$F$26,$F$28:$F$33,$F$35:$F$36,$F$41))</f>
        <v>-533.82179022363027</v>
      </c>
      <c r="BUW88" s="294">
        <f>(BUW$87*$B101+SUM($F$8:$F$10)-((BUW$87*$B101+SUM($F$8:$F$10))/$F$11*$F$40)-($F$27*BUW$87/$D$7)-SUM($F$14:$F$26,$F$28:$F$33,$F$35:$F$36,$F$41))</f>
        <v>-533.82179022363027</v>
      </c>
      <c r="BUX88" s="294">
        <f>(BUX$87*$B101+SUM($F$8:$F$10)-((BUX$87*$B101+SUM($F$8:$F$10))/$F$11*$F$40)-($F$27*BUX$87/$D$7)-SUM($F$14:$F$26,$F$28:$F$33,$F$35:$F$36,$F$41))</f>
        <v>-533.82179022363027</v>
      </c>
      <c r="BUY88" s="294">
        <f>(BUY$87*$B101+SUM($F$8:$F$10)-((BUY$87*$B101+SUM($F$8:$F$10))/$F$11*$F$40)-($F$27*BUY$87/$D$7)-SUM($F$14:$F$26,$F$28:$F$33,$F$35:$F$36,$F$41))</f>
        <v>-533.82179022363027</v>
      </c>
      <c r="BUZ88" s="294">
        <f>(BUZ$87*$B101+SUM($F$8:$F$10)-((BUZ$87*$B101+SUM($F$8:$F$10))/$F$11*$F$40)-($F$27*BUZ$87/$D$7)-SUM($F$14:$F$26,$F$28:$F$33,$F$35:$F$36,$F$41))</f>
        <v>-533.82179022363027</v>
      </c>
      <c r="BVA88" s="294">
        <f>(BVA$87*$B101+SUM($F$8:$F$10)-((BVA$87*$B101+SUM($F$8:$F$10))/$F$11*$F$40)-($F$27*BVA$87/$D$7)-SUM($F$14:$F$26,$F$28:$F$33,$F$35:$F$36,$F$41))</f>
        <v>-533.82179022363027</v>
      </c>
      <c r="BVB88" s="294">
        <f>(BVB$87*$B101+SUM($F$8:$F$10)-((BVB$87*$B101+SUM($F$8:$F$10))/$F$11*$F$40)-($F$27*BVB$87/$D$7)-SUM($F$14:$F$26,$F$28:$F$33,$F$35:$F$36,$F$41))</f>
        <v>-533.82179022363027</v>
      </c>
      <c r="BVC88" s="294">
        <f>(BVC$87*$B101+SUM($F$8:$F$10)-((BVC$87*$B101+SUM($F$8:$F$10))/$F$11*$F$40)-($F$27*BVC$87/$D$7)-SUM($F$14:$F$26,$F$28:$F$33,$F$35:$F$36,$F$41))</f>
        <v>-533.82179022363027</v>
      </c>
      <c r="BVD88" s="294">
        <f>(BVD$87*$B101+SUM($F$8:$F$10)-((BVD$87*$B101+SUM($F$8:$F$10))/$F$11*$F$40)-($F$27*BVD$87/$D$7)-SUM($F$14:$F$26,$F$28:$F$33,$F$35:$F$36,$F$41))</f>
        <v>-533.82179022363027</v>
      </c>
      <c r="BVE88" s="294">
        <f>(BVE$87*$B101+SUM($F$8:$F$10)-((BVE$87*$B101+SUM($F$8:$F$10))/$F$11*$F$40)-($F$27*BVE$87/$D$7)-SUM($F$14:$F$26,$F$28:$F$33,$F$35:$F$36,$F$41))</f>
        <v>-533.82179022363027</v>
      </c>
      <c r="BVF88" s="294">
        <f>(BVF$87*$B101+SUM($F$8:$F$10)-((BVF$87*$B101+SUM($F$8:$F$10))/$F$11*$F$40)-($F$27*BVF$87/$D$7)-SUM($F$14:$F$26,$F$28:$F$33,$F$35:$F$36,$F$41))</f>
        <v>-533.82179022363027</v>
      </c>
      <c r="BVG88" s="294">
        <f>(BVG$87*$B101+SUM($F$8:$F$10)-((BVG$87*$B101+SUM($F$8:$F$10))/$F$11*$F$40)-($F$27*BVG$87/$D$7)-SUM($F$14:$F$26,$F$28:$F$33,$F$35:$F$36,$F$41))</f>
        <v>-533.82179022363027</v>
      </c>
      <c r="BVH88" s="294">
        <f>(BVH$87*$B101+SUM($F$8:$F$10)-((BVH$87*$B101+SUM($F$8:$F$10))/$F$11*$F$40)-($F$27*BVH$87/$D$7)-SUM($F$14:$F$26,$F$28:$F$33,$F$35:$F$36,$F$41))</f>
        <v>-533.82179022363027</v>
      </c>
      <c r="BVI88" s="294">
        <f>(BVI$87*$B101+SUM($F$8:$F$10)-((BVI$87*$B101+SUM($F$8:$F$10))/$F$11*$F$40)-($F$27*BVI$87/$D$7)-SUM($F$14:$F$26,$F$28:$F$33,$F$35:$F$36,$F$41))</f>
        <v>-533.82179022363027</v>
      </c>
      <c r="BVJ88" s="294">
        <f>(BVJ$87*$B101+SUM($F$8:$F$10)-((BVJ$87*$B101+SUM($F$8:$F$10))/$F$11*$F$40)-($F$27*BVJ$87/$D$7)-SUM($F$14:$F$26,$F$28:$F$33,$F$35:$F$36,$F$41))</f>
        <v>-533.82179022363027</v>
      </c>
      <c r="BVK88" s="294">
        <f>(BVK$87*$B101+SUM($F$8:$F$10)-((BVK$87*$B101+SUM($F$8:$F$10))/$F$11*$F$40)-($F$27*BVK$87/$D$7)-SUM($F$14:$F$26,$F$28:$F$33,$F$35:$F$36,$F$41))</f>
        <v>-533.82179022363027</v>
      </c>
      <c r="BVL88" s="294">
        <f>(BVL$87*$B101+SUM($F$8:$F$10)-((BVL$87*$B101+SUM($F$8:$F$10))/$F$11*$F$40)-($F$27*BVL$87/$D$7)-SUM($F$14:$F$26,$F$28:$F$33,$F$35:$F$36,$F$41))</f>
        <v>-533.82179022363027</v>
      </c>
      <c r="BVM88" s="294">
        <f>(BVM$87*$B101+SUM($F$8:$F$10)-((BVM$87*$B101+SUM($F$8:$F$10))/$F$11*$F$40)-($F$27*BVM$87/$D$7)-SUM($F$14:$F$26,$F$28:$F$33,$F$35:$F$36,$F$41))</f>
        <v>-533.82179022363027</v>
      </c>
      <c r="BVN88" s="294">
        <f>(BVN$87*$B101+SUM($F$8:$F$10)-((BVN$87*$B101+SUM($F$8:$F$10))/$F$11*$F$40)-($F$27*BVN$87/$D$7)-SUM($F$14:$F$26,$F$28:$F$33,$F$35:$F$36,$F$41))</f>
        <v>-533.82179022363027</v>
      </c>
      <c r="BVO88" s="294">
        <f>(BVO$87*$B101+SUM($F$8:$F$10)-((BVO$87*$B101+SUM($F$8:$F$10))/$F$11*$F$40)-($F$27*BVO$87/$D$7)-SUM($F$14:$F$26,$F$28:$F$33,$F$35:$F$36,$F$41))</f>
        <v>-533.82179022363027</v>
      </c>
      <c r="BVP88" s="294">
        <f>(BVP$87*$B101+SUM($F$8:$F$10)-((BVP$87*$B101+SUM($F$8:$F$10))/$F$11*$F$40)-($F$27*BVP$87/$D$7)-SUM($F$14:$F$26,$F$28:$F$33,$F$35:$F$36,$F$41))</f>
        <v>-533.82179022363027</v>
      </c>
      <c r="BVQ88" s="294">
        <f>(BVQ$87*$B101+SUM($F$8:$F$10)-((BVQ$87*$B101+SUM($F$8:$F$10))/$F$11*$F$40)-($F$27*BVQ$87/$D$7)-SUM($F$14:$F$26,$F$28:$F$33,$F$35:$F$36,$F$41))</f>
        <v>-533.82179022363027</v>
      </c>
      <c r="BVR88" s="294">
        <f>(BVR$87*$B101+SUM($F$8:$F$10)-((BVR$87*$B101+SUM($F$8:$F$10))/$F$11*$F$40)-($F$27*BVR$87/$D$7)-SUM($F$14:$F$26,$F$28:$F$33,$F$35:$F$36,$F$41))</f>
        <v>-533.82179022363027</v>
      </c>
      <c r="BVS88" s="294">
        <f>(BVS$87*$B101+SUM($F$8:$F$10)-((BVS$87*$B101+SUM($F$8:$F$10))/$F$11*$F$40)-($F$27*BVS$87/$D$7)-SUM($F$14:$F$26,$F$28:$F$33,$F$35:$F$36,$F$41))</f>
        <v>-533.82179022363027</v>
      </c>
      <c r="BVT88" s="294">
        <f>(BVT$87*$B101+SUM($F$8:$F$10)-((BVT$87*$B101+SUM($F$8:$F$10))/$F$11*$F$40)-($F$27*BVT$87/$D$7)-SUM($F$14:$F$26,$F$28:$F$33,$F$35:$F$36,$F$41))</f>
        <v>-533.82179022363027</v>
      </c>
      <c r="BVU88" s="294">
        <f>(BVU$87*$B101+SUM($F$8:$F$10)-((BVU$87*$B101+SUM($F$8:$F$10))/$F$11*$F$40)-($F$27*BVU$87/$D$7)-SUM($F$14:$F$26,$F$28:$F$33,$F$35:$F$36,$F$41))</f>
        <v>-533.82179022363027</v>
      </c>
      <c r="BVV88" s="294">
        <f>(BVV$87*$B101+SUM($F$8:$F$10)-((BVV$87*$B101+SUM($F$8:$F$10))/$F$11*$F$40)-($F$27*BVV$87/$D$7)-SUM($F$14:$F$26,$F$28:$F$33,$F$35:$F$36,$F$41))</f>
        <v>-533.82179022363027</v>
      </c>
      <c r="BVW88" s="294">
        <f>(BVW$87*$B101+SUM($F$8:$F$10)-((BVW$87*$B101+SUM($F$8:$F$10))/$F$11*$F$40)-($F$27*BVW$87/$D$7)-SUM($F$14:$F$26,$F$28:$F$33,$F$35:$F$36,$F$41))</f>
        <v>-533.82179022363027</v>
      </c>
      <c r="BVX88" s="294">
        <f>(BVX$87*$B101+SUM($F$8:$F$10)-((BVX$87*$B101+SUM($F$8:$F$10))/$F$11*$F$40)-($F$27*BVX$87/$D$7)-SUM($F$14:$F$26,$F$28:$F$33,$F$35:$F$36,$F$41))</f>
        <v>-533.82179022363027</v>
      </c>
      <c r="BVY88" s="294">
        <f>(BVY$87*$B101+SUM($F$8:$F$10)-((BVY$87*$B101+SUM($F$8:$F$10))/$F$11*$F$40)-($F$27*BVY$87/$D$7)-SUM($F$14:$F$26,$F$28:$F$33,$F$35:$F$36,$F$41))</f>
        <v>-533.82179022363027</v>
      </c>
      <c r="BVZ88" s="294">
        <f>(BVZ$87*$B101+SUM($F$8:$F$10)-((BVZ$87*$B101+SUM($F$8:$F$10))/$F$11*$F$40)-($F$27*BVZ$87/$D$7)-SUM($F$14:$F$26,$F$28:$F$33,$F$35:$F$36,$F$41))</f>
        <v>-533.82179022363027</v>
      </c>
      <c r="BWA88" s="294">
        <f>(BWA$87*$B101+SUM($F$8:$F$10)-((BWA$87*$B101+SUM($F$8:$F$10))/$F$11*$F$40)-($F$27*BWA$87/$D$7)-SUM($F$14:$F$26,$F$28:$F$33,$F$35:$F$36,$F$41))</f>
        <v>-533.82179022363027</v>
      </c>
      <c r="BWB88" s="294">
        <f>(BWB$87*$B101+SUM($F$8:$F$10)-((BWB$87*$B101+SUM($F$8:$F$10))/$F$11*$F$40)-($F$27*BWB$87/$D$7)-SUM($F$14:$F$26,$F$28:$F$33,$F$35:$F$36,$F$41))</f>
        <v>-533.82179022363027</v>
      </c>
      <c r="BWC88" s="294">
        <f>(BWC$87*$B101+SUM($F$8:$F$10)-((BWC$87*$B101+SUM($F$8:$F$10))/$F$11*$F$40)-($F$27*BWC$87/$D$7)-SUM($F$14:$F$26,$F$28:$F$33,$F$35:$F$36,$F$41))</f>
        <v>-533.82179022363027</v>
      </c>
      <c r="BWD88" s="294">
        <f>(BWD$87*$B101+SUM($F$8:$F$10)-((BWD$87*$B101+SUM($F$8:$F$10))/$F$11*$F$40)-($F$27*BWD$87/$D$7)-SUM($F$14:$F$26,$F$28:$F$33,$F$35:$F$36,$F$41))</f>
        <v>-533.82179022363027</v>
      </c>
      <c r="BWE88" s="294">
        <f>(BWE$87*$B101+SUM($F$8:$F$10)-((BWE$87*$B101+SUM($F$8:$F$10))/$F$11*$F$40)-($F$27*BWE$87/$D$7)-SUM($F$14:$F$26,$F$28:$F$33,$F$35:$F$36,$F$41))</f>
        <v>-533.82179022363027</v>
      </c>
      <c r="BWF88" s="294">
        <f>(BWF$87*$B101+SUM($F$8:$F$10)-((BWF$87*$B101+SUM($F$8:$F$10))/$F$11*$F$40)-($F$27*BWF$87/$D$7)-SUM($F$14:$F$26,$F$28:$F$33,$F$35:$F$36,$F$41))</f>
        <v>-533.82179022363027</v>
      </c>
      <c r="BWG88" s="294">
        <f>(BWG$87*$B101+SUM($F$8:$F$10)-((BWG$87*$B101+SUM($F$8:$F$10))/$F$11*$F$40)-($F$27*BWG$87/$D$7)-SUM($F$14:$F$26,$F$28:$F$33,$F$35:$F$36,$F$41))</f>
        <v>-533.82179022363027</v>
      </c>
      <c r="BWH88" s="294">
        <f>(BWH$87*$B101+SUM($F$8:$F$10)-((BWH$87*$B101+SUM($F$8:$F$10))/$F$11*$F$40)-($F$27*BWH$87/$D$7)-SUM($F$14:$F$26,$F$28:$F$33,$F$35:$F$36,$F$41))</f>
        <v>-533.82179022363027</v>
      </c>
      <c r="BWI88" s="294">
        <f>(BWI$87*$B101+SUM($F$8:$F$10)-((BWI$87*$B101+SUM($F$8:$F$10))/$F$11*$F$40)-($F$27*BWI$87/$D$7)-SUM($F$14:$F$26,$F$28:$F$33,$F$35:$F$36,$F$41))</f>
        <v>-533.82179022363027</v>
      </c>
      <c r="BWJ88" s="294">
        <f>(BWJ$87*$B101+SUM($F$8:$F$10)-((BWJ$87*$B101+SUM($F$8:$F$10))/$F$11*$F$40)-($F$27*BWJ$87/$D$7)-SUM($F$14:$F$26,$F$28:$F$33,$F$35:$F$36,$F$41))</f>
        <v>-533.82179022363027</v>
      </c>
      <c r="BWK88" s="294">
        <f>(BWK$87*$B101+SUM($F$8:$F$10)-((BWK$87*$B101+SUM($F$8:$F$10))/$F$11*$F$40)-($F$27*BWK$87/$D$7)-SUM($F$14:$F$26,$F$28:$F$33,$F$35:$F$36,$F$41))</f>
        <v>-533.82179022363027</v>
      </c>
      <c r="BWL88" s="294">
        <f>(BWL$87*$B101+SUM($F$8:$F$10)-((BWL$87*$B101+SUM($F$8:$F$10))/$F$11*$F$40)-($F$27*BWL$87/$D$7)-SUM($F$14:$F$26,$F$28:$F$33,$F$35:$F$36,$F$41))</f>
        <v>-533.82179022363027</v>
      </c>
      <c r="BWM88" s="294">
        <f>(BWM$87*$B101+SUM($F$8:$F$10)-((BWM$87*$B101+SUM($F$8:$F$10))/$F$11*$F$40)-($F$27*BWM$87/$D$7)-SUM($F$14:$F$26,$F$28:$F$33,$F$35:$F$36,$F$41))</f>
        <v>-533.82179022363027</v>
      </c>
      <c r="BWN88" s="294">
        <f>(BWN$87*$B101+SUM($F$8:$F$10)-((BWN$87*$B101+SUM($F$8:$F$10))/$F$11*$F$40)-($F$27*BWN$87/$D$7)-SUM($F$14:$F$26,$F$28:$F$33,$F$35:$F$36,$F$41))</f>
        <v>-533.82179022363027</v>
      </c>
      <c r="BWO88" s="294">
        <f>(BWO$87*$B101+SUM($F$8:$F$10)-((BWO$87*$B101+SUM($F$8:$F$10))/$F$11*$F$40)-($F$27*BWO$87/$D$7)-SUM($F$14:$F$26,$F$28:$F$33,$F$35:$F$36,$F$41))</f>
        <v>-533.82179022363027</v>
      </c>
      <c r="BWP88" s="294">
        <f>(BWP$87*$B101+SUM($F$8:$F$10)-((BWP$87*$B101+SUM($F$8:$F$10))/$F$11*$F$40)-($F$27*BWP$87/$D$7)-SUM($F$14:$F$26,$F$28:$F$33,$F$35:$F$36,$F$41))</f>
        <v>-533.82179022363027</v>
      </c>
      <c r="BWQ88" s="294">
        <f>(BWQ$87*$B101+SUM($F$8:$F$10)-((BWQ$87*$B101+SUM($F$8:$F$10))/$F$11*$F$40)-($F$27*BWQ$87/$D$7)-SUM($F$14:$F$26,$F$28:$F$33,$F$35:$F$36,$F$41))</f>
        <v>-533.82179022363027</v>
      </c>
      <c r="BWR88" s="294">
        <f>(BWR$87*$B101+SUM($F$8:$F$10)-((BWR$87*$B101+SUM($F$8:$F$10))/$F$11*$F$40)-($F$27*BWR$87/$D$7)-SUM($F$14:$F$26,$F$28:$F$33,$F$35:$F$36,$F$41))</f>
        <v>-533.82179022363027</v>
      </c>
      <c r="BWS88" s="294">
        <f>(BWS$87*$B101+SUM($F$8:$F$10)-((BWS$87*$B101+SUM($F$8:$F$10))/$F$11*$F$40)-($F$27*BWS$87/$D$7)-SUM($F$14:$F$26,$F$28:$F$33,$F$35:$F$36,$F$41))</f>
        <v>-533.82179022363027</v>
      </c>
      <c r="BWT88" s="294">
        <f>(BWT$87*$B101+SUM($F$8:$F$10)-((BWT$87*$B101+SUM($F$8:$F$10))/$F$11*$F$40)-($F$27*BWT$87/$D$7)-SUM($F$14:$F$26,$F$28:$F$33,$F$35:$F$36,$F$41))</f>
        <v>-533.82179022363027</v>
      </c>
      <c r="BWU88" s="294">
        <f>(BWU$87*$B101+SUM($F$8:$F$10)-((BWU$87*$B101+SUM($F$8:$F$10))/$F$11*$F$40)-($F$27*BWU$87/$D$7)-SUM($F$14:$F$26,$F$28:$F$33,$F$35:$F$36,$F$41))</f>
        <v>-533.82179022363027</v>
      </c>
      <c r="BWV88" s="294">
        <f>(BWV$87*$B101+SUM($F$8:$F$10)-((BWV$87*$B101+SUM($F$8:$F$10))/$F$11*$F$40)-($F$27*BWV$87/$D$7)-SUM($F$14:$F$26,$F$28:$F$33,$F$35:$F$36,$F$41))</f>
        <v>-533.82179022363027</v>
      </c>
      <c r="BWW88" s="294">
        <f>(BWW$87*$B101+SUM($F$8:$F$10)-((BWW$87*$B101+SUM($F$8:$F$10))/$F$11*$F$40)-($F$27*BWW$87/$D$7)-SUM($F$14:$F$26,$F$28:$F$33,$F$35:$F$36,$F$41))</f>
        <v>-533.82179022363027</v>
      </c>
      <c r="BWX88" s="294">
        <f>(BWX$87*$B101+SUM($F$8:$F$10)-((BWX$87*$B101+SUM($F$8:$F$10))/$F$11*$F$40)-($F$27*BWX$87/$D$7)-SUM($F$14:$F$26,$F$28:$F$33,$F$35:$F$36,$F$41))</f>
        <v>-533.82179022363027</v>
      </c>
      <c r="BWY88" s="294">
        <f>(BWY$87*$B101+SUM($F$8:$F$10)-((BWY$87*$B101+SUM($F$8:$F$10))/$F$11*$F$40)-($F$27*BWY$87/$D$7)-SUM($F$14:$F$26,$F$28:$F$33,$F$35:$F$36,$F$41))</f>
        <v>-533.82179022363027</v>
      </c>
      <c r="BWZ88" s="294">
        <f>(BWZ$87*$B101+SUM($F$8:$F$10)-((BWZ$87*$B101+SUM($F$8:$F$10))/$F$11*$F$40)-($F$27*BWZ$87/$D$7)-SUM($F$14:$F$26,$F$28:$F$33,$F$35:$F$36,$F$41))</f>
        <v>-533.82179022363027</v>
      </c>
      <c r="BXA88" s="294">
        <f>(BXA$87*$B101+SUM($F$8:$F$10)-((BXA$87*$B101+SUM($F$8:$F$10))/$F$11*$F$40)-($F$27*BXA$87/$D$7)-SUM($F$14:$F$26,$F$28:$F$33,$F$35:$F$36,$F$41))</f>
        <v>-533.82179022363027</v>
      </c>
      <c r="BXB88" s="294">
        <f>(BXB$87*$B101+SUM($F$8:$F$10)-((BXB$87*$B101+SUM($F$8:$F$10))/$F$11*$F$40)-($F$27*BXB$87/$D$7)-SUM($F$14:$F$26,$F$28:$F$33,$F$35:$F$36,$F$41))</f>
        <v>-533.82179022363027</v>
      </c>
      <c r="BXC88" s="294">
        <f>(BXC$87*$B101+SUM($F$8:$F$10)-((BXC$87*$B101+SUM($F$8:$F$10))/$F$11*$F$40)-($F$27*BXC$87/$D$7)-SUM($F$14:$F$26,$F$28:$F$33,$F$35:$F$36,$F$41))</f>
        <v>-533.82179022363027</v>
      </c>
      <c r="BXD88" s="294">
        <f>(BXD$87*$B101+SUM($F$8:$F$10)-((BXD$87*$B101+SUM($F$8:$F$10))/$F$11*$F$40)-($F$27*BXD$87/$D$7)-SUM($F$14:$F$26,$F$28:$F$33,$F$35:$F$36,$F$41))</f>
        <v>-533.82179022363027</v>
      </c>
      <c r="BXE88" s="294">
        <f>(BXE$87*$B101+SUM($F$8:$F$10)-((BXE$87*$B101+SUM($F$8:$F$10))/$F$11*$F$40)-($F$27*BXE$87/$D$7)-SUM($F$14:$F$26,$F$28:$F$33,$F$35:$F$36,$F$41))</f>
        <v>-533.82179022363027</v>
      </c>
      <c r="BXF88" s="294">
        <f>(BXF$87*$B101+SUM($F$8:$F$10)-((BXF$87*$B101+SUM($F$8:$F$10))/$F$11*$F$40)-($F$27*BXF$87/$D$7)-SUM($F$14:$F$26,$F$28:$F$33,$F$35:$F$36,$F$41))</f>
        <v>-533.82179022363027</v>
      </c>
      <c r="BXG88" s="294">
        <f>(BXG$87*$B101+SUM($F$8:$F$10)-((BXG$87*$B101+SUM($F$8:$F$10))/$F$11*$F$40)-($F$27*BXG$87/$D$7)-SUM($F$14:$F$26,$F$28:$F$33,$F$35:$F$36,$F$41))</f>
        <v>-533.82179022363027</v>
      </c>
      <c r="BXH88" s="294">
        <f>(BXH$87*$B101+SUM($F$8:$F$10)-((BXH$87*$B101+SUM($F$8:$F$10))/$F$11*$F$40)-($F$27*BXH$87/$D$7)-SUM($F$14:$F$26,$F$28:$F$33,$F$35:$F$36,$F$41))</f>
        <v>-533.82179022363027</v>
      </c>
      <c r="BXI88" s="294">
        <f>(BXI$87*$B101+SUM($F$8:$F$10)-((BXI$87*$B101+SUM($F$8:$F$10))/$F$11*$F$40)-($F$27*BXI$87/$D$7)-SUM($F$14:$F$26,$F$28:$F$33,$F$35:$F$36,$F$41))</f>
        <v>-533.82179022363027</v>
      </c>
      <c r="BXJ88" s="294">
        <f>(BXJ$87*$B101+SUM($F$8:$F$10)-((BXJ$87*$B101+SUM($F$8:$F$10))/$F$11*$F$40)-($F$27*BXJ$87/$D$7)-SUM($F$14:$F$26,$F$28:$F$33,$F$35:$F$36,$F$41))</f>
        <v>-533.82179022363027</v>
      </c>
      <c r="BXK88" s="294">
        <f>(BXK$87*$B101+SUM($F$8:$F$10)-((BXK$87*$B101+SUM($F$8:$F$10))/$F$11*$F$40)-($F$27*BXK$87/$D$7)-SUM($F$14:$F$26,$F$28:$F$33,$F$35:$F$36,$F$41))</f>
        <v>-533.82179022363027</v>
      </c>
      <c r="BXL88" s="294">
        <f>(BXL$87*$B101+SUM($F$8:$F$10)-((BXL$87*$B101+SUM($F$8:$F$10))/$F$11*$F$40)-($F$27*BXL$87/$D$7)-SUM($F$14:$F$26,$F$28:$F$33,$F$35:$F$36,$F$41))</f>
        <v>-533.82179022363027</v>
      </c>
      <c r="BXM88" s="294">
        <f>(BXM$87*$B101+SUM($F$8:$F$10)-((BXM$87*$B101+SUM($F$8:$F$10))/$F$11*$F$40)-($F$27*BXM$87/$D$7)-SUM($F$14:$F$26,$F$28:$F$33,$F$35:$F$36,$F$41))</f>
        <v>-533.82179022363027</v>
      </c>
      <c r="BXN88" s="294">
        <f>(BXN$87*$B101+SUM($F$8:$F$10)-((BXN$87*$B101+SUM($F$8:$F$10))/$F$11*$F$40)-($F$27*BXN$87/$D$7)-SUM($F$14:$F$26,$F$28:$F$33,$F$35:$F$36,$F$41))</f>
        <v>-533.82179022363027</v>
      </c>
      <c r="BXO88" s="294">
        <f>(BXO$87*$B101+SUM($F$8:$F$10)-((BXO$87*$B101+SUM($F$8:$F$10))/$F$11*$F$40)-($F$27*BXO$87/$D$7)-SUM($F$14:$F$26,$F$28:$F$33,$F$35:$F$36,$F$41))</f>
        <v>-533.82179022363027</v>
      </c>
      <c r="BXP88" s="294">
        <f>(BXP$87*$B101+SUM($F$8:$F$10)-((BXP$87*$B101+SUM($F$8:$F$10))/$F$11*$F$40)-($F$27*BXP$87/$D$7)-SUM($F$14:$F$26,$F$28:$F$33,$F$35:$F$36,$F$41))</f>
        <v>-533.82179022363027</v>
      </c>
      <c r="BXQ88" s="294">
        <f>(BXQ$87*$B101+SUM($F$8:$F$10)-((BXQ$87*$B101+SUM($F$8:$F$10))/$F$11*$F$40)-($F$27*BXQ$87/$D$7)-SUM($F$14:$F$26,$F$28:$F$33,$F$35:$F$36,$F$41))</f>
        <v>-533.82179022363027</v>
      </c>
      <c r="BXR88" s="294">
        <f>(BXR$87*$B101+SUM($F$8:$F$10)-((BXR$87*$B101+SUM($F$8:$F$10))/$F$11*$F$40)-($F$27*BXR$87/$D$7)-SUM($F$14:$F$26,$F$28:$F$33,$F$35:$F$36,$F$41))</f>
        <v>-533.82179022363027</v>
      </c>
      <c r="BXS88" s="294">
        <f>(BXS$87*$B101+SUM($F$8:$F$10)-((BXS$87*$B101+SUM($F$8:$F$10))/$F$11*$F$40)-($F$27*BXS$87/$D$7)-SUM($F$14:$F$26,$F$28:$F$33,$F$35:$F$36,$F$41))</f>
        <v>-533.82179022363027</v>
      </c>
      <c r="BXT88" s="294">
        <f>(BXT$87*$B101+SUM($F$8:$F$10)-((BXT$87*$B101+SUM($F$8:$F$10))/$F$11*$F$40)-($F$27*BXT$87/$D$7)-SUM($F$14:$F$26,$F$28:$F$33,$F$35:$F$36,$F$41))</f>
        <v>-533.82179022363027</v>
      </c>
      <c r="BXU88" s="294">
        <f>(BXU$87*$B101+SUM($F$8:$F$10)-((BXU$87*$B101+SUM($F$8:$F$10))/$F$11*$F$40)-($F$27*BXU$87/$D$7)-SUM($F$14:$F$26,$F$28:$F$33,$F$35:$F$36,$F$41))</f>
        <v>-533.82179022363027</v>
      </c>
      <c r="BXV88" s="294">
        <f>(BXV$87*$B101+SUM($F$8:$F$10)-((BXV$87*$B101+SUM($F$8:$F$10))/$F$11*$F$40)-($F$27*BXV$87/$D$7)-SUM($F$14:$F$26,$F$28:$F$33,$F$35:$F$36,$F$41))</f>
        <v>-533.82179022363027</v>
      </c>
      <c r="BXW88" s="294">
        <f>(BXW$87*$B101+SUM($F$8:$F$10)-((BXW$87*$B101+SUM($F$8:$F$10))/$F$11*$F$40)-($F$27*BXW$87/$D$7)-SUM($F$14:$F$26,$F$28:$F$33,$F$35:$F$36,$F$41))</f>
        <v>-533.82179022363027</v>
      </c>
      <c r="BXX88" s="294">
        <f>(BXX$87*$B101+SUM($F$8:$F$10)-((BXX$87*$B101+SUM($F$8:$F$10))/$F$11*$F$40)-($F$27*BXX$87/$D$7)-SUM($F$14:$F$26,$F$28:$F$33,$F$35:$F$36,$F$41))</f>
        <v>-533.82179022363027</v>
      </c>
      <c r="BXY88" s="294">
        <f>(BXY$87*$B101+SUM($F$8:$F$10)-((BXY$87*$B101+SUM($F$8:$F$10))/$F$11*$F$40)-($F$27*BXY$87/$D$7)-SUM($F$14:$F$26,$F$28:$F$33,$F$35:$F$36,$F$41))</f>
        <v>-533.82179022363027</v>
      </c>
      <c r="BXZ88" s="294">
        <f>(BXZ$87*$B101+SUM($F$8:$F$10)-((BXZ$87*$B101+SUM($F$8:$F$10))/$F$11*$F$40)-($F$27*BXZ$87/$D$7)-SUM($F$14:$F$26,$F$28:$F$33,$F$35:$F$36,$F$41))</f>
        <v>-533.82179022363027</v>
      </c>
      <c r="BYA88" s="294">
        <f>(BYA$87*$B101+SUM($F$8:$F$10)-((BYA$87*$B101+SUM($F$8:$F$10))/$F$11*$F$40)-($F$27*BYA$87/$D$7)-SUM($F$14:$F$26,$F$28:$F$33,$F$35:$F$36,$F$41))</f>
        <v>-533.82179022363027</v>
      </c>
      <c r="BYB88" s="294">
        <f>(BYB$87*$B101+SUM($F$8:$F$10)-((BYB$87*$B101+SUM($F$8:$F$10))/$F$11*$F$40)-($F$27*BYB$87/$D$7)-SUM($F$14:$F$26,$F$28:$F$33,$F$35:$F$36,$F$41))</f>
        <v>-533.82179022363027</v>
      </c>
      <c r="BYC88" s="294">
        <f>(BYC$87*$B101+SUM($F$8:$F$10)-((BYC$87*$B101+SUM($F$8:$F$10))/$F$11*$F$40)-($F$27*BYC$87/$D$7)-SUM($F$14:$F$26,$F$28:$F$33,$F$35:$F$36,$F$41))</f>
        <v>-533.82179022363027</v>
      </c>
      <c r="BYD88" s="294">
        <f>(BYD$87*$B101+SUM($F$8:$F$10)-((BYD$87*$B101+SUM($F$8:$F$10))/$F$11*$F$40)-($F$27*BYD$87/$D$7)-SUM($F$14:$F$26,$F$28:$F$33,$F$35:$F$36,$F$41))</f>
        <v>-533.82179022363027</v>
      </c>
      <c r="BYE88" s="294">
        <f>(BYE$87*$B101+SUM($F$8:$F$10)-((BYE$87*$B101+SUM($F$8:$F$10))/$F$11*$F$40)-($F$27*BYE$87/$D$7)-SUM($F$14:$F$26,$F$28:$F$33,$F$35:$F$36,$F$41))</f>
        <v>-533.82179022363027</v>
      </c>
      <c r="BYF88" s="294">
        <f>(BYF$87*$B101+SUM($F$8:$F$10)-((BYF$87*$B101+SUM($F$8:$F$10))/$F$11*$F$40)-($F$27*BYF$87/$D$7)-SUM($F$14:$F$26,$F$28:$F$33,$F$35:$F$36,$F$41))</f>
        <v>-533.82179022363027</v>
      </c>
      <c r="BYG88" s="294">
        <f>(BYG$87*$B101+SUM($F$8:$F$10)-((BYG$87*$B101+SUM($F$8:$F$10))/$F$11*$F$40)-($F$27*BYG$87/$D$7)-SUM($F$14:$F$26,$F$28:$F$33,$F$35:$F$36,$F$41))</f>
        <v>-533.82179022363027</v>
      </c>
      <c r="BYH88" s="294">
        <f>(BYH$87*$B101+SUM($F$8:$F$10)-((BYH$87*$B101+SUM($F$8:$F$10))/$F$11*$F$40)-($F$27*BYH$87/$D$7)-SUM($F$14:$F$26,$F$28:$F$33,$F$35:$F$36,$F$41))</f>
        <v>-533.82179022363027</v>
      </c>
      <c r="BYI88" s="294">
        <f>(BYI$87*$B101+SUM($F$8:$F$10)-((BYI$87*$B101+SUM($F$8:$F$10))/$F$11*$F$40)-($F$27*BYI$87/$D$7)-SUM($F$14:$F$26,$F$28:$F$33,$F$35:$F$36,$F$41))</f>
        <v>-533.82179022363027</v>
      </c>
      <c r="BYJ88" s="294">
        <f>(BYJ$87*$B101+SUM($F$8:$F$10)-((BYJ$87*$B101+SUM($F$8:$F$10))/$F$11*$F$40)-($F$27*BYJ$87/$D$7)-SUM($F$14:$F$26,$F$28:$F$33,$F$35:$F$36,$F$41))</f>
        <v>-533.82179022363027</v>
      </c>
      <c r="BYK88" s="294">
        <f>(BYK$87*$B101+SUM($F$8:$F$10)-((BYK$87*$B101+SUM($F$8:$F$10))/$F$11*$F$40)-($F$27*BYK$87/$D$7)-SUM($F$14:$F$26,$F$28:$F$33,$F$35:$F$36,$F$41))</f>
        <v>-533.82179022363027</v>
      </c>
      <c r="BYL88" s="294">
        <f>(BYL$87*$B101+SUM($F$8:$F$10)-((BYL$87*$B101+SUM($F$8:$F$10))/$F$11*$F$40)-($F$27*BYL$87/$D$7)-SUM($F$14:$F$26,$F$28:$F$33,$F$35:$F$36,$F$41))</f>
        <v>-533.82179022363027</v>
      </c>
      <c r="BYM88" s="294">
        <f>(BYM$87*$B101+SUM($F$8:$F$10)-((BYM$87*$B101+SUM($F$8:$F$10))/$F$11*$F$40)-($F$27*BYM$87/$D$7)-SUM($F$14:$F$26,$F$28:$F$33,$F$35:$F$36,$F$41))</f>
        <v>-533.82179022363027</v>
      </c>
      <c r="BYN88" s="294">
        <f>(BYN$87*$B101+SUM($F$8:$F$10)-((BYN$87*$B101+SUM($F$8:$F$10))/$F$11*$F$40)-($F$27*BYN$87/$D$7)-SUM($F$14:$F$26,$F$28:$F$33,$F$35:$F$36,$F$41))</f>
        <v>-533.82179022363027</v>
      </c>
      <c r="BYO88" s="294">
        <f>(BYO$87*$B101+SUM($F$8:$F$10)-((BYO$87*$B101+SUM($F$8:$F$10))/$F$11*$F$40)-($F$27*BYO$87/$D$7)-SUM($F$14:$F$26,$F$28:$F$33,$F$35:$F$36,$F$41))</f>
        <v>-533.82179022363027</v>
      </c>
      <c r="BYP88" s="294">
        <f>(BYP$87*$B101+SUM($F$8:$F$10)-((BYP$87*$B101+SUM($F$8:$F$10))/$F$11*$F$40)-($F$27*BYP$87/$D$7)-SUM($F$14:$F$26,$F$28:$F$33,$F$35:$F$36,$F$41))</f>
        <v>-533.82179022363027</v>
      </c>
      <c r="BYQ88" s="294">
        <f>(BYQ$87*$B101+SUM($F$8:$F$10)-((BYQ$87*$B101+SUM($F$8:$F$10))/$F$11*$F$40)-($F$27*BYQ$87/$D$7)-SUM($F$14:$F$26,$F$28:$F$33,$F$35:$F$36,$F$41))</f>
        <v>-533.82179022363027</v>
      </c>
      <c r="BYR88" s="294">
        <f>(BYR$87*$B101+SUM($F$8:$F$10)-((BYR$87*$B101+SUM($F$8:$F$10))/$F$11*$F$40)-($F$27*BYR$87/$D$7)-SUM($F$14:$F$26,$F$28:$F$33,$F$35:$F$36,$F$41))</f>
        <v>-533.82179022363027</v>
      </c>
      <c r="BYS88" s="294">
        <f>(BYS$87*$B101+SUM($F$8:$F$10)-((BYS$87*$B101+SUM($F$8:$F$10))/$F$11*$F$40)-($F$27*BYS$87/$D$7)-SUM($F$14:$F$26,$F$28:$F$33,$F$35:$F$36,$F$41))</f>
        <v>-533.82179022363027</v>
      </c>
      <c r="BYT88" s="294">
        <f>(BYT$87*$B101+SUM($F$8:$F$10)-((BYT$87*$B101+SUM($F$8:$F$10))/$F$11*$F$40)-($F$27*BYT$87/$D$7)-SUM($F$14:$F$26,$F$28:$F$33,$F$35:$F$36,$F$41))</f>
        <v>-533.82179022363027</v>
      </c>
      <c r="BYU88" s="294">
        <f>(BYU$87*$B101+SUM($F$8:$F$10)-((BYU$87*$B101+SUM($F$8:$F$10))/$F$11*$F$40)-($F$27*BYU$87/$D$7)-SUM($F$14:$F$26,$F$28:$F$33,$F$35:$F$36,$F$41))</f>
        <v>-533.82179022363027</v>
      </c>
      <c r="BYV88" s="294">
        <f>(BYV$87*$B101+SUM($F$8:$F$10)-((BYV$87*$B101+SUM($F$8:$F$10))/$F$11*$F$40)-($F$27*BYV$87/$D$7)-SUM($F$14:$F$26,$F$28:$F$33,$F$35:$F$36,$F$41))</f>
        <v>-533.82179022363027</v>
      </c>
      <c r="BYW88" s="294">
        <f>(BYW$87*$B101+SUM($F$8:$F$10)-((BYW$87*$B101+SUM($F$8:$F$10))/$F$11*$F$40)-($F$27*BYW$87/$D$7)-SUM($F$14:$F$26,$F$28:$F$33,$F$35:$F$36,$F$41))</f>
        <v>-533.82179022363027</v>
      </c>
      <c r="BYX88" s="294">
        <f>(BYX$87*$B101+SUM($F$8:$F$10)-((BYX$87*$B101+SUM($F$8:$F$10))/$F$11*$F$40)-($F$27*BYX$87/$D$7)-SUM($F$14:$F$26,$F$28:$F$33,$F$35:$F$36,$F$41))</f>
        <v>-533.82179022363027</v>
      </c>
      <c r="BYY88" s="294">
        <f>(BYY$87*$B101+SUM($F$8:$F$10)-((BYY$87*$B101+SUM($F$8:$F$10))/$F$11*$F$40)-($F$27*BYY$87/$D$7)-SUM($F$14:$F$26,$F$28:$F$33,$F$35:$F$36,$F$41))</f>
        <v>-533.82179022363027</v>
      </c>
      <c r="BYZ88" s="294">
        <f>(BYZ$87*$B101+SUM($F$8:$F$10)-((BYZ$87*$B101+SUM($F$8:$F$10))/$F$11*$F$40)-($F$27*BYZ$87/$D$7)-SUM($F$14:$F$26,$F$28:$F$33,$F$35:$F$36,$F$41))</f>
        <v>-533.82179022363027</v>
      </c>
      <c r="BZA88" s="294">
        <f>(BZA$87*$B101+SUM($F$8:$F$10)-((BZA$87*$B101+SUM($F$8:$F$10))/$F$11*$F$40)-($F$27*BZA$87/$D$7)-SUM($F$14:$F$26,$F$28:$F$33,$F$35:$F$36,$F$41))</f>
        <v>-533.82179022363027</v>
      </c>
      <c r="BZB88" s="294">
        <f>(BZB$87*$B101+SUM($F$8:$F$10)-((BZB$87*$B101+SUM($F$8:$F$10))/$F$11*$F$40)-($F$27*BZB$87/$D$7)-SUM($F$14:$F$26,$F$28:$F$33,$F$35:$F$36,$F$41))</f>
        <v>-533.82179022363027</v>
      </c>
      <c r="BZC88" s="294">
        <f>(BZC$87*$B101+SUM($F$8:$F$10)-((BZC$87*$B101+SUM($F$8:$F$10))/$F$11*$F$40)-($F$27*BZC$87/$D$7)-SUM($F$14:$F$26,$F$28:$F$33,$F$35:$F$36,$F$41))</f>
        <v>-533.82179022363027</v>
      </c>
      <c r="BZD88" s="294">
        <f>(BZD$87*$B101+SUM($F$8:$F$10)-((BZD$87*$B101+SUM($F$8:$F$10))/$F$11*$F$40)-($F$27*BZD$87/$D$7)-SUM($F$14:$F$26,$F$28:$F$33,$F$35:$F$36,$F$41))</f>
        <v>-533.82179022363027</v>
      </c>
      <c r="BZE88" s="294">
        <f>(BZE$87*$B101+SUM($F$8:$F$10)-((BZE$87*$B101+SUM($F$8:$F$10))/$F$11*$F$40)-($F$27*BZE$87/$D$7)-SUM($F$14:$F$26,$F$28:$F$33,$F$35:$F$36,$F$41))</f>
        <v>-533.82179022363027</v>
      </c>
      <c r="BZF88" s="294">
        <f>(BZF$87*$B101+SUM($F$8:$F$10)-((BZF$87*$B101+SUM($F$8:$F$10))/$F$11*$F$40)-($F$27*BZF$87/$D$7)-SUM($F$14:$F$26,$F$28:$F$33,$F$35:$F$36,$F$41))</f>
        <v>-533.82179022363027</v>
      </c>
      <c r="BZG88" s="294">
        <f>(BZG$87*$B101+SUM($F$8:$F$10)-((BZG$87*$B101+SUM($F$8:$F$10))/$F$11*$F$40)-($F$27*BZG$87/$D$7)-SUM($F$14:$F$26,$F$28:$F$33,$F$35:$F$36,$F$41))</f>
        <v>-533.82179022363027</v>
      </c>
      <c r="BZH88" s="294">
        <f>(BZH$87*$B101+SUM($F$8:$F$10)-((BZH$87*$B101+SUM($F$8:$F$10))/$F$11*$F$40)-($F$27*BZH$87/$D$7)-SUM($F$14:$F$26,$F$28:$F$33,$F$35:$F$36,$F$41))</f>
        <v>-533.82179022363027</v>
      </c>
      <c r="BZI88" s="294">
        <f>(BZI$87*$B101+SUM($F$8:$F$10)-((BZI$87*$B101+SUM($F$8:$F$10))/$F$11*$F$40)-($F$27*BZI$87/$D$7)-SUM($F$14:$F$26,$F$28:$F$33,$F$35:$F$36,$F$41))</f>
        <v>-533.82179022363027</v>
      </c>
      <c r="BZJ88" s="294">
        <f>(BZJ$87*$B101+SUM($F$8:$F$10)-((BZJ$87*$B101+SUM($F$8:$F$10))/$F$11*$F$40)-($F$27*BZJ$87/$D$7)-SUM($F$14:$F$26,$F$28:$F$33,$F$35:$F$36,$F$41))</f>
        <v>-533.82179022363027</v>
      </c>
      <c r="BZK88" s="294">
        <f>(BZK$87*$B101+SUM($F$8:$F$10)-((BZK$87*$B101+SUM($F$8:$F$10))/$F$11*$F$40)-($F$27*BZK$87/$D$7)-SUM($F$14:$F$26,$F$28:$F$33,$F$35:$F$36,$F$41))</f>
        <v>-533.82179022363027</v>
      </c>
      <c r="BZL88" s="294">
        <f>(BZL$87*$B101+SUM($F$8:$F$10)-((BZL$87*$B101+SUM($F$8:$F$10))/$F$11*$F$40)-($F$27*BZL$87/$D$7)-SUM($F$14:$F$26,$F$28:$F$33,$F$35:$F$36,$F$41))</f>
        <v>-533.82179022363027</v>
      </c>
      <c r="BZM88" s="294">
        <f>(BZM$87*$B101+SUM($F$8:$F$10)-((BZM$87*$B101+SUM($F$8:$F$10))/$F$11*$F$40)-($F$27*BZM$87/$D$7)-SUM($F$14:$F$26,$F$28:$F$33,$F$35:$F$36,$F$41))</f>
        <v>-533.82179022363027</v>
      </c>
      <c r="BZN88" s="294">
        <f>(BZN$87*$B101+SUM($F$8:$F$10)-((BZN$87*$B101+SUM($F$8:$F$10))/$F$11*$F$40)-($F$27*BZN$87/$D$7)-SUM($F$14:$F$26,$F$28:$F$33,$F$35:$F$36,$F$41))</f>
        <v>-533.82179022363027</v>
      </c>
      <c r="BZO88" s="294">
        <f>(BZO$87*$B101+SUM($F$8:$F$10)-((BZO$87*$B101+SUM($F$8:$F$10))/$F$11*$F$40)-($F$27*BZO$87/$D$7)-SUM($F$14:$F$26,$F$28:$F$33,$F$35:$F$36,$F$41))</f>
        <v>-533.82179022363027</v>
      </c>
      <c r="BZP88" s="294">
        <f>(BZP$87*$B101+SUM($F$8:$F$10)-((BZP$87*$B101+SUM($F$8:$F$10))/$F$11*$F$40)-($F$27*BZP$87/$D$7)-SUM($F$14:$F$26,$F$28:$F$33,$F$35:$F$36,$F$41))</f>
        <v>-533.82179022363027</v>
      </c>
      <c r="BZQ88" s="294">
        <f>(BZQ$87*$B101+SUM($F$8:$F$10)-((BZQ$87*$B101+SUM($F$8:$F$10))/$F$11*$F$40)-($F$27*BZQ$87/$D$7)-SUM($F$14:$F$26,$F$28:$F$33,$F$35:$F$36,$F$41))</f>
        <v>-533.82179022363027</v>
      </c>
      <c r="BZR88" s="294">
        <f>(BZR$87*$B101+SUM($F$8:$F$10)-((BZR$87*$B101+SUM($F$8:$F$10))/$F$11*$F$40)-($F$27*BZR$87/$D$7)-SUM($F$14:$F$26,$F$28:$F$33,$F$35:$F$36,$F$41))</f>
        <v>-533.82179022363027</v>
      </c>
      <c r="BZS88" s="294">
        <f>(BZS$87*$B101+SUM($F$8:$F$10)-((BZS$87*$B101+SUM($F$8:$F$10))/$F$11*$F$40)-($F$27*BZS$87/$D$7)-SUM($F$14:$F$26,$F$28:$F$33,$F$35:$F$36,$F$41))</f>
        <v>-533.82179022363027</v>
      </c>
      <c r="BZT88" s="294">
        <f>(BZT$87*$B101+SUM($F$8:$F$10)-((BZT$87*$B101+SUM($F$8:$F$10))/$F$11*$F$40)-($F$27*BZT$87/$D$7)-SUM($F$14:$F$26,$F$28:$F$33,$F$35:$F$36,$F$41))</f>
        <v>-533.82179022363027</v>
      </c>
      <c r="BZU88" s="294">
        <f>(BZU$87*$B101+SUM($F$8:$F$10)-((BZU$87*$B101+SUM($F$8:$F$10))/$F$11*$F$40)-($F$27*BZU$87/$D$7)-SUM($F$14:$F$26,$F$28:$F$33,$F$35:$F$36,$F$41))</f>
        <v>-533.82179022363027</v>
      </c>
      <c r="BZV88" s="294">
        <f>(BZV$87*$B101+SUM($F$8:$F$10)-((BZV$87*$B101+SUM($F$8:$F$10))/$F$11*$F$40)-($F$27*BZV$87/$D$7)-SUM($F$14:$F$26,$F$28:$F$33,$F$35:$F$36,$F$41))</f>
        <v>-533.82179022363027</v>
      </c>
      <c r="BZW88" s="294">
        <f>(BZW$87*$B101+SUM($F$8:$F$10)-((BZW$87*$B101+SUM($F$8:$F$10))/$F$11*$F$40)-($F$27*BZW$87/$D$7)-SUM($F$14:$F$26,$F$28:$F$33,$F$35:$F$36,$F$41))</f>
        <v>-533.82179022363027</v>
      </c>
      <c r="BZX88" s="294">
        <f>(BZX$87*$B101+SUM($F$8:$F$10)-((BZX$87*$B101+SUM($F$8:$F$10))/$F$11*$F$40)-($F$27*BZX$87/$D$7)-SUM($F$14:$F$26,$F$28:$F$33,$F$35:$F$36,$F$41))</f>
        <v>-533.82179022363027</v>
      </c>
      <c r="BZY88" s="294">
        <f>(BZY$87*$B101+SUM($F$8:$F$10)-((BZY$87*$B101+SUM($F$8:$F$10))/$F$11*$F$40)-($F$27*BZY$87/$D$7)-SUM($F$14:$F$26,$F$28:$F$33,$F$35:$F$36,$F$41))</f>
        <v>-533.82179022363027</v>
      </c>
      <c r="BZZ88" s="294">
        <f>(BZZ$87*$B101+SUM($F$8:$F$10)-((BZZ$87*$B101+SUM($F$8:$F$10))/$F$11*$F$40)-($F$27*BZZ$87/$D$7)-SUM($F$14:$F$26,$F$28:$F$33,$F$35:$F$36,$F$41))</f>
        <v>-533.82179022363027</v>
      </c>
      <c r="CAA88" s="294">
        <f>(CAA$87*$B101+SUM($F$8:$F$10)-((CAA$87*$B101+SUM($F$8:$F$10))/$F$11*$F$40)-($F$27*CAA$87/$D$7)-SUM($F$14:$F$26,$F$28:$F$33,$F$35:$F$36,$F$41))</f>
        <v>-533.82179022363027</v>
      </c>
      <c r="CAB88" s="294">
        <f>(CAB$87*$B101+SUM($F$8:$F$10)-((CAB$87*$B101+SUM($F$8:$F$10))/$F$11*$F$40)-($F$27*CAB$87/$D$7)-SUM($F$14:$F$26,$F$28:$F$33,$F$35:$F$36,$F$41))</f>
        <v>-533.82179022363027</v>
      </c>
      <c r="CAC88" s="294">
        <f>(CAC$87*$B101+SUM($F$8:$F$10)-((CAC$87*$B101+SUM($F$8:$F$10))/$F$11*$F$40)-($F$27*CAC$87/$D$7)-SUM($F$14:$F$26,$F$28:$F$33,$F$35:$F$36,$F$41))</f>
        <v>-533.82179022363027</v>
      </c>
      <c r="CAD88" s="294">
        <f>(CAD$87*$B101+SUM($F$8:$F$10)-((CAD$87*$B101+SUM($F$8:$F$10))/$F$11*$F$40)-($F$27*CAD$87/$D$7)-SUM($F$14:$F$26,$F$28:$F$33,$F$35:$F$36,$F$41))</f>
        <v>-533.82179022363027</v>
      </c>
      <c r="CAE88" s="294">
        <f>(CAE$87*$B101+SUM($F$8:$F$10)-((CAE$87*$B101+SUM($F$8:$F$10))/$F$11*$F$40)-($F$27*CAE$87/$D$7)-SUM($F$14:$F$26,$F$28:$F$33,$F$35:$F$36,$F$41))</f>
        <v>-533.82179022363027</v>
      </c>
      <c r="CAF88" s="294">
        <f>(CAF$87*$B101+SUM($F$8:$F$10)-((CAF$87*$B101+SUM($F$8:$F$10))/$F$11*$F$40)-($F$27*CAF$87/$D$7)-SUM($F$14:$F$26,$F$28:$F$33,$F$35:$F$36,$F$41))</f>
        <v>-533.82179022363027</v>
      </c>
      <c r="CAG88" s="294">
        <f>(CAG$87*$B101+SUM($F$8:$F$10)-((CAG$87*$B101+SUM($F$8:$F$10))/$F$11*$F$40)-($F$27*CAG$87/$D$7)-SUM($F$14:$F$26,$F$28:$F$33,$F$35:$F$36,$F$41))</f>
        <v>-533.82179022363027</v>
      </c>
      <c r="CAH88" s="294">
        <f>(CAH$87*$B101+SUM($F$8:$F$10)-((CAH$87*$B101+SUM($F$8:$F$10))/$F$11*$F$40)-($F$27*CAH$87/$D$7)-SUM($F$14:$F$26,$F$28:$F$33,$F$35:$F$36,$F$41))</f>
        <v>-533.82179022363027</v>
      </c>
      <c r="CAI88" s="294">
        <f>(CAI$87*$B101+SUM($F$8:$F$10)-((CAI$87*$B101+SUM($F$8:$F$10))/$F$11*$F$40)-($F$27*CAI$87/$D$7)-SUM($F$14:$F$26,$F$28:$F$33,$F$35:$F$36,$F$41))</f>
        <v>-533.82179022363027</v>
      </c>
      <c r="CAJ88" s="294">
        <f>(CAJ$87*$B101+SUM($F$8:$F$10)-((CAJ$87*$B101+SUM($F$8:$F$10))/$F$11*$F$40)-($F$27*CAJ$87/$D$7)-SUM($F$14:$F$26,$F$28:$F$33,$F$35:$F$36,$F$41))</f>
        <v>-533.82179022363027</v>
      </c>
      <c r="CAK88" s="294">
        <f>(CAK$87*$B101+SUM($F$8:$F$10)-((CAK$87*$B101+SUM($F$8:$F$10))/$F$11*$F$40)-($F$27*CAK$87/$D$7)-SUM($F$14:$F$26,$F$28:$F$33,$F$35:$F$36,$F$41))</f>
        <v>-533.82179022363027</v>
      </c>
      <c r="CAL88" s="294">
        <f>(CAL$87*$B101+SUM($F$8:$F$10)-((CAL$87*$B101+SUM($F$8:$F$10))/$F$11*$F$40)-($F$27*CAL$87/$D$7)-SUM($F$14:$F$26,$F$28:$F$33,$F$35:$F$36,$F$41))</f>
        <v>-533.82179022363027</v>
      </c>
      <c r="CAM88" s="294">
        <f>(CAM$87*$B101+SUM($F$8:$F$10)-((CAM$87*$B101+SUM($F$8:$F$10))/$F$11*$F$40)-($F$27*CAM$87/$D$7)-SUM($F$14:$F$26,$F$28:$F$33,$F$35:$F$36,$F$41))</f>
        <v>-533.82179022363027</v>
      </c>
      <c r="CAN88" s="294">
        <f>(CAN$87*$B101+SUM($F$8:$F$10)-((CAN$87*$B101+SUM($F$8:$F$10))/$F$11*$F$40)-($F$27*CAN$87/$D$7)-SUM($F$14:$F$26,$F$28:$F$33,$F$35:$F$36,$F$41))</f>
        <v>-533.82179022363027</v>
      </c>
      <c r="CAO88" s="294">
        <f>(CAO$87*$B101+SUM($F$8:$F$10)-((CAO$87*$B101+SUM($F$8:$F$10))/$F$11*$F$40)-($F$27*CAO$87/$D$7)-SUM($F$14:$F$26,$F$28:$F$33,$F$35:$F$36,$F$41))</f>
        <v>-533.82179022363027</v>
      </c>
      <c r="CAP88" s="294">
        <f>(CAP$87*$B101+SUM($F$8:$F$10)-((CAP$87*$B101+SUM($F$8:$F$10))/$F$11*$F$40)-($F$27*CAP$87/$D$7)-SUM($F$14:$F$26,$F$28:$F$33,$F$35:$F$36,$F$41))</f>
        <v>-533.82179022363027</v>
      </c>
      <c r="CAQ88" s="294">
        <f>(CAQ$87*$B101+SUM($F$8:$F$10)-((CAQ$87*$B101+SUM($F$8:$F$10))/$F$11*$F$40)-($F$27*CAQ$87/$D$7)-SUM($F$14:$F$26,$F$28:$F$33,$F$35:$F$36,$F$41))</f>
        <v>-533.82179022363027</v>
      </c>
      <c r="CAR88" s="294">
        <f>(CAR$87*$B101+SUM($F$8:$F$10)-((CAR$87*$B101+SUM($F$8:$F$10))/$F$11*$F$40)-($F$27*CAR$87/$D$7)-SUM($F$14:$F$26,$F$28:$F$33,$F$35:$F$36,$F$41))</f>
        <v>-533.82179022363027</v>
      </c>
      <c r="CAS88" s="294">
        <f>(CAS$87*$B101+SUM($F$8:$F$10)-((CAS$87*$B101+SUM($F$8:$F$10))/$F$11*$F$40)-($F$27*CAS$87/$D$7)-SUM($F$14:$F$26,$F$28:$F$33,$F$35:$F$36,$F$41))</f>
        <v>-533.82179022363027</v>
      </c>
      <c r="CAT88" s="294">
        <f>(CAT$87*$B101+SUM($F$8:$F$10)-((CAT$87*$B101+SUM($F$8:$F$10))/$F$11*$F$40)-($F$27*CAT$87/$D$7)-SUM($F$14:$F$26,$F$28:$F$33,$F$35:$F$36,$F$41))</f>
        <v>-533.82179022363027</v>
      </c>
      <c r="CAU88" s="294">
        <f>(CAU$87*$B101+SUM($F$8:$F$10)-((CAU$87*$B101+SUM($F$8:$F$10))/$F$11*$F$40)-($F$27*CAU$87/$D$7)-SUM($F$14:$F$26,$F$28:$F$33,$F$35:$F$36,$F$41))</f>
        <v>-533.82179022363027</v>
      </c>
      <c r="CAV88" s="294">
        <f>(CAV$87*$B101+SUM($F$8:$F$10)-((CAV$87*$B101+SUM($F$8:$F$10))/$F$11*$F$40)-($F$27*CAV$87/$D$7)-SUM($F$14:$F$26,$F$28:$F$33,$F$35:$F$36,$F$41))</f>
        <v>-533.82179022363027</v>
      </c>
      <c r="CAW88" s="294">
        <f>(CAW$87*$B101+SUM($F$8:$F$10)-((CAW$87*$B101+SUM($F$8:$F$10))/$F$11*$F$40)-($F$27*CAW$87/$D$7)-SUM($F$14:$F$26,$F$28:$F$33,$F$35:$F$36,$F$41))</f>
        <v>-533.82179022363027</v>
      </c>
      <c r="CAX88" s="294">
        <f>(CAX$87*$B101+SUM($F$8:$F$10)-((CAX$87*$B101+SUM($F$8:$F$10))/$F$11*$F$40)-($F$27*CAX$87/$D$7)-SUM($F$14:$F$26,$F$28:$F$33,$F$35:$F$36,$F$41))</f>
        <v>-533.82179022363027</v>
      </c>
      <c r="CAY88" s="294">
        <f>(CAY$87*$B101+SUM($F$8:$F$10)-((CAY$87*$B101+SUM($F$8:$F$10))/$F$11*$F$40)-($F$27*CAY$87/$D$7)-SUM($F$14:$F$26,$F$28:$F$33,$F$35:$F$36,$F$41))</f>
        <v>-533.82179022363027</v>
      </c>
      <c r="CAZ88" s="294">
        <f>(CAZ$87*$B101+SUM($F$8:$F$10)-((CAZ$87*$B101+SUM($F$8:$F$10))/$F$11*$F$40)-($F$27*CAZ$87/$D$7)-SUM($F$14:$F$26,$F$28:$F$33,$F$35:$F$36,$F$41))</f>
        <v>-533.82179022363027</v>
      </c>
      <c r="CBA88" s="294">
        <f>(CBA$87*$B101+SUM($F$8:$F$10)-((CBA$87*$B101+SUM($F$8:$F$10))/$F$11*$F$40)-($F$27*CBA$87/$D$7)-SUM($F$14:$F$26,$F$28:$F$33,$F$35:$F$36,$F$41))</f>
        <v>-533.82179022363027</v>
      </c>
      <c r="CBB88" s="294">
        <f>(CBB$87*$B101+SUM($F$8:$F$10)-((CBB$87*$B101+SUM($F$8:$F$10))/$F$11*$F$40)-($F$27*CBB$87/$D$7)-SUM($F$14:$F$26,$F$28:$F$33,$F$35:$F$36,$F$41))</f>
        <v>-533.82179022363027</v>
      </c>
      <c r="CBC88" s="294">
        <f>(CBC$87*$B101+SUM($F$8:$F$10)-((CBC$87*$B101+SUM($F$8:$F$10))/$F$11*$F$40)-($F$27*CBC$87/$D$7)-SUM($F$14:$F$26,$F$28:$F$33,$F$35:$F$36,$F$41))</f>
        <v>-533.82179022363027</v>
      </c>
      <c r="CBD88" s="294">
        <f>(CBD$87*$B101+SUM($F$8:$F$10)-((CBD$87*$B101+SUM($F$8:$F$10))/$F$11*$F$40)-($F$27*CBD$87/$D$7)-SUM($F$14:$F$26,$F$28:$F$33,$F$35:$F$36,$F$41))</f>
        <v>-533.82179022363027</v>
      </c>
      <c r="CBE88" s="294">
        <f>(CBE$87*$B101+SUM($F$8:$F$10)-((CBE$87*$B101+SUM($F$8:$F$10))/$F$11*$F$40)-($F$27*CBE$87/$D$7)-SUM($F$14:$F$26,$F$28:$F$33,$F$35:$F$36,$F$41))</f>
        <v>-533.82179022363027</v>
      </c>
      <c r="CBF88" s="294">
        <f>(CBF$87*$B101+SUM($F$8:$F$10)-((CBF$87*$B101+SUM($F$8:$F$10))/$F$11*$F$40)-($F$27*CBF$87/$D$7)-SUM($F$14:$F$26,$F$28:$F$33,$F$35:$F$36,$F$41))</f>
        <v>-533.82179022363027</v>
      </c>
      <c r="CBG88" s="294">
        <f>(CBG$87*$B101+SUM($F$8:$F$10)-((CBG$87*$B101+SUM($F$8:$F$10))/$F$11*$F$40)-($F$27*CBG$87/$D$7)-SUM($F$14:$F$26,$F$28:$F$33,$F$35:$F$36,$F$41))</f>
        <v>-533.82179022363027</v>
      </c>
      <c r="CBH88" s="294">
        <f>(CBH$87*$B101+SUM($F$8:$F$10)-((CBH$87*$B101+SUM($F$8:$F$10))/$F$11*$F$40)-($F$27*CBH$87/$D$7)-SUM($F$14:$F$26,$F$28:$F$33,$F$35:$F$36,$F$41))</f>
        <v>-533.82179022363027</v>
      </c>
      <c r="CBI88" s="294">
        <f>(CBI$87*$B101+SUM($F$8:$F$10)-((CBI$87*$B101+SUM($F$8:$F$10))/$F$11*$F$40)-($F$27*CBI$87/$D$7)-SUM($F$14:$F$26,$F$28:$F$33,$F$35:$F$36,$F$41))</f>
        <v>-533.82179022363027</v>
      </c>
      <c r="CBJ88" s="294">
        <f>(CBJ$87*$B101+SUM($F$8:$F$10)-((CBJ$87*$B101+SUM($F$8:$F$10))/$F$11*$F$40)-($F$27*CBJ$87/$D$7)-SUM($F$14:$F$26,$F$28:$F$33,$F$35:$F$36,$F$41))</f>
        <v>-533.82179022363027</v>
      </c>
      <c r="CBK88" s="294">
        <f>(CBK$87*$B101+SUM($F$8:$F$10)-((CBK$87*$B101+SUM($F$8:$F$10))/$F$11*$F$40)-($F$27*CBK$87/$D$7)-SUM($F$14:$F$26,$F$28:$F$33,$F$35:$F$36,$F$41))</f>
        <v>-533.82179022363027</v>
      </c>
      <c r="CBL88" s="294">
        <f>(CBL$87*$B101+SUM($F$8:$F$10)-((CBL$87*$B101+SUM($F$8:$F$10))/$F$11*$F$40)-($F$27*CBL$87/$D$7)-SUM($F$14:$F$26,$F$28:$F$33,$F$35:$F$36,$F$41))</f>
        <v>-533.82179022363027</v>
      </c>
      <c r="CBM88" s="294">
        <f>(CBM$87*$B101+SUM($F$8:$F$10)-((CBM$87*$B101+SUM($F$8:$F$10))/$F$11*$F$40)-($F$27*CBM$87/$D$7)-SUM($F$14:$F$26,$F$28:$F$33,$F$35:$F$36,$F$41))</f>
        <v>-533.82179022363027</v>
      </c>
      <c r="CBN88" s="294">
        <f>(CBN$87*$B101+SUM($F$8:$F$10)-((CBN$87*$B101+SUM($F$8:$F$10))/$F$11*$F$40)-($F$27*CBN$87/$D$7)-SUM($F$14:$F$26,$F$28:$F$33,$F$35:$F$36,$F$41))</f>
        <v>-533.82179022363027</v>
      </c>
      <c r="CBO88" s="294">
        <f>(CBO$87*$B101+SUM($F$8:$F$10)-((CBO$87*$B101+SUM($F$8:$F$10))/$F$11*$F$40)-($F$27*CBO$87/$D$7)-SUM($F$14:$F$26,$F$28:$F$33,$F$35:$F$36,$F$41))</f>
        <v>-533.82179022363027</v>
      </c>
      <c r="CBP88" s="294">
        <f>(CBP$87*$B101+SUM($F$8:$F$10)-((CBP$87*$B101+SUM($F$8:$F$10))/$F$11*$F$40)-($F$27*CBP$87/$D$7)-SUM($F$14:$F$26,$F$28:$F$33,$F$35:$F$36,$F$41))</f>
        <v>-533.82179022363027</v>
      </c>
      <c r="CBQ88" s="294">
        <f>(CBQ$87*$B101+SUM($F$8:$F$10)-((CBQ$87*$B101+SUM($F$8:$F$10))/$F$11*$F$40)-($F$27*CBQ$87/$D$7)-SUM($F$14:$F$26,$F$28:$F$33,$F$35:$F$36,$F$41))</f>
        <v>-533.82179022363027</v>
      </c>
      <c r="CBR88" s="294">
        <f>(CBR$87*$B101+SUM($F$8:$F$10)-((CBR$87*$B101+SUM($F$8:$F$10))/$F$11*$F$40)-($F$27*CBR$87/$D$7)-SUM($F$14:$F$26,$F$28:$F$33,$F$35:$F$36,$F$41))</f>
        <v>-533.82179022363027</v>
      </c>
      <c r="CBS88" s="294">
        <f>(CBS$87*$B101+SUM($F$8:$F$10)-((CBS$87*$B101+SUM($F$8:$F$10))/$F$11*$F$40)-($F$27*CBS$87/$D$7)-SUM($F$14:$F$26,$F$28:$F$33,$F$35:$F$36,$F$41))</f>
        <v>-533.82179022363027</v>
      </c>
      <c r="CBT88" s="294">
        <f>(CBT$87*$B101+SUM($F$8:$F$10)-((CBT$87*$B101+SUM($F$8:$F$10))/$F$11*$F$40)-($F$27*CBT$87/$D$7)-SUM($F$14:$F$26,$F$28:$F$33,$F$35:$F$36,$F$41))</f>
        <v>-533.82179022363027</v>
      </c>
      <c r="CBU88" s="294">
        <f>(CBU$87*$B101+SUM($F$8:$F$10)-((CBU$87*$B101+SUM($F$8:$F$10))/$F$11*$F$40)-($F$27*CBU$87/$D$7)-SUM($F$14:$F$26,$F$28:$F$33,$F$35:$F$36,$F$41))</f>
        <v>-533.82179022363027</v>
      </c>
      <c r="CBV88" s="294">
        <f>(CBV$87*$B101+SUM($F$8:$F$10)-((CBV$87*$B101+SUM($F$8:$F$10))/$F$11*$F$40)-($F$27*CBV$87/$D$7)-SUM($F$14:$F$26,$F$28:$F$33,$F$35:$F$36,$F$41))</f>
        <v>-533.82179022363027</v>
      </c>
      <c r="CBW88" s="294">
        <f>(CBW$87*$B101+SUM($F$8:$F$10)-((CBW$87*$B101+SUM($F$8:$F$10))/$F$11*$F$40)-($F$27*CBW$87/$D$7)-SUM($F$14:$F$26,$F$28:$F$33,$F$35:$F$36,$F$41))</f>
        <v>-533.82179022363027</v>
      </c>
      <c r="CBX88" s="294">
        <f>(CBX$87*$B101+SUM($F$8:$F$10)-((CBX$87*$B101+SUM($F$8:$F$10))/$F$11*$F$40)-($F$27*CBX$87/$D$7)-SUM($F$14:$F$26,$F$28:$F$33,$F$35:$F$36,$F$41))</f>
        <v>-533.82179022363027</v>
      </c>
      <c r="CBY88" s="294">
        <f>(CBY$87*$B101+SUM($F$8:$F$10)-((CBY$87*$B101+SUM($F$8:$F$10))/$F$11*$F$40)-($F$27*CBY$87/$D$7)-SUM($F$14:$F$26,$F$28:$F$33,$F$35:$F$36,$F$41))</f>
        <v>-533.82179022363027</v>
      </c>
      <c r="CBZ88" s="294">
        <f>(CBZ$87*$B101+SUM($F$8:$F$10)-((CBZ$87*$B101+SUM($F$8:$F$10))/$F$11*$F$40)-($F$27*CBZ$87/$D$7)-SUM($F$14:$F$26,$F$28:$F$33,$F$35:$F$36,$F$41))</f>
        <v>-533.82179022363027</v>
      </c>
      <c r="CCA88" s="294">
        <f>(CCA$87*$B101+SUM($F$8:$F$10)-((CCA$87*$B101+SUM($F$8:$F$10))/$F$11*$F$40)-($F$27*CCA$87/$D$7)-SUM($F$14:$F$26,$F$28:$F$33,$F$35:$F$36,$F$41))</f>
        <v>-533.82179022363027</v>
      </c>
      <c r="CCB88" s="294">
        <f>(CCB$87*$B101+SUM($F$8:$F$10)-((CCB$87*$B101+SUM($F$8:$F$10))/$F$11*$F$40)-($F$27*CCB$87/$D$7)-SUM($F$14:$F$26,$F$28:$F$33,$F$35:$F$36,$F$41))</f>
        <v>-533.82179022363027</v>
      </c>
      <c r="CCC88" s="294">
        <f>(CCC$87*$B101+SUM($F$8:$F$10)-((CCC$87*$B101+SUM($F$8:$F$10))/$F$11*$F$40)-($F$27*CCC$87/$D$7)-SUM($F$14:$F$26,$F$28:$F$33,$F$35:$F$36,$F$41))</f>
        <v>-533.82179022363027</v>
      </c>
      <c r="CCD88" s="294">
        <f>(CCD$87*$B101+SUM($F$8:$F$10)-((CCD$87*$B101+SUM($F$8:$F$10))/$F$11*$F$40)-($F$27*CCD$87/$D$7)-SUM($F$14:$F$26,$F$28:$F$33,$F$35:$F$36,$F$41))</f>
        <v>-533.82179022363027</v>
      </c>
      <c r="CCE88" s="294">
        <f>(CCE$87*$B101+SUM($F$8:$F$10)-((CCE$87*$B101+SUM($F$8:$F$10))/$F$11*$F$40)-($F$27*CCE$87/$D$7)-SUM($F$14:$F$26,$F$28:$F$33,$F$35:$F$36,$F$41))</f>
        <v>-533.82179022363027</v>
      </c>
      <c r="CCF88" s="294">
        <f>(CCF$87*$B101+SUM($F$8:$F$10)-((CCF$87*$B101+SUM($F$8:$F$10))/$F$11*$F$40)-($F$27*CCF$87/$D$7)-SUM($F$14:$F$26,$F$28:$F$33,$F$35:$F$36,$F$41))</f>
        <v>-533.82179022363027</v>
      </c>
      <c r="CCG88" s="294">
        <f>(CCG$87*$B101+SUM($F$8:$F$10)-((CCG$87*$B101+SUM($F$8:$F$10))/$F$11*$F$40)-($F$27*CCG$87/$D$7)-SUM($F$14:$F$26,$F$28:$F$33,$F$35:$F$36,$F$41))</f>
        <v>-533.82179022363027</v>
      </c>
      <c r="CCH88" s="294">
        <f>(CCH$87*$B101+SUM($F$8:$F$10)-((CCH$87*$B101+SUM($F$8:$F$10))/$F$11*$F$40)-($F$27*CCH$87/$D$7)-SUM($F$14:$F$26,$F$28:$F$33,$F$35:$F$36,$F$41))</f>
        <v>-533.82179022363027</v>
      </c>
      <c r="CCI88" s="294">
        <f>(CCI$87*$B101+SUM($F$8:$F$10)-((CCI$87*$B101+SUM($F$8:$F$10))/$F$11*$F$40)-($F$27*CCI$87/$D$7)-SUM($F$14:$F$26,$F$28:$F$33,$F$35:$F$36,$F$41))</f>
        <v>-533.82179022363027</v>
      </c>
      <c r="CCJ88" s="294">
        <f>(CCJ$87*$B101+SUM($F$8:$F$10)-((CCJ$87*$B101+SUM($F$8:$F$10))/$F$11*$F$40)-($F$27*CCJ$87/$D$7)-SUM($F$14:$F$26,$F$28:$F$33,$F$35:$F$36,$F$41))</f>
        <v>-533.82179022363027</v>
      </c>
      <c r="CCK88" s="294">
        <f>(CCK$87*$B101+SUM($F$8:$F$10)-((CCK$87*$B101+SUM($F$8:$F$10))/$F$11*$F$40)-($F$27*CCK$87/$D$7)-SUM($F$14:$F$26,$F$28:$F$33,$F$35:$F$36,$F$41))</f>
        <v>-533.82179022363027</v>
      </c>
      <c r="CCL88" s="294">
        <f>(CCL$87*$B101+SUM($F$8:$F$10)-((CCL$87*$B101+SUM($F$8:$F$10))/$F$11*$F$40)-($F$27*CCL$87/$D$7)-SUM($F$14:$F$26,$F$28:$F$33,$F$35:$F$36,$F$41))</f>
        <v>-533.82179022363027</v>
      </c>
      <c r="CCM88" s="294">
        <f>(CCM$87*$B101+SUM($F$8:$F$10)-((CCM$87*$B101+SUM($F$8:$F$10))/$F$11*$F$40)-($F$27*CCM$87/$D$7)-SUM($F$14:$F$26,$F$28:$F$33,$F$35:$F$36,$F$41))</f>
        <v>-533.82179022363027</v>
      </c>
      <c r="CCN88" s="294">
        <f>(CCN$87*$B101+SUM($F$8:$F$10)-((CCN$87*$B101+SUM($F$8:$F$10))/$F$11*$F$40)-($F$27*CCN$87/$D$7)-SUM($F$14:$F$26,$F$28:$F$33,$F$35:$F$36,$F$41))</f>
        <v>-533.82179022363027</v>
      </c>
      <c r="CCO88" s="294">
        <f>(CCO$87*$B101+SUM($F$8:$F$10)-((CCO$87*$B101+SUM($F$8:$F$10))/$F$11*$F$40)-($F$27*CCO$87/$D$7)-SUM($F$14:$F$26,$F$28:$F$33,$F$35:$F$36,$F$41))</f>
        <v>-533.82179022363027</v>
      </c>
      <c r="CCP88" s="294">
        <f>(CCP$87*$B101+SUM($F$8:$F$10)-((CCP$87*$B101+SUM($F$8:$F$10))/$F$11*$F$40)-($F$27*CCP$87/$D$7)-SUM($F$14:$F$26,$F$28:$F$33,$F$35:$F$36,$F$41))</f>
        <v>-533.82179022363027</v>
      </c>
      <c r="CCQ88" s="294">
        <f>(CCQ$87*$B101+SUM($F$8:$F$10)-((CCQ$87*$B101+SUM($F$8:$F$10))/$F$11*$F$40)-($F$27*CCQ$87/$D$7)-SUM($F$14:$F$26,$F$28:$F$33,$F$35:$F$36,$F$41))</f>
        <v>-533.82179022363027</v>
      </c>
      <c r="CCR88" s="294">
        <f>(CCR$87*$B101+SUM($F$8:$F$10)-((CCR$87*$B101+SUM($F$8:$F$10))/$F$11*$F$40)-($F$27*CCR$87/$D$7)-SUM($F$14:$F$26,$F$28:$F$33,$F$35:$F$36,$F$41))</f>
        <v>-533.82179022363027</v>
      </c>
      <c r="CCS88" s="294">
        <f>(CCS$87*$B101+SUM($F$8:$F$10)-((CCS$87*$B101+SUM($F$8:$F$10))/$F$11*$F$40)-($F$27*CCS$87/$D$7)-SUM($F$14:$F$26,$F$28:$F$33,$F$35:$F$36,$F$41))</f>
        <v>-533.82179022363027</v>
      </c>
      <c r="CCT88" s="294">
        <f>(CCT$87*$B101+SUM($F$8:$F$10)-((CCT$87*$B101+SUM($F$8:$F$10))/$F$11*$F$40)-($F$27*CCT$87/$D$7)-SUM($F$14:$F$26,$F$28:$F$33,$F$35:$F$36,$F$41))</f>
        <v>-533.82179022363027</v>
      </c>
      <c r="CCU88" s="294">
        <f>(CCU$87*$B101+SUM($F$8:$F$10)-((CCU$87*$B101+SUM($F$8:$F$10))/$F$11*$F$40)-($F$27*CCU$87/$D$7)-SUM($F$14:$F$26,$F$28:$F$33,$F$35:$F$36,$F$41))</f>
        <v>-533.82179022363027</v>
      </c>
      <c r="CCV88" s="294">
        <f>(CCV$87*$B101+SUM($F$8:$F$10)-((CCV$87*$B101+SUM($F$8:$F$10))/$F$11*$F$40)-($F$27*CCV$87/$D$7)-SUM($F$14:$F$26,$F$28:$F$33,$F$35:$F$36,$F$41))</f>
        <v>-533.82179022363027</v>
      </c>
      <c r="CCW88" s="294">
        <f>(CCW$87*$B101+SUM($F$8:$F$10)-((CCW$87*$B101+SUM($F$8:$F$10))/$F$11*$F$40)-($F$27*CCW$87/$D$7)-SUM($F$14:$F$26,$F$28:$F$33,$F$35:$F$36,$F$41))</f>
        <v>-533.82179022363027</v>
      </c>
      <c r="CCX88" s="294">
        <f>(CCX$87*$B101+SUM($F$8:$F$10)-((CCX$87*$B101+SUM($F$8:$F$10))/$F$11*$F$40)-($F$27*CCX$87/$D$7)-SUM($F$14:$F$26,$F$28:$F$33,$F$35:$F$36,$F$41))</f>
        <v>-533.82179022363027</v>
      </c>
      <c r="CCY88" s="294">
        <f>(CCY$87*$B101+SUM($F$8:$F$10)-((CCY$87*$B101+SUM($F$8:$F$10))/$F$11*$F$40)-($F$27*CCY$87/$D$7)-SUM($F$14:$F$26,$F$28:$F$33,$F$35:$F$36,$F$41))</f>
        <v>-533.82179022363027</v>
      </c>
      <c r="CCZ88" s="294">
        <f>(CCZ$87*$B101+SUM($F$8:$F$10)-((CCZ$87*$B101+SUM($F$8:$F$10))/$F$11*$F$40)-($F$27*CCZ$87/$D$7)-SUM($F$14:$F$26,$F$28:$F$33,$F$35:$F$36,$F$41))</f>
        <v>-533.82179022363027</v>
      </c>
      <c r="CDA88" s="294">
        <f>(CDA$87*$B101+SUM($F$8:$F$10)-((CDA$87*$B101+SUM($F$8:$F$10))/$F$11*$F$40)-($F$27*CDA$87/$D$7)-SUM($F$14:$F$26,$F$28:$F$33,$F$35:$F$36,$F$41))</f>
        <v>-533.82179022363027</v>
      </c>
      <c r="CDB88" s="294">
        <f>(CDB$87*$B101+SUM($F$8:$F$10)-((CDB$87*$B101+SUM($F$8:$F$10))/$F$11*$F$40)-($F$27*CDB$87/$D$7)-SUM($F$14:$F$26,$F$28:$F$33,$F$35:$F$36,$F$41))</f>
        <v>-533.82179022363027</v>
      </c>
      <c r="CDC88" s="294">
        <f>(CDC$87*$B101+SUM($F$8:$F$10)-((CDC$87*$B101+SUM($F$8:$F$10))/$F$11*$F$40)-($F$27*CDC$87/$D$7)-SUM($F$14:$F$26,$F$28:$F$33,$F$35:$F$36,$F$41))</f>
        <v>-533.82179022363027</v>
      </c>
      <c r="CDD88" s="294">
        <f>(CDD$87*$B101+SUM($F$8:$F$10)-((CDD$87*$B101+SUM($F$8:$F$10))/$F$11*$F$40)-($F$27*CDD$87/$D$7)-SUM($F$14:$F$26,$F$28:$F$33,$F$35:$F$36,$F$41))</f>
        <v>-533.82179022363027</v>
      </c>
      <c r="CDE88" s="294">
        <f>(CDE$87*$B101+SUM($F$8:$F$10)-((CDE$87*$B101+SUM($F$8:$F$10))/$F$11*$F$40)-($F$27*CDE$87/$D$7)-SUM($F$14:$F$26,$F$28:$F$33,$F$35:$F$36,$F$41))</f>
        <v>-533.82179022363027</v>
      </c>
      <c r="CDF88" s="294">
        <f>(CDF$87*$B101+SUM($F$8:$F$10)-((CDF$87*$B101+SUM($F$8:$F$10))/$F$11*$F$40)-($F$27*CDF$87/$D$7)-SUM($F$14:$F$26,$F$28:$F$33,$F$35:$F$36,$F$41))</f>
        <v>-533.82179022363027</v>
      </c>
      <c r="CDG88" s="294">
        <f>(CDG$87*$B101+SUM($F$8:$F$10)-((CDG$87*$B101+SUM($F$8:$F$10))/$F$11*$F$40)-($F$27*CDG$87/$D$7)-SUM($F$14:$F$26,$F$28:$F$33,$F$35:$F$36,$F$41))</f>
        <v>-533.82179022363027</v>
      </c>
      <c r="CDH88" s="294">
        <f>(CDH$87*$B101+SUM($F$8:$F$10)-((CDH$87*$B101+SUM($F$8:$F$10))/$F$11*$F$40)-($F$27*CDH$87/$D$7)-SUM($F$14:$F$26,$F$28:$F$33,$F$35:$F$36,$F$41))</f>
        <v>-533.82179022363027</v>
      </c>
      <c r="CDI88" s="294">
        <f>(CDI$87*$B101+SUM($F$8:$F$10)-((CDI$87*$B101+SUM($F$8:$F$10))/$F$11*$F$40)-($F$27*CDI$87/$D$7)-SUM($F$14:$F$26,$F$28:$F$33,$F$35:$F$36,$F$41))</f>
        <v>-533.82179022363027</v>
      </c>
      <c r="CDJ88" s="294">
        <f>(CDJ$87*$B101+SUM($F$8:$F$10)-((CDJ$87*$B101+SUM($F$8:$F$10))/$F$11*$F$40)-($F$27*CDJ$87/$D$7)-SUM($F$14:$F$26,$F$28:$F$33,$F$35:$F$36,$F$41))</f>
        <v>-533.82179022363027</v>
      </c>
      <c r="CDK88" s="294">
        <f>(CDK$87*$B101+SUM($F$8:$F$10)-((CDK$87*$B101+SUM($F$8:$F$10))/$F$11*$F$40)-($F$27*CDK$87/$D$7)-SUM($F$14:$F$26,$F$28:$F$33,$F$35:$F$36,$F$41))</f>
        <v>-533.82179022363027</v>
      </c>
      <c r="CDL88" s="294">
        <f>(CDL$87*$B101+SUM($F$8:$F$10)-((CDL$87*$B101+SUM($F$8:$F$10))/$F$11*$F$40)-($F$27*CDL$87/$D$7)-SUM($F$14:$F$26,$F$28:$F$33,$F$35:$F$36,$F$41))</f>
        <v>-533.82179022363027</v>
      </c>
      <c r="CDM88" s="294">
        <f>(CDM$87*$B101+SUM($F$8:$F$10)-((CDM$87*$B101+SUM($F$8:$F$10))/$F$11*$F$40)-($F$27*CDM$87/$D$7)-SUM($F$14:$F$26,$F$28:$F$33,$F$35:$F$36,$F$41))</f>
        <v>-533.82179022363027</v>
      </c>
      <c r="CDN88" s="294">
        <f>(CDN$87*$B101+SUM($F$8:$F$10)-((CDN$87*$B101+SUM($F$8:$F$10))/$F$11*$F$40)-($F$27*CDN$87/$D$7)-SUM($F$14:$F$26,$F$28:$F$33,$F$35:$F$36,$F$41))</f>
        <v>-533.82179022363027</v>
      </c>
      <c r="CDO88" s="294">
        <f>(CDO$87*$B101+SUM($F$8:$F$10)-((CDO$87*$B101+SUM($F$8:$F$10))/$F$11*$F$40)-($F$27*CDO$87/$D$7)-SUM($F$14:$F$26,$F$28:$F$33,$F$35:$F$36,$F$41))</f>
        <v>-533.82179022363027</v>
      </c>
      <c r="CDP88" s="294">
        <f>(CDP$87*$B101+SUM($F$8:$F$10)-((CDP$87*$B101+SUM($F$8:$F$10))/$F$11*$F$40)-($F$27*CDP$87/$D$7)-SUM($F$14:$F$26,$F$28:$F$33,$F$35:$F$36,$F$41))</f>
        <v>-533.82179022363027</v>
      </c>
      <c r="CDQ88" s="294">
        <f>(CDQ$87*$B101+SUM($F$8:$F$10)-((CDQ$87*$B101+SUM($F$8:$F$10))/$F$11*$F$40)-($F$27*CDQ$87/$D$7)-SUM($F$14:$F$26,$F$28:$F$33,$F$35:$F$36,$F$41))</f>
        <v>-533.82179022363027</v>
      </c>
      <c r="CDR88" s="294">
        <f>(CDR$87*$B101+SUM($F$8:$F$10)-((CDR$87*$B101+SUM($F$8:$F$10))/$F$11*$F$40)-($F$27*CDR$87/$D$7)-SUM($F$14:$F$26,$F$28:$F$33,$F$35:$F$36,$F$41))</f>
        <v>-533.82179022363027</v>
      </c>
      <c r="CDS88" s="294">
        <f>(CDS$87*$B101+SUM($F$8:$F$10)-((CDS$87*$B101+SUM($F$8:$F$10))/$F$11*$F$40)-($F$27*CDS$87/$D$7)-SUM($F$14:$F$26,$F$28:$F$33,$F$35:$F$36,$F$41))</f>
        <v>-533.82179022363027</v>
      </c>
      <c r="CDT88" s="294">
        <f>(CDT$87*$B101+SUM($F$8:$F$10)-((CDT$87*$B101+SUM($F$8:$F$10))/$F$11*$F$40)-($F$27*CDT$87/$D$7)-SUM($F$14:$F$26,$F$28:$F$33,$F$35:$F$36,$F$41))</f>
        <v>-533.82179022363027</v>
      </c>
      <c r="CDU88" s="294">
        <f>(CDU$87*$B101+SUM($F$8:$F$10)-((CDU$87*$B101+SUM($F$8:$F$10))/$F$11*$F$40)-($F$27*CDU$87/$D$7)-SUM($F$14:$F$26,$F$28:$F$33,$F$35:$F$36,$F$41))</f>
        <v>-533.82179022363027</v>
      </c>
      <c r="CDV88" s="294">
        <f>(CDV$87*$B101+SUM($F$8:$F$10)-((CDV$87*$B101+SUM($F$8:$F$10))/$F$11*$F$40)-($F$27*CDV$87/$D$7)-SUM($F$14:$F$26,$F$28:$F$33,$F$35:$F$36,$F$41))</f>
        <v>-533.82179022363027</v>
      </c>
      <c r="CDW88" s="294">
        <f>(CDW$87*$B101+SUM($F$8:$F$10)-((CDW$87*$B101+SUM($F$8:$F$10))/$F$11*$F$40)-($F$27*CDW$87/$D$7)-SUM($F$14:$F$26,$F$28:$F$33,$F$35:$F$36,$F$41))</f>
        <v>-533.82179022363027</v>
      </c>
      <c r="CDX88" s="294">
        <f>(CDX$87*$B101+SUM($F$8:$F$10)-((CDX$87*$B101+SUM($F$8:$F$10))/$F$11*$F$40)-($F$27*CDX$87/$D$7)-SUM($F$14:$F$26,$F$28:$F$33,$F$35:$F$36,$F$41))</f>
        <v>-533.82179022363027</v>
      </c>
      <c r="CDY88" s="294">
        <f>(CDY$87*$B101+SUM($F$8:$F$10)-((CDY$87*$B101+SUM($F$8:$F$10))/$F$11*$F$40)-($F$27*CDY$87/$D$7)-SUM($F$14:$F$26,$F$28:$F$33,$F$35:$F$36,$F$41))</f>
        <v>-533.82179022363027</v>
      </c>
      <c r="CDZ88" s="294">
        <f>(CDZ$87*$B101+SUM($F$8:$F$10)-((CDZ$87*$B101+SUM($F$8:$F$10))/$F$11*$F$40)-($F$27*CDZ$87/$D$7)-SUM($F$14:$F$26,$F$28:$F$33,$F$35:$F$36,$F$41))</f>
        <v>-533.82179022363027</v>
      </c>
      <c r="CEA88" s="294">
        <f>(CEA$87*$B101+SUM($F$8:$F$10)-((CEA$87*$B101+SUM($F$8:$F$10))/$F$11*$F$40)-($F$27*CEA$87/$D$7)-SUM($F$14:$F$26,$F$28:$F$33,$F$35:$F$36,$F$41))</f>
        <v>-533.82179022363027</v>
      </c>
      <c r="CEB88" s="294">
        <f>(CEB$87*$B101+SUM($F$8:$F$10)-((CEB$87*$B101+SUM($F$8:$F$10))/$F$11*$F$40)-($F$27*CEB$87/$D$7)-SUM($F$14:$F$26,$F$28:$F$33,$F$35:$F$36,$F$41))</f>
        <v>-533.82179022363027</v>
      </c>
      <c r="CEC88" s="294">
        <f>(CEC$87*$B101+SUM($F$8:$F$10)-((CEC$87*$B101+SUM($F$8:$F$10))/$F$11*$F$40)-($F$27*CEC$87/$D$7)-SUM($F$14:$F$26,$F$28:$F$33,$F$35:$F$36,$F$41))</f>
        <v>-533.82179022363027</v>
      </c>
      <c r="CED88" s="294">
        <f>(CED$87*$B101+SUM($F$8:$F$10)-((CED$87*$B101+SUM($F$8:$F$10))/$F$11*$F$40)-($F$27*CED$87/$D$7)-SUM($F$14:$F$26,$F$28:$F$33,$F$35:$F$36,$F$41))</f>
        <v>-533.82179022363027</v>
      </c>
      <c r="CEE88" s="294">
        <f>(CEE$87*$B101+SUM($F$8:$F$10)-((CEE$87*$B101+SUM($F$8:$F$10))/$F$11*$F$40)-($F$27*CEE$87/$D$7)-SUM($F$14:$F$26,$F$28:$F$33,$F$35:$F$36,$F$41))</f>
        <v>-533.82179022363027</v>
      </c>
      <c r="CEF88" s="294">
        <f>(CEF$87*$B101+SUM($F$8:$F$10)-((CEF$87*$B101+SUM($F$8:$F$10))/$F$11*$F$40)-($F$27*CEF$87/$D$7)-SUM($F$14:$F$26,$F$28:$F$33,$F$35:$F$36,$F$41))</f>
        <v>-533.82179022363027</v>
      </c>
      <c r="CEG88" s="294">
        <f>(CEG$87*$B101+SUM($F$8:$F$10)-((CEG$87*$B101+SUM($F$8:$F$10))/$F$11*$F$40)-($F$27*CEG$87/$D$7)-SUM($F$14:$F$26,$F$28:$F$33,$F$35:$F$36,$F$41))</f>
        <v>-533.82179022363027</v>
      </c>
      <c r="CEH88" s="294">
        <f>(CEH$87*$B101+SUM($F$8:$F$10)-((CEH$87*$B101+SUM($F$8:$F$10))/$F$11*$F$40)-($F$27*CEH$87/$D$7)-SUM($F$14:$F$26,$F$28:$F$33,$F$35:$F$36,$F$41))</f>
        <v>-533.82179022363027</v>
      </c>
      <c r="CEI88" s="294">
        <f>(CEI$87*$B101+SUM($F$8:$F$10)-((CEI$87*$B101+SUM($F$8:$F$10))/$F$11*$F$40)-($F$27*CEI$87/$D$7)-SUM($F$14:$F$26,$F$28:$F$33,$F$35:$F$36,$F$41))</f>
        <v>-533.82179022363027</v>
      </c>
      <c r="CEJ88" s="294">
        <f>(CEJ$87*$B101+SUM($F$8:$F$10)-((CEJ$87*$B101+SUM($F$8:$F$10))/$F$11*$F$40)-($F$27*CEJ$87/$D$7)-SUM($F$14:$F$26,$F$28:$F$33,$F$35:$F$36,$F$41))</f>
        <v>-533.82179022363027</v>
      </c>
      <c r="CEK88" s="294">
        <f>(CEK$87*$B101+SUM($F$8:$F$10)-((CEK$87*$B101+SUM($F$8:$F$10))/$F$11*$F$40)-($F$27*CEK$87/$D$7)-SUM($F$14:$F$26,$F$28:$F$33,$F$35:$F$36,$F$41))</f>
        <v>-533.82179022363027</v>
      </c>
      <c r="CEL88" s="294">
        <f>(CEL$87*$B101+SUM($F$8:$F$10)-((CEL$87*$B101+SUM($F$8:$F$10))/$F$11*$F$40)-($F$27*CEL$87/$D$7)-SUM($F$14:$F$26,$F$28:$F$33,$F$35:$F$36,$F$41))</f>
        <v>-533.82179022363027</v>
      </c>
      <c r="CEM88" s="294">
        <f>(CEM$87*$B101+SUM($F$8:$F$10)-((CEM$87*$B101+SUM($F$8:$F$10))/$F$11*$F$40)-($F$27*CEM$87/$D$7)-SUM($F$14:$F$26,$F$28:$F$33,$F$35:$F$36,$F$41))</f>
        <v>-533.82179022363027</v>
      </c>
      <c r="CEN88" s="294">
        <f>(CEN$87*$B101+SUM($F$8:$F$10)-((CEN$87*$B101+SUM($F$8:$F$10))/$F$11*$F$40)-($F$27*CEN$87/$D$7)-SUM($F$14:$F$26,$F$28:$F$33,$F$35:$F$36,$F$41))</f>
        <v>-533.82179022363027</v>
      </c>
      <c r="CEO88" s="294">
        <f>(CEO$87*$B101+SUM($F$8:$F$10)-((CEO$87*$B101+SUM($F$8:$F$10))/$F$11*$F$40)-($F$27*CEO$87/$D$7)-SUM($F$14:$F$26,$F$28:$F$33,$F$35:$F$36,$F$41))</f>
        <v>-533.82179022363027</v>
      </c>
      <c r="CEP88" s="294">
        <f>(CEP$87*$B101+SUM($F$8:$F$10)-((CEP$87*$B101+SUM($F$8:$F$10))/$F$11*$F$40)-($F$27*CEP$87/$D$7)-SUM($F$14:$F$26,$F$28:$F$33,$F$35:$F$36,$F$41))</f>
        <v>-533.82179022363027</v>
      </c>
      <c r="CEQ88" s="294">
        <f>(CEQ$87*$B101+SUM($F$8:$F$10)-((CEQ$87*$B101+SUM($F$8:$F$10))/$F$11*$F$40)-($F$27*CEQ$87/$D$7)-SUM($F$14:$F$26,$F$28:$F$33,$F$35:$F$36,$F$41))</f>
        <v>-533.82179022363027</v>
      </c>
      <c r="CER88" s="294">
        <f>(CER$87*$B101+SUM($F$8:$F$10)-((CER$87*$B101+SUM($F$8:$F$10))/$F$11*$F$40)-($F$27*CER$87/$D$7)-SUM($F$14:$F$26,$F$28:$F$33,$F$35:$F$36,$F$41))</f>
        <v>-533.82179022363027</v>
      </c>
      <c r="CES88" s="294">
        <f>(CES$87*$B101+SUM($F$8:$F$10)-((CES$87*$B101+SUM($F$8:$F$10))/$F$11*$F$40)-($F$27*CES$87/$D$7)-SUM($F$14:$F$26,$F$28:$F$33,$F$35:$F$36,$F$41))</f>
        <v>-533.82179022363027</v>
      </c>
      <c r="CET88" s="294">
        <f>(CET$87*$B101+SUM($F$8:$F$10)-((CET$87*$B101+SUM($F$8:$F$10))/$F$11*$F$40)-($F$27*CET$87/$D$7)-SUM($F$14:$F$26,$F$28:$F$33,$F$35:$F$36,$F$41))</f>
        <v>-533.82179022363027</v>
      </c>
      <c r="CEU88" s="294">
        <f>(CEU$87*$B101+SUM($F$8:$F$10)-((CEU$87*$B101+SUM($F$8:$F$10))/$F$11*$F$40)-($F$27*CEU$87/$D$7)-SUM($F$14:$F$26,$F$28:$F$33,$F$35:$F$36,$F$41))</f>
        <v>-533.82179022363027</v>
      </c>
      <c r="CEV88" s="294">
        <f>(CEV$87*$B101+SUM($F$8:$F$10)-((CEV$87*$B101+SUM($F$8:$F$10))/$F$11*$F$40)-($F$27*CEV$87/$D$7)-SUM($F$14:$F$26,$F$28:$F$33,$F$35:$F$36,$F$41))</f>
        <v>-533.82179022363027</v>
      </c>
      <c r="CEW88" s="294">
        <f>(CEW$87*$B101+SUM($F$8:$F$10)-((CEW$87*$B101+SUM($F$8:$F$10))/$F$11*$F$40)-($F$27*CEW$87/$D$7)-SUM($F$14:$F$26,$F$28:$F$33,$F$35:$F$36,$F$41))</f>
        <v>-533.82179022363027</v>
      </c>
      <c r="CEX88" s="294">
        <f>(CEX$87*$B101+SUM($F$8:$F$10)-((CEX$87*$B101+SUM($F$8:$F$10))/$F$11*$F$40)-($F$27*CEX$87/$D$7)-SUM($F$14:$F$26,$F$28:$F$33,$F$35:$F$36,$F$41))</f>
        <v>-533.82179022363027</v>
      </c>
      <c r="CEY88" s="294">
        <f>(CEY$87*$B101+SUM($F$8:$F$10)-((CEY$87*$B101+SUM($F$8:$F$10))/$F$11*$F$40)-($F$27*CEY$87/$D$7)-SUM($F$14:$F$26,$F$28:$F$33,$F$35:$F$36,$F$41))</f>
        <v>-533.82179022363027</v>
      </c>
      <c r="CEZ88" s="294">
        <f>(CEZ$87*$B101+SUM($F$8:$F$10)-((CEZ$87*$B101+SUM($F$8:$F$10))/$F$11*$F$40)-($F$27*CEZ$87/$D$7)-SUM($F$14:$F$26,$F$28:$F$33,$F$35:$F$36,$F$41))</f>
        <v>-533.82179022363027</v>
      </c>
      <c r="CFA88" s="294">
        <f>(CFA$87*$B101+SUM($F$8:$F$10)-((CFA$87*$B101+SUM($F$8:$F$10))/$F$11*$F$40)-($F$27*CFA$87/$D$7)-SUM($F$14:$F$26,$F$28:$F$33,$F$35:$F$36,$F$41))</f>
        <v>-533.82179022363027</v>
      </c>
      <c r="CFB88" s="294">
        <f>(CFB$87*$B101+SUM($F$8:$F$10)-((CFB$87*$B101+SUM($F$8:$F$10))/$F$11*$F$40)-($F$27*CFB$87/$D$7)-SUM($F$14:$F$26,$F$28:$F$33,$F$35:$F$36,$F$41))</f>
        <v>-533.82179022363027</v>
      </c>
      <c r="CFC88" s="294">
        <f>(CFC$87*$B101+SUM($F$8:$F$10)-((CFC$87*$B101+SUM($F$8:$F$10))/$F$11*$F$40)-($F$27*CFC$87/$D$7)-SUM($F$14:$F$26,$F$28:$F$33,$F$35:$F$36,$F$41))</f>
        <v>-533.82179022363027</v>
      </c>
      <c r="CFD88" s="294">
        <f>(CFD$87*$B101+SUM($F$8:$F$10)-((CFD$87*$B101+SUM($F$8:$F$10))/$F$11*$F$40)-($F$27*CFD$87/$D$7)-SUM($F$14:$F$26,$F$28:$F$33,$F$35:$F$36,$F$41))</f>
        <v>-533.82179022363027</v>
      </c>
      <c r="CFE88" s="294">
        <f>(CFE$87*$B101+SUM($F$8:$F$10)-((CFE$87*$B101+SUM($F$8:$F$10))/$F$11*$F$40)-($F$27*CFE$87/$D$7)-SUM($F$14:$F$26,$F$28:$F$33,$F$35:$F$36,$F$41))</f>
        <v>-533.82179022363027</v>
      </c>
      <c r="CFF88" s="294">
        <f>(CFF$87*$B101+SUM($F$8:$F$10)-((CFF$87*$B101+SUM($F$8:$F$10))/$F$11*$F$40)-($F$27*CFF$87/$D$7)-SUM($F$14:$F$26,$F$28:$F$33,$F$35:$F$36,$F$41))</f>
        <v>-533.82179022363027</v>
      </c>
      <c r="CFG88" s="294">
        <f>(CFG$87*$B101+SUM($F$8:$F$10)-((CFG$87*$B101+SUM($F$8:$F$10))/$F$11*$F$40)-($F$27*CFG$87/$D$7)-SUM($F$14:$F$26,$F$28:$F$33,$F$35:$F$36,$F$41))</f>
        <v>-533.82179022363027</v>
      </c>
      <c r="CFH88" s="294">
        <f>(CFH$87*$B101+SUM($F$8:$F$10)-((CFH$87*$B101+SUM($F$8:$F$10))/$F$11*$F$40)-($F$27*CFH$87/$D$7)-SUM($F$14:$F$26,$F$28:$F$33,$F$35:$F$36,$F$41))</f>
        <v>-533.82179022363027</v>
      </c>
      <c r="CFI88" s="294">
        <f>(CFI$87*$B101+SUM($F$8:$F$10)-((CFI$87*$B101+SUM($F$8:$F$10))/$F$11*$F$40)-($F$27*CFI$87/$D$7)-SUM($F$14:$F$26,$F$28:$F$33,$F$35:$F$36,$F$41))</f>
        <v>-533.82179022363027</v>
      </c>
      <c r="CFJ88" s="294">
        <f>(CFJ$87*$B101+SUM($F$8:$F$10)-((CFJ$87*$B101+SUM($F$8:$F$10))/$F$11*$F$40)-($F$27*CFJ$87/$D$7)-SUM($F$14:$F$26,$F$28:$F$33,$F$35:$F$36,$F$41))</f>
        <v>-533.82179022363027</v>
      </c>
      <c r="CFK88" s="294">
        <f>(CFK$87*$B101+SUM($F$8:$F$10)-((CFK$87*$B101+SUM($F$8:$F$10))/$F$11*$F$40)-($F$27*CFK$87/$D$7)-SUM($F$14:$F$26,$F$28:$F$33,$F$35:$F$36,$F$41))</f>
        <v>-533.82179022363027</v>
      </c>
      <c r="CFL88" s="294">
        <f>(CFL$87*$B101+SUM($F$8:$F$10)-((CFL$87*$B101+SUM($F$8:$F$10))/$F$11*$F$40)-($F$27*CFL$87/$D$7)-SUM($F$14:$F$26,$F$28:$F$33,$F$35:$F$36,$F$41))</f>
        <v>-533.82179022363027</v>
      </c>
      <c r="CFM88" s="294">
        <f>(CFM$87*$B101+SUM($F$8:$F$10)-((CFM$87*$B101+SUM($F$8:$F$10))/$F$11*$F$40)-($F$27*CFM$87/$D$7)-SUM($F$14:$F$26,$F$28:$F$33,$F$35:$F$36,$F$41))</f>
        <v>-533.82179022363027</v>
      </c>
      <c r="CFN88" s="294">
        <f>(CFN$87*$B101+SUM($F$8:$F$10)-((CFN$87*$B101+SUM($F$8:$F$10))/$F$11*$F$40)-($F$27*CFN$87/$D$7)-SUM($F$14:$F$26,$F$28:$F$33,$F$35:$F$36,$F$41))</f>
        <v>-533.82179022363027</v>
      </c>
      <c r="CFO88" s="294">
        <f>(CFO$87*$B101+SUM($F$8:$F$10)-((CFO$87*$B101+SUM($F$8:$F$10))/$F$11*$F$40)-($F$27*CFO$87/$D$7)-SUM($F$14:$F$26,$F$28:$F$33,$F$35:$F$36,$F$41))</f>
        <v>-533.82179022363027</v>
      </c>
      <c r="CFP88" s="294">
        <f>(CFP$87*$B101+SUM($F$8:$F$10)-((CFP$87*$B101+SUM($F$8:$F$10))/$F$11*$F$40)-($F$27*CFP$87/$D$7)-SUM($F$14:$F$26,$F$28:$F$33,$F$35:$F$36,$F$41))</f>
        <v>-533.82179022363027</v>
      </c>
      <c r="CFQ88" s="294">
        <f>(CFQ$87*$B101+SUM($F$8:$F$10)-((CFQ$87*$B101+SUM($F$8:$F$10))/$F$11*$F$40)-($F$27*CFQ$87/$D$7)-SUM($F$14:$F$26,$F$28:$F$33,$F$35:$F$36,$F$41))</f>
        <v>-533.82179022363027</v>
      </c>
      <c r="CFR88" s="294">
        <f>(CFR$87*$B101+SUM($F$8:$F$10)-((CFR$87*$B101+SUM($F$8:$F$10))/$F$11*$F$40)-($F$27*CFR$87/$D$7)-SUM($F$14:$F$26,$F$28:$F$33,$F$35:$F$36,$F$41))</f>
        <v>-533.82179022363027</v>
      </c>
      <c r="CFS88" s="294">
        <f>(CFS$87*$B101+SUM($F$8:$F$10)-((CFS$87*$B101+SUM($F$8:$F$10))/$F$11*$F$40)-($F$27*CFS$87/$D$7)-SUM($F$14:$F$26,$F$28:$F$33,$F$35:$F$36,$F$41))</f>
        <v>-533.82179022363027</v>
      </c>
      <c r="CFT88" s="294">
        <f>(CFT$87*$B101+SUM($F$8:$F$10)-((CFT$87*$B101+SUM($F$8:$F$10))/$F$11*$F$40)-($F$27*CFT$87/$D$7)-SUM($F$14:$F$26,$F$28:$F$33,$F$35:$F$36,$F$41))</f>
        <v>-533.82179022363027</v>
      </c>
      <c r="CFU88" s="294">
        <f>(CFU$87*$B101+SUM($F$8:$F$10)-((CFU$87*$B101+SUM($F$8:$F$10))/$F$11*$F$40)-($F$27*CFU$87/$D$7)-SUM($F$14:$F$26,$F$28:$F$33,$F$35:$F$36,$F$41))</f>
        <v>-533.82179022363027</v>
      </c>
      <c r="CFV88" s="294">
        <f>(CFV$87*$B101+SUM($F$8:$F$10)-((CFV$87*$B101+SUM($F$8:$F$10))/$F$11*$F$40)-($F$27*CFV$87/$D$7)-SUM($F$14:$F$26,$F$28:$F$33,$F$35:$F$36,$F$41))</f>
        <v>-533.82179022363027</v>
      </c>
      <c r="CFW88" s="294">
        <f>(CFW$87*$B101+SUM($F$8:$F$10)-((CFW$87*$B101+SUM($F$8:$F$10))/$F$11*$F$40)-($F$27*CFW$87/$D$7)-SUM($F$14:$F$26,$F$28:$F$33,$F$35:$F$36,$F$41))</f>
        <v>-533.82179022363027</v>
      </c>
      <c r="CFX88" s="294">
        <f>(CFX$87*$B101+SUM($F$8:$F$10)-((CFX$87*$B101+SUM($F$8:$F$10))/$F$11*$F$40)-($F$27*CFX$87/$D$7)-SUM($F$14:$F$26,$F$28:$F$33,$F$35:$F$36,$F$41))</f>
        <v>-533.82179022363027</v>
      </c>
      <c r="CFY88" s="294">
        <f>(CFY$87*$B101+SUM($F$8:$F$10)-((CFY$87*$B101+SUM($F$8:$F$10))/$F$11*$F$40)-($F$27*CFY$87/$D$7)-SUM($F$14:$F$26,$F$28:$F$33,$F$35:$F$36,$F$41))</f>
        <v>-533.82179022363027</v>
      </c>
      <c r="CFZ88" s="294">
        <f>(CFZ$87*$B101+SUM($F$8:$F$10)-((CFZ$87*$B101+SUM($F$8:$F$10))/$F$11*$F$40)-($F$27*CFZ$87/$D$7)-SUM($F$14:$F$26,$F$28:$F$33,$F$35:$F$36,$F$41))</f>
        <v>-533.82179022363027</v>
      </c>
      <c r="CGA88" s="294">
        <f>(CGA$87*$B101+SUM($F$8:$F$10)-((CGA$87*$B101+SUM($F$8:$F$10))/$F$11*$F$40)-($F$27*CGA$87/$D$7)-SUM($F$14:$F$26,$F$28:$F$33,$F$35:$F$36,$F$41))</f>
        <v>-533.82179022363027</v>
      </c>
      <c r="CGB88" s="294">
        <f>(CGB$87*$B101+SUM($F$8:$F$10)-((CGB$87*$B101+SUM($F$8:$F$10))/$F$11*$F$40)-($F$27*CGB$87/$D$7)-SUM($F$14:$F$26,$F$28:$F$33,$F$35:$F$36,$F$41))</f>
        <v>-533.82179022363027</v>
      </c>
      <c r="CGC88" s="294">
        <f>(CGC$87*$B101+SUM($F$8:$F$10)-((CGC$87*$B101+SUM($F$8:$F$10))/$F$11*$F$40)-($F$27*CGC$87/$D$7)-SUM($F$14:$F$26,$F$28:$F$33,$F$35:$F$36,$F$41))</f>
        <v>-533.82179022363027</v>
      </c>
      <c r="CGD88" s="294">
        <f>(CGD$87*$B101+SUM($F$8:$F$10)-((CGD$87*$B101+SUM($F$8:$F$10))/$F$11*$F$40)-($F$27*CGD$87/$D$7)-SUM($F$14:$F$26,$F$28:$F$33,$F$35:$F$36,$F$41))</f>
        <v>-533.82179022363027</v>
      </c>
      <c r="CGE88" s="294">
        <f>(CGE$87*$B101+SUM($F$8:$F$10)-((CGE$87*$B101+SUM($F$8:$F$10))/$F$11*$F$40)-($F$27*CGE$87/$D$7)-SUM($F$14:$F$26,$F$28:$F$33,$F$35:$F$36,$F$41))</f>
        <v>-533.82179022363027</v>
      </c>
      <c r="CGF88" s="294">
        <f>(CGF$87*$B101+SUM($F$8:$F$10)-((CGF$87*$B101+SUM($F$8:$F$10))/$F$11*$F$40)-($F$27*CGF$87/$D$7)-SUM($F$14:$F$26,$F$28:$F$33,$F$35:$F$36,$F$41))</f>
        <v>-533.82179022363027</v>
      </c>
      <c r="CGG88" s="294">
        <f>(CGG$87*$B101+SUM($F$8:$F$10)-((CGG$87*$B101+SUM($F$8:$F$10))/$F$11*$F$40)-($F$27*CGG$87/$D$7)-SUM($F$14:$F$26,$F$28:$F$33,$F$35:$F$36,$F$41))</f>
        <v>-533.82179022363027</v>
      </c>
      <c r="CGH88" s="294">
        <f>(CGH$87*$B101+SUM($F$8:$F$10)-((CGH$87*$B101+SUM($F$8:$F$10))/$F$11*$F$40)-($F$27*CGH$87/$D$7)-SUM($F$14:$F$26,$F$28:$F$33,$F$35:$F$36,$F$41))</f>
        <v>-533.82179022363027</v>
      </c>
      <c r="CGI88" s="294">
        <f>(CGI$87*$B101+SUM($F$8:$F$10)-((CGI$87*$B101+SUM($F$8:$F$10))/$F$11*$F$40)-($F$27*CGI$87/$D$7)-SUM($F$14:$F$26,$F$28:$F$33,$F$35:$F$36,$F$41))</f>
        <v>-533.82179022363027</v>
      </c>
      <c r="CGJ88" s="294">
        <f>(CGJ$87*$B101+SUM($F$8:$F$10)-((CGJ$87*$B101+SUM($F$8:$F$10))/$F$11*$F$40)-($F$27*CGJ$87/$D$7)-SUM($F$14:$F$26,$F$28:$F$33,$F$35:$F$36,$F$41))</f>
        <v>-533.82179022363027</v>
      </c>
      <c r="CGK88" s="294">
        <f>(CGK$87*$B101+SUM($F$8:$F$10)-((CGK$87*$B101+SUM($F$8:$F$10))/$F$11*$F$40)-($F$27*CGK$87/$D$7)-SUM($F$14:$F$26,$F$28:$F$33,$F$35:$F$36,$F$41))</f>
        <v>-533.82179022363027</v>
      </c>
      <c r="CGL88" s="294">
        <f>(CGL$87*$B101+SUM($F$8:$F$10)-((CGL$87*$B101+SUM($F$8:$F$10))/$F$11*$F$40)-($F$27*CGL$87/$D$7)-SUM($F$14:$F$26,$F$28:$F$33,$F$35:$F$36,$F$41))</f>
        <v>-533.82179022363027</v>
      </c>
      <c r="CGM88" s="294">
        <f>(CGM$87*$B101+SUM($F$8:$F$10)-((CGM$87*$B101+SUM($F$8:$F$10))/$F$11*$F$40)-($F$27*CGM$87/$D$7)-SUM($F$14:$F$26,$F$28:$F$33,$F$35:$F$36,$F$41))</f>
        <v>-533.82179022363027</v>
      </c>
      <c r="CGN88" s="294">
        <f>(CGN$87*$B101+SUM($F$8:$F$10)-((CGN$87*$B101+SUM($F$8:$F$10))/$F$11*$F$40)-($F$27*CGN$87/$D$7)-SUM($F$14:$F$26,$F$28:$F$33,$F$35:$F$36,$F$41))</f>
        <v>-533.82179022363027</v>
      </c>
      <c r="CGO88" s="294">
        <f>(CGO$87*$B101+SUM($F$8:$F$10)-((CGO$87*$B101+SUM($F$8:$F$10))/$F$11*$F$40)-($F$27*CGO$87/$D$7)-SUM($F$14:$F$26,$F$28:$F$33,$F$35:$F$36,$F$41))</f>
        <v>-533.82179022363027</v>
      </c>
      <c r="CGP88" s="294">
        <f>(CGP$87*$B101+SUM($F$8:$F$10)-((CGP$87*$B101+SUM($F$8:$F$10))/$F$11*$F$40)-($F$27*CGP$87/$D$7)-SUM($F$14:$F$26,$F$28:$F$33,$F$35:$F$36,$F$41))</f>
        <v>-533.82179022363027</v>
      </c>
      <c r="CGQ88" s="294">
        <f>(CGQ$87*$B101+SUM($F$8:$F$10)-((CGQ$87*$B101+SUM($F$8:$F$10))/$F$11*$F$40)-($F$27*CGQ$87/$D$7)-SUM($F$14:$F$26,$F$28:$F$33,$F$35:$F$36,$F$41))</f>
        <v>-533.82179022363027</v>
      </c>
      <c r="CGR88" s="294">
        <f>(CGR$87*$B101+SUM($F$8:$F$10)-((CGR$87*$B101+SUM($F$8:$F$10))/$F$11*$F$40)-($F$27*CGR$87/$D$7)-SUM($F$14:$F$26,$F$28:$F$33,$F$35:$F$36,$F$41))</f>
        <v>-533.82179022363027</v>
      </c>
      <c r="CGS88" s="294">
        <f>(CGS$87*$B101+SUM($F$8:$F$10)-((CGS$87*$B101+SUM($F$8:$F$10))/$F$11*$F$40)-($F$27*CGS$87/$D$7)-SUM($F$14:$F$26,$F$28:$F$33,$F$35:$F$36,$F$41))</f>
        <v>-533.82179022363027</v>
      </c>
      <c r="CGT88" s="294">
        <f>(CGT$87*$B101+SUM($F$8:$F$10)-((CGT$87*$B101+SUM($F$8:$F$10))/$F$11*$F$40)-($F$27*CGT$87/$D$7)-SUM($F$14:$F$26,$F$28:$F$33,$F$35:$F$36,$F$41))</f>
        <v>-533.82179022363027</v>
      </c>
      <c r="CGU88" s="294">
        <f>(CGU$87*$B101+SUM($F$8:$F$10)-((CGU$87*$B101+SUM($F$8:$F$10))/$F$11*$F$40)-($F$27*CGU$87/$D$7)-SUM($F$14:$F$26,$F$28:$F$33,$F$35:$F$36,$F$41))</f>
        <v>-533.82179022363027</v>
      </c>
      <c r="CGV88" s="294">
        <f>(CGV$87*$B101+SUM($F$8:$F$10)-((CGV$87*$B101+SUM($F$8:$F$10))/$F$11*$F$40)-($F$27*CGV$87/$D$7)-SUM($F$14:$F$26,$F$28:$F$33,$F$35:$F$36,$F$41))</f>
        <v>-533.82179022363027</v>
      </c>
      <c r="CGW88" s="294">
        <f>(CGW$87*$B101+SUM($F$8:$F$10)-((CGW$87*$B101+SUM($F$8:$F$10))/$F$11*$F$40)-($F$27*CGW$87/$D$7)-SUM($F$14:$F$26,$F$28:$F$33,$F$35:$F$36,$F$41))</f>
        <v>-533.82179022363027</v>
      </c>
      <c r="CGX88" s="294">
        <f>(CGX$87*$B101+SUM($F$8:$F$10)-((CGX$87*$B101+SUM($F$8:$F$10))/$F$11*$F$40)-($F$27*CGX$87/$D$7)-SUM($F$14:$F$26,$F$28:$F$33,$F$35:$F$36,$F$41))</f>
        <v>-533.82179022363027</v>
      </c>
      <c r="CGY88" s="294">
        <f>(CGY$87*$B101+SUM($F$8:$F$10)-((CGY$87*$B101+SUM($F$8:$F$10))/$F$11*$F$40)-($F$27*CGY$87/$D$7)-SUM($F$14:$F$26,$F$28:$F$33,$F$35:$F$36,$F$41))</f>
        <v>-533.82179022363027</v>
      </c>
      <c r="CGZ88" s="294">
        <f>(CGZ$87*$B101+SUM($F$8:$F$10)-((CGZ$87*$B101+SUM($F$8:$F$10))/$F$11*$F$40)-($F$27*CGZ$87/$D$7)-SUM($F$14:$F$26,$F$28:$F$33,$F$35:$F$36,$F$41))</f>
        <v>-533.82179022363027</v>
      </c>
      <c r="CHA88" s="294">
        <f>(CHA$87*$B101+SUM($F$8:$F$10)-((CHA$87*$B101+SUM($F$8:$F$10))/$F$11*$F$40)-($F$27*CHA$87/$D$7)-SUM($F$14:$F$26,$F$28:$F$33,$F$35:$F$36,$F$41))</f>
        <v>-533.82179022363027</v>
      </c>
      <c r="CHB88" s="294">
        <f>(CHB$87*$B101+SUM($F$8:$F$10)-((CHB$87*$B101+SUM($F$8:$F$10))/$F$11*$F$40)-($F$27*CHB$87/$D$7)-SUM($F$14:$F$26,$F$28:$F$33,$F$35:$F$36,$F$41))</f>
        <v>-533.82179022363027</v>
      </c>
      <c r="CHC88" s="294">
        <f>(CHC$87*$B101+SUM($F$8:$F$10)-((CHC$87*$B101+SUM($F$8:$F$10))/$F$11*$F$40)-($F$27*CHC$87/$D$7)-SUM($F$14:$F$26,$F$28:$F$33,$F$35:$F$36,$F$41))</f>
        <v>-533.82179022363027</v>
      </c>
      <c r="CHD88" s="294">
        <f>(CHD$87*$B101+SUM($F$8:$F$10)-((CHD$87*$B101+SUM($F$8:$F$10))/$F$11*$F$40)-($F$27*CHD$87/$D$7)-SUM($F$14:$F$26,$F$28:$F$33,$F$35:$F$36,$F$41))</f>
        <v>-533.82179022363027</v>
      </c>
      <c r="CHE88" s="294">
        <f>(CHE$87*$B101+SUM($F$8:$F$10)-((CHE$87*$B101+SUM($F$8:$F$10))/$F$11*$F$40)-($F$27*CHE$87/$D$7)-SUM($F$14:$F$26,$F$28:$F$33,$F$35:$F$36,$F$41))</f>
        <v>-533.82179022363027</v>
      </c>
      <c r="CHF88" s="294">
        <f>(CHF$87*$B101+SUM($F$8:$F$10)-((CHF$87*$B101+SUM($F$8:$F$10))/$F$11*$F$40)-($F$27*CHF$87/$D$7)-SUM($F$14:$F$26,$F$28:$F$33,$F$35:$F$36,$F$41))</f>
        <v>-533.82179022363027</v>
      </c>
      <c r="CHG88" s="294">
        <f>(CHG$87*$B101+SUM($F$8:$F$10)-((CHG$87*$B101+SUM($F$8:$F$10))/$F$11*$F$40)-($F$27*CHG$87/$D$7)-SUM($F$14:$F$26,$F$28:$F$33,$F$35:$F$36,$F$41))</f>
        <v>-533.82179022363027</v>
      </c>
      <c r="CHH88" s="294">
        <f>(CHH$87*$B101+SUM($F$8:$F$10)-((CHH$87*$B101+SUM($F$8:$F$10))/$F$11*$F$40)-($F$27*CHH$87/$D$7)-SUM($F$14:$F$26,$F$28:$F$33,$F$35:$F$36,$F$41))</f>
        <v>-533.82179022363027</v>
      </c>
      <c r="CHI88" s="294">
        <f>(CHI$87*$B101+SUM($F$8:$F$10)-((CHI$87*$B101+SUM($F$8:$F$10))/$F$11*$F$40)-($F$27*CHI$87/$D$7)-SUM($F$14:$F$26,$F$28:$F$33,$F$35:$F$36,$F$41))</f>
        <v>-533.82179022363027</v>
      </c>
      <c r="CHJ88" s="294">
        <f>(CHJ$87*$B101+SUM($F$8:$F$10)-((CHJ$87*$B101+SUM($F$8:$F$10))/$F$11*$F$40)-($F$27*CHJ$87/$D$7)-SUM($F$14:$F$26,$F$28:$F$33,$F$35:$F$36,$F$41))</f>
        <v>-533.82179022363027</v>
      </c>
      <c r="CHK88" s="294">
        <f>(CHK$87*$B101+SUM($F$8:$F$10)-((CHK$87*$B101+SUM($F$8:$F$10))/$F$11*$F$40)-($F$27*CHK$87/$D$7)-SUM($F$14:$F$26,$F$28:$F$33,$F$35:$F$36,$F$41))</f>
        <v>-533.82179022363027</v>
      </c>
      <c r="CHL88" s="294">
        <f>(CHL$87*$B101+SUM($F$8:$F$10)-((CHL$87*$B101+SUM($F$8:$F$10))/$F$11*$F$40)-($F$27*CHL$87/$D$7)-SUM($F$14:$F$26,$F$28:$F$33,$F$35:$F$36,$F$41))</f>
        <v>-533.82179022363027</v>
      </c>
      <c r="CHM88" s="294">
        <f>(CHM$87*$B101+SUM($F$8:$F$10)-((CHM$87*$B101+SUM($F$8:$F$10))/$F$11*$F$40)-($F$27*CHM$87/$D$7)-SUM($F$14:$F$26,$F$28:$F$33,$F$35:$F$36,$F$41))</f>
        <v>-533.82179022363027</v>
      </c>
      <c r="CHN88" s="294">
        <f>(CHN$87*$B101+SUM($F$8:$F$10)-((CHN$87*$B101+SUM($F$8:$F$10))/$F$11*$F$40)-($F$27*CHN$87/$D$7)-SUM($F$14:$F$26,$F$28:$F$33,$F$35:$F$36,$F$41))</f>
        <v>-533.82179022363027</v>
      </c>
      <c r="CHO88" s="294">
        <f>(CHO$87*$B101+SUM($F$8:$F$10)-((CHO$87*$B101+SUM($F$8:$F$10))/$F$11*$F$40)-($F$27*CHO$87/$D$7)-SUM($F$14:$F$26,$F$28:$F$33,$F$35:$F$36,$F$41))</f>
        <v>-533.82179022363027</v>
      </c>
      <c r="CHP88" s="294">
        <f>(CHP$87*$B101+SUM($F$8:$F$10)-((CHP$87*$B101+SUM($F$8:$F$10))/$F$11*$F$40)-($F$27*CHP$87/$D$7)-SUM($F$14:$F$26,$F$28:$F$33,$F$35:$F$36,$F$41))</f>
        <v>-533.82179022363027</v>
      </c>
      <c r="CHQ88" s="294">
        <f>(CHQ$87*$B101+SUM($F$8:$F$10)-((CHQ$87*$B101+SUM($F$8:$F$10))/$F$11*$F$40)-($F$27*CHQ$87/$D$7)-SUM($F$14:$F$26,$F$28:$F$33,$F$35:$F$36,$F$41))</f>
        <v>-533.82179022363027</v>
      </c>
      <c r="CHR88" s="294">
        <f>(CHR$87*$B101+SUM($F$8:$F$10)-((CHR$87*$B101+SUM($F$8:$F$10))/$F$11*$F$40)-($F$27*CHR$87/$D$7)-SUM($F$14:$F$26,$F$28:$F$33,$F$35:$F$36,$F$41))</f>
        <v>-533.82179022363027</v>
      </c>
      <c r="CHS88" s="294">
        <f>(CHS$87*$B101+SUM($F$8:$F$10)-((CHS$87*$B101+SUM($F$8:$F$10))/$F$11*$F$40)-($F$27*CHS$87/$D$7)-SUM($F$14:$F$26,$F$28:$F$33,$F$35:$F$36,$F$41))</f>
        <v>-533.82179022363027</v>
      </c>
      <c r="CHT88" s="294">
        <f>(CHT$87*$B101+SUM($F$8:$F$10)-((CHT$87*$B101+SUM($F$8:$F$10))/$F$11*$F$40)-($F$27*CHT$87/$D$7)-SUM($F$14:$F$26,$F$28:$F$33,$F$35:$F$36,$F$41))</f>
        <v>-533.82179022363027</v>
      </c>
      <c r="CHU88" s="294">
        <f>(CHU$87*$B101+SUM($F$8:$F$10)-((CHU$87*$B101+SUM($F$8:$F$10))/$F$11*$F$40)-($F$27*CHU$87/$D$7)-SUM($F$14:$F$26,$F$28:$F$33,$F$35:$F$36,$F$41))</f>
        <v>-533.82179022363027</v>
      </c>
      <c r="CHV88" s="294">
        <f>(CHV$87*$B101+SUM($F$8:$F$10)-((CHV$87*$B101+SUM($F$8:$F$10))/$F$11*$F$40)-($F$27*CHV$87/$D$7)-SUM($F$14:$F$26,$F$28:$F$33,$F$35:$F$36,$F$41))</f>
        <v>-533.82179022363027</v>
      </c>
      <c r="CHW88" s="294">
        <f>(CHW$87*$B101+SUM($F$8:$F$10)-((CHW$87*$B101+SUM($F$8:$F$10))/$F$11*$F$40)-($F$27*CHW$87/$D$7)-SUM($F$14:$F$26,$F$28:$F$33,$F$35:$F$36,$F$41))</f>
        <v>-533.82179022363027</v>
      </c>
      <c r="CHX88" s="294">
        <f>(CHX$87*$B101+SUM($F$8:$F$10)-((CHX$87*$B101+SUM($F$8:$F$10))/$F$11*$F$40)-($F$27*CHX$87/$D$7)-SUM($F$14:$F$26,$F$28:$F$33,$F$35:$F$36,$F$41))</f>
        <v>-533.82179022363027</v>
      </c>
      <c r="CHY88" s="294">
        <f>(CHY$87*$B101+SUM($F$8:$F$10)-((CHY$87*$B101+SUM($F$8:$F$10))/$F$11*$F$40)-($F$27*CHY$87/$D$7)-SUM($F$14:$F$26,$F$28:$F$33,$F$35:$F$36,$F$41))</f>
        <v>-533.82179022363027</v>
      </c>
      <c r="CHZ88" s="294">
        <f>(CHZ$87*$B101+SUM($F$8:$F$10)-((CHZ$87*$B101+SUM($F$8:$F$10))/$F$11*$F$40)-($F$27*CHZ$87/$D$7)-SUM($F$14:$F$26,$F$28:$F$33,$F$35:$F$36,$F$41))</f>
        <v>-533.82179022363027</v>
      </c>
      <c r="CIA88" s="294">
        <f>(CIA$87*$B101+SUM($F$8:$F$10)-((CIA$87*$B101+SUM($F$8:$F$10))/$F$11*$F$40)-($F$27*CIA$87/$D$7)-SUM($F$14:$F$26,$F$28:$F$33,$F$35:$F$36,$F$41))</f>
        <v>-533.82179022363027</v>
      </c>
      <c r="CIB88" s="294">
        <f>(CIB$87*$B101+SUM($F$8:$F$10)-((CIB$87*$B101+SUM($F$8:$F$10))/$F$11*$F$40)-($F$27*CIB$87/$D$7)-SUM($F$14:$F$26,$F$28:$F$33,$F$35:$F$36,$F$41))</f>
        <v>-533.82179022363027</v>
      </c>
      <c r="CIC88" s="294">
        <f>(CIC$87*$B101+SUM($F$8:$F$10)-((CIC$87*$B101+SUM($F$8:$F$10))/$F$11*$F$40)-($F$27*CIC$87/$D$7)-SUM($F$14:$F$26,$F$28:$F$33,$F$35:$F$36,$F$41))</f>
        <v>-533.82179022363027</v>
      </c>
      <c r="CID88" s="294">
        <f>(CID$87*$B101+SUM($F$8:$F$10)-((CID$87*$B101+SUM($F$8:$F$10))/$F$11*$F$40)-($F$27*CID$87/$D$7)-SUM($F$14:$F$26,$F$28:$F$33,$F$35:$F$36,$F$41))</f>
        <v>-533.82179022363027</v>
      </c>
      <c r="CIE88" s="294">
        <f>(CIE$87*$B101+SUM($F$8:$F$10)-((CIE$87*$B101+SUM($F$8:$F$10))/$F$11*$F$40)-($F$27*CIE$87/$D$7)-SUM($F$14:$F$26,$F$28:$F$33,$F$35:$F$36,$F$41))</f>
        <v>-533.82179022363027</v>
      </c>
      <c r="CIF88" s="294">
        <f>(CIF$87*$B101+SUM($F$8:$F$10)-((CIF$87*$B101+SUM($F$8:$F$10))/$F$11*$F$40)-($F$27*CIF$87/$D$7)-SUM($F$14:$F$26,$F$28:$F$33,$F$35:$F$36,$F$41))</f>
        <v>-533.82179022363027</v>
      </c>
      <c r="CIG88" s="294">
        <f>(CIG$87*$B101+SUM($F$8:$F$10)-((CIG$87*$B101+SUM($F$8:$F$10))/$F$11*$F$40)-($F$27*CIG$87/$D$7)-SUM($F$14:$F$26,$F$28:$F$33,$F$35:$F$36,$F$41))</f>
        <v>-533.82179022363027</v>
      </c>
      <c r="CIH88" s="294">
        <f>(CIH$87*$B101+SUM($F$8:$F$10)-((CIH$87*$B101+SUM($F$8:$F$10))/$F$11*$F$40)-($F$27*CIH$87/$D$7)-SUM($F$14:$F$26,$F$28:$F$33,$F$35:$F$36,$F$41))</f>
        <v>-533.82179022363027</v>
      </c>
      <c r="CII88" s="294">
        <f>(CII$87*$B101+SUM($F$8:$F$10)-((CII$87*$B101+SUM($F$8:$F$10))/$F$11*$F$40)-($F$27*CII$87/$D$7)-SUM($F$14:$F$26,$F$28:$F$33,$F$35:$F$36,$F$41))</f>
        <v>-533.82179022363027</v>
      </c>
      <c r="CIJ88" s="294">
        <f>(CIJ$87*$B101+SUM($F$8:$F$10)-((CIJ$87*$B101+SUM($F$8:$F$10))/$F$11*$F$40)-($F$27*CIJ$87/$D$7)-SUM($F$14:$F$26,$F$28:$F$33,$F$35:$F$36,$F$41))</f>
        <v>-533.82179022363027</v>
      </c>
      <c r="CIK88" s="294">
        <f>(CIK$87*$B101+SUM($F$8:$F$10)-((CIK$87*$B101+SUM($F$8:$F$10))/$F$11*$F$40)-($F$27*CIK$87/$D$7)-SUM($F$14:$F$26,$F$28:$F$33,$F$35:$F$36,$F$41))</f>
        <v>-533.82179022363027</v>
      </c>
      <c r="CIL88" s="294">
        <f>(CIL$87*$B101+SUM($F$8:$F$10)-((CIL$87*$B101+SUM($F$8:$F$10))/$F$11*$F$40)-($F$27*CIL$87/$D$7)-SUM($F$14:$F$26,$F$28:$F$33,$F$35:$F$36,$F$41))</f>
        <v>-533.82179022363027</v>
      </c>
      <c r="CIM88" s="294">
        <f>(CIM$87*$B101+SUM($F$8:$F$10)-((CIM$87*$B101+SUM($F$8:$F$10))/$F$11*$F$40)-($F$27*CIM$87/$D$7)-SUM($F$14:$F$26,$F$28:$F$33,$F$35:$F$36,$F$41))</f>
        <v>-533.82179022363027</v>
      </c>
      <c r="CIN88" s="294">
        <f>(CIN$87*$B101+SUM($F$8:$F$10)-((CIN$87*$B101+SUM($F$8:$F$10))/$F$11*$F$40)-($F$27*CIN$87/$D$7)-SUM($F$14:$F$26,$F$28:$F$33,$F$35:$F$36,$F$41))</f>
        <v>-533.82179022363027</v>
      </c>
      <c r="CIO88" s="294">
        <f>(CIO$87*$B101+SUM($F$8:$F$10)-((CIO$87*$B101+SUM($F$8:$F$10))/$F$11*$F$40)-($F$27*CIO$87/$D$7)-SUM($F$14:$F$26,$F$28:$F$33,$F$35:$F$36,$F$41))</f>
        <v>-533.82179022363027</v>
      </c>
      <c r="CIP88" s="294">
        <f>(CIP$87*$B101+SUM($F$8:$F$10)-((CIP$87*$B101+SUM($F$8:$F$10))/$F$11*$F$40)-($F$27*CIP$87/$D$7)-SUM($F$14:$F$26,$F$28:$F$33,$F$35:$F$36,$F$41))</f>
        <v>-533.82179022363027</v>
      </c>
      <c r="CIQ88" s="294">
        <f>(CIQ$87*$B101+SUM($F$8:$F$10)-((CIQ$87*$B101+SUM($F$8:$F$10))/$F$11*$F$40)-($F$27*CIQ$87/$D$7)-SUM($F$14:$F$26,$F$28:$F$33,$F$35:$F$36,$F$41))</f>
        <v>-533.82179022363027</v>
      </c>
      <c r="CIR88" s="294">
        <f>(CIR$87*$B101+SUM($F$8:$F$10)-((CIR$87*$B101+SUM($F$8:$F$10))/$F$11*$F$40)-($F$27*CIR$87/$D$7)-SUM($F$14:$F$26,$F$28:$F$33,$F$35:$F$36,$F$41))</f>
        <v>-533.82179022363027</v>
      </c>
      <c r="CIS88" s="294">
        <f>(CIS$87*$B101+SUM($F$8:$F$10)-((CIS$87*$B101+SUM($F$8:$F$10))/$F$11*$F$40)-($F$27*CIS$87/$D$7)-SUM($F$14:$F$26,$F$28:$F$33,$F$35:$F$36,$F$41))</f>
        <v>-533.82179022363027</v>
      </c>
      <c r="CIT88" s="294">
        <f>(CIT$87*$B101+SUM($F$8:$F$10)-((CIT$87*$B101+SUM($F$8:$F$10))/$F$11*$F$40)-($F$27*CIT$87/$D$7)-SUM($F$14:$F$26,$F$28:$F$33,$F$35:$F$36,$F$41))</f>
        <v>-533.82179022363027</v>
      </c>
      <c r="CIU88" s="294">
        <f>(CIU$87*$B101+SUM($F$8:$F$10)-((CIU$87*$B101+SUM($F$8:$F$10))/$F$11*$F$40)-($F$27*CIU$87/$D$7)-SUM($F$14:$F$26,$F$28:$F$33,$F$35:$F$36,$F$41))</f>
        <v>-533.82179022363027</v>
      </c>
      <c r="CIV88" s="294">
        <f>(CIV$87*$B101+SUM($F$8:$F$10)-((CIV$87*$B101+SUM($F$8:$F$10))/$F$11*$F$40)-($F$27*CIV$87/$D$7)-SUM($F$14:$F$26,$F$28:$F$33,$F$35:$F$36,$F$41))</f>
        <v>-533.82179022363027</v>
      </c>
      <c r="CIW88" s="294">
        <f>(CIW$87*$B101+SUM($F$8:$F$10)-((CIW$87*$B101+SUM($F$8:$F$10))/$F$11*$F$40)-($F$27*CIW$87/$D$7)-SUM($F$14:$F$26,$F$28:$F$33,$F$35:$F$36,$F$41))</f>
        <v>-533.82179022363027</v>
      </c>
      <c r="CIX88" s="294">
        <f>(CIX$87*$B101+SUM($F$8:$F$10)-((CIX$87*$B101+SUM($F$8:$F$10))/$F$11*$F$40)-($F$27*CIX$87/$D$7)-SUM($F$14:$F$26,$F$28:$F$33,$F$35:$F$36,$F$41))</f>
        <v>-533.82179022363027</v>
      </c>
      <c r="CIY88" s="294">
        <f>(CIY$87*$B101+SUM($F$8:$F$10)-((CIY$87*$B101+SUM($F$8:$F$10))/$F$11*$F$40)-($F$27*CIY$87/$D$7)-SUM($F$14:$F$26,$F$28:$F$33,$F$35:$F$36,$F$41))</f>
        <v>-533.82179022363027</v>
      </c>
      <c r="CIZ88" s="294">
        <f>(CIZ$87*$B101+SUM($F$8:$F$10)-((CIZ$87*$B101+SUM($F$8:$F$10))/$F$11*$F$40)-($F$27*CIZ$87/$D$7)-SUM($F$14:$F$26,$F$28:$F$33,$F$35:$F$36,$F$41))</f>
        <v>-533.82179022363027</v>
      </c>
      <c r="CJA88" s="294">
        <f>(CJA$87*$B101+SUM($F$8:$F$10)-((CJA$87*$B101+SUM($F$8:$F$10))/$F$11*$F$40)-($F$27*CJA$87/$D$7)-SUM($F$14:$F$26,$F$28:$F$33,$F$35:$F$36,$F$41))</f>
        <v>-533.82179022363027</v>
      </c>
      <c r="CJB88" s="294">
        <f>(CJB$87*$B101+SUM($F$8:$F$10)-((CJB$87*$B101+SUM($F$8:$F$10))/$F$11*$F$40)-($F$27*CJB$87/$D$7)-SUM($F$14:$F$26,$F$28:$F$33,$F$35:$F$36,$F$41))</f>
        <v>-533.82179022363027</v>
      </c>
      <c r="CJC88" s="294">
        <f>(CJC$87*$B101+SUM($F$8:$F$10)-((CJC$87*$B101+SUM($F$8:$F$10))/$F$11*$F$40)-($F$27*CJC$87/$D$7)-SUM($F$14:$F$26,$F$28:$F$33,$F$35:$F$36,$F$41))</f>
        <v>-533.82179022363027</v>
      </c>
      <c r="CJD88" s="294">
        <f>(CJD$87*$B101+SUM($F$8:$F$10)-((CJD$87*$B101+SUM($F$8:$F$10))/$F$11*$F$40)-($F$27*CJD$87/$D$7)-SUM($F$14:$F$26,$F$28:$F$33,$F$35:$F$36,$F$41))</f>
        <v>-533.82179022363027</v>
      </c>
      <c r="CJE88" s="294">
        <f>(CJE$87*$B101+SUM($F$8:$F$10)-((CJE$87*$B101+SUM($F$8:$F$10))/$F$11*$F$40)-($F$27*CJE$87/$D$7)-SUM($F$14:$F$26,$F$28:$F$33,$F$35:$F$36,$F$41))</f>
        <v>-533.82179022363027</v>
      </c>
      <c r="CJF88" s="294">
        <f>(CJF$87*$B101+SUM($F$8:$F$10)-((CJF$87*$B101+SUM($F$8:$F$10))/$F$11*$F$40)-($F$27*CJF$87/$D$7)-SUM($F$14:$F$26,$F$28:$F$33,$F$35:$F$36,$F$41))</f>
        <v>-533.82179022363027</v>
      </c>
      <c r="CJG88" s="294">
        <f>(CJG$87*$B101+SUM($F$8:$F$10)-((CJG$87*$B101+SUM($F$8:$F$10))/$F$11*$F$40)-($F$27*CJG$87/$D$7)-SUM($F$14:$F$26,$F$28:$F$33,$F$35:$F$36,$F$41))</f>
        <v>-533.82179022363027</v>
      </c>
      <c r="CJH88" s="294">
        <f>(CJH$87*$B101+SUM($F$8:$F$10)-((CJH$87*$B101+SUM($F$8:$F$10))/$F$11*$F$40)-($F$27*CJH$87/$D$7)-SUM($F$14:$F$26,$F$28:$F$33,$F$35:$F$36,$F$41))</f>
        <v>-533.82179022363027</v>
      </c>
      <c r="CJI88" s="294">
        <f>(CJI$87*$B101+SUM($F$8:$F$10)-((CJI$87*$B101+SUM($F$8:$F$10))/$F$11*$F$40)-($F$27*CJI$87/$D$7)-SUM($F$14:$F$26,$F$28:$F$33,$F$35:$F$36,$F$41))</f>
        <v>-533.82179022363027</v>
      </c>
      <c r="CJJ88" s="294">
        <f>(CJJ$87*$B101+SUM($F$8:$F$10)-((CJJ$87*$B101+SUM($F$8:$F$10))/$F$11*$F$40)-($F$27*CJJ$87/$D$7)-SUM($F$14:$F$26,$F$28:$F$33,$F$35:$F$36,$F$41))</f>
        <v>-533.82179022363027</v>
      </c>
      <c r="CJK88" s="294">
        <f>(CJK$87*$B101+SUM($F$8:$F$10)-((CJK$87*$B101+SUM($F$8:$F$10))/$F$11*$F$40)-($F$27*CJK$87/$D$7)-SUM($F$14:$F$26,$F$28:$F$33,$F$35:$F$36,$F$41))</f>
        <v>-533.82179022363027</v>
      </c>
      <c r="CJL88" s="294">
        <f>(CJL$87*$B101+SUM($F$8:$F$10)-((CJL$87*$B101+SUM($F$8:$F$10))/$F$11*$F$40)-($F$27*CJL$87/$D$7)-SUM($F$14:$F$26,$F$28:$F$33,$F$35:$F$36,$F$41))</f>
        <v>-533.82179022363027</v>
      </c>
      <c r="CJM88" s="294">
        <f>(CJM$87*$B101+SUM($F$8:$F$10)-((CJM$87*$B101+SUM($F$8:$F$10))/$F$11*$F$40)-($F$27*CJM$87/$D$7)-SUM($F$14:$F$26,$F$28:$F$33,$F$35:$F$36,$F$41))</f>
        <v>-533.82179022363027</v>
      </c>
      <c r="CJN88" s="294">
        <f>(CJN$87*$B101+SUM($F$8:$F$10)-((CJN$87*$B101+SUM($F$8:$F$10))/$F$11*$F$40)-($F$27*CJN$87/$D$7)-SUM($F$14:$F$26,$F$28:$F$33,$F$35:$F$36,$F$41))</f>
        <v>-533.82179022363027</v>
      </c>
      <c r="CJO88" s="294">
        <f>(CJO$87*$B101+SUM($F$8:$F$10)-((CJO$87*$B101+SUM($F$8:$F$10))/$F$11*$F$40)-($F$27*CJO$87/$D$7)-SUM($F$14:$F$26,$F$28:$F$33,$F$35:$F$36,$F$41))</f>
        <v>-533.82179022363027</v>
      </c>
      <c r="CJP88" s="294">
        <f>(CJP$87*$B101+SUM($F$8:$F$10)-((CJP$87*$B101+SUM($F$8:$F$10))/$F$11*$F$40)-($F$27*CJP$87/$D$7)-SUM($F$14:$F$26,$F$28:$F$33,$F$35:$F$36,$F$41))</f>
        <v>-533.82179022363027</v>
      </c>
      <c r="CJQ88" s="294">
        <f>(CJQ$87*$B101+SUM($F$8:$F$10)-((CJQ$87*$B101+SUM($F$8:$F$10))/$F$11*$F$40)-($F$27*CJQ$87/$D$7)-SUM($F$14:$F$26,$F$28:$F$33,$F$35:$F$36,$F$41))</f>
        <v>-533.82179022363027</v>
      </c>
      <c r="CJR88" s="294">
        <f>(CJR$87*$B101+SUM($F$8:$F$10)-((CJR$87*$B101+SUM($F$8:$F$10))/$F$11*$F$40)-($F$27*CJR$87/$D$7)-SUM($F$14:$F$26,$F$28:$F$33,$F$35:$F$36,$F$41))</f>
        <v>-533.82179022363027</v>
      </c>
      <c r="CJS88" s="294">
        <f>(CJS$87*$B101+SUM($F$8:$F$10)-((CJS$87*$B101+SUM($F$8:$F$10))/$F$11*$F$40)-($F$27*CJS$87/$D$7)-SUM($F$14:$F$26,$F$28:$F$33,$F$35:$F$36,$F$41))</f>
        <v>-533.82179022363027</v>
      </c>
      <c r="CJT88" s="294">
        <f>(CJT$87*$B101+SUM($F$8:$F$10)-((CJT$87*$B101+SUM($F$8:$F$10))/$F$11*$F$40)-($F$27*CJT$87/$D$7)-SUM($F$14:$F$26,$F$28:$F$33,$F$35:$F$36,$F$41))</f>
        <v>-533.82179022363027</v>
      </c>
      <c r="CJU88" s="294">
        <f>(CJU$87*$B101+SUM($F$8:$F$10)-((CJU$87*$B101+SUM($F$8:$F$10))/$F$11*$F$40)-($F$27*CJU$87/$D$7)-SUM($F$14:$F$26,$F$28:$F$33,$F$35:$F$36,$F$41))</f>
        <v>-533.82179022363027</v>
      </c>
      <c r="CJV88" s="294">
        <f>(CJV$87*$B101+SUM($F$8:$F$10)-((CJV$87*$B101+SUM($F$8:$F$10))/$F$11*$F$40)-($F$27*CJV$87/$D$7)-SUM($F$14:$F$26,$F$28:$F$33,$F$35:$F$36,$F$41))</f>
        <v>-533.82179022363027</v>
      </c>
      <c r="CJW88" s="294">
        <f>(CJW$87*$B101+SUM($F$8:$F$10)-((CJW$87*$B101+SUM($F$8:$F$10))/$F$11*$F$40)-($F$27*CJW$87/$D$7)-SUM($F$14:$F$26,$F$28:$F$33,$F$35:$F$36,$F$41))</f>
        <v>-533.82179022363027</v>
      </c>
      <c r="CJX88" s="294">
        <f>(CJX$87*$B101+SUM($F$8:$F$10)-((CJX$87*$B101+SUM($F$8:$F$10))/$F$11*$F$40)-($F$27*CJX$87/$D$7)-SUM($F$14:$F$26,$F$28:$F$33,$F$35:$F$36,$F$41))</f>
        <v>-533.82179022363027</v>
      </c>
      <c r="CJY88" s="294">
        <f>(CJY$87*$B101+SUM($F$8:$F$10)-((CJY$87*$B101+SUM($F$8:$F$10))/$F$11*$F$40)-($F$27*CJY$87/$D$7)-SUM($F$14:$F$26,$F$28:$F$33,$F$35:$F$36,$F$41))</f>
        <v>-533.82179022363027</v>
      </c>
      <c r="CJZ88" s="294">
        <f>(CJZ$87*$B101+SUM($F$8:$F$10)-((CJZ$87*$B101+SUM($F$8:$F$10))/$F$11*$F$40)-($F$27*CJZ$87/$D$7)-SUM($F$14:$F$26,$F$28:$F$33,$F$35:$F$36,$F$41))</f>
        <v>-533.82179022363027</v>
      </c>
      <c r="CKA88" s="294">
        <f>(CKA$87*$B101+SUM($F$8:$F$10)-((CKA$87*$B101+SUM($F$8:$F$10))/$F$11*$F$40)-($F$27*CKA$87/$D$7)-SUM($F$14:$F$26,$F$28:$F$33,$F$35:$F$36,$F$41))</f>
        <v>-533.82179022363027</v>
      </c>
      <c r="CKB88" s="294">
        <f>(CKB$87*$B101+SUM($F$8:$F$10)-((CKB$87*$B101+SUM($F$8:$F$10))/$F$11*$F$40)-($F$27*CKB$87/$D$7)-SUM($F$14:$F$26,$F$28:$F$33,$F$35:$F$36,$F$41))</f>
        <v>-533.82179022363027</v>
      </c>
      <c r="CKC88" s="294">
        <f>(CKC$87*$B101+SUM($F$8:$F$10)-((CKC$87*$B101+SUM($F$8:$F$10))/$F$11*$F$40)-($F$27*CKC$87/$D$7)-SUM($F$14:$F$26,$F$28:$F$33,$F$35:$F$36,$F$41))</f>
        <v>-533.82179022363027</v>
      </c>
      <c r="CKD88" s="294">
        <f>(CKD$87*$B101+SUM($F$8:$F$10)-((CKD$87*$B101+SUM($F$8:$F$10))/$F$11*$F$40)-($F$27*CKD$87/$D$7)-SUM($F$14:$F$26,$F$28:$F$33,$F$35:$F$36,$F$41))</f>
        <v>-533.82179022363027</v>
      </c>
      <c r="CKE88" s="294">
        <f>(CKE$87*$B101+SUM($F$8:$F$10)-((CKE$87*$B101+SUM($F$8:$F$10))/$F$11*$F$40)-($F$27*CKE$87/$D$7)-SUM($F$14:$F$26,$F$28:$F$33,$F$35:$F$36,$F$41))</f>
        <v>-533.82179022363027</v>
      </c>
      <c r="CKF88" s="294">
        <f>(CKF$87*$B101+SUM($F$8:$F$10)-((CKF$87*$B101+SUM($F$8:$F$10))/$F$11*$F$40)-($F$27*CKF$87/$D$7)-SUM($F$14:$F$26,$F$28:$F$33,$F$35:$F$36,$F$41))</f>
        <v>-533.82179022363027</v>
      </c>
      <c r="CKG88" s="294">
        <f>(CKG$87*$B101+SUM($F$8:$F$10)-((CKG$87*$B101+SUM($F$8:$F$10))/$F$11*$F$40)-($F$27*CKG$87/$D$7)-SUM($F$14:$F$26,$F$28:$F$33,$F$35:$F$36,$F$41))</f>
        <v>-533.82179022363027</v>
      </c>
      <c r="CKH88" s="294">
        <f>(CKH$87*$B101+SUM($F$8:$F$10)-((CKH$87*$B101+SUM($F$8:$F$10))/$F$11*$F$40)-($F$27*CKH$87/$D$7)-SUM($F$14:$F$26,$F$28:$F$33,$F$35:$F$36,$F$41))</f>
        <v>-533.82179022363027</v>
      </c>
      <c r="CKI88" s="294">
        <f>(CKI$87*$B101+SUM($F$8:$F$10)-((CKI$87*$B101+SUM($F$8:$F$10))/$F$11*$F$40)-($F$27*CKI$87/$D$7)-SUM($F$14:$F$26,$F$28:$F$33,$F$35:$F$36,$F$41))</f>
        <v>-533.82179022363027</v>
      </c>
      <c r="CKJ88" s="294">
        <f>(CKJ$87*$B101+SUM($F$8:$F$10)-((CKJ$87*$B101+SUM($F$8:$F$10))/$F$11*$F$40)-($F$27*CKJ$87/$D$7)-SUM($F$14:$F$26,$F$28:$F$33,$F$35:$F$36,$F$41))</f>
        <v>-533.82179022363027</v>
      </c>
      <c r="CKK88" s="294">
        <f>(CKK$87*$B101+SUM($F$8:$F$10)-((CKK$87*$B101+SUM($F$8:$F$10))/$F$11*$F$40)-($F$27*CKK$87/$D$7)-SUM($F$14:$F$26,$F$28:$F$33,$F$35:$F$36,$F$41))</f>
        <v>-533.82179022363027</v>
      </c>
      <c r="CKL88" s="294">
        <f>(CKL$87*$B101+SUM($F$8:$F$10)-((CKL$87*$B101+SUM($F$8:$F$10))/$F$11*$F$40)-($F$27*CKL$87/$D$7)-SUM($F$14:$F$26,$F$28:$F$33,$F$35:$F$36,$F$41))</f>
        <v>-533.82179022363027</v>
      </c>
      <c r="CKM88" s="294">
        <f>(CKM$87*$B101+SUM($F$8:$F$10)-((CKM$87*$B101+SUM($F$8:$F$10))/$F$11*$F$40)-($F$27*CKM$87/$D$7)-SUM($F$14:$F$26,$F$28:$F$33,$F$35:$F$36,$F$41))</f>
        <v>-533.82179022363027</v>
      </c>
      <c r="CKN88" s="294">
        <f>(CKN$87*$B101+SUM($F$8:$F$10)-((CKN$87*$B101+SUM($F$8:$F$10))/$F$11*$F$40)-($F$27*CKN$87/$D$7)-SUM($F$14:$F$26,$F$28:$F$33,$F$35:$F$36,$F$41))</f>
        <v>-533.82179022363027</v>
      </c>
      <c r="CKO88" s="294">
        <f>(CKO$87*$B101+SUM($F$8:$F$10)-((CKO$87*$B101+SUM($F$8:$F$10))/$F$11*$F$40)-($F$27*CKO$87/$D$7)-SUM($F$14:$F$26,$F$28:$F$33,$F$35:$F$36,$F$41))</f>
        <v>-533.82179022363027</v>
      </c>
      <c r="CKP88" s="294">
        <f>(CKP$87*$B101+SUM($F$8:$F$10)-((CKP$87*$B101+SUM($F$8:$F$10))/$F$11*$F$40)-($F$27*CKP$87/$D$7)-SUM($F$14:$F$26,$F$28:$F$33,$F$35:$F$36,$F$41))</f>
        <v>-533.82179022363027</v>
      </c>
      <c r="CKQ88" s="294">
        <f>(CKQ$87*$B101+SUM($F$8:$F$10)-((CKQ$87*$B101+SUM($F$8:$F$10))/$F$11*$F$40)-($F$27*CKQ$87/$D$7)-SUM($F$14:$F$26,$F$28:$F$33,$F$35:$F$36,$F$41))</f>
        <v>-533.82179022363027</v>
      </c>
      <c r="CKR88" s="294">
        <f>(CKR$87*$B101+SUM($F$8:$F$10)-((CKR$87*$B101+SUM($F$8:$F$10))/$F$11*$F$40)-($F$27*CKR$87/$D$7)-SUM($F$14:$F$26,$F$28:$F$33,$F$35:$F$36,$F$41))</f>
        <v>-533.82179022363027</v>
      </c>
      <c r="CKS88" s="294">
        <f>(CKS$87*$B101+SUM($F$8:$F$10)-((CKS$87*$B101+SUM($F$8:$F$10))/$F$11*$F$40)-($F$27*CKS$87/$D$7)-SUM($F$14:$F$26,$F$28:$F$33,$F$35:$F$36,$F$41))</f>
        <v>-533.82179022363027</v>
      </c>
      <c r="CKT88" s="294">
        <f>(CKT$87*$B101+SUM($F$8:$F$10)-((CKT$87*$B101+SUM($F$8:$F$10))/$F$11*$F$40)-($F$27*CKT$87/$D$7)-SUM($F$14:$F$26,$F$28:$F$33,$F$35:$F$36,$F$41))</f>
        <v>-533.82179022363027</v>
      </c>
      <c r="CKU88" s="294">
        <f>(CKU$87*$B101+SUM($F$8:$F$10)-((CKU$87*$B101+SUM($F$8:$F$10))/$F$11*$F$40)-($F$27*CKU$87/$D$7)-SUM($F$14:$F$26,$F$28:$F$33,$F$35:$F$36,$F$41))</f>
        <v>-533.82179022363027</v>
      </c>
      <c r="CKV88" s="294">
        <f>(CKV$87*$B101+SUM($F$8:$F$10)-((CKV$87*$B101+SUM($F$8:$F$10))/$F$11*$F$40)-($F$27*CKV$87/$D$7)-SUM($F$14:$F$26,$F$28:$F$33,$F$35:$F$36,$F$41))</f>
        <v>-533.82179022363027</v>
      </c>
      <c r="CKW88" s="294">
        <f>(CKW$87*$B101+SUM($F$8:$F$10)-((CKW$87*$B101+SUM($F$8:$F$10))/$F$11*$F$40)-($F$27*CKW$87/$D$7)-SUM($F$14:$F$26,$F$28:$F$33,$F$35:$F$36,$F$41))</f>
        <v>-533.82179022363027</v>
      </c>
      <c r="CKX88" s="294">
        <f>(CKX$87*$B101+SUM($F$8:$F$10)-((CKX$87*$B101+SUM($F$8:$F$10))/$F$11*$F$40)-($F$27*CKX$87/$D$7)-SUM($F$14:$F$26,$F$28:$F$33,$F$35:$F$36,$F$41))</f>
        <v>-533.82179022363027</v>
      </c>
      <c r="CKY88" s="294">
        <f>(CKY$87*$B101+SUM($F$8:$F$10)-((CKY$87*$B101+SUM($F$8:$F$10))/$F$11*$F$40)-($F$27*CKY$87/$D$7)-SUM($F$14:$F$26,$F$28:$F$33,$F$35:$F$36,$F$41))</f>
        <v>-533.82179022363027</v>
      </c>
      <c r="CKZ88" s="294">
        <f>(CKZ$87*$B101+SUM($F$8:$F$10)-((CKZ$87*$B101+SUM($F$8:$F$10))/$F$11*$F$40)-($F$27*CKZ$87/$D$7)-SUM($F$14:$F$26,$F$28:$F$33,$F$35:$F$36,$F$41))</f>
        <v>-533.82179022363027</v>
      </c>
      <c r="CLA88" s="294">
        <f>(CLA$87*$B101+SUM($F$8:$F$10)-((CLA$87*$B101+SUM($F$8:$F$10))/$F$11*$F$40)-($F$27*CLA$87/$D$7)-SUM($F$14:$F$26,$F$28:$F$33,$F$35:$F$36,$F$41))</f>
        <v>-533.82179022363027</v>
      </c>
      <c r="CLB88" s="294">
        <f>(CLB$87*$B101+SUM($F$8:$F$10)-((CLB$87*$B101+SUM($F$8:$F$10))/$F$11*$F$40)-($F$27*CLB$87/$D$7)-SUM($F$14:$F$26,$F$28:$F$33,$F$35:$F$36,$F$41))</f>
        <v>-533.82179022363027</v>
      </c>
      <c r="CLC88" s="294">
        <f>(CLC$87*$B101+SUM($F$8:$F$10)-((CLC$87*$B101+SUM($F$8:$F$10))/$F$11*$F$40)-($F$27*CLC$87/$D$7)-SUM($F$14:$F$26,$F$28:$F$33,$F$35:$F$36,$F$41))</f>
        <v>-533.82179022363027</v>
      </c>
      <c r="CLD88" s="294">
        <f>(CLD$87*$B101+SUM($F$8:$F$10)-((CLD$87*$B101+SUM($F$8:$F$10))/$F$11*$F$40)-($F$27*CLD$87/$D$7)-SUM($F$14:$F$26,$F$28:$F$33,$F$35:$F$36,$F$41))</f>
        <v>-533.82179022363027</v>
      </c>
      <c r="CLE88" s="294">
        <f>(CLE$87*$B101+SUM($F$8:$F$10)-((CLE$87*$B101+SUM($F$8:$F$10))/$F$11*$F$40)-($F$27*CLE$87/$D$7)-SUM($F$14:$F$26,$F$28:$F$33,$F$35:$F$36,$F$41))</f>
        <v>-533.82179022363027</v>
      </c>
      <c r="CLF88" s="294">
        <f>(CLF$87*$B101+SUM($F$8:$F$10)-((CLF$87*$B101+SUM($F$8:$F$10))/$F$11*$F$40)-($F$27*CLF$87/$D$7)-SUM($F$14:$F$26,$F$28:$F$33,$F$35:$F$36,$F$41))</f>
        <v>-533.82179022363027</v>
      </c>
      <c r="CLG88" s="294">
        <f>(CLG$87*$B101+SUM($F$8:$F$10)-((CLG$87*$B101+SUM($F$8:$F$10))/$F$11*$F$40)-($F$27*CLG$87/$D$7)-SUM($F$14:$F$26,$F$28:$F$33,$F$35:$F$36,$F$41))</f>
        <v>-533.82179022363027</v>
      </c>
      <c r="CLH88" s="294">
        <f>(CLH$87*$B101+SUM($F$8:$F$10)-((CLH$87*$B101+SUM($F$8:$F$10))/$F$11*$F$40)-($F$27*CLH$87/$D$7)-SUM($F$14:$F$26,$F$28:$F$33,$F$35:$F$36,$F$41))</f>
        <v>-533.82179022363027</v>
      </c>
      <c r="CLI88" s="294">
        <f>(CLI$87*$B101+SUM($F$8:$F$10)-((CLI$87*$B101+SUM($F$8:$F$10))/$F$11*$F$40)-($F$27*CLI$87/$D$7)-SUM($F$14:$F$26,$F$28:$F$33,$F$35:$F$36,$F$41))</f>
        <v>-533.82179022363027</v>
      </c>
      <c r="CLJ88" s="294">
        <f>(CLJ$87*$B101+SUM($F$8:$F$10)-((CLJ$87*$B101+SUM($F$8:$F$10))/$F$11*$F$40)-($F$27*CLJ$87/$D$7)-SUM($F$14:$F$26,$F$28:$F$33,$F$35:$F$36,$F$41))</f>
        <v>-533.82179022363027</v>
      </c>
      <c r="CLK88" s="294">
        <f>(CLK$87*$B101+SUM($F$8:$F$10)-((CLK$87*$B101+SUM($F$8:$F$10))/$F$11*$F$40)-($F$27*CLK$87/$D$7)-SUM($F$14:$F$26,$F$28:$F$33,$F$35:$F$36,$F$41))</f>
        <v>-533.82179022363027</v>
      </c>
      <c r="CLL88" s="294">
        <f>(CLL$87*$B101+SUM($F$8:$F$10)-((CLL$87*$B101+SUM($F$8:$F$10))/$F$11*$F$40)-($F$27*CLL$87/$D$7)-SUM($F$14:$F$26,$F$28:$F$33,$F$35:$F$36,$F$41))</f>
        <v>-533.82179022363027</v>
      </c>
      <c r="CLM88" s="294">
        <f>(CLM$87*$B101+SUM($F$8:$F$10)-((CLM$87*$B101+SUM($F$8:$F$10))/$F$11*$F$40)-($F$27*CLM$87/$D$7)-SUM($F$14:$F$26,$F$28:$F$33,$F$35:$F$36,$F$41))</f>
        <v>-533.82179022363027</v>
      </c>
      <c r="CLN88" s="294">
        <f>(CLN$87*$B101+SUM($F$8:$F$10)-((CLN$87*$B101+SUM($F$8:$F$10))/$F$11*$F$40)-($F$27*CLN$87/$D$7)-SUM($F$14:$F$26,$F$28:$F$33,$F$35:$F$36,$F$41))</f>
        <v>-533.82179022363027</v>
      </c>
      <c r="CLO88" s="294">
        <f>(CLO$87*$B101+SUM($F$8:$F$10)-((CLO$87*$B101+SUM($F$8:$F$10))/$F$11*$F$40)-($F$27*CLO$87/$D$7)-SUM($F$14:$F$26,$F$28:$F$33,$F$35:$F$36,$F$41))</f>
        <v>-533.82179022363027</v>
      </c>
      <c r="CLP88" s="294">
        <f>(CLP$87*$B101+SUM($F$8:$F$10)-((CLP$87*$B101+SUM($F$8:$F$10))/$F$11*$F$40)-($F$27*CLP$87/$D$7)-SUM($F$14:$F$26,$F$28:$F$33,$F$35:$F$36,$F$41))</f>
        <v>-533.82179022363027</v>
      </c>
      <c r="CLQ88" s="294">
        <f>(CLQ$87*$B101+SUM($F$8:$F$10)-((CLQ$87*$B101+SUM($F$8:$F$10))/$F$11*$F$40)-($F$27*CLQ$87/$D$7)-SUM($F$14:$F$26,$F$28:$F$33,$F$35:$F$36,$F$41))</f>
        <v>-533.82179022363027</v>
      </c>
      <c r="CLR88" s="294">
        <f>(CLR$87*$B101+SUM($F$8:$F$10)-((CLR$87*$B101+SUM($F$8:$F$10))/$F$11*$F$40)-($F$27*CLR$87/$D$7)-SUM($F$14:$F$26,$F$28:$F$33,$F$35:$F$36,$F$41))</f>
        <v>-533.82179022363027</v>
      </c>
      <c r="CLS88" s="294">
        <f>(CLS$87*$B101+SUM($F$8:$F$10)-((CLS$87*$B101+SUM($F$8:$F$10))/$F$11*$F$40)-($F$27*CLS$87/$D$7)-SUM($F$14:$F$26,$F$28:$F$33,$F$35:$F$36,$F$41))</f>
        <v>-533.82179022363027</v>
      </c>
      <c r="CLT88" s="294">
        <f>(CLT$87*$B101+SUM($F$8:$F$10)-((CLT$87*$B101+SUM($F$8:$F$10))/$F$11*$F$40)-($F$27*CLT$87/$D$7)-SUM($F$14:$F$26,$F$28:$F$33,$F$35:$F$36,$F$41))</f>
        <v>-533.82179022363027</v>
      </c>
      <c r="CLU88" s="294">
        <f>(CLU$87*$B101+SUM($F$8:$F$10)-((CLU$87*$B101+SUM($F$8:$F$10))/$F$11*$F$40)-($F$27*CLU$87/$D$7)-SUM($F$14:$F$26,$F$28:$F$33,$F$35:$F$36,$F$41))</f>
        <v>-533.82179022363027</v>
      </c>
      <c r="CLV88" s="294">
        <f>(CLV$87*$B101+SUM($F$8:$F$10)-((CLV$87*$B101+SUM($F$8:$F$10))/$F$11*$F$40)-($F$27*CLV$87/$D$7)-SUM($F$14:$F$26,$F$28:$F$33,$F$35:$F$36,$F$41))</f>
        <v>-533.82179022363027</v>
      </c>
      <c r="CLW88" s="294">
        <f>(CLW$87*$B101+SUM($F$8:$F$10)-((CLW$87*$B101+SUM($F$8:$F$10))/$F$11*$F$40)-($F$27*CLW$87/$D$7)-SUM($F$14:$F$26,$F$28:$F$33,$F$35:$F$36,$F$41))</f>
        <v>-533.82179022363027</v>
      </c>
      <c r="CLX88" s="294">
        <f>(CLX$87*$B101+SUM($F$8:$F$10)-((CLX$87*$B101+SUM($F$8:$F$10))/$F$11*$F$40)-($F$27*CLX$87/$D$7)-SUM($F$14:$F$26,$F$28:$F$33,$F$35:$F$36,$F$41))</f>
        <v>-533.82179022363027</v>
      </c>
      <c r="CLY88" s="294">
        <f>(CLY$87*$B101+SUM($F$8:$F$10)-((CLY$87*$B101+SUM($F$8:$F$10))/$F$11*$F$40)-($F$27*CLY$87/$D$7)-SUM($F$14:$F$26,$F$28:$F$33,$F$35:$F$36,$F$41))</f>
        <v>-533.82179022363027</v>
      </c>
      <c r="CLZ88" s="294">
        <f>(CLZ$87*$B101+SUM($F$8:$F$10)-((CLZ$87*$B101+SUM($F$8:$F$10))/$F$11*$F$40)-($F$27*CLZ$87/$D$7)-SUM($F$14:$F$26,$F$28:$F$33,$F$35:$F$36,$F$41))</f>
        <v>-533.82179022363027</v>
      </c>
      <c r="CMA88" s="294">
        <f>(CMA$87*$B101+SUM($F$8:$F$10)-((CMA$87*$B101+SUM($F$8:$F$10))/$F$11*$F$40)-($F$27*CMA$87/$D$7)-SUM($F$14:$F$26,$F$28:$F$33,$F$35:$F$36,$F$41))</f>
        <v>-533.82179022363027</v>
      </c>
      <c r="CMB88" s="294">
        <f>(CMB$87*$B101+SUM($F$8:$F$10)-((CMB$87*$B101+SUM($F$8:$F$10))/$F$11*$F$40)-($F$27*CMB$87/$D$7)-SUM($F$14:$F$26,$F$28:$F$33,$F$35:$F$36,$F$41))</f>
        <v>-533.82179022363027</v>
      </c>
      <c r="CMC88" s="294">
        <f>(CMC$87*$B101+SUM($F$8:$F$10)-((CMC$87*$B101+SUM($F$8:$F$10))/$F$11*$F$40)-($F$27*CMC$87/$D$7)-SUM($F$14:$F$26,$F$28:$F$33,$F$35:$F$36,$F$41))</f>
        <v>-533.82179022363027</v>
      </c>
      <c r="CMD88" s="294">
        <f>(CMD$87*$B101+SUM($F$8:$F$10)-((CMD$87*$B101+SUM($F$8:$F$10))/$F$11*$F$40)-($F$27*CMD$87/$D$7)-SUM($F$14:$F$26,$F$28:$F$33,$F$35:$F$36,$F$41))</f>
        <v>-533.82179022363027</v>
      </c>
      <c r="CME88" s="294">
        <f>(CME$87*$B101+SUM($F$8:$F$10)-((CME$87*$B101+SUM($F$8:$F$10))/$F$11*$F$40)-($F$27*CME$87/$D$7)-SUM($F$14:$F$26,$F$28:$F$33,$F$35:$F$36,$F$41))</f>
        <v>-533.82179022363027</v>
      </c>
      <c r="CMF88" s="294">
        <f>(CMF$87*$B101+SUM($F$8:$F$10)-((CMF$87*$B101+SUM($F$8:$F$10))/$F$11*$F$40)-($F$27*CMF$87/$D$7)-SUM($F$14:$F$26,$F$28:$F$33,$F$35:$F$36,$F$41))</f>
        <v>-533.82179022363027</v>
      </c>
      <c r="CMG88" s="294">
        <f>(CMG$87*$B101+SUM($F$8:$F$10)-((CMG$87*$B101+SUM($F$8:$F$10))/$F$11*$F$40)-($F$27*CMG$87/$D$7)-SUM($F$14:$F$26,$F$28:$F$33,$F$35:$F$36,$F$41))</f>
        <v>-533.82179022363027</v>
      </c>
      <c r="CMH88" s="294">
        <f>(CMH$87*$B101+SUM($F$8:$F$10)-((CMH$87*$B101+SUM($F$8:$F$10))/$F$11*$F$40)-($F$27*CMH$87/$D$7)-SUM($F$14:$F$26,$F$28:$F$33,$F$35:$F$36,$F$41))</f>
        <v>-533.82179022363027</v>
      </c>
      <c r="CMI88" s="294">
        <f>(CMI$87*$B101+SUM($F$8:$F$10)-((CMI$87*$B101+SUM($F$8:$F$10))/$F$11*$F$40)-($F$27*CMI$87/$D$7)-SUM($F$14:$F$26,$F$28:$F$33,$F$35:$F$36,$F$41))</f>
        <v>-533.82179022363027</v>
      </c>
      <c r="CMJ88" s="294">
        <f>(CMJ$87*$B101+SUM($F$8:$F$10)-((CMJ$87*$B101+SUM($F$8:$F$10))/$F$11*$F$40)-($F$27*CMJ$87/$D$7)-SUM($F$14:$F$26,$F$28:$F$33,$F$35:$F$36,$F$41))</f>
        <v>-533.82179022363027</v>
      </c>
      <c r="CMK88" s="294">
        <f>(CMK$87*$B101+SUM($F$8:$F$10)-((CMK$87*$B101+SUM($F$8:$F$10))/$F$11*$F$40)-($F$27*CMK$87/$D$7)-SUM($F$14:$F$26,$F$28:$F$33,$F$35:$F$36,$F$41))</f>
        <v>-533.82179022363027</v>
      </c>
      <c r="CML88" s="294">
        <f>(CML$87*$B101+SUM($F$8:$F$10)-((CML$87*$B101+SUM($F$8:$F$10))/$F$11*$F$40)-($F$27*CML$87/$D$7)-SUM($F$14:$F$26,$F$28:$F$33,$F$35:$F$36,$F$41))</f>
        <v>-533.82179022363027</v>
      </c>
      <c r="CMM88" s="294">
        <f>(CMM$87*$B101+SUM($F$8:$F$10)-((CMM$87*$B101+SUM($F$8:$F$10))/$F$11*$F$40)-($F$27*CMM$87/$D$7)-SUM($F$14:$F$26,$F$28:$F$33,$F$35:$F$36,$F$41))</f>
        <v>-533.82179022363027</v>
      </c>
      <c r="CMN88" s="294">
        <f>(CMN$87*$B101+SUM($F$8:$F$10)-((CMN$87*$B101+SUM($F$8:$F$10))/$F$11*$F$40)-($F$27*CMN$87/$D$7)-SUM($F$14:$F$26,$F$28:$F$33,$F$35:$F$36,$F$41))</f>
        <v>-533.82179022363027</v>
      </c>
      <c r="CMO88" s="294">
        <f>(CMO$87*$B101+SUM($F$8:$F$10)-((CMO$87*$B101+SUM($F$8:$F$10))/$F$11*$F$40)-($F$27*CMO$87/$D$7)-SUM($F$14:$F$26,$F$28:$F$33,$F$35:$F$36,$F$41))</f>
        <v>-533.82179022363027</v>
      </c>
      <c r="CMP88" s="294">
        <f>(CMP$87*$B101+SUM($F$8:$F$10)-((CMP$87*$B101+SUM($F$8:$F$10))/$F$11*$F$40)-($F$27*CMP$87/$D$7)-SUM($F$14:$F$26,$F$28:$F$33,$F$35:$F$36,$F$41))</f>
        <v>-533.82179022363027</v>
      </c>
      <c r="CMQ88" s="294">
        <f>(CMQ$87*$B101+SUM($F$8:$F$10)-((CMQ$87*$B101+SUM($F$8:$F$10))/$F$11*$F$40)-($F$27*CMQ$87/$D$7)-SUM($F$14:$F$26,$F$28:$F$33,$F$35:$F$36,$F$41))</f>
        <v>-533.82179022363027</v>
      </c>
      <c r="CMR88" s="294">
        <f>(CMR$87*$B101+SUM($F$8:$F$10)-((CMR$87*$B101+SUM($F$8:$F$10))/$F$11*$F$40)-($F$27*CMR$87/$D$7)-SUM($F$14:$F$26,$F$28:$F$33,$F$35:$F$36,$F$41))</f>
        <v>-533.82179022363027</v>
      </c>
      <c r="CMS88" s="294">
        <f>(CMS$87*$B101+SUM($F$8:$F$10)-((CMS$87*$B101+SUM($F$8:$F$10))/$F$11*$F$40)-($F$27*CMS$87/$D$7)-SUM($F$14:$F$26,$F$28:$F$33,$F$35:$F$36,$F$41))</f>
        <v>-533.82179022363027</v>
      </c>
      <c r="CMT88" s="294">
        <f>(CMT$87*$B101+SUM($F$8:$F$10)-((CMT$87*$B101+SUM($F$8:$F$10))/$F$11*$F$40)-($F$27*CMT$87/$D$7)-SUM($F$14:$F$26,$F$28:$F$33,$F$35:$F$36,$F$41))</f>
        <v>-533.82179022363027</v>
      </c>
      <c r="CMU88" s="294">
        <f>(CMU$87*$B101+SUM($F$8:$F$10)-((CMU$87*$B101+SUM($F$8:$F$10))/$F$11*$F$40)-($F$27*CMU$87/$D$7)-SUM($F$14:$F$26,$F$28:$F$33,$F$35:$F$36,$F$41))</f>
        <v>-533.82179022363027</v>
      </c>
      <c r="CMV88" s="294">
        <f>(CMV$87*$B101+SUM($F$8:$F$10)-((CMV$87*$B101+SUM($F$8:$F$10))/$F$11*$F$40)-($F$27*CMV$87/$D$7)-SUM($F$14:$F$26,$F$28:$F$33,$F$35:$F$36,$F$41))</f>
        <v>-533.82179022363027</v>
      </c>
      <c r="CMW88" s="294">
        <f>(CMW$87*$B101+SUM($F$8:$F$10)-((CMW$87*$B101+SUM($F$8:$F$10))/$F$11*$F$40)-($F$27*CMW$87/$D$7)-SUM($F$14:$F$26,$F$28:$F$33,$F$35:$F$36,$F$41))</f>
        <v>-533.82179022363027</v>
      </c>
      <c r="CMX88" s="294">
        <f>(CMX$87*$B101+SUM($F$8:$F$10)-((CMX$87*$B101+SUM($F$8:$F$10))/$F$11*$F$40)-($F$27*CMX$87/$D$7)-SUM($F$14:$F$26,$F$28:$F$33,$F$35:$F$36,$F$41))</f>
        <v>-533.82179022363027</v>
      </c>
      <c r="CMY88" s="294">
        <f>(CMY$87*$B101+SUM($F$8:$F$10)-((CMY$87*$B101+SUM($F$8:$F$10))/$F$11*$F$40)-($F$27*CMY$87/$D$7)-SUM($F$14:$F$26,$F$28:$F$33,$F$35:$F$36,$F$41))</f>
        <v>-533.82179022363027</v>
      </c>
      <c r="CMZ88" s="294">
        <f>(CMZ$87*$B101+SUM($F$8:$F$10)-((CMZ$87*$B101+SUM($F$8:$F$10))/$F$11*$F$40)-($F$27*CMZ$87/$D$7)-SUM($F$14:$F$26,$F$28:$F$33,$F$35:$F$36,$F$41))</f>
        <v>-533.82179022363027</v>
      </c>
      <c r="CNA88" s="294">
        <f>(CNA$87*$B101+SUM($F$8:$F$10)-((CNA$87*$B101+SUM($F$8:$F$10))/$F$11*$F$40)-($F$27*CNA$87/$D$7)-SUM($F$14:$F$26,$F$28:$F$33,$F$35:$F$36,$F$41))</f>
        <v>-533.82179022363027</v>
      </c>
      <c r="CNB88" s="294">
        <f>(CNB$87*$B101+SUM($F$8:$F$10)-((CNB$87*$B101+SUM($F$8:$F$10))/$F$11*$F$40)-($F$27*CNB$87/$D$7)-SUM($F$14:$F$26,$F$28:$F$33,$F$35:$F$36,$F$41))</f>
        <v>-533.82179022363027</v>
      </c>
      <c r="CNC88" s="294">
        <f>(CNC$87*$B101+SUM($F$8:$F$10)-((CNC$87*$B101+SUM($F$8:$F$10))/$F$11*$F$40)-($F$27*CNC$87/$D$7)-SUM($F$14:$F$26,$F$28:$F$33,$F$35:$F$36,$F$41))</f>
        <v>-533.82179022363027</v>
      </c>
      <c r="CND88" s="294">
        <f>(CND$87*$B101+SUM($F$8:$F$10)-((CND$87*$B101+SUM($F$8:$F$10))/$F$11*$F$40)-($F$27*CND$87/$D$7)-SUM($F$14:$F$26,$F$28:$F$33,$F$35:$F$36,$F$41))</f>
        <v>-533.82179022363027</v>
      </c>
      <c r="CNE88" s="294">
        <f>(CNE$87*$B101+SUM($F$8:$F$10)-((CNE$87*$B101+SUM($F$8:$F$10))/$F$11*$F$40)-($F$27*CNE$87/$D$7)-SUM($F$14:$F$26,$F$28:$F$33,$F$35:$F$36,$F$41))</f>
        <v>-533.82179022363027</v>
      </c>
      <c r="CNF88" s="294">
        <f>(CNF$87*$B101+SUM($F$8:$F$10)-((CNF$87*$B101+SUM($F$8:$F$10))/$F$11*$F$40)-($F$27*CNF$87/$D$7)-SUM($F$14:$F$26,$F$28:$F$33,$F$35:$F$36,$F$41))</f>
        <v>-533.82179022363027</v>
      </c>
      <c r="CNG88" s="294">
        <f>(CNG$87*$B101+SUM($F$8:$F$10)-((CNG$87*$B101+SUM($F$8:$F$10))/$F$11*$F$40)-($F$27*CNG$87/$D$7)-SUM($F$14:$F$26,$F$28:$F$33,$F$35:$F$36,$F$41))</f>
        <v>-533.82179022363027</v>
      </c>
      <c r="CNH88" s="294">
        <f>(CNH$87*$B101+SUM($F$8:$F$10)-((CNH$87*$B101+SUM($F$8:$F$10))/$F$11*$F$40)-($F$27*CNH$87/$D$7)-SUM($F$14:$F$26,$F$28:$F$33,$F$35:$F$36,$F$41))</f>
        <v>-533.82179022363027</v>
      </c>
      <c r="CNI88" s="294">
        <f>(CNI$87*$B101+SUM($F$8:$F$10)-((CNI$87*$B101+SUM($F$8:$F$10))/$F$11*$F$40)-($F$27*CNI$87/$D$7)-SUM($F$14:$F$26,$F$28:$F$33,$F$35:$F$36,$F$41))</f>
        <v>-533.82179022363027</v>
      </c>
      <c r="CNJ88" s="294">
        <f>(CNJ$87*$B101+SUM($F$8:$F$10)-((CNJ$87*$B101+SUM($F$8:$F$10))/$F$11*$F$40)-($F$27*CNJ$87/$D$7)-SUM($F$14:$F$26,$F$28:$F$33,$F$35:$F$36,$F$41))</f>
        <v>-533.82179022363027</v>
      </c>
      <c r="CNK88" s="294">
        <f>(CNK$87*$B101+SUM($F$8:$F$10)-((CNK$87*$B101+SUM($F$8:$F$10))/$F$11*$F$40)-($F$27*CNK$87/$D$7)-SUM($F$14:$F$26,$F$28:$F$33,$F$35:$F$36,$F$41))</f>
        <v>-533.82179022363027</v>
      </c>
      <c r="CNL88" s="294">
        <f>(CNL$87*$B101+SUM($F$8:$F$10)-((CNL$87*$B101+SUM($F$8:$F$10))/$F$11*$F$40)-($F$27*CNL$87/$D$7)-SUM($F$14:$F$26,$F$28:$F$33,$F$35:$F$36,$F$41))</f>
        <v>-533.82179022363027</v>
      </c>
      <c r="CNM88" s="294">
        <f>(CNM$87*$B101+SUM($F$8:$F$10)-((CNM$87*$B101+SUM($F$8:$F$10))/$F$11*$F$40)-($F$27*CNM$87/$D$7)-SUM($F$14:$F$26,$F$28:$F$33,$F$35:$F$36,$F$41))</f>
        <v>-533.82179022363027</v>
      </c>
      <c r="CNN88" s="294">
        <f>(CNN$87*$B101+SUM($F$8:$F$10)-((CNN$87*$B101+SUM($F$8:$F$10))/$F$11*$F$40)-($F$27*CNN$87/$D$7)-SUM($F$14:$F$26,$F$28:$F$33,$F$35:$F$36,$F$41))</f>
        <v>-533.82179022363027</v>
      </c>
      <c r="CNO88" s="294">
        <f>(CNO$87*$B101+SUM($F$8:$F$10)-((CNO$87*$B101+SUM($F$8:$F$10))/$F$11*$F$40)-($F$27*CNO$87/$D$7)-SUM($F$14:$F$26,$F$28:$F$33,$F$35:$F$36,$F$41))</f>
        <v>-533.82179022363027</v>
      </c>
      <c r="CNP88" s="294">
        <f>(CNP$87*$B101+SUM($F$8:$F$10)-((CNP$87*$B101+SUM($F$8:$F$10))/$F$11*$F$40)-($F$27*CNP$87/$D$7)-SUM($F$14:$F$26,$F$28:$F$33,$F$35:$F$36,$F$41))</f>
        <v>-533.82179022363027</v>
      </c>
      <c r="CNQ88" s="294">
        <f>(CNQ$87*$B101+SUM($F$8:$F$10)-((CNQ$87*$B101+SUM($F$8:$F$10))/$F$11*$F$40)-($F$27*CNQ$87/$D$7)-SUM($F$14:$F$26,$F$28:$F$33,$F$35:$F$36,$F$41))</f>
        <v>-533.82179022363027</v>
      </c>
      <c r="CNR88" s="294">
        <f>(CNR$87*$B101+SUM($F$8:$F$10)-((CNR$87*$B101+SUM($F$8:$F$10))/$F$11*$F$40)-($F$27*CNR$87/$D$7)-SUM($F$14:$F$26,$F$28:$F$33,$F$35:$F$36,$F$41))</f>
        <v>-533.82179022363027</v>
      </c>
      <c r="CNS88" s="294">
        <f>(CNS$87*$B101+SUM($F$8:$F$10)-((CNS$87*$B101+SUM($F$8:$F$10))/$F$11*$F$40)-($F$27*CNS$87/$D$7)-SUM($F$14:$F$26,$F$28:$F$33,$F$35:$F$36,$F$41))</f>
        <v>-533.82179022363027</v>
      </c>
      <c r="CNT88" s="294">
        <f>(CNT$87*$B101+SUM($F$8:$F$10)-((CNT$87*$B101+SUM($F$8:$F$10))/$F$11*$F$40)-($F$27*CNT$87/$D$7)-SUM($F$14:$F$26,$F$28:$F$33,$F$35:$F$36,$F$41))</f>
        <v>-533.82179022363027</v>
      </c>
      <c r="CNU88" s="294">
        <f>(CNU$87*$B101+SUM($F$8:$F$10)-((CNU$87*$B101+SUM($F$8:$F$10))/$F$11*$F$40)-($F$27*CNU$87/$D$7)-SUM($F$14:$F$26,$F$28:$F$33,$F$35:$F$36,$F$41))</f>
        <v>-533.82179022363027</v>
      </c>
      <c r="CNV88" s="294">
        <f>(CNV$87*$B101+SUM($F$8:$F$10)-((CNV$87*$B101+SUM($F$8:$F$10))/$F$11*$F$40)-($F$27*CNV$87/$D$7)-SUM($F$14:$F$26,$F$28:$F$33,$F$35:$F$36,$F$41))</f>
        <v>-533.82179022363027</v>
      </c>
      <c r="CNW88" s="294">
        <f>(CNW$87*$B101+SUM($F$8:$F$10)-((CNW$87*$B101+SUM($F$8:$F$10))/$F$11*$F$40)-($F$27*CNW$87/$D$7)-SUM($F$14:$F$26,$F$28:$F$33,$F$35:$F$36,$F$41))</f>
        <v>-533.82179022363027</v>
      </c>
      <c r="CNX88" s="294">
        <f>(CNX$87*$B101+SUM($F$8:$F$10)-((CNX$87*$B101+SUM($F$8:$F$10))/$F$11*$F$40)-($F$27*CNX$87/$D$7)-SUM($F$14:$F$26,$F$28:$F$33,$F$35:$F$36,$F$41))</f>
        <v>-533.82179022363027</v>
      </c>
      <c r="CNY88" s="294">
        <f>(CNY$87*$B101+SUM($F$8:$F$10)-((CNY$87*$B101+SUM($F$8:$F$10))/$F$11*$F$40)-($F$27*CNY$87/$D$7)-SUM($F$14:$F$26,$F$28:$F$33,$F$35:$F$36,$F$41))</f>
        <v>-533.82179022363027</v>
      </c>
      <c r="CNZ88" s="294">
        <f>(CNZ$87*$B101+SUM($F$8:$F$10)-((CNZ$87*$B101+SUM($F$8:$F$10))/$F$11*$F$40)-($F$27*CNZ$87/$D$7)-SUM($F$14:$F$26,$F$28:$F$33,$F$35:$F$36,$F$41))</f>
        <v>-533.82179022363027</v>
      </c>
      <c r="COA88" s="294">
        <f>(COA$87*$B101+SUM($F$8:$F$10)-((COA$87*$B101+SUM($F$8:$F$10))/$F$11*$F$40)-($F$27*COA$87/$D$7)-SUM($F$14:$F$26,$F$28:$F$33,$F$35:$F$36,$F$41))</f>
        <v>-533.82179022363027</v>
      </c>
      <c r="COB88" s="294">
        <f>(COB$87*$B101+SUM($F$8:$F$10)-((COB$87*$B101+SUM($F$8:$F$10))/$F$11*$F$40)-($F$27*COB$87/$D$7)-SUM($F$14:$F$26,$F$28:$F$33,$F$35:$F$36,$F$41))</f>
        <v>-533.82179022363027</v>
      </c>
      <c r="COC88" s="294">
        <f>(COC$87*$B101+SUM($F$8:$F$10)-((COC$87*$B101+SUM($F$8:$F$10))/$F$11*$F$40)-($F$27*COC$87/$D$7)-SUM($F$14:$F$26,$F$28:$F$33,$F$35:$F$36,$F$41))</f>
        <v>-533.82179022363027</v>
      </c>
      <c r="COD88" s="294">
        <f>(COD$87*$B101+SUM($F$8:$F$10)-((COD$87*$B101+SUM($F$8:$F$10))/$F$11*$F$40)-($F$27*COD$87/$D$7)-SUM($F$14:$F$26,$F$28:$F$33,$F$35:$F$36,$F$41))</f>
        <v>-533.82179022363027</v>
      </c>
      <c r="COE88" s="294">
        <f>(COE$87*$B101+SUM($F$8:$F$10)-((COE$87*$B101+SUM($F$8:$F$10))/$F$11*$F$40)-($F$27*COE$87/$D$7)-SUM($F$14:$F$26,$F$28:$F$33,$F$35:$F$36,$F$41))</f>
        <v>-533.82179022363027</v>
      </c>
      <c r="COF88" s="294">
        <f>(COF$87*$B101+SUM($F$8:$F$10)-((COF$87*$B101+SUM($F$8:$F$10))/$F$11*$F$40)-($F$27*COF$87/$D$7)-SUM($F$14:$F$26,$F$28:$F$33,$F$35:$F$36,$F$41))</f>
        <v>-533.82179022363027</v>
      </c>
      <c r="COG88" s="294">
        <f>(COG$87*$B101+SUM($F$8:$F$10)-((COG$87*$B101+SUM($F$8:$F$10))/$F$11*$F$40)-($F$27*COG$87/$D$7)-SUM($F$14:$F$26,$F$28:$F$33,$F$35:$F$36,$F$41))</f>
        <v>-533.82179022363027</v>
      </c>
      <c r="COH88" s="294">
        <f>(COH$87*$B101+SUM($F$8:$F$10)-((COH$87*$B101+SUM($F$8:$F$10))/$F$11*$F$40)-($F$27*COH$87/$D$7)-SUM($F$14:$F$26,$F$28:$F$33,$F$35:$F$36,$F$41))</f>
        <v>-533.82179022363027</v>
      </c>
      <c r="COI88" s="294">
        <f>(COI$87*$B101+SUM($F$8:$F$10)-((COI$87*$B101+SUM($F$8:$F$10))/$F$11*$F$40)-($F$27*COI$87/$D$7)-SUM($F$14:$F$26,$F$28:$F$33,$F$35:$F$36,$F$41))</f>
        <v>-533.82179022363027</v>
      </c>
      <c r="COJ88" s="294">
        <f>(COJ$87*$B101+SUM($F$8:$F$10)-((COJ$87*$B101+SUM($F$8:$F$10))/$F$11*$F$40)-($F$27*COJ$87/$D$7)-SUM($F$14:$F$26,$F$28:$F$33,$F$35:$F$36,$F$41))</f>
        <v>-533.82179022363027</v>
      </c>
      <c r="COK88" s="294">
        <f>(COK$87*$B101+SUM($F$8:$F$10)-((COK$87*$B101+SUM($F$8:$F$10))/$F$11*$F$40)-($F$27*COK$87/$D$7)-SUM($F$14:$F$26,$F$28:$F$33,$F$35:$F$36,$F$41))</f>
        <v>-533.82179022363027</v>
      </c>
      <c r="COL88" s="294">
        <f>(COL$87*$B101+SUM($F$8:$F$10)-((COL$87*$B101+SUM($F$8:$F$10))/$F$11*$F$40)-($F$27*COL$87/$D$7)-SUM($F$14:$F$26,$F$28:$F$33,$F$35:$F$36,$F$41))</f>
        <v>-533.82179022363027</v>
      </c>
      <c r="COM88" s="294">
        <f>(COM$87*$B101+SUM($F$8:$F$10)-((COM$87*$B101+SUM($F$8:$F$10))/$F$11*$F$40)-($F$27*COM$87/$D$7)-SUM($F$14:$F$26,$F$28:$F$33,$F$35:$F$36,$F$41))</f>
        <v>-533.82179022363027</v>
      </c>
      <c r="CON88" s="294">
        <f>(CON$87*$B101+SUM($F$8:$F$10)-((CON$87*$B101+SUM($F$8:$F$10))/$F$11*$F$40)-($F$27*CON$87/$D$7)-SUM($F$14:$F$26,$F$28:$F$33,$F$35:$F$36,$F$41))</f>
        <v>-533.82179022363027</v>
      </c>
      <c r="COO88" s="294">
        <f>(COO$87*$B101+SUM($F$8:$F$10)-((COO$87*$B101+SUM($F$8:$F$10))/$F$11*$F$40)-($F$27*COO$87/$D$7)-SUM($F$14:$F$26,$F$28:$F$33,$F$35:$F$36,$F$41))</f>
        <v>-533.82179022363027</v>
      </c>
      <c r="COP88" s="294">
        <f>(COP$87*$B101+SUM($F$8:$F$10)-((COP$87*$B101+SUM($F$8:$F$10))/$F$11*$F$40)-($F$27*COP$87/$D$7)-SUM($F$14:$F$26,$F$28:$F$33,$F$35:$F$36,$F$41))</f>
        <v>-533.82179022363027</v>
      </c>
      <c r="COQ88" s="294">
        <f>(COQ$87*$B101+SUM($F$8:$F$10)-((COQ$87*$B101+SUM($F$8:$F$10))/$F$11*$F$40)-($F$27*COQ$87/$D$7)-SUM($F$14:$F$26,$F$28:$F$33,$F$35:$F$36,$F$41))</f>
        <v>-533.82179022363027</v>
      </c>
      <c r="COR88" s="294">
        <f>(COR$87*$B101+SUM($F$8:$F$10)-((COR$87*$B101+SUM($F$8:$F$10))/$F$11*$F$40)-($F$27*COR$87/$D$7)-SUM($F$14:$F$26,$F$28:$F$33,$F$35:$F$36,$F$41))</f>
        <v>-533.82179022363027</v>
      </c>
      <c r="COS88" s="294">
        <f>(COS$87*$B101+SUM($F$8:$F$10)-((COS$87*$B101+SUM($F$8:$F$10))/$F$11*$F$40)-($F$27*COS$87/$D$7)-SUM($F$14:$F$26,$F$28:$F$33,$F$35:$F$36,$F$41))</f>
        <v>-533.82179022363027</v>
      </c>
      <c r="COT88" s="294">
        <f>(COT$87*$B101+SUM($F$8:$F$10)-((COT$87*$B101+SUM($F$8:$F$10))/$F$11*$F$40)-($F$27*COT$87/$D$7)-SUM($F$14:$F$26,$F$28:$F$33,$F$35:$F$36,$F$41))</f>
        <v>-533.82179022363027</v>
      </c>
      <c r="COU88" s="294">
        <f>(COU$87*$B101+SUM($F$8:$F$10)-((COU$87*$B101+SUM($F$8:$F$10))/$F$11*$F$40)-($F$27*COU$87/$D$7)-SUM($F$14:$F$26,$F$28:$F$33,$F$35:$F$36,$F$41))</f>
        <v>-533.82179022363027</v>
      </c>
      <c r="COV88" s="294">
        <f>(COV$87*$B101+SUM($F$8:$F$10)-((COV$87*$B101+SUM($F$8:$F$10))/$F$11*$F$40)-($F$27*COV$87/$D$7)-SUM($F$14:$F$26,$F$28:$F$33,$F$35:$F$36,$F$41))</f>
        <v>-533.82179022363027</v>
      </c>
      <c r="COW88" s="294">
        <f>(COW$87*$B101+SUM($F$8:$F$10)-((COW$87*$B101+SUM($F$8:$F$10))/$F$11*$F$40)-($F$27*COW$87/$D$7)-SUM($F$14:$F$26,$F$28:$F$33,$F$35:$F$36,$F$41))</f>
        <v>-533.82179022363027</v>
      </c>
      <c r="COX88" s="294">
        <f>(COX$87*$B101+SUM($F$8:$F$10)-((COX$87*$B101+SUM($F$8:$F$10))/$F$11*$F$40)-($F$27*COX$87/$D$7)-SUM($F$14:$F$26,$F$28:$F$33,$F$35:$F$36,$F$41))</f>
        <v>-533.82179022363027</v>
      </c>
      <c r="COY88" s="294">
        <f>(COY$87*$B101+SUM($F$8:$F$10)-((COY$87*$B101+SUM($F$8:$F$10))/$F$11*$F$40)-($F$27*COY$87/$D$7)-SUM($F$14:$F$26,$F$28:$F$33,$F$35:$F$36,$F$41))</f>
        <v>-533.82179022363027</v>
      </c>
      <c r="COZ88" s="294">
        <f>(COZ$87*$B101+SUM($F$8:$F$10)-((COZ$87*$B101+SUM($F$8:$F$10))/$F$11*$F$40)-($F$27*COZ$87/$D$7)-SUM($F$14:$F$26,$F$28:$F$33,$F$35:$F$36,$F$41))</f>
        <v>-533.82179022363027</v>
      </c>
      <c r="CPA88" s="294">
        <f>(CPA$87*$B101+SUM($F$8:$F$10)-((CPA$87*$B101+SUM($F$8:$F$10))/$F$11*$F$40)-($F$27*CPA$87/$D$7)-SUM($F$14:$F$26,$F$28:$F$33,$F$35:$F$36,$F$41))</f>
        <v>-533.82179022363027</v>
      </c>
      <c r="CPB88" s="294">
        <f>(CPB$87*$B101+SUM($F$8:$F$10)-((CPB$87*$B101+SUM($F$8:$F$10))/$F$11*$F$40)-($F$27*CPB$87/$D$7)-SUM($F$14:$F$26,$F$28:$F$33,$F$35:$F$36,$F$41))</f>
        <v>-533.82179022363027</v>
      </c>
      <c r="CPC88" s="294">
        <f>(CPC$87*$B101+SUM($F$8:$F$10)-((CPC$87*$B101+SUM($F$8:$F$10))/$F$11*$F$40)-($F$27*CPC$87/$D$7)-SUM($F$14:$F$26,$F$28:$F$33,$F$35:$F$36,$F$41))</f>
        <v>-533.82179022363027</v>
      </c>
      <c r="CPD88" s="294">
        <f>(CPD$87*$B101+SUM($F$8:$F$10)-((CPD$87*$B101+SUM($F$8:$F$10))/$F$11*$F$40)-($F$27*CPD$87/$D$7)-SUM($F$14:$F$26,$F$28:$F$33,$F$35:$F$36,$F$41))</f>
        <v>-533.82179022363027</v>
      </c>
      <c r="CPE88" s="294">
        <f>(CPE$87*$B101+SUM($F$8:$F$10)-((CPE$87*$B101+SUM($F$8:$F$10))/$F$11*$F$40)-($F$27*CPE$87/$D$7)-SUM($F$14:$F$26,$F$28:$F$33,$F$35:$F$36,$F$41))</f>
        <v>-533.82179022363027</v>
      </c>
      <c r="CPF88" s="294">
        <f>(CPF$87*$B101+SUM($F$8:$F$10)-((CPF$87*$B101+SUM($F$8:$F$10))/$F$11*$F$40)-($F$27*CPF$87/$D$7)-SUM($F$14:$F$26,$F$28:$F$33,$F$35:$F$36,$F$41))</f>
        <v>-533.82179022363027</v>
      </c>
      <c r="CPG88" s="294">
        <f>(CPG$87*$B101+SUM($F$8:$F$10)-((CPG$87*$B101+SUM($F$8:$F$10))/$F$11*$F$40)-($F$27*CPG$87/$D$7)-SUM($F$14:$F$26,$F$28:$F$33,$F$35:$F$36,$F$41))</f>
        <v>-533.82179022363027</v>
      </c>
      <c r="CPH88" s="294">
        <f>(CPH$87*$B101+SUM($F$8:$F$10)-((CPH$87*$B101+SUM($F$8:$F$10))/$F$11*$F$40)-($F$27*CPH$87/$D$7)-SUM($F$14:$F$26,$F$28:$F$33,$F$35:$F$36,$F$41))</f>
        <v>-533.82179022363027</v>
      </c>
      <c r="CPI88" s="294">
        <f>(CPI$87*$B101+SUM($F$8:$F$10)-((CPI$87*$B101+SUM($F$8:$F$10))/$F$11*$F$40)-($F$27*CPI$87/$D$7)-SUM($F$14:$F$26,$F$28:$F$33,$F$35:$F$36,$F$41))</f>
        <v>-533.82179022363027</v>
      </c>
      <c r="CPJ88" s="294">
        <f>(CPJ$87*$B101+SUM($F$8:$F$10)-((CPJ$87*$B101+SUM($F$8:$F$10))/$F$11*$F$40)-($F$27*CPJ$87/$D$7)-SUM($F$14:$F$26,$F$28:$F$33,$F$35:$F$36,$F$41))</f>
        <v>-533.82179022363027</v>
      </c>
      <c r="CPK88" s="294">
        <f>(CPK$87*$B101+SUM($F$8:$F$10)-((CPK$87*$B101+SUM($F$8:$F$10))/$F$11*$F$40)-($F$27*CPK$87/$D$7)-SUM($F$14:$F$26,$F$28:$F$33,$F$35:$F$36,$F$41))</f>
        <v>-533.82179022363027</v>
      </c>
      <c r="CPL88" s="294">
        <f>(CPL$87*$B101+SUM($F$8:$F$10)-((CPL$87*$B101+SUM($F$8:$F$10))/$F$11*$F$40)-($F$27*CPL$87/$D$7)-SUM($F$14:$F$26,$F$28:$F$33,$F$35:$F$36,$F$41))</f>
        <v>-533.82179022363027</v>
      </c>
      <c r="CPM88" s="294">
        <f>(CPM$87*$B101+SUM($F$8:$F$10)-((CPM$87*$B101+SUM($F$8:$F$10))/$F$11*$F$40)-($F$27*CPM$87/$D$7)-SUM($F$14:$F$26,$F$28:$F$33,$F$35:$F$36,$F$41))</f>
        <v>-533.82179022363027</v>
      </c>
      <c r="CPN88" s="294">
        <f>(CPN$87*$B101+SUM($F$8:$F$10)-((CPN$87*$B101+SUM($F$8:$F$10))/$F$11*$F$40)-($F$27*CPN$87/$D$7)-SUM($F$14:$F$26,$F$28:$F$33,$F$35:$F$36,$F$41))</f>
        <v>-533.82179022363027</v>
      </c>
      <c r="CPO88" s="294">
        <f>(CPO$87*$B101+SUM($F$8:$F$10)-((CPO$87*$B101+SUM($F$8:$F$10))/$F$11*$F$40)-($F$27*CPO$87/$D$7)-SUM($F$14:$F$26,$F$28:$F$33,$F$35:$F$36,$F$41))</f>
        <v>-533.82179022363027</v>
      </c>
      <c r="CPP88" s="294">
        <f>(CPP$87*$B101+SUM($F$8:$F$10)-((CPP$87*$B101+SUM($F$8:$F$10))/$F$11*$F$40)-($F$27*CPP$87/$D$7)-SUM($F$14:$F$26,$F$28:$F$33,$F$35:$F$36,$F$41))</f>
        <v>-533.82179022363027</v>
      </c>
      <c r="CPQ88" s="294">
        <f>(CPQ$87*$B101+SUM($F$8:$F$10)-((CPQ$87*$B101+SUM($F$8:$F$10))/$F$11*$F$40)-($F$27*CPQ$87/$D$7)-SUM($F$14:$F$26,$F$28:$F$33,$F$35:$F$36,$F$41))</f>
        <v>-533.82179022363027</v>
      </c>
      <c r="CPR88" s="294">
        <f>(CPR$87*$B101+SUM($F$8:$F$10)-((CPR$87*$B101+SUM($F$8:$F$10))/$F$11*$F$40)-($F$27*CPR$87/$D$7)-SUM($F$14:$F$26,$F$28:$F$33,$F$35:$F$36,$F$41))</f>
        <v>-533.82179022363027</v>
      </c>
      <c r="CPS88" s="294">
        <f>(CPS$87*$B101+SUM($F$8:$F$10)-((CPS$87*$B101+SUM($F$8:$F$10))/$F$11*$F$40)-($F$27*CPS$87/$D$7)-SUM($F$14:$F$26,$F$28:$F$33,$F$35:$F$36,$F$41))</f>
        <v>-533.82179022363027</v>
      </c>
      <c r="CPT88" s="294">
        <f>(CPT$87*$B101+SUM($F$8:$F$10)-((CPT$87*$B101+SUM($F$8:$F$10))/$F$11*$F$40)-($F$27*CPT$87/$D$7)-SUM($F$14:$F$26,$F$28:$F$33,$F$35:$F$36,$F$41))</f>
        <v>-533.82179022363027</v>
      </c>
      <c r="CPU88" s="294">
        <f>(CPU$87*$B101+SUM($F$8:$F$10)-((CPU$87*$B101+SUM($F$8:$F$10))/$F$11*$F$40)-($F$27*CPU$87/$D$7)-SUM($F$14:$F$26,$F$28:$F$33,$F$35:$F$36,$F$41))</f>
        <v>-533.82179022363027</v>
      </c>
      <c r="CPV88" s="294">
        <f>(CPV$87*$B101+SUM($F$8:$F$10)-((CPV$87*$B101+SUM($F$8:$F$10))/$F$11*$F$40)-($F$27*CPV$87/$D$7)-SUM($F$14:$F$26,$F$28:$F$33,$F$35:$F$36,$F$41))</f>
        <v>-533.82179022363027</v>
      </c>
      <c r="CPW88" s="294">
        <f>(CPW$87*$B101+SUM($F$8:$F$10)-((CPW$87*$B101+SUM($F$8:$F$10))/$F$11*$F$40)-($F$27*CPW$87/$D$7)-SUM($F$14:$F$26,$F$28:$F$33,$F$35:$F$36,$F$41))</f>
        <v>-533.82179022363027</v>
      </c>
      <c r="CPX88" s="294">
        <f>(CPX$87*$B101+SUM($F$8:$F$10)-((CPX$87*$B101+SUM($F$8:$F$10))/$F$11*$F$40)-($F$27*CPX$87/$D$7)-SUM($F$14:$F$26,$F$28:$F$33,$F$35:$F$36,$F$41))</f>
        <v>-533.82179022363027</v>
      </c>
      <c r="CPY88" s="294">
        <f>(CPY$87*$B101+SUM($F$8:$F$10)-((CPY$87*$B101+SUM($F$8:$F$10))/$F$11*$F$40)-($F$27*CPY$87/$D$7)-SUM($F$14:$F$26,$F$28:$F$33,$F$35:$F$36,$F$41))</f>
        <v>-533.82179022363027</v>
      </c>
      <c r="CPZ88" s="294">
        <f>(CPZ$87*$B101+SUM($F$8:$F$10)-((CPZ$87*$B101+SUM($F$8:$F$10))/$F$11*$F$40)-($F$27*CPZ$87/$D$7)-SUM($F$14:$F$26,$F$28:$F$33,$F$35:$F$36,$F$41))</f>
        <v>-533.82179022363027</v>
      </c>
      <c r="CQA88" s="294">
        <f>(CQA$87*$B101+SUM($F$8:$F$10)-((CQA$87*$B101+SUM($F$8:$F$10))/$F$11*$F$40)-($F$27*CQA$87/$D$7)-SUM($F$14:$F$26,$F$28:$F$33,$F$35:$F$36,$F$41))</f>
        <v>-533.82179022363027</v>
      </c>
      <c r="CQB88" s="294">
        <f>(CQB$87*$B101+SUM($F$8:$F$10)-((CQB$87*$B101+SUM($F$8:$F$10))/$F$11*$F$40)-($F$27*CQB$87/$D$7)-SUM($F$14:$F$26,$F$28:$F$33,$F$35:$F$36,$F$41))</f>
        <v>-533.82179022363027</v>
      </c>
      <c r="CQC88" s="294">
        <f>(CQC$87*$B101+SUM($F$8:$F$10)-((CQC$87*$B101+SUM($F$8:$F$10))/$F$11*$F$40)-($F$27*CQC$87/$D$7)-SUM($F$14:$F$26,$F$28:$F$33,$F$35:$F$36,$F$41))</f>
        <v>-533.82179022363027</v>
      </c>
      <c r="CQD88" s="294">
        <f>(CQD$87*$B101+SUM($F$8:$F$10)-((CQD$87*$B101+SUM($F$8:$F$10))/$F$11*$F$40)-($F$27*CQD$87/$D$7)-SUM($F$14:$F$26,$F$28:$F$33,$F$35:$F$36,$F$41))</f>
        <v>-533.82179022363027</v>
      </c>
      <c r="CQE88" s="294">
        <f>(CQE$87*$B101+SUM($F$8:$F$10)-((CQE$87*$B101+SUM($F$8:$F$10))/$F$11*$F$40)-($F$27*CQE$87/$D$7)-SUM($F$14:$F$26,$F$28:$F$33,$F$35:$F$36,$F$41))</f>
        <v>-533.82179022363027</v>
      </c>
      <c r="CQF88" s="294">
        <f>(CQF$87*$B101+SUM($F$8:$F$10)-((CQF$87*$B101+SUM($F$8:$F$10))/$F$11*$F$40)-($F$27*CQF$87/$D$7)-SUM($F$14:$F$26,$F$28:$F$33,$F$35:$F$36,$F$41))</f>
        <v>-533.82179022363027</v>
      </c>
      <c r="CQG88" s="294">
        <f>(CQG$87*$B101+SUM($F$8:$F$10)-((CQG$87*$B101+SUM($F$8:$F$10))/$F$11*$F$40)-($F$27*CQG$87/$D$7)-SUM($F$14:$F$26,$F$28:$F$33,$F$35:$F$36,$F$41))</f>
        <v>-533.82179022363027</v>
      </c>
      <c r="CQH88" s="294">
        <f>(CQH$87*$B101+SUM($F$8:$F$10)-((CQH$87*$B101+SUM($F$8:$F$10))/$F$11*$F$40)-($F$27*CQH$87/$D$7)-SUM($F$14:$F$26,$F$28:$F$33,$F$35:$F$36,$F$41))</f>
        <v>-533.82179022363027</v>
      </c>
      <c r="CQI88" s="294">
        <f>(CQI$87*$B101+SUM($F$8:$F$10)-((CQI$87*$B101+SUM($F$8:$F$10))/$F$11*$F$40)-($F$27*CQI$87/$D$7)-SUM($F$14:$F$26,$F$28:$F$33,$F$35:$F$36,$F$41))</f>
        <v>-533.82179022363027</v>
      </c>
      <c r="CQJ88" s="294">
        <f>(CQJ$87*$B101+SUM($F$8:$F$10)-((CQJ$87*$B101+SUM($F$8:$F$10))/$F$11*$F$40)-($F$27*CQJ$87/$D$7)-SUM($F$14:$F$26,$F$28:$F$33,$F$35:$F$36,$F$41))</f>
        <v>-533.82179022363027</v>
      </c>
      <c r="CQK88" s="294">
        <f>(CQK$87*$B101+SUM($F$8:$F$10)-((CQK$87*$B101+SUM($F$8:$F$10))/$F$11*$F$40)-($F$27*CQK$87/$D$7)-SUM($F$14:$F$26,$F$28:$F$33,$F$35:$F$36,$F$41))</f>
        <v>-533.82179022363027</v>
      </c>
      <c r="CQL88" s="294">
        <f>(CQL$87*$B101+SUM($F$8:$F$10)-((CQL$87*$B101+SUM($F$8:$F$10))/$F$11*$F$40)-($F$27*CQL$87/$D$7)-SUM($F$14:$F$26,$F$28:$F$33,$F$35:$F$36,$F$41))</f>
        <v>-533.82179022363027</v>
      </c>
      <c r="CQM88" s="294">
        <f>(CQM$87*$B101+SUM($F$8:$F$10)-((CQM$87*$B101+SUM($F$8:$F$10))/$F$11*$F$40)-($F$27*CQM$87/$D$7)-SUM($F$14:$F$26,$F$28:$F$33,$F$35:$F$36,$F$41))</f>
        <v>-533.82179022363027</v>
      </c>
      <c r="CQN88" s="294">
        <f>(CQN$87*$B101+SUM($F$8:$F$10)-((CQN$87*$B101+SUM($F$8:$F$10))/$F$11*$F$40)-($F$27*CQN$87/$D$7)-SUM($F$14:$F$26,$F$28:$F$33,$F$35:$F$36,$F$41))</f>
        <v>-533.82179022363027</v>
      </c>
      <c r="CQO88" s="294">
        <f>(CQO$87*$B101+SUM($F$8:$F$10)-((CQO$87*$B101+SUM($F$8:$F$10))/$F$11*$F$40)-($F$27*CQO$87/$D$7)-SUM($F$14:$F$26,$F$28:$F$33,$F$35:$F$36,$F$41))</f>
        <v>-533.82179022363027</v>
      </c>
      <c r="CQP88" s="294">
        <f>(CQP$87*$B101+SUM($F$8:$F$10)-((CQP$87*$B101+SUM($F$8:$F$10))/$F$11*$F$40)-($F$27*CQP$87/$D$7)-SUM($F$14:$F$26,$F$28:$F$33,$F$35:$F$36,$F$41))</f>
        <v>-533.82179022363027</v>
      </c>
      <c r="CQQ88" s="294">
        <f>(CQQ$87*$B101+SUM($F$8:$F$10)-((CQQ$87*$B101+SUM($F$8:$F$10))/$F$11*$F$40)-($F$27*CQQ$87/$D$7)-SUM($F$14:$F$26,$F$28:$F$33,$F$35:$F$36,$F$41))</f>
        <v>-533.82179022363027</v>
      </c>
      <c r="CQR88" s="294">
        <f>(CQR$87*$B101+SUM($F$8:$F$10)-((CQR$87*$B101+SUM($F$8:$F$10))/$F$11*$F$40)-($F$27*CQR$87/$D$7)-SUM($F$14:$F$26,$F$28:$F$33,$F$35:$F$36,$F$41))</f>
        <v>-533.82179022363027</v>
      </c>
      <c r="CQS88" s="294">
        <f>(CQS$87*$B101+SUM($F$8:$F$10)-((CQS$87*$B101+SUM($F$8:$F$10))/$F$11*$F$40)-($F$27*CQS$87/$D$7)-SUM($F$14:$F$26,$F$28:$F$33,$F$35:$F$36,$F$41))</f>
        <v>-533.82179022363027</v>
      </c>
      <c r="CQT88" s="294">
        <f>(CQT$87*$B101+SUM($F$8:$F$10)-((CQT$87*$B101+SUM($F$8:$F$10))/$F$11*$F$40)-($F$27*CQT$87/$D$7)-SUM($F$14:$F$26,$F$28:$F$33,$F$35:$F$36,$F$41))</f>
        <v>-533.82179022363027</v>
      </c>
      <c r="CQU88" s="294">
        <f>(CQU$87*$B101+SUM($F$8:$F$10)-((CQU$87*$B101+SUM($F$8:$F$10))/$F$11*$F$40)-($F$27*CQU$87/$D$7)-SUM($F$14:$F$26,$F$28:$F$33,$F$35:$F$36,$F$41))</f>
        <v>-533.82179022363027</v>
      </c>
      <c r="CQV88" s="294">
        <f>(CQV$87*$B101+SUM($F$8:$F$10)-((CQV$87*$B101+SUM($F$8:$F$10))/$F$11*$F$40)-($F$27*CQV$87/$D$7)-SUM($F$14:$F$26,$F$28:$F$33,$F$35:$F$36,$F$41))</f>
        <v>-533.82179022363027</v>
      </c>
      <c r="CQW88" s="294">
        <f>(CQW$87*$B101+SUM($F$8:$F$10)-((CQW$87*$B101+SUM($F$8:$F$10))/$F$11*$F$40)-($F$27*CQW$87/$D$7)-SUM($F$14:$F$26,$F$28:$F$33,$F$35:$F$36,$F$41))</f>
        <v>-533.82179022363027</v>
      </c>
      <c r="CQX88" s="294">
        <f>(CQX$87*$B101+SUM($F$8:$F$10)-((CQX$87*$B101+SUM($F$8:$F$10))/$F$11*$F$40)-($F$27*CQX$87/$D$7)-SUM($F$14:$F$26,$F$28:$F$33,$F$35:$F$36,$F$41))</f>
        <v>-533.82179022363027</v>
      </c>
      <c r="CQY88" s="294">
        <f>(CQY$87*$B101+SUM($F$8:$F$10)-((CQY$87*$B101+SUM($F$8:$F$10))/$F$11*$F$40)-($F$27*CQY$87/$D$7)-SUM($F$14:$F$26,$F$28:$F$33,$F$35:$F$36,$F$41))</f>
        <v>-533.82179022363027</v>
      </c>
      <c r="CQZ88" s="294">
        <f>(CQZ$87*$B101+SUM($F$8:$F$10)-((CQZ$87*$B101+SUM($F$8:$F$10))/$F$11*$F$40)-($F$27*CQZ$87/$D$7)-SUM($F$14:$F$26,$F$28:$F$33,$F$35:$F$36,$F$41))</f>
        <v>-533.82179022363027</v>
      </c>
      <c r="CRA88" s="294">
        <f>(CRA$87*$B101+SUM($F$8:$F$10)-((CRA$87*$B101+SUM($F$8:$F$10))/$F$11*$F$40)-($F$27*CRA$87/$D$7)-SUM($F$14:$F$26,$F$28:$F$33,$F$35:$F$36,$F$41))</f>
        <v>-533.82179022363027</v>
      </c>
      <c r="CRB88" s="294">
        <f>(CRB$87*$B101+SUM($F$8:$F$10)-((CRB$87*$B101+SUM($F$8:$F$10))/$F$11*$F$40)-($F$27*CRB$87/$D$7)-SUM($F$14:$F$26,$F$28:$F$33,$F$35:$F$36,$F$41))</f>
        <v>-533.82179022363027</v>
      </c>
      <c r="CRC88" s="294">
        <f>(CRC$87*$B101+SUM($F$8:$F$10)-((CRC$87*$B101+SUM($F$8:$F$10))/$F$11*$F$40)-($F$27*CRC$87/$D$7)-SUM($F$14:$F$26,$F$28:$F$33,$F$35:$F$36,$F$41))</f>
        <v>-533.82179022363027</v>
      </c>
      <c r="CRD88" s="294">
        <f>(CRD$87*$B101+SUM($F$8:$F$10)-((CRD$87*$B101+SUM($F$8:$F$10))/$F$11*$F$40)-($F$27*CRD$87/$D$7)-SUM($F$14:$F$26,$F$28:$F$33,$F$35:$F$36,$F$41))</f>
        <v>-533.82179022363027</v>
      </c>
      <c r="CRE88" s="294">
        <f>(CRE$87*$B101+SUM($F$8:$F$10)-((CRE$87*$B101+SUM($F$8:$F$10))/$F$11*$F$40)-($F$27*CRE$87/$D$7)-SUM($F$14:$F$26,$F$28:$F$33,$F$35:$F$36,$F$41))</f>
        <v>-533.82179022363027</v>
      </c>
      <c r="CRF88" s="294">
        <f>(CRF$87*$B101+SUM($F$8:$F$10)-((CRF$87*$B101+SUM($F$8:$F$10))/$F$11*$F$40)-($F$27*CRF$87/$D$7)-SUM($F$14:$F$26,$F$28:$F$33,$F$35:$F$36,$F$41))</f>
        <v>-533.82179022363027</v>
      </c>
      <c r="CRG88" s="294">
        <f>(CRG$87*$B101+SUM($F$8:$F$10)-((CRG$87*$B101+SUM($F$8:$F$10))/$F$11*$F$40)-($F$27*CRG$87/$D$7)-SUM($F$14:$F$26,$F$28:$F$33,$F$35:$F$36,$F$41))</f>
        <v>-533.82179022363027</v>
      </c>
      <c r="CRH88" s="294">
        <f>(CRH$87*$B101+SUM($F$8:$F$10)-((CRH$87*$B101+SUM($F$8:$F$10))/$F$11*$F$40)-($F$27*CRH$87/$D$7)-SUM($F$14:$F$26,$F$28:$F$33,$F$35:$F$36,$F$41))</f>
        <v>-533.82179022363027</v>
      </c>
      <c r="CRI88" s="294">
        <f>(CRI$87*$B101+SUM($F$8:$F$10)-((CRI$87*$B101+SUM($F$8:$F$10))/$F$11*$F$40)-($F$27*CRI$87/$D$7)-SUM($F$14:$F$26,$F$28:$F$33,$F$35:$F$36,$F$41))</f>
        <v>-533.82179022363027</v>
      </c>
      <c r="CRJ88" s="294">
        <f>(CRJ$87*$B101+SUM($F$8:$F$10)-((CRJ$87*$B101+SUM($F$8:$F$10))/$F$11*$F$40)-($F$27*CRJ$87/$D$7)-SUM($F$14:$F$26,$F$28:$F$33,$F$35:$F$36,$F$41))</f>
        <v>-533.82179022363027</v>
      </c>
      <c r="CRK88" s="294">
        <f>(CRK$87*$B101+SUM($F$8:$F$10)-((CRK$87*$B101+SUM($F$8:$F$10))/$F$11*$F$40)-($F$27*CRK$87/$D$7)-SUM($F$14:$F$26,$F$28:$F$33,$F$35:$F$36,$F$41))</f>
        <v>-533.82179022363027</v>
      </c>
      <c r="CRL88" s="294">
        <f>(CRL$87*$B101+SUM($F$8:$F$10)-((CRL$87*$B101+SUM($F$8:$F$10))/$F$11*$F$40)-($F$27*CRL$87/$D$7)-SUM($F$14:$F$26,$F$28:$F$33,$F$35:$F$36,$F$41))</f>
        <v>-533.82179022363027</v>
      </c>
      <c r="CRM88" s="294">
        <f>(CRM$87*$B101+SUM($F$8:$F$10)-((CRM$87*$B101+SUM($F$8:$F$10))/$F$11*$F$40)-($F$27*CRM$87/$D$7)-SUM($F$14:$F$26,$F$28:$F$33,$F$35:$F$36,$F$41))</f>
        <v>-533.82179022363027</v>
      </c>
      <c r="CRN88" s="294">
        <f>(CRN$87*$B101+SUM($F$8:$F$10)-((CRN$87*$B101+SUM($F$8:$F$10))/$F$11*$F$40)-($F$27*CRN$87/$D$7)-SUM($F$14:$F$26,$F$28:$F$33,$F$35:$F$36,$F$41))</f>
        <v>-533.82179022363027</v>
      </c>
      <c r="CRO88" s="294">
        <f>(CRO$87*$B101+SUM($F$8:$F$10)-((CRO$87*$B101+SUM($F$8:$F$10))/$F$11*$F$40)-($F$27*CRO$87/$D$7)-SUM($F$14:$F$26,$F$28:$F$33,$F$35:$F$36,$F$41))</f>
        <v>-533.82179022363027</v>
      </c>
      <c r="CRP88" s="294">
        <f>(CRP$87*$B101+SUM($F$8:$F$10)-((CRP$87*$B101+SUM($F$8:$F$10))/$F$11*$F$40)-($F$27*CRP$87/$D$7)-SUM($F$14:$F$26,$F$28:$F$33,$F$35:$F$36,$F$41))</f>
        <v>-533.82179022363027</v>
      </c>
      <c r="CRQ88" s="294">
        <f>(CRQ$87*$B101+SUM($F$8:$F$10)-((CRQ$87*$B101+SUM($F$8:$F$10))/$F$11*$F$40)-($F$27*CRQ$87/$D$7)-SUM($F$14:$F$26,$F$28:$F$33,$F$35:$F$36,$F$41))</f>
        <v>-533.82179022363027</v>
      </c>
      <c r="CRR88" s="294">
        <f>(CRR$87*$B101+SUM($F$8:$F$10)-((CRR$87*$B101+SUM($F$8:$F$10))/$F$11*$F$40)-($F$27*CRR$87/$D$7)-SUM($F$14:$F$26,$F$28:$F$33,$F$35:$F$36,$F$41))</f>
        <v>-533.82179022363027</v>
      </c>
      <c r="CRS88" s="294">
        <f>(CRS$87*$B101+SUM($F$8:$F$10)-((CRS$87*$B101+SUM($F$8:$F$10))/$F$11*$F$40)-($F$27*CRS$87/$D$7)-SUM($F$14:$F$26,$F$28:$F$33,$F$35:$F$36,$F$41))</f>
        <v>-533.82179022363027</v>
      </c>
      <c r="CRT88" s="294">
        <f>(CRT$87*$B101+SUM($F$8:$F$10)-((CRT$87*$B101+SUM($F$8:$F$10))/$F$11*$F$40)-($F$27*CRT$87/$D$7)-SUM($F$14:$F$26,$F$28:$F$33,$F$35:$F$36,$F$41))</f>
        <v>-533.82179022363027</v>
      </c>
      <c r="CRU88" s="294">
        <f>(CRU$87*$B101+SUM($F$8:$F$10)-((CRU$87*$B101+SUM($F$8:$F$10))/$F$11*$F$40)-($F$27*CRU$87/$D$7)-SUM($F$14:$F$26,$F$28:$F$33,$F$35:$F$36,$F$41))</f>
        <v>-533.82179022363027</v>
      </c>
      <c r="CRV88" s="294">
        <f>(CRV$87*$B101+SUM($F$8:$F$10)-((CRV$87*$B101+SUM($F$8:$F$10))/$F$11*$F$40)-($F$27*CRV$87/$D$7)-SUM($F$14:$F$26,$F$28:$F$33,$F$35:$F$36,$F$41))</f>
        <v>-533.82179022363027</v>
      </c>
      <c r="CRW88" s="294">
        <f>(CRW$87*$B101+SUM($F$8:$F$10)-((CRW$87*$B101+SUM($F$8:$F$10))/$F$11*$F$40)-($F$27*CRW$87/$D$7)-SUM($F$14:$F$26,$F$28:$F$33,$F$35:$F$36,$F$41))</f>
        <v>-533.82179022363027</v>
      </c>
      <c r="CRX88" s="294">
        <f>(CRX$87*$B101+SUM($F$8:$F$10)-((CRX$87*$B101+SUM($F$8:$F$10))/$F$11*$F$40)-($F$27*CRX$87/$D$7)-SUM($F$14:$F$26,$F$28:$F$33,$F$35:$F$36,$F$41))</f>
        <v>-533.82179022363027</v>
      </c>
      <c r="CRY88" s="294">
        <f>(CRY$87*$B101+SUM($F$8:$F$10)-((CRY$87*$B101+SUM($F$8:$F$10))/$F$11*$F$40)-($F$27*CRY$87/$D$7)-SUM($F$14:$F$26,$F$28:$F$33,$F$35:$F$36,$F$41))</f>
        <v>-533.82179022363027</v>
      </c>
      <c r="CRZ88" s="294">
        <f>(CRZ$87*$B101+SUM($F$8:$F$10)-((CRZ$87*$B101+SUM($F$8:$F$10))/$F$11*$F$40)-($F$27*CRZ$87/$D$7)-SUM($F$14:$F$26,$F$28:$F$33,$F$35:$F$36,$F$41))</f>
        <v>-533.82179022363027</v>
      </c>
      <c r="CSA88" s="294">
        <f>(CSA$87*$B101+SUM($F$8:$F$10)-((CSA$87*$B101+SUM($F$8:$F$10))/$F$11*$F$40)-($F$27*CSA$87/$D$7)-SUM($F$14:$F$26,$F$28:$F$33,$F$35:$F$36,$F$41))</f>
        <v>-533.82179022363027</v>
      </c>
      <c r="CSB88" s="294">
        <f>(CSB$87*$B101+SUM($F$8:$F$10)-((CSB$87*$B101+SUM($F$8:$F$10))/$F$11*$F$40)-($F$27*CSB$87/$D$7)-SUM($F$14:$F$26,$F$28:$F$33,$F$35:$F$36,$F$41))</f>
        <v>-533.82179022363027</v>
      </c>
      <c r="CSC88" s="294">
        <f>(CSC$87*$B101+SUM($F$8:$F$10)-((CSC$87*$B101+SUM($F$8:$F$10))/$F$11*$F$40)-($F$27*CSC$87/$D$7)-SUM($F$14:$F$26,$F$28:$F$33,$F$35:$F$36,$F$41))</f>
        <v>-533.82179022363027</v>
      </c>
      <c r="CSD88" s="294">
        <f>(CSD$87*$B101+SUM($F$8:$F$10)-((CSD$87*$B101+SUM($F$8:$F$10))/$F$11*$F$40)-($F$27*CSD$87/$D$7)-SUM($F$14:$F$26,$F$28:$F$33,$F$35:$F$36,$F$41))</f>
        <v>-533.82179022363027</v>
      </c>
      <c r="CSE88" s="294">
        <f>(CSE$87*$B101+SUM($F$8:$F$10)-((CSE$87*$B101+SUM($F$8:$F$10))/$F$11*$F$40)-($F$27*CSE$87/$D$7)-SUM($F$14:$F$26,$F$28:$F$33,$F$35:$F$36,$F$41))</f>
        <v>-533.82179022363027</v>
      </c>
      <c r="CSF88" s="294">
        <f>(CSF$87*$B101+SUM($F$8:$F$10)-((CSF$87*$B101+SUM($F$8:$F$10))/$F$11*$F$40)-($F$27*CSF$87/$D$7)-SUM($F$14:$F$26,$F$28:$F$33,$F$35:$F$36,$F$41))</f>
        <v>-533.82179022363027</v>
      </c>
      <c r="CSG88" s="294">
        <f>(CSG$87*$B101+SUM($F$8:$F$10)-((CSG$87*$B101+SUM($F$8:$F$10))/$F$11*$F$40)-($F$27*CSG$87/$D$7)-SUM($F$14:$F$26,$F$28:$F$33,$F$35:$F$36,$F$41))</f>
        <v>-533.82179022363027</v>
      </c>
      <c r="CSH88" s="294">
        <f>(CSH$87*$B101+SUM($F$8:$F$10)-((CSH$87*$B101+SUM($F$8:$F$10))/$F$11*$F$40)-($F$27*CSH$87/$D$7)-SUM($F$14:$F$26,$F$28:$F$33,$F$35:$F$36,$F$41))</f>
        <v>-533.82179022363027</v>
      </c>
      <c r="CSI88" s="294">
        <f>(CSI$87*$B101+SUM($F$8:$F$10)-((CSI$87*$B101+SUM($F$8:$F$10))/$F$11*$F$40)-($F$27*CSI$87/$D$7)-SUM($F$14:$F$26,$F$28:$F$33,$F$35:$F$36,$F$41))</f>
        <v>-533.82179022363027</v>
      </c>
      <c r="CSJ88" s="294">
        <f>(CSJ$87*$B101+SUM($F$8:$F$10)-((CSJ$87*$B101+SUM($F$8:$F$10))/$F$11*$F$40)-($F$27*CSJ$87/$D$7)-SUM($F$14:$F$26,$F$28:$F$33,$F$35:$F$36,$F$41))</f>
        <v>-533.82179022363027</v>
      </c>
      <c r="CSK88" s="294">
        <f>(CSK$87*$B101+SUM($F$8:$F$10)-((CSK$87*$B101+SUM($F$8:$F$10))/$F$11*$F$40)-($F$27*CSK$87/$D$7)-SUM($F$14:$F$26,$F$28:$F$33,$F$35:$F$36,$F$41))</f>
        <v>-533.82179022363027</v>
      </c>
      <c r="CSL88" s="294">
        <f>(CSL$87*$B101+SUM($F$8:$F$10)-((CSL$87*$B101+SUM($F$8:$F$10))/$F$11*$F$40)-($F$27*CSL$87/$D$7)-SUM($F$14:$F$26,$F$28:$F$33,$F$35:$F$36,$F$41))</f>
        <v>-533.82179022363027</v>
      </c>
      <c r="CSM88" s="294">
        <f>(CSM$87*$B101+SUM($F$8:$F$10)-((CSM$87*$B101+SUM($F$8:$F$10))/$F$11*$F$40)-($F$27*CSM$87/$D$7)-SUM($F$14:$F$26,$F$28:$F$33,$F$35:$F$36,$F$41))</f>
        <v>-533.82179022363027</v>
      </c>
      <c r="CSN88" s="294">
        <f>(CSN$87*$B101+SUM($F$8:$F$10)-((CSN$87*$B101+SUM($F$8:$F$10))/$F$11*$F$40)-($F$27*CSN$87/$D$7)-SUM($F$14:$F$26,$F$28:$F$33,$F$35:$F$36,$F$41))</f>
        <v>-533.82179022363027</v>
      </c>
      <c r="CSO88" s="294">
        <f>(CSO$87*$B101+SUM($F$8:$F$10)-((CSO$87*$B101+SUM($F$8:$F$10))/$F$11*$F$40)-($F$27*CSO$87/$D$7)-SUM($F$14:$F$26,$F$28:$F$33,$F$35:$F$36,$F$41))</f>
        <v>-533.82179022363027</v>
      </c>
      <c r="CSP88" s="294">
        <f>(CSP$87*$B101+SUM($F$8:$F$10)-((CSP$87*$B101+SUM($F$8:$F$10))/$F$11*$F$40)-($F$27*CSP$87/$D$7)-SUM($F$14:$F$26,$F$28:$F$33,$F$35:$F$36,$F$41))</f>
        <v>-533.82179022363027</v>
      </c>
      <c r="CSQ88" s="294">
        <f>(CSQ$87*$B101+SUM($F$8:$F$10)-((CSQ$87*$B101+SUM($F$8:$F$10))/$F$11*$F$40)-($F$27*CSQ$87/$D$7)-SUM($F$14:$F$26,$F$28:$F$33,$F$35:$F$36,$F$41))</f>
        <v>-533.82179022363027</v>
      </c>
      <c r="CSR88" s="294">
        <f>(CSR$87*$B101+SUM($F$8:$F$10)-((CSR$87*$B101+SUM($F$8:$F$10))/$F$11*$F$40)-($F$27*CSR$87/$D$7)-SUM($F$14:$F$26,$F$28:$F$33,$F$35:$F$36,$F$41))</f>
        <v>-533.82179022363027</v>
      </c>
      <c r="CSS88" s="294">
        <f>(CSS$87*$B101+SUM($F$8:$F$10)-((CSS$87*$B101+SUM($F$8:$F$10))/$F$11*$F$40)-($F$27*CSS$87/$D$7)-SUM($F$14:$F$26,$F$28:$F$33,$F$35:$F$36,$F$41))</f>
        <v>-533.82179022363027</v>
      </c>
      <c r="CST88" s="294">
        <f>(CST$87*$B101+SUM($F$8:$F$10)-((CST$87*$B101+SUM($F$8:$F$10))/$F$11*$F$40)-($F$27*CST$87/$D$7)-SUM($F$14:$F$26,$F$28:$F$33,$F$35:$F$36,$F$41))</f>
        <v>-533.82179022363027</v>
      </c>
      <c r="CSU88" s="294">
        <f>(CSU$87*$B101+SUM($F$8:$F$10)-((CSU$87*$B101+SUM($F$8:$F$10))/$F$11*$F$40)-($F$27*CSU$87/$D$7)-SUM($F$14:$F$26,$F$28:$F$33,$F$35:$F$36,$F$41))</f>
        <v>-533.82179022363027</v>
      </c>
      <c r="CSV88" s="294">
        <f>(CSV$87*$B101+SUM($F$8:$F$10)-((CSV$87*$B101+SUM($F$8:$F$10))/$F$11*$F$40)-($F$27*CSV$87/$D$7)-SUM($F$14:$F$26,$F$28:$F$33,$F$35:$F$36,$F$41))</f>
        <v>-533.82179022363027</v>
      </c>
      <c r="CSW88" s="294">
        <f>(CSW$87*$B101+SUM($F$8:$F$10)-((CSW$87*$B101+SUM($F$8:$F$10))/$F$11*$F$40)-($F$27*CSW$87/$D$7)-SUM($F$14:$F$26,$F$28:$F$33,$F$35:$F$36,$F$41))</f>
        <v>-533.82179022363027</v>
      </c>
      <c r="CSX88" s="294">
        <f>(CSX$87*$B101+SUM($F$8:$F$10)-((CSX$87*$B101+SUM($F$8:$F$10))/$F$11*$F$40)-($F$27*CSX$87/$D$7)-SUM($F$14:$F$26,$F$28:$F$33,$F$35:$F$36,$F$41))</f>
        <v>-533.82179022363027</v>
      </c>
      <c r="CSY88" s="294">
        <f>(CSY$87*$B101+SUM($F$8:$F$10)-((CSY$87*$B101+SUM($F$8:$F$10))/$F$11*$F$40)-($F$27*CSY$87/$D$7)-SUM($F$14:$F$26,$F$28:$F$33,$F$35:$F$36,$F$41))</f>
        <v>-533.82179022363027</v>
      </c>
      <c r="CSZ88" s="294">
        <f>(CSZ$87*$B101+SUM($F$8:$F$10)-((CSZ$87*$B101+SUM($F$8:$F$10))/$F$11*$F$40)-($F$27*CSZ$87/$D$7)-SUM($F$14:$F$26,$F$28:$F$33,$F$35:$F$36,$F$41))</f>
        <v>-533.82179022363027</v>
      </c>
      <c r="CTA88" s="294">
        <f>(CTA$87*$B101+SUM($F$8:$F$10)-((CTA$87*$B101+SUM($F$8:$F$10))/$F$11*$F$40)-($F$27*CTA$87/$D$7)-SUM($F$14:$F$26,$F$28:$F$33,$F$35:$F$36,$F$41))</f>
        <v>-533.82179022363027</v>
      </c>
      <c r="CTB88" s="294">
        <f>(CTB$87*$B101+SUM($F$8:$F$10)-((CTB$87*$B101+SUM($F$8:$F$10))/$F$11*$F$40)-($F$27*CTB$87/$D$7)-SUM($F$14:$F$26,$F$28:$F$33,$F$35:$F$36,$F$41))</f>
        <v>-533.82179022363027</v>
      </c>
      <c r="CTC88" s="294">
        <f>(CTC$87*$B101+SUM($F$8:$F$10)-((CTC$87*$B101+SUM($F$8:$F$10))/$F$11*$F$40)-($F$27*CTC$87/$D$7)-SUM($F$14:$F$26,$F$28:$F$33,$F$35:$F$36,$F$41))</f>
        <v>-533.82179022363027</v>
      </c>
      <c r="CTD88" s="294">
        <f>(CTD$87*$B101+SUM($F$8:$F$10)-((CTD$87*$B101+SUM($F$8:$F$10))/$F$11*$F$40)-($F$27*CTD$87/$D$7)-SUM($F$14:$F$26,$F$28:$F$33,$F$35:$F$36,$F$41))</f>
        <v>-533.82179022363027</v>
      </c>
      <c r="CTE88" s="294">
        <f>(CTE$87*$B101+SUM($F$8:$F$10)-((CTE$87*$B101+SUM($F$8:$F$10))/$F$11*$F$40)-($F$27*CTE$87/$D$7)-SUM($F$14:$F$26,$F$28:$F$33,$F$35:$F$36,$F$41))</f>
        <v>-533.82179022363027</v>
      </c>
      <c r="CTF88" s="294">
        <f>(CTF$87*$B101+SUM($F$8:$F$10)-((CTF$87*$B101+SUM($F$8:$F$10))/$F$11*$F$40)-($F$27*CTF$87/$D$7)-SUM($F$14:$F$26,$F$28:$F$33,$F$35:$F$36,$F$41))</f>
        <v>-533.82179022363027</v>
      </c>
      <c r="CTG88" s="294">
        <f>(CTG$87*$B101+SUM($F$8:$F$10)-((CTG$87*$B101+SUM($F$8:$F$10))/$F$11*$F$40)-($F$27*CTG$87/$D$7)-SUM($F$14:$F$26,$F$28:$F$33,$F$35:$F$36,$F$41))</f>
        <v>-533.82179022363027</v>
      </c>
      <c r="CTH88" s="294">
        <f>(CTH$87*$B101+SUM($F$8:$F$10)-((CTH$87*$B101+SUM($F$8:$F$10))/$F$11*$F$40)-($F$27*CTH$87/$D$7)-SUM($F$14:$F$26,$F$28:$F$33,$F$35:$F$36,$F$41))</f>
        <v>-533.82179022363027</v>
      </c>
      <c r="CTI88" s="294">
        <f>(CTI$87*$B101+SUM($F$8:$F$10)-((CTI$87*$B101+SUM($F$8:$F$10))/$F$11*$F$40)-($F$27*CTI$87/$D$7)-SUM($F$14:$F$26,$F$28:$F$33,$F$35:$F$36,$F$41))</f>
        <v>-533.82179022363027</v>
      </c>
      <c r="CTJ88" s="294">
        <f>(CTJ$87*$B101+SUM($F$8:$F$10)-((CTJ$87*$B101+SUM($F$8:$F$10))/$F$11*$F$40)-($F$27*CTJ$87/$D$7)-SUM($F$14:$F$26,$F$28:$F$33,$F$35:$F$36,$F$41))</f>
        <v>-533.82179022363027</v>
      </c>
      <c r="CTK88" s="294">
        <f>(CTK$87*$B101+SUM($F$8:$F$10)-((CTK$87*$B101+SUM($F$8:$F$10))/$F$11*$F$40)-($F$27*CTK$87/$D$7)-SUM($F$14:$F$26,$F$28:$F$33,$F$35:$F$36,$F$41))</f>
        <v>-533.82179022363027</v>
      </c>
      <c r="CTL88" s="294">
        <f>(CTL$87*$B101+SUM($F$8:$F$10)-((CTL$87*$B101+SUM($F$8:$F$10))/$F$11*$F$40)-($F$27*CTL$87/$D$7)-SUM($F$14:$F$26,$F$28:$F$33,$F$35:$F$36,$F$41))</f>
        <v>-533.82179022363027</v>
      </c>
      <c r="CTM88" s="294">
        <f>(CTM$87*$B101+SUM($F$8:$F$10)-((CTM$87*$B101+SUM($F$8:$F$10))/$F$11*$F$40)-($F$27*CTM$87/$D$7)-SUM($F$14:$F$26,$F$28:$F$33,$F$35:$F$36,$F$41))</f>
        <v>-533.82179022363027</v>
      </c>
      <c r="CTN88" s="294">
        <f>(CTN$87*$B101+SUM($F$8:$F$10)-((CTN$87*$B101+SUM($F$8:$F$10))/$F$11*$F$40)-($F$27*CTN$87/$D$7)-SUM($F$14:$F$26,$F$28:$F$33,$F$35:$F$36,$F$41))</f>
        <v>-533.82179022363027</v>
      </c>
      <c r="CTO88" s="294">
        <f>(CTO$87*$B101+SUM($F$8:$F$10)-((CTO$87*$B101+SUM($F$8:$F$10))/$F$11*$F$40)-($F$27*CTO$87/$D$7)-SUM($F$14:$F$26,$F$28:$F$33,$F$35:$F$36,$F$41))</f>
        <v>-533.82179022363027</v>
      </c>
      <c r="CTP88" s="294">
        <f>(CTP$87*$B101+SUM($F$8:$F$10)-((CTP$87*$B101+SUM($F$8:$F$10))/$F$11*$F$40)-($F$27*CTP$87/$D$7)-SUM($F$14:$F$26,$F$28:$F$33,$F$35:$F$36,$F$41))</f>
        <v>-533.82179022363027</v>
      </c>
      <c r="CTQ88" s="294">
        <f>(CTQ$87*$B101+SUM($F$8:$F$10)-((CTQ$87*$B101+SUM($F$8:$F$10))/$F$11*$F$40)-($F$27*CTQ$87/$D$7)-SUM($F$14:$F$26,$F$28:$F$33,$F$35:$F$36,$F$41))</f>
        <v>-533.82179022363027</v>
      </c>
      <c r="CTR88" s="294">
        <f>(CTR$87*$B101+SUM($F$8:$F$10)-((CTR$87*$B101+SUM($F$8:$F$10))/$F$11*$F$40)-($F$27*CTR$87/$D$7)-SUM($F$14:$F$26,$F$28:$F$33,$F$35:$F$36,$F$41))</f>
        <v>-533.82179022363027</v>
      </c>
      <c r="CTS88" s="294">
        <f>(CTS$87*$B101+SUM($F$8:$F$10)-((CTS$87*$B101+SUM($F$8:$F$10))/$F$11*$F$40)-($F$27*CTS$87/$D$7)-SUM($F$14:$F$26,$F$28:$F$33,$F$35:$F$36,$F$41))</f>
        <v>-533.82179022363027</v>
      </c>
      <c r="CTT88" s="294">
        <f>(CTT$87*$B101+SUM($F$8:$F$10)-((CTT$87*$B101+SUM($F$8:$F$10))/$F$11*$F$40)-($F$27*CTT$87/$D$7)-SUM($F$14:$F$26,$F$28:$F$33,$F$35:$F$36,$F$41))</f>
        <v>-533.82179022363027</v>
      </c>
      <c r="CTU88" s="294">
        <f>(CTU$87*$B101+SUM($F$8:$F$10)-((CTU$87*$B101+SUM($F$8:$F$10))/$F$11*$F$40)-($F$27*CTU$87/$D$7)-SUM($F$14:$F$26,$F$28:$F$33,$F$35:$F$36,$F$41))</f>
        <v>-533.82179022363027</v>
      </c>
      <c r="CTV88" s="294">
        <f>(CTV$87*$B101+SUM($F$8:$F$10)-((CTV$87*$B101+SUM($F$8:$F$10))/$F$11*$F$40)-($F$27*CTV$87/$D$7)-SUM($F$14:$F$26,$F$28:$F$33,$F$35:$F$36,$F$41))</f>
        <v>-533.82179022363027</v>
      </c>
      <c r="CTW88" s="294">
        <f>(CTW$87*$B101+SUM($F$8:$F$10)-((CTW$87*$B101+SUM($F$8:$F$10))/$F$11*$F$40)-($F$27*CTW$87/$D$7)-SUM($F$14:$F$26,$F$28:$F$33,$F$35:$F$36,$F$41))</f>
        <v>-533.82179022363027</v>
      </c>
      <c r="CTX88" s="294">
        <f>(CTX$87*$B101+SUM($F$8:$F$10)-((CTX$87*$B101+SUM($F$8:$F$10))/$F$11*$F$40)-($F$27*CTX$87/$D$7)-SUM($F$14:$F$26,$F$28:$F$33,$F$35:$F$36,$F$41))</f>
        <v>-533.82179022363027</v>
      </c>
      <c r="CTY88" s="294">
        <f>(CTY$87*$B101+SUM($F$8:$F$10)-((CTY$87*$B101+SUM($F$8:$F$10))/$F$11*$F$40)-($F$27*CTY$87/$D$7)-SUM($F$14:$F$26,$F$28:$F$33,$F$35:$F$36,$F$41))</f>
        <v>-533.82179022363027</v>
      </c>
      <c r="CTZ88" s="294">
        <f>(CTZ$87*$B101+SUM($F$8:$F$10)-((CTZ$87*$B101+SUM($F$8:$F$10))/$F$11*$F$40)-($F$27*CTZ$87/$D$7)-SUM($F$14:$F$26,$F$28:$F$33,$F$35:$F$36,$F$41))</f>
        <v>-533.82179022363027</v>
      </c>
      <c r="CUA88" s="294">
        <f>(CUA$87*$B101+SUM($F$8:$F$10)-((CUA$87*$B101+SUM($F$8:$F$10))/$F$11*$F$40)-($F$27*CUA$87/$D$7)-SUM($F$14:$F$26,$F$28:$F$33,$F$35:$F$36,$F$41))</f>
        <v>-533.82179022363027</v>
      </c>
      <c r="CUB88" s="294">
        <f>(CUB$87*$B101+SUM($F$8:$F$10)-((CUB$87*$B101+SUM($F$8:$F$10))/$F$11*$F$40)-($F$27*CUB$87/$D$7)-SUM($F$14:$F$26,$F$28:$F$33,$F$35:$F$36,$F$41))</f>
        <v>-533.82179022363027</v>
      </c>
      <c r="CUC88" s="294">
        <f>(CUC$87*$B101+SUM($F$8:$F$10)-((CUC$87*$B101+SUM($F$8:$F$10))/$F$11*$F$40)-($F$27*CUC$87/$D$7)-SUM($F$14:$F$26,$F$28:$F$33,$F$35:$F$36,$F$41))</f>
        <v>-533.82179022363027</v>
      </c>
      <c r="CUD88" s="294">
        <f>(CUD$87*$B101+SUM($F$8:$F$10)-((CUD$87*$B101+SUM($F$8:$F$10))/$F$11*$F$40)-($F$27*CUD$87/$D$7)-SUM($F$14:$F$26,$F$28:$F$33,$F$35:$F$36,$F$41))</f>
        <v>-533.82179022363027</v>
      </c>
      <c r="CUE88" s="294">
        <f>(CUE$87*$B101+SUM($F$8:$F$10)-((CUE$87*$B101+SUM($F$8:$F$10))/$F$11*$F$40)-($F$27*CUE$87/$D$7)-SUM($F$14:$F$26,$F$28:$F$33,$F$35:$F$36,$F$41))</f>
        <v>-533.82179022363027</v>
      </c>
      <c r="CUF88" s="294">
        <f>(CUF$87*$B101+SUM($F$8:$F$10)-((CUF$87*$B101+SUM($F$8:$F$10))/$F$11*$F$40)-($F$27*CUF$87/$D$7)-SUM($F$14:$F$26,$F$28:$F$33,$F$35:$F$36,$F$41))</f>
        <v>-533.82179022363027</v>
      </c>
      <c r="CUG88" s="294">
        <f>(CUG$87*$B101+SUM($F$8:$F$10)-((CUG$87*$B101+SUM($F$8:$F$10))/$F$11*$F$40)-($F$27*CUG$87/$D$7)-SUM($F$14:$F$26,$F$28:$F$33,$F$35:$F$36,$F$41))</f>
        <v>-533.82179022363027</v>
      </c>
      <c r="CUH88" s="294">
        <f>(CUH$87*$B101+SUM($F$8:$F$10)-((CUH$87*$B101+SUM($F$8:$F$10))/$F$11*$F$40)-($F$27*CUH$87/$D$7)-SUM($F$14:$F$26,$F$28:$F$33,$F$35:$F$36,$F$41))</f>
        <v>-533.82179022363027</v>
      </c>
      <c r="CUI88" s="294">
        <f>(CUI$87*$B101+SUM($F$8:$F$10)-((CUI$87*$B101+SUM($F$8:$F$10))/$F$11*$F$40)-($F$27*CUI$87/$D$7)-SUM($F$14:$F$26,$F$28:$F$33,$F$35:$F$36,$F$41))</f>
        <v>-533.82179022363027</v>
      </c>
      <c r="CUJ88" s="294">
        <f>(CUJ$87*$B101+SUM($F$8:$F$10)-((CUJ$87*$B101+SUM($F$8:$F$10))/$F$11*$F$40)-($F$27*CUJ$87/$D$7)-SUM($F$14:$F$26,$F$28:$F$33,$F$35:$F$36,$F$41))</f>
        <v>-533.82179022363027</v>
      </c>
      <c r="CUK88" s="294">
        <f>(CUK$87*$B101+SUM($F$8:$F$10)-((CUK$87*$B101+SUM($F$8:$F$10))/$F$11*$F$40)-($F$27*CUK$87/$D$7)-SUM($F$14:$F$26,$F$28:$F$33,$F$35:$F$36,$F$41))</f>
        <v>-533.82179022363027</v>
      </c>
      <c r="CUL88" s="294">
        <f>(CUL$87*$B101+SUM($F$8:$F$10)-((CUL$87*$B101+SUM($F$8:$F$10))/$F$11*$F$40)-($F$27*CUL$87/$D$7)-SUM($F$14:$F$26,$F$28:$F$33,$F$35:$F$36,$F$41))</f>
        <v>-533.82179022363027</v>
      </c>
      <c r="CUM88" s="294">
        <f>(CUM$87*$B101+SUM($F$8:$F$10)-((CUM$87*$B101+SUM($F$8:$F$10))/$F$11*$F$40)-($F$27*CUM$87/$D$7)-SUM($F$14:$F$26,$F$28:$F$33,$F$35:$F$36,$F$41))</f>
        <v>-533.82179022363027</v>
      </c>
      <c r="CUN88" s="294">
        <f>(CUN$87*$B101+SUM($F$8:$F$10)-((CUN$87*$B101+SUM($F$8:$F$10))/$F$11*$F$40)-($F$27*CUN$87/$D$7)-SUM($F$14:$F$26,$F$28:$F$33,$F$35:$F$36,$F$41))</f>
        <v>-533.82179022363027</v>
      </c>
      <c r="CUO88" s="294">
        <f>(CUO$87*$B101+SUM($F$8:$F$10)-((CUO$87*$B101+SUM($F$8:$F$10))/$F$11*$F$40)-($F$27*CUO$87/$D$7)-SUM($F$14:$F$26,$F$28:$F$33,$F$35:$F$36,$F$41))</f>
        <v>-533.82179022363027</v>
      </c>
      <c r="CUP88" s="294">
        <f>(CUP$87*$B101+SUM($F$8:$F$10)-((CUP$87*$B101+SUM($F$8:$F$10))/$F$11*$F$40)-($F$27*CUP$87/$D$7)-SUM($F$14:$F$26,$F$28:$F$33,$F$35:$F$36,$F$41))</f>
        <v>-533.82179022363027</v>
      </c>
      <c r="CUQ88" s="294">
        <f>(CUQ$87*$B101+SUM($F$8:$F$10)-((CUQ$87*$B101+SUM($F$8:$F$10))/$F$11*$F$40)-($F$27*CUQ$87/$D$7)-SUM($F$14:$F$26,$F$28:$F$33,$F$35:$F$36,$F$41))</f>
        <v>-533.82179022363027</v>
      </c>
      <c r="CUR88" s="294">
        <f>(CUR$87*$B101+SUM($F$8:$F$10)-((CUR$87*$B101+SUM($F$8:$F$10))/$F$11*$F$40)-($F$27*CUR$87/$D$7)-SUM($F$14:$F$26,$F$28:$F$33,$F$35:$F$36,$F$41))</f>
        <v>-533.82179022363027</v>
      </c>
      <c r="CUS88" s="294">
        <f>(CUS$87*$B101+SUM($F$8:$F$10)-((CUS$87*$B101+SUM($F$8:$F$10))/$F$11*$F$40)-($F$27*CUS$87/$D$7)-SUM($F$14:$F$26,$F$28:$F$33,$F$35:$F$36,$F$41))</f>
        <v>-533.82179022363027</v>
      </c>
      <c r="CUT88" s="294">
        <f>(CUT$87*$B101+SUM($F$8:$F$10)-((CUT$87*$B101+SUM($F$8:$F$10))/$F$11*$F$40)-($F$27*CUT$87/$D$7)-SUM($F$14:$F$26,$F$28:$F$33,$F$35:$F$36,$F$41))</f>
        <v>-533.82179022363027</v>
      </c>
      <c r="CUU88" s="294">
        <f>(CUU$87*$B101+SUM($F$8:$F$10)-((CUU$87*$B101+SUM($F$8:$F$10))/$F$11*$F$40)-($F$27*CUU$87/$D$7)-SUM($F$14:$F$26,$F$28:$F$33,$F$35:$F$36,$F$41))</f>
        <v>-533.82179022363027</v>
      </c>
      <c r="CUV88" s="294">
        <f>(CUV$87*$B101+SUM($F$8:$F$10)-((CUV$87*$B101+SUM($F$8:$F$10))/$F$11*$F$40)-($F$27*CUV$87/$D$7)-SUM($F$14:$F$26,$F$28:$F$33,$F$35:$F$36,$F$41))</f>
        <v>-533.82179022363027</v>
      </c>
      <c r="CUW88" s="294">
        <f>(CUW$87*$B101+SUM($F$8:$F$10)-((CUW$87*$B101+SUM($F$8:$F$10))/$F$11*$F$40)-($F$27*CUW$87/$D$7)-SUM($F$14:$F$26,$F$28:$F$33,$F$35:$F$36,$F$41))</f>
        <v>-533.82179022363027</v>
      </c>
      <c r="CUX88" s="294">
        <f>(CUX$87*$B101+SUM($F$8:$F$10)-((CUX$87*$B101+SUM($F$8:$F$10))/$F$11*$F$40)-($F$27*CUX$87/$D$7)-SUM($F$14:$F$26,$F$28:$F$33,$F$35:$F$36,$F$41))</f>
        <v>-533.82179022363027</v>
      </c>
      <c r="CUY88" s="294">
        <f>(CUY$87*$B101+SUM($F$8:$F$10)-((CUY$87*$B101+SUM($F$8:$F$10))/$F$11*$F$40)-($F$27*CUY$87/$D$7)-SUM($F$14:$F$26,$F$28:$F$33,$F$35:$F$36,$F$41))</f>
        <v>-533.82179022363027</v>
      </c>
      <c r="CUZ88" s="294">
        <f>(CUZ$87*$B101+SUM($F$8:$F$10)-((CUZ$87*$B101+SUM($F$8:$F$10))/$F$11*$F$40)-($F$27*CUZ$87/$D$7)-SUM($F$14:$F$26,$F$28:$F$33,$F$35:$F$36,$F$41))</f>
        <v>-533.82179022363027</v>
      </c>
      <c r="CVA88" s="294">
        <f>(CVA$87*$B101+SUM($F$8:$F$10)-((CVA$87*$B101+SUM($F$8:$F$10))/$F$11*$F$40)-($F$27*CVA$87/$D$7)-SUM($F$14:$F$26,$F$28:$F$33,$F$35:$F$36,$F$41))</f>
        <v>-533.82179022363027</v>
      </c>
      <c r="CVB88" s="294">
        <f>(CVB$87*$B101+SUM($F$8:$F$10)-((CVB$87*$B101+SUM($F$8:$F$10))/$F$11*$F$40)-($F$27*CVB$87/$D$7)-SUM($F$14:$F$26,$F$28:$F$33,$F$35:$F$36,$F$41))</f>
        <v>-533.82179022363027</v>
      </c>
      <c r="CVC88" s="294">
        <f>(CVC$87*$B101+SUM($F$8:$F$10)-((CVC$87*$B101+SUM($F$8:$F$10))/$F$11*$F$40)-($F$27*CVC$87/$D$7)-SUM($F$14:$F$26,$F$28:$F$33,$F$35:$F$36,$F$41))</f>
        <v>-533.82179022363027</v>
      </c>
      <c r="CVD88" s="294">
        <f>(CVD$87*$B101+SUM($F$8:$F$10)-((CVD$87*$B101+SUM($F$8:$F$10))/$F$11*$F$40)-($F$27*CVD$87/$D$7)-SUM($F$14:$F$26,$F$28:$F$33,$F$35:$F$36,$F$41))</f>
        <v>-533.82179022363027</v>
      </c>
      <c r="CVE88" s="294">
        <f>(CVE$87*$B101+SUM($F$8:$F$10)-((CVE$87*$B101+SUM($F$8:$F$10))/$F$11*$F$40)-($F$27*CVE$87/$D$7)-SUM($F$14:$F$26,$F$28:$F$33,$F$35:$F$36,$F$41))</f>
        <v>-533.82179022363027</v>
      </c>
      <c r="CVF88" s="294">
        <f>(CVF$87*$B101+SUM($F$8:$F$10)-((CVF$87*$B101+SUM($F$8:$F$10))/$F$11*$F$40)-($F$27*CVF$87/$D$7)-SUM($F$14:$F$26,$F$28:$F$33,$F$35:$F$36,$F$41))</f>
        <v>-533.82179022363027</v>
      </c>
      <c r="CVG88" s="294">
        <f>(CVG$87*$B101+SUM($F$8:$F$10)-((CVG$87*$B101+SUM($F$8:$F$10))/$F$11*$F$40)-($F$27*CVG$87/$D$7)-SUM($F$14:$F$26,$F$28:$F$33,$F$35:$F$36,$F$41))</f>
        <v>-533.82179022363027</v>
      </c>
      <c r="CVH88" s="294">
        <f>(CVH$87*$B101+SUM($F$8:$F$10)-((CVH$87*$B101+SUM($F$8:$F$10))/$F$11*$F$40)-($F$27*CVH$87/$D$7)-SUM($F$14:$F$26,$F$28:$F$33,$F$35:$F$36,$F$41))</f>
        <v>-533.82179022363027</v>
      </c>
      <c r="CVI88" s="294">
        <f>(CVI$87*$B101+SUM($F$8:$F$10)-((CVI$87*$B101+SUM($F$8:$F$10))/$F$11*$F$40)-($F$27*CVI$87/$D$7)-SUM($F$14:$F$26,$F$28:$F$33,$F$35:$F$36,$F$41))</f>
        <v>-533.82179022363027</v>
      </c>
      <c r="CVJ88" s="294">
        <f>(CVJ$87*$B101+SUM($F$8:$F$10)-((CVJ$87*$B101+SUM($F$8:$F$10))/$F$11*$F$40)-($F$27*CVJ$87/$D$7)-SUM($F$14:$F$26,$F$28:$F$33,$F$35:$F$36,$F$41))</f>
        <v>-533.82179022363027</v>
      </c>
      <c r="CVK88" s="294">
        <f>(CVK$87*$B101+SUM($F$8:$F$10)-((CVK$87*$B101+SUM($F$8:$F$10))/$F$11*$F$40)-($F$27*CVK$87/$D$7)-SUM($F$14:$F$26,$F$28:$F$33,$F$35:$F$36,$F$41))</f>
        <v>-533.82179022363027</v>
      </c>
      <c r="CVL88" s="294">
        <f>(CVL$87*$B101+SUM($F$8:$F$10)-((CVL$87*$B101+SUM($F$8:$F$10))/$F$11*$F$40)-($F$27*CVL$87/$D$7)-SUM($F$14:$F$26,$F$28:$F$33,$F$35:$F$36,$F$41))</f>
        <v>-533.82179022363027</v>
      </c>
      <c r="CVM88" s="294">
        <f>(CVM$87*$B101+SUM($F$8:$F$10)-((CVM$87*$B101+SUM($F$8:$F$10))/$F$11*$F$40)-($F$27*CVM$87/$D$7)-SUM($F$14:$F$26,$F$28:$F$33,$F$35:$F$36,$F$41))</f>
        <v>-533.82179022363027</v>
      </c>
      <c r="CVN88" s="294">
        <f>(CVN$87*$B101+SUM($F$8:$F$10)-((CVN$87*$B101+SUM($F$8:$F$10))/$F$11*$F$40)-($F$27*CVN$87/$D$7)-SUM($F$14:$F$26,$F$28:$F$33,$F$35:$F$36,$F$41))</f>
        <v>-533.82179022363027</v>
      </c>
      <c r="CVO88" s="294">
        <f>(CVO$87*$B101+SUM($F$8:$F$10)-((CVO$87*$B101+SUM($F$8:$F$10))/$F$11*$F$40)-($F$27*CVO$87/$D$7)-SUM($F$14:$F$26,$F$28:$F$33,$F$35:$F$36,$F$41))</f>
        <v>-533.82179022363027</v>
      </c>
      <c r="CVP88" s="294">
        <f>(CVP$87*$B101+SUM($F$8:$F$10)-((CVP$87*$B101+SUM($F$8:$F$10))/$F$11*$F$40)-($F$27*CVP$87/$D$7)-SUM($F$14:$F$26,$F$28:$F$33,$F$35:$F$36,$F$41))</f>
        <v>-533.82179022363027</v>
      </c>
      <c r="CVQ88" s="294">
        <f>(CVQ$87*$B101+SUM($F$8:$F$10)-((CVQ$87*$B101+SUM($F$8:$F$10))/$F$11*$F$40)-($F$27*CVQ$87/$D$7)-SUM($F$14:$F$26,$F$28:$F$33,$F$35:$F$36,$F$41))</f>
        <v>-533.82179022363027</v>
      </c>
      <c r="CVR88" s="294">
        <f>(CVR$87*$B101+SUM($F$8:$F$10)-((CVR$87*$B101+SUM($F$8:$F$10))/$F$11*$F$40)-($F$27*CVR$87/$D$7)-SUM($F$14:$F$26,$F$28:$F$33,$F$35:$F$36,$F$41))</f>
        <v>-533.82179022363027</v>
      </c>
      <c r="CVS88" s="294">
        <f>(CVS$87*$B101+SUM($F$8:$F$10)-((CVS$87*$B101+SUM($F$8:$F$10))/$F$11*$F$40)-($F$27*CVS$87/$D$7)-SUM($F$14:$F$26,$F$28:$F$33,$F$35:$F$36,$F$41))</f>
        <v>-533.82179022363027</v>
      </c>
      <c r="CVT88" s="294">
        <f>(CVT$87*$B101+SUM($F$8:$F$10)-((CVT$87*$B101+SUM($F$8:$F$10))/$F$11*$F$40)-($F$27*CVT$87/$D$7)-SUM($F$14:$F$26,$F$28:$F$33,$F$35:$F$36,$F$41))</f>
        <v>-533.82179022363027</v>
      </c>
      <c r="CVU88" s="294">
        <f>(CVU$87*$B101+SUM($F$8:$F$10)-((CVU$87*$B101+SUM($F$8:$F$10))/$F$11*$F$40)-($F$27*CVU$87/$D$7)-SUM($F$14:$F$26,$F$28:$F$33,$F$35:$F$36,$F$41))</f>
        <v>-533.82179022363027</v>
      </c>
      <c r="CVV88" s="294">
        <f>(CVV$87*$B101+SUM($F$8:$F$10)-((CVV$87*$B101+SUM($F$8:$F$10))/$F$11*$F$40)-($F$27*CVV$87/$D$7)-SUM($F$14:$F$26,$F$28:$F$33,$F$35:$F$36,$F$41))</f>
        <v>-533.82179022363027</v>
      </c>
      <c r="CVW88" s="294">
        <f>(CVW$87*$B101+SUM($F$8:$F$10)-((CVW$87*$B101+SUM($F$8:$F$10))/$F$11*$F$40)-($F$27*CVW$87/$D$7)-SUM($F$14:$F$26,$F$28:$F$33,$F$35:$F$36,$F$41))</f>
        <v>-533.82179022363027</v>
      </c>
      <c r="CVX88" s="294">
        <f>(CVX$87*$B101+SUM($F$8:$F$10)-((CVX$87*$B101+SUM($F$8:$F$10))/$F$11*$F$40)-($F$27*CVX$87/$D$7)-SUM($F$14:$F$26,$F$28:$F$33,$F$35:$F$36,$F$41))</f>
        <v>-533.82179022363027</v>
      </c>
      <c r="CVY88" s="294">
        <f>(CVY$87*$B101+SUM($F$8:$F$10)-((CVY$87*$B101+SUM($F$8:$F$10))/$F$11*$F$40)-($F$27*CVY$87/$D$7)-SUM($F$14:$F$26,$F$28:$F$33,$F$35:$F$36,$F$41))</f>
        <v>-533.82179022363027</v>
      </c>
      <c r="CVZ88" s="294">
        <f>(CVZ$87*$B101+SUM($F$8:$F$10)-((CVZ$87*$B101+SUM($F$8:$F$10))/$F$11*$F$40)-($F$27*CVZ$87/$D$7)-SUM($F$14:$F$26,$F$28:$F$33,$F$35:$F$36,$F$41))</f>
        <v>-533.82179022363027</v>
      </c>
      <c r="CWA88" s="294">
        <f>(CWA$87*$B101+SUM($F$8:$F$10)-((CWA$87*$B101+SUM($F$8:$F$10))/$F$11*$F$40)-($F$27*CWA$87/$D$7)-SUM($F$14:$F$26,$F$28:$F$33,$F$35:$F$36,$F$41))</f>
        <v>-533.82179022363027</v>
      </c>
      <c r="CWB88" s="294">
        <f>(CWB$87*$B101+SUM($F$8:$F$10)-((CWB$87*$B101+SUM($F$8:$F$10))/$F$11*$F$40)-($F$27*CWB$87/$D$7)-SUM($F$14:$F$26,$F$28:$F$33,$F$35:$F$36,$F$41))</f>
        <v>-533.82179022363027</v>
      </c>
      <c r="CWC88" s="294">
        <f>(CWC$87*$B101+SUM($F$8:$F$10)-((CWC$87*$B101+SUM($F$8:$F$10))/$F$11*$F$40)-($F$27*CWC$87/$D$7)-SUM($F$14:$F$26,$F$28:$F$33,$F$35:$F$36,$F$41))</f>
        <v>-533.82179022363027</v>
      </c>
      <c r="CWD88" s="294">
        <f>(CWD$87*$B101+SUM($F$8:$F$10)-((CWD$87*$B101+SUM($F$8:$F$10))/$F$11*$F$40)-($F$27*CWD$87/$D$7)-SUM($F$14:$F$26,$F$28:$F$33,$F$35:$F$36,$F$41))</f>
        <v>-533.82179022363027</v>
      </c>
      <c r="CWE88" s="294">
        <f>(CWE$87*$B101+SUM($F$8:$F$10)-((CWE$87*$B101+SUM($F$8:$F$10))/$F$11*$F$40)-($F$27*CWE$87/$D$7)-SUM($F$14:$F$26,$F$28:$F$33,$F$35:$F$36,$F$41))</f>
        <v>-533.82179022363027</v>
      </c>
      <c r="CWF88" s="294">
        <f>(CWF$87*$B101+SUM($F$8:$F$10)-((CWF$87*$B101+SUM($F$8:$F$10))/$F$11*$F$40)-($F$27*CWF$87/$D$7)-SUM($F$14:$F$26,$F$28:$F$33,$F$35:$F$36,$F$41))</f>
        <v>-533.82179022363027</v>
      </c>
      <c r="CWG88" s="294">
        <f>(CWG$87*$B101+SUM($F$8:$F$10)-((CWG$87*$B101+SUM($F$8:$F$10))/$F$11*$F$40)-($F$27*CWG$87/$D$7)-SUM($F$14:$F$26,$F$28:$F$33,$F$35:$F$36,$F$41))</f>
        <v>-533.82179022363027</v>
      </c>
      <c r="CWH88" s="294">
        <f>(CWH$87*$B101+SUM($F$8:$F$10)-((CWH$87*$B101+SUM($F$8:$F$10))/$F$11*$F$40)-($F$27*CWH$87/$D$7)-SUM($F$14:$F$26,$F$28:$F$33,$F$35:$F$36,$F$41))</f>
        <v>-533.82179022363027</v>
      </c>
      <c r="CWI88" s="294">
        <f>(CWI$87*$B101+SUM($F$8:$F$10)-((CWI$87*$B101+SUM($F$8:$F$10))/$F$11*$F$40)-($F$27*CWI$87/$D$7)-SUM($F$14:$F$26,$F$28:$F$33,$F$35:$F$36,$F$41))</f>
        <v>-533.82179022363027</v>
      </c>
      <c r="CWJ88" s="294">
        <f>(CWJ$87*$B101+SUM($F$8:$F$10)-((CWJ$87*$B101+SUM($F$8:$F$10))/$F$11*$F$40)-($F$27*CWJ$87/$D$7)-SUM($F$14:$F$26,$F$28:$F$33,$F$35:$F$36,$F$41))</f>
        <v>-533.82179022363027</v>
      </c>
      <c r="CWK88" s="294">
        <f>(CWK$87*$B101+SUM($F$8:$F$10)-((CWK$87*$B101+SUM($F$8:$F$10))/$F$11*$F$40)-($F$27*CWK$87/$D$7)-SUM($F$14:$F$26,$F$28:$F$33,$F$35:$F$36,$F$41))</f>
        <v>-533.82179022363027</v>
      </c>
      <c r="CWL88" s="294">
        <f>(CWL$87*$B101+SUM($F$8:$F$10)-((CWL$87*$B101+SUM($F$8:$F$10))/$F$11*$F$40)-($F$27*CWL$87/$D$7)-SUM($F$14:$F$26,$F$28:$F$33,$F$35:$F$36,$F$41))</f>
        <v>-533.82179022363027</v>
      </c>
      <c r="CWM88" s="294">
        <f>(CWM$87*$B101+SUM($F$8:$F$10)-((CWM$87*$B101+SUM($F$8:$F$10))/$F$11*$F$40)-($F$27*CWM$87/$D$7)-SUM($F$14:$F$26,$F$28:$F$33,$F$35:$F$36,$F$41))</f>
        <v>-533.82179022363027</v>
      </c>
      <c r="CWN88" s="294">
        <f>(CWN$87*$B101+SUM($F$8:$F$10)-((CWN$87*$B101+SUM($F$8:$F$10))/$F$11*$F$40)-($F$27*CWN$87/$D$7)-SUM($F$14:$F$26,$F$28:$F$33,$F$35:$F$36,$F$41))</f>
        <v>-533.82179022363027</v>
      </c>
      <c r="CWO88" s="294">
        <f>(CWO$87*$B101+SUM($F$8:$F$10)-((CWO$87*$B101+SUM($F$8:$F$10))/$F$11*$F$40)-($F$27*CWO$87/$D$7)-SUM($F$14:$F$26,$F$28:$F$33,$F$35:$F$36,$F$41))</f>
        <v>-533.82179022363027</v>
      </c>
      <c r="CWP88" s="294">
        <f>(CWP$87*$B101+SUM($F$8:$F$10)-((CWP$87*$B101+SUM($F$8:$F$10))/$F$11*$F$40)-($F$27*CWP$87/$D$7)-SUM($F$14:$F$26,$F$28:$F$33,$F$35:$F$36,$F$41))</f>
        <v>-533.82179022363027</v>
      </c>
      <c r="CWQ88" s="294">
        <f>(CWQ$87*$B101+SUM($F$8:$F$10)-((CWQ$87*$B101+SUM($F$8:$F$10))/$F$11*$F$40)-($F$27*CWQ$87/$D$7)-SUM($F$14:$F$26,$F$28:$F$33,$F$35:$F$36,$F$41))</f>
        <v>-533.82179022363027</v>
      </c>
      <c r="CWR88" s="294">
        <f>(CWR$87*$B101+SUM($F$8:$F$10)-((CWR$87*$B101+SUM($F$8:$F$10))/$F$11*$F$40)-($F$27*CWR$87/$D$7)-SUM($F$14:$F$26,$F$28:$F$33,$F$35:$F$36,$F$41))</f>
        <v>-533.82179022363027</v>
      </c>
      <c r="CWS88" s="294">
        <f>(CWS$87*$B101+SUM($F$8:$F$10)-((CWS$87*$B101+SUM($F$8:$F$10))/$F$11*$F$40)-($F$27*CWS$87/$D$7)-SUM($F$14:$F$26,$F$28:$F$33,$F$35:$F$36,$F$41))</f>
        <v>-533.82179022363027</v>
      </c>
      <c r="CWT88" s="294">
        <f>(CWT$87*$B101+SUM($F$8:$F$10)-((CWT$87*$B101+SUM($F$8:$F$10))/$F$11*$F$40)-($F$27*CWT$87/$D$7)-SUM($F$14:$F$26,$F$28:$F$33,$F$35:$F$36,$F$41))</f>
        <v>-533.82179022363027</v>
      </c>
      <c r="CWU88" s="294">
        <f>(CWU$87*$B101+SUM($F$8:$F$10)-((CWU$87*$B101+SUM($F$8:$F$10))/$F$11*$F$40)-($F$27*CWU$87/$D$7)-SUM($F$14:$F$26,$F$28:$F$33,$F$35:$F$36,$F$41))</f>
        <v>-533.82179022363027</v>
      </c>
      <c r="CWV88" s="294">
        <f>(CWV$87*$B101+SUM($F$8:$F$10)-((CWV$87*$B101+SUM($F$8:$F$10))/$F$11*$F$40)-($F$27*CWV$87/$D$7)-SUM($F$14:$F$26,$F$28:$F$33,$F$35:$F$36,$F$41))</f>
        <v>-533.82179022363027</v>
      </c>
      <c r="CWW88" s="294">
        <f>(CWW$87*$B101+SUM($F$8:$F$10)-((CWW$87*$B101+SUM($F$8:$F$10))/$F$11*$F$40)-($F$27*CWW$87/$D$7)-SUM($F$14:$F$26,$F$28:$F$33,$F$35:$F$36,$F$41))</f>
        <v>-533.82179022363027</v>
      </c>
      <c r="CWX88" s="294">
        <f>(CWX$87*$B101+SUM($F$8:$F$10)-((CWX$87*$B101+SUM($F$8:$F$10))/$F$11*$F$40)-($F$27*CWX$87/$D$7)-SUM($F$14:$F$26,$F$28:$F$33,$F$35:$F$36,$F$41))</f>
        <v>-533.82179022363027</v>
      </c>
      <c r="CWY88" s="294">
        <f>(CWY$87*$B101+SUM($F$8:$F$10)-((CWY$87*$B101+SUM($F$8:$F$10))/$F$11*$F$40)-($F$27*CWY$87/$D$7)-SUM($F$14:$F$26,$F$28:$F$33,$F$35:$F$36,$F$41))</f>
        <v>-533.82179022363027</v>
      </c>
      <c r="CWZ88" s="294">
        <f>(CWZ$87*$B101+SUM($F$8:$F$10)-((CWZ$87*$B101+SUM($F$8:$F$10))/$F$11*$F$40)-($F$27*CWZ$87/$D$7)-SUM($F$14:$F$26,$F$28:$F$33,$F$35:$F$36,$F$41))</f>
        <v>-533.82179022363027</v>
      </c>
      <c r="CXA88" s="294">
        <f>(CXA$87*$B101+SUM($F$8:$F$10)-((CXA$87*$B101+SUM($F$8:$F$10))/$F$11*$F$40)-($F$27*CXA$87/$D$7)-SUM($F$14:$F$26,$F$28:$F$33,$F$35:$F$36,$F$41))</f>
        <v>-533.82179022363027</v>
      </c>
      <c r="CXB88" s="294">
        <f>(CXB$87*$B101+SUM($F$8:$F$10)-((CXB$87*$B101+SUM($F$8:$F$10))/$F$11*$F$40)-($F$27*CXB$87/$D$7)-SUM($F$14:$F$26,$F$28:$F$33,$F$35:$F$36,$F$41))</f>
        <v>-533.82179022363027</v>
      </c>
      <c r="CXC88" s="294">
        <f>(CXC$87*$B101+SUM($F$8:$F$10)-((CXC$87*$B101+SUM($F$8:$F$10))/$F$11*$F$40)-($F$27*CXC$87/$D$7)-SUM($F$14:$F$26,$F$28:$F$33,$F$35:$F$36,$F$41))</f>
        <v>-533.82179022363027</v>
      </c>
      <c r="CXD88" s="294">
        <f>(CXD$87*$B101+SUM($F$8:$F$10)-((CXD$87*$B101+SUM($F$8:$F$10))/$F$11*$F$40)-($F$27*CXD$87/$D$7)-SUM($F$14:$F$26,$F$28:$F$33,$F$35:$F$36,$F$41))</f>
        <v>-533.82179022363027</v>
      </c>
      <c r="CXE88" s="294">
        <f>(CXE$87*$B101+SUM($F$8:$F$10)-((CXE$87*$B101+SUM($F$8:$F$10))/$F$11*$F$40)-($F$27*CXE$87/$D$7)-SUM($F$14:$F$26,$F$28:$F$33,$F$35:$F$36,$F$41))</f>
        <v>-533.82179022363027</v>
      </c>
      <c r="CXF88" s="294">
        <f>(CXF$87*$B101+SUM($F$8:$F$10)-((CXF$87*$B101+SUM($F$8:$F$10))/$F$11*$F$40)-($F$27*CXF$87/$D$7)-SUM($F$14:$F$26,$F$28:$F$33,$F$35:$F$36,$F$41))</f>
        <v>-533.82179022363027</v>
      </c>
      <c r="CXG88" s="294">
        <f>(CXG$87*$B101+SUM($F$8:$F$10)-((CXG$87*$B101+SUM($F$8:$F$10))/$F$11*$F$40)-($F$27*CXG$87/$D$7)-SUM($F$14:$F$26,$F$28:$F$33,$F$35:$F$36,$F$41))</f>
        <v>-533.82179022363027</v>
      </c>
      <c r="CXH88" s="294">
        <f>(CXH$87*$B101+SUM($F$8:$F$10)-((CXH$87*$B101+SUM($F$8:$F$10))/$F$11*$F$40)-($F$27*CXH$87/$D$7)-SUM($F$14:$F$26,$F$28:$F$33,$F$35:$F$36,$F$41))</f>
        <v>-533.82179022363027</v>
      </c>
      <c r="CXI88" s="294">
        <f>(CXI$87*$B101+SUM($F$8:$F$10)-((CXI$87*$B101+SUM($F$8:$F$10))/$F$11*$F$40)-($F$27*CXI$87/$D$7)-SUM($F$14:$F$26,$F$28:$F$33,$F$35:$F$36,$F$41))</f>
        <v>-533.82179022363027</v>
      </c>
      <c r="CXJ88" s="294">
        <f>(CXJ$87*$B101+SUM($F$8:$F$10)-((CXJ$87*$B101+SUM($F$8:$F$10))/$F$11*$F$40)-($F$27*CXJ$87/$D$7)-SUM($F$14:$F$26,$F$28:$F$33,$F$35:$F$36,$F$41))</f>
        <v>-533.82179022363027</v>
      </c>
      <c r="CXK88" s="294">
        <f>(CXK$87*$B101+SUM($F$8:$F$10)-((CXK$87*$B101+SUM($F$8:$F$10))/$F$11*$F$40)-($F$27*CXK$87/$D$7)-SUM($F$14:$F$26,$F$28:$F$33,$F$35:$F$36,$F$41))</f>
        <v>-533.82179022363027</v>
      </c>
      <c r="CXL88" s="294">
        <f>(CXL$87*$B101+SUM($F$8:$F$10)-((CXL$87*$B101+SUM($F$8:$F$10))/$F$11*$F$40)-($F$27*CXL$87/$D$7)-SUM($F$14:$F$26,$F$28:$F$33,$F$35:$F$36,$F$41))</f>
        <v>-533.82179022363027</v>
      </c>
      <c r="CXM88" s="294">
        <f>(CXM$87*$B101+SUM($F$8:$F$10)-((CXM$87*$B101+SUM($F$8:$F$10))/$F$11*$F$40)-($F$27*CXM$87/$D$7)-SUM($F$14:$F$26,$F$28:$F$33,$F$35:$F$36,$F$41))</f>
        <v>-533.82179022363027</v>
      </c>
      <c r="CXN88" s="294">
        <f>(CXN$87*$B101+SUM($F$8:$F$10)-((CXN$87*$B101+SUM($F$8:$F$10))/$F$11*$F$40)-($F$27*CXN$87/$D$7)-SUM($F$14:$F$26,$F$28:$F$33,$F$35:$F$36,$F$41))</f>
        <v>-533.82179022363027</v>
      </c>
      <c r="CXO88" s="294">
        <f>(CXO$87*$B101+SUM($F$8:$F$10)-((CXO$87*$B101+SUM($F$8:$F$10))/$F$11*$F$40)-($F$27*CXO$87/$D$7)-SUM($F$14:$F$26,$F$28:$F$33,$F$35:$F$36,$F$41))</f>
        <v>-533.82179022363027</v>
      </c>
      <c r="CXP88" s="294">
        <f>(CXP$87*$B101+SUM($F$8:$F$10)-((CXP$87*$B101+SUM($F$8:$F$10))/$F$11*$F$40)-($F$27*CXP$87/$D$7)-SUM($F$14:$F$26,$F$28:$F$33,$F$35:$F$36,$F$41))</f>
        <v>-533.82179022363027</v>
      </c>
      <c r="CXQ88" s="294">
        <f>(CXQ$87*$B101+SUM($F$8:$F$10)-((CXQ$87*$B101+SUM($F$8:$F$10))/$F$11*$F$40)-($F$27*CXQ$87/$D$7)-SUM($F$14:$F$26,$F$28:$F$33,$F$35:$F$36,$F$41))</f>
        <v>-533.82179022363027</v>
      </c>
      <c r="CXR88" s="294">
        <f>(CXR$87*$B101+SUM($F$8:$F$10)-((CXR$87*$B101+SUM($F$8:$F$10))/$F$11*$F$40)-($F$27*CXR$87/$D$7)-SUM($F$14:$F$26,$F$28:$F$33,$F$35:$F$36,$F$41))</f>
        <v>-533.82179022363027</v>
      </c>
      <c r="CXS88" s="294">
        <f>(CXS$87*$B101+SUM($F$8:$F$10)-((CXS$87*$B101+SUM($F$8:$F$10))/$F$11*$F$40)-($F$27*CXS$87/$D$7)-SUM($F$14:$F$26,$F$28:$F$33,$F$35:$F$36,$F$41))</f>
        <v>-533.82179022363027</v>
      </c>
      <c r="CXT88" s="294">
        <f>(CXT$87*$B101+SUM($F$8:$F$10)-((CXT$87*$B101+SUM($F$8:$F$10))/$F$11*$F$40)-($F$27*CXT$87/$D$7)-SUM($F$14:$F$26,$F$28:$F$33,$F$35:$F$36,$F$41))</f>
        <v>-533.82179022363027</v>
      </c>
      <c r="CXU88" s="294">
        <f>(CXU$87*$B101+SUM($F$8:$F$10)-((CXU$87*$B101+SUM($F$8:$F$10))/$F$11*$F$40)-($F$27*CXU$87/$D$7)-SUM($F$14:$F$26,$F$28:$F$33,$F$35:$F$36,$F$41))</f>
        <v>-533.82179022363027</v>
      </c>
      <c r="CXV88" s="294">
        <f>(CXV$87*$B101+SUM($F$8:$F$10)-((CXV$87*$B101+SUM($F$8:$F$10))/$F$11*$F$40)-($F$27*CXV$87/$D$7)-SUM($F$14:$F$26,$F$28:$F$33,$F$35:$F$36,$F$41))</f>
        <v>-533.82179022363027</v>
      </c>
      <c r="CXW88" s="294">
        <f>(CXW$87*$B101+SUM($F$8:$F$10)-((CXW$87*$B101+SUM($F$8:$F$10))/$F$11*$F$40)-($F$27*CXW$87/$D$7)-SUM($F$14:$F$26,$F$28:$F$33,$F$35:$F$36,$F$41))</f>
        <v>-533.82179022363027</v>
      </c>
      <c r="CXX88" s="294">
        <f>(CXX$87*$B101+SUM($F$8:$F$10)-((CXX$87*$B101+SUM($F$8:$F$10))/$F$11*$F$40)-($F$27*CXX$87/$D$7)-SUM($F$14:$F$26,$F$28:$F$33,$F$35:$F$36,$F$41))</f>
        <v>-533.82179022363027</v>
      </c>
      <c r="CXY88" s="294">
        <f>(CXY$87*$B101+SUM($F$8:$F$10)-((CXY$87*$B101+SUM($F$8:$F$10))/$F$11*$F$40)-($F$27*CXY$87/$D$7)-SUM($F$14:$F$26,$F$28:$F$33,$F$35:$F$36,$F$41))</f>
        <v>-533.82179022363027</v>
      </c>
      <c r="CXZ88" s="294">
        <f>(CXZ$87*$B101+SUM($F$8:$F$10)-((CXZ$87*$B101+SUM($F$8:$F$10))/$F$11*$F$40)-($F$27*CXZ$87/$D$7)-SUM($F$14:$F$26,$F$28:$F$33,$F$35:$F$36,$F$41))</f>
        <v>-533.82179022363027</v>
      </c>
      <c r="CYA88" s="294">
        <f>(CYA$87*$B101+SUM($F$8:$F$10)-((CYA$87*$B101+SUM($F$8:$F$10))/$F$11*$F$40)-($F$27*CYA$87/$D$7)-SUM($F$14:$F$26,$F$28:$F$33,$F$35:$F$36,$F$41))</f>
        <v>-533.82179022363027</v>
      </c>
      <c r="CYB88" s="294">
        <f>(CYB$87*$B101+SUM($F$8:$F$10)-((CYB$87*$B101+SUM($F$8:$F$10))/$F$11*$F$40)-($F$27*CYB$87/$D$7)-SUM($F$14:$F$26,$F$28:$F$33,$F$35:$F$36,$F$41))</f>
        <v>-533.82179022363027</v>
      </c>
      <c r="CYC88" s="294">
        <f>(CYC$87*$B101+SUM($F$8:$F$10)-((CYC$87*$B101+SUM($F$8:$F$10))/$F$11*$F$40)-($F$27*CYC$87/$D$7)-SUM($F$14:$F$26,$F$28:$F$33,$F$35:$F$36,$F$41))</f>
        <v>-533.82179022363027</v>
      </c>
      <c r="CYD88" s="294">
        <f>(CYD$87*$B101+SUM($F$8:$F$10)-((CYD$87*$B101+SUM($F$8:$F$10))/$F$11*$F$40)-($F$27*CYD$87/$D$7)-SUM($F$14:$F$26,$F$28:$F$33,$F$35:$F$36,$F$41))</f>
        <v>-533.82179022363027</v>
      </c>
      <c r="CYE88" s="294">
        <f>(CYE$87*$B101+SUM($F$8:$F$10)-((CYE$87*$B101+SUM($F$8:$F$10))/$F$11*$F$40)-($F$27*CYE$87/$D$7)-SUM($F$14:$F$26,$F$28:$F$33,$F$35:$F$36,$F$41))</f>
        <v>-533.82179022363027</v>
      </c>
      <c r="CYF88" s="294">
        <f>(CYF$87*$B101+SUM($F$8:$F$10)-((CYF$87*$B101+SUM($F$8:$F$10))/$F$11*$F$40)-($F$27*CYF$87/$D$7)-SUM($F$14:$F$26,$F$28:$F$33,$F$35:$F$36,$F$41))</f>
        <v>-533.82179022363027</v>
      </c>
      <c r="CYG88" s="294">
        <f>(CYG$87*$B101+SUM($F$8:$F$10)-((CYG$87*$B101+SUM($F$8:$F$10))/$F$11*$F$40)-($F$27*CYG$87/$D$7)-SUM($F$14:$F$26,$F$28:$F$33,$F$35:$F$36,$F$41))</f>
        <v>-533.82179022363027</v>
      </c>
      <c r="CYH88" s="294">
        <f>(CYH$87*$B101+SUM($F$8:$F$10)-((CYH$87*$B101+SUM($F$8:$F$10))/$F$11*$F$40)-($F$27*CYH$87/$D$7)-SUM($F$14:$F$26,$F$28:$F$33,$F$35:$F$36,$F$41))</f>
        <v>-533.82179022363027</v>
      </c>
      <c r="CYI88" s="294">
        <f>(CYI$87*$B101+SUM($F$8:$F$10)-((CYI$87*$B101+SUM($F$8:$F$10))/$F$11*$F$40)-($F$27*CYI$87/$D$7)-SUM($F$14:$F$26,$F$28:$F$33,$F$35:$F$36,$F$41))</f>
        <v>-533.82179022363027</v>
      </c>
      <c r="CYJ88" s="294">
        <f>(CYJ$87*$B101+SUM($F$8:$F$10)-((CYJ$87*$B101+SUM($F$8:$F$10))/$F$11*$F$40)-($F$27*CYJ$87/$D$7)-SUM($F$14:$F$26,$F$28:$F$33,$F$35:$F$36,$F$41))</f>
        <v>-533.82179022363027</v>
      </c>
      <c r="CYK88" s="294">
        <f>(CYK$87*$B101+SUM($F$8:$F$10)-((CYK$87*$B101+SUM($F$8:$F$10))/$F$11*$F$40)-($F$27*CYK$87/$D$7)-SUM($F$14:$F$26,$F$28:$F$33,$F$35:$F$36,$F$41))</f>
        <v>-533.82179022363027</v>
      </c>
      <c r="CYL88" s="294">
        <f>(CYL$87*$B101+SUM($F$8:$F$10)-((CYL$87*$B101+SUM($F$8:$F$10))/$F$11*$F$40)-($F$27*CYL$87/$D$7)-SUM($F$14:$F$26,$F$28:$F$33,$F$35:$F$36,$F$41))</f>
        <v>-533.82179022363027</v>
      </c>
      <c r="CYM88" s="294">
        <f>(CYM$87*$B101+SUM($F$8:$F$10)-((CYM$87*$B101+SUM($F$8:$F$10))/$F$11*$F$40)-($F$27*CYM$87/$D$7)-SUM($F$14:$F$26,$F$28:$F$33,$F$35:$F$36,$F$41))</f>
        <v>-533.82179022363027</v>
      </c>
      <c r="CYN88" s="294">
        <f>(CYN$87*$B101+SUM($F$8:$F$10)-((CYN$87*$B101+SUM($F$8:$F$10))/$F$11*$F$40)-($F$27*CYN$87/$D$7)-SUM($F$14:$F$26,$F$28:$F$33,$F$35:$F$36,$F$41))</f>
        <v>-533.82179022363027</v>
      </c>
      <c r="CYO88" s="294">
        <f>(CYO$87*$B101+SUM($F$8:$F$10)-((CYO$87*$B101+SUM($F$8:$F$10))/$F$11*$F$40)-($F$27*CYO$87/$D$7)-SUM($F$14:$F$26,$F$28:$F$33,$F$35:$F$36,$F$41))</f>
        <v>-533.82179022363027</v>
      </c>
      <c r="CYP88" s="294">
        <f>(CYP$87*$B101+SUM($F$8:$F$10)-((CYP$87*$B101+SUM($F$8:$F$10))/$F$11*$F$40)-($F$27*CYP$87/$D$7)-SUM($F$14:$F$26,$F$28:$F$33,$F$35:$F$36,$F$41))</f>
        <v>-533.82179022363027</v>
      </c>
      <c r="CYQ88" s="294">
        <f>(CYQ$87*$B101+SUM($F$8:$F$10)-((CYQ$87*$B101+SUM($F$8:$F$10))/$F$11*$F$40)-($F$27*CYQ$87/$D$7)-SUM($F$14:$F$26,$F$28:$F$33,$F$35:$F$36,$F$41))</f>
        <v>-533.82179022363027</v>
      </c>
      <c r="CYR88" s="294">
        <f>(CYR$87*$B101+SUM($F$8:$F$10)-((CYR$87*$B101+SUM($F$8:$F$10))/$F$11*$F$40)-($F$27*CYR$87/$D$7)-SUM($F$14:$F$26,$F$28:$F$33,$F$35:$F$36,$F$41))</f>
        <v>-533.82179022363027</v>
      </c>
      <c r="CYS88" s="294">
        <f>(CYS$87*$B101+SUM($F$8:$F$10)-((CYS$87*$B101+SUM($F$8:$F$10))/$F$11*$F$40)-($F$27*CYS$87/$D$7)-SUM($F$14:$F$26,$F$28:$F$33,$F$35:$F$36,$F$41))</f>
        <v>-533.82179022363027</v>
      </c>
      <c r="CYT88" s="294">
        <f>(CYT$87*$B101+SUM($F$8:$F$10)-((CYT$87*$B101+SUM($F$8:$F$10))/$F$11*$F$40)-($F$27*CYT$87/$D$7)-SUM($F$14:$F$26,$F$28:$F$33,$F$35:$F$36,$F$41))</f>
        <v>-533.82179022363027</v>
      </c>
      <c r="CYU88" s="294">
        <f>(CYU$87*$B101+SUM($F$8:$F$10)-((CYU$87*$B101+SUM($F$8:$F$10))/$F$11*$F$40)-($F$27*CYU$87/$D$7)-SUM($F$14:$F$26,$F$28:$F$33,$F$35:$F$36,$F$41))</f>
        <v>-533.82179022363027</v>
      </c>
      <c r="CYV88" s="294">
        <f>(CYV$87*$B101+SUM($F$8:$F$10)-((CYV$87*$B101+SUM($F$8:$F$10))/$F$11*$F$40)-($F$27*CYV$87/$D$7)-SUM($F$14:$F$26,$F$28:$F$33,$F$35:$F$36,$F$41))</f>
        <v>-533.82179022363027</v>
      </c>
      <c r="CYW88" s="294">
        <f>(CYW$87*$B101+SUM($F$8:$F$10)-((CYW$87*$B101+SUM($F$8:$F$10))/$F$11*$F$40)-($F$27*CYW$87/$D$7)-SUM($F$14:$F$26,$F$28:$F$33,$F$35:$F$36,$F$41))</f>
        <v>-533.82179022363027</v>
      </c>
      <c r="CYX88" s="294">
        <f>(CYX$87*$B101+SUM($F$8:$F$10)-((CYX$87*$B101+SUM($F$8:$F$10))/$F$11*$F$40)-($F$27*CYX$87/$D$7)-SUM($F$14:$F$26,$F$28:$F$33,$F$35:$F$36,$F$41))</f>
        <v>-533.82179022363027</v>
      </c>
      <c r="CYY88" s="294">
        <f>(CYY$87*$B101+SUM($F$8:$F$10)-((CYY$87*$B101+SUM($F$8:$F$10))/$F$11*$F$40)-($F$27*CYY$87/$D$7)-SUM($F$14:$F$26,$F$28:$F$33,$F$35:$F$36,$F$41))</f>
        <v>-533.82179022363027</v>
      </c>
      <c r="CYZ88" s="294">
        <f>(CYZ$87*$B101+SUM($F$8:$F$10)-((CYZ$87*$B101+SUM($F$8:$F$10))/$F$11*$F$40)-($F$27*CYZ$87/$D$7)-SUM($F$14:$F$26,$F$28:$F$33,$F$35:$F$36,$F$41))</f>
        <v>-533.82179022363027</v>
      </c>
      <c r="CZA88" s="294">
        <f>(CZA$87*$B101+SUM($F$8:$F$10)-((CZA$87*$B101+SUM($F$8:$F$10))/$F$11*$F$40)-($F$27*CZA$87/$D$7)-SUM($F$14:$F$26,$F$28:$F$33,$F$35:$F$36,$F$41))</f>
        <v>-533.82179022363027</v>
      </c>
      <c r="CZB88" s="294">
        <f>(CZB$87*$B101+SUM($F$8:$F$10)-((CZB$87*$B101+SUM($F$8:$F$10))/$F$11*$F$40)-($F$27*CZB$87/$D$7)-SUM($F$14:$F$26,$F$28:$F$33,$F$35:$F$36,$F$41))</f>
        <v>-533.82179022363027</v>
      </c>
      <c r="CZC88" s="294">
        <f>(CZC$87*$B101+SUM($F$8:$F$10)-((CZC$87*$B101+SUM($F$8:$F$10))/$F$11*$F$40)-($F$27*CZC$87/$D$7)-SUM($F$14:$F$26,$F$28:$F$33,$F$35:$F$36,$F$41))</f>
        <v>-533.82179022363027</v>
      </c>
      <c r="CZD88" s="294">
        <f>(CZD$87*$B101+SUM($F$8:$F$10)-((CZD$87*$B101+SUM($F$8:$F$10))/$F$11*$F$40)-($F$27*CZD$87/$D$7)-SUM($F$14:$F$26,$F$28:$F$33,$F$35:$F$36,$F$41))</f>
        <v>-533.82179022363027</v>
      </c>
      <c r="CZE88" s="294">
        <f>(CZE$87*$B101+SUM($F$8:$F$10)-((CZE$87*$B101+SUM($F$8:$F$10))/$F$11*$F$40)-($F$27*CZE$87/$D$7)-SUM($F$14:$F$26,$F$28:$F$33,$F$35:$F$36,$F$41))</f>
        <v>-533.82179022363027</v>
      </c>
      <c r="CZF88" s="294">
        <f>(CZF$87*$B101+SUM($F$8:$F$10)-((CZF$87*$B101+SUM($F$8:$F$10))/$F$11*$F$40)-($F$27*CZF$87/$D$7)-SUM($F$14:$F$26,$F$28:$F$33,$F$35:$F$36,$F$41))</f>
        <v>-533.82179022363027</v>
      </c>
      <c r="CZG88" s="294">
        <f>(CZG$87*$B101+SUM($F$8:$F$10)-((CZG$87*$B101+SUM($F$8:$F$10))/$F$11*$F$40)-($F$27*CZG$87/$D$7)-SUM($F$14:$F$26,$F$28:$F$33,$F$35:$F$36,$F$41))</f>
        <v>-533.82179022363027</v>
      </c>
      <c r="CZH88" s="294">
        <f>(CZH$87*$B101+SUM($F$8:$F$10)-((CZH$87*$B101+SUM($F$8:$F$10))/$F$11*$F$40)-($F$27*CZH$87/$D$7)-SUM($F$14:$F$26,$F$28:$F$33,$F$35:$F$36,$F$41))</f>
        <v>-533.82179022363027</v>
      </c>
      <c r="CZI88" s="294">
        <f>(CZI$87*$B101+SUM($F$8:$F$10)-((CZI$87*$B101+SUM($F$8:$F$10))/$F$11*$F$40)-($F$27*CZI$87/$D$7)-SUM($F$14:$F$26,$F$28:$F$33,$F$35:$F$36,$F$41))</f>
        <v>-533.82179022363027</v>
      </c>
      <c r="CZJ88" s="294">
        <f>(CZJ$87*$B101+SUM($F$8:$F$10)-((CZJ$87*$B101+SUM($F$8:$F$10))/$F$11*$F$40)-($F$27*CZJ$87/$D$7)-SUM($F$14:$F$26,$F$28:$F$33,$F$35:$F$36,$F$41))</f>
        <v>-533.82179022363027</v>
      </c>
      <c r="CZK88" s="294">
        <f>(CZK$87*$B101+SUM($F$8:$F$10)-((CZK$87*$B101+SUM($F$8:$F$10))/$F$11*$F$40)-($F$27*CZK$87/$D$7)-SUM($F$14:$F$26,$F$28:$F$33,$F$35:$F$36,$F$41))</f>
        <v>-533.82179022363027</v>
      </c>
      <c r="CZL88" s="294">
        <f>(CZL$87*$B101+SUM($F$8:$F$10)-((CZL$87*$B101+SUM($F$8:$F$10))/$F$11*$F$40)-($F$27*CZL$87/$D$7)-SUM($F$14:$F$26,$F$28:$F$33,$F$35:$F$36,$F$41))</f>
        <v>-533.82179022363027</v>
      </c>
      <c r="CZM88" s="294">
        <f>(CZM$87*$B101+SUM($F$8:$F$10)-((CZM$87*$B101+SUM($F$8:$F$10))/$F$11*$F$40)-($F$27*CZM$87/$D$7)-SUM($F$14:$F$26,$F$28:$F$33,$F$35:$F$36,$F$41))</f>
        <v>-533.82179022363027</v>
      </c>
      <c r="CZN88" s="294">
        <f>(CZN$87*$B101+SUM($F$8:$F$10)-((CZN$87*$B101+SUM($F$8:$F$10))/$F$11*$F$40)-($F$27*CZN$87/$D$7)-SUM($F$14:$F$26,$F$28:$F$33,$F$35:$F$36,$F$41))</f>
        <v>-533.82179022363027</v>
      </c>
      <c r="CZO88" s="294">
        <f>(CZO$87*$B101+SUM($F$8:$F$10)-((CZO$87*$B101+SUM($F$8:$F$10))/$F$11*$F$40)-($F$27*CZO$87/$D$7)-SUM($F$14:$F$26,$F$28:$F$33,$F$35:$F$36,$F$41))</f>
        <v>-533.82179022363027</v>
      </c>
      <c r="CZP88" s="294">
        <f>(CZP$87*$B101+SUM($F$8:$F$10)-((CZP$87*$B101+SUM($F$8:$F$10))/$F$11*$F$40)-($F$27*CZP$87/$D$7)-SUM($F$14:$F$26,$F$28:$F$33,$F$35:$F$36,$F$41))</f>
        <v>-533.82179022363027</v>
      </c>
      <c r="CZQ88" s="294">
        <f>(CZQ$87*$B101+SUM($F$8:$F$10)-((CZQ$87*$B101+SUM($F$8:$F$10))/$F$11*$F$40)-($F$27*CZQ$87/$D$7)-SUM($F$14:$F$26,$F$28:$F$33,$F$35:$F$36,$F$41))</f>
        <v>-533.82179022363027</v>
      </c>
      <c r="CZR88" s="294">
        <f>(CZR$87*$B101+SUM($F$8:$F$10)-((CZR$87*$B101+SUM($F$8:$F$10))/$F$11*$F$40)-($F$27*CZR$87/$D$7)-SUM($F$14:$F$26,$F$28:$F$33,$F$35:$F$36,$F$41))</f>
        <v>-533.82179022363027</v>
      </c>
      <c r="CZS88" s="294">
        <f>(CZS$87*$B101+SUM($F$8:$F$10)-((CZS$87*$B101+SUM($F$8:$F$10))/$F$11*$F$40)-($F$27*CZS$87/$D$7)-SUM($F$14:$F$26,$F$28:$F$33,$F$35:$F$36,$F$41))</f>
        <v>-533.82179022363027</v>
      </c>
      <c r="CZT88" s="294">
        <f>(CZT$87*$B101+SUM($F$8:$F$10)-((CZT$87*$B101+SUM($F$8:$F$10))/$F$11*$F$40)-($F$27*CZT$87/$D$7)-SUM($F$14:$F$26,$F$28:$F$33,$F$35:$F$36,$F$41))</f>
        <v>-533.82179022363027</v>
      </c>
      <c r="CZU88" s="294">
        <f>(CZU$87*$B101+SUM($F$8:$F$10)-((CZU$87*$B101+SUM($F$8:$F$10))/$F$11*$F$40)-($F$27*CZU$87/$D$7)-SUM($F$14:$F$26,$F$28:$F$33,$F$35:$F$36,$F$41))</f>
        <v>-533.82179022363027</v>
      </c>
      <c r="CZV88" s="294">
        <f>(CZV$87*$B101+SUM($F$8:$F$10)-((CZV$87*$B101+SUM($F$8:$F$10))/$F$11*$F$40)-($F$27*CZV$87/$D$7)-SUM($F$14:$F$26,$F$28:$F$33,$F$35:$F$36,$F$41))</f>
        <v>-533.82179022363027</v>
      </c>
      <c r="CZW88" s="294">
        <f>(CZW$87*$B101+SUM($F$8:$F$10)-((CZW$87*$B101+SUM($F$8:$F$10))/$F$11*$F$40)-($F$27*CZW$87/$D$7)-SUM($F$14:$F$26,$F$28:$F$33,$F$35:$F$36,$F$41))</f>
        <v>-533.82179022363027</v>
      </c>
      <c r="CZX88" s="294">
        <f>(CZX$87*$B101+SUM($F$8:$F$10)-((CZX$87*$B101+SUM($F$8:$F$10))/$F$11*$F$40)-($F$27*CZX$87/$D$7)-SUM($F$14:$F$26,$F$28:$F$33,$F$35:$F$36,$F$41))</f>
        <v>-533.82179022363027</v>
      </c>
      <c r="CZY88" s="294">
        <f>(CZY$87*$B101+SUM($F$8:$F$10)-((CZY$87*$B101+SUM($F$8:$F$10))/$F$11*$F$40)-($F$27*CZY$87/$D$7)-SUM($F$14:$F$26,$F$28:$F$33,$F$35:$F$36,$F$41))</f>
        <v>-533.82179022363027</v>
      </c>
      <c r="CZZ88" s="294">
        <f>(CZZ$87*$B101+SUM($F$8:$F$10)-((CZZ$87*$B101+SUM($F$8:$F$10))/$F$11*$F$40)-($F$27*CZZ$87/$D$7)-SUM($F$14:$F$26,$F$28:$F$33,$F$35:$F$36,$F$41))</f>
        <v>-533.82179022363027</v>
      </c>
      <c r="DAA88" s="294">
        <f>(DAA$87*$B101+SUM($F$8:$F$10)-((DAA$87*$B101+SUM($F$8:$F$10))/$F$11*$F$40)-($F$27*DAA$87/$D$7)-SUM($F$14:$F$26,$F$28:$F$33,$F$35:$F$36,$F$41))</f>
        <v>-533.82179022363027</v>
      </c>
      <c r="DAB88" s="294">
        <f>(DAB$87*$B101+SUM($F$8:$F$10)-((DAB$87*$B101+SUM($F$8:$F$10))/$F$11*$F$40)-($F$27*DAB$87/$D$7)-SUM($F$14:$F$26,$F$28:$F$33,$F$35:$F$36,$F$41))</f>
        <v>-533.82179022363027</v>
      </c>
      <c r="DAC88" s="294">
        <f>(DAC$87*$B101+SUM($F$8:$F$10)-((DAC$87*$B101+SUM($F$8:$F$10))/$F$11*$F$40)-($F$27*DAC$87/$D$7)-SUM($F$14:$F$26,$F$28:$F$33,$F$35:$F$36,$F$41))</f>
        <v>-533.82179022363027</v>
      </c>
      <c r="DAD88" s="294">
        <f>(DAD$87*$B101+SUM($F$8:$F$10)-((DAD$87*$B101+SUM($F$8:$F$10))/$F$11*$F$40)-($F$27*DAD$87/$D$7)-SUM($F$14:$F$26,$F$28:$F$33,$F$35:$F$36,$F$41))</f>
        <v>-533.82179022363027</v>
      </c>
      <c r="DAE88" s="294">
        <f>(DAE$87*$B101+SUM($F$8:$F$10)-((DAE$87*$B101+SUM($F$8:$F$10))/$F$11*$F$40)-($F$27*DAE$87/$D$7)-SUM($F$14:$F$26,$F$28:$F$33,$F$35:$F$36,$F$41))</f>
        <v>-533.82179022363027</v>
      </c>
      <c r="DAF88" s="294">
        <f>(DAF$87*$B101+SUM($F$8:$F$10)-((DAF$87*$B101+SUM($F$8:$F$10))/$F$11*$F$40)-($F$27*DAF$87/$D$7)-SUM($F$14:$F$26,$F$28:$F$33,$F$35:$F$36,$F$41))</f>
        <v>-533.82179022363027</v>
      </c>
      <c r="DAG88" s="294">
        <f>(DAG$87*$B101+SUM($F$8:$F$10)-((DAG$87*$B101+SUM($F$8:$F$10))/$F$11*$F$40)-($F$27*DAG$87/$D$7)-SUM($F$14:$F$26,$F$28:$F$33,$F$35:$F$36,$F$41))</f>
        <v>-533.82179022363027</v>
      </c>
      <c r="DAH88" s="294">
        <f>(DAH$87*$B101+SUM($F$8:$F$10)-((DAH$87*$B101+SUM($F$8:$F$10))/$F$11*$F$40)-($F$27*DAH$87/$D$7)-SUM($F$14:$F$26,$F$28:$F$33,$F$35:$F$36,$F$41))</f>
        <v>-533.82179022363027</v>
      </c>
      <c r="DAI88" s="294">
        <f>(DAI$87*$B101+SUM($F$8:$F$10)-((DAI$87*$B101+SUM($F$8:$F$10))/$F$11*$F$40)-($F$27*DAI$87/$D$7)-SUM($F$14:$F$26,$F$28:$F$33,$F$35:$F$36,$F$41))</f>
        <v>-533.82179022363027</v>
      </c>
      <c r="DAJ88" s="294">
        <f>(DAJ$87*$B101+SUM($F$8:$F$10)-((DAJ$87*$B101+SUM($F$8:$F$10))/$F$11*$F$40)-($F$27*DAJ$87/$D$7)-SUM($F$14:$F$26,$F$28:$F$33,$F$35:$F$36,$F$41))</f>
        <v>-533.82179022363027</v>
      </c>
      <c r="DAK88" s="294">
        <f>(DAK$87*$B101+SUM($F$8:$F$10)-((DAK$87*$B101+SUM($F$8:$F$10))/$F$11*$F$40)-($F$27*DAK$87/$D$7)-SUM($F$14:$F$26,$F$28:$F$33,$F$35:$F$36,$F$41))</f>
        <v>-533.82179022363027</v>
      </c>
      <c r="DAL88" s="294">
        <f>(DAL$87*$B101+SUM($F$8:$F$10)-((DAL$87*$B101+SUM($F$8:$F$10))/$F$11*$F$40)-($F$27*DAL$87/$D$7)-SUM($F$14:$F$26,$F$28:$F$33,$F$35:$F$36,$F$41))</f>
        <v>-533.82179022363027</v>
      </c>
      <c r="DAM88" s="294">
        <f>(DAM$87*$B101+SUM($F$8:$F$10)-((DAM$87*$B101+SUM($F$8:$F$10))/$F$11*$F$40)-($F$27*DAM$87/$D$7)-SUM($F$14:$F$26,$F$28:$F$33,$F$35:$F$36,$F$41))</f>
        <v>-533.82179022363027</v>
      </c>
      <c r="DAN88" s="294">
        <f>(DAN$87*$B101+SUM($F$8:$F$10)-((DAN$87*$B101+SUM($F$8:$F$10))/$F$11*$F$40)-($F$27*DAN$87/$D$7)-SUM($F$14:$F$26,$F$28:$F$33,$F$35:$F$36,$F$41))</f>
        <v>-533.82179022363027</v>
      </c>
      <c r="DAO88" s="294">
        <f>(DAO$87*$B101+SUM($F$8:$F$10)-((DAO$87*$B101+SUM($F$8:$F$10))/$F$11*$F$40)-($F$27*DAO$87/$D$7)-SUM($F$14:$F$26,$F$28:$F$33,$F$35:$F$36,$F$41))</f>
        <v>-533.82179022363027</v>
      </c>
      <c r="DAP88" s="294">
        <f>(DAP$87*$B101+SUM($F$8:$F$10)-((DAP$87*$B101+SUM($F$8:$F$10))/$F$11*$F$40)-($F$27*DAP$87/$D$7)-SUM($F$14:$F$26,$F$28:$F$33,$F$35:$F$36,$F$41))</f>
        <v>-533.82179022363027</v>
      </c>
      <c r="DAQ88" s="294">
        <f>(DAQ$87*$B101+SUM($F$8:$F$10)-((DAQ$87*$B101+SUM($F$8:$F$10))/$F$11*$F$40)-($F$27*DAQ$87/$D$7)-SUM($F$14:$F$26,$F$28:$F$33,$F$35:$F$36,$F$41))</f>
        <v>-533.82179022363027</v>
      </c>
      <c r="DAR88" s="294">
        <f>(DAR$87*$B101+SUM($F$8:$F$10)-((DAR$87*$B101+SUM($F$8:$F$10))/$F$11*$F$40)-($F$27*DAR$87/$D$7)-SUM($F$14:$F$26,$F$28:$F$33,$F$35:$F$36,$F$41))</f>
        <v>-533.82179022363027</v>
      </c>
      <c r="DAS88" s="294">
        <f>(DAS$87*$B101+SUM($F$8:$F$10)-((DAS$87*$B101+SUM($F$8:$F$10))/$F$11*$F$40)-($F$27*DAS$87/$D$7)-SUM($F$14:$F$26,$F$28:$F$33,$F$35:$F$36,$F$41))</f>
        <v>-533.82179022363027</v>
      </c>
      <c r="DAT88" s="294">
        <f>(DAT$87*$B101+SUM($F$8:$F$10)-((DAT$87*$B101+SUM($F$8:$F$10))/$F$11*$F$40)-($F$27*DAT$87/$D$7)-SUM($F$14:$F$26,$F$28:$F$33,$F$35:$F$36,$F$41))</f>
        <v>-533.82179022363027</v>
      </c>
      <c r="DAU88" s="294">
        <f>(DAU$87*$B101+SUM($F$8:$F$10)-((DAU$87*$B101+SUM($F$8:$F$10))/$F$11*$F$40)-($F$27*DAU$87/$D$7)-SUM($F$14:$F$26,$F$28:$F$33,$F$35:$F$36,$F$41))</f>
        <v>-533.82179022363027</v>
      </c>
      <c r="DAV88" s="294">
        <f>(DAV$87*$B101+SUM($F$8:$F$10)-((DAV$87*$B101+SUM($F$8:$F$10))/$F$11*$F$40)-($F$27*DAV$87/$D$7)-SUM($F$14:$F$26,$F$28:$F$33,$F$35:$F$36,$F$41))</f>
        <v>-533.82179022363027</v>
      </c>
      <c r="DAW88" s="294">
        <f>(DAW$87*$B101+SUM($F$8:$F$10)-((DAW$87*$B101+SUM($F$8:$F$10))/$F$11*$F$40)-($F$27*DAW$87/$D$7)-SUM($F$14:$F$26,$F$28:$F$33,$F$35:$F$36,$F$41))</f>
        <v>-533.82179022363027</v>
      </c>
      <c r="DAX88" s="294">
        <f>(DAX$87*$B101+SUM($F$8:$F$10)-((DAX$87*$B101+SUM($F$8:$F$10))/$F$11*$F$40)-($F$27*DAX$87/$D$7)-SUM($F$14:$F$26,$F$28:$F$33,$F$35:$F$36,$F$41))</f>
        <v>-533.82179022363027</v>
      </c>
      <c r="DAY88" s="294">
        <f>(DAY$87*$B101+SUM($F$8:$F$10)-((DAY$87*$B101+SUM($F$8:$F$10))/$F$11*$F$40)-($F$27*DAY$87/$D$7)-SUM($F$14:$F$26,$F$28:$F$33,$F$35:$F$36,$F$41))</f>
        <v>-533.82179022363027</v>
      </c>
      <c r="DAZ88" s="294">
        <f>(DAZ$87*$B101+SUM($F$8:$F$10)-((DAZ$87*$B101+SUM($F$8:$F$10))/$F$11*$F$40)-($F$27*DAZ$87/$D$7)-SUM($F$14:$F$26,$F$28:$F$33,$F$35:$F$36,$F$41))</f>
        <v>-533.82179022363027</v>
      </c>
      <c r="DBA88" s="294">
        <f>(DBA$87*$B101+SUM($F$8:$F$10)-((DBA$87*$B101+SUM($F$8:$F$10))/$F$11*$F$40)-($F$27*DBA$87/$D$7)-SUM($F$14:$F$26,$F$28:$F$33,$F$35:$F$36,$F$41))</f>
        <v>-533.82179022363027</v>
      </c>
      <c r="DBB88" s="294">
        <f>(DBB$87*$B101+SUM($F$8:$F$10)-((DBB$87*$B101+SUM($F$8:$F$10))/$F$11*$F$40)-($F$27*DBB$87/$D$7)-SUM($F$14:$F$26,$F$28:$F$33,$F$35:$F$36,$F$41))</f>
        <v>-533.82179022363027</v>
      </c>
      <c r="DBC88" s="294">
        <f>(DBC$87*$B101+SUM($F$8:$F$10)-((DBC$87*$B101+SUM($F$8:$F$10))/$F$11*$F$40)-($F$27*DBC$87/$D$7)-SUM($F$14:$F$26,$F$28:$F$33,$F$35:$F$36,$F$41))</f>
        <v>-533.82179022363027</v>
      </c>
      <c r="DBD88" s="294">
        <f>(DBD$87*$B101+SUM($F$8:$F$10)-((DBD$87*$B101+SUM($F$8:$F$10))/$F$11*$F$40)-($F$27*DBD$87/$D$7)-SUM($F$14:$F$26,$F$28:$F$33,$F$35:$F$36,$F$41))</f>
        <v>-533.82179022363027</v>
      </c>
      <c r="DBE88" s="294">
        <f>(DBE$87*$B101+SUM($F$8:$F$10)-((DBE$87*$B101+SUM($F$8:$F$10))/$F$11*$F$40)-($F$27*DBE$87/$D$7)-SUM($F$14:$F$26,$F$28:$F$33,$F$35:$F$36,$F$41))</f>
        <v>-533.82179022363027</v>
      </c>
      <c r="DBF88" s="294">
        <f>(DBF$87*$B101+SUM($F$8:$F$10)-((DBF$87*$B101+SUM($F$8:$F$10))/$F$11*$F$40)-($F$27*DBF$87/$D$7)-SUM($F$14:$F$26,$F$28:$F$33,$F$35:$F$36,$F$41))</f>
        <v>-533.82179022363027</v>
      </c>
      <c r="DBG88" s="294">
        <f>(DBG$87*$B101+SUM($F$8:$F$10)-((DBG$87*$B101+SUM($F$8:$F$10))/$F$11*$F$40)-($F$27*DBG$87/$D$7)-SUM($F$14:$F$26,$F$28:$F$33,$F$35:$F$36,$F$41))</f>
        <v>-533.82179022363027</v>
      </c>
      <c r="DBH88" s="294">
        <f>(DBH$87*$B101+SUM($F$8:$F$10)-((DBH$87*$B101+SUM($F$8:$F$10))/$F$11*$F$40)-($F$27*DBH$87/$D$7)-SUM($F$14:$F$26,$F$28:$F$33,$F$35:$F$36,$F$41))</f>
        <v>-533.82179022363027</v>
      </c>
      <c r="DBI88" s="294">
        <f>(DBI$87*$B101+SUM($F$8:$F$10)-((DBI$87*$B101+SUM($F$8:$F$10))/$F$11*$F$40)-($F$27*DBI$87/$D$7)-SUM($F$14:$F$26,$F$28:$F$33,$F$35:$F$36,$F$41))</f>
        <v>-533.82179022363027</v>
      </c>
      <c r="DBJ88" s="294">
        <f>(DBJ$87*$B101+SUM($F$8:$F$10)-((DBJ$87*$B101+SUM($F$8:$F$10))/$F$11*$F$40)-($F$27*DBJ$87/$D$7)-SUM($F$14:$F$26,$F$28:$F$33,$F$35:$F$36,$F$41))</f>
        <v>-533.82179022363027</v>
      </c>
      <c r="DBK88" s="294">
        <f>(DBK$87*$B101+SUM($F$8:$F$10)-((DBK$87*$B101+SUM($F$8:$F$10))/$F$11*$F$40)-($F$27*DBK$87/$D$7)-SUM($F$14:$F$26,$F$28:$F$33,$F$35:$F$36,$F$41))</f>
        <v>-533.82179022363027</v>
      </c>
      <c r="DBL88" s="294">
        <f>(DBL$87*$B101+SUM($F$8:$F$10)-((DBL$87*$B101+SUM($F$8:$F$10))/$F$11*$F$40)-($F$27*DBL$87/$D$7)-SUM($F$14:$F$26,$F$28:$F$33,$F$35:$F$36,$F$41))</f>
        <v>-533.82179022363027</v>
      </c>
      <c r="DBM88" s="294">
        <f>(DBM$87*$B101+SUM($F$8:$F$10)-((DBM$87*$B101+SUM($F$8:$F$10))/$F$11*$F$40)-($F$27*DBM$87/$D$7)-SUM($F$14:$F$26,$F$28:$F$33,$F$35:$F$36,$F$41))</f>
        <v>-533.82179022363027</v>
      </c>
      <c r="DBN88" s="294">
        <f>(DBN$87*$B101+SUM($F$8:$F$10)-((DBN$87*$B101+SUM($F$8:$F$10))/$F$11*$F$40)-($F$27*DBN$87/$D$7)-SUM($F$14:$F$26,$F$28:$F$33,$F$35:$F$36,$F$41))</f>
        <v>-533.82179022363027</v>
      </c>
      <c r="DBO88" s="294">
        <f>(DBO$87*$B101+SUM($F$8:$F$10)-((DBO$87*$B101+SUM($F$8:$F$10))/$F$11*$F$40)-($F$27*DBO$87/$D$7)-SUM($F$14:$F$26,$F$28:$F$33,$F$35:$F$36,$F$41))</f>
        <v>-533.82179022363027</v>
      </c>
      <c r="DBP88" s="294">
        <f>(DBP$87*$B101+SUM($F$8:$F$10)-((DBP$87*$B101+SUM($F$8:$F$10))/$F$11*$F$40)-($F$27*DBP$87/$D$7)-SUM($F$14:$F$26,$F$28:$F$33,$F$35:$F$36,$F$41))</f>
        <v>-533.82179022363027</v>
      </c>
      <c r="DBQ88" s="294">
        <f>(DBQ$87*$B101+SUM($F$8:$F$10)-((DBQ$87*$B101+SUM($F$8:$F$10))/$F$11*$F$40)-($F$27*DBQ$87/$D$7)-SUM($F$14:$F$26,$F$28:$F$33,$F$35:$F$36,$F$41))</f>
        <v>-533.82179022363027</v>
      </c>
      <c r="DBR88" s="294">
        <f>(DBR$87*$B101+SUM($F$8:$F$10)-((DBR$87*$B101+SUM($F$8:$F$10))/$F$11*$F$40)-($F$27*DBR$87/$D$7)-SUM($F$14:$F$26,$F$28:$F$33,$F$35:$F$36,$F$41))</f>
        <v>-533.82179022363027</v>
      </c>
      <c r="DBS88" s="294">
        <f>(DBS$87*$B101+SUM($F$8:$F$10)-((DBS$87*$B101+SUM($F$8:$F$10))/$F$11*$F$40)-($F$27*DBS$87/$D$7)-SUM($F$14:$F$26,$F$28:$F$33,$F$35:$F$36,$F$41))</f>
        <v>-533.82179022363027</v>
      </c>
      <c r="DBT88" s="294">
        <f>(DBT$87*$B101+SUM($F$8:$F$10)-((DBT$87*$B101+SUM($F$8:$F$10))/$F$11*$F$40)-($F$27*DBT$87/$D$7)-SUM($F$14:$F$26,$F$28:$F$33,$F$35:$F$36,$F$41))</f>
        <v>-533.82179022363027</v>
      </c>
      <c r="DBU88" s="294">
        <f>(DBU$87*$B101+SUM($F$8:$F$10)-((DBU$87*$B101+SUM($F$8:$F$10))/$F$11*$F$40)-($F$27*DBU$87/$D$7)-SUM($F$14:$F$26,$F$28:$F$33,$F$35:$F$36,$F$41))</f>
        <v>-533.82179022363027</v>
      </c>
      <c r="DBV88" s="294">
        <f>(DBV$87*$B101+SUM($F$8:$F$10)-((DBV$87*$B101+SUM($F$8:$F$10))/$F$11*$F$40)-($F$27*DBV$87/$D$7)-SUM($F$14:$F$26,$F$28:$F$33,$F$35:$F$36,$F$41))</f>
        <v>-533.82179022363027</v>
      </c>
      <c r="DBW88" s="294">
        <f>(DBW$87*$B101+SUM($F$8:$F$10)-((DBW$87*$B101+SUM($F$8:$F$10))/$F$11*$F$40)-($F$27*DBW$87/$D$7)-SUM($F$14:$F$26,$F$28:$F$33,$F$35:$F$36,$F$41))</f>
        <v>-533.82179022363027</v>
      </c>
      <c r="DBX88" s="294">
        <f>(DBX$87*$B101+SUM($F$8:$F$10)-((DBX$87*$B101+SUM($F$8:$F$10))/$F$11*$F$40)-($F$27*DBX$87/$D$7)-SUM($F$14:$F$26,$F$28:$F$33,$F$35:$F$36,$F$41))</f>
        <v>-533.82179022363027</v>
      </c>
      <c r="DBY88" s="294">
        <f>(DBY$87*$B101+SUM($F$8:$F$10)-((DBY$87*$B101+SUM($F$8:$F$10))/$F$11*$F$40)-($F$27*DBY$87/$D$7)-SUM($F$14:$F$26,$F$28:$F$33,$F$35:$F$36,$F$41))</f>
        <v>-533.82179022363027</v>
      </c>
      <c r="DBZ88" s="294">
        <f>(DBZ$87*$B101+SUM($F$8:$F$10)-((DBZ$87*$B101+SUM($F$8:$F$10))/$F$11*$F$40)-($F$27*DBZ$87/$D$7)-SUM($F$14:$F$26,$F$28:$F$33,$F$35:$F$36,$F$41))</f>
        <v>-533.82179022363027</v>
      </c>
      <c r="DCA88" s="294">
        <f>(DCA$87*$B101+SUM($F$8:$F$10)-((DCA$87*$B101+SUM($F$8:$F$10))/$F$11*$F$40)-($F$27*DCA$87/$D$7)-SUM($F$14:$F$26,$F$28:$F$33,$F$35:$F$36,$F$41))</f>
        <v>-533.82179022363027</v>
      </c>
      <c r="DCB88" s="294">
        <f>(DCB$87*$B101+SUM($F$8:$F$10)-((DCB$87*$B101+SUM($F$8:$F$10))/$F$11*$F$40)-($F$27*DCB$87/$D$7)-SUM($F$14:$F$26,$F$28:$F$33,$F$35:$F$36,$F$41))</f>
        <v>-533.82179022363027</v>
      </c>
      <c r="DCC88" s="294">
        <f>(DCC$87*$B101+SUM($F$8:$F$10)-((DCC$87*$B101+SUM($F$8:$F$10))/$F$11*$F$40)-($F$27*DCC$87/$D$7)-SUM($F$14:$F$26,$F$28:$F$33,$F$35:$F$36,$F$41))</f>
        <v>-533.82179022363027</v>
      </c>
      <c r="DCD88" s="294">
        <f>(DCD$87*$B101+SUM($F$8:$F$10)-((DCD$87*$B101+SUM($F$8:$F$10))/$F$11*$F$40)-($F$27*DCD$87/$D$7)-SUM($F$14:$F$26,$F$28:$F$33,$F$35:$F$36,$F$41))</f>
        <v>-533.82179022363027</v>
      </c>
      <c r="DCE88" s="294">
        <f>(DCE$87*$B101+SUM($F$8:$F$10)-((DCE$87*$B101+SUM($F$8:$F$10))/$F$11*$F$40)-($F$27*DCE$87/$D$7)-SUM($F$14:$F$26,$F$28:$F$33,$F$35:$F$36,$F$41))</f>
        <v>-533.82179022363027</v>
      </c>
      <c r="DCF88" s="294">
        <f>(DCF$87*$B101+SUM($F$8:$F$10)-((DCF$87*$B101+SUM($F$8:$F$10))/$F$11*$F$40)-($F$27*DCF$87/$D$7)-SUM($F$14:$F$26,$F$28:$F$33,$F$35:$F$36,$F$41))</f>
        <v>-533.82179022363027</v>
      </c>
      <c r="DCG88" s="294">
        <f>(DCG$87*$B101+SUM($F$8:$F$10)-((DCG$87*$B101+SUM($F$8:$F$10))/$F$11*$F$40)-($F$27*DCG$87/$D$7)-SUM($F$14:$F$26,$F$28:$F$33,$F$35:$F$36,$F$41))</f>
        <v>-533.82179022363027</v>
      </c>
      <c r="DCH88" s="294">
        <f>(DCH$87*$B101+SUM($F$8:$F$10)-((DCH$87*$B101+SUM($F$8:$F$10))/$F$11*$F$40)-($F$27*DCH$87/$D$7)-SUM($F$14:$F$26,$F$28:$F$33,$F$35:$F$36,$F$41))</f>
        <v>-533.82179022363027</v>
      </c>
      <c r="DCI88" s="294">
        <f>(DCI$87*$B101+SUM($F$8:$F$10)-((DCI$87*$B101+SUM($F$8:$F$10))/$F$11*$F$40)-($F$27*DCI$87/$D$7)-SUM($F$14:$F$26,$F$28:$F$33,$F$35:$F$36,$F$41))</f>
        <v>-533.82179022363027</v>
      </c>
      <c r="DCJ88" s="294">
        <f>(DCJ$87*$B101+SUM($F$8:$F$10)-((DCJ$87*$B101+SUM($F$8:$F$10))/$F$11*$F$40)-($F$27*DCJ$87/$D$7)-SUM($F$14:$F$26,$F$28:$F$33,$F$35:$F$36,$F$41))</f>
        <v>-533.82179022363027</v>
      </c>
      <c r="DCK88" s="294">
        <f>(DCK$87*$B101+SUM($F$8:$F$10)-((DCK$87*$B101+SUM($F$8:$F$10))/$F$11*$F$40)-($F$27*DCK$87/$D$7)-SUM($F$14:$F$26,$F$28:$F$33,$F$35:$F$36,$F$41))</f>
        <v>-533.82179022363027</v>
      </c>
      <c r="DCL88" s="294">
        <f>(DCL$87*$B101+SUM($F$8:$F$10)-((DCL$87*$B101+SUM($F$8:$F$10))/$F$11*$F$40)-($F$27*DCL$87/$D$7)-SUM($F$14:$F$26,$F$28:$F$33,$F$35:$F$36,$F$41))</f>
        <v>-533.82179022363027</v>
      </c>
      <c r="DCM88" s="294">
        <f>(DCM$87*$B101+SUM($F$8:$F$10)-((DCM$87*$B101+SUM($F$8:$F$10))/$F$11*$F$40)-($F$27*DCM$87/$D$7)-SUM($F$14:$F$26,$F$28:$F$33,$F$35:$F$36,$F$41))</f>
        <v>-533.82179022363027</v>
      </c>
      <c r="DCN88" s="294">
        <f>(DCN$87*$B101+SUM($F$8:$F$10)-((DCN$87*$B101+SUM($F$8:$F$10))/$F$11*$F$40)-($F$27*DCN$87/$D$7)-SUM($F$14:$F$26,$F$28:$F$33,$F$35:$F$36,$F$41))</f>
        <v>-533.82179022363027</v>
      </c>
      <c r="DCO88" s="294">
        <f>(DCO$87*$B101+SUM($F$8:$F$10)-((DCO$87*$B101+SUM($F$8:$F$10))/$F$11*$F$40)-($F$27*DCO$87/$D$7)-SUM($F$14:$F$26,$F$28:$F$33,$F$35:$F$36,$F$41))</f>
        <v>-533.82179022363027</v>
      </c>
      <c r="DCP88" s="294">
        <f>(DCP$87*$B101+SUM($F$8:$F$10)-((DCP$87*$B101+SUM($F$8:$F$10))/$F$11*$F$40)-($F$27*DCP$87/$D$7)-SUM($F$14:$F$26,$F$28:$F$33,$F$35:$F$36,$F$41))</f>
        <v>-533.82179022363027</v>
      </c>
      <c r="DCQ88" s="294">
        <f>(DCQ$87*$B101+SUM($F$8:$F$10)-((DCQ$87*$B101+SUM($F$8:$F$10))/$F$11*$F$40)-($F$27*DCQ$87/$D$7)-SUM($F$14:$F$26,$F$28:$F$33,$F$35:$F$36,$F$41))</f>
        <v>-533.82179022363027</v>
      </c>
      <c r="DCR88" s="294">
        <f>(DCR$87*$B101+SUM($F$8:$F$10)-((DCR$87*$B101+SUM($F$8:$F$10))/$F$11*$F$40)-($F$27*DCR$87/$D$7)-SUM($F$14:$F$26,$F$28:$F$33,$F$35:$F$36,$F$41))</f>
        <v>-533.82179022363027</v>
      </c>
      <c r="DCS88" s="294">
        <f>(DCS$87*$B101+SUM($F$8:$F$10)-((DCS$87*$B101+SUM($F$8:$F$10))/$F$11*$F$40)-($F$27*DCS$87/$D$7)-SUM($F$14:$F$26,$F$28:$F$33,$F$35:$F$36,$F$41))</f>
        <v>-533.82179022363027</v>
      </c>
      <c r="DCT88" s="294">
        <f>(DCT$87*$B101+SUM($F$8:$F$10)-((DCT$87*$B101+SUM($F$8:$F$10))/$F$11*$F$40)-($F$27*DCT$87/$D$7)-SUM($F$14:$F$26,$F$28:$F$33,$F$35:$F$36,$F$41))</f>
        <v>-533.82179022363027</v>
      </c>
      <c r="DCU88" s="294">
        <f>(DCU$87*$B101+SUM($F$8:$F$10)-((DCU$87*$B101+SUM($F$8:$F$10))/$F$11*$F$40)-($F$27*DCU$87/$D$7)-SUM($F$14:$F$26,$F$28:$F$33,$F$35:$F$36,$F$41))</f>
        <v>-533.82179022363027</v>
      </c>
      <c r="DCV88" s="294">
        <f>(DCV$87*$B101+SUM($F$8:$F$10)-((DCV$87*$B101+SUM($F$8:$F$10))/$F$11*$F$40)-($F$27*DCV$87/$D$7)-SUM($F$14:$F$26,$F$28:$F$33,$F$35:$F$36,$F$41))</f>
        <v>-533.82179022363027</v>
      </c>
      <c r="DCW88" s="294">
        <f>(DCW$87*$B101+SUM($F$8:$F$10)-((DCW$87*$B101+SUM($F$8:$F$10))/$F$11*$F$40)-($F$27*DCW$87/$D$7)-SUM($F$14:$F$26,$F$28:$F$33,$F$35:$F$36,$F$41))</f>
        <v>-533.82179022363027</v>
      </c>
      <c r="DCX88" s="294">
        <f>(DCX$87*$B101+SUM($F$8:$F$10)-((DCX$87*$B101+SUM($F$8:$F$10))/$F$11*$F$40)-($F$27*DCX$87/$D$7)-SUM($F$14:$F$26,$F$28:$F$33,$F$35:$F$36,$F$41))</f>
        <v>-533.82179022363027</v>
      </c>
      <c r="DCY88" s="294">
        <f>(DCY$87*$B101+SUM($F$8:$F$10)-((DCY$87*$B101+SUM($F$8:$F$10))/$F$11*$F$40)-($F$27*DCY$87/$D$7)-SUM($F$14:$F$26,$F$28:$F$33,$F$35:$F$36,$F$41))</f>
        <v>-533.82179022363027</v>
      </c>
      <c r="DCZ88" s="294">
        <f>(DCZ$87*$B101+SUM($F$8:$F$10)-((DCZ$87*$B101+SUM($F$8:$F$10))/$F$11*$F$40)-($F$27*DCZ$87/$D$7)-SUM($F$14:$F$26,$F$28:$F$33,$F$35:$F$36,$F$41))</f>
        <v>-533.82179022363027</v>
      </c>
      <c r="DDA88" s="294">
        <f>(DDA$87*$B101+SUM($F$8:$F$10)-((DDA$87*$B101+SUM($F$8:$F$10))/$F$11*$F$40)-($F$27*DDA$87/$D$7)-SUM($F$14:$F$26,$F$28:$F$33,$F$35:$F$36,$F$41))</f>
        <v>-533.82179022363027</v>
      </c>
      <c r="DDB88" s="294">
        <f>(DDB$87*$B101+SUM($F$8:$F$10)-((DDB$87*$B101+SUM($F$8:$F$10))/$F$11*$F$40)-($F$27*DDB$87/$D$7)-SUM($F$14:$F$26,$F$28:$F$33,$F$35:$F$36,$F$41))</f>
        <v>-533.82179022363027</v>
      </c>
      <c r="DDC88" s="294">
        <f>(DDC$87*$B101+SUM($F$8:$F$10)-((DDC$87*$B101+SUM($F$8:$F$10))/$F$11*$F$40)-($F$27*DDC$87/$D$7)-SUM($F$14:$F$26,$F$28:$F$33,$F$35:$F$36,$F$41))</f>
        <v>-533.82179022363027</v>
      </c>
      <c r="DDD88" s="294">
        <f>(DDD$87*$B101+SUM($F$8:$F$10)-((DDD$87*$B101+SUM($F$8:$F$10))/$F$11*$F$40)-($F$27*DDD$87/$D$7)-SUM($F$14:$F$26,$F$28:$F$33,$F$35:$F$36,$F$41))</f>
        <v>-533.82179022363027</v>
      </c>
      <c r="DDE88" s="294">
        <f>(DDE$87*$B101+SUM($F$8:$F$10)-((DDE$87*$B101+SUM($F$8:$F$10))/$F$11*$F$40)-($F$27*DDE$87/$D$7)-SUM($F$14:$F$26,$F$28:$F$33,$F$35:$F$36,$F$41))</f>
        <v>-533.82179022363027</v>
      </c>
      <c r="DDF88" s="294">
        <f>(DDF$87*$B101+SUM($F$8:$F$10)-((DDF$87*$B101+SUM($F$8:$F$10))/$F$11*$F$40)-($F$27*DDF$87/$D$7)-SUM($F$14:$F$26,$F$28:$F$33,$F$35:$F$36,$F$41))</f>
        <v>-533.82179022363027</v>
      </c>
      <c r="DDG88" s="294">
        <f>(DDG$87*$B101+SUM($F$8:$F$10)-((DDG$87*$B101+SUM($F$8:$F$10))/$F$11*$F$40)-($F$27*DDG$87/$D$7)-SUM($F$14:$F$26,$F$28:$F$33,$F$35:$F$36,$F$41))</f>
        <v>-533.82179022363027</v>
      </c>
      <c r="DDH88" s="294">
        <f>(DDH$87*$B101+SUM($F$8:$F$10)-((DDH$87*$B101+SUM($F$8:$F$10))/$F$11*$F$40)-($F$27*DDH$87/$D$7)-SUM($F$14:$F$26,$F$28:$F$33,$F$35:$F$36,$F$41))</f>
        <v>-533.82179022363027</v>
      </c>
      <c r="DDI88" s="294">
        <f>(DDI$87*$B101+SUM($F$8:$F$10)-((DDI$87*$B101+SUM($F$8:$F$10))/$F$11*$F$40)-($F$27*DDI$87/$D$7)-SUM($F$14:$F$26,$F$28:$F$33,$F$35:$F$36,$F$41))</f>
        <v>-533.82179022363027</v>
      </c>
      <c r="DDJ88" s="294">
        <f>(DDJ$87*$B101+SUM($F$8:$F$10)-((DDJ$87*$B101+SUM($F$8:$F$10))/$F$11*$F$40)-($F$27*DDJ$87/$D$7)-SUM($F$14:$F$26,$F$28:$F$33,$F$35:$F$36,$F$41))</f>
        <v>-533.82179022363027</v>
      </c>
      <c r="DDK88" s="294">
        <f>(DDK$87*$B101+SUM($F$8:$F$10)-((DDK$87*$B101+SUM($F$8:$F$10))/$F$11*$F$40)-($F$27*DDK$87/$D$7)-SUM($F$14:$F$26,$F$28:$F$33,$F$35:$F$36,$F$41))</f>
        <v>-533.82179022363027</v>
      </c>
      <c r="DDL88" s="294">
        <f>(DDL$87*$B101+SUM($F$8:$F$10)-((DDL$87*$B101+SUM($F$8:$F$10))/$F$11*$F$40)-($F$27*DDL$87/$D$7)-SUM($F$14:$F$26,$F$28:$F$33,$F$35:$F$36,$F$41))</f>
        <v>-533.82179022363027</v>
      </c>
      <c r="DDM88" s="294">
        <f>(DDM$87*$B101+SUM($F$8:$F$10)-((DDM$87*$B101+SUM($F$8:$F$10))/$F$11*$F$40)-($F$27*DDM$87/$D$7)-SUM($F$14:$F$26,$F$28:$F$33,$F$35:$F$36,$F$41))</f>
        <v>-533.82179022363027</v>
      </c>
      <c r="DDN88" s="294">
        <f>(DDN$87*$B101+SUM($F$8:$F$10)-((DDN$87*$B101+SUM($F$8:$F$10))/$F$11*$F$40)-($F$27*DDN$87/$D$7)-SUM($F$14:$F$26,$F$28:$F$33,$F$35:$F$36,$F$41))</f>
        <v>-533.82179022363027</v>
      </c>
      <c r="DDO88" s="294">
        <f>(DDO$87*$B101+SUM($F$8:$F$10)-((DDO$87*$B101+SUM($F$8:$F$10))/$F$11*$F$40)-($F$27*DDO$87/$D$7)-SUM($F$14:$F$26,$F$28:$F$33,$F$35:$F$36,$F$41))</f>
        <v>-533.82179022363027</v>
      </c>
      <c r="DDP88" s="294">
        <f>(DDP$87*$B101+SUM($F$8:$F$10)-((DDP$87*$B101+SUM($F$8:$F$10))/$F$11*$F$40)-($F$27*DDP$87/$D$7)-SUM($F$14:$F$26,$F$28:$F$33,$F$35:$F$36,$F$41))</f>
        <v>-533.82179022363027</v>
      </c>
      <c r="DDQ88" s="294">
        <f>(DDQ$87*$B101+SUM($F$8:$F$10)-((DDQ$87*$B101+SUM($F$8:$F$10))/$F$11*$F$40)-($F$27*DDQ$87/$D$7)-SUM($F$14:$F$26,$F$28:$F$33,$F$35:$F$36,$F$41))</f>
        <v>-533.82179022363027</v>
      </c>
      <c r="DDR88" s="294">
        <f>(DDR$87*$B101+SUM($F$8:$F$10)-((DDR$87*$B101+SUM($F$8:$F$10))/$F$11*$F$40)-($F$27*DDR$87/$D$7)-SUM($F$14:$F$26,$F$28:$F$33,$F$35:$F$36,$F$41))</f>
        <v>-533.82179022363027</v>
      </c>
      <c r="DDS88" s="294">
        <f>(DDS$87*$B101+SUM($F$8:$F$10)-((DDS$87*$B101+SUM($F$8:$F$10))/$F$11*$F$40)-($F$27*DDS$87/$D$7)-SUM($F$14:$F$26,$F$28:$F$33,$F$35:$F$36,$F$41))</f>
        <v>-533.82179022363027</v>
      </c>
      <c r="DDT88" s="294">
        <f>(DDT$87*$B101+SUM($F$8:$F$10)-((DDT$87*$B101+SUM($F$8:$F$10))/$F$11*$F$40)-($F$27*DDT$87/$D$7)-SUM($F$14:$F$26,$F$28:$F$33,$F$35:$F$36,$F$41))</f>
        <v>-533.82179022363027</v>
      </c>
      <c r="DDU88" s="294">
        <f>(DDU$87*$B101+SUM($F$8:$F$10)-((DDU$87*$B101+SUM($F$8:$F$10))/$F$11*$F$40)-($F$27*DDU$87/$D$7)-SUM($F$14:$F$26,$F$28:$F$33,$F$35:$F$36,$F$41))</f>
        <v>-533.82179022363027</v>
      </c>
      <c r="DDV88" s="294">
        <f>(DDV$87*$B101+SUM($F$8:$F$10)-((DDV$87*$B101+SUM($F$8:$F$10))/$F$11*$F$40)-($F$27*DDV$87/$D$7)-SUM($F$14:$F$26,$F$28:$F$33,$F$35:$F$36,$F$41))</f>
        <v>-533.82179022363027</v>
      </c>
      <c r="DDW88" s="294">
        <f>(DDW$87*$B101+SUM($F$8:$F$10)-((DDW$87*$B101+SUM($F$8:$F$10))/$F$11*$F$40)-($F$27*DDW$87/$D$7)-SUM($F$14:$F$26,$F$28:$F$33,$F$35:$F$36,$F$41))</f>
        <v>-533.82179022363027</v>
      </c>
      <c r="DDX88" s="294">
        <f>(DDX$87*$B101+SUM($F$8:$F$10)-((DDX$87*$B101+SUM($F$8:$F$10))/$F$11*$F$40)-($F$27*DDX$87/$D$7)-SUM($F$14:$F$26,$F$28:$F$33,$F$35:$F$36,$F$41))</f>
        <v>-533.82179022363027</v>
      </c>
      <c r="DDY88" s="294">
        <f>(DDY$87*$B101+SUM($F$8:$F$10)-((DDY$87*$B101+SUM($F$8:$F$10))/$F$11*$F$40)-($F$27*DDY$87/$D$7)-SUM($F$14:$F$26,$F$28:$F$33,$F$35:$F$36,$F$41))</f>
        <v>-533.82179022363027</v>
      </c>
      <c r="DDZ88" s="294">
        <f>(DDZ$87*$B101+SUM($F$8:$F$10)-((DDZ$87*$B101+SUM($F$8:$F$10))/$F$11*$F$40)-($F$27*DDZ$87/$D$7)-SUM($F$14:$F$26,$F$28:$F$33,$F$35:$F$36,$F$41))</f>
        <v>-533.82179022363027</v>
      </c>
      <c r="DEA88" s="294">
        <f>(DEA$87*$B101+SUM($F$8:$F$10)-((DEA$87*$B101+SUM($F$8:$F$10))/$F$11*$F$40)-($F$27*DEA$87/$D$7)-SUM($F$14:$F$26,$F$28:$F$33,$F$35:$F$36,$F$41))</f>
        <v>-533.82179022363027</v>
      </c>
      <c r="DEB88" s="294">
        <f>(DEB$87*$B101+SUM($F$8:$F$10)-((DEB$87*$B101+SUM($F$8:$F$10))/$F$11*$F$40)-($F$27*DEB$87/$D$7)-SUM($F$14:$F$26,$F$28:$F$33,$F$35:$F$36,$F$41))</f>
        <v>-533.82179022363027</v>
      </c>
      <c r="DEC88" s="294">
        <f>(DEC$87*$B101+SUM($F$8:$F$10)-((DEC$87*$B101+SUM($F$8:$F$10))/$F$11*$F$40)-($F$27*DEC$87/$D$7)-SUM($F$14:$F$26,$F$28:$F$33,$F$35:$F$36,$F$41))</f>
        <v>-533.82179022363027</v>
      </c>
      <c r="DED88" s="294">
        <f>(DED$87*$B101+SUM($F$8:$F$10)-((DED$87*$B101+SUM($F$8:$F$10))/$F$11*$F$40)-($F$27*DED$87/$D$7)-SUM($F$14:$F$26,$F$28:$F$33,$F$35:$F$36,$F$41))</f>
        <v>-533.82179022363027</v>
      </c>
      <c r="DEE88" s="294">
        <f>(DEE$87*$B101+SUM($F$8:$F$10)-((DEE$87*$B101+SUM($F$8:$F$10))/$F$11*$F$40)-($F$27*DEE$87/$D$7)-SUM($F$14:$F$26,$F$28:$F$33,$F$35:$F$36,$F$41))</f>
        <v>-533.82179022363027</v>
      </c>
      <c r="DEF88" s="294">
        <f>(DEF$87*$B101+SUM($F$8:$F$10)-((DEF$87*$B101+SUM($F$8:$F$10))/$F$11*$F$40)-($F$27*DEF$87/$D$7)-SUM($F$14:$F$26,$F$28:$F$33,$F$35:$F$36,$F$41))</f>
        <v>-533.82179022363027</v>
      </c>
      <c r="DEG88" s="294">
        <f>(DEG$87*$B101+SUM($F$8:$F$10)-((DEG$87*$B101+SUM($F$8:$F$10))/$F$11*$F$40)-($F$27*DEG$87/$D$7)-SUM($F$14:$F$26,$F$28:$F$33,$F$35:$F$36,$F$41))</f>
        <v>-533.82179022363027</v>
      </c>
      <c r="DEH88" s="294">
        <f>(DEH$87*$B101+SUM($F$8:$F$10)-((DEH$87*$B101+SUM($F$8:$F$10))/$F$11*$F$40)-($F$27*DEH$87/$D$7)-SUM($F$14:$F$26,$F$28:$F$33,$F$35:$F$36,$F$41))</f>
        <v>-533.82179022363027</v>
      </c>
      <c r="DEI88" s="294">
        <f>(DEI$87*$B101+SUM($F$8:$F$10)-((DEI$87*$B101+SUM($F$8:$F$10))/$F$11*$F$40)-($F$27*DEI$87/$D$7)-SUM($F$14:$F$26,$F$28:$F$33,$F$35:$F$36,$F$41))</f>
        <v>-533.82179022363027</v>
      </c>
      <c r="DEJ88" s="294">
        <f>(DEJ$87*$B101+SUM($F$8:$F$10)-((DEJ$87*$B101+SUM($F$8:$F$10))/$F$11*$F$40)-($F$27*DEJ$87/$D$7)-SUM($F$14:$F$26,$F$28:$F$33,$F$35:$F$36,$F$41))</f>
        <v>-533.82179022363027</v>
      </c>
      <c r="DEK88" s="294">
        <f>(DEK$87*$B101+SUM($F$8:$F$10)-((DEK$87*$B101+SUM($F$8:$F$10))/$F$11*$F$40)-($F$27*DEK$87/$D$7)-SUM($F$14:$F$26,$F$28:$F$33,$F$35:$F$36,$F$41))</f>
        <v>-533.82179022363027</v>
      </c>
      <c r="DEL88" s="294">
        <f>(DEL$87*$B101+SUM($F$8:$F$10)-((DEL$87*$B101+SUM($F$8:$F$10))/$F$11*$F$40)-($F$27*DEL$87/$D$7)-SUM($F$14:$F$26,$F$28:$F$33,$F$35:$F$36,$F$41))</f>
        <v>-533.82179022363027</v>
      </c>
      <c r="DEM88" s="294">
        <f>(DEM$87*$B101+SUM($F$8:$F$10)-((DEM$87*$B101+SUM($F$8:$F$10))/$F$11*$F$40)-($F$27*DEM$87/$D$7)-SUM($F$14:$F$26,$F$28:$F$33,$F$35:$F$36,$F$41))</f>
        <v>-533.82179022363027</v>
      </c>
      <c r="DEN88" s="294">
        <f>(DEN$87*$B101+SUM($F$8:$F$10)-((DEN$87*$B101+SUM($F$8:$F$10))/$F$11*$F$40)-($F$27*DEN$87/$D$7)-SUM($F$14:$F$26,$F$28:$F$33,$F$35:$F$36,$F$41))</f>
        <v>-533.82179022363027</v>
      </c>
      <c r="DEO88" s="294">
        <f>(DEO$87*$B101+SUM($F$8:$F$10)-((DEO$87*$B101+SUM($F$8:$F$10))/$F$11*$F$40)-($F$27*DEO$87/$D$7)-SUM($F$14:$F$26,$F$28:$F$33,$F$35:$F$36,$F$41))</f>
        <v>-533.82179022363027</v>
      </c>
      <c r="DEP88" s="294">
        <f>(DEP$87*$B101+SUM($F$8:$F$10)-((DEP$87*$B101+SUM($F$8:$F$10))/$F$11*$F$40)-($F$27*DEP$87/$D$7)-SUM($F$14:$F$26,$F$28:$F$33,$F$35:$F$36,$F$41))</f>
        <v>-533.82179022363027</v>
      </c>
      <c r="DEQ88" s="294">
        <f>(DEQ$87*$B101+SUM($F$8:$F$10)-((DEQ$87*$B101+SUM($F$8:$F$10))/$F$11*$F$40)-($F$27*DEQ$87/$D$7)-SUM($F$14:$F$26,$F$28:$F$33,$F$35:$F$36,$F$41))</f>
        <v>-533.82179022363027</v>
      </c>
      <c r="DER88" s="294">
        <f>(DER$87*$B101+SUM($F$8:$F$10)-((DER$87*$B101+SUM($F$8:$F$10))/$F$11*$F$40)-($F$27*DER$87/$D$7)-SUM($F$14:$F$26,$F$28:$F$33,$F$35:$F$36,$F$41))</f>
        <v>-533.82179022363027</v>
      </c>
      <c r="DES88" s="294">
        <f>(DES$87*$B101+SUM($F$8:$F$10)-((DES$87*$B101+SUM($F$8:$F$10))/$F$11*$F$40)-($F$27*DES$87/$D$7)-SUM($F$14:$F$26,$F$28:$F$33,$F$35:$F$36,$F$41))</f>
        <v>-533.82179022363027</v>
      </c>
      <c r="DET88" s="294">
        <f>(DET$87*$B101+SUM($F$8:$F$10)-((DET$87*$B101+SUM($F$8:$F$10))/$F$11*$F$40)-($F$27*DET$87/$D$7)-SUM($F$14:$F$26,$F$28:$F$33,$F$35:$F$36,$F$41))</f>
        <v>-533.82179022363027</v>
      </c>
      <c r="DEU88" s="294">
        <f>(DEU$87*$B101+SUM($F$8:$F$10)-((DEU$87*$B101+SUM($F$8:$F$10))/$F$11*$F$40)-($F$27*DEU$87/$D$7)-SUM($F$14:$F$26,$F$28:$F$33,$F$35:$F$36,$F$41))</f>
        <v>-533.82179022363027</v>
      </c>
      <c r="DEV88" s="294">
        <f>(DEV$87*$B101+SUM($F$8:$F$10)-((DEV$87*$B101+SUM($F$8:$F$10))/$F$11*$F$40)-($F$27*DEV$87/$D$7)-SUM($F$14:$F$26,$F$28:$F$33,$F$35:$F$36,$F$41))</f>
        <v>-533.82179022363027</v>
      </c>
      <c r="DEW88" s="294">
        <f>(DEW$87*$B101+SUM($F$8:$F$10)-((DEW$87*$B101+SUM($F$8:$F$10))/$F$11*$F$40)-($F$27*DEW$87/$D$7)-SUM($F$14:$F$26,$F$28:$F$33,$F$35:$F$36,$F$41))</f>
        <v>-533.82179022363027</v>
      </c>
      <c r="DEX88" s="294">
        <f>(DEX$87*$B101+SUM($F$8:$F$10)-((DEX$87*$B101+SUM($F$8:$F$10))/$F$11*$F$40)-($F$27*DEX$87/$D$7)-SUM($F$14:$F$26,$F$28:$F$33,$F$35:$F$36,$F$41))</f>
        <v>-533.82179022363027</v>
      </c>
      <c r="DEY88" s="294">
        <f>(DEY$87*$B101+SUM($F$8:$F$10)-((DEY$87*$B101+SUM($F$8:$F$10))/$F$11*$F$40)-($F$27*DEY$87/$D$7)-SUM($F$14:$F$26,$F$28:$F$33,$F$35:$F$36,$F$41))</f>
        <v>-533.82179022363027</v>
      </c>
      <c r="DEZ88" s="294">
        <f>(DEZ$87*$B101+SUM($F$8:$F$10)-((DEZ$87*$B101+SUM($F$8:$F$10))/$F$11*$F$40)-($F$27*DEZ$87/$D$7)-SUM($F$14:$F$26,$F$28:$F$33,$F$35:$F$36,$F$41))</f>
        <v>-533.82179022363027</v>
      </c>
      <c r="DFA88" s="294">
        <f>(DFA$87*$B101+SUM($F$8:$F$10)-((DFA$87*$B101+SUM($F$8:$F$10))/$F$11*$F$40)-($F$27*DFA$87/$D$7)-SUM($F$14:$F$26,$F$28:$F$33,$F$35:$F$36,$F$41))</f>
        <v>-533.82179022363027</v>
      </c>
      <c r="DFB88" s="294">
        <f>(DFB$87*$B101+SUM($F$8:$F$10)-((DFB$87*$B101+SUM($F$8:$F$10))/$F$11*$F$40)-($F$27*DFB$87/$D$7)-SUM($F$14:$F$26,$F$28:$F$33,$F$35:$F$36,$F$41))</f>
        <v>-533.82179022363027</v>
      </c>
      <c r="DFC88" s="294">
        <f>(DFC$87*$B101+SUM($F$8:$F$10)-((DFC$87*$B101+SUM($F$8:$F$10))/$F$11*$F$40)-($F$27*DFC$87/$D$7)-SUM($F$14:$F$26,$F$28:$F$33,$F$35:$F$36,$F$41))</f>
        <v>-533.82179022363027</v>
      </c>
      <c r="DFD88" s="294">
        <f>(DFD$87*$B101+SUM($F$8:$F$10)-((DFD$87*$B101+SUM($F$8:$F$10))/$F$11*$F$40)-($F$27*DFD$87/$D$7)-SUM($F$14:$F$26,$F$28:$F$33,$F$35:$F$36,$F$41))</f>
        <v>-533.82179022363027</v>
      </c>
      <c r="DFE88" s="294">
        <f>(DFE$87*$B101+SUM($F$8:$F$10)-((DFE$87*$B101+SUM($F$8:$F$10))/$F$11*$F$40)-($F$27*DFE$87/$D$7)-SUM($F$14:$F$26,$F$28:$F$33,$F$35:$F$36,$F$41))</f>
        <v>-533.82179022363027</v>
      </c>
      <c r="DFF88" s="294">
        <f>(DFF$87*$B101+SUM($F$8:$F$10)-((DFF$87*$B101+SUM($F$8:$F$10))/$F$11*$F$40)-($F$27*DFF$87/$D$7)-SUM($F$14:$F$26,$F$28:$F$33,$F$35:$F$36,$F$41))</f>
        <v>-533.82179022363027</v>
      </c>
      <c r="DFG88" s="294">
        <f>(DFG$87*$B101+SUM($F$8:$F$10)-((DFG$87*$B101+SUM($F$8:$F$10))/$F$11*$F$40)-($F$27*DFG$87/$D$7)-SUM($F$14:$F$26,$F$28:$F$33,$F$35:$F$36,$F$41))</f>
        <v>-533.82179022363027</v>
      </c>
      <c r="DFH88" s="294">
        <f>(DFH$87*$B101+SUM($F$8:$F$10)-((DFH$87*$B101+SUM($F$8:$F$10))/$F$11*$F$40)-($F$27*DFH$87/$D$7)-SUM($F$14:$F$26,$F$28:$F$33,$F$35:$F$36,$F$41))</f>
        <v>-533.82179022363027</v>
      </c>
      <c r="DFI88" s="294">
        <f>(DFI$87*$B101+SUM($F$8:$F$10)-((DFI$87*$B101+SUM($F$8:$F$10))/$F$11*$F$40)-($F$27*DFI$87/$D$7)-SUM($F$14:$F$26,$F$28:$F$33,$F$35:$F$36,$F$41))</f>
        <v>-533.82179022363027</v>
      </c>
      <c r="DFJ88" s="294">
        <f>(DFJ$87*$B101+SUM($F$8:$F$10)-((DFJ$87*$B101+SUM($F$8:$F$10))/$F$11*$F$40)-($F$27*DFJ$87/$D$7)-SUM($F$14:$F$26,$F$28:$F$33,$F$35:$F$36,$F$41))</f>
        <v>-533.82179022363027</v>
      </c>
      <c r="DFK88" s="294">
        <f>(DFK$87*$B101+SUM($F$8:$F$10)-((DFK$87*$B101+SUM($F$8:$F$10))/$F$11*$F$40)-($F$27*DFK$87/$D$7)-SUM($F$14:$F$26,$F$28:$F$33,$F$35:$F$36,$F$41))</f>
        <v>-533.82179022363027</v>
      </c>
      <c r="DFL88" s="294">
        <f>(DFL$87*$B101+SUM($F$8:$F$10)-((DFL$87*$B101+SUM($F$8:$F$10))/$F$11*$F$40)-($F$27*DFL$87/$D$7)-SUM($F$14:$F$26,$F$28:$F$33,$F$35:$F$36,$F$41))</f>
        <v>-533.82179022363027</v>
      </c>
      <c r="DFM88" s="294">
        <f>(DFM$87*$B101+SUM($F$8:$F$10)-((DFM$87*$B101+SUM($F$8:$F$10))/$F$11*$F$40)-($F$27*DFM$87/$D$7)-SUM($F$14:$F$26,$F$28:$F$33,$F$35:$F$36,$F$41))</f>
        <v>-533.82179022363027</v>
      </c>
      <c r="DFN88" s="294">
        <f>(DFN$87*$B101+SUM($F$8:$F$10)-((DFN$87*$B101+SUM($F$8:$F$10))/$F$11*$F$40)-($F$27*DFN$87/$D$7)-SUM($F$14:$F$26,$F$28:$F$33,$F$35:$F$36,$F$41))</f>
        <v>-533.82179022363027</v>
      </c>
      <c r="DFO88" s="294">
        <f>(DFO$87*$B101+SUM($F$8:$F$10)-((DFO$87*$B101+SUM($F$8:$F$10))/$F$11*$F$40)-($F$27*DFO$87/$D$7)-SUM($F$14:$F$26,$F$28:$F$33,$F$35:$F$36,$F$41))</f>
        <v>-533.82179022363027</v>
      </c>
      <c r="DFP88" s="294">
        <f>(DFP$87*$B101+SUM($F$8:$F$10)-((DFP$87*$B101+SUM($F$8:$F$10))/$F$11*$F$40)-($F$27*DFP$87/$D$7)-SUM($F$14:$F$26,$F$28:$F$33,$F$35:$F$36,$F$41))</f>
        <v>-533.82179022363027</v>
      </c>
      <c r="DFQ88" s="294">
        <f>(DFQ$87*$B101+SUM($F$8:$F$10)-((DFQ$87*$B101+SUM($F$8:$F$10))/$F$11*$F$40)-($F$27*DFQ$87/$D$7)-SUM($F$14:$F$26,$F$28:$F$33,$F$35:$F$36,$F$41))</f>
        <v>-533.82179022363027</v>
      </c>
      <c r="DFR88" s="294">
        <f>(DFR$87*$B101+SUM($F$8:$F$10)-((DFR$87*$B101+SUM($F$8:$F$10))/$F$11*$F$40)-($F$27*DFR$87/$D$7)-SUM($F$14:$F$26,$F$28:$F$33,$F$35:$F$36,$F$41))</f>
        <v>-533.82179022363027</v>
      </c>
      <c r="DFS88" s="294">
        <f>(DFS$87*$B101+SUM($F$8:$F$10)-((DFS$87*$B101+SUM($F$8:$F$10))/$F$11*$F$40)-($F$27*DFS$87/$D$7)-SUM($F$14:$F$26,$F$28:$F$33,$F$35:$F$36,$F$41))</f>
        <v>-533.82179022363027</v>
      </c>
      <c r="DFT88" s="294">
        <f>(DFT$87*$B101+SUM($F$8:$F$10)-((DFT$87*$B101+SUM($F$8:$F$10))/$F$11*$F$40)-($F$27*DFT$87/$D$7)-SUM($F$14:$F$26,$F$28:$F$33,$F$35:$F$36,$F$41))</f>
        <v>-533.82179022363027</v>
      </c>
      <c r="DFU88" s="294">
        <f>(DFU$87*$B101+SUM($F$8:$F$10)-((DFU$87*$B101+SUM($F$8:$F$10))/$F$11*$F$40)-($F$27*DFU$87/$D$7)-SUM($F$14:$F$26,$F$28:$F$33,$F$35:$F$36,$F$41))</f>
        <v>-533.82179022363027</v>
      </c>
      <c r="DFV88" s="294">
        <f>(DFV$87*$B101+SUM($F$8:$F$10)-((DFV$87*$B101+SUM($F$8:$F$10))/$F$11*$F$40)-($F$27*DFV$87/$D$7)-SUM($F$14:$F$26,$F$28:$F$33,$F$35:$F$36,$F$41))</f>
        <v>-533.82179022363027</v>
      </c>
      <c r="DFW88" s="294">
        <f>(DFW$87*$B101+SUM($F$8:$F$10)-((DFW$87*$B101+SUM($F$8:$F$10))/$F$11*$F$40)-($F$27*DFW$87/$D$7)-SUM($F$14:$F$26,$F$28:$F$33,$F$35:$F$36,$F$41))</f>
        <v>-533.82179022363027</v>
      </c>
      <c r="DFX88" s="294">
        <f>(DFX$87*$B101+SUM($F$8:$F$10)-((DFX$87*$B101+SUM($F$8:$F$10))/$F$11*$F$40)-($F$27*DFX$87/$D$7)-SUM($F$14:$F$26,$F$28:$F$33,$F$35:$F$36,$F$41))</f>
        <v>-533.82179022363027</v>
      </c>
      <c r="DFY88" s="294">
        <f>(DFY$87*$B101+SUM($F$8:$F$10)-((DFY$87*$B101+SUM($F$8:$F$10))/$F$11*$F$40)-($F$27*DFY$87/$D$7)-SUM($F$14:$F$26,$F$28:$F$33,$F$35:$F$36,$F$41))</f>
        <v>-533.82179022363027</v>
      </c>
      <c r="DFZ88" s="294">
        <f>(DFZ$87*$B101+SUM($F$8:$F$10)-((DFZ$87*$B101+SUM($F$8:$F$10))/$F$11*$F$40)-($F$27*DFZ$87/$D$7)-SUM($F$14:$F$26,$F$28:$F$33,$F$35:$F$36,$F$41))</f>
        <v>-533.82179022363027</v>
      </c>
      <c r="DGA88" s="294">
        <f>(DGA$87*$B101+SUM($F$8:$F$10)-((DGA$87*$B101+SUM($F$8:$F$10))/$F$11*$F$40)-($F$27*DGA$87/$D$7)-SUM($F$14:$F$26,$F$28:$F$33,$F$35:$F$36,$F$41))</f>
        <v>-533.82179022363027</v>
      </c>
      <c r="DGB88" s="294">
        <f>(DGB$87*$B101+SUM($F$8:$F$10)-((DGB$87*$B101+SUM($F$8:$F$10))/$F$11*$F$40)-($F$27*DGB$87/$D$7)-SUM($F$14:$F$26,$F$28:$F$33,$F$35:$F$36,$F$41))</f>
        <v>-533.82179022363027</v>
      </c>
      <c r="DGC88" s="294">
        <f>(DGC$87*$B101+SUM($F$8:$F$10)-((DGC$87*$B101+SUM($F$8:$F$10))/$F$11*$F$40)-($F$27*DGC$87/$D$7)-SUM($F$14:$F$26,$F$28:$F$33,$F$35:$F$36,$F$41))</f>
        <v>-533.82179022363027</v>
      </c>
      <c r="DGD88" s="294">
        <f>(DGD$87*$B101+SUM($F$8:$F$10)-((DGD$87*$B101+SUM($F$8:$F$10))/$F$11*$F$40)-($F$27*DGD$87/$D$7)-SUM($F$14:$F$26,$F$28:$F$33,$F$35:$F$36,$F$41))</f>
        <v>-533.82179022363027</v>
      </c>
      <c r="DGE88" s="294">
        <f>(DGE$87*$B101+SUM($F$8:$F$10)-((DGE$87*$B101+SUM($F$8:$F$10))/$F$11*$F$40)-($F$27*DGE$87/$D$7)-SUM($F$14:$F$26,$F$28:$F$33,$F$35:$F$36,$F$41))</f>
        <v>-533.82179022363027</v>
      </c>
      <c r="DGF88" s="294">
        <f>(DGF$87*$B101+SUM($F$8:$F$10)-((DGF$87*$B101+SUM($F$8:$F$10))/$F$11*$F$40)-($F$27*DGF$87/$D$7)-SUM($F$14:$F$26,$F$28:$F$33,$F$35:$F$36,$F$41))</f>
        <v>-533.82179022363027</v>
      </c>
      <c r="DGG88" s="294">
        <f>(DGG$87*$B101+SUM($F$8:$F$10)-((DGG$87*$B101+SUM($F$8:$F$10))/$F$11*$F$40)-($F$27*DGG$87/$D$7)-SUM($F$14:$F$26,$F$28:$F$33,$F$35:$F$36,$F$41))</f>
        <v>-533.82179022363027</v>
      </c>
      <c r="DGH88" s="294">
        <f>(DGH$87*$B101+SUM($F$8:$F$10)-((DGH$87*$B101+SUM($F$8:$F$10))/$F$11*$F$40)-($F$27*DGH$87/$D$7)-SUM($F$14:$F$26,$F$28:$F$33,$F$35:$F$36,$F$41))</f>
        <v>-533.82179022363027</v>
      </c>
      <c r="DGI88" s="294">
        <f>(DGI$87*$B101+SUM($F$8:$F$10)-((DGI$87*$B101+SUM($F$8:$F$10))/$F$11*$F$40)-($F$27*DGI$87/$D$7)-SUM($F$14:$F$26,$F$28:$F$33,$F$35:$F$36,$F$41))</f>
        <v>-533.82179022363027</v>
      </c>
      <c r="DGJ88" s="294">
        <f>(DGJ$87*$B101+SUM($F$8:$F$10)-((DGJ$87*$B101+SUM($F$8:$F$10))/$F$11*$F$40)-($F$27*DGJ$87/$D$7)-SUM($F$14:$F$26,$F$28:$F$33,$F$35:$F$36,$F$41))</f>
        <v>-533.82179022363027</v>
      </c>
      <c r="DGK88" s="294">
        <f>(DGK$87*$B101+SUM($F$8:$F$10)-((DGK$87*$B101+SUM($F$8:$F$10))/$F$11*$F$40)-($F$27*DGK$87/$D$7)-SUM($F$14:$F$26,$F$28:$F$33,$F$35:$F$36,$F$41))</f>
        <v>-533.82179022363027</v>
      </c>
      <c r="DGL88" s="294">
        <f>(DGL$87*$B101+SUM($F$8:$F$10)-((DGL$87*$B101+SUM($F$8:$F$10))/$F$11*$F$40)-($F$27*DGL$87/$D$7)-SUM($F$14:$F$26,$F$28:$F$33,$F$35:$F$36,$F$41))</f>
        <v>-533.82179022363027</v>
      </c>
      <c r="DGM88" s="294">
        <f>(DGM$87*$B101+SUM($F$8:$F$10)-((DGM$87*$B101+SUM($F$8:$F$10))/$F$11*$F$40)-($F$27*DGM$87/$D$7)-SUM($F$14:$F$26,$F$28:$F$33,$F$35:$F$36,$F$41))</f>
        <v>-533.82179022363027</v>
      </c>
      <c r="DGN88" s="294">
        <f>(DGN$87*$B101+SUM($F$8:$F$10)-((DGN$87*$B101+SUM($F$8:$F$10))/$F$11*$F$40)-($F$27*DGN$87/$D$7)-SUM($F$14:$F$26,$F$28:$F$33,$F$35:$F$36,$F$41))</f>
        <v>-533.82179022363027</v>
      </c>
      <c r="DGO88" s="294">
        <f>(DGO$87*$B101+SUM($F$8:$F$10)-((DGO$87*$B101+SUM($F$8:$F$10))/$F$11*$F$40)-($F$27*DGO$87/$D$7)-SUM($F$14:$F$26,$F$28:$F$33,$F$35:$F$36,$F$41))</f>
        <v>-533.82179022363027</v>
      </c>
      <c r="DGP88" s="294">
        <f>(DGP$87*$B101+SUM($F$8:$F$10)-((DGP$87*$B101+SUM($F$8:$F$10))/$F$11*$F$40)-($F$27*DGP$87/$D$7)-SUM($F$14:$F$26,$F$28:$F$33,$F$35:$F$36,$F$41))</f>
        <v>-533.82179022363027</v>
      </c>
      <c r="DGQ88" s="294">
        <f>(DGQ$87*$B101+SUM($F$8:$F$10)-((DGQ$87*$B101+SUM($F$8:$F$10))/$F$11*$F$40)-($F$27*DGQ$87/$D$7)-SUM($F$14:$F$26,$F$28:$F$33,$F$35:$F$36,$F$41))</f>
        <v>-533.82179022363027</v>
      </c>
      <c r="DGR88" s="294">
        <f>(DGR$87*$B101+SUM($F$8:$F$10)-((DGR$87*$B101+SUM($F$8:$F$10))/$F$11*$F$40)-($F$27*DGR$87/$D$7)-SUM($F$14:$F$26,$F$28:$F$33,$F$35:$F$36,$F$41))</f>
        <v>-533.82179022363027</v>
      </c>
      <c r="DGS88" s="294">
        <f>(DGS$87*$B101+SUM($F$8:$F$10)-((DGS$87*$B101+SUM($F$8:$F$10))/$F$11*$F$40)-($F$27*DGS$87/$D$7)-SUM($F$14:$F$26,$F$28:$F$33,$F$35:$F$36,$F$41))</f>
        <v>-533.82179022363027</v>
      </c>
      <c r="DGT88" s="294">
        <f>(DGT$87*$B101+SUM($F$8:$F$10)-((DGT$87*$B101+SUM($F$8:$F$10))/$F$11*$F$40)-($F$27*DGT$87/$D$7)-SUM($F$14:$F$26,$F$28:$F$33,$F$35:$F$36,$F$41))</f>
        <v>-533.82179022363027</v>
      </c>
      <c r="DGU88" s="294">
        <f>(DGU$87*$B101+SUM($F$8:$F$10)-((DGU$87*$B101+SUM($F$8:$F$10))/$F$11*$F$40)-($F$27*DGU$87/$D$7)-SUM($F$14:$F$26,$F$28:$F$33,$F$35:$F$36,$F$41))</f>
        <v>-533.82179022363027</v>
      </c>
      <c r="DGV88" s="294">
        <f>(DGV$87*$B101+SUM($F$8:$F$10)-((DGV$87*$B101+SUM($F$8:$F$10))/$F$11*$F$40)-($F$27*DGV$87/$D$7)-SUM($F$14:$F$26,$F$28:$F$33,$F$35:$F$36,$F$41))</f>
        <v>-533.82179022363027</v>
      </c>
      <c r="DGW88" s="294">
        <f>(DGW$87*$B101+SUM($F$8:$F$10)-((DGW$87*$B101+SUM($F$8:$F$10))/$F$11*$F$40)-($F$27*DGW$87/$D$7)-SUM($F$14:$F$26,$F$28:$F$33,$F$35:$F$36,$F$41))</f>
        <v>-533.82179022363027</v>
      </c>
      <c r="DGX88" s="294">
        <f>(DGX$87*$B101+SUM($F$8:$F$10)-((DGX$87*$B101+SUM($F$8:$F$10))/$F$11*$F$40)-($F$27*DGX$87/$D$7)-SUM($F$14:$F$26,$F$28:$F$33,$F$35:$F$36,$F$41))</f>
        <v>-533.82179022363027</v>
      </c>
      <c r="DGY88" s="294">
        <f>(DGY$87*$B101+SUM($F$8:$F$10)-((DGY$87*$B101+SUM($F$8:$F$10))/$F$11*$F$40)-($F$27*DGY$87/$D$7)-SUM($F$14:$F$26,$F$28:$F$33,$F$35:$F$36,$F$41))</f>
        <v>-533.82179022363027</v>
      </c>
      <c r="DGZ88" s="294">
        <f>(DGZ$87*$B101+SUM($F$8:$F$10)-((DGZ$87*$B101+SUM($F$8:$F$10))/$F$11*$F$40)-($F$27*DGZ$87/$D$7)-SUM($F$14:$F$26,$F$28:$F$33,$F$35:$F$36,$F$41))</f>
        <v>-533.82179022363027</v>
      </c>
      <c r="DHA88" s="294">
        <f>(DHA$87*$B101+SUM($F$8:$F$10)-((DHA$87*$B101+SUM($F$8:$F$10))/$F$11*$F$40)-($F$27*DHA$87/$D$7)-SUM($F$14:$F$26,$F$28:$F$33,$F$35:$F$36,$F$41))</f>
        <v>-533.82179022363027</v>
      </c>
      <c r="DHB88" s="294">
        <f>(DHB$87*$B101+SUM($F$8:$F$10)-((DHB$87*$B101+SUM($F$8:$F$10))/$F$11*$F$40)-($F$27*DHB$87/$D$7)-SUM($F$14:$F$26,$F$28:$F$33,$F$35:$F$36,$F$41))</f>
        <v>-533.82179022363027</v>
      </c>
      <c r="DHC88" s="294">
        <f>(DHC$87*$B101+SUM($F$8:$F$10)-((DHC$87*$B101+SUM($F$8:$F$10))/$F$11*$F$40)-($F$27*DHC$87/$D$7)-SUM($F$14:$F$26,$F$28:$F$33,$F$35:$F$36,$F$41))</f>
        <v>-533.82179022363027</v>
      </c>
      <c r="DHD88" s="294">
        <f>(DHD$87*$B101+SUM($F$8:$F$10)-((DHD$87*$B101+SUM($F$8:$F$10))/$F$11*$F$40)-($F$27*DHD$87/$D$7)-SUM($F$14:$F$26,$F$28:$F$33,$F$35:$F$36,$F$41))</f>
        <v>-533.82179022363027</v>
      </c>
      <c r="DHE88" s="294">
        <f>(DHE$87*$B101+SUM($F$8:$F$10)-((DHE$87*$B101+SUM($F$8:$F$10))/$F$11*$F$40)-($F$27*DHE$87/$D$7)-SUM($F$14:$F$26,$F$28:$F$33,$F$35:$F$36,$F$41))</f>
        <v>-533.82179022363027</v>
      </c>
      <c r="DHF88" s="294">
        <f>(DHF$87*$B101+SUM($F$8:$F$10)-((DHF$87*$B101+SUM($F$8:$F$10))/$F$11*$F$40)-($F$27*DHF$87/$D$7)-SUM($F$14:$F$26,$F$28:$F$33,$F$35:$F$36,$F$41))</f>
        <v>-533.82179022363027</v>
      </c>
      <c r="DHG88" s="294">
        <f>(DHG$87*$B101+SUM($F$8:$F$10)-((DHG$87*$B101+SUM($F$8:$F$10))/$F$11*$F$40)-($F$27*DHG$87/$D$7)-SUM($F$14:$F$26,$F$28:$F$33,$F$35:$F$36,$F$41))</f>
        <v>-533.82179022363027</v>
      </c>
      <c r="DHH88" s="294">
        <f>(DHH$87*$B101+SUM($F$8:$F$10)-((DHH$87*$B101+SUM($F$8:$F$10))/$F$11*$F$40)-($F$27*DHH$87/$D$7)-SUM($F$14:$F$26,$F$28:$F$33,$F$35:$F$36,$F$41))</f>
        <v>-533.82179022363027</v>
      </c>
      <c r="DHI88" s="294">
        <f>(DHI$87*$B101+SUM($F$8:$F$10)-((DHI$87*$B101+SUM($F$8:$F$10))/$F$11*$F$40)-($F$27*DHI$87/$D$7)-SUM($F$14:$F$26,$F$28:$F$33,$F$35:$F$36,$F$41))</f>
        <v>-533.82179022363027</v>
      </c>
      <c r="DHJ88" s="294">
        <f>(DHJ$87*$B101+SUM($F$8:$F$10)-((DHJ$87*$B101+SUM($F$8:$F$10))/$F$11*$F$40)-($F$27*DHJ$87/$D$7)-SUM($F$14:$F$26,$F$28:$F$33,$F$35:$F$36,$F$41))</f>
        <v>-533.82179022363027</v>
      </c>
      <c r="DHK88" s="294">
        <f>(DHK$87*$B101+SUM($F$8:$F$10)-((DHK$87*$B101+SUM($F$8:$F$10))/$F$11*$F$40)-($F$27*DHK$87/$D$7)-SUM($F$14:$F$26,$F$28:$F$33,$F$35:$F$36,$F$41))</f>
        <v>-533.82179022363027</v>
      </c>
      <c r="DHL88" s="294">
        <f>(DHL$87*$B101+SUM($F$8:$F$10)-((DHL$87*$B101+SUM($F$8:$F$10))/$F$11*$F$40)-($F$27*DHL$87/$D$7)-SUM($F$14:$F$26,$F$28:$F$33,$F$35:$F$36,$F$41))</f>
        <v>-533.82179022363027</v>
      </c>
      <c r="DHM88" s="294">
        <f>(DHM$87*$B101+SUM($F$8:$F$10)-((DHM$87*$B101+SUM($F$8:$F$10))/$F$11*$F$40)-($F$27*DHM$87/$D$7)-SUM($F$14:$F$26,$F$28:$F$33,$F$35:$F$36,$F$41))</f>
        <v>-533.82179022363027</v>
      </c>
      <c r="DHN88" s="294">
        <f>(DHN$87*$B101+SUM($F$8:$F$10)-((DHN$87*$B101+SUM($F$8:$F$10))/$F$11*$F$40)-($F$27*DHN$87/$D$7)-SUM($F$14:$F$26,$F$28:$F$33,$F$35:$F$36,$F$41))</f>
        <v>-533.82179022363027</v>
      </c>
      <c r="DHO88" s="294">
        <f>(DHO$87*$B101+SUM($F$8:$F$10)-((DHO$87*$B101+SUM($F$8:$F$10))/$F$11*$F$40)-($F$27*DHO$87/$D$7)-SUM($F$14:$F$26,$F$28:$F$33,$F$35:$F$36,$F$41))</f>
        <v>-533.82179022363027</v>
      </c>
      <c r="DHP88" s="294">
        <f>(DHP$87*$B101+SUM($F$8:$F$10)-((DHP$87*$B101+SUM($F$8:$F$10))/$F$11*$F$40)-($F$27*DHP$87/$D$7)-SUM($F$14:$F$26,$F$28:$F$33,$F$35:$F$36,$F$41))</f>
        <v>-533.82179022363027</v>
      </c>
      <c r="DHQ88" s="294">
        <f>(DHQ$87*$B101+SUM($F$8:$F$10)-((DHQ$87*$B101+SUM($F$8:$F$10))/$F$11*$F$40)-($F$27*DHQ$87/$D$7)-SUM($F$14:$F$26,$F$28:$F$33,$F$35:$F$36,$F$41))</f>
        <v>-533.82179022363027</v>
      </c>
      <c r="DHR88" s="294">
        <f>(DHR$87*$B101+SUM($F$8:$F$10)-((DHR$87*$B101+SUM($F$8:$F$10))/$F$11*$F$40)-($F$27*DHR$87/$D$7)-SUM($F$14:$F$26,$F$28:$F$33,$F$35:$F$36,$F$41))</f>
        <v>-533.82179022363027</v>
      </c>
      <c r="DHS88" s="294">
        <f>(DHS$87*$B101+SUM($F$8:$F$10)-((DHS$87*$B101+SUM($F$8:$F$10))/$F$11*$F$40)-($F$27*DHS$87/$D$7)-SUM($F$14:$F$26,$F$28:$F$33,$F$35:$F$36,$F$41))</f>
        <v>-533.82179022363027</v>
      </c>
      <c r="DHT88" s="294">
        <f>(DHT$87*$B101+SUM($F$8:$F$10)-((DHT$87*$B101+SUM($F$8:$F$10))/$F$11*$F$40)-($F$27*DHT$87/$D$7)-SUM($F$14:$F$26,$F$28:$F$33,$F$35:$F$36,$F$41))</f>
        <v>-533.82179022363027</v>
      </c>
      <c r="DHU88" s="294">
        <f>(DHU$87*$B101+SUM($F$8:$F$10)-((DHU$87*$B101+SUM($F$8:$F$10))/$F$11*$F$40)-($F$27*DHU$87/$D$7)-SUM($F$14:$F$26,$F$28:$F$33,$F$35:$F$36,$F$41))</f>
        <v>-533.82179022363027</v>
      </c>
      <c r="DHV88" s="294">
        <f>(DHV$87*$B101+SUM($F$8:$F$10)-((DHV$87*$B101+SUM($F$8:$F$10))/$F$11*$F$40)-($F$27*DHV$87/$D$7)-SUM($F$14:$F$26,$F$28:$F$33,$F$35:$F$36,$F$41))</f>
        <v>-533.82179022363027</v>
      </c>
      <c r="DHW88" s="294">
        <f>(DHW$87*$B101+SUM($F$8:$F$10)-((DHW$87*$B101+SUM($F$8:$F$10))/$F$11*$F$40)-($F$27*DHW$87/$D$7)-SUM($F$14:$F$26,$F$28:$F$33,$F$35:$F$36,$F$41))</f>
        <v>-533.82179022363027</v>
      </c>
      <c r="DHX88" s="294">
        <f>(DHX$87*$B101+SUM($F$8:$F$10)-((DHX$87*$B101+SUM($F$8:$F$10))/$F$11*$F$40)-($F$27*DHX$87/$D$7)-SUM($F$14:$F$26,$F$28:$F$33,$F$35:$F$36,$F$41))</f>
        <v>-533.82179022363027</v>
      </c>
      <c r="DHY88" s="294">
        <f>(DHY$87*$B101+SUM($F$8:$F$10)-((DHY$87*$B101+SUM($F$8:$F$10))/$F$11*$F$40)-($F$27*DHY$87/$D$7)-SUM($F$14:$F$26,$F$28:$F$33,$F$35:$F$36,$F$41))</f>
        <v>-533.82179022363027</v>
      </c>
      <c r="DHZ88" s="294">
        <f>(DHZ$87*$B101+SUM($F$8:$F$10)-((DHZ$87*$B101+SUM($F$8:$F$10))/$F$11*$F$40)-($F$27*DHZ$87/$D$7)-SUM($F$14:$F$26,$F$28:$F$33,$F$35:$F$36,$F$41))</f>
        <v>-533.82179022363027</v>
      </c>
      <c r="DIA88" s="294">
        <f>(DIA$87*$B101+SUM($F$8:$F$10)-((DIA$87*$B101+SUM($F$8:$F$10))/$F$11*$F$40)-($F$27*DIA$87/$D$7)-SUM($F$14:$F$26,$F$28:$F$33,$F$35:$F$36,$F$41))</f>
        <v>-533.82179022363027</v>
      </c>
      <c r="DIB88" s="294">
        <f>(DIB$87*$B101+SUM($F$8:$F$10)-((DIB$87*$B101+SUM($F$8:$F$10))/$F$11*$F$40)-($F$27*DIB$87/$D$7)-SUM($F$14:$F$26,$F$28:$F$33,$F$35:$F$36,$F$41))</f>
        <v>-533.82179022363027</v>
      </c>
      <c r="DIC88" s="294">
        <f>(DIC$87*$B101+SUM($F$8:$F$10)-((DIC$87*$B101+SUM($F$8:$F$10))/$F$11*$F$40)-($F$27*DIC$87/$D$7)-SUM($F$14:$F$26,$F$28:$F$33,$F$35:$F$36,$F$41))</f>
        <v>-533.82179022363027</v>
      </c>
      <c r="DID88" s="294">
        <f>(DID$87*$B101+SUM($F$8:$F$10)-((DID$87*$B101+SUM($F$8:$F$10))/$F$11*$F$40)-($F$27*DID$87/$D$7)-SUM($F$14:$F$26,$F$28:$F$33,$F$35:$F$36,$F$41))</f>
        <v>-533.82179022363027</v>
      </c>
      <c r="DIE88" s="294">
        <f>(DIE$87*$B101+SUM($F$8:$F$10)-((DIE$87*$B101+SUM($F$8:$F$10))/$F$11*$F$40)-($F$27*DIE$87/$D$7)-SUM($F$14:$F$26,$F$28:$F$33,$F$35:$F$36,$F$41))</f>
        <v>-533.82179022363027</v>
      </c>
      <c r="DIF88" s="294">
        <f>(DIF$87*$B101+SUM($F$8:$F$10)-((DIF$87*$B101+SUM($F$8:$F$10))/$F$11*$F$40)-($F$27*DIF$87/$D$7)-SUM($F$14:$F$26,$F$28:$F$33,$F$35:$F$36,$F$41))</f>
        <v>-533.82179022363027</v>
      </c>
      <c r="DIG88" s="294">
        <f>(DIG$87*$B101+SUM($F$8:$F$10)-((DIG$87*$B101+SUM($F$8:$F$10))/$F$11*$F$40)-($F$27*DIG$87/$D$7)-SUM($F$14:$F$26,$F$28:$F$33,$F$35:$F$36,$F$41))</f>
        <v>-533.82179022363027</v>
      </c>
      <c r="DIH88" s="294">
        <f>(DIH$87*$B101+SUM($F$8:$F$10)-((DIH$87*$B101+SUM($F$8:$F$10))/$F$11*$F$40)-($F$27*DIH$87/$D$7)-SUM($F$14:$F$26,$F$28:$F$33,$F$35:$F$36,$F$41))</f>
        <v>-533.82179022363027</v>
      </c>
      <c r="DII88" s="294">
        <f>(DII$87*$B101+SUM($F$8:$F$10)-((DII$87*$B101+SUM($F$8:$F$10))/$F$11*$F$40)-($F$27*DII$87/$D$7)-SUM($F$14:$F$26,$F$28:$F$33,$F$35:$F$36,$F$41))</f>
        <v>-533.82179022363027</v>
      </c>
      <c r="DIJ88" s="294">
        <f>(DIJ$87*$B101+SUM($F$8:$F$10)-((DIJ$87*$B101+SUM($F$8:$F$10))/$F$11*$F$40)-($F$27*DIJ$87/$D$7)-SUM($F$14:$F$26,$F$28:$F$33,$F$35:$F$36,$F$41))</f>
        <v>-533.82179022363027</v>
      </c>
      <c r="DIK88" s="294">
        <f>(DIK$87*$B101+SUM($F$8:$F$10)-((DIK$87*$B101+SUM($F$8:$F$10))/$F$11*$F$40)-($F$27*DIK$87/$D$7)-SUM($F$14:$F$26,$F$28:$F$33,$F$35:$F$36,$F$41))</f>
        <v>-533.82179022363027</v>
      </c>
      <c r="DIL88" s="294">
        <f>(DIL$87*$B101+SUM($F$8:$F$10)-((DIL$87*$B101+SUM($F$8:$F$10))/$F$11*$F$40)-($F$27*DIL$87/$D$7)-SUM($F$14:$F$26,$F$28:$F$33,$F$35:$F$36,$F$41))</f>
        <v>-533.82179022363027</v>
      </c>
      <c r="DIM88" s="294">
        <f>(DIM$87*$B101+SUM($F$8:$F$10)-((DIM$87*$B101+SUM($F$8:$F$10))/$F$11*$F$40)-($F$27*DIM$87/$D$7)-SUM($F$14:$F$26,$F$28:$F$33,$F$35:$F$36,$F$41))</f>
        <v>-533.82179022363027</v>
      </c>
      <c r="DIN88" s="294">
        <f>(DIN$87*$B101+SUM($F$8:$F$10)-((DIN$87*$B101+SUM($F$8:$F$10))/$F$11*$F$40)-($F$27*DIN$87/$D$7)-SUM($F$14:$F$26,$F$28:$F$33,$F$35:$F$36,$F$41))</f>
        <v>-533.82179022363027</v>
      </c>
      <c r="DIO88" s="294">
        <f>(DIO$87*$B101+SUM($F$8:$F$10)-((DIO$87*$B101+SUM($F$8:$F$10))/$F$11*$F$40)-($F$27*DIO$87/$D$7)-SUM($F$14:$F$26,$F$28:$F$33,$F$35:$F$36,$F$41))</f>
        <v>-533.82179022363027</v>
      </c>
      <c r="DIP88" s="294">
        <f>(DIP$87*$B101+SUM($F$8:$F$10)-((DIP$87*$B101+SUM($F$8:$F$10))/$F$11*$F$40)-($F$27*DIP$87/$D$7)-SUM($F$14:$F$26,$F$28:$F$33,$F$35:$F$36,$F$41))</f>
        <v>-533.82179022363027</v>
      </c>
      <c r="DIQ88" s="294">
        <f>(DIQ$87*$B101+SUM($F$8:$F$10)-((DIQ$87*$B101+SUM($F$8:$F$10))/$F$11*$F$40)-($F$27*DIQ$87/$D$7)-SUM($F$14:$F$26,$F$28:$F$33,$F$35:$F$36,$F$41))</f>
        <v>-533.82179022363027</v>
      </c>
      <c r="DIR88" s="294">
        <f>(DIR$87*$B101+SUM($F$8:$F$10)-((DIR$87*$B101+SUM($F$8:$F$10))/$F$11*$F$40)-($F$27*DIR$87/$D$7)-SUM($F$14:$F$26,$F$28:$F$33,$F$35:$F$36,$F$41))</f>
        <v>-533.82179022363027</v>
      </c>
      <c r="DIS88" s="294">
        <f>(DIS$87*$B101+SUM($F$8:$F$10)-((DIS$87*$B101+SUM($F$8:$F$10))/$F$11*$F$40)-($F$27*DIS$87/$D$7)-SUM($F$14:$F$26,$F$28:$F$33,$F$35:$F$36,$F$41))</f>
        <v>-533.82179022363027</v>
      </c>
      <c r="DIT88" s="294">
        <f>(DIT$87*$B101+SUM($F$8:$F$10)-((DIT$87*$B101+SUM($F$8:$F$10))/$F$11*$F$40)-($F$27*DIT$87/$D$7)-SUM($F$14:$F$26,$F$28:$F$33,$F$35:$F$36,$F$41))</f>
        <v>-533.82179022363027</v>
      </c>
      <c r="DIU88" s="294">
        <f>(DIU$87*$B101+SUM($F$8:$F$10)-((DIU$87*$B101+SUM($F$8:$F$10))/$F$11*$F$40)-($F$27*DIU$87/$D$7)-SUM($F$14:$F$26,$F$28:$F$33,$F$35:$F$36,$F$41))</f>
        <v>-533.82179022363027</v>
      </c>
      <c r="DIV88" s="294">
        <f>(DIV$87*$B101+SUM($F$8:$F$10)-((DIV$87*$B101+SUM($F$8:$F$10))/$F$11*$F$40)-($F$27*DIV$87/$D$7)-SUM($F$14:$F$26,$F$28:$F$33,$F$35:$F$36,$F$41))</f>
        <v>-533.82179022363027</v>
      </c>
      <c r="DIW88" s="294">
        <f>(DIW$87*$B101+SUM($F$8:$F$10)-((DIW$87*$B101+SUM($F$8:$F$10))/$F$11*$F$40)-($F$27*DIW$87/$D$7)-SUM($F$14:$F$26,$F$28:$F$33,$F$35:$F$36,$F$41))</f>
        <v>-533.82179022363027</v>
      </c>
      <c r="DIX88" s="294">
        <f>(DIX$87*$B101+SUM($F$8:$F$10)-((DIX$87*$B101+SUM($F$8:$F$10))/$F$11*$F$40)-($F$27*DIX$87/$D$7)-SUM($F$14:$F$26,$F$28:$F$33,$F$35:$F$36,$F$41))</f>
        <v>-533.82179022363027</v>
      </c>
      <c r="DIY88" s="294">
        <f>(DIY$87*$B101+SUM($F$8:$F$10)-((DIY$87*$B101+SUM($F$8:$F$10))/$F$11*$F$40)-($F$27*DIY$87/$D$7)-SUM($F$14:$F$26,$F$28:$F$33,$F$35:$F$36,$F$41))</f>
        <v>-533.82179022363027</v>
      </c>
      <c r="DIZ88" s="294">
        <f>(DIZ$87*$B101+SUM($F$8:$F$10)-((DIZ$87*$B101+SUM($F$8:$F$10))/$F$11*$F$40)-($F$27*DIZ$87/$D$7)-SUM($F$14:$F$26,$F$28:$F$33,$F$35:$F$36,$F$41))</f>
        <v>-533.82179022363027</v>
      </c>
      <c r="DJA88" s="294">
        <f>(DJA$87*$B101+SUM($F$8:$F$10)-((DJA$87*$B101+SUM($F$8:$F$10))/$F$11*$F$40)-($F$27*DJA$87/$D$7)-SUM($F$14:$F$26,$F$28:$F$33,$F$35:$F$36,$F$41))</f>
        <v>-533.82179022363027</v>
      </c>
      <c r="DJB88" s="294">
        <f>(DJB$87*$B101+SUM($F$8:$F$10)-((DJB$87*$B101+SUM($F$8:$F$10))/$F$11*$F$40)-($F$27*DJB$87/$D$7)-SUM($F$14:$F$26,$F$28:$F$33,$F$35:$F$36,$F$41))</f>
        <v>-533.82179022363027</v>
      </c>
      <c r="DJC88" s="294">
        <f>(DJC$87*$B101+SUM($F$8:$F$10)-((DJC$87*$B101+SUM($F$8:$F$10))/$F$11*$F$40)-($F$27*DJC$87/$D$7)-SUM($F$14:$F$26,$F$28:$F$33,$F$35:$F$36,$F$41))</f>
        <v>-533.82179022363027</v>
      </c>
      <c r="DJD88" s="294">
        <f>(DJD$87*$B101+SUM($F$8:$F$10)-((DJD$87*$B101+SUM($F$8:$F$10))/$F$11*$F$40)-($F$27*DJD$87/$D$7)-SUM($F$14:$F$26,$F$28:$F$33,$F$35:$F$36,$F$41))</f>
        <v>-533.82179022363027</v>
      </c>
      <c r="DJE88" s="294">
        <f>(DJE$87*$B101+SUM($F$8:$F$10)-((DJE$87*$B101+SUM($F$8:$F$10))/$F$11*$F$40)-($F$27*DJE$87/$D$7)-SUM($F$14:$F$26,$F$28:$F$33,$F$35:$F$36,$F$41))</f>
        <v>-533.82179022363027</v>
      </c>
      <c r="DJF88" s="294">
        <f>(DJF$87*$B101+SUM($F$8:$F$10)-((DJF$87*$B101+SUM($F$8:$F$10))/$F$11*$F$40)-($F$27*DJF$87/$D$7)-SUM($F$14:$F$26,$F$28:$F$33,$F$35:$F$36,$F$41))</f>
        <v>-533.82179022363027</v>
      </c>
      <c r="DJG88" s="294">
        <f>(DJG$87*$B101+SUM($F$8:$F$10)-((DJG$87*$B101+SUM($F$8:$F$10))/$F$11*$F$40)-($F$27*DJG$87/$D$7)-SUM($F$14:$F$26,$F$28:$F$33,$F$35:$F$36,$F$41))</f>
        <v>-533.82179022363027</v>
      </c>
      <c r="DJH88" s="294">
        <f>(DJH$87*$B101+SUM($F$8:$F$10)-((DJH$87*$B101+SUM($F$8:$F$10))/$F$11*$F$40)-($F$27*DJH$87/$D$7)-SUM($F$14:$F$26,$F$28:$F$33,$F$35:$F$36,$F$41))</f>
        <v>-533.82179022363027</v>
      </c>
      <c r="DJI88" s="294">
        <f>(DJI$87*$B101+SUM($F$8:$F$10)-((DJI$87*$B101+SUM($F$8:$F$10))/$F$11*$F$40)-($F$27*DJI$87/$D$7)-SUM($F$14:$F$26,$F$28:$F$33,$F$35:$F$36,$F$41))</f>
        <v>-533.82179022363027</v>
      </c>
      <c r="DJJ88" s="294">
        <f>(DJJ$87*$B101+SUM($F$8:$F$10)-((DJJ$87*$B101+SUM($F$8:$F$10))/$F$11*$F$40)-($F$27*DJJ$87/$D$7)-SUM($F$14:$F$26,$F$28:$F$33,$F$35:$F$36,$F$41))</f>
        <v>-533.82179022363027</v>
      </c>
      <c r="DJK88" s="294">
        <f>(DJK$87*$B101+SUM($F$8:$F$10)-((DJK$87*$B101+SUM($F$8:$F$10))/$F$11*$F$40)-($F$27*DJK$87/$D$7)-SUM($F$14:$F$26,$F$28:$F$33,$F$35:$F$36,$F$41))</f>
        <v>-533.82179022363027</v>
      </c>
      <c r="DJL88" s="294">
        <f>(DJL$87*$B101+SUM($F$8:$F$10)-((DJL$87*$B101+SUM($F$8:$F$10))/$F$11*$F$40)-($F$27*DJL$87/$D$7)-SUM($F$14:$F$26,$F$28:$F$33,$F$35:$F$36,$F$41))</f>
        <v>-533.82179022363027</v>
      </c>
      <c r="DJM88" s="294">
        <f>(DJM$87*$B101+SUM($F$8:$F$10)-((DJM$87*$B101+SUM($F$8:$F$10))/$F$11*$F$40)-($F$27*DJM$87/$D$7)-SUM($F$14:$F$26,$F$28:$F$33,$F$35:$F$36,$F$41))</f>
        <v>-533.82179022363027</v>
      </c>
      <c r="DJN88" s="294">
        <f>(DJN$87*$B101+SUM($F$8:$F$10)-((DJN$87*$B101+SUM($F$8:$F$10))/$F$11*$F$40)-($F$27*DJN$87/$D$7)-SUM($F$14:$F$26,$F$28:$F$33,$F$35:$F$36,$F$41))</f>
        <v>-533.82179022363027</v>
      </c>
      <c r="DJO88" s="294">
        <f>(DJO$87*$B101+SUM($F$8:$F$10)-((DJO$87*$B101+SUM($F$8:$F$10))/$F$11*$F$40)-($F$27*DJO$87/$D$7)-SUM($F$14:$F$26,$F$28:$F$33,$F$35:$F$36,$F$41))</f>
        <v>-533.82179022363027</v>
      </c>
      <c r="DJP88" s="294">
        <f>(DJP$87*$B101+SUM($F$8:$F$10)-((DJP$87*$B101+SUM($F$8:$F$10))/$F$11*$F$40)-($F$27*DJP$87/$D$7)-SUM($F$14:$F$26,$F$28:$F$33,$F$35:$F$36,$F$41))</f>
        <v>-533.82179022363027</v>
      </c>
      <c r="DJQ88" s="294">
        <f>(DJQ$87*$B101+SUM($F$8:$F$10)-((DJQ$87*$B101+SUM($F$8:$F$10))/$F$11*$F$40)-($F$27*DJQ$87/$D$7)-SUM($F$14:$F$26,$F$28:$F$33,$F$35:$F$36,$F$41))</f>
        <v>-533.82179022363027</v>
      </c>
      <c r="DJR88" s="294">
        <f>(DJR$87*$B101+SUM($F$8:$F$10)-((DJR$87*$B101+SUM($F$8:$F$10))/$F$11*$F$40)-($F$27*DJR$87/$D$7)-SUM($F$14:$F$26,$F$28:$F$33,$F$35:$F$36,$F$41))</f>
        <v>-533.82179022363027</v>
      </c>
      <c r="DJS88" s="294">
        <f>(DJS$87*$B101+SUM($F$8:$F$10)-((DJS$87*$B101+SUM($F$8:$F$10))/$F$11*$F$40)-($F$27*DJS$87/$D$7)-SUM($F$14:$F$26,$F$28:$F$33,$F$35:$F$36,$F$41))</f>
        <v>-533.82179022363027</v>
      </c>
      <c r="DJT88" s="294">
        <f>(DJT$87*$B101+SUM($F$8:$F$10)-((DJT$87*$B101+SUM($F$8:$F$10))/$F$11*$F$40)-($F$27*DJT$87/$D$7)-SUM($F$14:$F$26,$F$28:$F$33,$F$35:$F$36,$F$41))</f>
        <v>-533.82179022363027</v>
      </c>
      <c r="DJU88" s="294">
        <f>(DJU$87*$B101+SUM($F$8:$F$10)-((DJU$87*$B101+SUM($F$8:$F$10))/$F$11*$F$40)-($F$27*DJU$87/$D$7)-SUM($F$14:$F$26,$F$28:$F$33,$F$35:$F$36,$F$41))</f>
        <v>-533.82179022363027</v>
      </c>
      <c r="DJV88" s="294">
        <f>(DJV$87*$B101+SUM($F$8:$F$10)-((DJV$87*$B101+SUM($F$8:$F$10))/$F$11*$F$40)-($F$27*DJV$87/$D$7)-SUM($F$14:$F$26,$F$28:$F$33,$F$35:$F$36,$F$41))</f>
        <v>-533.82179022363027</v>
      </c>
      <c r="DJW88" s="294">
        <f>(DJW$87*$B101+SUM($F$8:$F$10)-((DJW$87*$B101+SUM($F$8:$F$10))/$F$11*$F$40)-($F$27*DJW$87/$D$7)-SUM($F$14:$F$26,$F$28:$F$33,$F$35:$F$36,$F$41))</f>
        <v>-533.82179022363027</v>
      </c>
      <c r="DJX88" s="294">
        <f>(DJX$87*$B101+SUM($F$8:$F$10)-((DJX$87*$B101+SUM($F$8:$F$10))/$F$11*$F$40)-($F$27*DJX$87/$D$7)-SUM($F$14:$F$26,$F$28:$F$33,$F$35:$F$36,$F$41))</f>
        <v>-533.82179022363027</v>
      </c>
      <c r="DJY88" s="294">
        <f>(DJY$87*$B101+SUM($F$8:$F$10)-((DJY$87*$B101+SUM($F$8:$F$10))/$F$11*$F$40)-($F$27*DJY$87/$D$7)-SUM($F$14:$F$26,$F$28:$F$33,$F$35:$F$36,$F$41))</f>
        <v>-533.82179022363027</v>
      </c>
      <c r="DJZ88" s="294">
        <f>(DJZ$87*$B101+SUM($F$8:$F$10)-((DJZ$87*$B101+SUM($F$8:$F$10))/$F$11*$F$40)-($F$27*DJZ$87/$D$7)-SUM($F$14:$F$26,$F$28:$F$33,$F$35:$F$36,$F$41))</f>
        <v>-533.82179022363027</v>
      </c>
      <c r="DKA88" s="294">
        <f>(DKA$87*$B101+SUM($F$8:$F$10)-((DKA$87*$B101+SUM($F$8:$F$10))/$F$11*$F$40)-($F$27*DKA$87/$D$7)-SUM($F$14:$F$26,$F$28:$F$33,$F$35:$F$36,$F$41))</f>
        <v>-533.82179022363027</v>
      </c>
      <c r="DKB88" s="294">
        <f>(DKB$87*$B101+SUM($F$8:$F$10)-((DKB$87*$B101+SUM($F$8:$F$10))/$F$11*$F$40)-($F$27*DKB$87/$D$7)-SUM($F$14:$F$26,$F$28:$F$33,$F$35:$F$36,$F$41))</f>
        <v>-533.82179022363027</v>
      </c>
      <c r="DKC88" s="294">
        <f>(DKC$87*$B101+SUM($F$8:$F$10)-((DKC$87*$B101+SUM($F$8:$F$10))/$F$11*$F$40)-($F$27*DKC$87/$D$7)-SUM($F$14:$F$26,$F$28:$F$33,$F$35:$F$36,$F$41))</f>
        <v>-533.82179022363027</v>
      </c>
      <c r="DKD88" s="294">
        <f>(DKD$87*$B101+SUM($F$8:$F$10)-((DKD$87*$B101+SUM($F$8:$F$10))/$F$11*$F$40)-($F$27*DKD$87/$D$7)-SUM($F$14:$F$26,$F$28:$F$33,$F$35:$F$36,$F$41))</f>
        <v>-533.82179022363027</v>
      </c>
      <c r="DKE88" s="294">
        <f>(DKE$87*$B101+SUM($F$8:$F$10)-((DKE$87*$B101+SUM($F$8:$F$10))/$F$11*$F$40)-($F$27*DKE$87/$D$7)-SUM($F$14:$F$26,$F$28:$F$33,$F$35:$F$36,$F$41))</f>
        <v>-533.82179022363027</v>
      </c>
      <c r="DKF88" s="294">
        <f>(DKF$87*$B101+SUM($F$8:$F$10)-((DKF$87*$B101+SUM($F$8:$F$10))/$F$11*$F$40)-($F$27*DKF$87/$D$7)-SUM($F$14:$F$26,$F$28:$F$33,$F$35:$F$36,$F$41))</f>
        <v>-533.82179022363027</v>
      </c>
      <c r="DKG88" s="294">
        <f>(DKG$87*$B101+SUM($F$8:$F$10)-((DKG$87*$B101+SUM($F$8:$F$10))/$F$11*$F$40)-($F$27*DKG$87/$D$7)-SUM($F$14:$F$26,$F$28:$F$33,$F$35:$F$36,$F$41))</f>
        <v>-533.82179022363027</v>
      </c>
      <c r="DKH88" s="294">
        <f>(DKH$87*$B101+SUM($F$8:$F$10)-((DKH$87*$B101+SUM($F$8:$F$10))/$F$11*$F$40)-($F$27*DKH$87/$D$7)-SUM($F$14:$F$26,$F$28:$F$33,$F$35:$F$36,$F$41))</f>
        <v>-533.82179022363027</v>
      </c>
      <c r="DKI88" s="294">
        <f>(DKI$87*$B101+SUM($F$8:$F$10)-((DKI$87*$B101+SUM($F$8:$F$10))/$F$11*$F$40)-($F$27*DKI$87/$D$7)-SUM($F$14:$F$26,$F$28:$F$33,$F$35:$F$36,$F$41))</f>
        <v>-533.82179022363027</v>
      </c>
      <c r="DKJ88" s="294">
        <f>(DKJ$87*$B101+SUM($F$8:$F$10)-((DKJ$87*$B101+SUM($F$8:$F$10))/$F$11*$F$40)-($F$27*DKJ$87/$D$7)-SUM($F$14:$F$26,$F$28:$F$33,$F$35:$F$36,$F$41))</f>
        <v>-533.82179022363027</v>
      </c>
      <c r="DKK88" s="294">
        <f>(DKK$87*$B101+SUM($F$8:$F$10)-((DKK$87*$B101+SUM($F$8:$F$10))/$F$11*$F$40)-($F$27*DKK$87/$D$7)-SUM($F$14:$F$26,$F$28:$F$33,$F$35:$F$36,$F$41))</f>
        <v>-533.82179022363027</v>
      </c>
      <c r="DKL88" s="294">
        <f>(DKL$87*$B101+SUM($F$8:$F$10)-((DKL$87*$B101+SUM($F$8:$F$10))/$F$11*$F$40)-($F$27*DKL$87/$D$7)-SUM($F$14:$F$26,$F$28:$F$33,$F$35:$F$36,$F$41))</f>
        <v>-533.82179022363027</v>
      </c>
      <c r="DKM88" s="294">
        <f>(DKM$87*$B101+SUM($F$8:$F$10)-((DKM$87*$B101+SUM($F$8:$F$10))/$F$11*$F$40)-($F$27*DKM$87/$D$7)-SUM($F$14:$F$26,$F$28:$F$33,$F$35:$F$36,$F$41))</f>
        <v>-533.82179022363027</v>
      </c>
      <c r="DKN88" s="294">
        <f>(DKN$87*$B101+SUM($F$8:$F$10)-((DKN$87*$B101+SUM($F$8:$F$10))/$F$11*$F$40)-($F$27*DKN$87/$D$7)-SUM($F$14:$F$26,$F$28:$F$33,$F$35:$F$36,$F$41))</f>
        <v>-533.82179022363027</v>
      </c>
      <c r="DKO88" s="294">
        <f>(DKO$87*$B101+SUM($F$8:$F$10)-((DKO$87*$B101+SUM($F$8:$F$10))/$F$11*$F$40)-($F$27*DKO$87/$D$7)-SUM($F$14:$F$26,$F$28:$F$33,$F$35:$F$36,$F$41))</f>
        <v>-533.82179022363027</v>
      </c>
      <c r="DKP88" s="294">
        <f>(DKP$87*$B101+SUM($F$8:$F$10)-((DKP$87*$B101+SUM($F$8:$F$10))/$F$11*$F$40)-($F$27*DKP$87/$D$7)-SUM($F$14:$F$26,$F$28:$F$33,$F$35:$F$36,$F$41))</f>
        <v>-533.82179022363027</v>
      </c>
      <c r="DKQ88" s="294">
        <f>(DKQ$87*$B101+SUM($F$8:$F$10)-((DKQ$87*$B101+SUM($F$8:$F$10))/$F$11*$F$40)-($F$27*DKQ$87/$D$7)-SUM($F$14:$F$26,$F$28:$F$33,$F$35:$F$36,$F$41))</f>
        <v>-533.82179022363027</v>
      </c>
      <c r="DKR88" s="294">
        <f>(DKR$87*$B101+SUM($F$8:$F$10)-((DKR$87*$B101+SUM($F$8:$F$10))/$F$11*$F$40)-($F$27*DKR$87/$D$7)-SUM($F$14:$F$26,$F$28:$F$33,$F$35:$F$36,$F$41))</f>
        <v>-533.82179022363027</v>
      </c>
      <c r="DKS88" s="294">
        <f>(DKS$87*$B101+SUM($F$8:$F$10)-((DKS$87*$B101+SUM($F$8:$F$10))/$F$11*$F$40)-($F$27*DKS$87/$D$7)-SUM($F$14:$F$26,$F$28:$F$33,$F$35:$F$36,$F$41))</f>
        <v>-533.82179022363027</v>
      </c>
      <c r="DKT88" s="294">
        <f>(DKT$87*$B101+SUM($F$8:$F$10)-((DKT$87*$B101+SUM($F$8:$F$10))/$F$11*$F$40)-($F$27*DKT$87/$D$7)-SUM($F$14:$F$26,$F$28:$F$33,$F$35:$F$36,$F$41))</f>
        <v>-533.82179022363027</v>
      </c>
      <c r="DKU88" s="294">
        <f>(DKU$87*$B101+SUM($F$8:$F$10)-((DKU$87*$B101+SUM($F$8:$F$10))/$F$11*$F$40)-($F$27*DKU$87/$D$7)-SUM($F$14:$F$26,$F$28:$F$33,$F$35:$F$36,$F$41))</f>
        <v>-533.82179022363027</v>
      </c>
      <c r="DKV88" s="294">
        <f>(DKV$87*$B101+SUM($F$8:$F$10)-((DKV$87*$B101+SUM($F$8:$F$10))/$F$11*$F$40)-($F$27*DKV$87/$D$7)-SUM($F$14:$F$26,$F$28:$F$33,$F$35:$F$36,$F$41))</f>
        <v>-533.82179022363027</v>
      </c>
      <c r="DKW88" s="294">
        <f>(DKW$87*$B101+SUM($F$8:$F$10)-((DKW$87*$B101+SUM($F$8:$F$10))/$F$11*$F$40)-($F$27*DKW$87/$D$7)-SUM($F$14:$F$26,$F$28:$F$33,$F$35:$F$36,$F$41))</f>
        <v>-533.82179022363027</v>
      </c>
      <c r="DKX88" s="294">
        <f>(DKX$87*$B101+SUM($F$8:$F$10)-((DKX$87*$B101+SUM($F$8:$F$10))/$F$11*$F$40)-($F$27*DKX$87/$D$7)-SUM($F$14:$F$26,$F$28:$F$33,$F$35:$F$36,$F$41))</f>
        <v>-533.82179022363027</v>
      </c>
      <c r="DKY88" s="294">
        <f>(DKY$87*$B101+SUM($F$8:$F$10)-((DKY$87*$B101+SUM($F$8:$F$10))/$F$11*$F$40)-($F$27*DKY$87/$D$7)-SUM($F$14:$F$26,$F$28:$F$33,$F$35:$F$36,$F$41))</f>
        <v>-533.82179022363027</v>
      </c>
      <c r="DKZ88" s="294">
        <f>(DKZ$87*$B101+SUM($F$8:$F$10)-((DKZ$87*$B101+SUM($F$8:$F$10))/$F$11*$F$40)-($F$27*DKZ$87/$D$7)-SUM($F$14:$F$26,$F$28:$F$33,$F$35:$F$36,$F$41))</f>
        <v>-533.82179022363027</v>
      </c>
      <c r="DLA88" s="294">
        <f>(DLA$87*$B101+SUM($F$8:$F$10)-((DLA$87*$B101+SUM($F$8:$F$10))/$F$11*$F$40)-($F$27*DLA$87/$D$7)-SUM($F$14:$F$26,$F$28:$F$33,$F$35:$F$36,$F$41))</f>
        <v>-533.82179022363027</v>
      </c>
      <c r="DLB88" s="294">
        <f>(DLB$87*$B101+SUM($F$8:$F$10)-((DLB$87*$B101+SUM($F$8:$F$10))/$F$11*$F$40)-($F$27*DLB$87/$D$7)-SUM($F$14:$F$26,$F$28:$F$33,$F$35:$F$36,$F$41))</f>
        <v>-533.82179022363027</v>
      </c>
      <c r="DLC88" s="294">
        <f>(DLC$87*$B101+SUM($F$8:$F$10)-((DLC$87*$B101+SUM($F$8:$F$10))/$F$11*$F$40)-($F$27*DLC$87/$D$7)-SUM($F$14:$F$26,$F$28:$F$33,$F$35:$F$36,$F$41))</f>
        <v>-533.82179022363027</v>
      </c>
      <c r="DLD88" s="294">
        <f>(DLD$87*$B101+SUM($F$8:$F$10)-((DLD$87*$B101+SUM($F$8:$F$10))/$F$11*$F$40)-($F$27*DLD$87/$D$7)-SUM($F$14:$F$26,$F$28:$F$33,$F$35:$F$36,$F$41))</f>
        <v>-533.82179022363027</v>
      </c>
      <c r="DLE88" s="294">
        <f>(DLE$87*$B101+SUM($F$8:$F$10)-((DLE$87*$B101+SUM($F$8:$F$10))/$F$11*$F$40)-($F$27*DLE$87/$D$7)-SUM($F$14:$F$26,$F$28:$F$33,$F$35:$F$36,$F$41))</f>
        <v>-533.82179022363027</v>
      </c>
      <c r="DLF88" s="294">
        <f>(DLF$87*$B101+SUM($F$8:$F$10)-((DLF$87*$B101+SUM($F$8:$F$10))/$F$11*$F$40)-($F$27*DLF$87/$D$7)-SUM($F$14:$F$26,$F$28:$F$33,$F$35:$F$36,$F$41))</f>
        <v>-533.82179022363027</v>
      </c>
      <c r="DLG88" s="294">
        <f>(DLG$87*$B101+SUM($F$8:$F$10)-((DLG$87*$B101+SUM($F$8:$F$10))/$F$11*$F$40)-($F$27*DLG$87/$D$7)-SUM($F$14:$F$26,$F$28:$F$33,$F$35:$F$36,$F$41))</f>
        <v>-533.82179022363027</v>
      </c>
      <c r="DLH88" s="294">
        <f>(DLH$87*$B101+SUM($F$8:$F$10)-((DLH$87*$B101+SUM($F$8:$F$10))/$F$11*$F$40)-($F$27*DLH$87/$D$7)-SUM($F$14:$F$26,$F$28:$F$33,$F$35:$F$36,$F$41))</f>
        <v>-533.82179022363027</v>
      </c>
      <c r="DLI88" s="294">
        <f>(DLI$87*$B101+SUM($F$8:$F$10)-((DLI$87*$B101+SUM($F$8:$F$10))/$F$11*$F$40)-($F$27*DLI$87/$D$7)-SUM($F$14:$F$26,$F$28:$F$33,$F$35:$F$36,$F$41))</f>
        <v>-533.82179022363027</v>
      </c>
      <c r="DLJ88" s="294">
        <f>(DLJ$87*$B101+SUM($F$8:$F$10)-((DLJ$87*$B101+SUM($F$8:$F$10))/$F$11*$F$40)-($F$27*DLJ$87/$D$7)-SUM($F$14:$F$26,$F$28:$F$33,$F$35:$F$36,$F$41))</f>
        <v>-533.82179022363027</v>
      </c>
      <c r="DLK88" s="294">
        <f>(DLK$87*$B101+SUM($F$8:$F$10)-((DLK$87*$B101+SUM($F$8:$F$10))/$F$11*$F$40)-($F$27*DLK$87/$D$7)-SUM($F$14:$F$26,$F$28:$F$33,$F$35:$F$36,$F$41))</f>
        <v>-533.82179022363027</v>
      </c>
      <c r="DLL88" s="294">
        <f>(DLL$87*$B101+SUM($F$8:$F$10)-((DLL$87*$B101+SUM($F$8:$F$10))/$F$11*$F$40)-($F$27*DLL$87/$D$7)-SUM($F$14:$F$26,$F$28:$F$33,$F$35:$F$36,$F$41))</f>
        <v>-533.82179022363027</v>
      </c>
      <c r="DLM88" s="294">
        <f>(DLM$87*$B101+SUM($F$8:$F$10)-((DLM$87*$B101+SUM($F$8:$F$10))/$F$11*$F$40)-($F$27*DLM$87/$D$7)-SUM($F$14:$F$26,$F$28:$F$33,$F$35:$F$36,$F$41))</f>
        <v>-533.82179022363027</v>
      </c>
      <c r="DLN88" s="294">
        <f>(DLN$87*$B101+SUM($F$8:$F$10)-((DLN$87*$B101+SUM($F$8:$F$10))/$F$11*$F$40)-($F$27*DLN$87/$D$7)-SUM($F$14:$F$26,$F$28:$F$33,$F$35:$F$36,$F$41))</f>
        <v>-533.82179022363027</v>
      </c>
      <c r="DLO88" s="294">
        <f>(DLO$87*$B101+SUM($F$8:$F$10)-((DLO$87*$B101+SUM($F$8:$F$10))/$F$11*$F$40)-($F$27*DLO$87/$D$7)-SUM($F$14:$F$26,$F$28:$F$33,$F$35:$F$36,$F$41))</f>
        <v>-533.82179022363027</v>
      </c>
      <c r="DLP88" s="294">
        <f>(DLP$87*$B101+SUM($F$8:$F$10)-((DLP$87*$B101+SUM($F$8:$F$10))/$F$11*$F$40)-($F$27*DLP$87/$D$7)-SUM($F$14:$F$26,$F$28:$F$33,$F$35:$F$36,$F$41))</f>
        <v>-533.82179022363027</v>
      </c>
      <c r="DLQ88" s="294">
        <f>(DLQ$87*$B101+SUM($F$8:$F$10)-((DLQ$87*$B101+SUM($F$8:$F$10))/$F$11*$F$40)-($F$27*DLQ$87/$D$7)-SUM($F$14:$F$26,$F$28:$F$33,$F$35:$F$36,$F$41))</f>
        <v>-533.82179022363027</v>
      </c>
      <c r="DLR88" s="294">
        <f>(DLR$87*$B101+SUM($F$8:$F$10)-((DLR$87*$B101+SUM($F$8:$F$10))/$F$11*$F$40)-($F$27*DLR$87/$D$7)-SUM($F$14:$F$26,$F$28:$F$33,$F$35:$F$36,$F$41))</f>
        <v>-533.82179022363027</v>
      </c>
      <c r="DLS88" s="294">
        <f>(DLS$87*$B101+SUM($F$8:$F$10)-((DLS$87*$B101+SUM($F$8:$F$10))/$F$11*$F$40)-($F$27*DLS$87/$D$7)-SUM($F$14:$F$26,$F$28:$F$33,$F$35:$F$36,$F$41))</f>
        <v>-533.82179022363027</v>
      </c>
      <c r="DLT88" s="294">
        <f>(DLT$87*$B101+SUM($F$8:$F$10)-((DLT$87*$B101+SUM($F$8:$F$10))/$F$11*$F$40)-($F$27*DLT$87/$D$7)-SUM($F$14:$F$26,$F$28:$F$33,$F$35:$F$36,$F$41))</f>
        <v>-533.82179022363027</v>
      </c>
      <c r="DLU88" s="294">
        <f>(DLU$87*$B101+SUM($F$8:$F$10)-((DLU$87*$B101+SUM($F$8:$F$10))/$F$11*$F$40)-($F$27*DLU$87/$D$7)-SUM($F$14:$F$26,$F$28:$F$33,$F$35:$F$36,$F$41))</f>
        <v>-533.82179022363027</v>
      </c>
      <c r="DLV88" s="294">
        <f>(DLV$87*$B101+SUM($F$8:$F$10)-((DLV$87*$B101+SUM($F$8:$F$10))/$F$11*$F$40)-($F$27*DLV$87/$D$7)-SUM($F$14:$F$26,$F$28:$F$33,$F$35:$F$36,$F$41))</f>
        <v>-533.82179022363027</v>
      </c>
      <c r="DLW88" s="294">
        <f>(DLW$87*$B101+SUM($F$8:$F$10)-((DLW$87*$B101+SUM($F$8:$F$10))/$F$11*$F$40)-($F$27*DLW$87/$D$7)-SUM($F$14:$F$26,$F$28:$F$33,$F$35:$F$36,$F$41))</f>
        <v>-533.82179022363027</v>
      </c>
      <c r="DLX88" s="294">
        <f>(DLX$87*$B101+SUM($F$8:$F$10)-((DLX$87*$B101+SUM($F$8:$F$10))/$F$11*$F$40)-($F$27*DLX$87/$D$7)-SUM($F$14:$F$26,$F$28:$F$33,$F$35:$F$36,$F$41))</f>
        <v>-533.82179022363027</v>
      </c>
      <c r="DLY88" s="294">
        <f>(DLY$87*$B101+SUM($F$8:$F$10)-((DLY$87*$B101+SUM($F$8:$F$10))/$F$11*$F$40)-($F$27*DLY$87/$D$7)-SUM($F$14:$F$26,$F$28:$F$33,$F$35:$F$36,$F$41))</f>
        <v>-533.82179022363027</v>
      </c>
      <c r="DLZ88" s="294">
        <f>(DLZ$87*$B101+SUM($F$8:$F$10)-((DLZ$87*$B101+SUM($F$8:$F$10))/$F$11*$F$40)-($F$27*DLZ$87/$D$7)-SUM($F$14:$F$26,$F$28:$F$33,$F$35:$F$36,$F$41))</f>
        <v>-533.82179022363027</v>
      </c>
      <c r="DMA88" s="294">
        <f>(DMA$87*$B101+SUM($F$8:$F$10)-((DMA$87*$B101+SUM($F$8:$F$10))/$F$11*$F$40)-($F$27*DMA$87/$D$7)-SUM($F$14:$F$26,$F$28:$F$33,$F$35:$F$36,$F$41))</f>
        <v>-533.82179022363027</v>
      </c>
      <c r="DMB88" s="294">
        <f>(DMB$87*$B101+SUM($F$8:$F$10)-((DMB$87*$B101+SUM($F$8:$F$10))/$F$11*$F$40)-($F$27*DMB$87/$D$7)-SUM($F$14:$F$26,$F$28:$F$33,$F$35:$F$36,$F$41))</f>
        <v>-533.82179022363027</v>
      </c>
      <c r="DMC88" s="294">
        <f>(DMC$87*$B101+SUM($F$8:$F$10)-((DMC$87*$B101+SUM($F$8:$F$10))/$F$11*$F$40)-($F$27*DMC$87/$D$7)-SUM($F$14:$F$26,$F$28:$F$33,$F$35:$F$36,$F$41))</f>
        <v>-533.82179022363027</v>
      </c>
      <c r="DMD88" s="294">
        <f>(DMD$87*$B101+SUM($F$8:$F$10)-((DMD$87*$B101+SUM($F$8:$F$10))/$F$11*$F$40)-($F$27*DMD$87/$D$7)-SUM($F$14:$F$26,$F$28:$F$33,$F$35:$F$36,$F$41))</f>
        <v>-533.82179022363027</v>
      </c>
      <c r="DME88" s="294">
        <f>(DME$87*$B101+SUM($F$8:$F$10)-((DME$87*$B101+SUM($F$8:$F$10))/$F$11*$F$40)-($F$27*DME$87/$D$7)-SUM($F$14:$F$26,$F$28:$F$33,$F$35:$F$36,$F$41))</f>
        <v>-533.82179022363027</v>
      </c>
      <c r="DMF88" s="294">
        <f>(DMF$87*$B101+SUM($F$8:$F$10)-((DMF$87*$B101+SUM($F$8:$F$10))/$F$11*$F$40)-($F$27*DMF$87/$D$7)-SUM($F$14:$F$26,$F$28:$F$33,$F$35:$F$36,$F$41))</f>
        <v>-533.82179022363027</v>
      </c>
      <c r="DMG88" s="294">
        <f>(DMG$87*$B101+SUM($F$8:$F$10)-((DMG$87*$B101+SUM($F$8:$F$10))/$F$11*$F$40)-($F$27*DMG$87/$D$7)-SUM($F$14:$F$26,$F$28:$F$33,$F$35:$F$36,$F$41))</f>
        <v>-533.82179022363027</v>
      </c>
      <c r="DMH88" s="294">
        <f>(DMH$87*$B101+SUM($F$8:$F$10)-((DMH$87*$B101+SUM($F$8:$F$10))/$F$11*$F$40)-($F$27*DMH$87/$D$7)-SUM($F$14:$F$26,$F$28:$F$33,$F$35:$F$36,$F$41))</f>
        <v>-533.82179022363027</v>
      </c>
      <c r="DMI88" s="294">
        <f>(DMI$87*$B101+SUM($F$8:$F$10)-((DMI$87*$B101+SUM($F$8:$F$10))/$F$11*$F$40)-($F$27*DMI$87/$D$7)-SUM($F$14:$F$26,$F$28:$F$33,$F$35:$F$36,$F$41))</f>
        <v>-533.82179022363027</v>
      </c>
      <c r="DMJ88" s="294">
        <f>(DMJ$87*$B101+SUM($F$8:$F$10)-((DMJ$87*$B101+SUM($F$8:$F$10))/$F$11*$F$40)-($F$27*DMJ$87/$D$7)-SUM($F$14:$F$26,$F$28:$F$33,$F$35:$F$36,$F$41))</f>
        <v>-533.82179022363027</v>
      </c>
      <c r="DMK88" s="294">
        <f>(DMK$87*$B101+SUM($F$8:$F$10)-((DMK$87*$B101+SUM($F$8:$F$10))/$F$11*$F$40)-($F$27*DMK$87/$D$7)-SUM($F$14:$F$26,$F$28:$F$33,$F$35:$F$36,$F$41))</f>
        <v>-533.82179022363027</v>
      </c>
      <c r="DML88" s="294">
        <f>(DML$87*$B101+SUM($F$8:$F$10)-((DML$87*$B101+SUM($F$8:$F$10))/$F$11*$F$40)-($F$27*DML$87/$D$7)-SUM($F$14:$F$26,$F$28:$F$33,$F$35:$F$36,$F$41))</f>
        <v>-533.82179022363027</v>
      </c>
      <c r="DMM88" s="294">
        <f>(DMM$87*$B101+SUM($F$8:$F$10)-((DMM$87*$B101+SUM($F$8:$F$10))/$F$11*$F$40)-($F$27*DMM$87/$D$7)-SUM($F$14:$F$26,$F$28:$F$33,$F$35:$F$36,$F$41))</f>
        <v>-533.82179022363027</v>
      </c>
      <c r="DMN88" s="294">
        <f>(DMN$87*$B101+SUM($F$8:$F$10)-((DMN$87*$B101+SUM($F$8:$F$10))/$F$11*$F$40)-($F$27*DMN$87/$D$7)-SUM($F$14:$F$26,$F$28:$F$33,$F$35:$F$36,$F$41))</f>
        <v>-533.82179022363027</v>
      </c>
      <c r="DMO88" s="294">
        <f>(DMO$87*$B101+SUM($F$8:$F$10)-((DMO$87*$B101+SUM($F$8:$F$10))/$F$11*$F$40)-($F$27*DMO$87/$D$7)-SUM($F$14:$F$26,$F$28:$F$33,$F$35:$F$36,$F$41))</f>
        <v>-533.82179022363027</v>
      </c>
      <c r="DMP88" s="294">
        <f>(DMP$87*$B101+SUM($F$8:$F$10)-((DMP$87*$B101+SUM($F$8:$F$10))/$F$11*$F$40)-($F$27*DMP$87/$D$7)-SUM($F$14:$F$26,$F$28:$F$33,$F$35:$F$36,$F$41))</f>
        <v>-533.82179022363027</v>
      </c>
      <c r="DMQ88" s="294">
        <f>(DMQ$87*$B101+SUM($F$8:$F$10)-((DMQ$87*$B101+SUM($F$8:$F$10))/$F$11*$F$40)-($F$27*DMQ$87/$D$7)-SUM($F$14:$F$26,$F$28:$F$33,$F$35:$F$36,$F$41))</f>
        <v>-533.82179022363027</v>
      </c>
      <c r="DMR88" s="294">
        <f>(DMR$87*$B101+SUM($F$8:$F$10)-((DMR$87*$B101+SUM($F$8:$F$10))/$F$11*$F$40)-($F$27*DMR$87/$D$7)-SUM($F$14:$F$26,$F$28:$F$33,$F$35:$F$36,$F$41))</f>
        <v>-533.82179022363027</v>
      </c>
      <c r="DMS88" s="294">
        <f>(DMS$87*$B101+SUM($F$8:$F$10)-((DMS$87*$B101+SUM($F$8:$F$10))/$F$11*$F$40)-($F$27*DMS$87/$D$7)-SUM($F$14:$F$26,$F$28:$F$33,$F$35:$F$36,$F$41))</f>
        <v>-533.82179022363027</v>
      </c>
      <c r="DMT88" s="294">
        <f>(DMT$87*$B101+SUM($F$8:$F$10)-((DMT$87*$B101+SUM($F$8:$F$10))/$F$11*$F$40)-($F$27*DMT$87/$D$7)-SUM($F$14:$F$26,$F$28:$F$33,$F$35:$F$36,$F$41))</f>
        <v>-533.82179022363027</v>
      </c>
      <c r="DMU88" s="294">
        <f>(DMU$87*$B101+SUM($F$8:$F$10)-((DMU$87*$B101+SUM($F$8:$F$10))/$F$11*$F$40)-($F$27*DMU$87/$D$7)-SUM($F$14:$F$26,$F$28:$F$33,$F$35:$F$36,$F$41))</f>
        <v>-533.82179022363027</v>
      </c>
      <c r="DMV88" s="294">
        <f>(DMV$87*$B101+SUM($F$8:$F$10)-((DMV$87*$B101+SUM($F$8:$F$10))/$F$11*$F$40)-($F$27*DMV$87/$D$7)-SUM($F$14:$F$26,$F$28:$F$33,$F$35:$F$36,$F$41))</f>
        <v>-533.82179022363027</v>
      </c>
      <c r="DMW88" s="294">
        <f>(DMW$87*$B101+SUM($F$8:$F$10)-((DMW$87*$B101+SUM($F$8:$F$10))/$F$11*$F$40)-($F$27*DMW$87/$D$7)-SUM($F$14:$F$26,$F$28:$F$33,$F$35:$F$36,$F$41))</f>
        <v>-533.82179022363027</v>
      </c>
      <c r="DMX88" s="294">
        <f>(DMX$87*$B101+SUM($F$8:$F$10)-((DMX$87*$B101+SUM($F$8:$F$10))/$F$11*$F$40)-($F$27*DMX$87/$D$7)-SUM($F$14:$F$26,$F$28:$F$33,$F$35:$F$36,$F$41))</f>
        <v>-533.82179022363027</v>
      </c>
      <c r="DMY88" s="294">
        <f>(DMY$87*$B101+SUM($F$8:$F$10)-((DMY$87*$B101+SUM($F$8:$F$10))/$F$11*$F$40)-($F$27*DMY$87/$D$7)-SUM($F$14:$F$26,$F$28:$F$33,$F$35:$F$36,$F$41))</f>
        <v>-533.82179022363027</v>
      </c>
      <c r="DMZ88" s="294">
        <f>(DMZ$87*$B101+SUM($F$8:$F$10)-((DMZ$87*$B101+SUM($F$8:$F$10))/$F$11*$F$40)-($F$27*DMZ$87/$D$7)-SUM($F$14:$F$26,$F$28:$F$33,$F$35:$F$36,$F$41))</f>
        <v>-533.82179022363027</v>
      </c>
      <c r="DNA88" s="294">
        <f>(DNA$87*$B101+SUM($F$8:$F$10)-((DNA$87*$B101+SUM($F$8:$F$10))/$F$11*$F$40)-($F$27*DNA$87/$D$7)-SUM($F$14:$F$26,$F$28:$F$33,$F$35:$F$36,$F$41))</f>
        <v>-533.82179022363027</v>
      </c>
      <c r="DNB88" s="294">
        <f>(DNB$87*$B101+SUM($F$8:$F$10)-((DNB$87*$B101+SUM($F$8:$F$10))/$F$11*$F$40)-($F$27*DNB$87/$D$7)-SUM($F$14:$F$26,$F$28:$F$33,$F$35:$F$36,$F$41))</f>
        <v>-533.82179022363027</v>
      </c>
      <c r="DNC88" s="294">
        <f>(DNC$87*$B101+SUM($F$8:$F$10)-((DNC$87*$B101+SUM($F$8:$F$10))/$F$11*$F$40)-($F$27*DNC$87/$D$7)-SUM($F$14:$F$26,$F$28:$F$33,$F$35:$F$36,$F$41))</f>
        <v>-533.82179022363027</v>
      </c>
      <c r="DND88" s="294">
        <f>(DND$87*$B101+SUM($F$8:$F$10)-((DND$87*$B101+SUM($F$8:$F$10))/$F$11*$F$40)-($F$27*DND$87/$D$7)-SUM($F$14:$F$26,$F$28:$F$33,$F$35:$F$36,$F$41))</f>
        <v>-533.82179022363027</v>
      </c>
      <c r="DNE88" s="294">
        <f>(DNE$87*$B101+SUM($F$8:$F$10)-((DNE$87*$B101+SUM($F$8:$F$10))/$F$11*$F$40)-($F$27*DNE$87/$D$7)-SUM($F$14:$F$26,$F$28:$F$33,$F$35:$F$36,$F$41))</f>
        <v>-533.82179022363027</v>
      </c>
      <c r="DNF88" s="294">
        <f>(DNF$87*$B101+SUM($F$8:$F$10)-((DNF$87*$B101+SUM($F$8:$F$10))/$F$11*$F$40)-($F$27*DNF$87/$D$7)-SUM($F$14:$F$26,$F$28:$F$33,$F$35:$F$36,$F$41))</f>
        <v>-533.82179022363027</v>
      </c>
      <c r="DNG88" s="294">
        <f>(DNG$87*$B101+SUM($F$8:$F$10)-((DNG$87*$B101+SUM($F$8:$F$10))/$F$11*$F$40)-($F$27*DNG$87/$D$7)-SUM($F$14:$F$26,$F$28:$F$33,$F$35:$F$36,$F$41))</f>
        <v>-533.82179022363027</v>
      </c>
      <c r="DNH88" s="294">
        <f>(DNH$87*$B101+SUM($F$8:$F$10)-((DNH$87*$B101+SUM($F$8:$F$10))/$F$11*$F$40)-($F$27*DNH$87/$D$7)-SUM($F$14:$F$26,$F$28:$F$33,$F$35:$F$36,$F$41))</f>
        <v>-533.82179022363027</v>
      </c>
      <c r="DNI88" s="294">
        <f>(DNI$87*$B101+SUM($F$8:$F$10)-((DNI$87*$B101+SUM($F$8:$F$10))/$F$11*$F$40)-($F$27*DNI$87/$D$7)-SUM($F$14:$F$26,$F$28:$F$33,$F$35:$F$36,$F$41))</f>
        <v>-533.82179022363027</v>
      </c>
      <c r="DNJ88" s="294">
        <f>(DNJ$87*$B101+SUM($F$8:$F$10)-((DNJ$87*$B101+SUM($F$8:$F$10))/$F$11*$F$40)-($F$27*DNJ$87/$D$7)-SUM($F$14:$F$26,$F$28:$F$33,$F$35:$F$36,$F$41))</f>
        <v>-533.82179022363027</v>
      </c>
      <c r="DNK88" s="294">
        <f>(DNK$87*$B101+SUM($F$8:$F$10)-((DNK$87*$B101+SUM($F$8:$F$10))/$F$11*$F$40)-($F$27*DNK$87/$D$7)-SUM($F$14:$F$26,$F$28:$F$33,$F$35:$F$36,$F$41))</f>
        <v>-533.82179022363027</v>
      </c>
      <c r="DNL88" s="294">
        <f>(DNL$87*$B101+SUM($F$8:$F$10)-((DNL$87*$B101+SUM($F$8:$F$10))/$F$11*$F$40)-($F$27*DNL$87/$D$7)-SUM($F$14:$F$26,$F$28:$F$33,$F$35:$F$36,$F$41))</f>
        <v>-533.82179022363027</v>
      </c>
      <c r="DNM88" s="294">
        <f>(DNM$87*$B101+SUM($F$8:$F$10)-((DNM$87*$B101+SUM($F$8:$F$10))/$F$11*$F$40)-($F$27*DNM$87/$D$7)-SUM($F$14:$F$26,$F$28:$F$33,$F$35:$F$36,$F$41))</f>
        <v>-533.82179022363027</v>
      </c>
      <c r="DNN88" s="294">
        <f>(DNN$87*$B101+SUM($F$8:$F$10)-((DNN$87*$B101+SUM($F$8:$F$10))/$F$11*$F$40)-($F$27*DNN$87/$D$7)-SUM($F$14:$F$26,$F$28:$F$33,$F$35:$F$36,$F$41))</f>
        <v>-533.82179022363027</v>
      </c>
      <c r="DNO88" s="294">
        <f>(DNO$87*$B101+SUM($F$8:$F$10)-((DNO$87*$B101+SUM($F$8:$F$10))/$F$11*$F$40)-($F$27*DNO$87/$D$7)-SUM($F$14:$F$26,$F$28:$F$33,$F$35:$F$36,$F$41))</f>
        <v>-533.82179022363027</v>
      </c>
      <c r="DNP88" s="294">
        <f>(DNP$87*$B101+SUM($F$8:$F$10)-((DNP$87*$B101+SUM($F$8:$F$10))/$F$11*$F$40)-($F$27*DNP$87/$D$7)-SUM($F$14:$F$26,$F$28:$F$33,$F$35:$F$36,$F$41))</f>
        <v>-533.82179022363027</v>
      </c>
      <c r="DNQ88" s="294">
        <f>(DNQ$87*$B101+SUM($F$8:$F$10)-((DNQ$87*$B101+SUM($F$8:$F$10))/$F$11*$F$40)-($F$27*DNQ$87/$D$7)-SUM($F$14:$F$26,$F$28:$F$33,$F$35:$F$36,$F$41))</f>
        <v>-533.82179022363027</v>
      </c>
      <c r="DNR88" s="294">
        <f>(DNR$87*$B101+SUM($F$8:$F$10)-((DNR$87*$B101+SUM($F$8:$F$10))/$F$11*$F$40)-($F$27*DNR$87/$D$7)-SUM($F$14:$F$26,$F$28:$F$33,$F$35:$F$36,$F$41))</f>
        <v>-533.82179022363027</v>
      </c>
      <c r="DNS88" s="294">
        <f>(DNS$87*$B101+SUM($F$8:$F$10)-((DNS$87*$B101+SUM($F$8:$F$10))/$F$11*$F$40)-($F$27*DNS$87/$D$7)-SUM($F$14:$F$26,$F$28:$F$33,$F$35:$F$36,$F$41))</f>
        <v>-533.82179022363027</v>
      </c>
      <c r="DNT88" s="294">
        <f>(DNT$87*$B101+SUM($F$8:$F$10)-((DNT$87*$B101+SUM($F$8:$F$10))/$F$11*$F$40)-($F$27*DNT$87/$D$7)-SUM($F$14:$F$26,$F$28:$F$33,$F$35:$F$36,$F$41))</f>
        <v>-533.82179022363027</v>
      </c>
      <c r="DNU88" s="294">
        <f>(DNU$87*$B101+SUM($F$8:$F$10)-((DNU$87*$B101+SUM($F$8:$F$10))/$F$11*$F$40)-($F$27*DNU$87/$D$7)-SUM($F$14:$F$26,$F$28:$F$33,$F$35:$F$36,$F$41))</f>
        <v>-533.82179022363027</v>
      </c>
      <c r="DNV88" s="294">
        <f>(DNV$87*$B101+SUM($F$8:$F$10)-((DNV$87*$B101+SUM($F$8:$F$10))/$F$11*$F$40)-($F$27*DNV$87/$D$7)-SUM($F$14:$F$26,$F$28:$F$33,$F$35:$F$36,$F$41))</f>
        <v>-533.82179022363027</v>
      </c>
      <c r="DNW88" s="294">
        <f>(DNW$87*$B101+SUM($F$8:$F$10)-((DNW$87*$B101+SUM($F$8:$F$10))/$F$11*$F$40)-($F$27*DNW$87/$D$7)-SUM($F$14:$F$26,$F$28:$F$33,$F$35:$F$36,$F$41))</f>
        <v>-533.82179022363027</v>
      </c>
      <c r="DNX88" s="294">
        <f>(DNX$87*$B101+SUM($F$8:$F$10)-((DNX$87*$B101+SUM($F$8:$F$10))/$F$11*$F$40)-($F$27*DNX$87/$D$7)-SUM($F$14:$F$26,$F$28:$F$33,$F$35:$F$36,$F$41))</f>
        <v>-533.82179022363027</v>
      </c>
      <c r="DNY88" s="294">
        <f>(DNY$87*$B101+SUM($F$8:$F$10)-((DNY$87*$B101+SUM($F$8:$F$10))/$F$11*$F$40)-($F$27*DNY$87/$D$7)-SUM($F$14:$F$26,$F$28:$F$33,$F$35:$F$36,$F$41))</f>
        <v>-533.82179022363027</v>
      </c>
      <c r="DNZ88" s="294">
        <f>(DNZ$87*$B101+SUM($F$8:$F$10)-((DNZ$87*$B101+SUM($F$8:$F$10))/$F$11*$F$40)-($F$27*DNZ$87/$D$7)-SUM($F$14:$F$26,$F$28:$F$33,$F$35:$F$36,$F$41))</f>
        <v>-533.82179022363027</v>
      </c>
      <c r="DOA88" s="294">
        <f>(DOA$87*$B101+SUM($F$8:$F$10)-((DOA$87*$B101+SUM($F$8:$F$10))/$F$11*$F$40)-($F$27*DOA$87/$D$7)-SUM($F$14:$F$26,$F$28:$F$33,$F$35:$F$36,$F$41))</f>
        <v>-533.82179022363027</v>
      </c>
      <c r="DOB88" s="294">
        <f>(DOB$87*$B101+SUM($F$8:$F$10)-((DOB$87*$B101+SUM($F$8:$F$10))/$F$11*$F$40)-($F$27*DOB$87/$D$7)-SUM($F$14:$F$26,$F$28:$F$33,$F$35:$F$36,$F$41))</f>
        <v>-533.82179022363027</v>
      </c>
      <c r="DOC88" s="294">
        <f>(DOC$87*$B101+SUM($F$8:$F$10)-((DOC$87*$B101+SUM($F$8:$F$10))/$F$11*$F$40)-($F$27*DOC$87/$D$7)-SUM($F$14:$F$26,$F$28:$F$33,$F$35:$F$36,$F$41))</f>
        <v>-533.82179022363027</v>
      </c>
      <c r="DOD88" s="294">
        <f>(DOD$87*$B101+SUM($F$8:$F$10)-((DOD$87*$B101+SUM($F$8:$F$10))/$F$11*$F$40)-($F$27*DOD$87/$D$7)-SUM($F$14:$F$26,$F$28:$F$33,$F$35:$F$36,$F$41))</f>
        <v>-533.82179022363027</v>
      </c>
      <c r="DOE88" s="294">
        <f>(DOE$87*$B101+SUM($F$8:$F$10)-((DOE$87*$B101+SUM($F$8:$F$10))/$F$11*$F$40)-($F$27*DOE$87/$D$7)-SUM($F$14:$F$26,$F$28:$F$33,$F$35:$F$36,$F$41))</f>
        <v>-533.82179022363027</v>
      </c>
      <c r="DOF88" s="294">
        <f>(DOF$87*$B101+SUM($F$8:$F$10)-((DOF$87*$B101+SUM($F$8:$F$10))/$F$11*$F$40)-($F$27*DOF$87/$D$7)-SUM($F$14:$F$26,$F$28:$F$33,$F$35:$F$36,$F$41))</f>
        <v>-533.82179022363027</v>
      </c>
      <c r="DOG88" s="294">
        <f>(DOG$87*$B101+SUM($F$8:$F$10)-((DOG$87*$B101+SUM($F$8:$F$10))/$F$11*$F$40)-($F$27*DOG$87/$D$7)-SUM($F$14:$F$26,$F$28:$F$33,$F$35:$F$36,$F$41))</f>
        <v>-533.82179022363027</v>
      </c>
      <c r="DOH88" s="294">
        <f>(DOH$87*$B101+SUM($F$8:$F$10)-((DOH$87*$B101+SUM($F$8:$F$10))/$F$11*$F$40)-($F$27*DOH$87/$D$7)-SUM($F$14:$F$26,$F$28:$F$33,$F$35:$F$36,$F$41))</f>
        <v>-533.82179022363027</v>
      </c>
      <c r="DOI88" s="294">
        <f>(DOI$87*$B101+SUM($F$8:$F$10)-((DOI$87*$B101+SUM($F$8:$F$10))/$F$11*$F$40)-($F$27*DOI$87/$D$7)-SUM($F$14:$F$26,$F$28:$F$33,$F$35:$F$36,$F$41))</f>
        <v>-533.82179022363027</v>
      </c>
      <c r="DOJ88" s="294">
        <f>(DOJ$87*$B101+SUM($F$8:$F$10)-((DOJ$87*$B101+SUM($F$8:$F$10))/$F$11*$F$40)-($F$27*DOJ$87/$D$7)-SUM($F$14:$F$26,$F$28:$F$33,$F$35:$F$36,$F$41))</f>
        <v>-533.82179022363027</v>
      </c>
      <c r="DOK88" s="294">
        <f>(DOK$87*$B101+SUM($F$8:$F$10)-((DOK$87*$B101+SUM($F$8:$F$10))/$F$11*$F$40)-($F$27*DOK$87/$D$7)-SUM($F$14:$F$26,$F$28:$F$33,$F$35:$F$36,$F$41))</f>
        <v>-533.82179022363027</v>
      </c>
      <c r="DOL88" s="294">
        <f>(DOL$87*$B101+SUM($F$8:$F$10)-((DOL$87*$B101+SUM($F$8:$F$10))/$F$11*$F$40)-($F$27*DOL$87/$D$7)-SUM($F$14:$F$26,$F$28:$F$33,$F$35:$F$36,$F$41))</f>
        <v>-533.82179022363027</v>
      </c>
      <c r="DOM88" s="294">
        <f>(DOM$87*$B101+SUM($F$8:$F$10)-((DOM$87*$B101+SUM($F$8:$F$10))/$F$11*$F$40)-($F$27*DOM$87/$D$7)-SUM($F$14:$F$26,$F$28:$F$33,$F$35:$F$36,$F$41))</f>
        <v>-533.82179022363027</v>
      </c>
      <c r="DON88" s="294">
        <f>(DON$87*$B101+SUM($F$8:$F$10)-((DON$87*$B101+SUM($F$8:$F$10))/$F$11*$F$40)-($F$27*DON$87/$D$7)-SUM($F$14:$F$26,$F$28:$F$33,$F$35:$F$36,$F$41))</f>
        <v>-533.82179022363027</v>
      </c>
      <c r="DOO88" s="294">
        <f>(DOO$87*$B101+SUM($F$8:$F$10)-((DOO$87*$B101+SUM($F$8:$F$10))/$F$11*$F$40)-($F$27*DOO$87/$D$7)-SUM($F$14:$F$26,$F$28:$F$33,$F$35:$F$36,$F$41))</f>
        <v>-533.82179022363027</v>
      </c>
      <c r="DOP88" s="294">
        <f>(DOP$87*$B101+SUM($F$8:$F$10)-((DOP$87*$B101+SUM($F$8:$F$10))/$F$11*$F$40)-($F$27*DOP$87/$D$7)-SUM($F$14:$F$26,$F$28:$F$33,$F$35:$F$36,$F$41))</f>
        <v>-533.82179022363027</v>
      </c>
      <c r="DOQ88" s="294">
        <f>(DOQ$87*$B101+SUM($F$8:$F$10)-((DOQ$87*$B101+SUM($F$8:$F$10))/$F$11*$F$40)-($F$27*DOQ$87/$D$7)-SUM($F$14:$F$26,$F$28:$F$33,$F$35:$F$36,$F$41))</f>
        <v>-533.82179022363027</v>
      </c>
      <c r="DOR88" s="294">
        <f>(DOR$87*$B101+SUM($F$8:$F$10)-((DOR$87*$B101+SUM($F$8:$F$10))/$F$11*$F$40)-($F$27*DOR$87/$D$7)-SUM($F$14:$F$26,$F$28:$F$33,$F$35:$F$36,$F$41))</f>
        <v>-533.82179022363027</v>
      </c>
      <c r="DOS88" s="294">
        <f>(DOS$87*$B101+SUM($F$8:$F$10)-((DOS$87*$B101+SUM($F$8:$F$10))/$F$11*$F$40)-($F$27*DOS$87/$D$7)-SUM($F$14:$F$26,$F$28:$F$33,$F$35:$F$36,$F$41))</f>
        <v>-533.82179022363027</v>
      </c>
      <c r="DOT88" s="294">
        <f>(DOT$87*$B101+SUM($F$8:$F$10)-((DOT$87*$B101+SUM($F$8:$F$10))/$F$11*$F$40)-($F$27*DOT$87/$D$7)-SUM($F$14:$F$26,$F$28:$F$33,$F$35:$F$36,$F$41))</f>
        <v>-533.82179022363027</v>
      </c>
      <c r="DOU88" s="294">
        <f>(DOU$87*$B101+SUM($F$8:$F$10)-((DOU$87*$B101+SUM($F$8:$F$10))/$F$11*$F$40)-($F$27*DOU$87/$D$7)-SUM($F$14:$F$26,$F$28:$F$33,$F$35:$F$36,$F$41))</f>
        <v>-533.82179022363027</v>
      </c>
      <c r="DOV88" s="294">
        <f>(DOV$87*$B101+SUM($F$8:$F$10)-((DOV$87*$B101+SUM($F$8:$F$10))/$F$11*$F$40)-($F$27*DOV$87/$D$7)-SUM($F$14:$F$26,$F$28:$F$33,$F$35:$F$36,$F$41))</f>
        <v>-533.82179022363027</v>
      </c>
      <c r="DOW88" s="294">
        <f>(DOW$87*$B101+SUM($F$8:$F$10)-((DOW$87*$B101+SUM($F$8:$F$10))/$F$11*$F$40)-($F$27*DOW$87/$D$7)-SUM($F$14:$F$26,$F$28:$F$33,$F$35:$F$36,$F$41))</f>
        <v>-533.82179022363027</v>
      </c>
      <c r="DOX88" s="294">
        <f>(DOX$87*$B101+SUM($F$8:$F$10)-((DOX$87*$B101+SUM($F$8:$F$10))/$F$11*$F$40)-($F$27*DOX$87/$D$7)-SUM($F$14:$F$26,$F$28:$F$33,$F$35:$F$36,$F$41))</f>
        <v>-533.82179022363027</v>
      </c>
      <c r="DOY88" s="294">
        <f>(DOY$87*$B101+SUM($F$8:$F$10)-((DOY$87*$B101+SUM($F$8:$F$10))/$F$11*$F$40)-($F$27*DOY$87/$D$7)-SUM($F$14:$F$26,$F$28:$F$33,$F$35:$F$36,$F$41))</f>
        <v>-533.82179022363027</v>
      </c>
      <c r="DOZ88" s="294">
        <f>(DOZ$87*$B101+SUM($F$8:$F$10)-((DOZ$87*$B101+SUM($F$8:$F$10))/$F$11*$F$40)-($F$27*DOZ$87/$D$7)-SUM($F$14:$F$26,$F$28:$F$33,$F$35:$F$36,$F$41))</f>
        <v>-533.82179022363027</v>
      </c>
      <c r="DPA88" s="294">
        <f>(DPA$87*$B101+SUM($F$8:$F$10)-((DPA$87*$B101+SUM($F$8:$F$10))/$F$11*$F$40)-($F$27*DPA$87/$D$7)-SUM($F$14:$F$26,$F$28:$F$33,$F$35:$F$36,$F$41))</f>
        <v>-533.82179022363027</v>
      </c>
      <c r="DPB88" s="294">
        <f>(DPB$87*$B101+SUM($F$8:$F$10)-((DPB$87*$B101+SUM($F$8:$F$10))/$F$11*$F$40)-($F$27*DPB$87/$D$7)-SUM($F$14:$F$26,$F$28:$F$33,$F$35:$F$36,$F$41))</f>
        <v>-533.82179022363027</v>
      </c>
      <c r="DPC88" s="294">
        <f>(DPC$87*$B101+SUM($F$8:$F$10)-((DPC$87*$B101+SUM($F$8:$F$10))/$F$11*$F$40)-($F$27*DPC$87/$D$7)-SUM($F$14:$F$26,$F$28:$F$33,$F$35:$F$36,$F$41))</f>
        <v>-533.82179022363027</v>
      </c>
      <c r="DPD88" s="294">
        <f>(DPD$87*$B101+SUM($F$8:$F$10)-((DPD$87*$B101+SUM($F$8:$F$10))/$F$11*$F$40)-($F$27*DPD$87/$D$7)-SUM($F$14:$F$26,$F$28:$F$33,$F$35:$F$36,$F$41))</f>
        <v>-533.82179022363027</v>
      </c>
      <c r="DPE88" s="294">
        <f>(DPE$87*$B101+SUM($F$8:$F$10)-((DPE$87*$B101+SUM($F$8:$F$10))/$F$11*$F$40)-($F$27*DPE$87/$D$7)-SUM($F$14:$F$26,$F$28:$F$33,$F$35:$F$36,$F$41))</f>
        <v>-533.82179022363027</v>
      </c>
      <c r="DPF88" s="294">
        <f>(DPF$87*$B101+SUM($F$8:$F$10)-((DPF$87*$B101+SUM($F$8:$F$10))/$F$11*$F$40)-($F$27*DPF$87/$D$7)-SUM($F$14:$F$26,$F$28:$F$33,$F$35:$F$36,$F$41))</f>
        <v>-533.82179022363027</v>
      </c>
      <c r="DPG88" s="294">
        <f>(DPG$87*$B101+SUM($F$8:$F$10)-((DPG$87*$B101+SUM($F$8:$F$10))/$F$11*$F$40)-($F$27*DPG$87/$D$7)-SUM($F$14:$F$26,$F$28:$F$33,$F$35:$F$36,$F$41))</f>
        <v>-533.82179022363027</v>
      </c>
      <c r="DPH88" s="294">
        <f>(DPH$87*$B101+SUM($F$8:$F$10)-((DPH$87*$B101+SUM($F$8:$F$10))/$F$11*$F$40)-($F$27*DPH$87/$D$7)-SUM($F$14:$F$26,$F$28:$F$33,$F$35:$F$36,$F$41))</f>
        <v>-533.82179022363027</v>
      </c>
      <c r="DPI88" s="294">
        <f>(DPI$87*$B101+SUM($F$8:$F$10)-((DPI$87*$B101+SUM($F$8:$F$10))/$F$11*$F$40)-($F$27*DPI$87/$D$7)-SUM($F$14:$F$26,$F$28:$F$33,$F$35:$F$36,$F$41))</f>
        <v>-533.82179022363027</v>
      </c>
      <c r="DPJ88" s="294">
        <f>(DPJ$87*$B101+SUM($F$8:$F$10)-((DPJ$87*$B101+SUM($F$8:$F$10))/$F$11*$F$40)-($F$27*DPJ$87/$D$7)-SUM($F$14:$F$26,$F$28:$F$33,$F$35:$F$36,$F$41))</f>
        <v>-533.82179022363027</v>
      </c>
      <c r="DPK88" s="294">
        <f>(DPK$87*$B101+SUM($F$8:$F$10)-((DPK$87*$B101+SUM($F$8:$F$10))/$F$11*$F$40)-($F$27*DPK$87/$D$7)-SUM($F$14:$F$26,$F$28:$F$33,$F$35:$F$36,$F$41))</f>
        <v>-533.82179022363027</v>
      </c>
      <c r="DPL88" s="294">
        <f>(DPL$87*$B101+SUM($F$8:$F$10)-((DPL$87*$B101+SUM($F$8:$F$10))/$F$11*$F$40)-($F$27*DPL$87/$D$7)-SUM($F$14:$F$26,$F$28:$F$33,$F$35:$F$36,$F$41))</f>
        <v>-533.82179022363027</v>
      </c>
      <c r="DPM88" s="294">
        <f>(DPM$87*$B101+SUM($F$8:$F$10)-((DPM$87*$B101+SUM($F$8:$F$10))/$F$11*$F$40)-($F$27*DPM$87/$D$7)-SUM($F$14:$F$26,$F$28:$F$33,$F$35:$F$36,$F$41))</f>
        <v>-533.82179022363027</v>
      </c>
      <c r="DPN88" s="294">
        <f>(DPN$87*$B101+SUM($F$8:$F$10)-((DPN$87*$B101+SUM($F$8:$F$10))/$F$11*$F$40)-($F$27*DPN$87/$D$7)-SUM($F$14:$F$26,$F$28:$F$33,$F$35:$F$36,$F$41))</f>
        <v>-533.82179022363027</v>
      </c>
      <c r="DPO88" s="294">
        <f>(DPO$87*$B101+SUM($F$8:$F$10)-((DPO$87*$B101+SUM($F$8:$F$10))/$F$11*$F$40)-($F$27*DPO$87/$D$7)-SUM($F$14:$F$26,$F$28:$F$33,$F$35:$F$36,$F$41))</f>
        <v>-533.82179022363027</v>
      </c>
      <c r="DPP88" s="294">
        <f>(DPP$87*$B101+SUM($F$8:$F$10)-((DPP$87*$B101+SUM($F$8:$F$10))/$F$11*$F$40)-($F$27*DPP$87/$D$7)-SUM($F$14:$F$26,$F$28:$F$33,$F$35:$F$36,$F$41))</f>
        <v>-533.82179022363027</v>
      </c>
      <c r="DPQ88" s="294">
        <f>(DPQ$87*$B101+SUM($F$8:$F$10)-((DPQ$87*$B101+SUM($F$8:$F$10))/$F$11*$F$40)-($F$27*DPQ$87/$D$7)-SUM($F$14:$F$26,$F$28:$F$33,$F$35:$F$36,$F$41))</f>
        <v>-533.82179022363027</v>
      </c>
      <c r="DPR88" s="294">
        <f>(DPR$87*$B101+SUM($F$8:$F$10)-((DPR$87*$B101+SUM($F$8:$F$10))/$F$11*$F$40)-($F$27*DPR$87/$D$7)-SUM($F$14:$F$26,$F$28:$F$33,$F$35:$F$36,$F$41))</f>
        <v>-533.82179022363027</v>
      </c>
      <c r="DPS88" s="294">
        <f>(DPS$87*$B101+SUM($F$8:$F$10)-((DPS$87*$B101+SUM($F$8:$F$10))/$F$11*$F$40)-($F$27*DPS$87/$D$7)-SUM($F$14:$F$26,$F$28:$F$33,$F$35:$F$36,$F$41))</f>
        <v>-533.82179022363027</v>
      </c>
      <c r="DPT88" s="294">
        <f>(DPT$87*$B101+SUM($F$8:$F$10)-((DPT$87*$B101+SUM($F$8:$F$10))/$F$11*$F$40)-($F$27*DPT$87/$D$7)-SUM($F$14:$F$26,$F$28:$F$33,$F$35:$F$36,$F$41))</f>
        <v>-533.82179022363027</v>
      </c>
      <c r="DPU88" s="294">
        <f>(DPU$87*$B101+SUM($F$8:$F$10)-((DPU$87*$B101+SUM($F$8:$F$10))/$F$11*$F$40)-($F$27*DPU$87/$D$7)-SUM($F$14:$F$26,$F$28:$F$33,$F$35:$F$36,$F$41))</f>
        <v>-533.82179022363027</v>
      </c>
      <c r="DPV88" s="294">
        <f>(DPV$87*$B101+SUM($F$8:$F$10)-((DPV$87*$B101+SUM($F$8:$F$10))/$F$11*$F$40)-($F$27*DPV$87/$D$7)-SUM($F$14:$F$26,$F$28:$F$33,$F$35:$F$36,$F$41))</f>
        <v>-533.82179022363027</v>
      </c>
      <c r="DPW88" s="294">
        <f>(DPW$87*$B101+SUM($F$8:$F$10)-((DPW$87*$B101+SUM($F$8:$F$10))/$F$11*$F$40)-($F$27*DPW$87/$D$7)-SUM($F$14:$F$26,$F$28:$F$33,$F$35:$F$36,$F$41))</f>
        <v>-533.82179022363027</v>
      </c>
      <c r="DPX88" s="294">
        <f>(DPX$87*$B101+SUM($F$8:$F$10)-((DPX$87*$B101+SUM($F$8:$F$10))/$F$11*$F$40)-($F$27*DPX$87/$D$7)-SUM($F$14:$F$26,$F$28:$F$33,$F$35:$F$36,$F$41))</f>
        <v>-533.82179022363027</v>
      </c>
      <c r="DPY88" s="294">
        <f>(DPY$87*$B101+SUM($F$8:$F$10)-((DPY$87*$B101+SUM($F$8:$F$10))/$F$11*$F$40)-($F$27*DPY$87/$D$7)-SUM($F$14:$F$26,$F$28:$F$33,$F$35:$F$36,$F$41))</f>
        <v>-533.82179022363027</v>
      </c>
      <c r="DPZ88" s="294">
        <f>(DPZ$87*$B101+SUM($F$8:$F$10)-((DPZ$87*$B101+SUM($F$8:$F$10))/$F$11*$F$40)-($F$27*DPZ$87/$D$7)-SUM($F$14:$F$26,$F$28:$F$33,$F$35:$F$36,$F$41))</f>
        <v>-533.82179022363027</v>
      </c>
      <c r="DQA88" s="294">
        <f>(DQA$87*$B101+SUM($F$8:$F$10)-((DQA$87*$B101+SUM($F$8:$F$10))/$F$11*$F$40)-($F$27*DQA$87/$D$7)-SUM($F$14:$F$26,$F$28:$F$33,$F$35:$F$36,$F$41))</f>
        <v>-533.82179022363027</v>
      </c>
      <c r="DQB88" s="294">
        <f>(DQB$87*$B101+SUM($F$8:$F$10)-((DQB$87*$B101+SUM($F$8:$F$10))/$F$11*$F$40)-($F$27*DQB$87/$D$7)-SUM($F$14:$F$26,$F$28:$F$33,$F$35:$F$36,$F$41))</f>
        <v>-533.82179022363027</v>
      </c>
      <c r="DQC88" s="294">
        <f>(DQC$87*$B101+SUM($F$8:$F$10)-((DQC$87*$B101+SUM($F$8:$F$10))/$F$11*$F$40)-($F$27*DQC$87/$D$7)-SUM($F$14:$F$26,$F$28:$F$33,$F$35:$F$36,$F$41))</f>
        <v>-533.82179022363027</v>
      </c>
      <c r="DQD88" s="294">
        <f>(DQD$87*$B101+SUM($F$8:$F$10)-((DQD$87*$B101+SUM($F$8:$F$10))/$F$11*$F$40)-($F$27*DQD$87/$D$7)-SUM($F$14:$F$26,$F$28:$F$33,$F$35:$F$36,$F$41))</f>
        <v>-533.82179022363027</v>
      </c>
      <c r="DQE88" s="294">
        <f>(DQE$87*$B101+SUM($F$8:$F$10)-((DQE$87*$B101+SUM($F$8:$F$10))/$F$11*$F$40)-($F$27*DQE$87/$D$7)-SUM($F$14:$F$26,$F$28:$F$33,$F$35:$F$36,$F$41))</f>
        <v>-533.82179022363027</v>
      </c>
      <c r="DQF88" s="294">
        <f>(DQF$87*$B101+SUM($F$8:$F$10)-((DQF$87*$B101+SUM($F$8:$F$10))/$F$11*$F$40)-($F$27*DQF$87/$D$7)-SUM($F$14:$F$26,$F$28:$F$33,$F$35:$F$36,$F$41))</f>
        <v>-533.82179022363027</v>
      </c>
      <c r="DQG88" s="294">
        <f>(DQG$87*$B101+SUM($F$8:$F$10)-((DQG$87*$B101+SUM($F$8:$F$10))/$F$11*$F$40)-($F$27*DQG$87/$D$7)-SUM($F$14:$F$26,$F$28:$F$33,$F$35:$F$36,$F$41))</f>
        <v>-533.82179022363027</v>
      </c>
      <c r="DQH88" s="294">
        <f>(DQH$87*$B101+SUM($F$8:$F$10)-((DQH$87*$B101+SUM($F$8:$F$10))/$F$11*$F$40)-($F$27*DQH$87/$D$7)-SUM($F$14:$F$26,$F$28:$F$33,$F$35:$F$36,$F$41))</f>
        <v>-533.82179022363027</v>
      </c>
      <c r="DQI88" s="294">
        <f>(DQI$87*$B101+SUM($F$8:$F$10)-((DQI$87*$B101+SUM($F$8:$F$10))/$F$11*$F$40)-($F$27*DQI$87/$D$7)-SUM($F$14:$F$26,$F$28:$F$33,$F$35:$F$36,$F$41))</f>
        <v>-533.82179022363027</v>
      </c>
      <c r="DQJ88" s="294">
        <f>(DQJ$87*$B101+SUM($F$8:$F$10)-((DQJ$87*$B101+SUM($F$8:$F$10))/$F$11*$F$40)-($F$27*DQJ$87/$D$7)-SUM($F$14:$F$26,$F$28:$F$33,$F$35:$F$36,$F$41))</f>
        <v>-533.82179022363027</v>
      </c>
      <c r="DQK88" s="294">
        <f>(DQK$87*$B101+SUM($F$8:$F$10)-((DQK$87*$B101+SUM($F$8:$F$10))/$F$11*$F$40)-($F$27*DQK$87/$D$7)-SUM($F$14:$F$26,$F$28:$F$33,$F$35:$F$36,$F$41))</f>
        <v>-533.82179022363027</v>
      </c>
      <c r="DQL88" s="294">
        <f>(DQL$87*$B101+SUM($F$8:$F$10)-((DQL$87*$B101+SUM($F$8:$F$10))/$F$11*$F$40)-($F$27*DQL$87/$D$7)-SUM($F$14:$F$26,$F$28:$F$33,$F$35:$F$36,$F$41))</f>
        <v>-533.82179022363027</v>
      </c>
      <c r="DQM88" s="294">
        <f>(DQM$87*$B101+SUM($F$8:$F$10)-((DQM$87*$B101+SUM($F$8:$F$10))/$F$11*$F$40)-($F$27*DQM$87/$D$7)-SUM($F$14:$F$26,$F$28:$F$33,$F$35:$F$36,$F$41))</f>
        <v>-533.82179022363027</v>
      </c>
      <c r="DQN88" s="294">
        <f>(DQN$87*$B101+SUM($F$8:$F$10)-((DQN$87*$B101+SUM($F$8:$F$10))/$F$11*$F$40)-($F$27*DQN$87/$D$7)-SUM($F$14:$F$26,$F$28:$F$33,$F$35:$F$36,$F$41))</f>
        <v>-533.82179022363027</v>
      </c>
      <c r="DQO88" s="294">
        <f>(DQO$87*$B101+SUM($F$8:$F$10)-((DQO$87*$B101+SUM($F$8:$F$10))/$F$11*$F$40)-($F$27*DQO$87/$D$7)-SUM($F$14:$F$26,$F$28:$F$33,$F$35:$F$36,$F$41))</f>
        <v>-533.82179022363027</v>
      </c>
      <c r="DQP88" s="294">
        <f>(DQP$87*$B101+SUM($F$8:$F$10)-((DQP$87*$B101+SUM($F$8:$F$10))/$F$11*$F$40)-($F$27*DQP$87/$D$7)-SUM($F$14:$F$26,$F$28:$F$33,$F$35:$F$36,$F$41))</f>
        <v>-533.82179022363027</v>
      </c>
      <c r="DQQ88" s="294">
        <f>(DQQ$87*$B101+SUM($F$8:$F$10)-((DQQ$87*$B101+SUM($F$8:$F$10))/$F$11*$F$40)-($F$27*DQQ$87/$D$7)-SUM($F$14:$F$26,$F$28:$F$33,$F$35:$F$36,$F$41))</f>
        <v>-533.82179022363027</v>
      </c>
      <c r="DQR88" s="294">
        <f>(DQR$87*$B101+SUM($F$8:$F$10)-((DQR$87*$B101+SUM($F$8:$F$10))/$F$11*$F$40)-($F$27*DQR$87/$D$7)-SUM($F$14:$F$26,$F$28:$F$33,$F$35:$F$36,$F$41))</f>
        <v>-533.82179022363027</v>
      </c>
      <c r="DQS88" s="294">
        <f>(DQS$87*$B101+SUM($F$8:$F$10)-((DQS$87*$B101+SUM($F$8:$F$10))/$F$11*$F$40)-($F$27*DQS$87/$D$7)-SUM($F$14:$F$26,$F$28:$F$33,$F$35:$F$36,$F$41))</f>
        <v>-533.82179022363027</v>
      </c>
      <c r="DQT88" s="294">
        <f>(DQT$87*$B101+SUM($F$8:$F$10)-((DQT$87*$B101+SUM($F$8:$F$10))/$F$11*$F$40)-($F$27*DQT$87/$D$7)-SUM($F$14:$F$26,$F$28:$F$33,$F$35:$F$36,$F$41))</f>
        <v>-533.82179022363027</v>
      </c>
      <c r="DQU88" s="294">
        <f>(DQU$87*$B101+SUM($F$8:$F$10)-((DQU$87*$B101+SUM($F$8:$F$10))/$F$11*$F$40)-($F$27*DQU$87/$D$7)-SUM($F$14:$F$26,$F$28:$F$33,$F$35:$F$36,$F$41))</f>
        <v>-533.82179022363027</v>
      </c>
      <c r="DQV88" s="294">
        <f>(DQV$87*$B101+SUM($F$8:$F$10)-((DQV$87*$B101+SUM($F$8:$F$10))/$F$11*$F$40)-($F$27*DQV$87/$D$7)-SUM($F$14:$F$26,$F$28:$F$33,$F$35:$F$36,$F$41))</f>
        <v>-533.82179022363027</v>
      </c>
      <c r="DQW88" s="294">
        <f>(DQW$87*$B101+SUM($F$8:$F$10)-((DQW$87*$B101+SUM($F$8:$F$10))/$F$11*$F$40)-($F$27*DQW$87/$D$7)-SUM($F$14:$F$26,$F$28:$F$33,$F$35:$F$36,$F$41))</f>
        <v>-533.82179022363027</v>
      </c>
      <c r="DQX88" s="294">
        <f>(DQX$87*$B101+SUM($F$8:$F$10)-((DQX$87*$B101+SUM($F$8:$F$10))/$F$11*$F$40)-($F$27*DQX$87/$D$7)-SUM($F$14:$F$26,$F$28:$F$33,$F$35:$F$36,$F$41))</f>
        <v>-533.82179022363027</v>
      </c>
      <c r="DQY88" s="294">
        <f>(DQY$87*$B101+SUM($F$8:$F$10)-((DQY$87*$B101+SUM($F$8:$F$10))/$F$11*$F$40)-($F$27*DQY$87/$D$7)-SUM($F$14:$F$26,$F$28:$F$33,$F$35:$F$36,$F$41))</f>
        <v>-533.82179022363027</v>
      </c>
      <c r="DQZ88" s="294">
        <f>(DQZ$87*$B101+SUM($F$8:$F$10)-((DQZ$87*$B101+SUM($F$8:$F$10))/$F$11*$F$40)-($F$27*DQZ$87/$D$7)-SUM($F$14:$F$26,$F$28:$F$33,$F$35:$F$36,$F$41))</f>
        <v>-533.82179022363027</v>
      </c>
      <c r="DRA88" s="294">
        <f>(DRA$87*$B101+SUM($F$8:$F$10)-((DRA$87*$B101+SUM($F$8:$F$10))/$F$11*$F$40)-($F$27*DRA$87/$D$7)-SUM($F$14:$F$26,$F$28:$F$33,$F$35:$F$36,$F$41))</f>
        <v>-533.82179022363027</v>
      </c>
      <c r="DRB88" s="294">
        <f>(DRB$87*$B101+SUM($F$8:$F$10)-((DRB$87*$B101+SUM($F$8:$F$10))/$F$11*$F$40)-($F$27*DRB$87/$D$7)-SUM($F$14:$F$26,$F$28:$F$33,$F$35:$F$36,$F$41))</f>
        <v>-533.82179022363027</v>
      </c>
      <c r="DRC88" s="294">
        <f>(DRC$87*$B101+SUM($F$8:$F$10)-((DRC$87*$B101+SUM($F$8:$F$10))/$F$11*$F$40)-($F$27*DRC$87/$D$7)-SUM($F$14:$F$26,$F$28:$F$33,$F$35:$F$36,$F$41))</f>
        <v>-533.82179022363027</v>
      </c>
      <c r="DRD88" s="294">
        <f>(DRD$87*$B101+SUM($F$8:$F$10)-((DRD$87*$B101+SUM($F$8:$F$10))/$F$11*$F$40)-($F$27*DRD$87/$D$7)-SUM($F$14:$F$26,$F$28:$F$33,$F$35:$F$36,$F$41))</f>
        <v>-533.82179022363027</v>
      </c>
      <c r="DRE88" s="294">
        <f>(DRE$87*$B101+SUM($F$8:$F$10)-((DRE$87*$B101+SUM($F$8:$F$10))/$F$11*$F$40)-($F$27*DRE$87/$D$7)-SUM($F$14:$F$26,$F$28:$F$33,$F$35:$F$36,$F$41))</f>
        <v>-533.82179022363027</v>
      </c>
      <c r="DRF88" s="294">
        <f>(DRF$87*$B101+SUM($F$8:$F$10)-((DRF$87*$B101+SUM($F$8:$F$10))/$F$11*$F$40)-($F$27*DRF$87/$D$7)-SUM($F$14:$F$26,$F$28:$F$33,$F$35:$F$36,$F$41))</f>
        <v>-533.82179022363027</v>
      </c>
      <c r="DRG88" s="294">
        <f>(DRG$87*$B101+SUM($F$8:$F$10)-((DRG$87*$B101+SUM($F$8:$F$10))/$F$11*$F$40)-($F$27*DRG$87/$D$7)-SUM($F$14:$F$26,$F$28:$F$33,$F$35:$F$36,$F$41))</f>
        <v>-533.82179022363027</v>
      </c>
      <c r="DRH88" s="294">
        <f>(DRH$87*$B101+SUM($F$8:$F$10)-((DRH$87*$B101+SUM($F$8:$F$10))/$F$11*$F$40)-($F$27*DRH$87/$D$7)-SUM($F$14:$F$26,$F$28:$F$33,$F$35:$F$36,$F$41))</f>
        <v>-533.82179022363027</v>
      </c>
      <c r="DRI88" s="294">
        <f>(DRI$87*$B101+SUM($F$8:$F$10)-((DRI$87*$B101+SUM($F$8:$F$10))/$F$11*$F$40)-($F$27*DRI$87/$D$7)-SUM($F$14:$F$26,$F$28:$F$33,$F$35:$F$36,$F$41))</f>
        <v>-533.82179022363027</v>
      </c>
      <c r="DRJ88" s="294">
        <f>(DRJ$87*$B101+SUM($F$8:$F$10)-((DRJ$87*$B101+SUM($F$8:$F$10))/$F$11*$F$40)-($F$27*DRJ$87/$D$7)-SUM($F$14:$F$26,$F$28:$F$33,$F$35:$F$36,$F$41))</f>
        <v>-533.82179022363027</v>
      </c>
      <c r="DRK88" s="294">
        <f>(DRK$87*$B101+SUM($F$8:$F$10)-((DRK$87*$B101+SUM($F$8:$F$10))/$F$11*$F$40)-($F$27*DRK$87/$D$7)-SUM($F$14:$F$26,$F$28:$F$33,$F$35:$F$36,$F$41))</f>
        <v>-533.82179022363027</v>
      </c>
      <c r="DRL88" s="294">
        <f>(DRL$87*$B101+SUM($F$8:$F$10)-((DRL$87*$B101+SUM($F$8:$F$10))/$F$11*$F$40)-($F$27*DRL$87/$D$7)-SUM($F$14:$F$26,$F$28:$F$33,$F$35:$F$36,$F$41))</f>
        <v>-533.82179022363027</v>
      </c>
      <c r="DRM88" s="294">
        <f>(DRM$87*$B101+SUM($F$8:$F$10)-((DRM$87*$B101+SUM($F$8:$F$10))/$F$11*$F$40)-($F$27*DRM$87/$D$7)-SUM($F$14:$F$26,$F$28:$F$33,$F$35:$F$36,$F$41))</f>
        <v>-533.82179022363027</v>
      </c>
      <c r="DRN88" s="294">
        <f>(DRN$87*$B101+SUM($F$8:$F$10)-((DRN$87*$B101+SUM($F$8:$F$10))/$F$11*$F$40)-($F$27*DRN$87/$D$7)-SUM($F$14:$F$26,$F$28:$F$33,$F$35:$F$36,$F$41))</f>
        <v>-533.82179022363027</v>
      </c>
      <c r="DRO88" s="294">
        <f>(DRO$87*$B101+SUM($F$8:$F$10)-((DRO$87*$B101+SUM($F$8:$F$10))/$F$11*$F$40)-($F$27*DRO$87/$D$7)-SUM($F$14:$F$26,$F$28:$F$33,$F$35:$F$36,$F$41))</f>
        <v>-533.82179022363027</v>
      </c>
      <c r="DRP88" s="294">
        <f>(DRP$87*$B101+SUM($F$8:$F$10)-((DRP$87*$B101+SUM($F$8:$F$10))/$F$11*$F$40)-($F$27*DRP$87/$D$7)-SUM($F$14:$F$26,$F$28:$F$33,$F$35:$F$36,$F$41))</f>
        <v>-533.82179022363027</v>
      </c>
      <c r="DRQ88" s="294">
        <f>(DRQ$87*$B101+SUM($F$8:$F$10)-((DRQ$87*$B101+SUM($F$8:$F$10))/$F$11*$F$40)-($F$27*DRQ$87/$D$7)-SUM($F$14:$F$26,$F$28:$F$33,$F$35:$F$36,$F$41))</f>
        <v>-533.82179022363027</v>
      </c>
      <c r="DRR88" s="294">
        <f>(DRR$87*$B101+SUM($F$8:$F$10)-((DRR$87*$B101+SUM($F$8:$F$10))/$F$11*$F$40)-($F$27*DRR$87/$D$7)-SUM($F$14:$F$26,$F$28:$F$33,$F$35:$F$36,$F$41))</f>
        <v>-533.82179022363027</v>
      </c>
      <c r="DRS88" s="294">
        <f>(DRS$87*$B101+SUM($F$8:$F$10)-((DRS$87*$B101+SUM($F$8:$F$10))/$F$11*$F$40)-($F$27*DRS$87/$D$7)-SUM($F$14:$F$26,$F$28:$F$33,$F$35:$F$36,$F$41))</f>
        <v>-533.82179022363027</v>
      </c>
      <c r="DRT88" s="294">
        <f>(DRT$87*$B101+SUM($F$8:$F$10)-((DRT$87*$B101+SUM($F$8:$F$10))/$F$11*$F$40)-($F$27*DRT$87/$D$7)-SUM($F$14:$F$26,$F$28:$F$33,$F$35:$F$36,$F$41))</f>
        <v>-533.82179022363027</v>
      </c>
      <c r="DRU88" s="294">
        <f>(DRU$87*$B101+SUM($F$8:$F$10)-((DRU$87*$B101+SUM($F$8:$F$10))/$F$11*$F$40)-($F$27*DRU$87/$D$7)-SUM($F$14:$F$26,$F$28:$F$33,$F$35:$F$36,$F$41))</f>
        <v>-533.82179022363027</v>
      </c>
      <c r="DRV88" s="294">
        <f>(DRV$87*$B101+SUM($F$8:$F$10)-((DRV$87*$B101+SUM($F$8:$F$10))/$F$11*$F$40)-($F$27*DRV$87/$D$7)-SUM($F$14:$F$26,$F$28:$F$33,$F$35:$F$36,$F$41))</f>
        <v>-533.82179022363027</v>
      </c>
      <c r="DRW88" s="294">
        <f>(DRW$87*$B101+SUM($F$8:$F$10)-((DRW$87*$B101+SUM($F$8:$F$10))/$F$11*$F$40)-($F$27*DRW$87/$D$7)-SUM($F$14:$F$26,$F$28:$F$33,$F$35:$F$36,$F$41))</f>
        <v>-533.82179022363027</v>
      </c>
      <c r="DRX88" s="294">
        <f>(DRX$87*$B101+SUM($F$8:$F$10)-((DRX$87*$B101+SUM($F$8:$F$10))/$F$11*$F$40)-($F$27*DRX$87/$D$7)-SUM($F$14:$F$26,$F$28:$F$33,$F$35:$F$36,$F$41))</f>
        <v>-533.82179022363027</v>
      </c>
      <c r="DRY88" s="294">
        <f>(DRY$87*$B101+SUM($F$8:$F$10)-((DRY$87*$B101+SUM($F$8:$F$10))/$F$11*$F$40)-($F$27*DRY$87/$D$7)-SUM($F$14:$F$26,$F$28:$F$33,$F$35:$F$36,$F$41))</f>
        <v>-533.82179022363027</v>
      </c>
      <c r="DRZ88" s="294">
        <f>(DRZ$87*$B101+SUM($F$8:$F$10)-((DRZ$87*$B101+SUM($F$8:$F$10))/$F$11*$F$40)-($F$27*DRZ$87/$D$7)-SUM($F$14:$F$26,$F$28:$F$33,$F$35:$F$36,$F$41))</f>
        <v>-533.82179022363027</v>
      </c>
      <c r="DSA88" s="294">
        <f>(DSA$87*$B101+SUM($F$8:$F$10)-((DSA$87*$B101+SUM($F$8:$F$10))/$F$11*$F$40)-($F$27*DSA$87/$D$7)-SUM($F$14:$F$26,$F$28:$F$33,$F$35:$F$36,$F$41))</f>
        <v>-533.82179022363027</v>
      </c>
      <c r="DSB88" s="294">
        <f>(DSB$87*$B101+SUM($F$8:$F$10)-((DSB$87*$B101+SUM($F$8:$F$10))/$F$11*$F$40)-($F$27*DSB$87/$D$7)-SUM($F$14:$F$26,$F$28:$F$33,$F$35:$F$36,$F$41))</f>
        <v>-533.82179022363027</v>
      </c>
      <c r="DSC88" s="294">
        <f>(DSC$87*$B101+SUM($F$8:$F$10)-((DSC$87*$B101+SUM($F$8:$F$10))/$F$11*$F$40)-($F$27*DSC$87/$D$7)-SUM($F$14:$F$26,$F$28:$F$33,$F$35:$F$36,$F$41))</f>
        <v>-533.82179022363027</v>
      </c>
      <c r="DSD88" s="294">
        <f>(DSD$87*$B101+SUM($F$8:$F$10)-((DSD$87*$B101+SUM($F$8:$F$10))/$F$11*$F$40)-($F$27*DSD$87/$D$7)-SUM($F$14:$F$26,$F$28:$F$33,$F$35:$F$36,$F$41))</f>
        <v>-533.82179022363027</v>
      </c>
      <c r="DSE88" s="294">
        <f>(DSE$87*$B101+SUM($F$8:$F$10)-((DSE$87*$B101+SUM($F$8:$F$10))/$F$11*$F$40)-($F$27*DSE$87/$D$7)-SUM($F$14:$F$26,$F$28:$F$33,$F$35:$F$36,$F$41))</f>
        <v>-533.82179022363027</v>
      </c>
      <c r="DSF88" s="294">
        <f>(DSF$87*$B101+SUM($F$8:$F$10)-((DSF$87*$B101+SUM($F$8:$F$10))/$F$11*$F$40)-($F$27*DSF$87/$D$7)-SUM($F$14:$F$26,$F$28:$F$33,$F$35:$F$36,$F$41))</f>
        <v>-533.82179022363027</v>
      </c>
      <c r="DSG88" s="294">
        <f>(DSG$87*$B101+SUM($F$8:$F$10)-((DSG$87*$B101+SUM($F$8:$F$10))/$F$11*$F$40)-($F$27*DSG$87/$D$7)-SUM($F$14:$F$26,$F$28:$F$33,$F$35:$F$36,$F$41))</f>
        <v>-533.82179022363027</v>
      </c>
      <c r="DSH88" s="294">
        <f>(DSH$87*$B101+SUM($F$8:$F$10)-((DSH$87*$B101+SUM($F$8:$F$10))/$F$11*$F$40)-($F$27*DSH$87/$D$7)-SUM($F$14:$F$26,$F$28:$F$33,$F$35:$F$36,$F$41))</f>
        <v>-533.82179022363027</v>
      </c>
      <c r="DSI88" s="294">
        <f>(DSI$87*$B101+SUM($F$8:$F$10)-((DSI$87*$B101+SUM($F$8:$F$10))/$F$11*$F$40)-($F$27*DSI$87/$D$7)-SUM($F$14:$F$26,$F$28:$F$33,$F$35:$F$36,$F$41))</f>
        <v>-533.82179022363027</v>
      </c>
      <c r="DSJ88" s="294">
        <f>(DSJ$87*$B101+SUM($F$8:$F$10)-((DSJ$87*$B101+SUM($F$8:$F$10))/$F$11*$F$40)-($F$27*DSJ$87/$D$7)-SUM($F$14:$F$26,$F$28:$F$33,$F$35:$F$36,$F$41))</f>
        <v>-533.82179022363027</v>
      </c>
      <c r="DSK88" s="294">
        <f>(DSK$87*$B101+SUM($F$8:$F$10)-((DSK$87*$B101+SUM($F$8:$F$10))/$F$11*$F$40)-($F$27*DSK$87/$D$7)-SUM($F$14:$F$26,$F$28:$F$33,$F$35:$F$36,$F$41))</f>
        <v>-533.82179022363027</v>
      </c>
      <c r="DSL88" s="294">
        <f>(DSL$87*$B101+SUM($F$8:$F$10)-((DSL$87*$B101+SUM($F$8:$F$10))/$F$11*$F$40)-($F$27*DSL$87/$D$7)-SUM($F$14:$F$26,$F$28:$F$33,$F$35:$F$36,$F$41))</f>
        <v>-533.82179022363027</v>
      </c>
      <c r="DSM88" s="294">
        <f>(DSM$87*$B101+SUM($F$8:$F$10)-((DSM$87*$B101+SUM($F$8:$F$10))/$F$11*$F$40)-($F$27*DSM$87/$D$7)-SUM($F$14:$F$26,$F$28:$F$33,$F$35:$F$36,$F$41))</f>
        <v>-533.82179022363027</v>
      </c>
      <c r="DSN88" s="294">
        <f>(DSN$87*$B101+SUM($F$8:$F$10)-((DSN$87*$B101+SUM($F$8:$F$10))/$F$11*$F$40)-($F$27*DSN$87/$D$7)-SUM($F$14:$F$26,$F$28:$F$33,$F$35:$F$36,$F$41))</f>
        <v>-533.82179022363027</v>
      </c>
      <c r="DSO88" s="294">
        <f>(DSO$87*$B101+SUM($F$8:$F$10)-((DSO$87*$B101+SUM($F$8:$F$10))/$F$11*$F$40)-($F$27*DSO$87/$D$7)-SUM($F$14:$F$26,$F$28:$F$33,$F$35:$F$36,$F$41))</f>
        <v>-533.82179022363027</v>
      </c>
      <c r="DSP88" s="294">
        <f>(DSP$87*$B101+SUM($F$8:$F$10)-((DSP$87*$B101+SUM($F$8:$F$10))/$F$11*$F$40)-($F$27*DSP$87/$D$7)-SUM($F$14:$F$26,$F$28:$F$33,$F$35:$F$36,$F$41))</f>
        <v>-533.82179022363027</v>
      </c>
      <c r="DSQ88" s="294">
        <f>(DSQ$87*$B101+SUM($F$8:$F$10)-((DSQ$87*$B101+SUM($F$8:$F$10))/$F$11*$F$40)-($F$27*DSQ$87/$D$7)-SUM($F$14:$F$26,$F$28:$F$33,$F$35:$F$36,$F$41))</f>
        <v>-533.82179022363027</v>
      </c>
      <c r="DSR88" s="294">
        <f>(DSR$87*$B101+SUM($F$8:$F$10)-((DSR$87*$B101+SUM($F$8:$F$10))/$F$11*$F$40)-($F$27*DSR$87/$D$7)-SUM($F$14:$F$26,$F$28:$F$33,$F$35:$F$36,$F$41))</f>
        <v>-533.82179022363027</v>
      </c>
      <c r="DSS88" s="294">
        <f>(DSS$87*$B101+SUM($F$8:$F$10)-((DSS$87*$B101+SUM($F$8:$F$10))/$F$11*$F$40)-($F$27*DSS$87/$D$7)-SUM($F$14:$F$26,$F$28:$F$33,$F$35:$F$36,$F$41))</f>
        <v>-533.82179022363027</v>
      </c>
      <c r="DST88" s="294">
        <f>(DST$87*$B101+SUM($F$8:$F$10)-((DST$87*$B101+SUM($F$8:$F$10))/$F$11*$F$40)-($F$27*DST$87/$D$7)-SUM($F$14:$F$26,$F$28:$F$33,$F$35:$F$36,$F$41))</f>
        <v>-533.82179022363027</v>
      </c>
      <c r="DSU88" s="294">
        <f>(DSU$87*$B101+SUM($F$8:$F$10)-((DSU$87*$B101+SUM($F$8:$F$10))/$F$11*$F$40)-($F$27*DSU$87/$D$7)-SUM($F$14:$F$26,$F$28:$F$33,$F$35:$F$36,$F$41))</f>
        <v>-533.82179022363027</v>
      </c>
      <c r="DSV88" s="294">
        <f>(DSV$87*$B101+SUM($F$8:$F$10)-((DSV$87*$B101+SUM($F$8:$F$10))/$F$11*$F$40)-($F$27*DSV$87/$D$7)-SUM($F$14:$F$26,$F$28:$F$33,$F$35:$F$36,$F$41))</f>
        <v>-533.82179022363027</v>
      </c>
      <c r="DSW88" s="294">
        <f>(DSW$87*$B101+SUM($F$8:$F$10)-((DSW$87*$B101+SUM($F$8:$F$10))/$F$11*$F$40)-($F$27*DSW$87/$D$7)-SUM($F$14:$F$26,$F$28:$F$33,$F$35:$F$36,$F$41))</f>
        <v>-533.82179022363027</v>
      </c>
      <c r="DSX88" s="294">
        <f>(DSX$87*$B101+SUM($F$8:$F$10)-((DSX$87*$B101+SUM($F$8:$F$10))/$F$11*$F$40)-($F$27*DSX$87/$D$7)-SUM($F$14:$F$26,$F$28:$F$33,$F$35:$F$36,$F$41))</f>
        <v>-533.82179022363027</v>
      </c>
      <c r="DSY88" s="294">
        <f>(DSY$87*$B101+SUM($F$8:$F$10)-((DSY$87*$B101+SUM($F$8:$F$10))/$F$11*$F$40)-($F$27*DSY$87/$D$7)-SUM($F$14:$F$26,$F$28:$F$33,$F$35:$F$36,$F$41))</f>
        <v>-533.82179022363027</v>
      </c>
      <c r="DSZ88" s="294">
        <f>(DSZ$87*$B101+SUM($F$8:$F$10)-((DSZ$87*$B101+SUM($F$8:$F$10))/$F$11*$F$40)-($F$27*DSZ$87/$D$7)-SUM($F$14:$F$26,$F$28:$F$33,$F$35:$F$36,$F$41))</f>
        <v>-533.82179022363027</v>
      </c>
      <c r="DTA88" s="294">
        <f>(DTA$87*$B101+SUM($F$8:$F$10)-((DTA$87*$B101+SUM($F$8:$F$10))/$F$11*$F$40)-($F$27*DTA$87/$D$7)-SUM($F$14:$F$26,$F$28:$F$33,$F$35:$F$36,$F$41))</f>
        <v>-533.82179022363027</v>
      </c>
      <c r="DTB88" s="294">
        <f>(DTB$87*$B101+SUM($F$8:$F$10)-((DTB$87*$B101+SUM($F$8:$F$10))/$F$11*$F$40)-($F$27*DTB$87/$D$7)-SUM($F$14:$F$26,$F$28:$F$33,$F$35:$F$36,$F$41))</f>
        <v>-533.82179022363027</v>
      </c>
      <c r="DTC88" s="294">
        <f>(DTC$87*$B101+SUM($F$8:$F$10)-((DTC$87*$B101+SUM($F$8:$F$10))/$F$11*$F$40)-($F$27*DTC$87/$D$7)-SUM($F$14:$F$26,$F$28:$F$33,$F$35:$F$36,$F$41))</f>
        <v>-533.82179022363027</v>
      </c>
      <c r="DTD88" s="294">
        <f>(DTD$87*$B101+SUM($F$8:$F$10)-((DTD$87*$B101+SUM($F$8:$F$10))/$F$11*$F$40)-($F$27*DTD$87/$D$7)-SUM($F$14:$F$26,$F$28:$F$33,$F$35:$F$36,$F$41))</f>
        <v>-533.82179022363027</v>
      </c>
      <c r="DTE88" s="294">
        <f>(DTE$87*$B101+SUM($F$8:$F$10)-((DTE$87*$B101+SUM($F$8:$F$10))/$F$11*$F$40)-($F$27*DTE$87/$D$7)-SUM($F$14:$F$26,$F$28:$F$33,$F$35:$F$36,$F$41))</f>
        <v>-533.82179022363027</v>
      </c>
      <c r="DTF88" s="294">
        <f>(DTF$87*$B101+SUM($F$8:$F$10)-((DTF$87*$B101+SUM($F$8:$F$10))/$F$11*$F$40)-($F$27*DTF$87/$D$7)-SUM($F$14:$F$26,$F$28:$F$33,$F$35:$F$36,$F$41))</f>
        <v>-533.82179022363027</v>
      </c>
      <c r="DTG88" s="294">
        <f>(DTG$87*$B101+SUM($F$8:$F$10)-((DTG$87*$B101+SUM($F$8:$F$10))/$F$11*$F$40)-($F$27*DTG$87/$D$7)-SUM($F$14:$F$26,$F$28:$F$33,$F$35:$F$36,$F$41))</f>
        <v>-533.82179022363027</v>
      </c>
      <c r="DTH88" s="294">
        <f>(DTH$87*$B101+SUM($F$8:$F$10)-((DTH$87*$B101+SUM($F$8:$F$10))/$F$11*$F$40)-($F$27*DTH$87/$D$7)-SUM($F$14:$F$26,$F$28:$F$33,$F$35:$F$36,$F$41))</f>
        <v>-533.82179022363027</v>
      </c>
      <c r="DTI88" s="294">
        <f>(DTI$87*$B101+SUM($F$8:$F$10)-((DTI$87*$B101+SUM($F$8:$F$10))/$F$11*$F$40)-($F$27*DTI$87/$D$7)-SUM($F$14:$F$26,$F$28:$F$33,$F$35:$F$36,$F$41))</f>
        <v>-533.82179022363027</v>
      </c>
      <c r="DTJ88" s="294">
        <f>(DTJ$87*$B101+SUM($F$8:$F$10)-((DTJ$87*$B101+SUM($F$8:$F$10))/$F$11*$F$40)-($F$27*DTJ$87/$D$7)-SUM($F$14:$F$26,$F$28:$F$33,$F$35:$F$36,$F$41))</f>
        <v>-533.82179022363027</v>
      </c>
      <c r="DTK88" s="294">
        <f>(DTK$87*$B101+SUM($F$8:$F$10)-((DTK$87*$B101+SUM($F$8:$F$10))/$F$11*$F$40)-($F$27*DTK$87/$D$7)-SUM($F$14:$F$26,$F$28:$F$33,$F$35:$F$36,$F$41))</f>
        <v>-533.82179022363027</v>
      </c>
      <c r="DTL88" s="294">
        <f>(DTL$87*$B101+SUM($F$8:$F$10)-((DTL$87*$B101+SUM($F$8:$F$10))/$F$11*$F$40)-($F$27*DTL$87/$D$7)-SUM($F$14:$F$26,$F$28:$F$33,$F$35:$F$36,$F$41))</f>
        <v>-533.82179022363027</v>
      </c>
      <c r="DTM88" s="294">
        <f>(DTM$87*$B101+SUM($F$8:$F$10)-((DTM$87*$B101+SUM($F$8:$F$10))/$F$11*$F$40)-($F$27*DTM$87/$D$7)-SUM($F$14:$F$26,$F$28:$F$33,$F$35:$F$36,$F$41))</f>
        <v>-533.82179022363027</v>
      </c>
      <c r="DTN88" s="294">
        <f>(DTN$87*$B101+SUM($F$8:$F$10)-((DTN$87*$B101+SUM($F$8:$F$10))/$F$11*$F$40)-($F$27*DTN$87/$D$7)-SUM($F$14:$F$26,$F$28:$F$33,$F$35:$F$36,$F$41))</f>
        <v>-533.82179022363027</v>
      </c>
      <c r="DTO88" s="294">
        <f>(DTO$87*$B101+SUM($F$8:$F$10)-((DTO$87*$B101+SUM($F$8:$F$10))/$F$11*$F$40)-($F$27*DTO$87/$D$7)-SUM($F$14:$F$26,$F$28:$F$33,$F$35:$F$36,$F$41))</f>
        <v>-533.82179022363027</v>
      </c>
      <c r="DTP88" s="294">
        <f>(DTP$87*$B101+SUM($F$8:$F$10)-((DTP$87*$B101+SUM($F$8:$F$10))/$F$11*$F$40)-($F$27*DTP$87/$D$7)-SUM($F$14:$F$26,$F$28:$F$33,$F$35:$F$36,$F$41))</f>
        <v>-533.82179022363027</v>
      </c>
      <c r="DTQ88" s="294">
        <f>(DTQ$87*$B101+SUM($F$8:$F$10)-((DTQ$87*$B101+SUM($F$8:$F$10))/$F$11*$F$40)-($F$27*DTQ$87/$D$7)-SUM($F$14:$F$26,$F$28:$F$33,$F$35:$F$36,$F$41))</f>
        <v>-533.82179022363027</v>
      </c>
      <c r="DTR88" s="294">
        <f>(DTR$87*$B101+SUM($F$8:$F$10)-((DTR$87*$B101+SUM($F$8:$F$10))/$F$11*$F$40)-($F$27*DTR$87/$D$7)-SUM($F$14:$F$26,$F$28:$F$33,$F$35:$F$36,$F$41))</f>
        <v>-533.82179022363027</v>
      </c>
      <c r="DTS88" s="294">
        <f>(DTS$87*$B101+SUM($F$8:$F$10)-((DTS$87*$B101+SUM($F$8:$F$10))/$F$11*$F$40)-($F$27*DTS$87/$D$7)-SUM($F$14:$F$26,$F$28:$F$33,$F$35:$F$36,$F$41))</f>
        <v>-533.82179022363027</v>
      </c>
      <c r="DTT88" s="294">
        <f>(DTT$87*$B101+SUM($F$8:$F$10)-((DTT$87*$B101+SUM($F$8:$F$10))/$F$11*$F$40)-($F$27*DTT$87/$D$7)-SUM($F$14:$F$26,$F$28:$F$33,$F$35:$F$36,$F$41))</f>
        <v>-533.82179022363027</v>
      </c>
      <c r="DTU88" s="294">
        <f>(DTU$87*$B101+SUM($F$8:$F$10)-((DTU$87*$B101+SUM($F$8:$F$10))/$F$11*$F$40)-($F$27*DTU$87/$D$7)-SUM($F$14:$F$26,$F$28:$F$33,$F$35:$F$36,$F$41))</f>
        <v>-533.82179022363027</v>
      </c>
      <c r="DTV88" s="294">
        <f>(DTV$87*$B101+SUM($F$8:$F$10)-((DTV$87*$B101+SUM($F$8:$F$10))/$F$11*$F$40)-($F$27*DTV$87/$D$7)-SUM($F$14:$F$26,$F$28:$F$33,$F$35:$F$36,$F$41))</f>
        <v>-533.82179022363027</v>
      </c>
      <c r="DTW88" s="294">
        <f>(DTW$87*$B101+SUM($F$8:$F$10)-((DTW$87*$B101+SUM($F$8:$F$10))/$F$11*$F$40)-($F$27*DTW$87/$D$7)-SUM($F$14:$F$26,$F$28:$F$33,$F$35:$F$36,$F$41))</f>
        <v>-533.82179022363027</v>
      </c>
      <c r="DTX88" s="294">
        <f>(DTX$87*$B101+SUM($F$8:$F$10)-((DTX$87*$B101+SUM($F$8:$F$10))/$F$11*$F$40)-($F$27*DTX$87/$D$7)-SUM($F$14:$F$26,$F$28:$F$33,$F$35:$F$36,$F$41))</f>
        <v>-533.82179022363027</v>
      </c>
      <c r="DTY88" s="294">
        <f>(DTY$87*$B101+SUM($F$8:$F$10)-((DTY$87*$B101+SUM($F$8:$F$10))/$F$11*$F$40)-($F$27*DTY$87/$D$7)-SUM($F$14:$F$26,$F$28:$F$33,$F$35:$F$36,$F$41))</f>
        <v>-533.82179022363027</v>
      </c>
      <c r="DTZ88" s="294">
        <f>(DTZ$87*$B101+SUM($F$8:$F$10)-((DTZ$87*$B101+SUM($F$8:$F$10))/$F$11*$F$40)-($F$27*DTZ$87/$D$7)-SUM($F$14:$F$26,$F$28:$F$33,$F$35:$F$36,$F$41))</f>
        <v>-533.82179022363027</v>
      </c>
      <c r="DUA88" s="294">
        <f>(DUA$87*$B101+SUM($F$8:$F$10)-((DUA$87*$B101+SUM($F$8:$F$10))/$F$11*$F$40)-($F$27*DUA$87/$D$7)-SUM($F$14:$F$26,$F$28:$F$33,$F$35:$F$36,$F$41))</f>
        <v>-533.82179022363027</v>
      </c>
      <c r="DUB88" s="294">
        <f>(DUB$87*$B101+SUM($F$8:$F$10)-((DUB$87*$B101+SUM($F$8:$F$10))/$F$11*$F$40)-($F$27*DUB$87/$D$7)-SUM($F$14:$F$26,$F$28:$F$33,$F$35:$F$36,$F$41))</f>
        <v>-533.82179022363027</v>
      </c>
      <c r="DUC88" s="294">
        <f>(DUC$87*$B101+SUM($F$8:$F$10)-((DUC$87*$B101+SUM($F$8:$F$10))/$F$11*$F$40)-($F$27*DUC$87/$D$7)-SUM($F$14:$F$26,$F$28:$F$33,$F$35:$F$36,$F$41))</f>
        <v>-533.82179022363027</v>
      </c>
      <c r="DUD88" s="294">
        <f>(DUD$87*$B101+SUM($F$8:$F$10)-((DUD$87*$B101+SUM($F$8:$F$10))/$F$11*$F$40)-($F$27*DUD$87/$D$7)-SUM($F$14:$F$26,$F$28:$F$33,$F$35:$F$36,$F$41))</f>
        <v>-533.82179022363027</v>
      </c>
      <c r="DUE88" s="294">
        <f>(DUE$87*$B101+SUM($F$8:$F$10)-((DUE$87*$B101+SUM($F$8:$F$10))/$F$11*$F$40)-($F$27*DUE$87/$D$7)-SUM($F$14:$F$26,$F$28:$F$33,$F$35:$F$36,$F$41))</f>
        <v>-533.82179022363027</v>
      </c>
      <c r="DUF88" s="294">
        <f>(DUF$87*$B101+SUM($F$8:$F$10)-((DUF$87*$B101+SUM($F$8:$F$10))/$F$11*$F$40)-($F$27*DUF$87/$D$7)-SUM($F$14:$F$26,$F$28:$F$33,$F$35:$F$36,$F$41))</f>
        <v>-533.82179022363027</v>
      </c>
      <c r="DUG88" s="294">
        <f>(DUG$87*$B101+SUM($F$8:$F$10)-((DUG$87*$B101+SUM($F$8:$F$10))/$F$11*$F$40)-($F$27*DUG$87/$D$7)-SUM($F$14:$F$26,$F$28:$F$33,$F$35:$F$36,$F$41))</f>
        <v>-533.82179022363027</v>
      </c>
      <c r="DUH88" s="294">
        <f>(DUH$87*$B101+SUM($F$8:$F$10)-((DUH$87*$B101+SUM($F$8:$F$10))/$F$11*$F$40)-($F$27*DUH$87/$D$7)-SUM($F$14:$F$26,$F$28:$F$33,$F$35:$F$36,$F$41))</f>
        <v>-533.82179022363027</v>
      </c>
      <c r="DUI88" s="294">
        <f>(DUI$87*$B101+SUM($F$8:$F$10)-((DUI$87*$B101+SUM($F$8:$F$10))/$F$11*$F$40)-($F$27*DUI$87/$D$7)-SUM($F$14:$F$26,$F$28:$F$33,$F$35:$F$36,$F$41))</f>
        <v>-533.82179022363027</v>
      </c>
      <c r="DUJ88" s="294">
        <f>(DUJ$87*$B101+SUM($F$8:$F$10)-((DUJ$87*$B101+SUM($F$8:$F$10))/$F$11*$F$40)-($F$27*DUJ$87/$D$7)-SUM($F$14:$F$26,$F$28:$F$33,$F$35:$F$36,$F$41))</f>
        <v>-533.82179022363027</v>
      </c>
      <c r="DUK88" s="294">
        <f>(DUK$87*$B101+SUM($F$8:$F$10)-((DUK$87*$B101+SUM($F$8:$F$10))/$F$11*$F$40)-($F$27*DUK$87/$D$7)-SUM($F$14:$F$26,$F$28:$F$33,$F$35:$F$36,$F$41))</f>
        <v>-533.82179022363027</v>
      </c>
      <c r="DUL88" s="294">
        <f>(DUL$87*$B101+SUM($F$8:$F$10)-((DUL$87*$B101+SUM($F$8:$F$10))/$F$11*$F$40)-($F$27*DUL$87/$D$7)-SUM($F$14:$F$26,$F$28:$F$33,$F$35:$F$36,$F$41))</f>
        <v>-533.82179022363027</v>
      </c>
      <c r="DUM88" s="294">
        <f>(DUM$87*$B101+SUM($F$8:$F$10)-((DUM$87*$B101+SUM($F$8:$F$10))/$F$11*$F$40)-($F$27*DUM$87/$D$7)-SUM($F$14:$F$26,$F$28:$F$33,$F$35:$F$36,$F$41))</f>
        <v>-533.82179022363027</v>
      </c>
      <c r="DUN88" s="294">
        <f>(DUN$87*$B101+SUM($F$8:$F$10)-((DUN$87*$B101+SUM($F$8:$F$10))/$F$11*$F$40)-($F$27*DUN$87/$D$7)-SUM($F$14:$F$26,$F$28:$F$33,$F$35:$F$36,$F$41))</f>
        <v>-533.82179022363027</v>
      </c>
      <c r="DUO88" s="294">
        <f>(DUO$87*$B101+SUM($F$8:$F$10)-((DUO$87*$B101+SUM($F$8:$F$10))/$F$11*$F$40)-($F$27*DUO$87/$D$7)-SUM($F$14:$F$26,$F$28:$F$33,$F$35:$F$36,$F$41))</f>
        <v>-533.82179022363027</v>
      </c>
      <c r="DUP88" s="294">
        <f>(DUP$87*$B101+SUM($F$8:$F$10)-((DUP$87*$B101+SUM($F$8:$F$10))/$F$11*$F$40)-($F$27*DUP$87/$D$7)-SUM($F$14:$F$26,$F$28:$F$33,$F$35:$F$36,$F$41))</f>
        <v>-533.82179022363027</v>
      </c>
      <c r="DUQ88" s="294">
        <f>(DUQ$87*$B101+SUM($F$8:$F$10)-((DUQ$87*$B101+SUM($F$8:$F$10))/$F$11*$F$40)-($F$27*DUQ$87/$D$7)-SUM($F$14:$F$26,$F$28:$F$33,$F$35:$F$36,$F$41))</f>
        <v>-533.82179022363027</v>
      </c>
      <c r="DUR88" s="294">
        <f>(DUR$87*$B101+SUM($F$8:$F$10)-((DUR$87*$B101+SUM($F$8:$F$10))/$F$11*$F$40)-($F$27*DUR$87/$D$7)-SUM($F$14:$F$26,$F$28:$F$33,$F$35:$F$36,$F$41))</f>
        <v>-533.82179022363027</v>
      </c>
      <c r="DUS88" s="294">
        <f>(DUS$87*$B101+SUM($F$8:$F$10)-((DUS$87*$B101+SUM($F$8:$F$10))/$F$11*$F$40)-($F$27*DUS$87/$D$7)-SUM($F$14:$F$26,$F$28:$F$33,$F$35:$F$36,$F$41))</f>
        <v>-533.82179022363027</v>
      </c>
      <c r="DUT88" s="294">
        <f>(DUT$87*$B101+SUM($F$8:$F$10)-((DUT$87*$B101+SUM($F$8:$F$10))/$F$11*$F$40)-($F$27*DUT$87/$D$7)-SUM($F$14:$F$26,$F$28:$F$33,$F$35:$F$36,$F$41))</f>
        <v>-533.82179022363027</v>
      </c>
      <c r="DUU88" s="294">
        <f>(DUU$87*$B101+SUM($F$8:$F$10)-((DUU$87*$B101+SUM($F$8:$F$10))/$F$11*$F$40)-($F$27*DUU$87/$D$7)-SUM($F$14:$F$26,$F$28:$F$33,$F$35:$F$36,$F$41))</f>
        <v>-533.82179022363027</v>
      </c>
      <c r="DUV88" s="294">
        <f>(DUV$87*$B101+SUM($F$8:$F$10)-((DUV$87*$B101+SUM($F$8:$F$10))/$F$11*$F$40)-($F$27*DUV$87/$D$7)-SUM($F$14:$F$26,$F$28:$F$33,$F$35:$F$36,$F$41))</f>
        <v>-533.82179022363027</v>
      </c>
      <c r="DUW88" s="294">
        <f>(DUW$87*$B101+SUM($F$8:$F$10)-((DUW$87*$B101+SUM($F$8:$F$10))/$F$11*$F$40)-($F$27*DUW$87/$D$7)-SUM($F$14:$F$26,$F$28:$F$33,$F$35:$F$36,$F$41))</f>
        <v>-533.82179022363027</v>
      </c>
      <c r="DUX88" s="294">
        <f>(DUX$87*$B101+SUM($F$8:$F$10)-((DUX$87*$B101+SUM($F$8:$F$10))/$F$11*$F$40)-($F$27*DUX$87/$D$7)-SUM($F$14:$F$26,$F$28:$F$33,$F$35:$F$36,$F$41))</f>
        <v>-533.82179022363027</v>
      </c>
      <c r="DUY88" s="294">
        <f>(DUY$87*$B101+SUM($F$8:$F$10)-((DUY$87*$B101+SUM($F$8:$F$10))/$F$11*$F$40)-($F$27*DUY$87/$D$7)-SUM($F$14:$F$26,$F$28:$F$33,$F$35:$F$36,$F$41))</f>
        <v>-533.82179022363027</v>
      </c>
      <c r="DUZ88" s="294">
        <f>(DUZ$87*$B101+SUM($F$8:$F$10)-((DUZ$87*$B101+SUM($F$8:$F$10))/$F$11*$F$40)-($F$27*DUZ$87/$D$7)-SUM($F$14:$F$26,$F$28:$F$33,$F$35:$F$36,$F$41))</f>
        <v>-533.82179022363027</v>
      </c>
      <c r="DVA88" s="294">
        <f>(DVA$87*$B101+SUM($F$8:$F$10)-((DVA$87*$B101+SUM($F$8:$F$10))/$F$11*$F$40)-($F$27*DVA$87/$D$7)-SUM($F$14:$F$26,$F$28:$F$33,$F$35:$F$36,$F$41))</f>
        <v>-533.82179022363027</v>
      </c>
      <c r="DVB88" s="294">
        <f>(DVB$87*$B101+SUM($F$8:$F$10)-((DVB$87*$B101+SUM($F$8:$F$10))/$F$11*$F$40)-($F$27*DVB$87/$D$7)-SUM($F$14:$F$26,$F$28:$F$33,$F$35:$F$36,$F$41))</f>
        <v>-533.82179022363027</v>
      </c>
      <c r="DVC88" s="294">
        <f>(DVC$87*$B101+SUM($F$8:$F$10)-((DVC$87*$B101+SUM($F$8:$F$10))/$F$11*$F$40)-($F$27*DVC$87/$D$7)-SUM($F$14:$F$26,$F$28:$F$33,$F$35:$F$36,$F$41))</f>
        <v>-533.82179022363027</v>
      </c>
      <c r="DVD88" s="294">
        <f>(DVD$87*$B101+SUM($F$8:$F$10)-((DVD$87*$B101+SUM($F$8:$F$10))/$F$11*$F$40)-($F$27*DVD$87/$D$7)-SUM($F$14:$F$26,$F$28:$F$33,$F$35:$F$36,$F$41))</f>
        <v>-533.82179022363027</v>
      </c>
      <c r="DVE88" s="294">
        <f>(DVE$87*$B101+SUM($F$8:$F$10)-((DVE$87*$B101+SUM($F$8:$F$10))/$F$11*$F$40)-($F$27*DVE$87/$D$7)-SUM($F$14:$F$26,$F$28:$F$33,$F$35:$F$36,$F$41))</f>
        <v>-533.82179022363027</v>
      </c>
      <c r="DVF88" s="294">
        <f>(DVF$87*$B101+SUM($F$8:$F$10)-((DVF$87*$B101+SUM($F$8:$F$10))/$F$11*$F$40)-($F$27*DVF$87/$D$7)-SUM($F$14:$F$26,$F$28:$F$33,$F$35:$F$36,$F$41))</f>
        <v>-533.82179022363027</v>
      </c>
      <c r="DVG88" s="294">
        <f>(DVG$87*$B101+SUM($F$8:$F$10)-((DVG$87*$B101+SUM($F$8:$F$10))/$F$11*$F$40)-($F$27*DVG$87/$D$7)-SUM($F$14:$F$26,$F$28:$F$33,$F$35:$F$36,$F$41))</f>
        <v>-533.82179022363027</v>
      </c>
      <c r="DVH88" s="294">
        <f>(DVH$87*$B101+SUM($F$8:$F$10)-((DVH$87*$B101+SUM($F$8:$F$10))/$F$11*$F$40)-($F$27*DVH$87/$D$7)-SUM($F$14:$F$26,$F$28:$F$33,$F$35:$F$36,$F$41))</f>
        <v>-533.82179022363027</v>
      </c>
      <c r="DVI88" s="294">
        <f>(DVI$87*$B101+SUM($F$8:$F$10)-((DVI$87*$B101+SUM($F$8:$F$10))/$F$11*$F$40)-($F$27*DVI$87/$D$7)-SUM($F$14:$F$26,$F$28:$F$33,$F$35:$F$36,$F$41))</f>
        <v>-533.82179022363027</v>
      </c>
      <c r="DVJ88" s="294">
        <f>(DVJ$87*$B101+SUM($F$8:$F$10)-((DVJ$87*$B101+SUM($F$8:$F$10))/$F$11*$F$40)-($F$27*DVJ$87/$D$7)-SUM($F$14:$F$26,$F$28:$F$33,$F$35:$F$36,$F$41))</f>
        <v>-533.82179022363027</v>
      </c>
      <c r="DVK88" s="294">
        <f>(DVK$87*$B101+SUM($F$8:$F$10)-((DVK$87*$B101+SUM($F$8:$F$10))/$F$11*$F$40)-($F$27*DVK$87/$D$7)-SUM($F$14:$F$26,$F$28:$F$33,$F$35:$F$36,$F$41))</f>
        <v>-533.82179022363027</v>
      </c>
      <c r="DVL88" s="294">
        <f>(DVL$87*$B101+SUM($F$8:$F$10)-((DVL$87*$B101+SUM($F$8:$F$10))/$F$11*$F$40)-($F$27*DVL$87/$D$7)-SUM($F$14:$F$26,$F$28:$F$33,$F$35:$F$36,$F$41))</f>
        <v>-533.82179022363027</v>
      </c>
      <c r="DVM88" s="294">
        <f>(DVM$87*$B101+SUM($F$8:$F$10)-((DVM$87*$B101+SUM($F$8:$F$10))/$F$11*$F$40)-($F$27*DVM$87/$D$7)-SUM($F$14:$F$26,$F$28:$F$33,$F$35:$F$36,$F$41))</f>
        <v>-533.82179022363027</v>
      </c>
      <c r="DVN88" s="294">
        <f>(DVN$87*$B101+SUM($F$8:$F$10)-((DVN$87*$B101+SUM($F$8:$F$10))/$F$11*$F$40)-($F$27*DVN$87/$D$7)-SUM($F$14:$F$26,$F$28:$F$33,$F$35:$F$36,$F$41))</f>
        <v>-533.82179022363027</v>
      </c>
      <c r="DVO88" s="294">
        <f>(DVO$87*$B101+SUM($F$8:$F$10)-((DVO$87*$B101+SUM($F$8:$F$10))/$F$11*$F$40)-($F$27*DVO$87/$D$7)-SUM($F$14:$F$26,$F$28:$F$33,$F$35:$F$36,$F$41))</f>
        <v>-533.82179022363027</v>
      </c>
      <c r="DVP88" s="294">
        <f>(DVP$87*$B101+SUM($F$8:$F$10)-((DVP$87*$B101+SUM($F$8:$F$10))/$F$11*$F$40)-($F$27*DVP$87/$D$7)-SUM($F$14:$F$26,$F$28:$F$33,$F$35:$F$36,$F$41))</f>
        <v>-533.82179022363027</v>
      </c>
      <c r="DVQ88" s="294">
        <f>(DVQ$87*$B101+SUM($F$8:$F$10)-((DVQ$87*$B101+SUM($F$8:$F$10))/$F$11*$F$40)-($F$27*DVQ$87/$D$7)-SUM($F$14:$F$26,$F$28:$F$33,$F$35:$F$36,$F$41))</f>
        <v>-533.82179022363027</v>
      </c>
      <c r="DVR88" s="294">
        <f>(DVR$87*$B101+SUM($F$8:$F$10)-((DVR$87*$B101+SUM($F$8:$F$10))/$F$11*$F$40)-($F$27*DVR$87/$D$7)-SUM($F$14:$F$26,$F$28:$F$33,$F$35:$F$36,$F$41))</f>
        <v>-533.82179022363027</v>
      </c>
      <c r="DVS88" s="294">
        <f>(DVS$87*$B101+SUM($F$8:$F$10)-((DVS$87*$B101+SUM($F$8:$F$10))/$F$11*$F$40)-($F$27*DVS$87/$D$7)-SUM($F$14:$F$26,$F$28:$F$33,$F$35:$F$36,$F$41))</f>
        <v>-533.82179022363027</v>
      </c>
      <c r="DVT88" s="294">
        <f>(DVT$87*$B101+SUM($F$8:$F$10)-((DVT$87*$B101+SUM($F$8:$F$10))/$F$11*$F$40)-($F$27*DVT$87/$D$7)-SUM($F$14:$F$26,$F$28:$F$33,$F$35:$F$36,$F$41))</f>
        <v>-533.82179022363027</v>
      </c>
      <c r="DVU88" s="294">
        <f>(DVU$87*$B101+SUM($F$8:$F$10)-((DVU$87*$B101+SUM($F$8:$F$10))/$F$11*$F$40)-($F$27*DVU$87/$D$7)-SUM($F$14:$F$26,$F$28:$F$33,$F$35:$F$36,$F$41))</f>
        <v>-533.82179022363027</v>
      </c>
      <c r="DVV88" s="294">
        <f>(DVV$87*$B101+SUM($F$8:$F$10)-((DVV$87*$B101+SUM($F$8:$F$10))/$F$11*$F$40)-($F$27*DVV$87/$D$7)-SUM($F$14:$F$26,$F$28:$F$33,$F$35:$F$36,$F$41))</f>
        <v>-533.82179022363027</v>
      </c>
      <c r="DVW88" s="294">
        <f>(DVW$87*$B101+SUM($F$8:$F$10)-((DVW$87*$B101+SUM($F$8:$F$10))/$F$11*$F$40)-($F$27*DVW$87/$D$7)-SUM($F$14:$F$26,$F$28:$F$33,$F$35:$F$36,$F$41))</f>
        <v>-533.82179022363027</v>
      </c>
      <c r="DVX88" s="294">
        <f>(DVX$87*$B101+SUM($F$8:$F$10)-((DVX$87*$B101+SUM($F$8:$F$10))/$F$11*$F$40)-($F$27*DVX$87/$D$7)-SUM($F$14:$F$26,$F$28:$F$33,$F$35:$F$36,$F$41))</f>
        <v>-533.82179022363027</v>
      </c>
      <c r="DVY88" s="294">
        <f>(DVY$87*$B101+SUM($F$8:$F$10)-((DVY$87*$B101+SUM($F$8:$F$10))/$F$11*$F$40)-($F$27*DVY$87/$D$7)-SUM($F$14:$F$26,$F$28:$F$33,$F$35:$F$36,$F$41))</f>
        <v>-533.82179022363027</v>
      </c>
      <c r="DVZ88" s="294">
        <f>(DVZ$87*$B101+SUM($F$8:$F$10)-((DVZ$87*$B101+SUM($F$8:$F$10))/$F$11*$F$40)-($F$27*DVZ$87/$D$7)-SUM($F$14:$F$26,$F$28:$F$33,$F$35:$F$36,$F$41))</f>
        <v>-533.82179022363027</v>
      </c>
      <c r="DWA88" s="294">
        <f>(DWA$87*$B101+SUM($F$8:$F$10)-((DWA$87*$B101+SUM($F$8:$F$10))/$F$11*$F$40)-($F$27*DWA$87/$D$7)-SUM($F$14:$F$26,$F$28:$F$33,$F$35:$F$36,$F$41))</f>
        <v>-533.82179022363027</v>
      </c>
      <c r="DWB88" s="294">
        <f>(DWB$87*$B101+SUM($F$8:$F$10)-((DWB$87*$B101+SUM($F$8:$F$10))/$F$11*$F$40)-($F$27*DWB$87/$D$7)-SUM($F$14:$F$26,$F$28:$F$33,$F$35:$F$36,$F$41))</f>
        <v>-533.82179022363027</v>
      </c>
      <c r="DWC88" s="294">
        <f>(DWC$87*$B101+SUM($F$8:$F$10)-((DWC$87*$B101+SUM($F$8:$F$10))/$F$11*$F$40)-($F$27*DWC$87/$D$7)-SUM($F$14:$F$26,$F$28:$F$33,$F$35:$F$36,$F$41))</f>
        <v>-533.82179022363027</v>
      </c>
      <c r="DWD88" s="294">
        <f>(DWD$87*$B101+SUM($F$8:$F$10)-((DWD$87*$B101+SUM($F$8:$F$10))/$F$11*$F$40)-($F$27*DWD$87/$D$7)-SUM($F$14:$F$26,$F$28:$F$33,$F$35:$F$36,$F$41))</f>
        <v>-533.82179022363027</v>
      </c>
      <c r="DWE88" s="294">
        <f>(DWE$87*$B101+SUM($F$8:$F$10)-((DWE$87*$B101+SUM($F$8:$F$10))/$F$11*$F$40)-($F$27*DWE$87/$D$7)-SUM($F$14:$F$26,$F$28:$F$33,$F$35:$F$36,$F$41))</f>
        <v>-533.82179022363027</v>
      </c>
      <c r="DWF88" s="294">
        <f>(DWF$87*$B101+SUM($F$8:$F$10)-((DWF$87*$B101+SUM($F$8:$F$10))/$F$11*$F$40)-($F$27*DWF$87/$D$7)-SUM($F$14:$F$26,$F$28:$F$33,$F$35:$F$36,$F$41))</f>
        <v>-533.82179022363027</v>
      </c>
      <c r="DWG88" s="294">
        <f>(DWG$87*$B101+SUM($F$8:$F$10)-((DWG$87*$B101+SUM($F$8:$F$10))/$F$11*$F$40)-($F$27*DWG$87/$D$7)-SUM($F$14:$F$26,$F$28:$F$33,$F$35:$F$36,$F$41))</f>
        <v>-533.82179022363027</v>
      </c>
      <c r="DWH88" s="294">
        <f>(DWH$87*$B101+SUM($F$8:$F$10)-((DWH$87*$B101+SUM($F$8:$F$10))/$F$11*$F$40)-($F$27*DWH$87/$D$7)-SUM($F$14:$F$26,$F$28:$F$33,$F$35:$F$36,$F$41))</f>
        <v>-533.82179022363027</v>
      </c>
      <c r="DWI88" s="294">
        <f>(DWI$87*$B101+SUM($F$8:$F$10)-((DWI$87*$B101+SUM($F$8:$F$10))/$F$11*$F$40)-($F$27*DWI$87/$D$7)-SUM($F$14:$F$26,$F$28:$F$33,$F$35:$F$36,$F$41))</f>
        <v>-533.82179022363027</v>
      </c>
      <c r="DWJ88" s="294">
        <f>(DWJ$87*$B101+SUM($F$8:$F$10)-((DWJ$87*$B101+SUM($F$8:$F$10))/$F$11*$F$40)-($F$27*DWJ$87/$D$7)-SUM($F$14:$F$26,$F$28:$F$33,$F$35:$F$36,$F$41))</f>
        <v>-533.82179022363027</v>
      </c>
      <c r="DWK88" s="294">
        <f>(DWK$87*$B101+SUM($F$8:$F$10)-((DWK$87*$B101+SUM($F$8:$F$10))/$F$11*$F$40)-($F$27*DWK$87/$D$7)-SUM($F$14:$F$26,$F$28:$F$33,$F$35:$F$36,$F$41))</f>
        <v>-533.82179022363027</v>
      </c>
      <c r="DWL88" s="294">
        <f>(DWL$87*$B101+SUM($F$8:$F$10)-((DWL$87*$B101+SUM($F$8:$F$10))/$F$11*$F$40)-($F$27*DWL$87/$D$7)-SUM($F$14:$F$26,$F$28:$F$33,$F$35:$F$36,$F$41))</f>
        <v>-533.82179022363027</v>
      </c>
      <c r="DWM88" s="294">
        <f>(DWM$87*$B101+SUM($F$8:$F$10)-((DWM$87*$B101+SUM($F$8:$F$10))/$F$11*$F$40)-($F$27*DWM$87/$D$7)-SUM($F$14:$F$26,$F$28:$F$33,$F$35:$F$36,$F$41))</f>
        <v>-533.82179022363027</v>
      </c>
      <c r="DWN88" s="294">
        <f>(DWN$87*$B101+SUM($F$8:$F$10)-((DWN$87*$B101+SUM($F$8:$F$10))/$F$11*$F$40)-($F$27*DWN$87/$D$7)-SUM($F$14:$F$26,$F$28:$F$33,$F$35:$F$36,$F$41))</f>
        <v>-533.82179022363027</v>
      </c>
      <c r="DWO88" s="294">
        <f>(DWO$87*$B101+SUM($F$8:$F$10)-((DWO$87*$B101+SUM($F$8:$F$10))/$F$11*$F$40)-($F$27*DWO$87/$D$7)-SUM($F$14:$F$26,$F$28:$F$33,$F$35:$F$36,$F$41))</f>
        <v>-533.82179022363027</v>
      </c>
      <c r="DWP88" s="294">
        <f>(DWP$87*$B101+SUM($F$8:$F$10)-((DWP$87*$B101+SUM($F$8:$F$10))/$F$11*$F$40)-($F$27*DWP$87/$D$7)-SUM($F$14:$F$26,$F$28:$F$33,$F$35:$F$36,$F$41))</f>
        <v>-533.82179022363027</v>
      </c>
      <c r="DWQ88" s="294">
        <f>(DWQ$87*$B101+SUM($F$8:$F$10)-((DWQ$87*$B101+SUM($F$8:$F$10))/$F$11*$F$40)-($F$27*DWQ$87/$D$7)-SUM($F$14:$F$26,$F$28:$F$33,$F$35:$F$36,$F$41))</f>
        <v>-533.82179022363027</v>
      </c>
      <c r="DWR88" s="294">
        <f>(DWR$87*$B101+SUM($F$8:$F$10)-((DWR$87*$B101+SUM($F$8:$F$10))/$F$11*$F$40)-($F$27*DWR$87/$D$7)-SUM($F$14:$F$26,$F$28:$F$33,$F$35:$F$36,$F$41))</f>
        <v>-533.82179022363027</v>
      </c>
      <c r="DWS88" s="294">
        <f>(DWS$87*$B101+SUM($F$8:$F$10)-((DWS$87*$B101+SUM($F$8:$F$10))/$F$11*$F$40)-($F$27*DWS$87/$D$7)-SUM($F$14:$F$26,$F$28:$F$33,$F$35:$F$36,$F$41))</f>
        <v>-533.82179022363027</v>
      </c>
      <c r="DWT88" s="294">
        <f>(DWT$87*$B101+SUM($F$8:$F$10)-((DWT$87*$B101+SUM($F$8:$F$10))/$F$11*$F$40)-($F$27*DWT$87/$D$7)-SUM($F$14:$F$26,$F$28:$F$33,$F$35:$F$36,$F$41))</f>
        <v>-533.82179022363027</v>
      </c>
      <c r="DWU88" s="294">
        <f>(DWU$87*$B101+SUM($F$8:$F$10)-((DWU$87*$B101+SUM($F$8:$F$10))/$F$11*$F$40)-($F$27*DWU$87/$D$7)-SUM($F$14:$F$26,$F$28:$F$33,$F$35:$F$36,$F$41))</f>
        <v>-533.82179022363027</v>
      </c>
      <c r="DWV88" s="294">
        <f>(DWV$87*$B101+SUM($F$8:$F$10)-((DWV$87*$B101+SUM($F$8:$F$10))/$F$11*$F$40)-($F$27*DWV$87/$D$7)-SUM($F$14:$F$26,$F$28:$F$33,$F$35:$F$36,$F$41))</f>
        <v>-533.82179022363027</v>
      </c>
      <c r="DWW88" s="294">
        <f>(DWW$87*$B101+SUM($F$8:$F$10)-((DWW$87*$B101+SUM($F$8:$F$10))/$F$11*$F$40)-($F$27*DWW$87/$D$7)-SUM($F$14:$F$26,$F$28:$F$33,$F$35:$F$36,$F$41))</f>
        <v>-533.82179022363027</v>
      </c>
      <c r="DWX88" s="294">
        <f>(DWX$87*$B101+SUM($F$8:$F$10)-((DWX$87*$B101+SUM($F$8:$F$10))/$F$11*$F$40)-($F$27*DWX$87/$D$7)-SUM($F$14:$F$26,$F$28:$F$33,$F$35:$F$36,$F$41))</f>
        <v>-533.82179022363027</v>
      </c>
      <c r="DWY88" s="294">
        <f>(DWY$87*$B101+SUM($F$8:$F$10)-((DWY$87*$B101+SUM($F$8:$F$10))/$F$11*$F$40)-($F$27*DWY$87/$D$7)-SUM($F$14:$F$26,$F$28:$F$33,$F$35:$F$36,$F$41))</f>
        <v>-533.82179022363027</v>
      </c>
      <c r="DWZ88" s="294">
        <f>(DWZ$87*$B101+SUM($F$8:$F$10)-((DWZ$87*$B101+SUM($F$8:$F$10))/$F$11*$F$40)-($F$27*DWZ$87/$D$7)-SUM($F$14:$F$26,$F$28:$F$33,$F$35:$F$36,$F$41))</f>
        <v>-533.82179022363027</v>
      </c>
      <c r="DXA88" s="294">
        <f>(DXA$87*$B101+SUM($F$8:$F$10)-((DXA$87*$B101+SUM($F$8:$F$10))/$F$11*$F$40)-($F$27*DXA$87/$D$7)-SUM($F$14:$F$26,$F$28:$F$33,$F$35:$F$36,$F$41))</f>
        <v>-533.82179022363027</v>
      </c>
      <c r="DXB88" s="294">
        <f>(DXB$87*$B101+SUM($F$8:$F$10)-((DXB$87*$B101+SUM($F$8:$F$10))/$F$11*$F$40)-($F$27*DXB$87/$D$7)-SUM($F$14:$F$26,$F$28:$F$33,$F$35:$F$36,$F$41))</f>
        <v>-533.82179022363027</v>
      </c>
      <c r="DXC88" s="294">
        <f>(DXC$87*$B101+SUM($F$8:$F$10)-((DXC$87*$B101+SUM($F$8:$F$10))/$F$11*$F$40)-($F$27*DXC$87/$D$7)-SUM($F$14:$F$26,$F$28:$F$33,$F$35:$F$36,$F$41))</f>
        <v>-533.82179022363027</v>
      </c>
      <c r="DXD88" s="294">
        <f>(DXD$87*$B101+SUM($F$8:$F$10)-((DXD$87*$B101+SUM($F$8:$F$10))/$F$11*$F$40)-($F$27*DXD$87/$D$7)-SUM($F$14:$F$26,$F$28:$F$33,$F$35:$F$36,$F$41))</f>
        <v>-533.82179022363027</v>
      </c>
      <c r="DXE88" s="294">
        <f>(DXE$87*$B101+SUM($F$8:$F$10)-((DXE$87*$B101+SUM($F$8:$F$10))/$F$11*$F$40)-($F$27*DXE$87/$D$7)-SUM($F$14:$F$26,$F$28:$F$33,$F$35:$F$36,$F$41))</f>
        <v>-533.82179022363027</v>
      </c>
      <c r="DXF88" s="294">
        <f>(DXF$87*$B101+SUM($F$8:$F$10)-((DXF$87*$B101+SUM($F$8:$F$10))/$F$11*$F$40)-($F$27*DXF$87/$D$7)-SUM($F$14:$F$26,$F$28:$F$33,$F$35:$F$36,$F$41))</f>
        <v>-533.82179022363027</v>
      </c>
      <c r="DXG88" s="294">
        <f>(DXG$87*$B101+SUM($F$8:$F$10)-((DXG$87*$B101+SUM($F$8:$F$10))/$F$11*$F$40)-($F$27*DXG$87/$D$7)-SUM($F$14:$F$26,$F$28:$F$33,$F$35:$F$36,$F$41))</f>
        <v>-533.82179022363027</v>
      </c>
      <c r="DXH88" s="294">
        <f>(DXH$87*$B101+SUM($F$8:$F$10)-((DXH$87*$B101+SUM($F$8:$F$10))/$F$11*$F$40)-($F$27*DXH$87/$D$7)-SUM($F$14:$F$26,$F$28:$F$33,$F$35:$F$36,$F$41))</f>
        <v>-533.82179022363027</v>
      </c>
      <c r="DXI88" s="294">
        <f>(DXI$87*$B101+SUM($F$8:$F$10)-((DXI$87*$B101+SUM($F$8:$F$10))/$F$11*$F$40)-($F$27*DXI$87/$D$7)-SUM($F$14:$F$26,$F$28:$F$33,$F$35:$F$36,$F$41))</f>
        <v>-533.82179022363027</v>
      </c>
      <c r="DXJ88" s="294">
        <f>(DXJ$87*$B101+SUM($F$8:$F$10)-((DXJ$87*$B101+SUM($F$8:$F$10))/$F$11*$F$40)-($F$27*DXJ$87/$D$7)-SUM($F$14:$F$26,$F$28:$F$33,$F$35:$F$36,$F$41))</f>
        <v>-533.82179022363027</v>
      </c>
      <c r="DXK88" s="294">
        <f>(DXK$87*$B101+SUM($F$8:$F$10)-((DXK$87*$B101+SUM($F$8:$F$10))/$F$11*$F$40)-($F$27*DXK$87/$D$7)-SUM($F$14:$F$26,$F$28:$F$33,$F$35:$F$36,$F$41))</f>
        <v>-533.82179022363027</v>
      </c>
      <c r="DXL88" s="294">
        <f>(DXL$87*$B101+SUM($F$8:$F$10)-((DXL$87*$B101+SUM($F$8:$F$10))/$F$11*$F$40)-($F$27*DXL$87/$D$7)-SUM($F$14:$F$26,$F$28:$F$33,$F$35:$F$36,$F$41))</f>
        <v>-533.82179022363027</v>
      </c>
      <c r="DXM88" s="294">
        <f>(DXM$87*$B101+SUM($F$8:$F$10)-((DXM$87*$B101+SUM($F$8:$F$10))/$F$11*$F$40)-($F$27*DXM$87/$D$7)-SUM($F$14:$F$26,$F$28:$F$33,$F$35:$F$36,$F$41))</f>
        <v>-533.82179022363027</v>
      </c>
      <c r="DXN88" s="294">
        <f>(DXN$87*$B101+SUM($F$8:$F$10)-((DXN$87*$B101+SUM($F$8:$F$10))/$F$11*$F$40)-($F$27*DXN$87/$D$7)-SUM($F$14:$F$26,$F$28:$F$33,$F$35:$F$36,$F$41))</f>
        <v>-533.82179022363027</v>
      </c>
      <c r="DXO88" s="294">
        <f>(DXO$87*$B101+SUM($F$8:$F$10)-((DXO$87*$B101+SUM($F$8:$F$10))/$F$11*$F$40)-($F$27*DXO$87/$D$7)-SUM($F$14:$F$26,$F$28:$F$33,$F$35:$F$36,$F$41))</f>
        <v>-533.82179022363027</v>
      </c>
      <c r="DXP88" s="294">
        <f>(DXP$87*$B101+SUM($F$8:$F$10)-((DXP$87*$B101+SUM($F$8:$F$10))/$F$11*$F$40)-($F$27*DXP$87/$D$7)-SUM($F$14:$F$26,$F$28:$F$33,$F$35:$F$36,$F$41))</f>
        <v>-533.82179022363027</v>
      </c>
      <c r="DXQ88" s="294">
        <f>(DXQ$87*$B101+SUM($F$8:$F$10)-((DXQ$87*$B101+SUM($F$8:$F$10))/$F$11*$F$40)-($F$27*DXQ$87/$D$7)-SUM($F$14:$F$26,$F$28:$F$33,$F$35:$F$36,$F$41))</f>
        <v>-533.82179022363027</v>
      </c>
      <c r="DXR88" s="294">
        <f>(DXR$87*$B101+SUM($F$8:$F$10)-((DXR$87*$B101+SUM($F$8:$F$10))/$F$11*$F$40)-($F$27*DXR$87/$D$7)-SUM($F$14:$F$26,$F$28:$F$33,$F$35:$F$36,$F$41))</f>
        <v>-533.82179022363027</v>
      </c>
      <c r="DXS88" s="294">
        <f>(DXS$87*$B101+SUM($F$8:$F$10)-((DXS$87*$B101+SUM($F$8:$F$10))/$F$11*$F$40)-($F$27*DXS$87/$D$7)-SUM($F$14:$F$26,$F$28:$F$33,$F$35:$F$36,$F$41))</f>
        <v>-533.82179022363027</v>
      </c>
      <c r="DXT88" s="294">
        <f>(DXT$87*$B101+SUM($F$8:$F$10)-((DXT$87*$B101+SUM($F$8:$F$10))/$F$11*$F$40)-($F$27*DXT$87/$D$7)-SUM($F$14:$F$26,$F$28:$F$33,$F$35:$F$36,$F$41))</f>
        <v>-533.82179022363027</v>
      </c>
      <c r="DXU88" s="294">
        <f>(DXU$87*$B101+SUM($F$8:$F$10)-((DXU$87*$B101+SUM($F$8:$F$10))/$F$11*$F$40)-($F$27*DXU$87/$D$7)-SUM($F$14:$F$26,$F$28:$F$33,$F$35:$F$36,$F$41))</f>
        <v>-533.82179022363027</v>
      </c>
      <c r="DXV88" s="294">
        <f>(DXV$87*$B101+SUM($F$8:$F$10)-((DXV$87*$B101+SUM($F$8:$F$10))/$F$11*$F$40)-($F$27*DXV$87/$D$7)-SUM($F$14:$F$26,$F$28:$F$33,$F$35:$F$36,$F$41))</f>
        <v>-533.82179022363027</v>
      </c>
      <c r="DXW88" s="294">
        <f>(DXW$87*$B101+SUM($F$8:$F$10)-((DXW$87*$B101+SUM($F$8:$F$10))/$F$11*$F$40)-($F$27*DXW$87/$D$7)-SUM($F$14:$F$26,$F$28:$F$33,$F$35:$F$36,$F$41))</f>
        <v>-533.82179022363027</v>
      </c>
      <c r="DXX88" s="294">
        <f>(DXX$87*$B101+SUM($F$8:$F$10)-((DXX$87*$B101+SUM($F$8:$F$10))/$F$11*$F$40)-($F$27*DXX$87/$D$7)-SUM($F$14:$F$26,$F$28:$F$33,$F$35:$F$36,$F$41))</f>
        <v>-533.82179022363027</v>
      </c>
      <c r="DXY88" s="294">
        <f>(DXY$87*$B101+SUM($F$8:$F$10)-((DXY$87*$B101+SUM($F$8:$F$10))/$F$11*$F$40)-($F$27*DXY$87/$D$7)-SUM($F$14:$F$26,$F$28:$F$33,$F$35:$F$36,$F$41))</f>
        <v>-533.82179022363027</v>
      </c>
      <c r="DXZ88" s="294">
        <f>(DXZ$87*$B101+SUM($F$8:$F$10)-((DXZ$87*$B101+SUM($F$8:$F$10))/$F$11*$F$40)-($F$27*DXZ$87/$D$7)-SUM($F$14:$F$26,$F$28:$F$33,$F$35:$F$36,$F$41))</f>
        <v>-533.82179022363027</v>
      </c>
      <c r="DYA88" s="294">
        <f>(DYA$87*$B101+SUM($F$8:$F$10)-((DYA$87*$B101+SUM($F$8:$F$10))/$F$11*$F$40)-($F$27*DYA$87/$D$7)-SUM($F$14:$F$26,$F$28:$F$33,$F$35:$F$36,$F$41))</f>
        <v>-533.82179022363027</v>
      </c>
      <c r="DYB88" s="294">
        <f>(DYB$87*$B101+SUM($F$8:$F$10)-((DYB$87*$B101+SUM($F$8:$F$10))/$F$11*$F$40)-($F$27*DYB$87/$D$7)-SUM($F$14:$F$26,$F$28:$F$33,$F$35:$F$36,$F$41))</f>
        <v>-533.82179022363027</v>
      </c>
      <c r="DYC88" s="294">
        <f>(DYC$87*$B101+SUM($F$8:$F$10)-((DYC$87*$B101+SUM($F$8:$F$10))/$F$11*$F$40)-($F$27*DYC$87/$D$7)-SUM($F$14:$F$26,$F$28:$F$33,$F$35:$F$36,$F$41))</f>
        <v>-533.82179022363027</v>
      </c>
      <c r="DYD88" s="294">
        <f>(DYD$87*$B101+SUM($F$8:$F$10)-((DYD$87*$B101+SUM($F$8:$F$10))/$F$11*$F$40)-($F$27*DYD$87/$D$7)-SUM($F$14:$F$26,$F$28:$F$33,$F$35:$F$36,$F$41))</f>
        <v>-533.82179022363027</v>
      </c>
      <c r="DYE88" s="294">
        <f>(DYE$87*$B101+SUM($F$8:$F$10)-((DYE$87*$B101+SUM($F$8:$F$10))/$F$11*$F$40)-($F$27*DYE$87/$D$7)-SUM($F$14:$F$26,$F$28:$F$33,$F$35:$F$36,$F$41))</f>
        <v>-533.82179022363027</v>
      </c>
      <c r="DYF88" s="294">
        <f>(DYF$87*$B101+SUM($F$8:$F$10)-((DYF$87*$B101+SUM($F$8:$F$10))/$F$11*$F$40)-($F$27*DYF$87/$D$7)-SUM($F$14:$F$26,$F$28:$F$33,$F$35:$F$36,$F$41))</f>
        <v>-533.82179022363027</v>
      </c>
      <c r="DYG88" s="294">
        <f>(DYG$87*$B101+SUM($F$8:$F$10)-((DYG$87*$B101+SUM($F$8:$F$10))/$F$11*$F$40)-($F$27*DYG$87/$D$7)-SUM($F$14:$F$26,$F$28:$F$33,$F$35:$F$36,$F$41))</f>
        <v>-533.82179022363027</v>
      </c>
      <c r="DYH88" s="294">
        <f>(DYH$87*$B101+SUM($F$8:$F$10)-((DYH$87*$B101+SUM($F$8:$F$10))/$F$11*$F$40)-($F$27*DYH$87/$D$7)-SUM($F$14:$F$26,$F$28:$F$33,$F$35:$F$36,$F$41))</f>
        <v>-533.82179022363027</v>
      </c>
      <c r="DYI88" s="294">
        <f>(DYI$87*$B101+SUM($F$8:$F$10)-((DYI$87*$B101+SUM($F$8:$F$10))/$F$11*$F$40)-($F$27*DYI$87/$D$7)-SUM($F$14:$F$26,$F$28:$F$33,$F$35:$F$36,$F$41))</f>
        <v>-533.82179022363027</v>
      </c>
      <c r="DYJ88" s="294">
        <f>(DYJ$87*$B101+SUM($F$8:$F$10)-((DYJ$87*$B101+SUM($F$8:$F$10))/$F$11*$F$40)-($F$27*DYJ$87/$D$7)-SUM($F$14:$F$26,$F$28:$F$33,$F$35:$F$36,$F$41))</f>
        <v>-533.82179022363027</v>
      </c>
      <c r="DYK88" s="294">
        <f>(DYK$87*$B101+SUM($F$8:$F$10)-((DYK$87*$B101+SUM($F$8:$F$10))/$F$11*$F$40)-($F$27*DYK$87/$D$7)-SUM($F$14:$F$26,$F$28:$F$33,$F$35:$F$36,$F$41))</f>
        <v>-533.82179022363027</v>
      </c>
      <c r="DYL88" s="294">
        <f>(DYL$87*$B101+SUM($F$8:$F$10)-((DYL$87*$B101+SUM($F$8:$F$10))/$F$11*$F$40)-($F$27*DYL$87/$D$7)-SUM($F$14:$F$26,$F$28:$F$33,$F$35:$F$36,$F$41))</f>
        <v>-533.82179022363027</v>
      </c>
      <c r="DYM88" s="294">
        <f>(DYM$87*$B101+SUM($F$8:$F$10)-((DYM$87*$B101+SUM($F$8:$F$10))/$F$11*$F$40)-($F$27*DYM$87/$D$7)-SUM($F$14:$F$26,$F$28:$F$33,$F$35:$F$36,$F$41))</f>
        <v>-533.82179022363027</v>
      </c>
      <c r="DYN88" s="294">
        <f>(DYN$87*$B101+SUM($F$8:$F$10)-((DYN$87*$B101+SUM($F$8:$F$10))/$F$11*$F$40)-($F$27*DYN$87/$D$7)-SUM($F$14:$F$26,$F$28:$F$33,$F$35:$F$36,$F$41))</f>
        <v>-533.82179022363027</v>
      </c>
      <c r="DYO88" s="294">
        <f>(DYO$87*$B101+SUM($F$8:$F$10)-((DYO$87*$B101+SUM($F$8:$F$10))/$F$11*$F$40)-($F$27*DYO$87/$D$7)-SUM($F$14:$F$26,$F$28:$F$33,$F$35:$F$36,$F$41))</f>
        <v>-533.82179022363027</v>
      </c>
      <c r="DYP88" s="294">
        <f>(DYP$87*$B101+SUM($F$8:$F$10)-((DYP$87*$B101+SUM($F$8:$F$10))/$F$11*$F$40)-($F$27*DYP$87/$D$7)-SUM($F$14:$F$26,$F$28:$F$33,$F$35:$F$36,$F$41))</f>
        <v>-533.82179022363027</v>
      </c>
      <c r="DYQ88" s="294">
        <f>(DYQ$87*$B101+SUM($F$8:$F$10)-((DYQ$87*$B101+SUM($F$8:$F$10))/$F$11*$F$40)-($F$27*DYQ$87/$D$7)-SUM($F$14:$F$26,$F$28:$F$33,$F$35:$F$36,$F$41))</f>
        <v>-533.82179022363027</v>
      </c>
      <c r="DYR88" s="294">
        <f>(DYR$87*$B101+SUM($F$8:$F$10)-((DYR$87*$B101+SUM($F$8:$F$10))/$F$11*$F$40)-($F$27*DYR$87/$D$7)-SUM($F$14:$F$26,$F$28:$F$33,$F$35:$F$36,$F$41))</f>
        <v>-533.82179022363027</v>
      </c>
      <c r="DYS88" s="294">
        <f>(DYS$87*$B101+SUM($F$8:$F$10)-((DYS$87*$B101+SUM($F$8:$F$10))/$F$11*$F$40)-($F$27*DYS$87/$D$7)-SUM($F$14:$F$26,$F$28:$F$33,$F$35:$F$36,$F$41))</f>
        <v>-533.82179022363027</v>
      </c>
      <c r="DYT88" s="294">
        <f>(DYT$87*$B101+SUM($F$8:$F$10)-((DYT$87*$B101+SUM($F$8:$F$10))/$F$11*$F$40)-($F$27*DYT$87/$D$7)-SUM($F$14:$F$26,$F$28:$F$33,$F$35:$F$36,$F$41))</f>
        <v>-533.82179022363027</v>
      </c>
      <c r="DYU88" s="294">
        <f>(DYU$87*$B101+SUM($F$8:$F$10)-((DYU$87*$B101+SUM($F$8:$F$10))/$F$11*$F$40)-($F$27*DYU$87/$D$7)-SUM($F$14:$F$26,$F$28:$F$33,$F$35:$F$36,$F$41))</f>
        <v>-533.82179022363027</v>
      </c>
      <c r="DYV88" s="294">
        <f>(DYV$87*$B101+SUM($F$8:$F$10)-((DYV$87*$B101+SUM($F$8:$F$10))/$F$11*$F$40)-($F$27*DYV$87/$D$7)-SUM($F$14:$F$26,$F$28:$F$33,$F$35:$F$36,$F$41))</f>
        <v>-533.82179022363027</v>
      </c>
      <c r="DYW88" s="294">
        <f>(DYW$87*$B101+SUM($F$8:$F$10)-((DYW$87*$B101+SUM($F$8:$F$10))/$F$11*$F$40)-($F$27*DYW$87/$D$7)-SUM($F$14:$F$26,$F$28:$F$33,$F$35:$F$36,$F$41))</f>
        <v>-533.82179022363027</v>
      </c>
      <c r="DYX88" s="294">
        <f>(DYX$87*$B101+SUM($F$8:$F$10)-((DYX$87*$B101+SUM($F$8:$F$10))/$F$11*$F$40)-($F$27*DYX$87/$D$7)-SUM($F$14:$F$26,$F$28:$F$33,$F$35:$F$36,$F$41))</f>
        <v>-533.82179022363027</v>
      </c>
      <c r="DYY88" s="294">
        <f>(DYY$87*$B101+SUM($F$8:$F$10)-((DYY$87*$B101+SUM($F$8:$F$10))/$F$11*$F$40)-($F$27*DYY$87/$D$7)-SUM($F$14:$F$26,$F$28:$F$33,$F$35:$F$36,$F$41))</f>
        <v>-533.82179022363027</v>
      </c>
      <c r="DYZ88" s="294">
        <f>(DYZ$87*$B101+SUM($F$8:$F$10)-((DYZ$87*$B101+SUM($F$8:$F$10))/$F$11*$F$40)-($F$27*DYZ$87/$D$7)-SUM($F$14:$F$26,$F$28:$F$33,$F$35:$F$36,$F$41))</f>
        <v>-533.82179022363027</v>
      </c>
      <c r="DZA88" s="294">
        <f>(DZA$87*$B101+SUM($F$8:$F$10)-((DZA$87*$B101+SUM($F$8:$F$10))/$F$11*$F$40)-($F$27*DZA$87/$D$7)-SUM($F$14:$F$26,$F$28:$F$33,$F$35:$F$36,$F$41))</f>
        <v>-533.82179022363027</v>
      </c>
      <c r="DZB88" s="294">
        <f>(DZB$87*$B101+SUM($F$8:$F$10)-((DZB$87*$B101+SUM($F$8:$F$10))/$F$11*$F$40)-($F$27*DZB$87/$D$7)-SUM($F$14:$F$26,$F$28:$F$33,$F$35:$F$36,$F$41))</f>
        <v>-533.82179022363027</v>
      </c>
      <c r="DZC88" s="294">
        <f>(DZC$87*$B101+SUM($F$8:$F$10)-((DZC$87*$B101+SUM($F$8:$F$10))/$F$11*$F$40)-($F$27*DZC$87/$D$7)-SUM($F$14:$F$26,$F$28:$F$33,$F$35:$F$36,$F$41))</f>
        <v>-533.82179022363027</v>
      </c>
      <c r="DZD88" s="294">
        <f>(DZD$87*$B101+SUM($F$8:$F$10)-((DZD$87*$B101+SUM($F$8:$F$10))/$F$11*$F$40)-($F$27*DZD$87/$D$7)-SUM($F$14:$F$26,$F$28:$F$33,$F$35:$F$36,$F$41))</f>
        <v>-533.82179022363027</v>
      </c>
      <c r="DZE88" s="294">
        <f>(DZE$87*$B101+SUM($F$8:$F$10)-((DZE$87*$B101+SUM($F$8:$F$10))/$F$11*$F$40)-($F$27*DZE$87/$D$7)-SUM($F$14:$F$26,$F$28:$F$33,$F$35:$F$36,$F$41))</f>
        <v>-533.82179022363027</v>
      </c>
      <c r="DZF88" s="294">
        <f>(DZF$87*$B101+SUM($F$8:$F$10)-((DZF$87*$B101+SUM($F$8:$F$10))/$F$11*$F$40)-($F$27*DZF$87/$D$7)-SUM($F$14:$F$26,$F$28:$F$33,$F$35:$F$36,$F$41))</f>
        <v>-533.82179022363027</v>
      </c>
      <c r="DZG88" s="294">
        <f>(DZG$87*$B101+SUM($F$8:$F$10)-((DZG$87*$B101+SUM($F$8:$F$10))/$F$11*$F$40)-($F$27*DZG$87/$D$7)-SUM($F$14:$F$26,$F$28:$F$33,$F$35:$F$36,$F$41))</f>
        <v>-533.82179022363027</v>
      </c>
      <c r="DZH88" s="294">
        <f>(DZH$87*$B101+SUM($F$8:$F$10)-((DZH$87*$B101+SUM($F$8:$F$10))/$F$11*$F$40)-($F$27*DZH$87/$D$7)-SUM($F$14:$F$26,$F$28:$F$33,$F$35:$F$36,$F$41))</f>
        <v>-533.82179022363027</v>
      </c>
      <c r="DZI88" s="294">
        <f>(DZI$87*$B101+SUM($F$8:$F$10)-((DZI$87*$B101+SUM($F$8:$F$10))/$F$11*$F$40)-($F$27*DZI$87/$D$7)-SUM($F$14:$F$26,$F$28:$F$33,$F$35:$F$36,$F$41))</f>
        <v>-533.82179022363027</v>
      </c>
      <c r="DZJ88" s="294">
        <f>(DZJ$87*$B101+SUM($F$8:$F$10)-((DZJ$87*$B101+SUM($F$8:$F$10))/$F$11*$F$40)-($F$27*DZJ$87/$D$7)-SUM($F$14:$F$26,$F$28:$F$33,$F$35:$F$36,$F$41))</f>
        <v>-533.82179022363027</v>
      </c>
      <c r="DZK88" s="294">
        <f>(DZK$87*$B101+SUM($F$8:$F$10)-((DZK$87*$B101+SUM($F$8:$F$10))/$F$11*$F$40)-($F$27*DZK$87/$D$7)-SUM($F$14:$F$26,$F$28:$F$33,$F$35:$F$36,$F$41))</f>
        <v>-533.82179022363027</v>
      </c>
      <c r="DZL88" s="294">
        <f>(DZL$87*$B101+SUM($F$8:$F$10)-((DZL$87*$B101+SUM($F$8:$F$10))/$F$11*$F$40)-($F$27*DZL$87/$D$7)-SUM($F$14:$F$26,$F$28:$F$33,$F$35:$F$36,$F$41))</f>
        <v>-533.82179022363027</v>
      </c>
      <c r="DZM88" s="294">
        <f>(DZM$87*$B101+SUM($F$8:$F$10)-((DZM$87*$B101+SUM($F$8:$F$10))/$F$11*$F$40)-($F$27*DZM$87/$D$7)-SUM($F$14:$F$26,$F$28:$F$33,$F$35:$F$36,$F$41))</f>
        <v>-533.82179022363027</v>
      </c>
      <c r="DZN88" s="294">
        <f>(DZN$87*$B101+SUM($F$8:$F$10)-((DZN$87*$B101+SUM($F$8:$F$10))/$F$11*$F$40)-($F$27*DZN$87/$D$7)-SUM($F$14:$F$26,$F$28:$F$33,$F$35:$F$36,$F$41))</f>
        <v>-533.82179022363027</v>
      </c>
      <c r="DZO88" s="294">
        <f>(DZO$87*$B101+SUM($F$8:$F$10)-((DZO$87*$B101+SUM($F$8:$F$10))/$F$11*$F$40)-($F$27*DZO$87/$D$7)-SUM($F$14:$F$26,$F$28:$F$33,$F$35:$F$36,$F$41))</f>
        <v>-533.82179022363027</v>
      </c>
      <c r="DZP88" s="294">
        <f>(DZP$87*$B101+SUM($F$8:$F$10)-((DZP$87*$B101+SUM($F$8:$F$10))/$F$11*$F$40)-($F$27*DZP$87/$D$7)-SUM($F$14:$F$26,$F$28:$F$33,$F$35:$F$36,$F$41))</f>
        <v>-533.82179022363027</v>
      </c>
      <c r="DZQ88" s="294">
        <f>(DZQ$87*$B101+SUM($F$8:$F$10)-((DZQ$87*$B101+SUM($F$8:$F$10))/$F$11*$F$40)-($F$27*DZQ$87/$D$7)-SUM($F$14:$F$26,$F$28:$F$33,$F$35:$F$36,$F$41))</f>
        <v>-533.82179022363027</v>
      </c>
      <c r="DZR88" s="294">
        <f>(DZR$87*$B101+SUM($F$8:$F$10)-((DZR$87*$B101+SUM($F$8:$F$10))/$F$11*$F$40)-($F$27*DZR$87/$D$7)-SUM($F$14:$F$26,$F$28:$F$33,$F$35:$F$36,$F$41))</f>
        <v>-533.82179022363027</v>
      </c>
      <c r="DZS88" s="294">
        <f>(DZS$87*$B101+SUM($F$8:$F$10)-((DZS$87*$B101+SUM($F$8:$F$10))/$F$11*$F$40)-($F$27*DZS$87/$D$7)-SUM($F$14:$F$26,$F$28:$F$33,$F$35:$F$36,$F$41))</f>
        <v>-533.82179022363027</v>
      </c>
      <c r="DZT88" s="294">
        <f>(DZT$87*$B101+SUM($F$8:$F$10)-((DZT$87*$B101+SUM($F$8:$F$10))/$F$11*$F$40)-($F$27*DZT$87/$D$7)-SUM($F$14:$F$26,$F$28:$F$33,$F$35:$F$36,$F$41))</f>
        <v>-533.82179022363027</v>
      </c>
      <c r="DZU88" s="294">
        <f>(DZU$87*$B101+SUM($F$8:$F$10)-((DZU$87*$B101+SUM($F$8:$F$10))/$F$11*$F$40)-($F$27*DZU$87/$D$7)-SUM($F$14:$F$26,$F$28:$F$33,$F$35:$F$36,$F$41))</f>
        <v>-533.82179022363027</v>
      </c>
      <c r="DZV88" s="294">
        <f>(DZV$87*$B101+SUM($F$8:$F$10)-((DZV$87*$B101+SUM($F$8:$F$10))/$F$11*$F$40)-($F$27*DZV$87/$D$7)-SUM($F$14:$F$26,$F$28:$F$33,$F$35:$F$36,$F$41))</f>
        <v>-533.82179022363027</v>
      </c>
      <c r="DZW88" s="294">
        <f>(DZW$87*$B101+SUM($F$8:$F$10)-((DZW$87*$B101+SUM($F$8:$F$10))/$F$11*$F$40)-($F$27*DZW$87/$D$7)-SUM($F$14:$F$26,$F$28:$F$33,$F$35:$F$36,$F$41))</f>
        <v>-533.82179022363027</v>
      </c>
      <c r="DZX88" s="294">
        <f>(DZX$87*$B101+SUM($F$8:$F$10)-((DZX$87*$B101+SUM($F$8:$F$10))/$F$11*$F$40)-($F$27*DZX$87/$D$7)-SUM($F$14:$F$26,$F$28:$F$33,$F$35:$F$36,$F$41))</f>
        <v>-533.82179022363027</v>
      </c>
      <c r="DZY88" s="294">
        <f>(DZY$87*$B101+SUM($F$8:$F$10)-((DZY$87*$B101+SUM($F$8:$F$10))/$F$11*$F$40)-($F$27*DZY$87/$D$7)-SUM($F$14:$F$26,$F$28:$F$33,$F$35:$F$36,$F$41))</f>
        <v>-533.82179022363027</v>
      </c>
      <c r="DZZ88" s="294">
        <f>(DZZ$87*$B101+SUM($F$8:$F$10)-((DZZ$87*$B101+SUM($F$8:$F$10))/$F$11*$F$40)-($F$27*DZZ$87/$D$7)-SUM($F$14:$F$26,$F$28:$F$33,$F$35:$F$36,$F$41))</f>
        <v>-533.82179022363027</v>
      </c>
      <c r="EAA88" s="294">
        <f>(EAA$87*$B101+SUM($F$8:$F$10)-((EAA$87*$B101+SUM($F$8:$F$10))/$F$11*$F$40)-($F$27*EAA$87/$D$7)-SUM($F$14:$F$26,$F$28:$F$33,$F$35:$F$36,$F$41))</f>
        <v>-533.82179022363027</v>
      </c>
      <c r="EAB88" s="294">
        <f>(EAB$87*$B101+SUM($F$8:$F$10)-((EAB$87*$B101+SUM($F$8:$F$10))/$F$11*$F$40)-($F$27*EAB$87/$D$7)-SUM($F$14:$F$26,$F$28:$F$33,$F$35:$F$36,$F$41))</f>
        <v>-533.82179022363027</v>
      </c>
      <c r="EAC88" s="294">
        <f>(EAC$87*$B101+SUM($F$8:$F$10)-((EAC$87*$B101+SUM($F$8:$F$10))/$F$11*$F$40)-($F$27*EAC$87/$D$7)-SUM($F$14:$F$26,$F$28:$F$33,$F$35:$F$36,$F$41))</f>
        <v>-533.82179022363027</v>
      </c>
      <c r="EAD88" s="294">
        <f>(EAD$87*$B101+SUM($F$8:$F$10)-((EAD$87*$B101+SUM($F$8:$F$10))/$F$11*$F$40)-($F$27*EAD$87/$D$7)-SUM($F$14:$F$26,$F$28:$F$33,$F$35:$F$36,$F$41))</f>
        <v>-533.82179022363027</v>
      </c>
      <c r="EAE88" s="294">
        <f>(EAE$87*$B101+SUM($F$8:$F$10)-((EAE$87*$B101+SUM($F$8:$F$10))/$F$11*$F$40)-($F$27*EAE$87/$D$7)-SUM($F$14:$F$26,$F$28:$F$33,$F$35:$F$36,$F$41))</f>
        <v>-533.82179022363027</v>
      </c>
      <c r="EAF88" s="294">
        <f>(EAF$87*$B101+SUM($F$8:$F$10)-((EAF$87*$B101+SUM($F$8:$F$10))/$F$11*$F$40)-($F$27*EAF$87/$D$7)-SUM($F$14:$F$26,$F$28:$F$33,$F$35:$F$36,$F$41))</f>
        <v>-533.82179022363027</v>
      </c>
      <c r="EAG88" s="294">
        <f>(EAG$87*$B101+SUM($F$8:$F$10)-((EAG$87*$B101+SUM($F$8:$F$10))/$F$11*$F$40)-($F$27*EAG$87/$D$7)-SUM($F$14:$F$26,$F$28:$F$33,$F$35:$F$36,$F$41))</f>
        <v>-533.82179022363027</v>
      </c>
      <c r="EAH88" s="294">
        <f>(EAH$87*$B101+SUM($F$8:$F$10)-((EAH$87*$B101+SUM($F$8:$F$10))/$F$11*$F$40)-($F$27*EAH$87/$D$7)-SUM($F$14:$F$26,$F$28:$F$33,$F$35:$F$36,$F$41))</f>
        <v>-533.82179022363027</v>
      </c>
      <c r="EAI88" s="294">
        <f>(EAI$87*$B101+SUM($F$8:$F$10)-((EAI$87*$B101+SUM($F$8:$F$10))/$F$11*$F$40)-($F$27*EAI$87/$D$7)-SUM($F$14:$F$26,$F$28:$F$33,$F$35:$F$36,$F$41))</f>
        <v>-533.82179022363027</v>
      </c>
      <c r="EAJ88" s="294">
        <f>(EAJ$87*$B101+SUM($F$8:$F$10)-((EAJ$87*$B101+SUM($F$8:$F$10))/$F$11*$F$40)-($F$27*EAJ$87/$D$7)-SUM($F$14:$F$26,$F$28:$F$33,$F$35:$F$36,$F$41))</f>
        <v>-533.82179022363027</v>
      </c>
      <c r="EAK88" s="294">
        <f>(EAK$87*$B101+SUM($F$8:$F$10)-((EAK$87*$B101+SUM($F$8:$F$10))/$F$11*$F$40)-($F$27*EAK$87/$D$7)-SUM($F$14:$F$26,$F$28:$F$33,$F$35:$F$36,$F$41))</f>
        <v>-533.82179022363027</v>
      </c>
      <c r="EAL88" s="294">
        <f>(EAL$87*$B101+SUM($F$8:$F$10)-((EAL$87*$B101+SUM($F$8:$F$10))/$F$11*$F$40)-($F$27*EAL$87/$D$7)-SUM($F$14:$F$26,$F$28:$F$33,$F$35:$F$36,$F$41))</f>
        <v>-533.82179022363027</v>
      </c>
      <c r="EAM88" s="294">
        <f>(EAM$87*$B101+SUM($F$8:$F$10)-((EAM$87*$B101+SUM($F$8:$F$10))/$F$11*$F$40)-($F$27*EAM$87/$D$7)-SUM($F$14:$F$26,$F$28:$F$33,$F$35:$F$36,$F$41))</f>
        <v>-533.82179022363027</v>
      </c>
      <c r="EAN88" s="294">
        <f>(EAN$87*$B101+SUM($F$8:$F$10)-((EAN$87*$B101+SUM($F$8:$F$10))/$F$11*$F$40)-($F$27*EAN$87/$D$7)-SUM($F$14:$F$26,$F$28:$F$33,$F$35:$F$36,$F$41))</f>
        <v>-533.82179022363027</v>
      </c>
      <c r="EAO88" s="294">
        <f>(EAO$87*$B101+SUM($F$8:$F$10)-((EAO$87*$B101+SUM($F$8:$F$10))/$F$11*$F$40)-($F$27*EAO$87/$D$7)-SUM($F$14:$F$26,$F$28:$F$33,$F$35:$F$36,$F$41))</f>
        <v>-533.82179022363027</v>
      </c>
      <c r="EAP88" s="294">
        <f>(EAP$87*$B101+SUM($F$8:$F$10)-((EAP$87*$B101+SUM($F$8:$F$10))/$F$11*$F$40)-($F$27*EAP$87/$D$7)-SUM($F$14:$F$26,$F$28:$F$33,$F$35:$F$36,$F$41))</f>
        <v>-533.82179022363027</v>
      </c>
      <c r="EAQ88" s="294">
        <f>(EAQ$87*$B101+SUM($F$8:$F$10)-((EAQ$87*$B101+SUM($F$8:$F$10))/$F$11*$F$40)-($F$27*EAQ$87/$D$7)-SUM($F$14:$F$26,$F$28:$F$33,$F$35:$F$36,$F$41))</f>
        <v>-533.82179022363027</v>
      </c>
      <c r="EAR88" s="294">
        <f>(EAR$87*$B101+SUM($F$8:$F$10)-((EAR$87*$B101+SUM($F$8:$F$10))/$F$11*$F$40)-($F$27*EAR$87/$D$7)-SUM($F$14:$F$26,$F$28:$F$33,$F$35:$F$36,$F$41))</f>
        <v>-533.82179022363027</v>
      </c>
      <c r="EAS88" s="294">
        <f>(EAS$87*$B101+SUM($F$8:$F$10)-((EAS$87*$B101+SUM($F$8:$F$10))/$F$11*$F$40)-($F$27*EAS$87/$D$7)-SUM($F$14:$F$26,$F$28:$F$33,$F$35:$F$36,$F$41))</f>
        <v>-533.82179022363027</v>
      </c>
      <c r="EAT88" s="294">
        <f>(EAT$87*$B101+SUM($F$8:$F$10)-((EAT$87*$B101+SUM($F$8:$F$10))/$F$11*$F$40)-($F$27*EAT$87/$D$7)-SUM($F$14:$F$26,$F$28:$F$33,$F$35:$F$36,$F$41))</f>
        <v>-533.82179022363027</v>
      </c>
      <c r="EAU88" s="294">
        <f>(EAU$87*$B101+SUM($F$8:$F$10)-((EAU$87*$B101+SUM($F$8:$F$10))/$F$11*$F$40)-($F$27*EAU$87/$D$7)-SUM($F$14:$F$26,$F$28:$F$33,$F$35:$F$36,$F$41))</f>
        <v>-533.82179022363027</v>
      </c>
      <c r="EAV88" s="294">
        <f>(EAV$87*$B101+SUM($F$8:$F$10)-((EAV$87*$B101+SUM($F$8:$F$10))/$F$11*$F$40)-($F$27*EAV$87/$D$7)-SUM($F$14:$F$26,$F$28:$F$33,$F$35:$F$36,$F$41))</f>
        <v>-533.82179022363027</v>
      </c>
      <c r="EAW88" s="294">
        <f>(EAW$87*$B101+SUM($F$8:$F$10)-((EAW$87*$B101+SUM($F$8:$F$10))/$F$11*$F$40)-($F$27*EAW$87/$D$7)-SUM($F$14:$F$26,$F$28:$F$33,$F$35:$F$36,$F$41))</f>
        <v>-533.82179022363027</v>
      </c>
      <c r="EAX88" s="294">
        <f>(EAX$87*$B101+SUM($F$8:$F$10)-((EAX$87*$B101+SUM($F$8:$F$10))/$F$11*$F$40)-($F$27*EAX$87/$D$7)-SUM($F$14:$F$26,$F$28:$F$33,$F$35:$F$36,$F$41))</f>
        <v>-533.82179022363027</v>
      </c>
      <c r="EAY88" s="294">
        <f>(EAY$87*$B101+SUM($F$8:$F$10)-((EAY$87*$B101+SUM($F$8:$F$10))/$F$11*$F$40)-($F$27*EAY$87/$D$7)-SUM($F$14:$F$26,$F$28:$F$33,$F$35:$F$36,$F$41))</f>
        <v>-533.82179022363027</v>
      </c>
      <c r="EAZ88" s="294">
        <f>(EAZ$87*$B101+SUM($F$8:$F$10)-((EAZ$87*$B101+SUM($F$8:$F$10))/$F$11*$F$40)-($F$27*EAZ$87/$D$7)-SUM($F$14:$F$26,$F$28:$F$33,$F$35:$F$36,$F$41))</f>
        <v>-533.82179022363027</v>
      </c>
      <c r="EBA88" s="294">
        <f>(EBA$87*$B101+SUM($F$8:$F$10)-((EBA$87*$B101+SUM($F$8:$F$10))/$F$11*$F$40)-($F$27*EBA$87/$D$7)-SUM($F$14:$F$26,$F$28:$F$33,$F$35:$F$36,$F$41))</f>
        <v>-533.82179022363027</v>
      </c>
      <c r="EBB88" s="294">
        <f>(EBB$87*$B101+SUM($F$8:$F$10)-((EBB$87*$B101+SUM($F$8:$F$10))/$F$11*$F$40)-($F$27*EBB$87/$D$7)-SUM($F$14:$F$26,$F$28:$F$33,$F$35:$F$36,$F$41))</f>
        <v>-533.82179022363027</v>
      </c>
      <c r="EBC88" s="294">
        <f>(EBC$87*$B101+SUM($F$8:$F$10)-((EBC$87*$B101+SUM($F$8:$F$10))/$F$11*$F$40)-($F$27*EBC$87/$D$7)-SUM($F$14:$F$26,$F$28:$F$33,$F$35:$F$36,$F$41))</f>
        <v>-533.82179022363027</v>
      </c>
      <c r="EBD88" s="294">
        <f>(EBD$87*$B101+SUM($F$8:$F$10)-((EBD$87*$B101+SUM($F$8:$F$10))/$F$11*$F$40)-($F$27*EBD$87/$D$7)-SUM($F$14:$F$26,$F$28:$F$33,$F$35:$F$36,$F$41))</f>
        <v>-533.82179022363027</v>
      </c>
      <c r="EBE88" s="294">
        <f>(EBE$87*$B101+SUM($F$8:$F$10)-((EBE$87*$B101+SUM($F$8:$F$10))/$F$11*$F$40)-($F$27*EBE$87/$D$7)-SUM($F$14:$F$26,$F$28:$F$33,$F$35:$F$36,$F$41))</f>
        <v>-533.82179022363027</v>
      </c>
      <c r="EBF88" s="294">
        <f>(EBF$87*$B101+SUM($F$8:$F$10)-((EBF$87*$B101+SUM($F$8:$F$10))/$F$11*$F$40)-($F$27*EBF$87/$D$7)-SUM($F$14:$F$26,$F$28:$F$33,$F$35:$F$36,$F$41))</f>
        <v>-533.82179022363027</v>
      </c>
      <c r="EBG88" s="294">
        <f>(EBG$87*$B101+SUM($F$8:$F$10)-((EBG$87*$B101+SUM($F$8:$F$10))/$F$11*$F$40)-($F$27*EBG$87/$D$7)-SUM($F$14:$F$26,$F$28:$F$33,$F$35:$F$36,$F$41))</f>
        <v>-533.82179022363027</v>
      </c>
      <c r="EBH88" s="294">
        <f>(EBH$87*$B101+SUM($F$8:$F$10)-((EBH$87*$B101+SUM($F$8:$F$10))/$F$11*$F$40)-($F$27*EBH$87/$D$7)-SUM($F$14:$F$26,$F$28:$F$33,$F$35:$F$36,$F$41))</f>
        <v>-533.82179022363027</v>
      </c>
      <c r="EBI88" s="294">
        <f>(EBI$87*$B101+SUM($F$8:$F$10)-((EBI$87*$B101+SUM($F$8:$F$10))/$F$11*$F$40)-($F$27*EBI$87/$D$7)-SUM($F$14:$F$26,$F$28:$F$33,$F$35:$F$36,$F$41))</f>
        <v>-533.82179022363027</v>
      </c>
      <c r="EBJ88" s="294">
        <f>(EBJ$87*$B101+SUM($F$8:$F$10)-((EBJ$87*$B101+SUM($F$8:$F$10))/$F$11*$F$40)-($F$27*EBJ$87/$D$7)-SUM($F$14:$F$26,$F$28:$F$33,$F$35:$F$36,$F$41))</f>
        <v>-533.82179022363027</v>
      </c>
      <c r="EBK88" s="294">
        <f>(EBK$87*$B101+SUM($F$8:$F$10)-((EBK$87*$B101+SUM($F$8:$F$10))/$F$11*$F$40)-($F$27*EBK$87/$D$7)-SUM($F$14:$F$26,$F$28:$F$33,$F$35:$F$36,$F$41))</f>
        <v>-533.82179022363027</v>
      </c>
      <c r="EBL88" s="294">
        <f>(EBL$87*$B101+SUM($F$8:$F$10)-((EBL$87*$B101+SUM($F$8:$F$10))/$F$11*$F$40)-($F$27*EBL$87/$D$7)-SUM($F$14:$F$26,$F$28:$F$33,$F$35:$F$36,$F$41))</f>
        <v>-533.82179022363027</v>
      </c>
      <c r="EBM88" s="294">
        <f>(EBM$87*$B101+SUM($F$8:$F$10)-((EBM$87*$B101+SUM($F$8:$F$10))/$F$11*$F$40)-($F$27*EBM$87/$D$7)-SUM($F$14:$F$26,$F$28:$F$33,$F$35:$F$36,$F$41))</f>
        <v>-533.82179022363027</v>
      </c>
      <c r="EBN88" s="294">
        <f>(EBN$87*$B101+SUM($F$8:$F$10)-((EBN$87*$B101+SUM($F$8:$F$10))/$F$11*$F$40)-($F$27*EBN$87/$D$7)-SUM($F$14:$F$26,$F$28:$F$33,$F$35:$F$36,$F$41))</f>
        <v>-533.82179022363027</v>
      </c>
      <c r="EBO88" s="294">
        <f>(EBO$87*$B101+SUM($F$8:$F$10)-((EBO$87*$B101+SUM($F$8:$F$10))/$F$11*$F$40)-($F$27*EBO$87/$D$7)-SUM($F$14:$F$26,$F$28:$F$33,$F$35:$F$36,$F$41))</f>
        <v>-533.82179022363027</v>
      </c>
      <c r="EBP88" s="294">
        <f>(EBP$87*$B101+SUM($F$8:$F$10)-((EBP$87*$B101+SUM($F$8:$F$10))/$F$11*$F$40)-($F$27*EBP$87/$D$7)-SUM($F$14:$F$26,$F$28:$F$33,$F$35:$F$36,$F$41))</f>
        <v>-533.82179022363027</v>
      </c>
      <c r="EBQ88" s="294">
        <f>(EBQ$87*$B101+SUM($F$8:$F$10)-((EBQ$87*$B101+SUM($F$8:$F$10))/$F$11*$F$40)-($F$27*EBQ$87/$D$7)-SUM($F$14:$F$26,$F$28:$F$33,$F$35:$F$36,$F$41))</f>
        <v>-533.82179022363027</v>
      </c>
      <c r="EBR88" s="294">
        <f>(EBR$87*$B101+SUM($F$8:$F$10)-((EBR$87*$B101+SUM($F$8:$F$10))/$F$11*$F$40)-($F$27*EBR$87/$D$7)-SUM($F$14:$F$26,$F$28:$F$33,$F$35:$F$36,$F$41))</f>
        <v>-533.82179022363027</v>
      </c>
      <c r="EBS88" s="294">
        <f>(EBS$87*$B101+SUM($F$8:$F$10)-((EBS$87*$B101+SUM($F$8:$F$10))/$F$11*$F$40)-($F$27*EBS$87/$D$7)-SUM($F$14:$F$26,$F$28:$F$33,$F$35:$F$36,$F$41))</f>
        <v>-533.82179022363027</v>
      </c>
      <c r="EBT88" s="294">
        <f>(EBT$87*$B101+SUM($F$8:$F$10)-((EBT$87*$B101+SUM($F$8:$F$10))/$F$11*$F$40)-($F$27*EBT$87/$D$7)-SUM($F$14:$F$26,$F$28:$F$33,$F$35:$F$36,$F$41))</f>
        <v>-533.82179022363027</v>
      </c>
      <c r="EBU88" s="294">
        <f>(EBU$87*$B101+SUM($F$8:$F$10)-((EBU$87*$B101+SUM($F$8:$F$10))/$F$11*$F$40)-($F$27*EBU$87/$D$7)-SUM($F$14:$F$26,$F$28:$F$33,$F$35:$F$36,$F$41))</f>
        <v>-533.82179022363027</v>
      </c>
      <c r="EBV88" s="294">
        <f>(EBV$87*$B101+SUM($F$8:$F$10)-((EBV$87*$B101+SUM($F$8:$F$10))/$F$11*$F$40)-($F$27*EBV$87/$D$7)-SUM($F$14:$F$26,$F$28:$F$33,$F$35:$F$36,$F$41))</f>
        <v>-533.82179022363027</v>
      </c>
      <c r="EBW88" s="294">
        <f>(EBW$87*$B101+SUM($F$8:$F$10)-((EBW$87*$B101+SUM($F$8:$F$10))/$F$11*$F$40)-($F$27*EBW$87/$D$7)-SUM($F$14:$F$26,$F$28:$F$33,$F$35:$F$36,$F$41))</f>
        <v>-533.82179022363027</v>
      </c>
      <c r="EBX88" s="294">
        <f>(EBX$87*$B101+SUM($F$8:$F$10)-((EBX$87*$B101+SUM($F$8:$F$10))/$F$11*$F$40)-($F$27*EBX$87/$D$7)-SUM($F$14:$F$26,$F$28:$F$33,$F$35:$F$36,$F$41))</f>
        <v>-533.82179022363027</v>
      </c>
      <c r="EBY88" s="294">
        <f>(EBY$87*$B101+SUM($F$8:$F$10)-((EBY$87*$B101+SUM($F$8:$F$10))/$F$11*$F$40)-($F$27*EBY$87/$D$7)-SUM($F$14:$F$26,$F$28:$F$33,$F$35:$F$36,$F$41))</f>
        <v>-533.82179022363027</v>
      </c>
      <c r="EBZ88" s="294">
        <f>(EBZ$87*$B101+SUM($F$8:$F$10)-((EBZ$87*$B101+SUM($F$8:$F$10))/$F$11*$F$40)-($F$27*EBZ$87/$D$7)-SUM($F$14:$F$26,$F$28:$F$33,$F$35:$F$36,$F$41))</f>
        <v>-533.82179022363027</v>
      </c>
      <c r="ECA88" s="294">
        <f>(ECA$87*$B101+SUM($F$8:$F$10)-((ECA$87*$B101+SUM($F$8:$F$10))/$F$11*$F$40)-($F$27*ECA$87/$D$7)-SUM($F$14:$F$26,$F$28:$F$33,$F$35:$F$36,$F$41))</f>
        <v>-533.82179022363027</v>
      </c>
      <c r="ECB88" s="294">
        <f>(ECB$87*$B101+SUM($F$8:$F$10)-((ECB$87*$B101+SUM($F$8:$F$10))/$F$11*$F$40)-($F$27*ECB$87/$D$7)-SUM($F$14:$F$26,$F$28:$F$33,$F$35:$F$36,$F$41))</f>
        <v>-533.82179022363027</v>
      </c>
      <c r="ECC88" s="294">
        <f>(ECC$87*$B101+SUM($F$8:$F$10)-((ECC$87*$B101+SUM($F$8:$F$10))/$F$11*$F$40)-($F$27*ECC$87/$D$7)-SUM($F$14:$F$26,$F$28:$F$33,$F$35:$F$36,$F$41))</f>
        <v>-533.82179022363027</v>
      </c>
      <c r="ECD88" s="294">
        <f>(ECD$87*$B101+SUM($F$8:$F$10)-((ECD$87*$B101+SUM($F$8:$F$10))/$F$11*$F$40)-($F$27*ECD$87/$D$7)-SUM($F$14:$F$26,$F$28:$F$33,$F$35:$F$36,$F$41))</f>
        <v>-533.82179022363027</v>
      </c>
      <c r="ECE88" s="294">
        <f>(ECE$87*$B101+SUM($F$8:$F$10)-((ECE$87*$B101+SUM($F$8:$F$10))/$F$11*$F$40)-($F$27*ECE$87/$D$7)-SUM($F$14:$F$26,$F$28:$F$33,$F$35:$F$36,$F$41))</f>
        <v>-533.82179022363027</v>
      </c>
      <c r="ECF88" s="294">
        <f>(ECF$87*$B101+SUM($F$8:$F$10)-((ECF$87*$B101+SUM($F$8:$F$10))/$F$11*$F$40)-($F$27*ECF$87/$D$7)-SUM($F$14:$F$26,$F$28:$F$33,$F$35:$F$36,$F$41))</f>
        <v>-533.82179022363027</v>
      </c>
      <c r="ECG88" s="294">
        <f>(ECG$87*$B101+SUM($F$8:$F$10)-((ECG$87*$B101+SUM($F$8:$F$10))/$F$11*$F$40)-($F$27*ECG$87/$D$7)-SUM($F$14:$F$26,$F$28:$F$33,$F$35:$F$36,$F$41))</f>
        <v>-533.82179022363027</v>
      </c>
      <c r="ECH88" s="294">
        <f>(ECH$87*$B101+SUM($F$8:$F$10)-((ECH$87*$B101+SUM($F$8:$F$10))/$F$11*$F$40)-($F$27*ECH$87/$D$7)-SUM($F$14:$F$26,$F$28:$F$33,$F$35:$F$36,$F$41))</f>
        <v>-533.82179022363027</v>
      </c>
      <c r="ECI88" s="294">
        <f>(ECI$87*$B101+SUM($F$8:$F$10)-((ECI$87*$B101+SUM($F$8:$F$10))/$F$11*$F$40)-($F$27*ECI$87/$D$7)-SUM($F$14:$F$26,$F$28:$F$33,$F$35:$F$36,$F$41))</f>
        <v>-533.82179022363027</v>
      </c>
      <c r="ECJ88" s="294">
        <f>(ECJ$87*$B101+SUM($F$8:$F$10)-((ECJ$87*$B101+SUM($F$8:$F$10))/$F$11*$F$40)-($F$27*ECJ$87/$D$7)-SUM($F$14:$F$26,$F$28:$F$33,$F$35:$F$36,$F$41))</f>
        <v>-533.82179022363027</v>
      </c>
      <c r="ECK88" s="294">
        <f>(ECK$87*$B101+SUM($F$8:$F$10)-((ECK$87*$B101+SUM($F$8:$F$10))/$F$11*$F$40)-($F$27*ECK$87/$D$7)-SUM($F$14:$F$26,$F$28:$F$33,$F$35:$F$36,$F$41))</f>
        <v>-533.82179022363027</v>
      </c>
      <c r="ECL88" s="294">
        <f>(ECL$87*$B101+SUM($F$8:$F$10)-((ECL$87*$B101+SUM($F$8:$F$10))/$F$11*$F$40)-($F$27*ECL$87/$D$7)-SUM($F$14:$F$26,$F$28:$F$33,$F$35:$F$36,$F$41))</f>
        <v>-533.82179022363027</v>
      </c>
      <c r="ECM88" s="294">
        <f>(ECM$87*$B101+SUM($F$8:$F$10)-((ECM$87*$B101+SUM($F$8:$F$10))/$F$11*$F$40)-($F$27*ECM$87/$D$7)-SUM($F$14:$F$26,$F$28:$F$33,$F$35:$F$36,$F$41))</f>
        <v>-533.82179022363027</v>
      </c>
      <c r="ECN88" s="294">
        <f>(ECN$87*$B101+SUM($F$8:$F$10)-((ECN$87*$B101+SUM($F$8:$F$10))/$F$11*$F$40)-($F$27*ECN$87/$D$7)-SUM($F$14:$F$26,$F$28:$F$33,$F$35:$F$36,$F$41))</f>
        <v>-533.82179022363027</v>
      </c>
      <c r="ECO88" s="294">
        <f>(ECO$87*$B101+SUM($F$8:$F$10)-((ECO$87*$B101+SUM($F$8:$F$10))/$F$11*$F$40)-($F$27*ECO$87/$D$7)-SUM($F$14:$F$26,$F$28:$F$33,$F$35:$F$36,$F$41))</f>
        <v>-533.82179022363027</v>
      </c>
      <c r="ECP88" s="294">
        <f>(ECP$87*$B101+SUM($F$8:$F$10)-((ECP$87*$B101+SUM($F$8:$F$10))/$F$11*$F$40)-($F$27*ECP$87/$D$7)-SUM($F$14:$F$26,$F$28:$F$33,$F$35:$F$36,$F$41))</f>
        <v>-533.82179022363027</v>
      </c>
      <c r="ECQ88" s="294">
        <f>(ECQ$87*$B101+SUM($F$8:$F$10)-((ECQ$87*$B101+SUM($F$8:$F$10))/$F$11*$F$40)-($F$27*ECQ$87/$D$7)-SUM($F$14:$F$26,$F$28:$F$33,$F$35:$F$36,$F$41))</f>
        <v>-533.82179022363027</v>
      </c>
      <c r="ECR88" s="294">
        <f>(ECR$87*$B101+SUM($F$8:$F$10)-((ECR$87*$B101+SUM($F$8:$F$10))/$F$11*$F$40)-($F$27*ECR$87/$D$7)-SUM($F$14:$F$26,$F$28:$F$33,$F$35:$F$36,$F$41))</f>
        <v>-533.82179022363027</v>
      </c>
      <c r="ECS88" s="294">
        <f>(ECS$87*$B101+SUM($F$8:$F$10)-((ECS$87*$B101+SUM($F$8:$F$10))/$F$11*$F$40)-($F$27*ECS$87/$D$7)-SUM($F$14:$F$26,$F$28:$F$33,$F$35:$F$36,$F$41))</f>
        <v>-533.82179022363027</v>
      </c>
      <c r="ECT88" s="294">
        <f>(ECT$87*$B101+SUM($F$8:$F$10)-((ECT$87*$B101+SUM($F$8:$F$10))/$F$11*$F$40)-($F$27*ECT$87/$D$7)-SUM($F$14:$F$26,$F$28:$F$33,$F$35:$F$36,$F$41))</f>
        <v>-533.82179022363027</v>
      </c>
      <c r="ECU88" s="294">
        <f>(ECU$87*$B101+SUM($F$8:$F$10)-((ECU$87*$B101+SUM($F$8:$F$10))/$F$11*$F$40)-($F$27*ECU$87/$D$7)-SUM($F$14:$F$26,$F$28:$F$33,$F$35:$F$36,$F$41))</f>
        <v>-533.82179022363027</v>
      </c>
      <c r="ECV88" s="294">
        <f>(ECV$87*$B101+SUM($F$8:$F$10)-((ECV$87*$B101+SUM($F$8:$F$10))/$F$11*$F$40)-($F$27*ECV$87/$D$7)-SUM($F$14:$F$26,$F$28:$F$33,$F$35:$F$36,$F$41))</f>
        <v>-533.82179022363027</v>
      </c>
      <c r="ECW88" s="294">
        <f>(ECW$87*$B101+SUM($F$8:$F$10)-((ECW$87*$B101+SUM($F$8:$F$10))/$F$11*$F$40)-($F$27*ECW$87/$D$7)-SUM($F$14:$F$26,$F$28:$F$33,$F$35:$F$36,$F$41))</f>
        <v>-533.82179022363027</v>
      </c>
      <c r="ECX88" s="294">
        <f>(ECX$87*$B101+SUM($F$8:$F$10)-((ECX$87*$B101+SUM($F$8:$F$10))/$F$11*$F$40)-($F$27*ECX$87/$D$7)-SUM($F$14:$F$26,$F$28:$F$33,$F$35:$F$36,$F$41))</f>
        <v>-533.82179022363027</v>
      </c>
      <c r="ECY88" s="294">
        <f>(ECY$87*$B101+SUM($F$8:$F$10)-((ECY$87*$B101+SUM($F$8:$F$10))/$F$11*$F$40)-($F$27*ECY$87/$D$7)-SUM($F$14:$F$26,$F$28:$F$33,$F$35:$F$36,$F$41))</f>
        <v>-533.82179022363027</v>
      </c>
      <c r="ECZ88" s="294">
        <f>(ECZ$87*$B101+SUM($F$8:$F$10)-((ECZ$87*$B101+SUM($F$8:$F$10))/$F$11*$F$40)-($F$27*ECZ$87/$D$7)-SUM($F$14:$F$26,$F$28:$F$33,$F$35:$F$36,$F$41))</f>
        <v>-533.82179022363027</v>
      </c>
      <c r="EDA88" s="294">
        <f>(EDA$87*$B101+SUM($F$8:$F$10)-((EDA$87*$B101+SUM($F$8:$F$10))/$F$11*$F$40)-($F$27*EDA$87/$D$7)-SUM($F$14:$F$26,$F$28:$F$33,$F$35:$F$36,$F$41))</f>
        <v>-533.82179022363027</v>
      </c>
      <c r="EDB88" s="294">
        <f>(EDB$87*$B101+SUM($F$8:$F$10)-((EDB$87*$B101+SUM($F$8:$F$10))/$F$11*$F$40)-($F$27*EDB$87/$D$7)-SUM($F$14:$F$26,$F$28:$F$33,$F$35:$F$36,$F$41))</f>
        <v>-533.82179022363027</v>
      </c>
      <c r="EDC88" s="294">
        <f>(EDC$87*$B101+SUM($F$8:$F$10)-((EDC$87*$B101+SUM($F$8:$F$10))/$F$11*$F$40)-($F$27*EDC$87/$D$7)-SUM($F$14:$F$26,$F$28:$F$33,$F$35:$F$36,$F$41))</f>
        <v>-533.82179022363027</v>
      </c>
      <c r="EDD88" s="294">
        <f>(EDD$87*$B101+SUM($F$8:$F$10)-((EDD$87*$B101+SUM($F$8:$F$10))/$F$11*$F$40)-($F$27*EDD$87/$D$7)-SUM($F$14:$F$26,$F$28:$F$33,$F$35:$F$36,$F$41))</f>
        <v>-533.82179022363027</v>
      </c>
      <c r="EDE88" s="294">
        <f>(EDE$87*$B101+SUM($F$8:$F$10)-((EDE$87*$B101+SUM($F$8:$F$10))/$F$11*$F$40)-($F$27*EDE$87/$D$7)-SUM($F$14:$F$26,$F$28:$F$33,$F$35:$F$36,$F$41))</f>
        <v>-533.82179022363027</v>
      </c>
      <c r="EDF88" s="294">
        <f>(EDF$87*$B101+SUM($F$8:$F$10)-((EDF$87*$B101+SUM($F$8:$F$10))/$F$11*$F$40)-($F$27*EDF$87/$D$7)-SUM($F$14:$F$26,$F$28:$F$33,$F$35:$F$36,$F$41))</f>
        <v>-533.82179022363027</v>
      </c>
      <c r="EDG88" s="294">
        <f>(EDG$87*$B101+SUM($F$8:$F$10)-((EDG$87*$B101+SUM($F$8:$F$10))/$F$11*$F$40)-($F$27*EDG$87/$D$7)-SUM($F$14:$F$26,$F$28:$F$33,$F$35:$F$36,$F$41))</f>
        <v>-533.82179022363027</v>
      </c>
      <c r="EDH88" s="294">
        <f>(EDH$87*$B101+SUM($F$8:$F$10)-((EDH$87*$B101+SUM($F$8:$F$10))/$F$11*$F$40)-($F$27*EDH$87/$D$7)-SUM($F$14:$F$26,$F$28:$F$33,$F$35:$F$36,$F$41))</f>
        <v>-533.82179022363027</v>
      </c>
      <c r="EDI88" s="294">
        <f>(EDI$87*$B101+SUM($F$8:$F$10)-((EDI$87*$B101+SUM($F$8:$F$10))/$F$11*$F$40)-($F$27*EDI$87/$D$7)-SUM($F$14:$F$26,$F$28:$F$33,$F$35:$F$36,$F$41))</f>
        <v>-533.82179022363027</v>
      </c>
      <c r="EDJ88" s="294">
        <f>(EDJ$87*$B101+SUM($F$8:$F$10)-((EDJ$87*$B101+SUM($F$8:$F$10))/$F$11*$F$40)-($F$27*EDJ$87/$D$7)-SUM($F$14:$F$26,$F$28:$F$33,$F$35:$F$36,$F$41))</f>
        <v>-533.82179022363027</v>
      </c>
      <c r="EDK88" s="294">
        <f>(EDK$87*$B101+SUM($F$8:$F$10)-((EDK$87*$B101+SUM($F$8:$F$10))/$F$11*$F$40)-($F$27*EDK$87/$D$7)-SUM($F$14:$F$26,$F$28:$F$33,$F$35:$F$36,$F$41))</f>
        <v>-533.82179022363027</v>
      </c>
      <c r="EDL88" s="294">
        <f>(EDL$87*$B101+SUM($F$8:$F$10)-((EDL$87*$B101+SUM($F$8:$F$10))/$F$11*$F$40)-($F$27*EDL$87/$D$7)-SUM($F$14:$F$26,$F$28:$F$33,$F$35:$F$36,$F$41))</f>
        <v>-533.82179022363027</v>
      </c>
      <c r="EDM88" s="294">
        <f>(EDM$87*$B101+SUM($F$8:$F$10)-((EDM$87*$B101+SUM($F$8:$F$10))/$F$11*$F$40)-($F$27*EDM$87/$D$7)-SUM($F$14:$F$26,$F$28:$F$33,$F$35:$F$36,$F$41))</f>
        <v>-533.82179022363027</v>
      </c>
      <c r="EDN88" s="294">
        <f>(EDN$87*$B101+SUM($F$8:$F$10)-((EDN$87*$B101+SUM($F$8:$F$10))/$F$11*$F$40)-($F$27*EDN$87/$D$7)-SUM($F$14:$F$26,$F$28:$F$33,$F$35:$F$36,$F$41))</f>
        <v>-533.82179022363027</v>
      </c>
      <c r="EDO88" s="294">
        <f>(EDO$87*$B101+SUM($F$8:$F$10)-((EDO$87*$B101+SUM($F$8:$F$10))/$F$11*$F$40)-($F$27*EDO$87/$D$7)-SUM($F$14:$F$26,$F$28:$F$33,$F$35:$F$36,$F$41))</f>
        <v>-533.82179022363027</v>
      </c>
      <c r="EDP88" s="294">
        <f>(EDP$87*$B101+SUM($F$8:$F$10)-((EDP$87*$B101+SUM($F$8:$F$10))/$F$11*$F$40)-($F$27*EDP$87/$D$7)-SUM($F$14:$F$26,$F$28:$F$33,$F$35:$F$36,$F$41))</f>
        <v>-533.82179022363027</v>
      </c>
      <c r="EDQ88" s="294">
        <f>(EDQ$87*$B101+SUM($F$8:$F$10)-((EDQ$87*$B101+SUM($F$8:$F$10))/$F$11*$F$40)-($F$27*EDQ$87/$D$7)-SUM($F$14:$F$26,$F$28:$F$33,$F$35:$F$36,$F$41))</f>
        <v>-533.82179022363027</v>
      </c>
      <c r="EDR88" s="294">
        <f>(EDR$87*$B101+SUM($F$8:$F$10)-((EDR$87*$B101+SUM($F$8:$F$10))/$F$11*$F$40)-($F$27*EDR$87/$D$7)-SUM($F$14:$F$26,$F$28:$F$33,$F$35:$F$36,$F$41))</f>
        <v>-533.82179022363027</v>
      </c>
      <c r="EDS88" s="294">
        <f>(EDS$87*$B101+SUM($F$8:$F$10)-((EDS$87*$B101+SUM($F$8:$F$10))/$F$11*$F$40)-($F$27*EDS$87/$D$7)-SUM($F$14:$F$26,$F$28:$F$33,$F$35:$F$36,$F$41))</f>
        <v>-533.82179022363027</v>
      </c>
      <c r="EDT88" s="294">
        <f>(EDT$87*$B101+SUM($F$8:$F$10)-((EDT$87*$B101+SUM($F$8:$F$10))/$F$11*$F$40)-($F$27*EDT$87/$D$7)-SUM($F$14:$F$26,$F$28:$F$33,$F$35:$F$36,$F$41))</f>
        <v>-533.82179022363027</v>
      </c>
      <c r="EDU88" s="294">
        <f>(EDU$87*$B101+SUM($F$8:$F$10)-((EDU$87*$B101+SUM($F$8:$F$10))/$F$11*$F$40)-($F$27*EDU$87/$D$7)-SUM($F$14:$F$26,$F$28:$F$33,$F$35:$F$36,$F$41))</f>
        <v>-533.82179022363027</v>
      </c>
      <c r="EDV88" s="294">
        <f>(EDV$87*$B101+SUM($F$8:$F$10)-((EDV$87*$B101+SUM($F$8:$F$10))/$F$11*$F$40)-($F$27*EDV$87/$D$7)-SUM($F$14:$F$26,$F$28:$F$33,$F$35:$F$36,$F$41))</f>
        <v>-533.82179022363027</v>
      </c>
      <c r="EDW88" s="294">
        <f>(EDW$87*$B101+SUM($F$8:$F$10)-((EDW$87*$B101+SUM($F$8:$F$10))/$F$11*$F$40)-($F$27*EDW$87/$D$7)-SUM($F$14:$F$26,$F$28:$F$33,$F$35:$F$36,$F$41))</f>
        <v>-533.82179022363027</v>
      </c>
      <c r="EDX88" s="294">
        <f>(EDX$87*$B101+SUM($F$8:$F$10)-((EDX$87*$B101+SUM($F$8:$F$10))/$F$11*$F$40)-($F$27*EDX$87/$D$7)-SUM($F$14:$F$26,$F$28:$F$33,$F$35:$F$36,$F$41))</f>
        <v>-533.82179022363027</v>
      </c>
      <c r="EDY88" s="294">
        <f>(EDY$87*$B101+SUM($F$8:$F$10)-((EDY$87*$B101+SUM($F$8:$F$10))/$F$11*$F$40)-($F$27*EDY$87/$D$7)-SUM($F$14:$F$26,$F$28:$F$33,$F$35:$F$36,$F$41))</f>
        <v>-533.82179022363027</v>
      </c>
      <c r="EDZ88" s="294">
        <f>(EDZ$87*$B101+SUM($F$8:$F$10)-((EDZ$87*$B101+SUM($F$8:$F$10))/$F$11*$F$40)-($F$27*EDZ$87/$D$7)-SUM($F$14:$F$26,$F$28:$F$33,$F$35:$F$36,$F$41))</f>
        <v>-533.82179022363027</v>
      </c>
      <c r="EEA88" s="294">
        <f>(EEA$87*$B101+SUM($F$8:$F$10)-((EEA$87*$B101+SUM($F$8:$F$10))/$F$11*$F$40)-($F$27*EEA$87/$D$7)-SUM($F$14:$F$26,$F$28:$F$33,$F$35:$F$36,$F$41))</f>
        <v>-533.82179022363027</v>
      </c>
      <c r="EEB88" s="294">
        <f>(EEB$87*$B101+SUM($F$8:$F$10)-((EEB$87*$B101+SUM($F$8:$F$10))/$F$11*$F$40)-($F$27*EEB$87/$D$7)-SUM($F$14:$F$26,$F$28:$F$33,$F$35:$F$36,$F$41))</f>
        <v>-533.82179022363027</v>
      </c>
      <c r="EEC88" s="294">
        <f>(EEC$87*$B101+SUM($F$8:$F$10)-((EEC$87*$B101+SUM($F$8:$F$10))/$F$11*$F$40)-($F$27*EEC$87/$D$7)-SUM($F$14:$F$26,$F$28:$F$33,$F$35:$F$36,$F$41))</f>
        <v>-533.82179022363027</v>
      </c>
      <c r="EED88" s="294">
        <f>(EED$87*$B101+SUM($F$8:$F$10)-((EED$87*$B101+SUM($F$8:$F$10))/$F$11*$F$40)-($F$27*EED$87/$D$7)-SUM($F$14:$F$26,$F$28:$F$33,$F$35:$F$36,$F$41))</f>
        <v>-533.82179022363027</v>
      </c>
      <c r="EEE88" s="294">
        <f>(EEE$87*$B101+SUM($F$8:$F$10)-((EEE$87*$B101+SUM($F$8:$F$10))/$F$11*$F$40)-($F$27*EEE$87/$D$7)-SUM($F$14:$F$26,$F$28:$F$33,$F$35:$F$36,$F$41))</f>
        <v>-533.82179022363027</v>
      </c>
      <c r="EEF88" s="294">
        <f>(EEF$87*$B101+SUM($F$8:$F$10)-((EEF$87*$B101+SUM($F$8:$F$10))/$F$11*$F$40)-($F$27*EEF$87/$D$7)-SUM($F$14:$F$26,$F$28:$F$33,$F$35:$F$36,$F$41))</f>
        <v>-533.82179022363027</v>
      </c>
      <c r="EEG88" s="294">
        <f>(EEG$87*$B101+SUM($F$8:$F$10)-((EEG$87*$B101+SUM($F$8:$F$10))/$F$11*$F$40)-($F$27*EEG$87/$D$7)-SUM($F$14:$F$26,$F$28:$F$33,$F$35:$F$36,$F$41))</f>
        <v>-533.82179022363027</v>
      </c>
      <c r="EEH88" s="294">
        <f>(EEH$87*$B101+SUM($F$8:$F$10)-((EEH$87*$B101+SUM($F$8:$F$10))/$F$11*$F$40)-($F$27*EEH$87/$D$7)-SUM($F$14:$F$26,$F$28:$F$33,$F$35:$F$36,$F$41))</f>
        <v>-533.82179022363027</v>
      </c>
      <c r="EEI88" s="294">
        <f>(EEI$87*$B101+SUM($F$8:$F$10)-((EEI$87*$B101+SUM($F$8:$F$10))/$F$11*$F$40)-($F$27*EEI$87/$D$7)-SUM($F$14:$F$26,$F$28:$F$33,$F$35:$F$36,$F$41))</f>
        <v>-533.82179022363027</v>
      </c>
      <c r="EEJ88" s="294">
        <f>(EEJ$87*$B101+SUM($F$8:$F$10)-((EEJ$87*$B101+SUM($F$8:$F$10))/$F$11*$F$40)-($F$27*EEJ$87/$D$7)-SUM($F$14:$F$26,$F$28:$F$33,$F$35:$F$36,$F$41))</f>
        <v>-533.82179022363027</v>
      </c>
      <c r="EEK88" s="294">
        <f>(EEK$87*$B101+SUM($F$8:$F$10)-((EEK$87*$B101+SUM($F$8:$F$10))/$F$11*$F$40)-($F$27*EEK$87/$D$7)-SUM($F$14:$F$26,$F$28:$F$33,$F$35:$F$36,$F$41))</f>
        <v>-533.82179022363027</v>
      </c>
      <c r="EEL88" s="294">
        <f>(EEL$87*$B101+SUM($F$8:$F$10)-((EEL$87*$B101+SUM($F$8:$F$10))/$F$11*$F$40)-($F$27*EEL$87/$D$7)-SUM($F$14:$F$26,$F$28:$F$33,$F$35:$F$36,$F$41))</f>
        <v>-533.82179022363027</v>
      </c>
      <c r="EEM88" s="294">
        <f>(EEM$87*$B101+SUM($F$8:$F$10)-((EEM$87*$B101+SUM($F$8:$F$10))/$F$11*$F$40)-($F$27*EEM$87/$D$7)-SUM($F$14:$F$26,$F$28:$F$33,$F$35:$F$36,$F$41))</f>
        <v>-533.82179022363027</v>
      </c>
      <c r="EEN88" s="294">
        <f>(EEN$87*$B101+SUM($F$8:$F$10)-((EEN$87*$B101+SUM($F$8:$F$10))/$F$11*$F$40)-($F$27*EEN$87/$D$7)-SUM($F$14:$F$26,$F$28:$F$33,$F$35:$F$36,$F$41))</f>
        <v>-533.82179022363027</v>
      </c>
      <c r="EEO88" s="294">
        <f>(EEO$87*$B101+SUM($F$8:$F$10)-((EEO$87*$B101+SUM($F$8:$F$10))/$F$11*$F$40)-($F$27*EEO$87/$D$7)-SUM($F$14:$F$26,$F$28:$F$33,$F$35:$F$36,$F$41))</f>
        <v>-533.82179022363027</v>
      </c>
      <c r="EEP88" s="294">
        <f>(EEP$87*$B101+SUM($F$8:$F$10)-((EEP$87*$B101+SUM($F$8:$F$10))/$F$11*$F$40)-($F$27*EEP$87/$D$7)-SUM($F$14:$F$26,$F$28:$F$33,$F$35:$F$36,$F$41))</f>
        <v>-533.82179022363027</v>
      </c>
      <c r="EEQ88" s="294">
        <f>(EEQ$87*$B101+SUM($F$8:$F$10)-((EEQ$87*$B101+SUM($F$8:$F$10))/$F$11*$F$40)-($F$27*EEQ$87/$D$7)-SUM($F$14:$F$26,$F$28:$F$33,$F$35:$F$36,$F$41))</f>
        <v>-533.82179022363027</v>
      </c>
      <c r="EER88" s="294">
        <f>(EER$87*$B101+SUM($F$8:$F$10)-((EER$87*$B101+SUM($F$8:$F$10))/$F$11*$F$40)-($F$27*EER$87/$D$7)-SUM($F$14:$F$26,$F$28:$F$33,$F$35:$F$36,$F$41))</f>
        <v>-533.82179022363027</v>
      </c>
      <c r="EES88" s="294">
        <f>(EES$87*$B101+SUM($F$8:$F$10)-((EES$87*$B101+SUM($F$8:$F$10))/$F$11*$F$40)-($F$27*EES$87/$D$7)-SUM($F$14:$F$26,$F$28:$F$33,$F$35:$F$36,$F$41))</f>
        <v>-533.82179022363027</v>
      </c>
      <c r="EET88" s="294">
        <f>(EET$87*$B101+SUM($F$8:$F$10)-((EET$87*$B101+SUM($F$8:$F$10))/$F$11*$F$40)-($F$27*EET$87/$D$7)-SUM($F$14:$F$26,$F$28:$F$33,$F$35:$F$36,$F$41))</f>
        <v>-533.82179022363027</v>
      </c>
      <c r="EEU88" s="294">
        <f>(EEU$87*$B101+SUM($F$8:$F$10)-((EEU$87*$B101+SUM($F$8:$F$10))/$F$11*$F$40)-($F$27*EEU$87/$D$7)-SUM($F$14:$F$26,$F$28:$F$33,$F$35:$F$36,$F$41))</f>
        <v>-533.82179022363027</v>
      </c>
      <c r="EEV88" s="294">
        <f>(EEV$87*$B101+SUM($F$8:$F$10)-((EEV$87*$B101+SUM($F$8:$F$10))/$F$11*$F$40)-($F$27*EEV$87/$D$7)-SUM($F$14:$F$26,$F$28:$F$33,$F$35:$F$36,$F$41))</f>
        <v>-533.82179022363027</v>
      </c>
      <c r="EEW88" s="294">
        <f>(EEW$87*$B101+SUM($F$8:$F$10)-((EEW$87*$B101+SUM($F$8:$F$10))/$F$11*$F$40)-($F$27*EEW$87/$D$7)-SUM($F$14:$F$26,$F$28:$F$33,$F$35:$F$36,$F$41))</f>
        <v>-533.82179022363027</v>
      </c>
      <c r="EEX88" s="294">
        <f>(EEX$87*$B101+SUM($F$8:$F$10)-((EEX$87*$B101+SUM($F$8:$F$10))/$F$11*$F$40)-($F$27*EEX$87/$D$7)-SUM($F$14:$F$26,$F$28:$F$33,$F$35:$F$36,$F$41))</f>
        <v>-533.82179022363027</v>
      </c>
      <c r="EEY88" s="294">
        <f>(EEY$87*$B101+SUM($F$8:$F$10)-((EEY$87*$B101+SUM($F$8:$F$10))/$F$11*$F$40)-($F$27*EEY$87/$D$7)-SUM($F$14:$F$26,$F$28:$F$33,$F$35:$F$36,$F$41))</f>
        <v>-533.82179022363027</v>
      </c>
      <c r="EEZ88" s="294">
        <f>(EEZ$87*$B101+SUM($F$8:$F$10)-((EEZ$87*$B101+SUM($F$8:$F$10))/$F$11*$F$40)-($F$27*EEZ$87/$D$7)-SUM($F$14:$F$26,$F$28:$F$33,$F$35:$F$36,$F$41))</f>
        <v>-533.82179022363027</v>
      </c>
      <c r="EFA88" s="294">
        <f>(EFA$87*$B101+SUM($F$8:$F$10)-((EFA$87*$B101+SUM($F$8:$F$10))/$F$11*$F$40)-($F$27*EFA$87/$D$7)-SUM($F$14:$F$26,$F$28:$F$33,$F$35:$F$36,$F$41))</f>
        <v>-533.82179022363027</v>
      </c>
      <c r="EFB88" s="294">
        <f>(EFB$87*$B101+SUM($F$8:$F$10)-((EFB$87*$B101+SUM($F$8:$F$10))/$F$11*$F$40)-($F$27*EFB$87/$D$7)-SUM($F$14:$F$26,$F$28:$F$33,$F$35:$F$36,$F$41))</f>
        <v>-533.82179022363027</v>
      </c>
      <c r="EFC88" s="294">
        <f>(EFC$87*$B101+SUM($F$8:$F$10)-((EFC$87*$B101+SUM($F$8:$F$10))/$F$11*$F$40)-($F$27*EFC$87/$D$7)-SUM($F$14:$F$26,$F$28:$F$33,$F$35:$F$36,$F$41))</f>
        <v>-533.82179022363027</v>
      </c>
      <c r="EFD88" s="294">
        <f>(EFD$87*$B101+SUM($F$8:$F$10)-((EFD$87*$B101+SUM($F$8:$F$10))/$F$11*$F$40)-($F$27*EFD$87/$D$7)-SUM($F$14:$F$26,$F$28:$F$33,$F$35:$F$36,$F$41))</f>
        <v>-533.82179022363027</v>
      </c>
      <c r="EFE88" s="294">
        <f>(EFE$87*$B101+SUM($F$8:$F$10)-((EFE$87*$B101+SUM($F$8:$F$10))/$F$11*$F$40)-($F$27*EFE$87/$D$7)-SUM($F$14:$F$26,$F$28:$F$33,$F$35:$F$36,$F$41))</f>
        <v>-533.82179022363027</v>
      </c>
      <c r="EFF88" s="294">
        <f>(EFF$87*$B101+SUM($F$8:$F$10)-((EFF$87*$B101+SUM($F$8:$F$10))/$F$11*$F$40)-($F$27*EFF$87/$D$7)-SUM($F$14:$F$26,$F$28:$F$33,$F$35:$F$36,$F$41))</f>
        <v>-533.82179022363027</v>
      </c>
      <c r="EFG88" s="294">
        <f>(EFG$87*$B101+SUM($F$8:$F$10)-((EFG$87*$B101+SUM($F$8:$F$10))/$F$11*$F$40)-($F$27*EFG$87/$D$7)-SUM($F$14:$F$26,$F$28:$F$33,$F$35:$F$36,$F$41))</f>
        <v>-533.82179022363027</v>
      </c>
      <c r="EFH88" s="294">
        <f>(EFH$87*$B101+SUM($F$8:$F$10)-((EFH$87*$B101+SUM($F$8:$F$10))/$F$11*$F$40)-($F$27*EFH$87/$D$7)-SUM($F$14:$F$26,$F$28:$F$33,$F$35:$F$36,$F$41))</f>
        <v>-533.82179022363027</v>
      </c>
      <c r="EFI88" s="294">
        <f>(EFI$87*$B101+SUM($F$8:$F$10)-((EFI$87*$B101+SUM($F$8:$F$10))/$F$11*$F$40)-($F$27*EFI$87/$D$7)-SUM($F$14:$F$26,$F$28:$F$33,$F$35:$F$36,$F$41))</f>
        <v>-533.82179022363027</v>
      </c>
      <c r="EFJ88" s="294">
        <f>(EFJ$87*$B101+SUM($F$8:$F$10)-((EFJ$87*$B101+SUM($F$8:$F$10))/$F$11*$F$40)-($F$27*EFJ$87/$D$7)-SUM($F$14:$F$26,$F$28:$F$33,$F$35:$F$36,$F$41))</f>
        <v>-533.82179022363027</v>
      </c>
      <c r="EFK88" s="294">
        <f>(EFK$87*$B101+SUM($F$8:$F$10)-((EFK$87*$B101+SUM($F$8:$F$10))/$F$11*$F$40)-($F$27*EFK$87/$D$7)-SUM($F$14:$F$26,$F$28:$F$33,$F$35:$F$36,$F$41))</f>
        <v>-533.82179022363027</v>
      </c>
      <c r="EFL88" s="294">
        <f>(EFL$87*$B101+SUM($F$8:$F$10)-((EFL$87*$B101+SUM($F$8:$F$10))/$F$11*$F$40)-($F$27*EFL$87/$D$7)-SUM($F$14:$F$26,$F$28:$F$33,$F$35:$F$36,$F$41))</f>
        <v>-533.82179022363027</v>
      </c>
      <c r="EFM88" s="294">
        <f>(EFM$87*$B101+SUM($F$8:$F$10)-((EFM$87*$B101+SUM($F$8:$F$10))/$F$11*$F$40)-($F$27*EFM$87/$D$7)-SUM($F$14:$F$26,$F$28:$F$33,$F$35:$F$36,$F$41))</f>
        <v>-533.82179022363027</v>
      </c>
      <c r="EFN88" s="294">
        <f>(EFN$87*$B101+SUM($F$8:$F$10)-((EFN$87*$B101+SUM($F$8:$F$10))/$F$11*$F$40)-($F$27*EFN$87/$D$7)-SUM($F$14:$F$26,$F$28:$F$33,$F$35:$F$36,$F$41))</f>
        <v>-533.82179022363027</v>
      </c>
      <c r="EFO88" s="294">
        <f>(EFO$87*$B101+SUM($F$8:$F$10)-((EFO$87*$B101+SUM($F$8:$F$10))/$F$11*$F$40)-($F$27*EFO$87/$D$7)-SUM($F$14:$F$26,$F$28:$F$33,$F$35:$F$36,$F$41))</f>
        <v>-533.82179022363027</v>
      </c>
      <c r="EFP88" s="294">
        <f>(EFP$87*$B101+SUM($F$8:$F$10)-((EFP$87*$B101+SUM($F$8:$F$10))/$F$11*$F$40)-($F$27*EFP$87/$D$7)-SUM($F$14:$F$26,$F$28:$F$33,$F$35:$F$36,$F$41))</f>
        <v>-533.82179022363027</v>
      </c>
      <c r="EFQ88" s="294">
        <f>(EFQ$87*$B101+SUM($F$8:$F$10)-((EFQ$87*$B101+SUM($F$8:$F$10))/$F$11*$F$40)-($F$27*EFQ$87/$D$7)-SUM($F$14:$F$26,$F$28:$F$33,$F$35:$F$36,$F$41))</f>
        <v>-533.82179022363027</v>
      </c>
      <c r="EFR88" s="294">
        <f>(EFR$87*$B101+SUM($F$8:$F$10)-((EFR$87*$B101+SUM($F$8:$F$10))/$F$11*$F$40)-($F$27*EFR$87/$D$7)-SUM($F$14:$F$26,$F$28:$F$33,$F$35:$F$36,$F$41))</f>
        <v>-533.82179022363027</v>
      </c>
      <c r="EFS88" s="294">
        <f>(EFS$87*$B101+SUM($F$8:$F$10)-((EFS$87*$B101+SUM($F$8:$F$10))/$F$11*$F$40)-($F$27*EFS$87/$D$7)-SUM($F$14:$F$26,$F$28:$F$33,$F$35:$F$36,$F$41))</f>
        <v>-533.82179022363027</v>
      </c>
      <c r="EFT88" s="294">
        <f>(EFT$87*$B101+SUM($F$8:$F$10)-((EFT$87*$B101+SUM($F$8:$F$10))/$F$11*$F$40)-($F$27*EFT$87/$D$7)-SUM($F$14:$F$26,$F$28:$F$33,$F$35:$F$36,$F$41))</f>
        <v>-533.82179022363027</v>
      </c>
      <c r="EFU88" s="294">
        <f>(EFU$87*$B101+SUM($F$8:$F$10)-((EFU$87*$B101+SUM($F$8:$F$10))/$F$11*$F$40)-($F$27*EFU$87/$D$7)-SUM($F$14:$F$26,$F$28:$F$33,$F$35:$F$36,$F$41))</f>
        <v>-533.82179022363027</v>
      </c>
      <c r="EFV88" s="294">
        <f>(EFV$87*$B101+SUM($F$8:$F$10)-((EFV$87*$B101+SUM($F$8:$F$10))/$F$11*$F$40)-($F$27*EFV$87/$D$7)-SUM($F$14:$F$26,$F$28:$F$33,$F$35:$F$36,$F$41))</f>
        <v>-533.82179022363027</v>
      </c>
      <c r="EFW88" s="294">
        <f>(EFW$87*$B101+SUM($F$8:$F$10)-((EFW$87*$B101+SUM($F$8:$F$10))/$F$11*$F$40)-($F$27*EFW$87/$D$7)-SUM($F$14:$F$26,$F$28:$F$33,$F$35:$F$36,$F$41))</f>
        <v>-533.82179022363027</v>
      </c>
      <c r="EFX88" s="294">
        <f>(EFX$87*$B101+SUM($F$8:$F$10)-((EFX$87*$B101+SUM($F$8:$F$10))/$F$11*$F$40)-($F$27*EFX$87/$D$7)-SUM($F$14:$F$26,$F$28:$F$33,$F$35:$F$36,$F$41))</f>
        <v>-533.82179022363027</v>
      </c>
      <c r="EFY88" s="294">
        <f>(EFY$87*$B101+SUM($F$8:$F$10)-((EFY$87*$B101+SUM($F$8:$F$10))/$F$11*$F$40)-($F$27*EFY$87/$D$7)-SUM($F$14:$F$26,$F$28:$F$33,$F$35:$F$36,$F$41))</f>
        <v>-533.82179022363027</v>
      </c>
      <c r="EFZ88" s="294">
        <f>(EFZ$87*$B101+SUM($F$8:$F$10)-((EFZ$87*$B101+SUM($F$8:$F$10))/$F$11*$F$40)-($F$27*EFZ$87/$D$7)-SUM($F$14:$F$26,$F$28:$F$33,$F$35:$F$36,$F$41))</f>
        <v>-533.82179022363027</v>
      </c>
      <c r="EGA88" s="294">
        <f>(EGA$87*$B101+SUM($F$8:$F$10)-((EGA$87*$B101+SUM($F$8:$F$10))/$F$11*$F$40)-($F$27*EGA$87/$D$7)-SUM($F$14:$F$26,$F$28:$F$33,$F$35:$F$36,$F$41))</f>
        <v>-533.82179022363027</v>
      </c>
      <c r="EGB88" s="294">
        <f>(EGB$87*$B101+SUM($F$8:$F$10)-((EGB$87*$B101+SUM($F$8:$F$10))/$F$11*$F$40)-($F$27*EGB$87/$D$7)-SUM($F$14:$F$26,$F$28:$F$33,$F$35:$F$36,$F$41))</f>
        <v>-533.82179022363027</v>
      </c>
      <c r="EGC88" s="294">
        <f>(EGC$87*$B101+SUM($F$8:$F$10)-((EGC$87*$B101+SUM($F$8:$F$10))/$F$11*$F$40)-($F$27*EGC$87/$D$7)-SUM($F$14:$F$26,$F$28:$F$33,$F$35:$F$36,$F$41))</f>
        <v>-533.82179022363027</v>
      </c>
      <c r="EGD88" s="294">
        <f>(EGD$87*$B101+SUM($F$8:$F$10)-((EGD$87*$B101+SUM($F$8:$F$10))/$F$11*$F$40)-($F$27*EGD$87/$D$7)-SUM($F$14:$F$26,$F$28:$F$33,$F$35:$F$36,$F$41))</f>
        <v>-533.82179022363027</v>
      </c>
      <c r="EGE88" s="294">
        <f>(EGE$87*$B101+SUM($F$8:$F$10)-((EGE$87*$B101+SUM($F$8:$F$10))/$F$11*$F$40)-($F$27*EGE$87/$D$7)-SUM($F$14:$F$26,$F$28:$F$33,$F$35:$F$36,$F$41))</f>
        <v>-533.82179022363027</v>
      </c>
      <c r="EGF88" s="294">
        <f>(EGF$87*$B101+SUM($F$8:$F$10)-((EGF$87*$B101+SUM($F$8:$F$10))/$F$11*$F$40)-($F$27*EGF$87/$D$7)-SUM($F$14:$F$26,$F$28:$F$33,$F$35:$F$36,$F$41))</f>
        <v>-533.82179022363027</v>
      </c>
      <c r="EGG88" s="294">
        <f>(EGG$87*$B101+SUM($F$8:$F$10)-((EGG$87*$B101+SUM($F$8:$F$10))/$F$11*$F$40)-($F$27*EGG$87/$D$7)-SUM($F$14:$F$26,$F$28:$F$33,$F$35:$F$36,$F$41))</f>
        <v>-533.82179022363027</v>
      </c>
      <c r="EGH88" s="294">
        <f>(EGH$87*$B101+SUM($F$8:$F$10)-((EGH$87*$B101+SUM($F$8:$F$10))/$F$11*$F$40)-($F$27*EGH$87/$D$7)-SUM($F$14:$F$26,$F$28:$F$33,$F$35:$F$36,$F$41))</f>
        <v>-533.82179022363027</v>
      </c>
      <c r="EGI88" s="294">
        <f>(EGI$87*$B101+SUM($F$8:$F$10)-((EGI$87*$B101+SUM($F$8:$F$10))/$F$11*$F$40)-($F$27*EGI$87/$D$7)-SUM($F$14:$F$26,$F$28:$F$33,$F$35:$F$36,$F$41))</f>
        <v>-533.82179022363027</v>
      </c>
      <c r="EGJ88" s="294">
        <f>(EGJ$87*$B101+SUM($F$8:$F$10)-((EGJ$87*$B101+SUM($F$8:$F$10))/$F$11*$F$40)-($F$27*EGJ$87/$D$7)-SUM($F$14:$F$26,$F$28:$F$33,$F$35:$F$36,$F$41))</f>
        <v>-533.82179022363027</v>
      </c>
      <c r="EGK88" s="294">
        <f>(EGK$87*$B101+SUM($F$8:$F$10)-((EGK$87*$B101+SUM($F$8:$F$10))/$F$11*$F$40)-($F$27*EGK$87/$D$7)-SUM($F$14:$F$26,$F$28:$F$33,$F$35:$F$36,$F$41))</f>
        <v>-533.82179022363027</v>
      </c>
      <c r="EGL88" s="294">
        <f>(EGL$87*$B101+SUM($F$8:$F$10)-((EGL$87*$B101+SUM($F$8:$F$10))/$F$11*$F$40)-($F$27*EGL$87/$D$7)-SUM($F$14:$F$26,$F$28:$F$33,$F$35:$F$36,$F$41))</f>
        <v>-533.82179022363027</v>
      </c>
      <c r="EGM88" s="294">
        <f>(EGM$87*$B101+SUM($F$8:$F$10)-((EGM$87*$B101+SUM($F$8:$F$10))/$F$11*$F$40)-($F$27*EGM$87/$D$7)-SUM($F$14:$F$26,$F$28:$F$33,$F$35:$F$36,$F$41))</f>
        <v>-533.82179022363027</v>
      </c>
      <c r="EGN88" s="294">
        <f>(EGN$87*$B101+SUM($F$8:$F$10)-((EGN$87*$B101+SUM($F$8:$F$10))/$F$11*$F$40)-($F$27*EGN$87/$D$7)-SUM($F$14:$F$26,$F$28:$F$33,$F$35:$F$36,$F$41))</f>
        <v>-533.82179022363027</v>
      </c>
      <c r="EGO88" s="294">
        <f>(EGO$87*$B101+SUM($F$8:$F$10)-((EGO$87*$B101+SUM($F$8:$F$10))/$F$11*$F$40)-($F$27*EGO$87/$D$7)-SUM($F$14:$F$26,$F$28:$F$33,$F$35:$F$36,$F$41))</f>
        <v>-533.82179022363027</v>
      </c>
      <c r="EGP88" s="294">
        <f>(EGP$87*$B101+SUM($F$8:$F$10)-((EGP$87*$B101+SUM($F$8:$F$10))/$F$11*$F$40)-($F$27*EGP$87/$D$7)-SUM($F$14:$F$26,$F$28:$F$33,$F$35:$F$36,$F$41))</f>
        <v>-533.82179022363027</v>
      </c>
      <c r="EGQ88" s="294">
        <f>(EGQ$87*$B101+SUM($F$8:$F$10)-((EGQ$87*$B101+SUM($F$8:$F$10))/$F$11*$F$40)-($F$27*EGQ$87/$D$7)-SUM($F$14:$F$26,$F$28:$F$33,$F$35:$F$36,$F$41))</f>
        <v>-533.82179022363027</v>
      </c>
      <c r="EGR88" s="294">
        <f>(EGR$87*$B101+SUM($F$8:$F$10)-((EGR$87*$B101+SUM($F$8:$F$10))/$F$11*$F$40)-($F$27*EGR$87/$D$7)-SUM($F$14:$F$26,$F$28:$F$33,$F$35:$F$36,$F$41))</f>
        <v>-533.82179022363027</v>
      </c>
      <c r="EGS88" s="294">
        <f>(EGS$87*$B101+SUM($F$8:$F$10)-((EGS$87*$B101+SUM($F$8:$F$10))/$F$11*$F$40)-($F$27*EGS$87/$D$7)-SUM($F$14:$F$26,$F$28:$F$33,$F$35:$F$36,$F$41))</f>
        <v>-533.82179022363027</v>
      </c>
      <c r="EGT88" s="294">
        <f>(EGT$87*$B101+SUM($F$8:$F$10)-((EGT$87*$B101+SUM($F$8:$F$10))/$F$11*$F$40)-($F$27*EGT$87/$D$7)-SUM($F$14:$F$26,$F$28:$F$33,$F$35:$F$36,$F$41))</f>
        <v>-533.82179022363027</v>
      </c>
      <c r="EGU88" s="294">
        <f>(EGU$87*$B101+SUM($F$8:$F$10)-((EGU$87*$B101+SUM($F$8:$F$10))/$F$11*$F$40)-($F$27*EGU$87/$D$7)-SUM($F$14:$F$26,$F$28:$F$33,$F$35:$F$36,$F$41))</f>
        <v>-533.82179022363027</v>
      </c>
      <c r="EGV88" s="294">
        <f>(EGV$87*$B101+SUM($F$8:$F$10)-((EGV$87*$B101+SUM($F$8:$F$10))/$F$11*$F$40)-($F$27*EGV$87/$D$7)-SUM($F$14:$F$26,$F$28:$F$33,$F$35:$F$36,$F$41))</f>
        <v>-533.82179022363027</v>
      </c>
      <c r="EGW88" s="294">
        <f>(EGW$87*$B101+SUM($F$8:$F$10)-((EGW$87*$B101+SUM($F$8:$F$10))/$F$11*$F$40)-($F$27*EGW$87/$D$7)-SUM($F$14:$F$26,$F$28:$F$33,$F$35:$F$36,$F$41))</f>
        <v>-533.82179022363027</v>
      </c>
      <c r="EGX88" s="294">
        <f>(EGX$87*$B101+SUM($F$8:$F$10)-((EGX$87*$B101+SUM($F$8:$F$10))/$F$11*$F$40)-($F$27*EGX$87/$D$7)-SUM($F$14:$F$26,$F$28:$F$33,$F$35:$F$36,$F$41))</f>
        <v>-533.82179022363027</v>
      </c>
      <c r="EGY88" s="294">
        <f>(EGY$87*$B101+SUM($F$8:$F$10)-((EGY$87*$B101+SUM($F$8:$F$10))/$F$11*$F$40)-($F$27*EGY$87/$D$7)-SUM($F$14:$F$26,$F$28:$F$33,$F$35:$F$36,$F$41))</f>
        <v>-533.82179022363027</v>
      </c>
      <c r="EGZ88" s="294">
        <f>(EGZ$87*$B101+SUM($F$8:$F$10)-((EGZ$87*$B101+SUM($F$8:$F$10))/$F$11*$F$40)-($F$27*EGZ$87/$D$7)-SUM($F$14:$F$26,$F$28:$F$33,$F$35:$F$36,$F$41))</f>
        <v>-533.82179022363027</v>
      </c>
      <c r="EHA88" s="294">
        <f>(EHA$87*$B101+SUM($F$8:$F$10)-((EHA$87*$B101+SUM($F$8:$F$10))/$F$11*$F$40)-($F$27*EHA$87/$D$7)-SUM($F$14:$F$26,$F$28:$F$33,$F$35:$F$36,$F$41))</f>
        <v>-533.82179022363027</v>
      </c>
      <c r="EHB88" s="294">
        <f>(EHB$87*$B101+SUM($F$8:$F$10)-((EHB$87*$B101+SUM($F$8:$F$10))/$F$11*$F$40)-($F$27*EHB$87/$D$7)-SUM($F$14:$F$26,$F$28:$F$33,$F$35:$F$36,$F$41))</f>
        <v>-533.82179022363027</v>
      </c>
      <c r="EHC88" s="294">
        <f>(EHC$87*$B101+SUM($F$8:$F$10)-((EHC$87*$B101+SUM($F$8:$F$10))/$F$11*$F$40)-($F$27*EHC$87/$D$7)-SUM($F$14:$F$26,$F$28:$F$33,$F$35:$F$36,$F$41))</f>
        <v>-533.82179022363027</v>
      </c>
      <c r="EHD88" s="294">
        <f>(EHD$87*$B101+SUM($F$8:$F$10)-((EHD$87*$B101+SUM($F$8:$F$10))/$F$11*$F$40)-($F$27*EHD$87/$D$7)-SUM($F$14:$F$26,$F$28:$F$33,$F$35:$F$36,$F$41))</f>
        <v>-533.82179022363027</v>
      </c>
      <c r="EHE88" s="294">
        <f>(EHE$87*$B101+SUM($F$8:$F$10)-((EHE$87*$B101+SUM($F$8:$F$10))/$F$11*$F$40)-($F$27*EHE$87/$D$7)-SUM($F$14:$F$26,$F$28:$F$33,$F$35:$F$36,$F$41))</f>
        <v>-533.82179022363027</v>
      </c>
      <c r="EHF88" s="294">
        <f>(EHF$87*$B101+SUM($F$8:$F$10)-((EHF$87*$B101+SUM($F$8:$F$10))/$F$11*$F$40)-($F$27*EHF$87/$D$7)-SUM($F$14:$F$26,$F$28:$F$33,$F$35:$F$36,$F$41))</f>
        <v>-533.82179022363027</v>
      </c>
      <c r="EHG88" s="294">
        <f>(EHG$87*$B101+SUM($F$8:$F$10)-((EHG$87*$B101+SUM($F$8:$F$10))/$F$11*$F$40)-($F$27*EHG$87/$D$7)-SUM($F$14:$F$26,$F$28:$F$33,$F$35:$F$36,$F$41))</f>
        <v>-533.82179022363027</v>
      </c>
      <c r="EHH88" s="294">
        <f>(EHH$87*$B101+SUM($F$8:$F$10)-((EHH$87*$B101+SUM($F$8:$F$10))/$F$11*$F$40)-($F$27*EHH$87/$D$7)-SUM($F$14:$F$26,$F$28:$F$33,$F$35:$F$36,$F$41))</f>
        <v>-533.82179022363027</v>
      </c>
      <c r="EHI88" s="294">
        <f>(EHI$87*$B101+SUM($F$8:$F$10)-((EHI$87*$B101+SUM($F$8:$F$10))/$F$11*$F$40)-($F$27*EHI$87/$D$7)-SUM($F$14:$F$26,$F$28:$F$33,$F$35:$F$36,$F$41))</f>
        <v>-533.82179022363027</v>
      </c>
      <c r="EHJ88" s="294">
        <f>(EHJ$87*$B101+SUM($F$8:$F$10)-((EHJ$87*$B101+SUM($F$8:$F$10))/$F$11*$F$40)-($F$27*EHJ$87/$D$7)-SUM($F$14:$F$26,$F$28:$F$33,$F$35:$F$36,$F$41))</f>
        <v>-533.82179022363027</v>
      </c>
      <c r="EHK88" s="294">
        <f>(EHK$87*$B101+SUM($F$8:$F$10)-((EHK$87*$B101+SUM($F$8:$F$10))/$F$11*$F$40)-($F$27*EHK$87/$D$7)-SUM($F$14:$F$26,$F$28:$F$33,$F$35:$F$36,$F$41))</f>
        <v>-533.82179022363027</v>
      </c>
      <c r="EHL88" s="294">
        <f>(EHL$87*$B101+SUM($F$8:$F$10)-((EHL$87*$B101+SUM($F$8:$F$10))/$F$11*$F$40)-($F$27*EHL$87/$D$7)-SUM($F$14:$F$26,$F$28:$F$33,$F$35:$F$36,$F$41))</f>
        <v>-533.82179022363027</v>
      </c>
      <c r="EHM88" s="294">
        <f>(EHM$87*$B101+SUM($F$8:$F$10)-((EHM$87*$B101+SUM($F$8:$F$10))/$F$11*$F$40)-($F$27*EHM$87/$D$7)-SUM($F$14:$F$26,$F$28:$F$33,$F$35:$F$36,$F$41))</f>
        <v>-533.82179022363027</v>
      </c>
      <c r="EHN88" s="294">
        <f>(EHN$87*$B101+SUM($F$8:$F$10)-((EHN$87*$B101+SUM($F$8:$F$10))/$F$11*$F$40)-($F$27*EHN$87/$D$7)-SUM($F$14:$F$26,$F$28:$F$33,$F$35:$F$36,$F$41))</f>
        <v>-533.82179022363027</v>
      </c>
      <c r="EHO88" s="294">
        <f>(EHO$87*$B101+SUM($F$8:$F$10)-((EHO$87*$B101+SUM($F$8:$F$10))/$F$11*$F$40)-($F$27*EHO$87/$D$7)-SUM($F$14:$F$26,$F$28:$F$33,$F$35:$F$36,$F$41))</f>
        <v>-533.82179022363027</v>
      </c>
      <c r="EHP88" s="294">
        <f>(EHP$87*$B101+SUM($F$8:$F$10)-((EHP$87*$B101+SUM($F$8:$F$10))/$F$11*$F$40)-($F$27*EHP$87/$D$7)-SUM($F$14:$F$26,$F$28:$F$33,$F$35:$F$36,$F$41))</f>
        <v>-533.82179022363027</v>
      </c>
      <c r="EHQ88" s="294">
        <f>(EHQ$87*$B101+SUM($F$8:$F$10)-((EHQ$87*$B101+SUM($F$8:$F$10))/$F$11*$F$40)-($F$27*EHQ$87/$D$7)-SUM($F$14:$F$26,$F$28:$F$33,$F$35:$F$36,$F$41))</f>
        <v>-533.82179022363027</v>
      </c>
      <c r="EHR88" s="294">
        <f>(EHR$87*$B101+SUM($F$8:$F$10)-((EHR$87*$B101+SUM($F$8:$F$10))/$F$11*$F$40)-($F$27*EHR$87/$D$7)-SUM($F$14:$F$26,$F$28:$F$33,$F$35:$F$36,$F$41))</f>
        <v>-533.82179022363027</v>
      </c>
      <c r="EHS88" s="294">
        <f>(EHS$87*$B101+SUM($F$8:$F$10)-((EHS$87*$B101+SUM($F$8:$F$10))/$F$11*$F$40)-($F$27*EHS$87/$D$7)-SUM($F$14:$F$26,$F$28:$F$33,$F$35:$F$36,$F$41))</f>
        <v>-533.82179022363027</v>
      </c>
      <c r="EHT88" s="294">
        <f>(EHT$87*$B101+SUM($F$8:$F$10)-((EHT$87*$B101+SUM($F$8:$F$10))/$F$11*$F$40)-($F$27*EHT$87/$D$7)-SUM($F$14:$F$26,$F$28:$F$33,$F$35:$F$36,$F$41))</f>
        <v>-533.82179022363027</v>
      </c>
      <c r="EHU88" s="294">
        <f>(EHU$87*$B101+SUM($F$8:$F$10)-((EHU$87*$B101+SUM($F$8:$F$10))/$F$11*$F$40)-($F$27*EHU$87/$D$7)-SUM($F$14:$F$26,$F$28:$F$33,$F$35:$F$36,$F$41))</f>
        <v>-533.82179022363027</v>
      </c>
      <c r="EHV88" s="294">
        <f>(EHV$87*$B101+SUM($F$8:$F$10)-((EHV$87*$B101+SUM($F$8:$F$10))/$F$11*$F$40)-($F$27*EHV$87/$D$7)-SUM($F$14:$F$26,$F$28:$F$33,$F$35:$F$36,$F$41))</f>
        <v>-533.82179022363027</v>
      </c>
      <c r="EHW88" s="294">
        <f>(EHW$87*$B101+SUM($F$8:$F$10)-((EHW$87*$B101+SUM($F$8:$F$10))/$F$11*$F$40)-($F$27*EHW$87/$D$7)-SUM($F$14:$F$26,$F$28:$F$33,$F$35:$F$36,$F$41))</f>
        <v>-533.82179022363027</v>
      </c>
      <c r="EHX88" s="294">
        <f>(EHX$87*$B101+SUM($F$8:$F$10)-((EHX$87*$B101+SUM($F$8:$F$10))/$F$11*$F$40)-($F$27*EHX$87/$D$7)-SUM($F$14:$F$26,$F$28:$F$33,$F$35:$F$36,$F$41))</f>
        <v>-533.82179022363027</v>
      </c>
      <c r="EHY88" s="294">
        <f>(EHY$87*$B101+SUM($F$8:$F$10)-((EHY$87*$B101+SUM($F$8:$F$10))/$F$11*$F$40)-($F$27*EHY$87/$D$7)-SUM($F$14:$F$26,$F$28:$F$33,$F$35:$F$36,$F$41))</f>
        <v>-533.82179022363027</v>
      </c>
      <c r="EHZ88" s="294">
        <f>(EHZ$87*$B101+SUM($F$8:$F$10)-((EHZ$87*$B101+SUM($F$8:$F$10))/$F$11*$F$40)-($F$27*EHZ$87/$D$7)-SUM($F$14:$F$26,$F$28:$F$33,$F$35:$F$36,$F$41))</f>
        <v>-533.82179022363027</v>
      </c>
      <c r="EIA88" s="294">
        <f>(EIA$87*$B101+SUM($F$8:$F$10)-((EIA$87*$B101+SUM($F$8:$F$10))/$F$11*$F$40)-($F$27*EIA$87/$D$7)-SUM($F$14:$F$26,$F$28:$F$33,$F$35:$F$36,$F$41))</f>
        <v>-533.82179022363027</v>
      </c>
      <c r="EIB88" s="294">
        <f>(EIB$87*$B101+SUM($F$8:$F$10)-((EIB$87*$B101+SUM($F$8:$F$10))/$F$11*$F$40)-($F$27*EIB$87/$D$7)-SUM($F$14:$F$26,$F$28:$F$33,$F$35:$F$36,$F$41))</f>
        <v>-533.82179022363027</v>
      </c>
      <c r="EIC88" s="294">
        <f>(EIC$87*$B101+SUM($F$8:$F$10)-((EIC$87*$B101+SUM($F$8:$F$10))/$F$11*$F$40)-($F$27*EIC$87/$D$7)-SUM($F$14:$F$26,$F$28:$F$33,$F$35:$F$36,$F$41))</f>
        <v>-533.82179022363027</v>
      </c>
      <c r="EID88" s="294">
        <f>(EID$87*$B101+SUM($F$8:$F$10)-((EID$87*$B101+SUM($F$8:$F$10))/$F$11*$F$40)-($F$27*EID$87/$D$7)-SUM($F$14:$F$26,$F$28:$F$33,$F$35:$F$36,$F$41))</f>
        <v>-533.82179022363027</v>
      </c>
      <c r="EIE88" s="294">
        <f>(EIE$87*$B101+SUM($F$8:$F$10)-((EIE$87*$B101+SUM($F$8:$F$10))/$F$11*$F$40)-($F$27*EIE$87/$D$7)-SUM($F$14:$F$26,$F$28:$F$33,$F$35:$F$36,$F$41))</f>
        <v>-533.82179022363027</v>
      </c>
      <c r="EIF88" s="294">
        <f>(EIF$87*$B101+SUM($F$8:$F$10)-((EIF$87*$B101+SUM($F$8:$F$10))/$F$11*$F$40)-($F$27*EIF$87/$D$7)-SUM($F$14:$F$26,$F$28:$F$33,$F$35:$F$36,$F$41))</f>
        <v>-533.82179022363027</v>
      </c>
      <c r="EIG88" s="294">
        <f>(EIG$87*$B101+SUM($F$8:$F$10)-((EIG$87*$B101+SUM($F$8:$F$10))/$F$11*$F$40)-($F$27*EIG$87/$D$7)-SUM($F$14:$F$26,$F$28:$F$33,$F$35:$F$36,$F$41))</f>
        <v>-533.82179022363027</v>
      </c>
      <c r="EIH88" s="294">
        <f>(EIH$87*$B101+SUM($F$8:$F$10)-((EIH$87*$B101+SUM($F$8:$F$10))/$F$11*$F$40)-($F$27*EIH$87/$D$7)-SUM($F$14:$F$26,$F$28:$F$33,$F$35:$F$36,$F$41))</f>
        <v>-533.82179022363027</v>
      </c>
      <c r="EII88" s="294">
        <f>(EII$87*$B101+SUM($F$8:$F$10)-((EII$87*$B101+SUM($F$8:$F$10))/$F$11*$F$40)-($F$27*EII$87/$D$7)-SUM($F$14:$F$26,$F$28:$F$33,$F$35:$F$36,$F$41))</f>
        <v>-533.82179022363027</v>
      </c>
      <c r="EIJ88" s="294">
        <f>(EIJ$87*$B101+SUM($F$8:$F$10)-((EIJ$87*$B101+SUM($F$8:$F$10))/$F$11*$F$40)-($F$27*EIJ$87/$D$7)-SUM($F$14:$F$26,$F$28:$F$33,$F$35:$F$36,$F$41))</f>
        <v>-533.82179022363027</v>
      </c>
      <c r="EIK88" s="294">
        <f>(EIK$87*$B101+SUM($F$8:$F$10)-((EIK$87*$B101+SUM($F$8:$F$10))/$F$11*$F$40)-($F$27*EIK$87/$D$7)-SUM($F$14:$F$26,$F$28:$F$33,$F$35:$F$36,$F$41))</f>
        <v>-533.82179022363027</v>
      </c>
      <c r="EIL88" s="294">
        <f>(EIL$87*$B101+SUM($F$8:$F$10)-((EIL$87*$B101+SUM($F$8:$F$10))/$F$11*$F$40)-($F$27*EIL$87/$D$7)-SUM($F$14:$F$26,$F$28:$F$33,$F$35:$F$36,$F$41))</f>
        <v>-533.82179022363027</v>
      </c>
      <c r="EIM88" s="294">
        <f>(EIM$87*$B101+SUM($F$8:$F$10)-((EIM$87*$B101+SUM($F$8:$F$10))/$F$11*$F$40)-($F$27*EIM$87/$D$7)-SUM($F$14:$F$26,$F$28:$F$33,$F$35:$F$36,$F$41))</f>
        <v>-533.82179022363027</v>
      </c>
      <c r="EIN88" s="294">
        <f>(EIN$87*$B101+SUM($F$8:$F$10)-((EIN$87*$B101+SUM($F$8:$F$10))/$F$11*$F$40)-($F$27*EIN$87/$D$7)-SUM($F$14:$F$26,$F$28:$F$33,$F$35:$F$36,$F$41))</f>
        <v>-533.82179022363027</v>
      </c>
      <c r="EIO88" s="294">
        <f>(EIO$87*$B101+SUM($F$8:$F$10)-((EIO$87*$B101+SUM($F$8:$F$10))/$F$11*$F$40)-($F$27*EIO$87/$D$7)-SUM($F$14:$F$26,$F$28:$F$33,$F$35:$F$36,$F$41))</f>
        <v>-533.82179022363027</v>
      </c>
      <c r="EIP88" s="294">
        <f>(EIP$87*$B101+SUM($F$8:$F$10)-((EIP$87*$B101+SUM($F$8:$F$10))/$F$11*$F$40)-($F$27*EIP$87/$D$7)-SUM($F$14:$F$26,$F$28:$F$33,$F$35:$F$36,$F$41))</f>
        <v>-533.82179022363027</v>
      </c>
      <c r="EIQ88" s="294">
        <f>(EIQ$87*$B101+SUM($F$8:$F$10)-((EIQ$87*$B101+SUM($F$8:$F$10))/$F$11*$F$40)-($F$27*EIQ$87/$D$7)-SUM($F$14:$F$26,$F$28:$F$33,$F$35:$F$36,$F$41))</f>
        <v>-533.82179022363027</v>
      </c>
      <c r="EIR88" s="294">
        <f>(EIR$87*$B101+SUM($F$8:$F$10)-((EIR$87*$B101+SUM($F$8:$F$10))/$F$11*$F$40)-($F$27*EIR$87/$D$7)-SUM($F$14:$F$26,$F$28:$F$33,$F$35:$F$36,$F$41))</f>
        <v>-533.82179022363027</v>
      </c>
      <c r="EIS88" s="294">
        <f>(EIS$87*$B101+SUM($F$8:$F$10)-((EIS$87*$B101+SUM($F$8:$F$10))/$F$11*$F$40)-($F$27*EIS$87/$D$7)-SUM($F$14:$F$26,$F$28:$F$33,$F$35:$F$36,$F$41))</f>
        <v>-533.82179022363027</v>
      </c>
      <c r="EIT88" s="294">
        <f>(EIT$87*$B101+SUM($F$8:$F$10)-((EIT$87*$B101+SUM($F$8:$F$10))/$F$11*$F$40)-($F$27*EIT$87/$D$7)-SUM($F$14:$F$26,$F$28:$F$33,$F$35:$F$36,$F$41))</f>
        <v>-533.82179022363027</v>
      </c>
      <c r="EIU88" s="294">
        <f>(EIU$87*$B101+SUM($F$8:$F$10)-((EIU$87*$B101+SUM($F$8:$F$10))/$F$11*$F$40)-($F$27*EIU$87/$D$7)-SUM($F$14:$F$26,$F$28:$F$33,$F$35:$F$36,$F$41))</f>
        <v>-533.82179022363027</v>
      </c>
      <c r="EIV88" s="294">
        <f>(EIV$87*$B101+SUM($F$8:$F$10)-((EIV$87*$B101+SUM($F$8:$F$10))/$F$11*$F$40)-($F$27*EIV$87/$D$7)-SUM($F$14:$F$26,$F$28:$F$33,$F$35:$F$36,$F$41))</f>
        <v>-533.82179022363027</v>
      </c>
      <c r="EIW88" s="294">
        <f>(EIW$87*$B101+SUM($F$8:$F$10)-((EIW$87*$B101+SUM($F$8:$F$10))/$F$11*$F$40)-($F$27*EIW$87/$D$7)-SUM($F$14:$F$26,$F$28:$F$33,$F$35:$F$36,$F$41))</f>
        <v>-533.82179022363027</v>
      </c>
      <c r="EIX88" s="294">
        <f>(EIX$87*$B101+SUM($F$8:$F$10)-((EIX$87*$B101+SUM($F$8:$F$10))/$F$11*$F$40)-($F$27*EIX$87/$D$7)-SUM($F$14:$F$26,$F$28:$F$33,$F$35:$F$36,$F$41))</f>
        <v>-533.82179022363027</v>
      </c>
      <c r="EIY88" s="294">
        <f>(EIY$87*$B101+SUM($F$8:$F$10)-((EIY$87*$B101+SUM($F$8:$F$10))/$F$11*$F$40)-($F$27*EIY$87/$D$7)-SUM($F$14:$F$26,$F$28:$F$33,$F$35:$F$36,$F$41))</f>
        <v>-533.82179022363027</v>
      </c>
      <c r="EIZ88" s="294">
        <f>(EIZ$87*$B101+SUM($F$8:$F$10)-((EIZ$87*$B101+SUM($F$8:$F$10))/$F$11*$F$40)-($F$27*EIZ$87/$D$7)-SUM($F$14:$F$26,$F$28:$F$33,$F$35:$F$36,$F$41))</f>
        <v>-533.82179022363027</v>
      </c>
      <c r="EJA88" s="294">
        <f>(EJA$87*$B101+SUM($F$8:$F$10)-((EJA$87*$B101+SUM($F$8:$F$10))/$F$11*$F$40)-($F$27*EJA$87/$D$7)-SUM($F$14:$F$26,$F$28:$F$33,$F$35:$F$36,$F$41))</f>
        <v>-533.82179022363027</v>
      </c>
      <c r="EJB88" s="294">
        <f>(EJB$87*$B101+SUM($F$8:$F$10)-((EJB$87*$B101+SUM($F$8:$F$10))/$F$11*$F$40)-($F$27*EJB$87/$D$7)-SUM($F$14:$F$26,$F$28:$F$33,$F$35:$F$36,$F$41))</f>
        <v>-533.82179022363027</v>
      </c>
      <c r="EJC88" s="294">
        <f>(EJC$87*$B101+SUM($F$8:$F$10)-((EJC$87*$B101+SUM($F$8:$F$10))/$F$11*$F$40)-($F$27*EJC$87/$D$7)-SUM($F$14:$F$26,$F$28:$F$33,$F$35:$F$36,$F$41))</f>
        <v>-533.82179022363027</v>
      </c>
      <c r="EJD88" s="294">
        <f>(EJD$87*$B101+SUM($F$8:$F$10)-((EJD$87*$B101+SUM($F$8:$F$10))/$F$11*$F$40)-($F$27*EJD$87/$D$7)-SUM($F$14:$F$26,$F$28:$F$33,$F$35:$F$36,$F$41))</f>
        <v>-533.82179022363027</v>
      </c>
      <c r="EJE88" s="294">
        <f>(EJE$87*$B101+SUM($F$8:$F$10)-((EJE$87*$B101+SUM($F$8:$F$10))/$F$11*$F$40)-($F$27*EJE$87/$D$7)-SUM($F$14:$F$26,$F$28:$F$33,$F$35:$F$36,$F$41))</f>
        <v>-533.82179022363027</v>
      </c>
      <c r="EJF88" s="294">
        <f>(EJF$87*$B101+SUM($F$8:$F$10)-((EJF$87*$B101+SUM($F$8:$F$10))/$F$11*$F$40)-($F$27*EJF$87/$D$7)-SUM($F$14:$F$26,$F$28:$F$33,$F$35:$F$36,$F$41))</f>
        <v>-533.82179022363027</v>
      </c>
      <c r="EJG88" s="294">
        <f>(EJG$87*$B101+SUM($F$8:$F$10)-((EJG$87*$B101+SUM($F$8:$F$10))/$F$11*$F$40)-($F$27*EJG$87/$D$7)-SUM($F$14:$F$26,$F$28:$F$33,$F$35:$F$36,$F$41))</f>
        <v>-533.82179022363027</v>
      </c>
      <c r="EJH88" s="294">
        <f>(EJH$87*$B101+SUM($F$8:$F$10)-((EJH$87*$B101+SUM($F$8:$F$10))/$F$11*$F$40)-($F$27*EJH$87/$D$7)-SUM($F$14:$F$26,$F$28:$F$33,$F$35:$F$36,$F$41))</f>
        <v>-533.82179022363027</v>
      </c>
      <c r="EJI88" s="294">
        <f>(EJI$87*$B101+SUM($F$8:$F$10)-((EJI$87*$B101+SUM($F$8:$F$10))/$F$11*$F$40)-($F$27*EJI$87/$D$7)-SUM($F$14:$F$26,$F$28:$F$33,$F$35:$F$36,$F$41))</f>
        <v>-533.82179022363027</v>
      </c>
      <c r="EJJ88" s="294">
        <f>(EJJ$87*$B101+SUM($F$8:$F$10)-((EJJ$87*$B101+SUM($F$8:$F$10))/$F$11*$F$40)-($F$27*EJJ$87/$D$7)-SUM($F$14:$F$26,$F$28:$F$33,$F$35:$F$36,$F$41))</f>
        <v>-533.82179022363027</v>
      </c>
      <c r="EJK88" s="294">
        <f>(EJK$87*$B101+SUM($F$8:$F$10)-((EJK$87*$B101+SUM($F$8:$F$10))/$F$11*$F$40)-($F$27*EJK$87/$D$7)-SUM($F$14:$F$26,$F$28:$F$33,$F$35:$F$36,$F$41))</f>
        <v>-533.82179022363027</v>
      </c>
      <c r="EJL88" s="294">
        <f>(EJL$87*$B101+SUM($F$8:$F$10)-((EJL$87*$B101+SUM($F$8:$F$10))/$F$11*$F$40)-($F$27*EJL$87/$D$7)-SUM($F$14:$F$26,$F$28:$F$33,$F$35:$F$36,$F$41))</f>
        <v>-533.82179022363027</v>
      </c>
      <c r="EJM88" s="294">
        <f>(EJM$87*$B101+SUM($F$8:$F$10)-((EJM$87*$B101+SUM($F$8:$F$10))/$F$11*$F$40)-($F$27*EJM$87/$D$7)-SUM($F$14:$F$26,$F$28:$F$33,$F$35:$F$36,$F$41))</f>
        <v>-533.82179022363027</v>
      </c>
      <c r="EJN88" s="294">
        <f>(EJN$87*$B101+SUM($F$8:$F$10)-((EJN$87*$B101+SUM($F$8:$F$10))/$F$11*$F$40)-($F$27*EJN$87/$D$7)-SUM($F$14:$F$26,$F$28:$F$33,$F$35:$F$36,$F$41))</f>
        <v>-533.82179022363027</v>
      </c>
      <c r="EJO88" s="294">
        <f>(EJO$87*$B101+SUM($F$8:$F$10)-((EJO$87*$B101+SUM($F$8:$F$10))/$F$11*$F$40)-($F$27*EJO$87/$D$7)-SUM($F$14:$F$26,$F$28:$F$33,$F$35:$F$36,$F$41))</f>
        <v>-533.82179022363027</v>
      </c>
      <c r="EJP88" s="294">
        <f>(EJP$87*$B101+SUM($F$8:$F$10)-((EJP$87*$B101+SUM($F$8:$F$10))/$F$11*$F$40)-($F$27*EJP$87/$D$7)-SUM($F$14:$F$26,$F$28:$F$33,$F$35:$F$36,$F$41))</f>
        <v>-533.82179022363027</v>
      </c>
      <c r="EJQ88" s="294">
        <f>(EJQ$87*$B101+SUM($F$8:$F$10)-((EJQ$87*$B101+SUM($F$8:$F$10))/$F$11*$F$40)-($F$27*EJQ$87/$D$7)-SUM($F$14:$F$26,$F$28:$F$33,$F$35:$F$36,$F$41))</f>
        <v>-533.82179022363027</v>
      </c>
      <c r="EJR88" s="294">
        <f>(EJR$87*$B101+SUM($F$8:$F$10)-((EJR$87*$B101+SUM($F$8:$F$10))/$F$11*$F$40)-($F$27*EJR$87/$D$7)-SUM($F$14:$F$26,$F$28:$F$33,$F$35:$F$36,$F$41))</f>
        <v>-533.82179022363027</v>
      </c>
      <c r="EJS88" s="294">
        <f>(EJS$87*$B101+SUM($F$8:$F$10)-((EJS$87*$B101+SUM($F$8:$F$10))/$F$11*$F$40)-($F$27*EJS$87/$D$7)-SUM($F$14:$F$26,$F$28:$F$33,$F$35:$F$36,$F$41))</f>
        <v>-533.82179022363027</v>
      </c>
      <c r="EJT88" s="294">
        <f>(EJT$87*$B101+SUM($F$8:$F$10)-((EJT$87*$B101+SUM($F$8:$F$10))/$F$11*$F$40)-($F$27*EJT$87/$D$7)-SUM($F$14:$F$26,$F$28:$F$33,$F$35:$F$36,$F$41))</f>
        <v>-533.82179022363027</v>
      </c>
      <c r="EJU88" s="294">
        <f>(EJU$87*$B101+SUM($F$8:$F$10)-((EJU$87*$B101+SUM($F$8:$F$10))/$F$11*$F$40)-($F$27*EJU$87/$D$7)-SUM($F$14:$F$26,$F$28:$F$33,$F$35:$F$36,$F$41))</f>
        <v>-533.82179022363027</v>
      </c>
      <c r="EJV88" s="294">
        <f>(EJV$87*$B101+SUM($F$8:$F$10)-((EJV$87*$B101+SUM($F$8:$F$10))/$F$11*$F$40)-($F$27*EJV$87/$D$7)-SUM($F$14:$F$26,$F$28:$F$33,$F$35:$F$36,$F$41))</f>
        <v>-533.82179022363027</v>
      </c>
      <c r="EJW88" s="294">
        <f>(EJW$87*$B101+SUM($F$8:$F$10)-((EJW$87*$B101+SUM($F$8:$F$10))/$F$11*$F$40)-($F$27*EJW$87/$D$7)-SUM($F$14:$F$26,$F$28:$F$33,$F$35:$F$36,$F$41))</f>
        <v>-533.82179022363027</v>
      </c>
      <c r="EJX88" s="294">
        <f>(EJX$87*$B101+SUM($F$8:$F$10)-((EJX$87*$B101+SUM($F$8:$F$10))/$F$11*$F$40)-($F$27*EJX$87/$D$7)-SUM($F$14:$F$26,$F$28:$F$33,$F$35:$F$36,$F$41))</f>
        <v>-533.82179022363027</v>
      </c>
      <c r="EJY88" s="294">
        <f>(EJY$87*$B101+SUM($F$8:$F$10)-((EJY$87*$B101+SUM($F$8:$F$10))/$F$11*$F$40)-($F$27*EJY$87/$D$7)-SUM($F$14:$F$26,$F$28:$F$33,$F$35:$F$36,$F$41))</f>
        <v>-533.82179022363027</v>
      </c>
      <c r="EJZ88" s="294">
        <f>(EJZ$87*$B101+SUM($F$8:$F$10)-((EJZ$87*$B101+SUM($F$8:$F$10))/$F$11*$F$40)-($F$27*EJZ$87/$D$7)-SUM($F$14:$F$26,$F$28:$F$33,$F$35:$F$36,$F$41))</f>
        <v>-533.82179022363027</v>
      </c>
      <c r="EKA88" s="294">
        <f>(EKA$87*$B101+SUM($F$8:$F$10)-((EKA$87*$B101+SUM($F$8:$F$10))/$F$11*$F$40)-($F$27*EKA$87/$D$7)-SUM($F$14:$F$26,$F$28:$F$33,$F$35:$F$36,$F$41))</f>
        <v>-533.82179022363027</v>
      </c>
      <c r="EKB88" s="294">
        <f>(EKB$87*$B101+SUM($F$8:$F$10)-((EKB$87*$B101+SUM($F$8:$F$10))/$F$11*$F$40)-($F$27*EKB$87/$D$7)-SUM($F$14:$F$26,$F$28:$F$33,$F$35:$F$36,$F$41))</f>
        <v>-533.82179022363027</v>
      </c>
      <c r="EKC88" s="294">
        <f>(EKC$87*$B101+SUM($F$8:$F$10)-((EKC$87*$B101+SUM($F$8:$F$10))/$F$11*$F$40)-($F$27*EKC$87/$D$7)-SUM($F$14:$F$26,$F$28:$F$33,$F$35:$F$36,$F$41))</f>
        <v>-533.82179022363027</v>
      </c>
      <c r="EKD88" s="294">
        <f>(EKD$87*$B101+SUM($F$8:$F$10)-((EKD$87*$B101+SUM($F$8:$F$10))/$F$11*$F$40)-($F$27*EKD$87/$D$7)-SUM($F$14:$F$26,$F$28:$F$33,$F$35:$F$36,$F$41))</f>
        <v>-533.82179022363027</v>
      </c>
      <c r="EKE88" s="294">
        <f>(EKE$87*$B101+SUM($F$8:$F$10)-((EKE$87*$B101+SUM($F$8:$F$10))/$F$11*$F$40)-($F$27*EKE$87/$D$7)-SUM($F$14:$F$26,$F$28:$F$33,$F$35:$F$36,$F$41))</f>
        <v>-533.82179022363027</v>
      </c>
      <c r="EKF88" s="294">
        <f>(EKF$87*$B101+SUM($F$8:$F$10)-((EKF$87*$B101+SUM($F$8:$F$10))/$F$11*$F$40)-($F$27*EKF$87/$D$7)-SUM($F$14:$F$26,$F$28:$F$33,$F$35:$F$36,$F$41))</f>
        <v>-533.82179022363027</v>
      </c>
      <c r="EKG88" s="294">
        <f>(EKG$87*$B101+SUM($F$8:$F$10)-((EKG$87*$B101+SUM($F$8:$F$10))/$F$11*$F$40)-($F$27*EKG$87/$D$7)-SUM($F$14:$F$26,$F$28:$F$33,$F$35:$F$36,$F$41))</f>
        <v>-533.82179022363027</v>
      </c>
      <c r="EKH88" s="294">
        <f>(EKH$87*$B101+SUM($F$8:$F$10)-((EKH$87*$B101+SUM($F$8:$F$10))/$F$11*$F$40)-($F$27*EKH$87/$D$7)-SUM($F$14:$F$26,$F$28:$F$33,$F$35:$F$36,$F$41))</f>
        <v>-533.82179022363027</v>
      </c>
      <c r="EKI88" s="294">
        <f>(EKI$87*$B101+SUM($F$8:$F$10)-((EKI$87*$B101+SUM($F$8:$F$10))/$F$11*$F$40)-($F$27*EKI$87/$D$7)-SUM($F$14:$F$26,$F$28:$F$33,$F$35:$F$36,$F$41))</f>
        <v>-533.82179022363027</v>
      </c>
      <c r="EKJ88" s="294">
        <f>(EKJ$87*$B101+SUM($F$8:$F$10)-((EKJ$87*$B101+SUM($F$8:$F$10))/$F$11*$F$40)-($F$27*EKJ$87/$D$7)-SUM($F$14:$F$26,$F$28:$F$33,$F$35:$F$36,$F$41))</f>
        <v>-533.82179022363027</v>
      </c>
      <c r="EKK88" s="294">
        <f>(EKK$87*$B101+SUM($F$8:$F$10)-((EKK$87*$B101+SUM($F$8:$F$10))/$F$11*$F$40)-($F$27*EKK$87/$D$7)-SUM($F$14:$F$26,$F$28:$F$33,$F$35:$F$36,$F$41))</f>
        <v>-533.82179022363027</v>
      </c>
      <c r="EKL88" s="294">
        <f>(EKL$87*$B101+SUM($F$8:$F$10)-((EKL$87*$B101+SUM($F$8:$F$10))/$F$11*$F$40)-($F$27*EKL$87/$D$7)-SUM($F$14:$F$26,$F$28:$F$33,$F$35:$F$36,$F$41))</f>
        <v>-533.82179022363027</v>
      </c>
      <c r="EKM88" s="294">
        <f>(EKM$87*$B101+SUM($F$8:$F$10)-((EKM$87*$B101+SUM($F$8:$F$10))/$F$11*$F$40)-($F$27*EKM$87/$D$7)-SUM($F$14:$F$26,$F$28:$F$33,$F$35:$F$36,$F$41))</f>
        <v>-533.82179022363027</v>
      </c>
      <c r="EKN88" s="294">
        <f>(EKN$87*$B101+SUM($F$8:$F$10)-((EKN$87*$B101+SUM($F$8:$F$10))/$F$11*$F$40)-($F$27*EKN$87/$D$7)-SUM($F$14:$F$26,$F$28:$F$33,$F$35:$F$36,$F$41))</f>
        <v>-533.82179022363027</v>
      </c>
      <c r="EKO88" s="294">
        <f>(EKO$87*$B101+SUM($F$8:$F$10)-((EKO$87*$B101+SUM($F$8:$F$10))/$F$11*$F$40)-($F$27*EKO$87/$D$7)-SUM($F$14:$F$26,$F$28:$F$33,$F$35:$F$36,$F$41))</f>
        <v>-533.82179022363027</v>
      </c>
      <c r="EKP88" s="294">
        <f>(EKP$87*$B101+SUM($F$8:$F$10)-((EKP$87*$B101+SUM($F$8:$F$10))/$F$11*$F$40)-($F$27*EKP$87/$D$7)-SUM($F$14:$F$26,$F$28:$F$33,$F$35:$F$36,$F$41))</f>
        <v>-533.82179022363027</v>
      </c>
      <c r="EKQ88" s="294">
        <f>(EKQ$87*$B101+SUM($F$8:$F$10)-((EKQ$87*$B101+SUM($F$8:$F$10))/$F$11*$F$40)-($F$27*EKQ$87/$D$7)-SUM($F$14:$F$26,$F$28:$F$33,$F$35:$F$36,$F$41))</f>
        <v>-533.82179022363027</v>
      </c>
      <c r="EKR88" s="294">
        <f>(EKR$87*$B101+SUM($F$8:$F$10)-((EKR$87*$B101+SUM($F$8:$F$10))/$F$11*$F$40)-($F$27*EKR$87/$D$7)-SUM($F$14:$F$26,$F$28:$F$33,$F$35:$F$36,$F$41))</f>
        <v>-533.82179022363027</v>
      </c>
      <c r="EKS88" s="294">
        <f>(EKS$87*$B101+SUM($F$8:$F$10)-((EKS$87*$B101+SUM($F$8:$F$10))/$F$11*$F$40)-($F$27*EKS$87/$D$7)-SUM($F$14:$F$26,$F$28:$F$33,$F$35:$F$36,$F$41))</f>
        <v>-533.82179022363027</v>
      </c>
      <c r="EKT88" s="294">
        <f>(EKT$87*$B101+SUM($F$8:$F$10)-((EKT$87*$B101+SUM($F$8:$F$10))/$F$11*$F$40)-($F$27*EKT$87/$D$7)-SUM($F$14:$F$26,$F$28:$F$33,$F$35:$F$36,$F$41))</f>
        <v>-533.82179022363027</v>
      </c>
      <c r="EKU88" s="294">
        <f>(EKU$87*$B101+SUM($F$8:$F$10)-((EKU$87*$B101+SUM($F$8:$F$10))/$F$11*$F$40)-($F$27*EKU$87/$D$7)-SUM($F$14:$F$26,$F$28:$F$33,$F$35:$F$36,$F$41))</f>
        <v>-533.82179022363027</v>
      </c>
      <c r="EKV88" s="294">
        <f>(EKV$87*$B101+SUM($F$8:$F$10)-((EKV$87*$B101+SUM($F$8:$F$10))/$F$11*$F$40)-($F$27*EKV$87/$D$7)-SUM($F$14:$F$26,$F$28:$F$33,$F$35:$F$36,$F$41))</f>
        <v>-533.82179022363027</v>
      </c>
      <c r="EKW88" s="294">
        <f>(EKW$87*$B101+SUM($F$8:$F$10)-((EKW$87*$B101+SUM($F$8:$F$10))/$F$11*$F$40)-($F$27*EKW$87/$D$7)-SUM($F$14:$F$26,$F$28:$F$33,$F$35:$F$36,$F$41))</f>
        <v>-533.82179022363027</v>
      </c>
      <c r="EKX88" s="294">
        <f>(EKX$87*$B101+SUM($F$8:$F$10)-((EKX$87*$B101+SUM($F$8:$F$10))/$F$11*$F$40)-($F$27*EKX$87/$D$7)-SUM($F$14:$F$26,$F$28:$F$33,$F$35:$F$36,$F$41))</f>
        <v>-533.82179022363027</v>
      </c>
      <c r="EKY88" s="294">
        <f>(EKY$87*$B101+SUM($F$8:$F$10)-((EKY$87*$B101+SUM($F$8:$F$10))/$F$11*$F$40)-($F$27*EKY$87/$D$7)-SUM($F$14:$F$26,$F$28:$F$33,$F$35:$F$36,$F$41))</f>
        <v>-533.82179022363027</v>
      </c>
      <c r="EKZ88" s="294">
        <f>(EKZ$87*$B101+SUM($F$8:$F$10)-((EKZ$87*$B101+SUM($F$8:$F$10))/$F$11*$F$40)-($F$27*EKZ$87/$D$7)-SUM($F$14:$F$26,$F$28:$F$33,$F$35:$F$36,$F$41))</f>
        <v>-533.82179022363027</v>
      </c>
      <c r="ELA88" s="294">
        <f>(ELA$87*$B101+SUM($F$8:$F$10)-((ELA$87*$B101+SUM($F$8:$F$10))/$F$11*$F$40)-($F$27*ELA$87/$D$7)-SUM($F$14:$F$26,$F$28:$F$33,$F$35:$F$36,$F$41))</f>
        <v>-533.82179022363027</v>
      </c>
      <c r="ELB88" s="294">
        <f>(ELB$87*$B101+SUM($F$8:$F$10)-((ELB$87*$B101+SUM($F$8:$F$10))/$F$11*$F$40)-($F$27*ELB$87/$D$7)-SUM($F$14:$F$26,$F$28:$F$33,$F$35:$F$36,$F$41))</f>
        <v>-533.82179022363027</v>
      </c>
      <c r="ELC88" s="294">
        <f>(ELC$87*$B101+SUM($F$8:$F$10)-((ELC$87*$B101+SUM($F$8:$F$10))/$F$11*$F$40)-($F$27*ELC$87/$D$7)-SUM($F$14:$F$26,$F$28:$F$33,$F$35:$F$36,$F$41))</f>
        <v>-533.82179022363027</v>
      </c>
      <c r="ELD88" s="294">
        <f>(ELD$87*$B101+SUM($F$8:$F$10)-((ELD$87*$B101+SUM($F$8:$F$10))/$F$11*$F$40)-($F$27*ELD$87/$D$7)-SUM($F$14:$F$26,$F$28:$F$33,$F$35:$F$36,$F$41))</f>
        <v>-533.82179022363027</v>
      </c>
      <c r="ELE88" s="294">
        <f>(ELE$87*$B101+SUM($F$8:$F$10)-((ELE$87*$B101+SUM($F$8:$F$10))/$F$11*$F$40)-($F$27*ELE$87/$D$7)-SUM($F$14:$F$26,$F$28:$F$33,$F$35:$F$36,$F$41))</f>
        <v>-533.82179022363027</v>
      </c>
      <c r="ELF88" s="294">
        <f>(ELF$87*$B101+SUM($F$8:$F$10)-((ELF$87*$B101+SUM($F$8:$F$10))/$F$11*$F$40)-($F$27*ELF$87/$D$7)-SUM($F$14:$F$26,$F$28:$F$33,$F$35:$F$36,$F$41))</f>
        <v>-533.82179022363027</v>
      </c>
      <c r="ELG88" s="294">
        <f>(ELG$87*$B101+SUM($F$8:$F$10)-((ELG$87*$B101+SUM($F$8:$F$10))/$F$11*$F$40)-($F$27*ELG$87/$D$7)-SUM($F$14:$F$26,$F$28:$F$33,$F$35:$F$36,$F$41))</f>
        <v>-533.82179022363027</v>
      </c>
      <c r="ELH88" s="294">
        <f>(ELH$87*$B101+SUM($F$8:$F$10)-((ELH$87*$B101+SUM($F$8:$F$10))/$F$11*$F$40)-($F$27*ELH$87/$D$7)-SUM($F$14:$F$26,$F$28:$F$33,$F$35:$F$36,$F$41))</f>
        <v>-533.82179022363027</v>
      </c>
      <c r="ELI88" s="294">
        <f>(ELI$87*$B101+SUM($F$8:$F$10)-((ELI$87*$B101+SUM($F$8:$F$10))/$F$11*$F$40)-($F$27*ELI$87/$D$7)-SUM($F$14:$F$26,$F$28:$F$33,$F$35:$F$36,$F$41))</f>
        <v>-533.82179022363027</v>
      </c>
      <c r="ELJ88" s="294">
        <f>(ELJ$87*$B101+SUM($F$8:$F$10)-((ELJ$87*$B101+SUM($F$8:$F$10))/$F$11*$F$40)-($F$27*ELJ$87/$D$7)-SUM($F$14:$F$26,$F$28:$F$33,$F$35:$F$36,$F$41))</f>
        <v>-533.82179022363027</v>
      </c>
      <c r="ELK88" s="294">
        <f>(ELK$87*$B101+SUM($F$8:$F$10)-((ELK$87*$B101+SUM($F$8:$F$10))/$F$11*$F$40)-($F$27*ELK$87/$D$7)-SUM($F$14:$F$26,$F$28:$F$33,$F$35:$F$36,$F$41))</f>
        <v>-533.82179022363027</v>
      </c>
      <c r="ELL88" s="294">
        <f>(ELL$87*$B101+SUM($F$8:$F$10)-((ELL$87*$B101+SUM($F$8:$F$10))/$F$11*$F$40)-($F$27*ELL$87/$D$7)-SUM($F$14:$F$26,$F$28:$F$33,$F$35:$F$36,$F$41))</f>
        <v>-533.82179022363027</v>
      </c>
      <c r="ELM88" s="294">
        <f>(ELM$87*$B101+SUM($F$8:$F$10)-((ELM$87*$B101+SUM($F$8:$F$10))/$F$11*$F$40)-($F$27*ELM$87/$D$7)-SUM($F$14:$F$26,$F$28:$F$33,$F$35:$F$36,$F$41))</f>
        <v>-533.82179022363027</v>
      </c>
      <c r="ELN88" s="294">
        <f>(ELN$87*$B101+SUM($F$8:$F$10)-((ELN$87*$B101+SUM($F$8:$F$10))/$F$11*$F$40)-($F$27*ELN$87/$D$7)-SUM($F$14:$F$26,$F$28:$F$33,$F$35:$F$36,$F$41))</f>
        <v>-533.82179022363027</v>
      </c>
      <c r="ELO88" s="294">
        <f>(ELO$87*$B101+SUM($F$8:$F$10)-((ELO$87*$B101+SUM($F$8:$F$10))/$F$11*$F$40)-($F$27*ELO$87/$D$7)-SUM($F$14:$F$26,$F$28:$F$33,$F$35:$F$36,$F$41))</f>
        <v>-533.82179022363027</v>
      </c>
      <c r="ELP88" s="294">
        <f>(ELP$87*$B101+SUM($F$8:$F$10)-((ELP$87*$B101+SUM($F$8:$F$10))/$F$11*$F$40)-($F$27*ELP$87/$D$7)-SUM($F$14:$F$26,$F$28:$F$33,$F$35:$F$36,$F$41))</f>
        <v>-533.82179022363027</v>
      </c>
      <c r="ELQ88" s="294">
        <f>(ELQ$87*$B101+SUM($F$8:$F$10)-((ELQ$87*$B101+SUM($F$8:$F$10))/$F$11*$F$40)-($F$27*ELQ$87/$D$7)-SUM($F$14:$F$26,$F$28:$F$33,$F$35:$F$36,$F$41))</f>
        <v>-533.82179022363027</v>
      </c>
      <c r="ELR88" s="294">
        <f>(ELR$87*$B101+SUM($F$8:$F$10)-((ELR$87*$B101+SUM($F$8:$F$10))/$F$11*$F$40)-($F$27*ELR$87/$D$7)-SUM($F$14:$F$26,$F$28:$F$33,$F$35:$F$36,$F$41))</f>
        <v>-533.82179022363027</v>
      </c>
      <c r="ELS88" s="294">
        <f>(ELS$87*$B101+SUM($F$8:$F$10)-((ELS$87*$B101+SUM($F$8:$F$10))/$F$11*$F$40)-($F$27*ELS$87/$D$7)-SUM($F$14:$F$26,$F$28:$F$33,$F$35:$F$36,$F$41))</f>
        <v>-533.82179022363027</v>
      </c>
      <c r="ELT88" s="294">
        <f>(ELT$87*$B101+SUM($F$8:$F$10)-((ELT$87*$B101+SUM($F$8:$F$10))/$F$11*$F$40)-($F$27*ELT$87/$D$7)-SUM($F$14:$F$26,$F$28:$F$33,$F$35:$F$36,$F$41))</f>
        <v>-533.82179022363027</v>
      </c>
      <c r="ELU88" s="294">
        <f>(ELU$87*$B101+SUM($F$8:$F$10)-((ELU$87*$B101+SUM($F$8:$F$10))/$F$11*$F$40)-($F$27*ELU$87/$D$7)-SUM($F$14:$F$26,$F$28:$F$33,$F$35:$F$36,$F$41))</f>
        <v>-533.82179022363027</v>
      </c>
      <c r="ELV88" s="294">
        <f>(ELV$87*$B101+SUM($F$8:$F$10)-((ELV$87*$B101+SUM($F$8:$F$10))/$F$11*$F$40)-($F$27*ELV$87/$D$7)-SUM($F$14:$F$26,$F$28:$F$33,$F$35:$F$36,$F$41))</f>
        <v>-533.82179022363027</v>
      </c>
      <c r="ELW88" s="294">
        <f>(ELW$87*$B101+SUM($F$8:$F$10)-((ELW$87*$B101+SUM($F$8:$F$10))/$F$11*$F$40)-($F$27*ELW$87/$D$7)-SUM($F$14:$F$26,$F$28:$F$33,$F$35:$F$36,$F$41))</f>
        <v>-533.82179022363027</v>
      </c>
      <c r="ELX88" s="294">
        <f>(ELX$87*$B101+SUM($F$8:$F$10)-((ELX$87*$B101+SUM($F$8:$F$10))/$F$11*$F$40)-($F$27*ELX$87/$D$7)-SUM($F$14:$F$26,$F$28:$F$33,$F$35:$F$36,$F$41))</f>
        <v>-533.82179022363027</v>
      </c>
      <c r="ELY88" s="294">
        <f>(ELY$87*$B101+SUM($F$8:$F$10)-((ELY$87*$B101+SUM($F$8:$F$10))/$F$11*$F$40)-($F$27*ELY$87/$D$7)-SUM($F$14:$F$26,$F$28:$F$33,$F$35:$F$36,$F$41))</f>
        <v>-533.82179022363027</v>
      </c>
      <c r="ELZ88" s="294">
        <f>(ELZ$87*$B101+SUM($F$8:$F$10)-((ELZ$87*$B101+SUM($F$8:$F$10))/$F$11*$F$40)-($F$27*ELZ$87/$D$7)-SUM($F$14:$F$26,$F$28:$F$33,$F$35:$F$36,$F$41))</f>
        <v>-533.82179022363027</v>
      </c>
      <c r="EMA88" s="294">
        <f>(EMA$87*$B101+SUM($F$8:$F$10)-((EMA$87*$B101+SUM($F$8:$F$10))/$F$11*$F$40)-($F$27*EMA$87/$D$7)-SUM($F$14:$F$26,$F$28:$F$33,$F$35:$F$36,$F$41))</f>
        <v>-533.82179022363027</v>
      </c>
      <c r="EMB88" s="294">
        <f>(EMB$87*$B101+SUM($F$8:$F$10)-((EMB$87*$B101+SUM($F$8:$F$10))/$F$11*$F$40)-($F$27*EMB$87/$D$7)-SUM($F$14:$F$26,$F$28:$F$33,$F$35:$F$36,$F$41))</f>
        <v>-533.82179022363027</v>
      </c>
      <c r="EMC88" s="294">
        <f>(EMC$87*$B101+SUM($F$8:$F$10)-((EMC$87*$B101+SUM($F$8:$F$10))/$F$11*$F$40)-($F$27*EMC$87/$D$7)-SUM($F$14:$F$26,$F$28:$F$33,$F$35:$F$36,$F$41))</f>
        <v>-533.82179022363027</v>
      </c>
      <c r="EMD88" s="294">
        <f>(EMD$87*$B101+SUM($F$8:$F$10)-((EMD$87*$B101+SUM($F$8:$F$10))/$F$11*$F$40)-($F$27*EMD$87/$D$7)-SUM($F$14:$F$26,$F$28:$F$33,$F$35:$F$36,$F$41))</f>
        <v>-533.82179022363027</v>
      </c>
      <c r="EME88" s="294">
        <f>(EME$87*$B101+SUM($F$8:$F$10)-((EME$87*$B101+SUM($F$8:$F$10))/$F$11*$F$40)-($F$27*EME$87/$D$7)-SUM($F$14:$F$26,$F$28:$F$33,$F$35:$F$36,$F$41))</f>
        <v>-533.82179022363027</v>
      </c>
      <c r="EMF88" s="294">
        <f>(EMF$87*$B101+SUM($F$8:$F$10)-((EMF$87*$B101+SUM($F$8:$F$10))/$F$11*$F$40)-($F$27*EMF$87/$D$7)-SUM($F$14:$F$26,$F$28:$F$33,$F$35:$F$36,$F$41))</f>
        <v>-533.82179022363027</v>
      </c>
      <c r="EMG88" s="294">
        <f>(EMG$87*$B101+SUM($F$8:$F$10)-((EMG$87*$B101+SUM($F$8:$F$10))/$F$11*$F$40)-($F$27*EMG$87/$D$7)-SUM($F$14:$F$26,$F$28:$F$33,$F$35:$F$36,$F$41))</f>
        <v>-533.82179022363027</v>
      </c>
      <c r="EMH88" s="294">
        <f>(EMH$87*$B101+SUM($F$8:$F$10)-((EMH$87*$B101+SUM($F$8:$F$10))/$F$11*$F$40)-($F$27*EMH$87/$D$7)-SUM($F$14:$F$26,$F$28:$F$33,$F$35:$F$36,$F$41))</f>
        <v>-533.82179022363027</v>
      </c>
      <c r="EMI88" s="294">
        <f>(EMI$87*$B101+SUM($F$8:$F$10)-((EMI$87*$B101+SUM($F$8:$F$10))/$F$11*$F$40)-($F$27*EMI$87/$D$7)-SUM($F$14:$F$26,$F$28:$F$33,$F$35:$F$36,$F$41))</f>
        <v>-533.82179022363027</v>
      </c>
      <c r="EMJ88" s="294">
        <f>(EMJ$87*$B101+SUM($F$8:$F$10)-((EMJ$87*$B101+SUM($F$8:$F$10))/$F$11*$F$40)-($F$27*EMJ$87/$D$7)-SUM($F$14:$F$26,$F$28:$F$33,$F$35:$F$36,$F$41))</f>
        <v>-533.82179022363027</v>
      </c>
      <c r="EMK88" s="294">
        <f>(EMK$87*$B101+SUM($F$8:$F$10)-((EMK$87*$B101+SUM($F$8:$F$10))/$F$11*$F$40)-($F$27*EMK$87/$D$7)-SUM($F$14:$F$26,$F$28:$F$33,$F$35:$F$36,$F$41))</f>
        <v>-533.82179022363027</v>
      </c>
      <c r="EML88" s="294">
        <f>(EML$87*$B101+SUM($F$8:$F$10)-((EML$87*$B101+SUM($F$8:$F$10))/$F$11*$F$40)-($F$27*EML$87/$D$7)-SUM($F$14:$F$26,$F$28:$F$33,$F$35:$F$36,$F$41))</f>
        <v>-533.82179022363027</v>
      </c>
      <c r="EMM88" s="294">
        <f>(EMM$87*$B101+SUM($F$8:$F$10)-((EMM$87*$B101+SUM($F$8:$F$10))/$F$11*$F$40)-($F$27*EMM$87/$D$7)-SUM($F$14:$F$26,$F$28:$F$33,$F$35:$F$36,$F$41))</f>
        <v>-533.82179022363027</v>
      </c>
      <c r="EMN88" s="294">
        <f>(EMN$87*$B101+SUM($F$8:$F$10)-((EMN$87*$B101+SUM($F$8:$F$10))/$F$11*$F$40)-($F$27*EMN$87/$D$7)-SUM($F$14:$F$26,$F$28:$F$33,$F$35:$F$36,$F$41))</f>
        <v>-533.82179022363027</v>
      </c>
      <c r="EMO88" s="294">
        <f>(EMO$87*$B101+SUM($F$8:$F$10)-((EMO$87*$B101+SUM($F$8:$F$10))/$F$11*$F$40)-($F$27*EMO$87/$D$7)-SUM($F$14:$F$26,$F$28:$F$33,$F$35:$F$36,$F$41))</f>
        <v>-533.82179022363027</v>
      </c>
      <c r="EMP88" s="294">
        <f>(EMP$87*$B101+SUM($F$8:$F$10)-((EMP$87*$B101+SUM($F$8:$F$10))/$F$11*$F$40)-($F$27*EMP$87/$D$7)-SUM($F$14:$F$26,$F$28:$F$33,$F$35:$F$36,$F$41))</f>
        <v>-533.82179022363027</v>
      </c>
      <c r="EMQ88" s="294">
        <f>(EMQ$87*$B101+SUM($F$8:$F$10)-((EMQ$87*$B101+SUM($F$8:$F$10))/$F$11*$F$40)-($F$27*EMQ$87/$D$7)-SUM($F$14:$F$26,$F$28:$F$33,$F$35:$F$36,$F$41))</f>
        <v>-533.82179022363027</v>
      </c>
      <c r="EMR88" s="294">
        <f>(EMR$87*$B101+SUM($F$8:$F$10)-((EMR$87*$B101+SUM($F$8:$F$10))/$F$11*$F$40)-($F$27*EMR$87/$D$7)-SUM($F$14:$F$26,$F$28:$F$33,$F$35:$F$36,$F$41))</f>
        <v>-533.82179022363027</v>
      </c>
      <c r="EMS88" s="294">
        <f>(EMS$87*$B101+SUM($F$8:$F$10)-((EMS$87*$B101+SUM($F$8:$F$10))/$F$11*$F$40)-($F$27*EMS$87/$D$7)-SUM($F$14:$F$26,$F$28:$F$33,$F$35:$F$36,$F$41))</f>
        <v>-533.82179022363027</v>
      </c>
      <c r="EMT88" s="294">
        <f>(EMT$87*$B101+SUM($F$8:$F$10)-((EMT$87*$B101+SUM($F$8:$F$10))/$F$11*$F$40)-($F$27*EMT$87/$D$7)-SUM($F$14:$F$26,$F$28:$F$33,$F$35:$F$36,$F$41))</f>
        <v>-533.82179022363027</v>
      </c>
      <c r="EMU88" s="294">
        <f>(EMU$87*$B101+SUM($F$8:$F$10)-((EMU$87*$B101+SUM($F$8:$F$10))/$F$11*$F$40)-($F$27*EMU$87/$D$7)-SUM($F$14:$F$26,$F$28:$F$33,$F$35:$F$36,$F$41))</f>
        <v>-533.82179022363027</v>
      </c>
      <c r="EMV88" s="294">
        <f>(EMV$87*$B101+SUM($F$8:$F$10)-((EMV$87*$B101+SUM($F$8:$F$10))/$F$11*$F$40)-($F$27*EMV$87/$D$7)-SUM($F$14:$F$26,$F$28:$F$33,$F$35:$F$36,$F$41))</f>
        <v>-533.82179022363027</v>
      </c>
      <c r="EMW88" s="294">
        <f>(EMW$87*$B101+SUM($F$8:$F$10)-((EMW$87*$B101+SUM($F$8:$F$10))/$F$11*$F$40)-($F$27*EMW$87/$D$7)-SUM($F$14:$F$26,$F$28:$F$33,$F$35:$F$36,$F$41))</f>
        <v>-533.82179022363027</v>
      </c>
      <c r="EMX88" s="294">
        <f>(EMX$87*$B101+SUM($F$8:$F$10)-((EMX$87*$B101+SUM($F$8:$F$10))/$F$11*$F$40)-($F$27*EMX$87/$D$7)-SUM($F$14:$F$26,$F$28:$F$33,$F$35:$F$36,$F$41))</f>
        <v>-533.82179022363027</v>
      </c>
      <c r="EMY88" s="294">
        <f>(EMY$87*$B101+SUM($F$8:$F$10)-((EMY$87*$B101+SUM($F$8:$F$10))/$F$11*$F$40)-($F$27*EMY$87/$D$7)-SUM($F$14:$F$26,$F$28:$F$33,$F$35:$F$36,$F$41))</f>
        <v>-533.82179022363027</v>
      </c>
      <c r="EMZ88" s="294">
        <f>(EMZ$87*$B101+SUM($F$8:$F$10)-((EMZ$87*$B101+SUM($F$8:$F$10))/$F$11*$F$40)-($F$27*EMZ$87/$D$7)-SUM($F$14:$F$26,$F$28:$F$33,$F$35:$F$36,$F$41))</f>
        <v>-533.82179022363027</v>
      </c>
      <c r="ENA88" s="294">
        <f>(ENA$87*$B101+SUM($F$8:$F$10)-((ENA$87*$B101+SUM($F$8:$F$10))/$F$11*$F$40)-($F$27*ENA$87/$D$7)-SUM($F$14:$F$26,$F$28:$F$33,$F$35:$F$36,$F$41))</f>
        <v>-533.82179022363027</v>
      </c>
      <c r="ENB88" s="294">
        <f>(ENB$87*$B101+SUM($F$8:$F$10)-((ENB$87*$B101+SUM($F$8:$F$10))/$F$11*$F$40)-($F$27*ENB$87/$D$7)-SUM($F$14:$F$26,$F$28:$F$33,$F$35:$F$36,$F$41))</f>
        <v>-533.82179022363027</v>
      </c>
      <c r="ENC88" s="294">
        <f>(ENC$87*$B101+SUM($F$8:$F$10)-((ENC$87*$B101+SUM($F$8:$F$10))/$F$11*$F$40)-($F$27*ENC$87/$D$7)-SUM($F$14:$F$26,$F$28:$F$33,$F$35:$F$36,$F$41))</f>
        <v>-533.82179022363027</v>
      </c>
      <c r="END88" s="294">
        <f>(END$87*$B101+SUM($F$8:$F$10)-((END$87*$B101+SUM($F$8:$F$10))/$F$11*$F$40)-($F$27*END$87/$D$7)-SUM($F$14:$F$26,$F$28:$F$33,$F$35:$F$36,$F$41))</f>
        <v>-533.82179022363027</v>
      </c>
      <c r="ENE88" s="294">
        <f>(ENE$87*$B101+SUM($F$8:$F$10)-((ENE$87*$B101+SUM($F$8:$F$10))/$F$11*$F$40)-($F$27*ENE$87/$D$7)-SUM($F$14:$F$26,$F$28:$F$33,$F$35:$F$36,$F$41))</f>
        <v>-533.82179022363027</v>
      </c>
      <c r="ENF88" s="294">
        <f>(ENF$87*$B101+SUM($F$8:$F$10)-((ENF$87*$B101+SUM($F$8:$F$10))/$F$11*$F$40)-($F$27*ENF$87/$D$7)-SUM($F$14:$F$26,$F$28:$F$33,$F$35:$F$36,$F$41))</f>
        <v>-533.82179022363027</v>
      </c>
      <c r="ENG88" s="294">
        <f>(ENG$87*$B101+SUM($F$8:$F$10)-((ENG$87*$B101+SUM($F$8:$F$10))/$F$11*$F$40)-($F$27*ENG$87/$D$7)-SUM($F$14:$F$26,$F$28:$F$33,$F$35:$F$36,$F$41))</f>
        <v>-533.82179022363027</v>
      </c>
      <c r="ENH88" s="294">
        <f>(ENH$87*$B101+SUM($F$8:$F$10)-((ENH$87*$B101+SUM($F$8:$F$10))/$F$11*$F$40)-($F$27*ENH$87/$D$7)-SUM($F$14:$F$26,$F$28:$F$33,$F$35:$F$36,$F$41))</f>
        <v>-533.82179022363027</v>
      </c>
      <c r="ENI88" s="294">
        <f>(ENI$87*$B101+SUM($F$8:$F$10)-((ENI$87*$B101+SUM($F$8:$F$10))/$F$11*$F$40)-($F$27*ENI$87/$D$7)-SUM($F$14:$F$26,$F$28:$F$33,$F$35:$F$36,$F$41))</f>
        <v>-533.82179022363027</v>
      </c>
      <c r="ENJ88" s="294">
        <f>(ENJ$87*$B101+SUM($F$8:$F$10)-((ENJ$87*$B101+SUM($F$8:$F$10))/$F$11*$F$40)-($F$27*ENJ$87/$D$7)-SUM($F$14:$F$26,$F$28:$F$33,$F$35:$F$36,$F$41))</f>
        <v>-533.82179022363027</v>
      </c>
      <c r="ENK88" s="294">
        <f>(ENK$87*$B101+SUM($F$8:$F$10)-((ENK$87*$B101+SUM($F$8:$F$10))/$F$11*$F$40)-($F$27*ENK$87/$D$7)-SUM($F$14:$F$26,$F$28:$F$33,$F$35:$F$36,$F$41))</f>
        <v>-533.82179022363027</v>
      </c>
      <c r="ENL88" s="294">
        <f>(ENL$87*$B101+SUM($F$8:$F$10)-((ENL$87*$B101+SUM($F$8:$F$10))/$F$11*$F$40)-($F$27*ENL$87/$D$7)-SUM($F$14:$F$26,$F$28:$F$33,$F$35:$F$36,$F$41))</f>
        <v>-533.82179022363027</v>
      </c>
      <c r="ENM88" s="294">
        <f>(ENM$87*$B101+SUM($F$8:$F$10)-((ENM$87*$B101+SUM($F$8:$F$10))/$F$11*$F$40)-($F$27*ENM$87/$D$7)-SUM($F$14:$F$26,$F$28:$F$33,$F$35:$F$36,$F$41))</f>
        <v>-533.82179022363027</v>
      </c>
      <c r="ENN88" s="294">
        <f>(ENN$87*$B101+SUM($F$8:$F$10)-((ENN$87*$B101+SUM($F$8:$F$10))/$F$11*$F$40)-($F$27*ENN$87/$D$7)-SUM($F$14:$F$26,$F$28:$F$33,$F$35:$F$36,$F$41))</f>
        <v>-533.82179022363027</v>
      </c>
      <c r="ENO88" s="294">
        <f>(ENO$87*$B101+SUM($F$8:$F$10)-((ENO$87*$B101+SUM($F$8:$F$10))/$F$11*$F$40)-($F$27*ENO$87/$D$7)-SUM($F$14:$F$26,$F$28:$F$33,$F$35:$F$36,$F$41))</f>
        <v>-533.82179022363027</v>
      </c>
      <c r="ENP88" s="294">
        <f>(ENP$87*$B101+SUM($F$8:$F$10)-((ENP$87*$B101+SUM($F$8:$F$10))/$F$11*$F$40)-($F$27*ENP$87/$D$7)-SUM($F$14:$F$26,$F$28:$F$33,$F$35:$F$36,$F$41))</f>
        <v>-533.82179022363027</v>
      </c>
      <c r="ENQ88" s="294">
        <f>(ENQ$87*$B101+SUM($F$8:$F$10)-((ENQ$87*$B101+SUM($F$8:$F$10))/$F$11*$F$40)-($F$27*ENQ$87/$D$7)-SUM($F$14:$F$26,$F$28:$F$33,$F$35:$F$36,$F$41))</f>
        <v>-533.82179022363027</v>
      </c>
      <c r="ENR88" s="294">
        <f>(ENR$87*$B101+SUM($F$8:$F$10)-((ENR$87*$B101+SUM($F$8:$F$10))/$F$11*$F$40)-($F$27*ENR$87/$D$7)-SUM($F$14:$F$26,$F$28:$F$33,$F$35:$F$36,$F$41))</f>
        <v>-533.82179022363027</v>
      </c>
      <c r="ENS88" s="294">
        <f>(ENS$87*$B101+SUM($F$8:$F$10)-((ENS$87*$B101+SUM($F$8:$F$10))/$F$11*$F$40)-($F$27*ENS$87/$D$7)-SUM($F$14:$F$26,$F$28:$F$33,$F$35:$F$36,$F$41))</f>
        <v>-533.82179022363027</v>
      </c>
      <c r="ENT88" s="294">
        <f>(ENT$87*$B101+SUM($F$8:$F$10)-((ENT$87*$B101+SUM($F$8:$F$10))/$F$11*$F$40)-($F$27*ENT$87/$D$7)-SUM($F$14:$F$26,$F$28:$F$33,$F$35:$F$36,$F$41))</f>
        <v>-533.82179022363027</v>
      </c>
      <c r="ENU88" s="294">
        <f>(ENU$87*$B101+SUM($F$8:$F$10)-((ENU$87*$B101+SUM($F$8:$F$10))/$F$11*$F$40)-($F$27*ENU$87/$D$7)-SUM($F$14:$F$26,$F$28:$F$33,$F$35:$F$36,$F$41))</f>
        <v>-533.82179022363027</v>
      </c>
      <c r="ENV88" s="294">
        <f>(ENV$87*$B101+SUM($F$8:$F$10)-((ENV$87*$B101+SUM($F$8:$F$10))/$F$11*$F$40)-($F$27*ENV$87/$D$7)-SUM($F$14:$F$26,$F$28:$F$33,$F$35:$F$36,$F$41))</f>
        <v>-533.82179022363027</v>
      </c>
      <c r="ENW88" s="294">
        <f>(ENW$87*$B101+SUM($F$8:$F$10)-((ENW$87*$B101+SUM($F$8:$F$10))/$F$11*$F$40)-($F$27*ENW$87/$D$7)-SUM($F$14:$F$26,$F$28:$F$33,$F$35:$F$36,$F$41))</f>
        <v>-533.82179022363027</v>
      </c>
      <c r="ENX88" s="294">
        <f>(ENX$87*$B101+SUM($F$8:$F$10)-((ENX$87*$B101+SUM($F$8:$F$10))/$F$11*$F$40)-($F$27*ENX$87/$D$7)-SUM($F$14:$F$26,$F$28:$F$33,$F$35:$F$36,$F$41))</f>
        <v>-533.82179022363027</v>
      </c>
      <c r="ENY88" s="294">
        <f>(ENY$87*$B101+SUM($F$8:$F$10)-((ENY$87*$B101+SUM($F$8:$F$10))/$F$11*$F$40)-($F$27*ENY$87/$D$7)-SUM($F$14:$F$26,$F$28:$F$33,$F$35:$F$36,$F$41))</f>
        <v>-533.82179022363027</v>
      </c>
      <c r="ENZ88" s="294">
        <f>(ENZ$87*$B101+SUM($F$8:$F$10)-((ENZ$87*$B101+SUM($F$8:$F$10))/$F$11*$F$40)-($F$27*ENZ$87/$D$7)-SUM($F$14:$F$26,$F$28:$F$33,$F$35:$F$36,$F$41))</f>
        <v>-533.82179022363027</v>
      </c>
      <c r="EOA88" s="294">
        <f>(EOA$87*$B101+SUM($F$8:$F$10)-((EOA$87*$B101+SUM($F$8:$F$10))/$F$11*$F$40)-($F$27*EOA$87/$D$7)-SUM($F$14:$F$26,$F$28:$F$33,$F$35:$F$36,$F$41))</f>
        <v>-533.82179022363027</v>
      </c>
      <c r="EOB88" s="294">
        <f>(EOB$87*$B101+SUM($F$8:$F$10)-((EOB$87*$B101+SUM($F$8:$F$10))/$F$11*$F$40)-($F$27*EOB$87/$D$7)-SUM($F$14:$F$26,$F$28:$F$33,$F$35:$F$36,$F$41))</f>
        <v>-533.82179022363027</v>
      </c>
      <c r="EOC88" s="294">
        <f>(EOC$87*$B101+SUM($F$8:$F$10)-((EOC$87*$B101+SUM($F$8:$F$10))/$F$11*$F$40)-($F$27*EOC$87/$D$7)-SUM($F$14:$F$26,$F$28:$F$33,$F$35:$F$36,$F$41))</f>
        <v>-533.82179022363027</v>
      </c>
      <c r="EOD88" s="294">
        <f>(EOD$87*$B101+SUM($F$8:$F$10)-((EOD$87*$B101+SUM($F$8:$F$10))/$F$11*$F$40)-($F$27*EOD$87/$D$7)-SUM($F$14:$F$26,$F$28:$F$33,$F$35:$F$36,$F$41))</f>
        <v>-533.82179022363027</v>
      </c>
      <c r="EOE88" s="294">
        <f>(EOE$87*$B101+SUM($F$8:$F$10)-((EOE$87*$B101+SUM($F$8:$F$10))/$F$11*$F$40)-($F$27*EOE$87/$D$7)-SUM($F$14:$F$26,$F$28:$F$33,$F$35:$F$36,$F$41))</f>
        <v>-533.82179022363027</v>
      </c>
      <c r="EOF88" s="294">
        <f>(EOF$87*$B101+SUM($F$8:$F$10)-((EOF$87*$B101+SUM($F$8:$F$10))/$F$11*$F$40)-($F$27*EOF$87/$D$7)-SUM($F$14:$F$26,$F$28:$F$33,$F$35:$F$36,$F$41))</f>
        <v>-533.82179022363027</v>
      </c>
      <c r="EOG88" s="294">
        <f>(EOG$87*$B101+SUM($F$8:$F$10)-((EOG$87*$B101+SUM($F$8:$F$10))/$F$11*$F$40)-($F$27*EOG$87/$D$7)-SUM($F$14:$F$26,$F$28:$F$33,$F$35:$F$36,$F$41))</f>
        <v>-533.82179022363027</v>
      </c>
      <c r="EOH88" s="294">
        <f>(EOH$87*$B101+SUM($F$8:$F$10)-((EOH$87*$B101+SUM($F$8:$F$10))/$F$11*$F$40)-($F$27*EOH$87/$D$7)-SUM($F$14:$F$26,$F$28:$F$33,$F$35:$F$36,$F$41))</f>
        <v>-533.82179022363027</v>
      </c>
      <c r="EOI88" s="294">
        <f>(EOI$87*$B101+SUM($F$8:$F$10)-((EOI$87*$B101+SUM($F$8:$F$10))/$F$11*$F$40)-($F$27*EOI$87/$D$7)-SUM($F$14:$F$26,$F$28:$F$33,$F$35:$F$36,$F$41))</f>
        <v>-533.82179022363027</v>
      </c>
      <c r="EOJ88" s="294">
        <f>(EOJ$87*$B101+SUM($F$8:$F$10)-((EOJ$87*$B101+SUM($F$8:$F$10))/$F$11*$F$40)-($F$27*EOJ$87/$D$7)-SUM($F$14:$F$26,$F$28:$F$33,$F$35:$F$36,$F$41))</f>
        <v>-533.82179022363027</v>
      </c>
      <c r="EOK88" s="294">
        <f>(EOK$87*$B101+SUM($F$8:$F$10)-((EOK$87*$B101+SUM($F$8:$F$10))/$F$11*$F$40)-($F$27*EOK$87/$D$7)-SUM($F$14:$F$26,$F$28:$F$33,$F$35:$F$36,$F$41))</f>
        <v>-533.82179022363027</v>
      </c>
      <c r="EOL88" s="294">
        <f>(EOL$87*$B101+SUM($F$8:$F$10)-((EOL$87*$B101+SUM($F$8:$F$10))/$F$11*$F$40)-($F$27*EOL$87/$D$7)-SUM($F$14:$F$26,$F$28:$F$33,$F$35:$F$36,$F$41))</f>
        <v>-533.82179022363027</v>
      </c>
      <c r="EOM88" s="294">
        <f>(EOM$87*$B101+SUM($F$8:$F$10)-((EOM$87*$B101+SUM($F$8:$F$10))/$F$11*$F$40)-($F$27*EOM$87/$D$7)-SUM($F$14:$F$26,$F$28:$F$33,$F$35:$F$36,$F$41))</f>
        <v>-533.82179022363027</v>
      </c>
      <c r="EON88" s="294">
        <f>(EON$87*$B101+SUM($F$8:$F$10)-((EON$87*$B101+SUM($F$8:$F$10))/$F$11*$F$40)-($F$27*EON$87/$D$7)-SUM($F$14:$F$26,$F$28:$F$33,$F$35:$F$36,$F$41))</f>
        <v>-533.82179022363027</v>
      </c>
      <c r="EOO88" s="294">
        <f>(EOO$87*$B101+SUM($F$8:$F$10)-((EOO$87*$B101+SUM($F$8:$F$10))/$F$11*$F$40)-($F$27*EOO$87/$D$7)-SUM($F$14:$F$26,$F$28:$F$33,$F$35:$F$36,$F$41))</f>
        <v>-533.82179022363027</v>
      </c>
      <c r="EOP88" s="294">
        <f>(EOP$87*$B101+SUM($F$8:$F$10)-((EOP$87*$B101+SUM($F$8:$F$10))/$F$11*$F$40)-($F$27*EOP$87/$D$7)-SUM($F$14:$F$26,$F$28:$F$33,$F$35:$F$36,$F$41))</f>
        <v>-533.82179022363027</v>
      </c>
      <c r="EOQ88" s="294">
        <f>(EOQ$87*$B101+SUM($F$8:$F$10)-((EOQ$87*$B101+SUM($F$8:$F$10))/$F$11*$F$40)-($F$27*EOQ$87/$D$7)-SUM($F$14:$F$26,$F$28:$F$33,$F$35:$F$36,$F$41))</f>
        <v>-533.82179022363027</v>
      </c>
      <c r="EOR88" s="294">
        <f>(EOR$87*$B101+SUM($F$8:$F$10)-((EOR$87*$B101+SUM($F$8:$F$10))/$F$11*$F$40)-($F$27*EOR$87/$D$7)-SUM($F$14:$F$26,$F$28:$F$33,$F$35:$F$36,$F$41))</f>
        <v>-533.82179022363027</v>
      </c>
      <c r="EOS88" s="294">
        <f>(EOS$87*$B101+SUM($F$8:$F$10)-((EOS$87*$B101+SUM($F$8:$F$10))/$F$11*$F$40)-($F$27*EOS$87/$D$7)-SUM($F$14:$F$26,$F$28:$F$33,$F$35:$F$36,$F$41))</f>
        <v>-533.82179022363027</v>
      </c>
      <c r="EOT88" s="294">
        <f>(EOT$87*$B101+SUM($F$8:$F$10)-((EOT$87*$B101+SUM($F$8:$F$10))/$F$11*$F$40)-($F$27*EOT$87/$D$7)-SUM($F$14:$F$26,$F$28:$F$33,$F$35:$F$36,$F$41))</f>
        <v>-533.82179022363027</v>
      </c>
      <c r="EOU88" s="294">
        <f>(EOU$87*$B101+SUM($F$8:$F$10)-((EOU$87*$B101+SUM($F$8:$F$10))/$F$11*$F$40)-($F$27*EOU$87/$D$7)-SUM($F$14:$F$26,$F$28:$F$33,$F$35:$F$36,$F$41))</f>
        <v>-533.82179022363027</v>
      </c>
      <c r="EOV88" s="294">
        <f>(EOV$87*$B101+SUM($F$8:$F$10)-((EOV$87*$B101+SUM($F$8:$F$10))/$F$11*$F$40)-($F$27*EOV$87/$D$7)-SUM($F$14:$F$26,$F$28:$F$33,$F$35:$F$36,$F$41))</f>
        <v>-533.82179022363027</v>
      </c>
      <c r="EOW88" s="294">
        <f>(EOW$87*$B101+SUM($F$8:$F$10)-((EOW$87*$B101+SUM($F$8:$F$10))/$F$11*$F$40)-($F$27*EOW$87/$D$7)-SUM($F$14:$F$26,$F$28:$F$33,$F$35:$F$36,$F$41))</f>
        <v>-533.82179022363027</v>
      </c>
      <c r="EOX88" s="294">
        <f>(EOX$87*$B101+SUM($F$8:$F$10)-((EOX$87*$B101+SUM($F$8:$F$10))/$F$11*$F$40)-($F$27*EOX$87/$D$7)-SUM($F$14:$F$26,$F$28:$F$33,$F$35:$F$36,$F$41))</f>
        <v>-533.82179022363027</v>
      </c>
      <c r="EOY88" s="294">
        <f>(EOY$87*$B101+SUM($F$8:$F$10)-((EOY$87*$B101+SUM($F$8:$F$10))/$F$11*$F$40)-($F$27*EOY$87/$D$7)-SUM($F$14:$F$26,$F$28:$F$33,$F$35:$F$36,$F$41))</f>
        <v>-533.82179022363027</v>
      </c>
      <c r="EOZ88" s="294">
        <f>(EOZ$87*$B101+SUM($F$8:$F$10)-((EOZ$87*$B101+SUM($F$8:$F$10))/$F$11*$F$40)-($F$27*EOZ$87/$D$7)-SUM($F$14:$F$26,$F$28:$F$33,$F$35:$F$36,$F$41))</f>
        <v>-533.82179022363027</v>
      </c>
      <c r="EPA88" s="294">
        <f>(EPA$87*$B101+SUM($F$8:$F$10)-((EPA$87*$B101+SUM($F$8:$F$10))/$F$11*$F$40)-($F$27*EPA$87/$D$7)-SUM($F$14:$F$26,$F$28:$F$33,$F$35:$F$36,$F$41))</f>
        <v>-533.82179022363027</v>
      </c>
      <c r="EPB88" s="294">
        <f>(EPB$87*$B101+SUM($F$8:$F$10)-((EPB$87*$B101+SUM($F$8:$F$10))/$F$11*$F$40)-($F$27*EPB$87/$D$7)-SUM($F$14:$F$26,$F$28:$F$33,$F$35:$F$36,$F$41))</f>
        <v>-533.82179022363027</v>
      </c>
      <c r="EPC88" s="294">
        <f>(EPC$87*$B101+SUM($F$8:$F$10)-((EPC$87*$B101+SUM($F$8:$F$10))/$F$11*$F$40)-($F$27*EPC$87/$D$7)-SUM($F$14:$F$26,$F$28:$F$33,$F$35:$F$36,$F$41))</f>
        <v>-533.82179022363027</v>
      </c>
      <c r="EPD88" s="294">
        <f>(EPD$87*$B101+SUM($F$8:$F$10)-((EPD$87*$B101+SUM($F$8:$F$10))/$F$11*$F$40)-($F$27*EPD$87/$D$7)-SUM($F$14:$F$26,$F$28:$F$33,$F$35:$F$36,$F$41))</f>
        <v>-533.82179022363027</v>
      </c>
      <c r="EPE88" s="294">
        <f>(EPE$87*$B101+SUM($F$8:$F$10)-((EPE$87*$B101+SUM($F$8:$F$10))/$F$11*$F$40)-($F$27*EPE$87/$D$7)-SUM($F$14:$F$26,$F$28:$F$33,$F$35:$F$36,$F$41))</f>
        <v>-533.82179022363027</v>
      </c>
      <c r="EPF88" s="294">
        <f>(EPF$87*$B101+SUM($F$8:$F$10)-((EPF$87*$B101+SUM($F$8:$F$10))/$F$11*$F$40)-($F$27*EPF$87/$D$7)-SUM($F$14:$F$26,$F$28:$F$33,$F$35:$F$36,$F$41))</f>
        <v>-533.82179022363027</v>
      </c>
      <c r="EPG88" s="294">
        <f>(EPG$87*$B101+SUM($F$8:$F$10)-((EPG$87*$B101+SUM($F$8:$F$10))/$F$11*$F$40)-($F$27*EPG$87/$D$7)-SUM($F$14:$F$26,$F$28:$F$33,$F$35:$F$36,$F$41))</f>
        <v>-533.82179022363027</v>
      </c>
      <c r="EPH88" s="294">
        <f>(EPH$87*$B101+SUM($F$8:$F$10)-((EPH$87*$B101+SUM($F$8:$F$10))/$F$11*$F$40)-($F$27*EPH$87/$D$7)-SUM($F$14:$F$26,$F$28:$F$33,$F$35:$F$36,$F$41))</f>
        <v>-533.82179022363027</v>
      </c>
      <c r="EPI88" s="294">
        <f>(EPI$87*$B101+SUM($F$8:$F$10)-((EPI$87*$B101+SUM($F$8:$F$10))/$F$11*$F$40)-($F$27*EPI$87/$D$7)-SUM($F$14:$F$26,$F$28:$F$33,$F$35:$F$36,$F$41))</f>
        <v>-533.82179022363027</v>
      </c>
      <c r="EPJ88" s="294">
        <f>(EPJ$87*$B101+SUM($F$8:$F$10)-((EPJ$87*$B101+SUM($F$8:$F$10))/$F$11*$F$40)-($F$27*EPJ$87/$D$7)-SUM($F$14:$F$26,$F$28:$F$33,$F$35:$F$36,$F$41))</f>
        <v>-533.82179022363027</v>
      </c>
      <c r="EPK88" s="294">
        <f>(EPK$87*$B101+SUM($F$8:$F$10)-((EPK$87*$B101+SUM($F$8:$F$10))/$F$11*$F$40)-($F$27*EPK$87/$D$7)-SUM($F$14:$F$26,$F$28:$F$33,$F$35:$F$36,$F$41))</f>
        <v>-533.82179022363027</v>
      </c>
      <c r="EPL88" s="294">
        <f>(EPL$87*$B101+SUM($F$8:$F$10)-((EPL$87*$B101+SUM($F$8:$F$10))/$F$11*$F$40)-($F$27*EPL$87/$D$7)-SUM($F$14:$F$26,$F$28:$F$33,$F$35:$F$36,$F$41))</f>
        <v>-533.82179022363027</v>
      </c>
      <c r="EPM88" s="294">
        <f>(EPM$87*$B101+SUM($F$8:$F$10)-((EPM$87*$B101+SUM($F$8:$F$10))/$F$11*$F$40)-($F$27*EPM$87/$D$7)-SUM($F$14:$F$26,$F$28:$F$33,$F$35:$F$36,$F$41))</f>
        <v>-533.82179022363027</v>
      </c>
      <c r="EPN88" s="294">
        <f>(EPN$87*$B101+SUM($F$8:$F$10)-((EPN$87*$B101+SUM($F$8:$F$10))/$F$11*$F$40)-($F$27*EPN$87/$D$7)-SUM($F$14:$F$26,$F$28:$F$33,$F$35:$F$36,$F$41))</f>
        <v>-533.82179022363027</v>
      </c>
      <c r="EPO88" s="294">
        <f>(EPO$87*$B101+SUM($F$8:$F$10)-((EPO$87*$B101+SUM($F$8:$F$10))/$F$11*$F$40)-($F$27*EPO$87/$D$7)-SUM($F$14:$F$26,$F$28:$F$33,$F$35:$F$36,$F$41))</f>
        <v>-533.82179022363027</v>
      </c>
      <c r="EPP88" s="294">
        <f>(EPP$87*$B101+SUM($F$8:$F$10)-((EPP$87*$B101+SUM($F$8:$F$10))/$F$11*$F$40)-($F$27*EPP$87/$D$7)-SUM($F$14:$F$26,$F$28:$F$33,$F$35:$F$36,$F$41))</f>
        <v>-533.82179022363027</v>
      </c>
      <c r="EPQ88" s="294">
        <f>(EPQ$87*$B101+SUM($F$8:$F$10)-((EPQ$87*$B101+SUM($F$8:$F$10))/$F$11*$F$40)-($F$27*EPQ$87/$D$7)-SUM($F$14:$F$26,$F$28:$F$33,$F$35:$F$36,$F$41))</f>
        <v>-533.82179022363027</v>
      </c>
      <c r="EPR88" s="294">
        <f>(EPR$87*$B101+SUM($F$8:$F$10)-((EPR$87*$B101+SUM($F$8:$F$10))/$F$11*$F$40)-($F$27*EPR$87/$D$7)-SUM($F$14:$F$26,$F$28:$F$33,$F$35:$F$36,$F$41))</f>
        <v>-533.82179022363027</v>
      </c>
      <c r="EPS88" s="294">
        <f>(EPS$87*$B101+SUM($F$8:$F$10)-((EPS$87*$B101+SUM($F$8:$F$10))/$F$11*$F$40)-($F$27*EPS$87/$D$7)-SUM($F$14:$F$26,$F$28:$F$33,$F$35:$F$36,$F$41))</f>
        <v>-533.82179022363027</v>
      </c>
      <c r="EPT88" s="294">
        <f>(EPT$87*$B101+SUM($F$8:$F$10)-((EPT$87*$B101+SUM($F$8:$F$10))/$F$11*$F$40)-($F$27*EPT$87/$D$7)-SUM($F$14:$F$26,$F$28:$F$33,$F$35:$F$36,$F$41))</f>
        <v>-533.82179022363027</v>
      </c>
      <c r="EPU88" s="294">
        <f>(EPU$87*$B101+SUM($F$8:$F$10)-((EPU$87*$B101+SUM($F$8:$F$10))/$F$11*$F$40)-($F$27*EPU$87/$D$7)-SUM($F$14:$F$26,$F$28:$F$33,$F$35:$F$36,$F$41))</f>
        <v>-533.82179022363027</v>
      </c>
      <c r="EPV88" s="294">
        <f>(EPV$87*$B101+SUM($F$8:$F$10)-((EPV$87*$B101+SUM($F$8:$F$10))/$F$11*$F$40)-($F$27*EPV$87/$D$7)-SUM($F$14:$F$26,$F$28:$F$33,$F$35:$F$36,$F$41))</f>
        <v>-533.82179022363027</v>
      </c>
      <c r="EPW88" s="294">
        <f>(EPW$87*$B101+SUM($F$8:$F$10)-((EPW$87*$B101+SUM($F$8:$F$10))/$F$11*$F$40)-($F$27*EPW$87/$D$7)-SUM($F$14:$F$26,$F$28:$F$33,$F$35:$F$36,$F$41))</f>
        <v>-533.82179022363027</v>
      </c>
      <c r="EPX88" s="294">
        <f>(EPX$87*$B101+SUM($F$8:$F$10)-((EPX$87*$B101+SUM($F$8:$F$10))/$F$11*$F$40)-($F$27*EPX$87/$D$7)-SUM($F$14:$F$26,$F$28:$F$33,$F$35:$F$36,$F$41))</f>
        <v>-533.82179022363027</v>
      </c>
      <c r="EPY88" s="294">
        <f>(EPY$87*$B101+SUM($F$8:$F$10)-((EPY$87*$B101+SUM($F$8:$F$10))/$F$11*$F$40)-($F$27*EPY$87/$D$7)-SUM($F$14:$F$26,$F$28:$F$33,$F$35:$F$36,$F$41))</f>
        <v>-533.82179022363027</v>
      </c>
      <c r="EPZ88" s="294">
        <f>(EPZ$87*$B101+SUM($F$8:$F$10)-((EPZ$87*$B101+SUM($F$8:$F$10))/$F$11*$F$40)-($F$27*EPZ$87/$D$7)-SUM($F$14:$F$26,$F$28:$F$33,$F$35:$F$36,$F$41))</f>
        <v>-533.82179022363027</v>
      </c>
      <c r="EQA88" s="294">
        <f>(EQA$87*$B101+SUM($F$8:$F$10)-((EQA$87*$B101+SUM($F$8:$F$10))/$F$11*$F$40)-($F$27*EQA$87/$D$7)-SUM($F$14:$F$26,$F$28:$F$33,$F$35:$F$36,$F$41))</f>
        <v>-533.82179022363027</v>
      </c>
      <c r="EQB88" s="294">
        <f>(EQB$87*$B101+SUM($F$8:$F$10)-((EQB$87*$B101+SUM($F$8:$F$10))/$F$11*$F$40)-($F$27*EQB$87/$D$7)-SUM($F$14:$F$26,$F$28:$F$33,$F$35:$F$36,$F$41))</f>
        <v>-533.82179022363027</v>
      </c>
      <c r="EQC88" s="294">
        <f>(EQC$87*$B101+SUM($F$8:$F$10)-((EQC$87*$B101+SUM($F$8:$F$10))/$F$11*$F$40)-($F$27*EQC$87/$D$7)-SUM($F$14:$F$26,$F$28:$F$33,$F$35:$F$36,$F$41))</f>
        <v>-533.82179022363027</v>
      </c>
      <c r="EQD88" s="294">
        <f>(EQD$87*$B101+SUM($F$8:$F$10)-((EQD$87*$B101+SUM($F$8:$F$10))/$F$11*$F$40)-($F$27*EQD$87/$D$7)-SUM($F$14:$F$26,$F$28:$F$33,$F$35:$F$36,$F$41))</f>
        <v>-533.82179022363027</v>
      </c>
      <c r="EQE88" s="294">
        <f>(EQE$87*$B101+SUM($F$8:$F$10)-((EQE$87*$B101+SUM($F$8:$F$10))/$F$11*$F$40)-($F$27*EQE$87/$D$7)-SUM($F$14:$F$26,$F$28:$F$33,$F$35:$F$36,$F$41))</f>
        <v>-533.82179022363027</v>
      </c>
      <c r="EQF88" s="294">
        <f>(EQF$87*$B101+SUM($F$8:$F$10)-((EQF$87*$B101+SUM($F$8:$F$10))/$F$11*$F$40)-($F$27*EQF$87/$D$7)-SUM($F$14:$F$26,$F$28:$F$33,$F$35:$F$36,$F$41))</f>
        <v>-533.82179022363027</v>
      </c>
      <c r="EQG88" s="294">
        <f>(EQG$87*$B101+SUM($F$8:$F$10)-((EQG$87*$B101+SUM($F$8:$F$10))/$F$11*$F$40)-($F$27*EQG$87/$D$7)-SUM($F$14:$F$26,$F$28:$F$33,$F$35:$F$36,$F$41))</f>
        <v>-533.82179022363027</v>
      </c>
      <c r="EQH88" s="294">
        <f>(EQH$87*$B101+SUM($F$8:$F$10)-((EQH$87*$B101+SUM($F$8:$F$10))/$F$11*$F$40)-($F$27*EQH$87/$D$7)-SUM($F$14:$F$26,$F$28:$F$33,$F$35:$F$36,$F$41))</f>
        <v>-533.82179022363027</v>
      </c>
      <c r="EQI88" s="294">
        <f>(EQI$87*$B101+SUM($F$8:$F$10)-((EQI$87*$B101+SUM($F$8:$F$10))/$F$11*$F$40)-($F$27*EQI$87/$D$7)-SUM($F$14:$F$26,$F$28:$F$33,$F$35:$F$36,$F$41))</f>
        <v>-533.82179022363027</v>
      </c>
      <c r="EQJ88" s="294">
        <f>(EQJ$87*$B101+SUM($F$8:$F$10)-((EQJ$87*$B101+SUM($F$8:$F$10))/$F$11*$F$40)-($F$27*EQJ$87/$D$7)-SUM($F$14:$F$26,$F$28:$F$33,$F$35:$F$36,$F$41))</f>
        <v>-533.82179022363027</v>
      </c>
      <c r="EQK88" s="294">
        <f>(EQK$87*$B101+SUM($F$8:$F$10)-((EQK$87*$B101+SUM($F$8:$F$10))/$F$11*$F$40)-($F$27*EQK$87/$D$7)-SUM($F$14:$F$26,$F$28:$F$33,$F$35:$F$36,$F$41))</f>
        <v>-533.82179022363027</v>
      </c>
      <c r="EQL88" s="294">
        <f>(EQL$87*$B101+SUM($F$8:$F$10)-((EQL$87*$B101+SUM($F$8:$F$10))/$F$11*$F$40)-($F$27*EQL$87/$D$7)-SUM($F$14:$F$26,$F$28:$F$33,$F$35:$F$36,$F$41))</f>
        <v>-533.82179022363027</v>
      </c>
      <c r="EQM88" s="294">
        <f>(EQM$87*$B101+SUM($F$8:$F$10)-((EQM$87*$B101+SUM($F$8:$F$10))/$F$11*$F$40)-($F$27*EQM$87/$D$7)-SUM($F$14:$F$26,$F$28:$F$33,$F$35:$F$36,$F$41))</f>
        <v>-533.82179022363027</v>
      </c>
      <c r="EQN88" s="294">
        <f>(EQN$87*$B101+SUM($F$8:$F$10)-((EQN$87*$B101+SUM($F$8:$F$10))/$F$11*$F$40)-($F$27*EQN$87/$D$7)-SUM($F$14:$F$26,$F$28:$F$33,$F$35:$F$36,$F$41))</f>
        <v>-533.82179022363027</v>
      </c>
      <c r="EQO88" s="294">
        <f>(EQO$87*$B101+SUM($F$8:$F$10)-((EQO$87*$B101+SUM($F$8:$F$10))/$F$11*$F$40)-($F$27*EQO$87/$D$7)-SUM($F$14:$F$26,$F$28:$F$33,$F$35:$F$36,$F$41))</f>
        <v>-533.82179022363027</v>
      </c>
      <c r="EQP88" s="294">
        <f>(EQP$87*$B101+SUM($F$8:$F$10)-((EQP$87*$B101+SUM($F$8:$F$10))/$F$11*$F$40)-($F$27*EQP$87/$D$7)-SUM($F$14:$F$26,$F$28:$F$33,$F$35:$F$36,$F$41))</f>
        <v>-533.82179022363027</v>
      </c>
      <c r="EQQ88" s="294">
        <f>(EQQ$87*$B101+SUM($F$8:$F$10)-((EQQ$87*$B101+SUM($F$8:$F$10))/$F$11*$F$40)-($F$27*EQQ$87/$D$7)-SUM($F$14:$F$26,$F$28:$F$33,$F$35:$F$36,$F$41))</f>
        <v>-533.82179022363027</v>
      </c>
      <c r="EQR88" s="294">
        <f>(EQR$87*$B101+SUM($F$8:$F$10)-((EQR$87*$B101+SUM($F$8:$F$10))/$F$11*$F$40)-($F$27*EQR$87/$D$7)-SUM($F$14:$F$26,$F$28:$F$33,$F$35:$F$36,$F$41))</f>
        <v>-533.82179022363027</v>
      </c>
      <c r="EQS88" s="294">
        <f>(EQS$87*$B101+SUM($F$8:$F$10)-((EQS$87*$B101+SUM($F$8:$F$10))/$F$11*$F$40)-($F$27*EQS$87/$D$7)-SUM($F$14:$F$26,$F$28:$F$33,$F$35:$F$36,$F$41))</f>
        <v>-533.82179022363027</v>
      </c>
      <c r="EQT88" s="294">
        <f>(EQT$87*$B101+SUM($F$8:$F$10)-((EQT$87*$B101+SUM($F$8:$F$10))/$F$11*$F$40)-($F$27*EQT$87/$D$7)-SUM($F$14:$F$26,$F$28:$F$33,$F$35:$F$36,$F$41))</f>
        <v>-533.82179022363027</v>
      </c>
      <c r="EQU88" s="294">
        <f>(EQU$87*$B101+SUM($F$8:$F$10)-((EQU$87*$B101+SUM($F$8:$F$10))/$F$11*$F$40)-($F$27*EQU$87/$D$7)-SUM($F$14:$F$26,$F$28:$F$33,$F$35:$F$36,$F$41))</f>
        <v>-533.82179022363027</v>
      </c>
      <c r="EQV88" s="294">
        <f>(EQV$87*$B101+SUM($F$8:$F$10)-((EQV$87*$B101+SUM($F$8:$F$10))/$F$11*$F$40)-($F$27*EQV$87/$D$7)-SUM($F$14:$F$26,$F$28:$F$33,$F$35:$F$36,$F$41))</f>
        <v>-533.82179022363027</v>
      </c>
      <c r="EQW88" s="294">
        <f>(EQW$87*$B101+SUM($F$8:$F$10)-((EQW$87*$B101+SUM($F$8:$F$10))/$F$11*$F$40)-($F$27*EQW$87/$D$7)-SUM($F$14:$F$26,$F$28:$F$33,$F$35:$F$36,$F$41))</f>
        <v>-533.82179022363027</v>
      </c>
      <c r="EQX88" s="294">
        <f>(EQX$87*$B101+SUM($F$8:$F$10)-((EQX$87*$B101+SUM($F$8:$F$10))/$F$11*$F$40)-($F$27*EQX$87/$D$7)-SUM($F$14:$F$26,$F$28:$F$33,$F$35:$F$36,$F$41))</f>
        <v>-533.82179022363027</v>
      </c>
      <c r="EQY88" s="294">
        <f>(EQY$87*$B101+SUM($F$8:$F$10)-((EQY$87*$B101+SUM($F$8:$F$10))/$F$11*$F$40)-($F$27*EQY$87/$D$7)-SUM($F$14:$F$26,$F$28:$F$33,$F$35:$F$36,$F$41))</f>
        <v>-533.82179022363027</v>
      </c>
      <c r="EQZ88" s="294">
        <f>(EQZ$87*$B101+SUM($F$8:$F$10)-((EQZ$87*$B101+SUM($F$8:$F$10))/$F$11*$F$40)-($F$27*EQZ$87/$D$7)-SUM($F$14:$F$26,$F$28:$F$33,$F$35:$F$36,$F$41))</f>
        <v>-533.82179022363027</v>
      </c>
      <c r="ERA88" s="294">
        <f>(ERA$87*$B101+SUM($F$8:$F$10)-((ERA$87*$B101+SUM($F$8:$F$10))/$F$11*$F$40)-($F$27*ERA$87/$D$7)-SUM($F$14:$F$26,$F$28:$F$33,$F$35:$F$36,$F$41))</f>
        <v>-533.82179022363027</v>
      </c>
      <c r="ERB88" s="294">
        <f>(ERB$87*$B101+SUM($F$8:$F$10)-((ERB$87*$B101+SUM($F$8:$F$10))/$F$11*$F$40)-($F$27*ERB$87/$D$7)-SUM($F$14:$F$26,$F$28:$F$33,$F$35:$F$36,$F$41))</f>
        <v>-533.82179022363027</v>
      </c>
      <c r="ERC88" s="294">
        <f>(ERC$87*$B101+SUM($F$8:$F$10)-((ERC$87*$B101+SUM($F$8:$F$10))/$F$11*$F$40)-($F$27*ERC$87/$D$7)-SUM($F$14:$F$26,$F$28:$F$33,$F$35:$F$36,$F$41))</f>
        <v>-533.82179022363027</v>
      </c>
      <c r="ERD88" s="294">
        <f>(ERD$87*$B101+SUM($F$8:$F$10)-((ERD$87*$B101+SUM($F$8:$F$10))/$F$11*$F$40)-($F$27*ERD$87/$D$7)-SUM($F$14:$F$26,$F$28:$F$33,$F$35:$F$36,$F$41))</f>
        <v>-533.82179022363027</v>
      </c>
      <c r="ERE88" s="294">
        <f>(ERE$87*$B101+SUM($F$8:$F$10)-((ERE$87*$B101+SUM($F$8:$F$10))/$F$11*$F$40)-($F$27*ERE$87/$D$7)-SUM($F$14:$F$26,$F$28:$F$33,$F$35:$F$36,$F$41))</f>
        <v>-533.82179022363027</v>
      </c>
      <c r="ERF88" s="294">
        <f>(ERF$87*$B101+SUM($F$8:$F$10)-((ERF$87*$B101+SUM($F$8:$F$10))/$F$11*$F$40)-($F$27*ERF$87/$D$7)-SUM($F$14:$F$26,$F$28:$F$33,$F$35:$F$36,$F$41))</f>
        <v>-533.82179022363027</v>
      </c>
      <c r="ERG88" s="294">
        <f>(ERG$87*$B101+SUM($F$8:$F$10)-((ERG$87*$B101+SUM($F$8:$F$10))/$F$11*$F$40)-($F$27*ERG$87/$D$7)-SUM($F$14:$F$26,$F$28:$F$33,$F$35:$F$36,$F$41))</f>
        <v>-533.82179022363027</v>
      </c>
      <c r="ERH88" s="294">
        <f>(ERH$87*$B101+SUM($F$8:$F$10)-((ERH$87*$B101+SUM($F$8:$F$10))/$F$11*$F$40)-($F$27*ERH$87/$D$7)-SUM($F$14:$F$26,$F$28:$F$33,$F$35:$F$36,$F$41))</f>
        <v>-533.82179022363027</v>
      </c>
      <c r="ERI88" s="294">
        <f>(ERI$87*$B101+SUM($F$8:$F$10)-((ERI$87*$B101+SUM($F$8:$F$10))/$F$11*$F$40)-($F$27*ERI$87/$D$7)-SUM($F$14:$F$26,$F$28:$F$33,$F$35:$F$36,$F$41))</f>
        <v>-533.82179022363027</v>
      </c>
      <c r="ERJ88" s="294">
        <f>(ERJ$87*$B101+SUM($F$8:$F$10)-((ERJ$87*$B101+SUM($F$8:$F$10))/$F$11*$F$40)-($F$27*ERJ$87/$D$7)-SUM($F$14:$F$26,$F$28:$F$33,$F$35:$F$36,$F$41))</f>
        <v>-533.82179022363027</v>
      </c>
      <c r="ERK88" s="294">
        <f>(ERK$87*$B101+SUM($F$8:$F$10)-((ERK$87*$B101+SUM($F$8:$F$10))/$F$11*$F$40)-($F$27*ERK$87/$D$7)-SUM($F$14:$F$26,$F$28:$F$33,$F$35:$F$36,$F$41))</f>
        <v>-533.82179022363027</v>
      </c>
      <c r="ERL88" s="294">
        <f>(ERL$87*$B101+SUM($F$8:$F$10)-((ERL$87*$B101+SUM($F$8:$F$10))/$F$11*$F$40)-($F$27*ERL$87/$D$7)-SUM($F$14:$F$26,$F$28:$F$33,$F$35:$F$36,$F$41))</f>
        <v>-533.82179022363027</v>
      </c>
      <c r="ERM88" s="294">
        <f>(ERM$87*$B101+SUM($F$8:$F$10)-((ERM$87*$B101+SUM($F$8:$F$10))/$F$11*$F$40)-($F$27*ERM$87/$D$7)-SUM($F$14:$F$26,$F$28:$F$33,$F$35:$F$36,$F$41))</f>
        <v>-533.82179022363027</v>
      </c>
      <c r="ERN88" s="294">
        <f>(ERN$87*$B101+SUM($F$8:$F$10)-((ERN$87*$B101+SUM($F$8:$F$10))/$F$11*$F$40)-($F$27*ERN$87/$D$7)-SUM($F$14:$F$26,$F$28:$F$33,$F$35:$F$36,$F$41))</f>
        <v>-533.82179022363027</v>
      </c>
      <c r="ERO88" s="294">
        <f>(ERO$87*$B101+SUM($F$8:$F$10)-((ERO$87*$B101+SUM($F$8:$F$10))/$F$11*$F$40)-($F$27*ERO$87/$D$7)-SUM($F$14:$F$26,$F$28:$F$33,$F$35:$F$36,$F$41))</f>
        <v>-533.82179022363027</v>
      </c>
      <c r="ERP88" s="294">
        <f>(ERP$87*$B101+SUM($F$8:$F$10)-((ERP$87*$B101+SUM($F$8:$F$10))/$F$11*$F$40)-($F$27*ERP$87/$D$7)-SUM($F$14:$F$26,$F$28:$F$33,$F$35:$F$36,$F$41))</f>
        <v>-533.82179022363027</v>
      </c>
      <c r="ERQ88" s="294">
        <f>(ERQ$87*$B101+SUM($F$8:$F$10)-((ERQ$87*$B101+SUM($F$8:$F$10))/$F$11*$F$40)-($F$27*ERQ$87/$D$7)-SUM($F$14:$F$26,$F$28:$F$33,$F$35:$F$36,$F$41))</f>
        <v>-533.82179022363027</v>
      </c>
      <c r="ERR88" s="294">
        <f>(ERR$87*$B101+SUM($F$8:$F$10)-((ERR$87*$B101+SUM($F$8:$F$10))/$F$11*$F$40)-($F$27*ERR$87/$D$7)-SUM($F$14:$F$26,$F$28:$F$33,$F$35:$F$36,$F$41))</f>
        <v>-533.82179022363027</v>
      </c>
      <c r="ERS88" s="294">
        <f>(ERS$87*$B101+SUM($F$8:$F$10)-((ERS$87*$B101+SUM($F$8:$F$10))/$F$11*$F$40)-($F$27*ERS$87/$D$7)-SUM($F$14:$F$26,$F$28:$F$33,$F$35:$F$36,$F$41))</f>
        <v>-533.82179022363027</v>
      </c>
      <c r="ERT88" s="294">
        <f>(ERT$87*$B101+SUM($F$8:$F$10)-((ERT$87*$B101+SUM($F$8:$F$10))/$F$11*$F$40)-($F$27*ERT$87/$D$7)-SUM($F$14:$F$26,$F$28:$F$33,$F$35:$F$36,$F$41))</f>
        <v>-533.82179022363027</v>
      </c>
      <c r="ERU88" s="294">
        <f>(ERU$87*$B101+SUM($F$8:$F$10)-((ERU$87*$B101+SUM($F$8:$F$10))/$F$11*$F$40)-($F$27*ERU$87/$D$7)-SUM($F$14:$F$26,$F$28:$F$33,$F$35:$F$36,$F$41))</f>
        <v>-533.82179022363027</v>
      </c>
      <c r="ERV88" s="294">
        <f>(ERV$87*$B101+SUM($F$8:$F$10)-((ERV$87*$B101+SUM($F$8:$F$10))/$F$11*$F$40)-($F$27*ERV$87/$D$7)-SUM($F$14:$F$26,$F$28:$F$33,$F$35:$F$36,$F$41))</f>
        <v>-533.82179022363027</v>
      </c>
      <c r="ERW88" s="294">
        <f>(ERW$87*$B101+SUM($F$8:$F$10)-((ERW$87*$B101+SUM($F$8:$F$10))/$F$11*$F$40)-($F$27*ERW$87/$D$7)-SUM($F$14:$F$26,$F$28:$F$33,$F$35:$F$36,$F$41))</f>
        <v>-533.82179022363027</v>
      </c>
      <c r="ERX88" s="294">
        <f>(ERX$87*$B101+SUM($F$8:$F$10)-((ERX$87*$B101+SUM($F$8:$F$10))/$F$11*$F$40)-($F$27*ERX$87/$D$7)-SUM($F$14:$F$26,$F$28:$F$33,$F$35:$F$36,$F$41))</f>
        <v>-533.82179022363027</v>
      </c>
      <c r="ERY88" s="294">
        <f>(ERY$87*$B101+SUM($F$8:$F$10)-((ERY$87*$B101+SUM($F$8:$F$10))/$F$11*$F$40)-($F$27*ERY$87/$D$7)-SUM($F$14:$F$26,$F$28:$F$33,$F$35:$F$36,$F$41))</f>
        <v>-533.82179022363027</v>
      </c>
      <c r="ERZ88" s="294">
        <f>(ERZ$87*$B101+SUM($F$8:$F$10)-((ERZ$87*$B101+SUM($F$8:$F$10))/$F$11*$F$40)-($F$27*ERZ$87/$D$7)-SUM($F$14:$F$26,$F$28:$F$33,$F$35:$F$36,$F$41))</f>
        <v>-533.82179022363027</v>
      </c>
      <c r="ESA88" s="294">
        <f>(ESA$87*$B101+SUM($F$8:$F$10)-((ESA$87*$B101+SUM($F$8:$F$10))/$F$11*$F$40)-($F$27*ESA$87/$D$7)-SUM($F$14:$F$26,$F$28:$F$33,$F$35:$F$36,$F$41))</f>
        <v>-533.82179022363027</v>
      </c>
      <c r="ESB88" s="294">
        <f>(ESB$87*$B101+SUM($F$8:$F$10)-((ESB$87*$B101+SUM($F$8:$F$10))/$F$11*$F$40)-($F$27*ESB$87/$D$7)-SUM($F$14:$F$26,$F$28:$F$33,$F$35:$F$36,$F$41))</f>
        <v>-533.82179022363027</v>
      </c>
      <c r="ESC88" s="294">
        <f>(ESC$87*$B101+SUM($F$8:$F$10)-((ESC$87*$B101+SUM($F$8:$F$10))/$F$11*$F$40)-($F$27*ESC$87/$D$7)-SUM($F$14:$F$26,$F$28:$F$33,$F$35:$F$36,$F$41))</f>
        <v>-533.82179022363027</v>
      </c>
      <c r="ESD88" s="294">
        <f>(ESD$87*$B101+SUM($F$8:$F$10)-((ESD$87*$B101+SUM($F$8:$F$10))/$F$11*$F$40)-($F$27*ESD$87/$D$7)-SUM($F$14:$F$26,$F$28:$F$33,$F$35:$F$36,$F$41))</f>
        <v>-533.82179022363027</v>
      </c>
      <c r="ESE88" s="294">
        <f>(ESE$87*$B101+SUM($F$8:$F$10)-((ESE$87*$B101+SUM($F$8:$F$10))/$F$11*$F$40)-($F$27*ESE$87/$D$7)-SUM($F$14:$F$26,$F$28:$F$33,$F$35:$F$36,$F$41))</f>
        <v>-533.82179022363027</v>
      </c>
      <c r="ESF88" s="294">
        <f>(ESF$87*$B101+SUM($F$8:$F$10)-((ESF$87*$B101+SUM($F$8:$F$10))/$F$11*$F$40)-($F$27*ESF$87/$D$7)-SUM($F$14:$F$26,$F$28:$F$33,$F$35:$F$36,$F$41))</f>
        <v>-533.82179022363027</v>
      </c>
      <c r="ESG88" s="294">
        <f>(ESG$87*$B101+SUM($F$8:$F$10)-((ESG$87*$B101+SUM($F$8:$F$10))/$F$11*$F$40)-($F$27*ESG$87/$D$7)-SUM($F$14:$F$26,$F$28:$F$33,$F$35:$F$36,$F$41))</f>
        <v>-533.82179022363027</v>
      </c>
      <c r="ESH88" s="294">
        <f>(ESH$87*$B101+SUM($F$8:$F$10)-((ESH$87*$B101+SUM($F$8:$F$10))/$F$11*$F$40)-($F$27*ESH$87/$D$7)-SUM($F$14:$F$26,$F$28:$F$33,$F$35:$F$36,$F$41))</f>
        <v>-533.82179022363027</v>
      </c>
      <c r="ESI88" s="294">
        <f>(ESI$87*$B101+SUM($F$8:$F$10)-((ESI$87*$B101+SUM($F$8:$F$10))/$F$11*$F$40)-($F$27*ESI$87/$D$7)-SUM($F$14:$F$26,$F$28:$F$33,$F$35:$F$36,$F$41))</f>
        <v>-533.82179022363027</v>
      </c>
      <c r="ESJ88" s="294">
        <f>(ESJ$87*$B101+SUM($F$8:$F$10)-((ESJ$87*$B101+SUM($F$8:$F$10))/$F$11*$F$40)-($F$27*ESJ$87/$D$7)-SUM($F$14:$F$26,$F$28:$F$33,$F$35:$F$36,$F$41))</f>
        <v>-533.82179022363027</v>
      </c>
      <c r="ESK88" s="294">
        <f>(ESK$87*$B101+SUM($F$8:$F$10)-((ESK$87*$B101+SUM($F$8:$F$10))/$F$11*$F$40)-($F$27*ESK$87/$D$7)-SUM($F$14:$F$26,$F$28:$F$33,$F$35:$F$36,$F$41))</f>
        <v>-533.82179022363027</v>
      </c>
      <c r="ESL88" s="294">
        <f>(ESL$87*$B101+SUM($F$8:$F$10)-((ESL$87*$B101+SUM($F$8:$F$10))/$F$11*$F$40)-($F$27*ESL$87/$D$7)-SUM($F$14:$F$26,$F$28:$F$33,$F$35:$F$36,$F$41))</f>
        <v>-533.82179022363027</v>
      </c>
      <c r="ESM88" s="294">
        <f>(ESM$87*$B101+SUM($F$8:$F$10)-((ESM$87*$B101+SUM($F$8:$F$10))/$F$11*$F$40)-($F$27*ESM$87/$D$7)-SUM($F$14:$F$26,$F$28:$F$33,$F$35:$F$36,$F$41))</f>
        <v>-533.82179022363027</v>
      </c>
      <c r="ESN88" s="294">
        <f>(ESN$87*$B101+SUM($F$8:$F$10)-((ESN$87*$B101+SUM($F$8:$F$10))/$F$11*$F$40)-($F$27*ESN$87/$D$7)-SUM($F$14:$F$26,$F$28:$F$33,$F$35:$F$36,$F$41))</f>
        <v>-533.82179022363027</v>
      </c>
      <c r="ESO88" s="294">
        <f>(ESO$87*$B101+SUM($F$8:$F$10)-((ESO$87*$B101+SUM($F$8:$F$10))/$F$11*$F$40)-($F$27*ESO$87/$D$7)-SUM($F$14:$F$26,$F$28:$F$33,$F$35:$F$36,$F$41))</f>
        <v>-533.82179022363027</v>
      </c>
      <c r="ESP88" s="294">
        <f>(ESP$87*$B101+SUM($F$8:$F$10)-((ESP$87*$B101+SUM($F$8:$F$10))/$F$11*$F$40)-($F$27*ESP$87/$D$7)-SUM($F$14:$F$26,$F$28:$F$33,$F$35:$F$36,$F$41))</f>
        <v>-533.82179022363027</v>
      </c>
      <c r="ESQ88" s="294">
        <f>(ESQ$87*$B101+SUM($F$8:$F$10)-((ESQ$87*$B101+SUM($F$8:$F$10))/$F$11*$F$40)-($F$27*ESQ$87/$D$7)-SUM($F$14:$F$26,$F$28:$F$33,$F$35:$F$36,$F$41))</f>
        <v>-533.82179022363027</v>
      </c>
      <c r="ESR88" s="294">
        <f>(ESR$87*$B101+SUM($F$8:$F$10)-((ESR$87*$B101+SUM($F$8:$F$10))/$F$11*$F$40)-($F$27*ESR$87/$D$7)-SUM($F$14:$F$26,$F$28:$F$33,$F$35:$F$36,$F$41))</f>
        <v>-533.82179022363027</v>
      </c>
      <c r="ESS88" s="294">
        <f>(ESS$87*$B101+SUM($F$8:$F$10)-((ESS$87*$B101+SUM($F$8:$F$10))/$F$11*$F$40)-($F$27*ESS$87/$D$7)-SUM($F$14:$F$26,$F$28:$F$33,$F$35:$F$36,$F$41))</f>
        <v>-533.82179022363027</v>
      </c>
      <c r="EST88" s="294">
        <f>(EST$87*$B101+SUM($F$8:$F$10)-((EST$87*$B101+SUM($F$8:$F$10))/$F$11*$F$40)-($F$27*EST$87/$D$7)-SUM($F$14:$F$26,$F$28:$F$33,$F$35:$F$36,$F$41))</f>
        <v>-533.82179022363027</v>
      </c>
      <c r="ESU88" s="294">
        <f>(ESU$87*$B101+SUM($F$8:$F$10)-((ESU$87*$B101+SUM($F$8:$F$10))/$F$11*$F$40)-($F$27*ESU$87/$D$7)-SUM($F$14:$F$26,$F$28:$F$33,$F$35:$F$36,$F$41))</f>
        <v>-533.82179022363027</v>
      </c>
      <c r="ESV88" s="294">
        <f>(ESV$87*$B101+SUM($F$8:$F$10)-((ESV$87*$B101+SUM($F$8:$F$10))/$F$11*$F$40)-($F$27*ESV$87/$D$7)-SUM($F$14:$F$26,$F$28:$F$33,$F$35:$F$36,$F$41))</f>
        <v>-533.82179022363027</v>
      </c>
      <c r="ESW88" s="294">
        <f>(ESW$87*$B101+SUM($F$8:$F$10)-((ESW$87*$B101+SUM($F$8:$F$10))/$F$11*$F$40)-($F$27*ESW$87/$D$7)-SUM($F$14:$F$26,$F$28:$F$33,$F$35:$F$36,$F$41))</f>
        <v>-533.82179022363027</v>
      </c>
      <c r="ESX88" s="294">
        <f>(ESX$87*$B101+SUM($F$8:$F$10)-((ESX$87*$B101+SUM($F$8:$F$10))/$F$11*$F$40)-($F$27*ESX$87/$D$7)-SUM($F$14:$F$26,$F$28:$F$33,$F$35:$F$36,$F$41))</f>
        <v>-533.82179022363027</v>
      </c>
      <c r="ESY88" s="294">
        <f>(ESY$87*$B101+SUM($F$8:$F$10)-((ESY$87*$B101+SUM($F$8:$F$10))/$F$11*$F$40)-($F$27*ESY$87/$D$7)-SUM($F$14:$F$26,$F$28:$F$33,$F$35:$F$36,$F$41))</f>
        <v>-533.82179022363027</v>
      </c>
      <c r="ESZ88" s="294">
        <f>(ESZ$87*$B101+SUM($F$8:$F$10)-((ESZ$87*$B101+SUM($F$8:$F$10))/$F$11*$F$40)-($F$27*ESZ$87/$D$7)-SUM($F$14:$F$26,$F$28:$F$33,$F$35:$F$36,$F$41))</f>
        <v>-533.82179022363027</v>
      </c>
      <c r="ETA88" s="294">
        <f>(ETA$87*$B101+SUM($F$8:$F$10)-((ETA$87*$B101+SUM($F$8:$F$10))/$F$11*$F$40)-($F$27*ETA$87/$D$7)-SUM($F$14:$F$26,$F$28:$F$33,$F$35:$F$36,$F$41))</f>
        <v>-533.82179022363027</v>
      </c>
      <c r="ETB88" s="294">
        <f>(ETB$87*$B101+SUM($F$8:$F$10)-((ETB$87*$B101+SUM($F$8:$F$10))/$F$11*$F$40)-($F$27*ETB$87/$D$7)-SUM($F$14:$F$26,$F$28:$F$33,$F$35:$F$36,$F$41))</f>
        <v>-533.82179022363027</v>
      </c>
      <c r="ETC88" s="294">
        <f>(ETC$87*$B101+SUM($F$8:$F$10)-((ETC$87*$B101+SUM($F$8:$F$10))/$F$11*$F$40)-($F$27*ETC$87/$D$7)-SUM($F$14:$F$26,$F$28:$F$33,$F$35:$F$36,$F$41))</f>
        <v>-533.82179022363027</v>
      </c>
      <c r="ETD88" s="294">
        <f>(ETD$87*$B101+SUM($F$8:$F$10)-((ETD$87*$B101+SUM($F$8:$F$10))/$F$11*$F$40)-($F$27*ETD$87/$D$7)-SUM($F$14:$F$26,$F$28:$F$33,$F$35:$F$36,$F$41))</f>
        <v>-533.82179022363027</v>
      </c>
      <c r="ETE88" s="294">
        <f>(ETE$87*$B101+SUM($F$8:$F$10)-((ETE$87*$B101+SUM($F$8:$F$10))/$F$11*$F$40)-($F$27*ETE$87/$D$7)-SUM($F$14:$F$26,$F$28:$F$33,$F$35:$F$36,$F$41))</f>
        <v>-533.82179022363027</v>
      </c>
      <c r="ETF88" s="294">
        <f>(ETF$87*$B101+SUM($F$8:$F$10)-((ETF$87*$B101+SUM($F$8:$F$10))/$F$11*$F$40)-($F$27*ETF$87/$D$7)-SUM($F$14:$F$26,$F$28:$F$33,$F$35:$F$36,$F$41))</f>
        <v>-533.82179022363027</v>
      </c>
      <c r="ETG88" s="294">
        <f>(ETG$87*$B101+SUM($F$8:$F$10)-((ETG$87*$B101+SUM($F$8:$F$10))/$F$11*$F$40)-($F$27*ETG$87/$D$7)-SUM($F$14:$F$26,$F$28:$F$33,$F$35:$F$36,$F$41))</f>
        <v>-533.82179022363027</v>
      </c>
      <c r="ETH88" s="294">
        <f>(ETH$87*$B101+SUM($F$8:$F$10)-((ETH$87*$B101+SUM($F$8:$F$10))/$F$11*$F$40)-($F$27*ETH$87/$D$7)-SUM($F$14:$F$26,$F$28:$F$33,$F$35:$F$36,$F$41))</f>
        <v>-533.82179022363027</v>
      </c>
      <c r="ETI88" s="294">
        <f>(ETI$87*$B101+SUM($F$8:$F$10)-((ETI$87*$B101+SUM($F$8:$F$10))/$F$11*$F$40)-($F$27*ETI$87/$D$7)-SUM($F$14:$F$26,$F$28:$F$33,$F$35:$F$36,$F$41))</f>
        <v>-533.82179022363027</v>
      </c>
      <c r="ETJ88" s="294">
        <f>(ETJ$87*$B101+SUM($F$8:$F$10)-((ETJ$87*$B101+SUM($F$8:$F$10))/$F$11*$F$40)-($F$27*ETJ$87/$D$7)-SUM($F$14:$F$26,$F$28:$F$33,$F$35:$F$36,$F$41))</f>
        <v>-533.82179022363027</v>
      </c>
      <c r="ETK88" s="294">
        <f>(ETK$87*$B101+SUM($F$8:$F$10)-((ETK$87*$B101+SUM($F$8:$F$10))/$F$11*$F$40)-($F$27*ETK$87/$D$7)-SUM($F$14:$F$26,$F$28:$F$33,$F$35:$F$36,$F$41))</f>
        <v>-533.82179022363027</v>
      </c>
      <c r="ETL88" s="294">
        <f>(ETL$87*$B101+SUM($F$8:$F$10)-((ETL$87*$B101+SUM($F$8:$F$10))/$F$11*$F$40)-($F$27*ETL$87/$D$7)-SUM($F$14:$F$26,$F$28:$F$33,$F$35:$F$36,$F$41))</f>
        <v>-533.82179022363027</v>
      </c>
      <c r="ETM88" s="294">
        <f>(ETM$87*$B101+SUM($F$8:$F$10)-((ETM$87*$B101+SUM($F$8:$F$10))/$F$11*$F$40)-($F$27*ETM$87/$D$7)-SUM($F$14:$F$26,$F$28:$F$33,$F$35:$F$36,$F$41))</f>
        <v>-533.82179022363027</v>
      </c>
      <c r="ETN88" s="294">
        <f>(ETN$87*$B101+SUM($F$8:$F$10)-((ETN$87*$B101+SUM($F$8:$F$10))/$F$11*$F$40)-($F$27*ETN$87/$D$7)-SUM($F$14:$F$26,$F$28:$F$33,$F$35:$F$36,$F$41))</f>
        <v>-533.82179022363027</v>
      </c>
      <c r="ETO88" s="294">
        <f>(ETO$87*$B101+SUM($F$8:$F$10)-((ETO$87*$B101+SUM($F$8:$F$10))/$F$11*$F$40)-($F$27*ETO$87/$D$7)-SUM($F$14:$F$26,$F$28:$F$33,$F$35:$F$36,$F$41))</f>
        <v>-533.82179022363027</v>
      </c>
      <c r="ETP88" s="294">
        <f>(ETP$87*$B101+SUM($F$8:$F$10)-((ETP$87*$B101+SUM($F$8:$F$10))/$F$11*$F$40)-($F$27*ETP$87/$D$7)-SUM($F$14:$F$26,$F$28:$F$33,$F$35:$F$36,$F$41))</f>
        <v>-533.82179022363027</v>
      </c>
      <c r="ETQ88" s="294">
        <f>(ETQ$87*$B101+SUM($F$8:$F$10)-((ETQ$87*$B101+SUM($F$8:$F$10))/$F$11*$F$40)-($F$27*ETQ$87/$D$7)-SUM($F$14:$F$26,$F$28:$F$33,$F$35:$F$36,$F$41))</f>
        <v>-533.82179022363027</v>
      </c>
      <c r="ETR88" s="294">
        <f>(ETR$87*$B101+SUM($F$8:$F$10)-((ETR$87*$B101+SUM($F$8:$F$10))/$F$11*$F$40)-($F$27*ETR$87/$D$7)-SUM($F$14:$F$26,$F$28:$F$33,$F$35:$F$36,$F$41))</f>
        <v>-533.82179022363027</v>
      </c>
      <c r="ETS88" s="294">
        <f>(ETS$87*$B101+SUM($F$8:$F$10)-((ETS$87*$B101+SUM($F$8:$F$10))/$F$11*$F$40)-($F$27*ETS$87/$D$7)-SUM($F$14:$F$26,$F$28:$F$33,$F$35:$F$36,$F$41))</f>
        <v>-533.82179022363027</v>
      </c>
      <c r="ETT88" s="294">
        <f>(ETT$87*$B101+SUM($F$8:$F$10)-((ETT$87*$B101+SUM($F$8:$F$10))/$F$11*$F$40)-($F$27*ETT$87/$D$7)-SUM($F$14:$F$26,$F$28:$F$33,$F$35:$F$36,$F$41))</f>
        <v>-533.82179022363027</v>
      </c>
      <c r="ETU88" s="294">
        <f>(ETU$87*$B101+SUM($F$8:$F$10)-((ETU$87*$B101+SUM($F$8:$F$10))/$F$11*$F$40)-($F$27*ETU$87/$D$7)-SUM($F$14:$F$26,$F$28:$F$33,$F$35:$F$36,$F$41))</f>
        <v>-533.82179022363027</v>
      </c>
      <c r="ETV88" s="294">
        <f>(ETV$87*$B101+SUM($F$8:$F$10)-((ETV$87*$B101+SUM($F$8:$F$10))/$F$11*$F$40)-($F$27*ETV$87/$D$7)-SUM($F$14:$F$26,$F$28:$F$33,$F$35:$F$36,$F$41))</f>
        <v>-533.82179022363027</v>
      </c>
      <c r="ETW88" s="294">
        <f>(ETW$87*$B101+SUM($F$8:$F$10)-((ETW$87*$B101+SUM($F$8:$F$10))/$F$11*$F$40)-($F$27*ETW$87/$D$7)-SUM($F$14:$F$26,$F$28:$F$33,$F$35:$F$36,$F$41))</f>
        <v>-533.82179022363027</v>
      </c>
      <c r="ETX88" s="294">
        <f>(ETX$87*$B101+SUM($F$8:$F$10)-((ETX$87*$B101+SUM($F$8:$F$10))/$F$11*$F$40)-($F$27*ETX$87/$D$7)-SUM($F$14:$F$26,$F$28:$F$33,$F$35:$F$36,$F$41))</f>
        <v>-533.82179022363027</v>
      </c>
      <c r="ETY88" s="294">
        <f>(ETY$87*$B101+SUM($F$8:$F$10)-((ETY$87*$B101+SUM($F$8:$F$10))/$F$11*$F$40)-($F$27*ETY$87/$D$7)-SUM($F$14:$F$26,$F$28:$F$33,$F$35:$F$36,$F$41))</f>
        <v>-533.82179022363027</v>
      </c>
      <c r="ETZ88" s="294">
        <f>(ETZ$87*$B101+SUM($F$8:$F$10)-((ETZ$87*$B101+SUM($F$8:$F$10))/$F$11*$F$40)-($F$27*ETZ$87/$D$7)-SUM($F$14:$F$26,$F$28:$F$33,$F$35:$F$36,$F$41))</f>
        <v>-533.82179022363027</v>
      </c>
      <c r="EUA88" s="294">
        <f>(EUA$87*$B101+SUM($F$8:$F$10)-((EUA$87*$B101+SUM($F$8:$F$10))/$F$11*$F$40)-($F$27*EUA$87/$D$7)-SUM($F$14:$F$26,$F$28:$F$33,$F$35:$F$36,$F$41))</f>
        <v>-533.82179022363027</v>
      </c>
      <c r="EUB88" s="294">
        <f>(EUB$87*$B101+SUM($F$8:$F$10)-((EUB$87*$B101+SUM($F$8:$F$10))/$F$11*$F$40)-($F$27*EUB$87/$D$7)-SUM($F$14:$F$26,$F$28:$F$33,$F$35:$F$36,$F$41))</f>
        <v>-533.82179022363027</v>
      </c>
      <c r="EUC88" s="294">
        <f>(EUC$87*$B101+SUM($F$8:$F$10)-((EUC$87*$B101+SUM($F$8:$F$10))/$F$11*$F$40)-($F$27*EUC$87/$D$7)-SUM($F$14:$F$26,$F$28:$F$33,$F$35:$F$36,$F$41))</f>
        <v>-533.82179022363027</v>
      </c>
      <c r="EUD88" s="294">
        <f>(EUD$87*$B101+SUM($F$8:$F$10)-((EUD$87*$B101+SUM($F$8:$F$10))/$F$11*$F$40)-($F$27*EUD$87/$D$7)-SUM($F$14:$F$26,$F$28:$F$33,$F$35:$F$36,$F$41))</f>
        <v>-533.82179022363027</v>
      </c>
      <c r="EUE88" s="294">
        <f>(EUE$87*$B101+SUM($F$8:$F$10)-((EUE$87*$B101+SUM($F$8:$F$10))/$F$11*$F$40)-($F$27*EUE$87/$D$7)-SUM($F$14:$F$26,$F$28:$F$33,$F$35:$F$36,$F$41))</f>
        <v>-533.82179022363027</v>
      </c>
      <c r="EUF88" s="294">
        <f>(EUF$87*$B101+SUM($F$8:$F$10)-((EUF$87*$B101+SUM($F$8:$F$10))/$F$11*$F$40)-($F$27*EUF$87/$D$7)-SUM($F$14:$F$26,$F$28:$F$33,$F$35:$F$36,$F$41))</f>
        <v>-533.82179022363027</v>
      </c>
      <c r="EUG88" s="294">
        <f>(EUG$87*$B101+SUM($F$8:$F$10)-((EUG$87*$B101+SUM($F$8:$F$10))/$F$11*$F$40)-($F$27*EUG$87/$D$7)-SUM($F$14:$F$26,$F$28:$F$33,$F$35:$F$36,$F$41))</f>
        <v>-533.82179022363027</v>
      </c>
      <c r="EUH88" s="294">
        <f>(EUH$87*$B101+SUM($F$8:$F$10)-((EUH$87*$B101+SUM($F$8:$F$10))/$F$11*$F$40)-($F$27*EUH$87/$D$7)-SUM($F$14:$F$26,$F$28:$F$33,$F$35:$F$36,$F$41))</f>
        <v>-533.82179022363027</v>
      </c>
      <c r="EUI88" s="294">
        <f>(EUI$87*$B101+SUM($F$8:$F$10)-((EUI$87*$B101+SUM($F$8:$F$10))/$F$11*$F$40)-($F$27*EUI$87/$D$7)-SUM($F$14:$F$26,$F$28:$F$33,$F$35:$F$36,$F$41))</f>
        <v>-533.82179022363027</v>
      </c>
      <c r="EUJ88" s="294">
        <f>(EUJ$87*$B101+SUM($F$8:$F$10)-((EUJ$87*$B101+SUM($F$8:$F$10))/$F$11*$F$40)-($F$27*EUJ$87/$D$7)-SUM($F$14:$F$26,$F$28:$F$33,$F$35:$F$36,$F$41))</f>
        <v>-533.82179022363027</v>
      </c>
      <c r="EUK88" s="294">
        <f>(EUK$87*$B101+SUM($F$8:$F$10)-((EUK$87*$B101+SUM($F$8:$F$10))/$F$11*$F$40)-($F$27*EUK$87/$D$7)-SUM($F$14:$F$26,$F$28:$F$33,$F$35:$F$36,$F$41))</f>
        <v>-533.82179022363027</v>
      </c>
      <c r="EUL88" s="294">
        <f>(EUL$87*$B101+SUM($F$8:$F$10)-((EUL$87*$B101+SUM($F$8:$F$10))/$F$11*$F$40)-($F$27*EUL$87/$D$7)-SUM($F$14:$F$26,$F$28:$F$33,$F$35:$F$36,$F$41))</f>
        <v>-533.82179022363027</v>
      </c>
      <c r="EUM88" s="294">
        <f>(EUM$87*$B101+SUM($F$8:$F$10)-((EUM$87*$B101+SUM($F$8:$F$10))/$F$11*$F$40)-($F$27*EUM$87/$D$7)-SUM($F$14:$F$26,$F$28:$F$33,$F$35:$F$36,$F$41))</f>
        <v>-533.82179022363027</v>
      </c>
      <c r="EUN88" s="294">
        <f>(EUN$87*$B101+SUM($F$8:$F$10)-((EUN$87*$B101+SUM($F$8:$F$10))/$F$11*$F$40)-($F$27*EUN$87/$D$7)-SUM($F$14:$F$26,$F$28:$F$33,$F$35:$F$36,$F$41))</f>
        <v>-533.82179022363027</v>
      </c>
      <c r="EUO88" s="294">
        <f>(EUO$87*$B101+SUM($F$8:$F$10)-((EUO$87*$B101+SUM($F$8:$F$10))/$F$11*$F$40)-($F$27*EUO$87/$D$7)-SUM($F$14:$F$26,$F$28:$F$33,$F$35:$F$36,$F$41))</f>
        <v>-533.82179022363027</v>
      </c>
      <c r="EUP88" s="294">
        <f>(EUP$87*$B101+SUM($F$8:$F$10)-((EUP$87*$B101+SUM($F$8:$F$10))/$F$11*$F$40)-($F$27*EUP$87/$D$7)-SUM($F$14:$F$26,$F$28:$F$33,$F$35:$F$36,$F$41))</f>
        <v>-533.82179022363027</v>
      </c>
      <c r="EUQ88" s="294">
        <f>(EUQ$87*$B101+SUM($F$8:$F$10)-((EUQ$87*$B101+SUM($F$8:$F$10))/$F$11*$F$40)-($F$27*EUQ$87/$D$7)-SUM($F$14:$F$26,$F$28:$F$33,$F$35:$F$36,$F$41))</f>
        <v>-533.82179022363027</v>
      </c>
      <c r="EUR88" s="294">
        <f>(EUR$87*$B101+SUM($F$8:$F$10)-((EUR$87*$B101+SUM($F$8:$F$10))/$F$11*$F$40)-($F$27*EUR$87/$D$7)-SUM($F$14:$F$26,$F$28:$F$33,$F$35:$F$36,$F$41))</f>
        <v>-533.82179022363027</v>
      </c>
      <c r="EUS88" s="294">
        <f>(EUS$87*$B101+SUM($F$8:$F$10)-((EUS$87*$B101+SUM($F$8:$F$10))/$F$11*$F$40)-($F$27*EUS$87/$D$7)-SUM($F$14:$F$26,$F$28:$F$33,$F$35:$F$36,$F$41))</f>
        <v>-533.82179022363027</v>
      </c>
      <c r="EUT88" s="294">
        <f>(EUT$87*$B101+SUM($F$8:$F$10)-((EUT$87*$B101+SUM($F$8:$F$10))/$F$11*$F$40)-($F$27*EUT$87/$D$7)-SUM($F$14:$F$26,$F$28:$F$33,$F$35:$F$36,$F$41))</f>
        <v>-533.82179022363027</v>
      </c>
      <c r="EUU88" s="294">
        <f>(EUU$87*$B101+SUM($F$8:$F$10)-((EUU$87*$B101+SUM($F$8:$F$10))/$F$11*$F$40)-($F$27*EUU$87/$D$7)-SUM($F$14:$F$26,$F$28:$F$33,$F$35:$F$36,$F$41))</f>
        <v>-533.82179022363027</v>
      </c>
      <c r="EUV88" s="294">
        <f>(EUV$87*$B101+SUM($F$8:$F$10)-((EUV$87*$B101+SUM($F$8:$F$10))/$F$11*$F$40)-($F$27*EUV$87/$D$7)-SUM($F$14:$F$26,$F$28:$F$33,$F$35:$F$36,$F$41))</f>
        <v>-533.82179022363027</v>
      </c>
      <c r="EUW88" s="294">
        <f>(EUW$87*$B101+SUM($F$8:$F$10)-((EUW$87*$B101+SUM($F$8:$F$10))/$F$11*$F$40)-($F$27*EUW$87/$D$7)-SUM($F$14:$F$26,$F$28:$F$33,$F$35:$F$36,$F$41))</f>
        <v>-533.82179022363027</v>
      </c>
      <c r="EUX88" s="294">
        <f>(EUX$87*$B101+SUM($F$8:$F$10)-((EUX$87*$B101+SUM($F$8:$F$10))/$F$11*$F$40)-($F$27*EUX$87/$D$7)-SUM($F$14:$F$26,$F$28:$F$33,$F$35:$F$36,$F$41))</f>
        <v>-533.82179022363027</v>
      </c>
      <c r="EUY88" s="294">
        <f>(EUY$87*$B101+SUM($F$8:$F$10)-((EUY$87*$B101+SUM($F$8:$F$10))/$F$11*$F$40)-($F$27*EUY$87/$D$7)-SUM($F$14:$F$26,$F$28:$F$33,$F$35:$F$36,$F$41))</f>
        <v>-533.82179022363027</v>
      </c>
      <c r="EUZ88" s="294">
        <f>(EUZ$87*$B101+SUM($F$8:$F$10)-((EUZ$87*$B101+SUM($F$8:$F$10))/$F$11*$F$40)-($F$27*EUZ$87/$D$7)-SUM($F$14:$F$26,$F$28:$F$33,$F$35:$F$36,$F$41))</f>
        <v>-533.82179022363027</v>
      </c>
      <c r="EVA88" s="294">
        <f>(EVA$87*$B101+SUM($F$8:$F$10)-((EVA$87*$B101+SUM($F$8:$F$10))/$F$11*$F$40)-($F$27*EVA$87/$D$7)-SUM($F$14:$F$26,$F$28:$F$33,$F$35:$F$36,$F$41))</f>
        <v>-533.82179022363027</v>
      </c>
      <c r="EVB88" s="294">
        <f>(EVB$87*$B101+SUM($F$8:$F$10)-((EVB$87*$B101+SUM($F$8:$F$10))/$F$11*$F$40)-($F$27*EVB$87/$D$7)-SUM($F$14:$F$26,$F$28:$F$33,$F$35:$F$36,$F$41))</f>
        <v>-533.82179022363027</v>
      </c>
      <c r="EVC88" s="294">
        <f>(EVC$87*$B101+SUM($F$8:$F$10)-((EVC$87*$B101+SUM($F$8:$F$10))/$F$11*$F$40)-($F$27*EVC$87/$D$7)-SUM($F$14:$F$26,$F$28:$F$33,$F$35:$F$36,$F$41))</f>
        <v>-533.82179022363027</v>
      </c>
      <c r="EVD88" s="294">
        <f>(EVD$87*$B101+SUM($F$8:$F$10)-((EVD$87*$B101+SUM($F$8:$F$10))/$F$11*$F$40)-($F$27*EVD$87/$D$7)-SUM($F$14:$F$26,$F$28:$F$33,$F$35:$F$36,$F$41))</f>
        <v>-533.82179022363027</v>
      </c>
      <c r="EVE88" s="294">
        <f>(EVE$87*$B101+SUM($F$8:$F$10)-((EVE$87*$B101+SUM($F$8:$F$10))/$F$11*$F$40)-($F$27*EVE$87/$D$7)-SUM($F$14:$F$26,$F$28:$F$33,$F$35:$F$36,$F$41))</f>
        <v>-533.82179022363027</v>
      </c>
      <c r="EVF88" s="294">
        <f>(EVF$87*$B101+SUM($F$8:$F$10)-((EVF$87*$B101+SUM($F$8:$F$10))/$F$11*$F$40)-($F$27*EVF$87/$D$7)-SUM($F$14:$F$26,$F$28:$F$33,$F$35:$F$36,$F$41))</f>
        <v>-533.82179022363027</v>
      </c>
      <c r="EVG88" s="294">
        <f>(EVG$87*$B101+SUM($F$8:$F$10)-((EVG$87*$B101+SUM($F$8:$F$10))/$F$11*$F$40)-($F$27*EVG$87/$D$7)-SUM($F$14:$F$26,$F$28:$F$33,$F$35:$F$36,$F$41))</f>
        <v>-533.82179022363027</v>
      </c>
      <c r="EVH88" s="294">
        <f>(EVH$87*$B101+SUM($F$8:$F$10)-((EVH$87*$B101+SUM($F$8:$F$10))/$F$11*$F$40)-($F$27*EVH$87/$D$7)-SUM($F$14:$F$26,$F$28:$F$33,$F$35:$F$36,$F$41))</f>
        <v>-533.82179022363027</v>
      </c>
      <c r="EVI88" s="294">
        <f>(EVI$87*$B101+SUM($F$8:$F$10)-((EVI$87*$B101+SUM($F$8:$F$10))/$F$11*$F$40)-($F$27*EVI$87/$D$7)-SUM($F$14:$F$26,$F$28:$F$33,$F$35:$F$36,$F$41))</f>
        <v>-533.82179022363027</v>
      </c>
      <c r="EVJ88" s="294">
        <f>(EVJ$87*$B101+SUM($F$8:$F$10)-((EVJ$87*$B101+SUM($F$8:$F$10))/$F$11*$F$40)-($F$27*EVJ$87/$D$7)-SUM($F$14:$F$26,$F$28:$F$33,$F$35:$F$36,$F$41))</f>
        <v>-533.82179022363027</v>
      </c>
      <c r="EVK88" s="294">
        <f>(EVK$87*$B101+SUM($F$8:$F$10)-((EVK$87*$B101+SUM($F$8:$F$10))/$F$11*$F$40)-($F$27*EVK$87/$D$7)-SUM($F$14:$F$26,$F$28:$F$33,$F$35:$F$36,$F$41))</f>
        <v>-533.82179022363027</v>
      </c>
      <c r="EVL88" s="294">
        <f>(EVL$87*$B101+SUM($F$8:$F$10)-((EVL$87*$B101+SUM($F$8:$F$10))/$F$11*$F$40)-($F$27*EVL$87/$D$7)-SUM($F$14:$F$26,$F$28:$F$33,$F$35:$F$36,$F$41))</f>
        <v>-533.82179022363027</v>
      </c>
      <c r="EVM88" s="294">
        <f>(EVM$87*$B101+SUM($F$8:$F$10)-((EVM$87*$B101+SUM($F$8:$F$10))/$F$11*$F$40)-($F$27*EVM$87/$D$7)-SUM($F$14:$F$26,$F$28:$F$33,$F$35:$F$36,$F$41))</f>
        <v>-533.82179022363027</v>
      </c>
      <c r="EVN88" s="294">
        <f>(EVN$87*$B101+SUM($F$8:$F$10)-((EVN$87*$B101+SUM($F$8:$F$10))/$F$11*$F$40)-($F$27*EVN$87/$D$7)-SUM($F$14:$F$26,$F$28:$F$33,$F$35:$F$36,$F$41))</f>
        <v>-533.82179022363027</v>
      </c>
      <c r="EVO88" s="294">
        <f>(EVO$87*$B101+SUM($F$8:$F$10)-((EVO$87*$B101+SUM($F$8:$F$10))/$F$11*$F$40)-($F$27*EVO$87/$D$7)-SUM($F$14:$F$26,$F$28:$F$33,$F$35:$F$36,$F$41))</f>
        <v>-533.82179022363027</v>
      </c>
      <c r="EVP88" s="294">
        <f>(EVP$87*$B101+SUM($F$8:$F$10)-((EVP$87*$B101+SUM($F$8:$F$10))/$F$11*$F$40)-($F$27*EVP$87/$D$7)-SUM($F$14:$F$26,$F$28:$F$33,$F$35:$F$36,$F$41))</f>
        <v>-533.82179022363027</v>
      </c>
      <c r="EVQ88" s="294">
        <f>(EVQ$87*$B101+SUM($F$8:$F$10)-((EVQ$87*$B101+SUM($F$8:$F$10))/$F$11*$F$40)-($F$27*EVQ$87/$D$7)-SUM($F$14:$F$26,$F$28:$F$33,$F$35:$F$36,$F$41))</f>
        <v>-533.82179022363027</v>
      </c>
      <c r="EVR88" s="294">
        <f>(EVR$87*$B101+SUM($F$8:$F$10)-((EVR$87*$B101+SUM($F$8:$F$10))/$F$11*$F$40)-($F$27*EVR$87/$D$7)-SUM($F$14:$F$26,$F$28:$F$33,$F$35:$F$36,$F$41))</f>
        <v>-533.82179022363027</v>
      </c>
      <c r="EVS88" s="294">
        <f>(EVS$87*$B101+SUM($F$8:$F$10)-((EVS$87*$B101+SUM($F$8:$F$10))/$F$11*$F$40)-($F$27*EVS$87/$D$7)-SUM($F$14:$F$26,$F$28:$F$33,$F$35:$F$36,$F$41))</f>
        <v>-533.82179022363027</v>
      </c>
      <c r="EVT88" s="294">
        <f>(EVT$87*$B101+SUM($F$8:$F$10)-((EVT$87*$B101+SUM($F$8:$F$10))/$F$11*$F$40)-($F$27*EVT$87/$D$7)-SUM($F$14:$F$26,$F$28:$F$33,$F$35:$F$36,$F$41))</f>
        <v>-533.82179022363027</v>
      </c>
      <c r="EVU88" s="294">
        <f>(EVU$87*$B101+SUM($F$8:$F$10)-((EVU$87*$B101+SUM($F$8:$F$10))/$F$11*$F$40)-($F$27*EVU$87/$D$7)-SUM($F$14:$F$26,$F$28:$F$33,$F$35:$F$36,$F$41))</f>
        <v>-533.82179022363027</v>
      </c>
      <c r="EVV88" s="294">
        <f>(EVV$87*$B101+SUM($F$8:$F$10)-((EVV$87*$B101+SUM($F$8:$F$10))/$F$11*$F$40)-($F$27*EVV$87/$D$7)-SUM($F$14:$F$26,$F$28:$F$33,$F$35:$F$36,$F$41))</f>
        <v>-533.82179022363027</v>
      </c>
      <c r="EVW88" s="294">
        <f>(EVW$87*$B101+SUM($F$8:$F$10)-((EVW$87*$B101+SUM($F$8:$F$10))/$F$11*$F$40)-($F$27*EVW$87/$D$7)-SUM($F$14:$F$26,$F$28:$F$33,$F$35:$F$36,$F$41))</f>
        <v>-533.82179022363027</v>
      </c>
      <c r="EVX88" s="294">
        <f>(EVX$87*$B101+SUM($F$8:$F$10)-((EVX$87*$B101+SUM($F$8:$F$10))/$F$11*$F$40)-($F$27*EVX$87/$D$7)-SUM($F$14:$F$26,$F$28:$F$33,$F$35:$F$36,$F$41))</f>
        <v>-533.82179022363027</v>
      </c>
      <c r="EVY88" s="294">
        <f>(EVY$87*$B101+SUM($F$8:$F$10)-((EVY$87*$B101+SUM($F$8:$F$10))/$F$11*$F$40)-($F$27*EVY$87/$D$7)-SUM($F$14:$F$26,$F$28:$F$33,$F$35:$F$36,$F$41))</f>
        <v>-533.82179022363027</v>
      </c>
      <c r="EVZ88" s="294">
        <f>(EVZ$87*$B101+SUM($F$8:$F$10)-((EVZ$87*$B101+SUM($F$8:$F$10))/$F$11*$F$40)-($F$27*EVZ$87/$D$7)-SUM($F$14:$F$26,$F$28:$F$33,$F$35:$F$36,$F$41))</f>
        <v>-533.82179022363027</v>
      </c>
      <c r="EWA88" s="294">
        <f>(EWA$87*$B101+SUM($F$8:$F$10)-((EWA$87*$B101+SUM($F$8:$F$10))/$F$11*$F$40)-($F$27*EWA$87/$D$7)-SUM($F$14:$F$26,$F$28:$F$33,$F$35:$F$36,$F$41))</f>
        <v>-533.82179022363027</v>
      </c>
      <c r="EWB88" s="294">
        <f>(EWB$87*$B101+SUM($F$8:$F$10)-((EWB$87*$B101+SUM($F$8:$F$10))/$F$11*$F$40)-($F$27*EWB$87/$D$7)-SUM($F$14:$F$26,$F$28:$F$33,$F$35:$F$36,$F$41))</f>
        <v>-533.82179022363027</v>
      </c>
      <c r="EWC88" s="294">
        <f>(EWC$87*$B101+SUM($F$8:$F$10)-((EWC$87*$B101+SUM($F$8:$F$10))/$F$11*$F$40)-($F$27*EWC$87/$D$7)-SUM($F$14:$F$26,$F$28:$F$33,$F$35:$F$36,$F$41))</f>
        <v>-533.82179022363027</v>
      </c>
      <c r="EWD88" s="294">
        <f>(EWD$87*$B101+SUM($F$8:$F$10)-((EWD$87*$B101+SUM($F$8:$F$10))/$F$11*$F$40)-($F$27*EWD$87/$D$7)-SUM($F$14:$F$26,$F$28:$F$33,$F$35:$F$36,$F$41))</f>
        <v>-533.82179022363027</v>
      </c>
      <c r="EWE88" s="294">
        <f>(EWE$87*$B101+SUM($F$8:$F$10)-((EWE$87*$B101+SUM($F$8:$F$10))/$F$11*$F$40)-($F$27*EWE$87/$D$7)-SUM($F$14:$F$26,$F$28:$F$33,$F$35:$F$36,$F$41))</f>
        <v>-533.82179022363027</v>
      </c>
      <c r="EWF88" s="294">
        <f>(EWF$87*$B101+SUM($F$8:$F$10)-((EWF$87*$B101+SUM($F$8:$F$10))/$F$11*$F$40)-($F$27*EWF$87/$D$7)-SUM($F$14:$F$26,$F$28:$F$33,$F$35:$F$36,$F$41))</f>
        <v>-533.82179022363027</v>
      </c>
      <c r="EWG88" s="294">
        <f>(EWG$87*$B101+SUM($F$8:$F$10)-((EWG$87*$B101+SUM($F$8:$F$10))/$F$11*$F$40)-($F$27*EWG$87/$D$7)-SUM($F$14:$F$26,$F$28:$F$33,$F$35:$F$36,$F$41))</f>
        <v>-533.82179022363027</v>
      </c>
      <c r="EWH88" s="294">
        <f>(EWH$87*$B101+SUM($F$8:$F$10)-((EWH$87*$B101+SUM($F$8:$F$10))/$F$11*$F$40)-($F$27*EWH$87/$D$7)-SUM($F$14:$F$26,$F$28:$F$33,$F$35:$F$36,$F$41))</f>
        <v>-533.82179022363027</v>
      </c>
      <c r="EWI88" s="294">
        <f>(EWI$87*$B101+SUM($F$8:$F$10)-((EWI$87*$B101+SUM($F$8:$F$10))/$F$11*$F$40)-($F$27*EWI$87/$D$7)-SUM($F$14:$F$26,$F$28:$F$33,$F$35:$F$36,$F$41))</f>
        <v>-533.82179022363027</v>
      </c>
      <c r="EWJ88" s="294">
        <f>(EWJ$87*$B101+SUM($F$8:$F$10)-((EWJ$87*$B101+SUM($F$8:$F$10))/$F$11*$F$40)-($F$27*EWJ$87/$D$7)-SUM($F$14:$F$26,$F$28:$F$33,$F$35:$F$36,$F$41))</f>
        <v>-533.82179022363027</v>
      </c>
      <c r="EWK88" s="294">
        <f>(EWK$87*$B101+SUM($F$8:$F$10)-((EWK$87*$B101+SUM($F$8:$F$10))/$F$11*$F$40)-($F$27*EWK$87/$D$7)-SUM($F$14:$F$26,$F$28:$F$33,$F$35:$F$36,$F$41))</f>
        <v>-533.82179022363027</v>
      </c>
      <c r="EWL88" s="294">
        <f>(EWL$87*$B101+SUM($F$8:$F$10)-((EWL$87*$B101+SUM($F$8:$F$10))/$F$11*$F$40)-($F$27*EWL$87/$D$7)-SUM($F$14:$F$26,$F$28:$F$33,$F$35:$F$36,$F$41))</f>
        <v>-533.82179022363027</v>
      </c>
      <c r="EWM88" s="294">
        <f>(EWM$87*$B101+SUM($F$8:$F$10)-((EWM$87*$B101+SUM($F$8:$F$10))/$F$11*$F$40)-($F$27*EWM$87/$D$7)-SUM($F$14:$F$26,$F$28:$F$33,$F$35:$F$36,$F$41))</f>
        <v>-533.82179022363027</v>
      </c>
      <c r="EWN88" s="294">
        <f>(EWN$87*$B101+SUM($F$8:$F$10)-((EWN$87*$B101+SUM($F$8:$F$10))/$F$11*$F$40)-($F$27*EWN$87/$D$7)-SUM($F$14:$F$26,$F$28:$F$33,$F$35:$F$36,$F$41))</f>
        <v>-533.82179022363027</v>
      </c>
      <c r="EWO88" s="294">
        <f>(EWO$87*$B101+SUM($F$8:$F$10)-((EWO$87*$B101+SUM($F$8:$F$10))/$F$11*$F$40)-($F$27*EWO$87/$D$7)-SUM($F$14:$F$26,$F$28:$F$33,$F$35:$F$36,$F$41))</f>
        <v>-533.82179022363027</v>
      </c>
      <c r="EWP88" s="294">
        <f>(EWP$87*$B101+SUM($F$8:$F$10)-((EWP$87*$B101+SUM($F$8:$F$10))/$F$11*$F$40)-($F$27*EWP$87/$D$7)-SUM($F$14:$F$26,$F$28:$F$33,$F$35:$F$36,$F$41))</f>
        <v>-533.82179022363027</v>
      </c>
      <c r="EWQ88" s="294">
        <f>(EWQ$87*$B101+SUM($F$8:$F$10)-((EWQ$87*$B101+SUM($F$8:$F$10))/$F$11*$F$40)-($F$27*EWQ$87/$D$7)-SUM($F$14:$F$26,$F$28:$F$33,$F$35:$F$36,$F$41))</f>
        <v>-533.82179022363027</v>
      </c>
      <c r="EWR88" s="294">
        <f>(EWR$87*$B101+SUM($F$8:$F$10)-((EWR$87*$B101+SUM($F$8:$F$10))/$F$11*$F$40)-($F$27*EWR$87/$D$7)-SUM($F$14:$F$26,$F$28:$F$33,$F$35:$F$36,$F$41))</f>
        <v>-533.82179022363027</v>
      </c>
      <c r="EWS88" s="294">
        <f>(EWS$87*$B101+SUM($F$8:$F$10)-((EWS$87*$B101+SUM($F$8:$F$10))/$F$11*$F$40)-($F$27*EWS$87/$D$7)-SUM($F$14:$F$26,$F$28:$F$33,$F$35:$F$36,$F$41))</f>
        <v>-533.82179022363027</v>
      </c>
      <c r="EWT88" s="294">
        <f>(EWT$87*$B101+SUM($F$8:$F$10)-((EWT$87*$B101+SUM($F$8:$F$10))/$F$11*$F$40)-($F$27*EWT$87/$D$7)-SUM($F$14:$F$26,$F$28:$F$33,$F$35:$F$36,$F$41))</f>
        <v>-533.82179022363027</v>
      </c>
      <c r="EWU88" s="294">
        <f>(EWU$87*$B101+SUM($F$8:$F$10)-((EWU$87*$B101+SUM($F$8:$F$10))/$F$11*$F$40)-($F$27*EWU$87/$D$7)-SUM($F$14:$F$26,$F$28:$F$33,$F$35:$F$36,$F$41))</f>
        <v>-533.82179022363027</v>
      </c>
      <c r="EWV88" s="294">
        <f>(EWV$87*$B101+SUM($F$8:$F$10)-((EWV$87*$B101+SUM($F$8:$F$10))/$F$11*$F$40)-($F$27*EWV$87/$D$7)-SUM($F$14:$F$26,$F$28:$F$33,$F$35:$F$36,$F$41))</f>
        <v>-533.82179022363027</v>
      </c>
      <c r="EWW88" s="294">
        <f>(EWW$87*$B101+SUM($F$8:$F$10)-((EWW$87*$B101+SUM($F$8:$F$10))/$F$11*$F$40)-($F$27*EWW$87/$D$7)-SUM($F$14:$F$26,$F$28:$F$33,$F$35:$F$36,$F$41))</f>
        <v>-533.82179022363027</v>
      </c>
      <c r="EWX88" s="294">
        <f>(EWX$87*$B101+SUM($F$8:$F$10)-((EWX$87*$B101+SUM($F$8:$F$10))/$F$11*$F$40)-($F$27*EWX$87/$D$7)-SUM($F$14:$F$26,$F$28:$F$33,$F$35:$F$36,$F$41))</f>
        <v>-533.82179022363027</v>
      </c>
      <c r="EWY88" s="294">
        <f>(EWY$87*$B101+SUM($F$8:$F$10)-((EWY$87*$B101+SUM($F$8:$F$10))/$F$11*$F$40)-($F$27*EWY$87/$D$7)-SUM($F$14:$F$26,$F$28:$F$33,$F$35:$F$36,$F$41))</f>
        <v>-533.82179022363027</v>
      </c>
      <c r="EWZ88" s="294">
        <f>(EWZ$87*$B101+SUM($F$8:$F$10)-((EWZ$87*$B101+SUM($F$8:$F$10))/$F$11*$F$40)-($F$27*EWZ$87/$D$7)-SUM($F$14:$F$26,$F$28:$F$33,$F$35:$F$36,$F$41))</f>
        <v>-533.82179022363027</v>
      </c>
      <c r="EXA88" s="294">
        <f>(EXA$87*$B101+SUM($F$8:$F$10)-((EXA$87*$B101+SUM($F$8:$F$10))/$F$11*$F$40)-($F$27*EXA$87/$D$7)-SUM($F$14:$F$26,$F$28:$F$33,$F$35:$F$36,$F$41))</f>
        <v>-533.82179022363027</v>
      </c>
      <c r="EXB88" s="294">
        <f>(EXB$87*$B101+SUM($F$8:$F$10)-((EXB$87*$B101+SUM($F$8:$F$10))/$F$11*$F$40)-($F$27*EXB$87/$D$7)-SUM($F$14:$F$26,$F$28:$F$33,$F$35:$F$36,$F$41))</f>
        <v>-533.82179022363027</v>
      </c>
      <c r="EXC88" s="294">
        <f>(EXC$87*$B101+SUM($F$8:$F$10)-((EXC$87*$B101+SUM($F$8:$F$10))/$F$11*$F$40)-($F$27*EXC$87/$D$7)-SUM($F$14:$F$26,$F$28:$F$33,$F$35:$F$36,$F$41))</f>
        <v>-533.82179022363027</v>
      </c>
      <c r="EXD88" s="294">
        <f>(EXD$87*$B101+SUM($F$8:$F$10)-((EXD$87*$B101+SUM($F$8:$F$10))/$F$11*$F$40)-($F$27*EXD$87/$D$7)-SUM($F$14:$F$26,$F$28:$F$33,$F$35:$F$36,$F$41))</f>
        <v>-533.82179022363027</v>
      </c>
      <c r="EXE88" s="294">
        <f>(EXE$87*$B101+SUM($F$8:$F$10)-((EXE$87*$B101+SUM($F$8:$F$10))/$F$11*$F$40)-($F$27*EXE$87/$D$7)-SUM($F$14:$F$26,$F$28:$F$33,$F$35:$F$36,$F$41))</f>
        <v>-533.82179022363027</v>
      </c>
      <c r="EXF88" s="294">
        <f>(EXF$87*$B101+SUM($F$8:$F$10)-((EXF$87*$B101+SUM($F$8:$F$10))/$F$11*$F$40)-($F$27*EXF$87/$D$7)-SUM($F$14:$F$26,$F$28:$F$33,$F$35:$F$36,$F$41))</f>
        <v>-533.82179022363027</v>
      </c>
      <c r="EXG88" s="294">
        <f>(EXG$87*$B101+SUM($F$8:$F$10)-((EXG$87*$B101+SUM($F$8:$F$10))/$F$11*$F$40)-($F$27*EXG$87/$D$7)-SUM($F$14:$F$26,$F$28:$F$33,$F$35:$F$36,$F$41))</f>
        <v>-533.82179022363027</v>
      </c>
      <c r="EXH88" s="294">
        <f>(EXH$87*$B101+SUM($F$8:$F$10)-((EXH$87*$B101+SUM($F$8:$F$10))/$F$11*$F$40)-($F$27*EXH$87/$D$7)-SUM($F$14:$F$26,$F$28:$F$33,$F$35:$F$36,$F$41))</f>
        <v>-533.82179022363027</v>
      </c>
      <c r="EXI88" s="294">
        <f>(EXI$87*$B101+SUM($F$8:$F$10)-((EXI$87*$B101+SUM($F$8:$F$10))/$F$11*$F$40)-($F$27*EXI$87/$D$7)-SUM($F$14:$F$26,$F$28:$F$33,$F$35:$F$36,$F$41))</f>
        <v>-533.82179022363027</v>
      </c>
      <c r="EXJ88" s="294">
        <f>(EXJ$87*$B101+SUM($F$8:$F$10)-((EXJ$87*$B101+SUM($F$8:$F$10))/$F$11*$F$40)-($F$27*EXJ$87/$D$7)-SUM($F$14:$F$26,$F$28:$F$33,$F$35:$F$36,$F$41))</f>
        <v>-533.82179022363027</v>
      </c>
      <c r="EXK88" s="294">
        <f>(EXK$87*$B101+SUM($F$8:$F$10)-((EXK$87*$B101+SUM($F$8:$F$10))/$F$11*$F$40)-($F$27*EXK$87/$D$7)-SUM($F$14:$F$26,$F$28:$F$33,$F$35:$F$36,$F$41))</f>
        <v>-533.82179022363027</v>
      </c>
      <c r="EXL88" s="294">
        <f>(EXL$87*$B101+SUM($F$8:$F$10)-((EXL$87*$B101+SUM($F$8:$F$10))/$F$11*$F$40)-($F$27*EXL$87/$D$7)-SUM($F$14:$F$26,$F$28:$F$33,$F$35:$F$36,$F$41))</f>
        <v>-533.82179022363027</v>
      </c>
      <c r="EXM88" s="294">
        <f>(EXM$87*$B101+SUM($F$8:$F$10)-((EXM$87*$B101+SUM($F$8:$F$10))/$F$11*$F$40)-($F$27*EXM$87/$D$7)-SUM($F$14:$F$26,$F$28:$F$33,$F$35:$F$36,$F$41))</f>
        <v>-533.82179022363027</v>
      </c>
      <c r="EXN88" s="294">
        <f>(EXN$87*$B101+SUM($F$8:$F$10)-((EXN$87*$B101+SUM($F$8:$F$10))/$F$11*$F$40)-($F$27*EXN$87/$D$7)-SUM($F$14:$F$26,$F$28:$F$33,$F$35:$F$36,$F$41))</f>
        <v>-533.82179022363027</v>
      </c>
      <c r="EXO88" s="294">
        <f>(EXO$87*$B101+SUM($F$8:$F$10)-((EXO$87*$B101+SUM($F$8:$F$10))/$F$11*$F$40)-($F$27*EXO$87/$D$7)-SUM($F$14:$F$26,$F$28:$F$33,$F$35:$F$36,$F$41))</f>
        <v>-533.82179022363027</v>
      </c>
      <c r="EXP88" s="294">
        <f>(EXP$87*$B101+SUM($F$8:$F$10)-((EXP$87*$B101+SUM($F$8:$F$10))/$F$11*$F$40)-($F$27*EXP$87/$D$7)-SUM($F$14:$F$26,$F$28:$F$33,$F$35:$F$36,$F$41))</f>
        <v>-533.82179022363027</v>
      </c>
      <c r="EXQ88" s="294">
        <f>(EXQ$87*$B101+SUM($F$8:$F$10)-((EXQ$87*$B101+SUM($F$8:$F$10))/$F$11*$F$40)-($F$27*EXQ$87/$D$7)-SUM($F$14:$F$26,$F$28:$F$33,$F$35:$F$36,$F$41))</f>
        <v>-533.82179022363027</v>
      </c>
      <c r="EXR88" s="294">
        <f>(EXR$87*$B101+SUM($F$8:$F$10)-((EXR$87*$B101+SUM($F$8:$F$10))/$F$11*$F$40)-($F$27*EXR$87/$D$7)-SUM($F$14:$F$26,$F$28:$F$33,$F$35:$F$36,$F$41))</f>
        <v>-533.82179022363027</v>
      </c>
      <c r="EXS88" s="294">
        <f>(EXS$87*$B101+SUM($F$8:$F$10)-((EXS$87*$B101+SUM($F$8:$F$10))/$F$11*$F$40)-($F$27*EXS$87/$D$7)-SUM($F$14:$F$26,$F$28:$F$33,$F$35:$F$36,$F$41))</f>
        <v>-533.82179022363027</v>
      </c>
      <c r="EXT88" s="294">
        <f>(EXT$87*$B101+SUM($F$8:$F$10)-((EXT$87*$B101+SUM($F$8:$F$10))/$F$11*$F$40)-($F$27*EXT$87/$D$7)-SUM($F$14:$F$26,$F$28:$F$33,$F$35:$F$36,$F$41))</f>
        <v>-533.82179022363027</v>
      </c>
      <c r="EXU88" s="294">
        <f>(EXU$87*$B101+SUM($F$8:$F$10)-((EXU$87*$B101+SUM($F$8:$F$10))/$F$11*$F$40)-($F$27*EXU$87/$D$7)-SUM($F$14:$F$26,$F$28:$F$33,$F$35:$F$36,$F$41))</f>
        <v>-533.82179022363027</v>
      </c>
      <c r="EXV88" s="294">
        <f>(EXV$87*$B101+SUM($F$8:$F$10)-((EXV$87*$B101+SUM($F$8:$F$10))/$F$11*$F$40)-($F$27*EXV$87/$D$7)-SUM($F$14:$F$26,$F$28:$F$33,$F$35:$F$36,$F$41))</f>
        <v>-533.82179022363027</v>
      </c>
      <c r="EXW88" s="294">
        <f>(EXW$87*$B101+SUM($F$8:$F$10)-((EXW$87*$B101+SUM($F$8:$F$10))/$F$11*$F$40)-($F$27*EXW$87/$D$7)-SUM($F$14:$F$26,$F$28:$F$33,$F$35:$F$36,$F$41))</f>
        <v>-533.82179022363027</v>
      </c>
      <c r="EXX88" s="294">
        <f>(EXX$87*$B101+SUM($F$8:$F$10)-((EXX$87*$B101+SUM($F$8:$F$10))/$F$11*$F$40)-($F$27*EXX$87/$D$7)-SUM($F$14:$F$26,$F$28:$F$33,$F$35:$F$36,$F$41))</f>
        <v>-533.82179022363027</v>
      </c>
      <c r="EXY88" s="294">
        <f>(EXY$87*$B101+SUM($F$8:$F$10)-((EXY$87*$B101+SUM($F$8:$F$10))/$F$11*$F$40)-($F$27*EXY$87/$D$7)-SUM($F$14:$F$26,$F$28:$F$33,$F$35:$F$36,$F$41))</f>
        <v>-533.82179022363027</v>
      </c>
      <c r="EXZ88" s="294">
        <f>(EXZ$87*$B101+SUM($F$8:$F$10)-((EXZ$87*$B101+SUM($F$8:$F$10))/$F$11*$F$40)-($F$27*EXZ$87/$D$7)-SUM($F$14:$F$26,$F$28:$F$33,$F$35:$F$36,$F$41))</f>
        <v>-533.82179022363027</v>
      </c>
      <c r="EYA88" s="294">
        <f>(EYA$87*$B101+SUM($F$8:$F$10)-((EYA$87*$B101+SUM($F$8:$F$10))/$F$11*$F$40)-($F$27*EYA$87/$D$7)-SUM($F$14:$F$26,$F$28:$F$33,$F$35:$F$36,$F$41))</f>
        <v>-533.82179022363027</v>
      </c>
      <c r="EYB88" s="294">
        <f>(EYB$87*$B101+SUM($F$8:$F$10)-((EYB$87*$B101+SUM($F$8:$F$10))/$F$11*$F$40)-($F$27*EYB$87/$D$7)-SUM($F$14:$F$26,$F$28:$F$33,$F$35:$F$36,$F$41))</f>
        <v>-533.82179022363027</v>
      </c>
      <c r="EYC88" s="294">
        <f>(EYC$87*$B101+SUM($F$8:$F$10)-((EYC$87*$B101+SUM($F$8:$F$10))/$F$11*$F$40)-($F$27*EYC$87/$D$7)-SUM($F$14:$F$26,$F$28:$F$33,$F$35:$F$36,$F$41))</f>
        <v>-533.82179022363027</v>
      </c>
      <c r="EYD88" s="294">
        <f>(EYD$87*$B101+SUM($F$8:$F$10)-((EYD$87*$B101+SUM($F$8:$F$10))/$F$11*$F$40)-($F$27*EYD$87/$D$7)-SUM($F$14:$F$26,$F$28:$F$33,$F$35:$F$36,$F$41))</f>
        <v>-533.82179022363027</v>
      </c>
      <c r="EYE88" s="294">
        <f>(EYE$87*$B101+SUM($F$8:$F$10)-((EYE$87*$B101+SUM($F$8:$F$10))/$F$11*$F$40)-($F$27*EYE$87/$D$7)-SUM($F$14:$F$26,$F$28:$F$33,$F$35:$F$36,$F$41))</f>
        <v>-533.82179022363027</v>
      </c>
      <c r="EYF88" s="294">
        <f>(EYF$87*$B101+SUM($F$8:$F$10)-((EYF$87*$B101+SUM($F$8:$F$10))/$F$11*$F$40)-($F$27*EYF$87/$D$7)-SUM($F$14:$F$26,$F$28:$F$33,$F$35:$F$36,$F$41))</f>
        <v>-533.82179022363027</v>
      </c>
      <c r="EYG88" s="294">
        <f>(EYG$87*$B101+SUM($F$8:$F$10)-((EYG$87*$B101+SUM($F$8:$F$10))/$F$11*$F$40)-($F$27*EYG$87/$D$7)-SUM($F$14:$F$26,$F$28:$F$33,$F$35:$F$36,$F$41))</f>
        <v>-533.82179022363027</v>
      </c>
      <c r="EYH88" s="294">
        <f>(EYH$87*$B101+SUM($F$8:$F$10)-((EYH$87*$B101+SUM($F$8:$F$10))/$F$11*$F$40)-($F$27*EYH$87/$D$7)-SUM($F$14:$F$26,$F$28:$F$33,$F$35:$F$36,$F$41))</f>
        <v>-533.82179022363027</v>
      </c>
      <c r="EYI88" s="294">
        <f>(EYI$87*$B101+SUM($F$8:$F$10)-((EYI$87*$B101+SUM($F$8:$F$10))/$F$11*$F$40)-($F$27*EYI$87/$D$7)-SUM($F$14:$F$26,$F$28:$F$33,$F$35:$F$36,$F$41))</f>
        <v>-533.82179022363027</v>
      </c>
      <c r="EYJ88" s="294">
        <f>(EYJ$87*$B101+SUM($F$8:$F$10)-((EYJ$87*$B101+SUM($F$8:$F$10))/$F$11*$F$40)-($F$27*EYJ$87/$D$7)-SUM($F$14:$F$26,$F$28:$F$33,$F$35:$F$36,$F$41))</f>
        <v>-533.82179022363027</v>
      </c>
      <c r="EYK88" s="294">
        <f>(EYK$87*$B101+SUM($F$8:$F$10)-((EYK$87*$B101+SUM($F$8:$F$10))/$F$11*$F$40)-($F$27*EYK$87/$D$7)-SUM($F$14:$F$26,$F$28:$F$33,$F$35:$F$36,$F$41))</f>
        <v>-533.82179022363027</v>
      </c>
      <c r="EYL88" s="294">
        <f>(EYL$87*$B101+SUM($F$8:$F$10)-((EYL$87*$B101+SUM($F$8:$F$10))/$F$11*$F$40)-($F$27*EYL$87/$D$7)-SUM($F$14:$F$26,$F$28:$F$33,$F$35:$F$36,$F$41))</f>
        <v>-533.82179022363027</v>
      </c>
      <c r="EYM88" s="294">
        <f>(EYM$87*$B101+SUM($F$8:$F$10)-((EYM$87*$B101+SUM($F$8:$F$10))/$F$11*$F$40)-($F$27*EYM$87/$D$7)-SUM($F$14:$F$26,$F$28:$F$33,$F$35:$F$36,$F$41))</f>
        <v>-533.82179022363027</v>
      </c>
      <c r="EYN88" s="294">
        <f>(EYN$87*$B101+SUM($F$8:$F$10)-((EYN$87*$B101+SUM($F$8:$F$10))/$F$11*$F$40)-($F$27*EYN$87/$D$7)-SUM($F$14:$F$26,$F$28:$F$33,$F$35:$F$36,$F$41))</f>
        <v>-533.82179022363027</v>
      </c>
      <c r="EYO88" s="294">
        <f>(EYO$87*$B101+SUM($F$8:$F$10)-((EYO$87*$B101+SUM($F$8:$F$10))/$F$11*$F$40)-($F$27*EYO$87/$D$7)-SUM($F$14:$F$26,$F$28:$F$33,$F$35:$F$36,$F$41))</f>
        <v>-533.82179022363027</v>
      </c>
      <c r="EYP88" s="294">
        <f>(EYP$87*$B101+SUM($F$8:$F$10)-((EYP$87*$B101+SUM($F$8:$F$10))/$F$11*$F$40)-($F$27*EYP$87/$D$7)-SUM($F$14:$F$26,$F$28:$F$33,$F$35:$F$36,$F$41))</f>
        <v>-533.82179022363027</v>
      </c>
      <c r="EYQ88" s="294">
        <f>(EYQ$87*$B101+SUM($F$8:$F$10)-((EYQ$87*$B101+SUM($F$8:$F$10))/$F$11*$F$40)-($F$27*EYQ$87/$D$7)-SUM($F$14:$F$26,$F$28:$F$33,$F$35:$F$36,$F$41))</f>
        <v>-533.82179022363027</v>
      </c>
      <c r="EYR88" s="294">
        <f>(EYR$87*$B101+SUM($F$8:$F$10)-((EYR$87*$B101+SUM($F$8:$F$10))/$F$11*$F$40)-($F$27*EYR$87/$D$7)-SUM($F$14:$F$26,$F$28:$F$33,$F$35:$F$36,$F$41))</f>
        <v>-533.82179022363027</v>
      </c>
      <c r="EYS88" s="294">
        <f>(EYS$87*$B101+SUM($F$8:$F$10)-((EYS$87*$B101+SUM($F$8:$F$10))/$F$11*$F$40)-($F$27*EYS$87/$D$7)-SUM($F$14:$F$26,$F$28:$F$33,$F$35:$F$36,$F$41))</f>
        <v>-533.82179022363027</v>
      </c>
      <c r="EYT88" s="294">
        <f>(EYT$87*$B101+SUM($F$8:$F$10)-((EYT$87*$B101+SUM($F$8:$F$10))/$F$11*$F$40)-($F$27*EYT$87/$D$7)-SUM($F$14:$F$26,$F$28:$F$33,$F$35:$F$36,$F$41))</f>
        <v>-533.82179022363027</v>
      </c>
      <c r="EYU88" s="294">
        <f>(EYU$87*$B101+SUM($F$8:$F$10)-((EYU$87*$B101+SUM($F$8:$F$10))/$F$11*$F$40)-($F$27*EYU$87/$D$7)-SUM($F$14:$F$26,$F$28:$F$33,$F$35:$F$36,$F$41))</f>
        <v>-533.82179022363027</v>
      </c>
      <c r="EYV88" s="294">
        <f>(EYV$87*$B101+SUM($F$8:$F$10)-((EYV$87*$B101+SUM($F$8:$F$10))/$F$11*$F$40)-($F$27*EYV$87/$D$7)-SUM($F$14:$F$26,$F$28:$F$33,$F$35:$F$36,$F$41))</f>
        <v>-533.82179022363027</v>
      </c>
      <c r="EYW88" s="294">
        <f>(EYW$87*$B101+SUM($F$8:$F$10)-((EYW$87*$B101+SUM($F$8:$F$10))/$F$11*$F$40)-($F$27*EYW$87/$D$7)-SUM($F$14:$F$26,$F$28:$F$33,$F$35:$F$36,$F$41))</f>
        <v>-533.82179022363027</v>
      </c>
      <c r="EYX88" s="294">
        <f>(EYX$87*$B101+SUM($F$8:$F$10)-((EYX$87*$B101+SUM($F$8:$F$10))/$F$11*$F$40)-($F$27*EYX$87/$D$7)-SUM($F$14:$F$26,$F$28:$F$33,$F$35:$F$36,$F$41))</f>
        <v>-533.82179022363027</v>
      </c>
      <c r="EYY88" s="294">
        <f>(EYY$87*$B101+SUM($F$8:$F$10)-((EYY$87*$B101+SUM($F$8:$F$10))/$F$11*$F$40)-($F$27*EYY$87/$D$7)-SUM($F$14:$F$26,$F$28:$F$33,$F$35:$F$36,$F$41))</f>
        <v>-533.82179022363027</v>
      </c>
      <c r="EYZ88" s="294">
        <f>(EYZ$87*$B101+SUM($F$8:$F$10)-((EYZ$87*$B101+SUM($F$8:$F$10))/$F$11*$F$40)-($F$27*EYZ$87/$D$7)-SUM($F$14:$F$26,$F$28:$F$33,$F$35:$F$36,$F$41))</f>
        <v>-533.82179022363027</v>
      </c>
      <c r="EZA88" s="294">
        <f>(EZA$87*$B101+SUM($F$8:$F$10)-((EZA$87*$B101+SUM($F$8:$F$10))/$F$11*$F$40)-($F$27*EZA$87/$D$7)-SUM($F$14:$F$26,$F$28:$F$33,$F$35:$F$36,$F$41))</f>
        <v>-533.82179022363027</v>
      </c>
      <c r="EZB88" s="294">
        <f>(EZB$87*$B101+SUM($F$8:$F$10)-((EZB$87*$B101+SUM($F$8:$F$10))/$F$11*$F$40)-($F$27*EZB$87/$D$7)-SUM($F$14:$F$26,$F$28:$F$33,$F$35:$F$36,$F$41))</f>
        <v>-533.82179022363027</v>
      </c>
      <c r="EZC88" s="294">
        <f>(EZC$87*$B101+SUM($F$8:$F$10)-((EZC$87*$B101+SUM($F$8:$F$10))/$F$11*$F$40)-($F$27*EZC$87/$D$7)-SUM($F$14:$F$26,$F$28:$F$33,$F$35:$F$36,$F$41))</f>
        <v>-533.82179022363027</v>
      </c>
      <c r="EZD88" s="294">
        <f>(EZD$87*$B101+SUM($F$8:$F$10)-((EZD$87*$B101+SUM($F$8:$F$10))/$F$11*$F$40)-($F$27*EZD$87/$D$7)-SUM($F$14:$F$26,$F$28:$F$33,$F$35:$F$36,$F$41))</f>
        <v>-533.82179022363027</v>
      </c>
      <c r="EZE88" s="294">
        <f>(EZE$87*$B101+SUM($F$8:$F$10)-((EZE$87*$B101+SUM($F$8:$F$10))/$F$11*$F$40)-($F$27*EZE$87/$D$7)-SUM($F$14:$F$26,$F$28:$F$33,$F$35:$F$36,$F$41))</f>
        <v>-533.82179022363027</v>
      </c>
      <c r="EZF88" s="294">
        <f>(EZF$87*$B101+SUM($F$8:$F$10)-((EZF$87*$B101+SUM($F$8:$F$10))/$F$11*$F$40)-($F$27*EZF$87/$D$7)-SUM($F$14:$F$26,$F$28:$F$33,$F$35:$F$36,$F$41))</f>
        <v>-533.82179022363027</v>
      </c>
      <c r="EZG88" s="294">
        <f>(EZG$87*$B101+SUM($F$8:$F$10)-((EZG$87*$B101+SUM($F$8:$F$10))/$F$11*$F$40)-($F$27*EZG$87/$D$7)-SUM($F$14:$F$26,$F$28:$F$33,$F$35:$F$36,$F$41))</f>
        <v>-533.82179022363027</v>
      </c>
      <c r="EZH88" s="294">
        <f>(EZH$87*$B101+SUM($F$8:$F$10)-((EZH$87*$B101+SUM($F$8:$F$10))/$F$11*$F$40)-($F$27*EZH$87/$D$7)-SUM($F$14:$F$26,$F$28:$F$33,$F$35:$F$36,$F$41))</f>
        <v>-533.82179022363027</v>
      </c>
      <c r="EZI88" s="294">
        <f>(EZI$87*$B101+SUM($F$8:$F$10)-((EZI$87*$B101+SUM($F$8:$F$10))/$F$11*$F$40)-($F$27*EZI$87/$D$7)-SUM($F$14:$F$26,$F$28:$F$33,$F$35:$F$36,$F$41))</f>
        <v>-533.82179022363027</v>
      </c>
      <c r="EZJ88" s="294">
        <f>(EZJ$87*$B101+SUM($F$8:$F$10)-((EZJ$87*$B101+SUM($F$8:$F$10))/$F$11*$F$40)-($F$27*EZJ$87/$D$7)-SUM($F$14:$F$26,$F$28:$F$33,$F$35:$F$36,$F$41))</f>
        <v>-533.82179022363027</v>
      </c>
      <c r="EZK88" s="294">
        <f>(EZK$87*$B101+SUM($F$8:$F$10)-((EZK$87*$B101+SUM($F$8:$F$10))/$F$11*$F$40)-($F$27*EZK$87/$D$7)-SUM($F$14:$F$26,$F$28:$F$33,$F$35:$F$36,$F$41))</f>
        <v>-533.82179022363027</v>
      </c>
      <c r="EZL88" s="294">
        <f>(EZL$87*$B101+SUM($F$8:$F$10)-((EZL$87*$B101+SUM($F$8:$F$10))/$F$11*$F$40)-($F$27*EZL$87/$D$7)-SUM($F$14:$F$26,$F$28:$F$33,$F$35:$F$36,$F$41))</f>
        <v>-533.82179022363027</v>
      </c>
      <c r="EZM88" s="294">
        <f>(EZM$87*$B101+SUM($F$8:$F$10)-((EZM$87*$B101+SUM($F$8:$F$10))/$F$11*$F$40)-($F$27*EZM$87/$D$7)-SUM($F$14:$F$26,$F$28:$F$33,$F$35:$F$36,$F$41))</f>
        <v>-533.82179022363027</v>
      </c>
      <c r="EZN88" s="294">
        <f>(EZN$87*$B101+SUM($F$8:$F$10)-((EZN$87*$B101+SUM($F$8:$F$10))/$F$11*$F$40)-($F$27*EZN$87/$D$7)-SUM($F$14:$F$26,$F$28:$F$33,$F$35:$F$36,$F$41))</f>
        <v>-533.82179022363027</v>
      </c>
      <c r="EZO88" s="294">
        <f>(EZO$87*$B101+SUM($F$8:$F$10)-((EZO$87*$B101+SUM($F$8:$F$10))/$F$11*$F$40)-($F$27*EZO$87/$D$7)-SUM($F$14:$F$26,$F$28:$F$33,$F$35:$F$36,$F$41))</f>
        <v>-533.82179022363027</v>
      </c>
      <c r="EZP88" s="294">
        <f>(EZP$87*$B101+SUM($F$8:$F$10)-((EZP$87*$B101+SUM($F$8:$F$10))/$F$11*$F$40)-($F$27*EZP$87/$D$7)-SUM($F$14:$F$26,$F$28:$F$33,$F$35:$F$36,$F$41))</f>
        <v>-533.82179022363027</v>
      </c>
      <c r="EZQ88" s="294">
        <f>(EZQ$87*$B101+SUM($F$8:$F$10)-((EZQ$87*$B101+SUM($F$8:$F$10))/$F$11*$F$40)-($F$27*EZQ$87/$D$7)-SUM($F$14:$F$26,$F$28:$F$33,$F$35:$F$36,$F$41))</f>
        <v>-533.82179022363027</v>
      </c>
      <c r="EZR88" s="294">
        <f>(EZR$87*$B101+SUM($F$8:$F$10)-((EZR$87*$B101+SUM($F$8:$F$10))/$F$11*$F$40)-($F$27*EZR$87/$D$7)-SUM($F$14:$F$26,$F$28:$F$33,$F$35:$F$36,$F$41))</f>
        <v>-533.82179022363027</v>
      </c>
      <c r="EZS88" s="294">
        <f>(EZS$87*$B101+SUM($F$8:$F$10)-((EZS$87*$B101+SUM($F$8:$F$10))/$F$11*$F$40)-($F$27*EZS$87/$D$7)-SUM($F$14:$F$26,$F$28:$F$33,$F$35:$F$36,$F$41))</f>
        <v>-533.82179022363027</v>
      </c>
      <c r="EZT88" s="294">
        <f>(EZT$87*$B101+SUM($F$8:$F$10)-((EZT$87*$B101+SUM($F$8:$F$10))/$F$11*$F$40)-($F$27*EZT$87/$D$7)-SUM($F$14:$F$26,$F$28:$F$33,$F$35:$F$36,$F$41))</f>
        <v>-533.82179022363027</v>
      </c>
      <c r="EZU88" s="294">
        <f>(EZU$87*$B101+SUM($F$8:$F$10)-((EZU$87*$B101+SUM($F$8:$F$10))/$F$11*$F$40)-($F$27*EZU$87/$D$7)-SUM($F$14:$F$26,$F$28:$F$33,$F$35:$F$36,$F$41))</f>
        <v>-533.82179022363027</v>
      </c>
      <c r="EZV88" s="294">
        <f>(EZV$87*$B101+SUM($F$8:$F$10)-((EZV$87*$B101+SUM($F$8:$F$10))/$F$11*$F$40)-($F$27*EZV$87/$D$7)-SUM($F$14:$F$26,$F$28:$F$33,$F$35:$F$36,$F$41))</f>
        <v>-533.82179022363027</v>
      </c>
      <c r="EZW88" s="294">
        <f>(EZW$87*$B101+SUM($F$8:$F$10)-((EZW$87*$B101+SUM($F$8:$F$10))/$F$11*$F$40)-($F$27*EZW$87/$D$7)-SUM($F$14:$F$26,$F$28:$F$33,$F$35:$F$36,$F$41))</f>
        <v>-533.82179022363027</v>
      </c>
      <c r="EZX88" s="294">
        <f>(EZX$87*$B101+SUM($F$8:$F$10)-((EZX$87*$B101+SUM($F$8:$F$10))/$F$11*$F$40)-($F$27*EZX$87/$D$7)-SUM($F$14:$F$26,$F$28:$F$33,$F$35:$F$36,$F$41))</f>
        <v>-533.82179022363027</v>
      </c>
      <c r="EZY88" s="294">
        <f>(EZY$87*$B101+SUM($F$8:$F$10)-((EZY$87*$B101+SUM($F$8:$F$10))/$F$11*$F$40)-($F$27*EZY$87/$D$7)-SUM($F$14:$F$26,$F$28:$F$33,$F$35:$F$36,$F$41))</f>
        <v>-533.82179022363027</v>
      </c>
      <c r="EZZ88" s="294">
        <f>(EZZ$87*$B101+SUM($F$8:$F$10)-((EZZ$87*$B101+SUM($F$8:$F$10))/$F$11*$F$40)-($F$27*EZZ$87/$D$7)-SUM($F$14:$F$26,$F$28:$F$33,$F$35:$F$36,$F$41))</f>
        <v>-533.82179022363027</v>
      </c>
      <c r="FAA88" s="294">
        <f>(FAA$87*$B101+SUM($F$8:$F$10)-((FAA$87*$B101+SUM($F$8:$F$10))/$F$11*$F$40)-($F$27*FAA$87/$D$7)-SUM($F$14:$F$26,$F$28:$F$33,$F$35:$F$36,$F$41))</f>
        <v>-533.82179022363027</v>
      </c>
      <c r="FAB88" s="294">
        <f>(FAB$87*$B101+SUM($F$8:$F$10)-((FAB$87*$B101+SUM($F$8:$F$10))/$F$11*$F$40)-($F$27*FAB$87/$D$7)-SUM($F$14:$F$26,$F$28:$F$33,$F$35:$F$36,$F$41))</f>
        <v>-533.82179022363027</v>
      </c>
      <c r="FAC88" s="294">
        <f>(FAC$87*$B101+SUM($F$8:$F$10)-((FAC$87*$B101+SUM($F$8:$F$10))/$F$11*$F$40)-($F$27*FAC$87/$D$7)-SUM($F$14:$F$26,$F$28:$F$33,$F$35:$F$36,$F$41))</f>
        <v>-533.82179022363027</v>
      </c>
      <c r="FAD88" s="294">
        <f>(FAD$87*$B101+SUM($F$8:$F$10)-((FAD$87*$B101+SUM($F$8:$F$10))/$F$11*$F$40)-($F$27*FAD$87/$D$7)-SUM($F$14:$F$26,$F$28:$F$33,$F$35:$F$36,$F$41))</f>
        <v>-533.82179022363027</v>
      </c>
      <c r="FAE88" s="294">
        <f>(FAE$87*$B101+SUM($F$8:$F$10)-((FAE$87*$B101+SUM($F$8:$F$10))/$F$11*$F$40)-($F$27*FAE$87/$D$7)-SUM($F$14:$F$26,$F$28:$F$33,$F$35:$F$36,$F$41))</f>
        <v>-533.82179022363027</v>
      </c>
      <c r="FAF88" s="294">
        <f>(FAF$87*$B101+SUM($F$8:$F$10)-((FAF$87*$B101+SUM($F$8:$F$10))/$F$11*$F$40)-($F$27*FAF$87/$D$7)-SUM($F$14:$F$26,$F$28:$F$33,$F$35:$F$36,$F$41))</f>
        <v>-533.82179022363027</v>
      </c>
      <c r="FAG88" s="294">
        <f>(FAG$87*$B101+SUM($F$8:$F$10)-((FAG$87*$B101+SUM($F$8:$F$10))/$F$11*$F$40)-($F$27*FAG$87/$D$7)-SUM($F$14:$F$26,$F$28:$F$33,$F$35:$F$36,$F$41))</f>
        <v>-533.82179022363027</v>
      </c>
      <c r="FAH88" s="294">
        <f>(FAH$87*$B101+SUM($F$8:$F$10)-((FAH$87*$B101+SUM($F$8:$F$10))/$F$11*$F$40)-($F$27*FAH$87/$D$7)-SUM($F$14:$F$26,$F$28:$F$33,$F$35:$F$36,$F$41))</f>
        <v>-533.82179022363027</v>
      </c>
      <c r="FAI88" s="294">
        <f>(FAI$87*$B101+SUM($F$8:$F$10)-((FAI$87*$B101+SUM($F$8:$F$10))/$F$11*$F$40)-($F$27*FAI$87/$D$7)-SUM($F$14:$F$26,$F$28:$F$33,$F$35:$F$36,$F$41))</f>
        <v>-533.82179022363027</v>
      </c>
      <c r="FAJ88" s="294">
        <f>(FAJ$87*$B101+SUM($F$8:$F$10)-((FAJ$87*$B101+SUM($F$8:$F$10))/$F$11*$F$40)-($F$27*FAJ$87/$D$7)-SUM($F$14:$F$26,$F$28:$F$33,$F$35:$F$36,$F$41))</f>
        <v>-533.82179022363027</v>
      </c>
      <c r="FAK88" s="294">
        <f>(FAK$87*$B101+SUM($F$8:$F$10)-((FAK$87*$B101+SUM($F$8:$F$10))/$F$11*$F$40)-($F$27*FAK$87/$D$7)-SUM($F$14:$F$26,$F$28:$F$33,$F$35:$F$36,$F$41))</f>
        <v>-533.82179022363027</v>
      </c>
      <c r="FAL88" s="294">
        <f>(FAL$87*$B101+SUM($F$8:$F$10)-((FAL$87*$B101+SUM($F$8:$F$10))/$F$11*$F$40)-($F$27*FAL$87/$D$7)-SUM($F$14:$F$26,$F$28:$F$33,$F$35:$F$36,$F$41))</f>
        <v>-533.82179022363027</v>
      </c>
      <c r="FAM88" s="294">
        <f>(FAM$87*$B101+SUM($F$8:$F$10)-((FAM$87*$B101+SUM($F$8:$F$10))/$F$11*$F$40)-($F$27*FAM$87/$D$7)-SUM($F$14:$F$26,$F$28:$F$33,$F$35:$F$36,$F$41))</f>
        <v>-533.82179022363027</v>
      </c>
      <c r="FAN88" s="294">
        <f>(FAN$87*$B101+SUM($F$8:$F$10)-((FAN$87*$B101+SUM($F$8:$F$10))/$F$11*$F$40)-($F$27*FAN$87/$D$7)-SUM($F$14:$F$26,$F$28:$F$33,$F$35:$F$36,$F$41))</f>
        <v>-533.82179022363027</v>
      </c>
      <c r="FAO88" s="294">
        <f>(FAO$87*$B101+SUM($F$8:$F$10)-((FAO$87*$B101+SUM($F$8:$F$10))/$F$11*$F$40)-($F$27*FAO$87/$D$7)-SUM($F$14:$F$26,$F$28:$F$33,$F$35:$F$36,$F$41))</f>
        <v>-533.82179022363027</v>
      </c>
      <c r="FAP88" s="294">
        <f>(FAP$87*$B101+SUM($F$8:$F$10)-((FAP$87*$B101+SUM($F$8:$F$10))/$F$11*$F$40)-($F$27*FAP$87/$D$7)-SUM($F$14:$F$26,$F$28:$F$33,$F$35:$F$36,$F$41))</f>
        <v>-533.82179022363027</v>
      </c>
      <c r="FAQ88" s="294">
        <f>(FAQ$87*$B101+SUM($F$8:$F$10)-((FAQ$87*$B101+SUM($F$8:$F$10))/$F$11*$F$40)-($F$27*FAQ$87/$D$7)-SUM($F$14:$F$26,$F$28:$F$33,$F$35:$F$36,$F$41))</f>
        <v>-533.82179022363027</v>
      </c>
      <c r="FAR88" s="294">
        <f>(FAR$87*$B101+SUM($F$8:$F$10)-((FAR$87*$B101+SUM($F$8:$F$10))/$F$11*$F$40)-($F$27*FAR$87/$D$7)-SUM($F$14:$F$26,$F$28:$F$33,$F$35:$F$36,$F$41))</f>
        <v>-533.82179022363027</v>
      </c>
      <c r="FAS88" s="294">
        <f>(FAS$87*$B101+SUM($F$8:$F$10)-((FAS$87*$B101+SUM($F$8:$F$10))/$F$11*$F$40)-($F$27*FAS$87/$D$7)-SUM($F$14:$F$26,$F$28:$F$33,$F$35:$F$36,$F$41))</f>
        <v>-533.82179022363027</v>
      </c>
      <c r="FAT88" s="294">
        <f>(FAT$87*$B101+SUM($F$8:$F$10)-((FAT$87*$B101+SUM($F$8:$F$10))/$F$11*$F$40)-($F$27*FAT$87/$D$7)-SUM($F$14:$F$26,$F$28:$F$33,$F$35:$F$36,$F$41))</f>
        <v>-533.82179022363027</v>
      </c>
      <c r="FAU88" s="294">
        <f>(FAU$87*$B101+SUM($F$8:$F$10)-((FAU$87*$B101+SUM($F$8:$F$10))/$F$11*$F$40)-($F$27*FAU$87/$D$7)-SUM($F$14:$F$26,$F$28:$F$33,$F$35:$F$36,$F$41))</f>
        <v>-533.82179022363027</v>
      </c>
      <c r="FAV88" s="294">
        <f>(FAV$87*$B101+SUM($F$8:$F$10)-((FAV$87*$B101+SUM($F$8:$F$10))/$F$11*$F$40)-($F$27*FAV$87/$D$7)-SUM($F$14:$F$26,$F$28:$F$33,$F$35:$F$36,$F$41))</f>
        <v>-533.82179022363027</v>
      </c>
      <c r="FAW88" s="294">
        <f>(FAW$87*$B101+SUM($F$8:$F$10)-((FAW$87*$B101+SUM($F$8:$F$10))/$F$11*$F$40)-($F$27*FAW$87/$D$7)-SUM($F$14:$F$26,$F$28:$F$33,$F$35:$F$36,$F$41))</f>
        <v>-533.82179022363027</v>
      </c>
      <c r="FAX88" s="294">
        <f>(FAX$87*$B101+SUM($F$8:$F$10)-((FAX$87*$B101+SUM($F$8:$F$10))/$F$11*$F$40)-($F$27*FAX$87/$D$7)-SUM($F$14:$F$26,$F$28:$F$33,$F$35:$F$36,$F$41))</f>
        <v>-533.82179022363027</v>
      </c>
      <c r="FAY88" s="294">
        <f>(FAY$87*$B101+SUM($F$8:$F$10)-((FAY$87*$B101+SUM($F$8:$F$10))/$F$11*$F$40)-($F$27*FAY$87/$D$7)-SUM($F$14:$F$26,$F$28:$F$33,$F$35:$F$36,$F$41))</f>
        <v>-533.82179022363027</v>
      </c>
      <c r="FAZ88" s="294">
        <f>(FAZ$87*$B101+SUM($F$8:$F$10)-((FAZ$87*$B101+SUM($F$8:$F$10))/$F$11*$F$40)-($F$27*FAZ$87/$D$7)-SUM($F$14:$F$26,$F$28:$F$33,$F$35:$F$36,$F$41))</f>
        <v>-533.82179022363027</v>
      </c>
      <c r="FBA88" s="294">
        <f>(FBA$87*$B101+SUM($F$8:$F$10)-((FBA$87*$B101+SUM($F$8:$F$10))/$F$11*$F$40)-($F$27*FBA$87/$D$7)-SUM($F$14:$F$26,$F$28:$F$33,$F$35:$F$36,$F$41))</f>
        <v>-533.82179022363027</v>
      </c>
      <c r="FBB88" s="294">
        <f>(FBB$87*$B101+SUM($F$8:$F$10)-((FBB$87*$B101+SUM($F$8:$F$10))/$F$11*$F$40)-($F$27*FBB$87/$D$7)-SUM($F$14:$F$26,$F$28:$F$33,$F$35:$F$36,$F$41))</f>
        <v>-533.82179022363027</v>
      </c>
      <c r="FBC88" s="294">
        <f>(FBC$87*$B101+SUM($F$8:$F$10)-((FBC$87*$B101+SUM($F$8:$F$10))/$F$11*$F$40)-($F$27*FBC$87/$D$7)-SUM($F$14:$F$26,$F$28:$F$33,$F$35:$F$36,$F$41))</f>
        <v>-533.82179022363027</v>
      </c>
      <c r="FBD88" s="294">
        <f>(FBD$87*$B101+SUM($F$8:$F$10)-((FBD$87*$B101+SUM($F$8:$F$10))/$F$11*$F$40)-($F$27*FBD$87/$D$7)-SUM($F$14:$F$26,$F$28:$F$33,$F$35:$F$36,$F$41))</f>
        <v>-533.82179022363027</v>
      </c>
      <c r="FBE88" s="294">
        <f>(FBE$87*$B101+SUM($F$8:$F$10)-((FBE$87*$B101+SUM($F$8:$F$10))/$F$11*$F$40)-($F$27*FBE$87/$D$7)-SUM($F$14:$F$26,$F$28:$F$33,$F$35:$F$36,$F$41))</f>
        <v>-533.82179022363027</v>
      </c>
      <c r="FBF88" s="294">
        <f>(FBF$87*$B101+SUM($F$8:$F$10)-((FBF$87*$B101+SUM($F$8:$F$10))/$F$11*$F$40)-($F$27*FBF$87/$D$7)-SUM($F$14:$F$26,$F$28:$F$33,$F$35:$F$36,$F$41))</f>
        <v>-533.82179022363027</v>
      </c>
      <c r="FBG88" s="294">
        <f>(FBG$87*$B101+SUM($F$8:$F$10)-((FBG$87*$B101+SUM($F$8:$F$10))/$F$11*$F$40)-($F$27*FBG$87/$D$7)-SUM($F$14:$F$26,$F$28:$F$33,$F$35:$F$36,$F$41))</f>
        <v>-533.82179022363027</v>
      </c>
      <c r="FBH88" s="294">
        <f>(FBH$87*$B101+SUM($F$8:$F$10)-((FBH$87*$B101+SUM($F$8:$F$10))/$F$11*$F$40)-($F$27*FBH$87/$D$7)-SUM($F$14:$F$26,$F$28:$F$33,$F$35:$F$36,$F$41))</f>
        <v>-533.82179022363027</v>
      </c>
      <c r="FBI88" s="294">
        <f>(FBI$87*$B101+SUM($F$8:$F$10)-((FBI$87*$B101+SUM($F$8:$F$10))/$F$11*$F$40)-($F$27*FBI$87/$D$7)-SUM($F$14:$F$26,$F$28:$F$33,$F$35:$F$36,$F$41))</f>
        <v>-533.82179022363027</v>
      </c>
      <c r="FBJ88" s="294">
        <f>(FBJ$87*$B101+SUM($F$8:$F$10)-((FBJ$87*$B101+SUM($F$8:$F$10))/$F$11*$F$40)-($F$27*FBJ$87/$D$7)-SUM($F$14:$F$26,$F$28:$F$33,$F$35:$F$36,$F$41))</f>
        <v>-533.82179022363027</v>
      </c>
      <c r="FBK88" s="294">
        <f>(FBK$87*$B101+SUM($F$8:$F$10)-((FBK$87*$B101+SUM($F$8:$F$10))/$F$11*$F$40)-($F$27*FBK$87/$D$7)-SUM($F$14:$F$26,$F$28:$F$33,$F$35:$F$36,$F$41))</f>
        <v>-533.82179022363027</v>
      </c>
      <c r="FBL88" s="294">
        <f>(FBL$87*$B101+SUM($F$8:$F$10)-((FBL$87*$B101+SUM($F$8:$F$10))/$F$11*$F$40)-($F$27*FBL$87/$D$7)-SUM($F$14:$F$26,$F$28:$F$33,$F$35:$F$36,$F$41))</f>
        <v>-533.82179022363027</v>
      </c>
      <c r="FBM88" s="294">
        <f>(FBM$87*$B101+SUM($F$8:$F$10)-((FBM$87*$B101+SUM($F$8:$F$10))/$F$11*$F$40)-($F$27*FBM$87/$D$7)-SUM($F$14:$F$26,$F$28:$F$33,$F$35:$F$36,$F$41))</f>
        <v>-533.82179022363027</v>
      </c>
      <c r="FBN88" s="294">
        <f>(FBN$87*$B101+SUM($F$8:$F$10)-((FBN$87*$B101+SUM($F$8:$F$10))/$F$11*$F$40)-($F$27*FBN$87/$D$7)-SUM($F$14:$F$26,$F$28:$F$33,$F$35:$F$36,$F$41))</f>
        <v>-533.82179022363027</v>
      </c>
      <c r="FBO88" s="294">
        <f>(FBO$87*$B101+SUM($F$8:$F$10)-((FBO$87*$B101+SUM($F$8:$F$10))/$F$11*$F$40)-($F$27*FBO$87/$D$7)-SUM($F$14:$F$26,$F$28:$F$33,$F$35:$F$36,$F$41))</f>
        <v>-533.82179022363027</v>
      </c>
      <c r="FBP88" s="294">
        <f>(FBP$87*$B101+SUM($F$8:$F$10)-((FBP$87*$B101+SUM($F$8:$F$10))/$F$11*$F$40)-($F$27*FBP$87/$D$7)-SUM($F$14:$F$26,$F$28:$F$33,$F$35:$F$36,$F$41))</f>
        <v>-533.82179022363027</v>
      </c>
      <c r="FBQ88" s="294">
        <f>(FBQ$87*$B101+SUM($F$8:$F$10)-((FBQ$87*$B101+SUM($F$8:$F$10))/$F$11*$F$40)-($F$27*FBQ$87/$D$7)-SUM($F$14:$F$26,$F$28:$F$33,$F$35:$F$36,$F$41))</f>
        <v>-533.82179022363027</v>
      </c>
      <c r="FBR88" s="294">
        <f>(FBR$87*$B101+SUM($F$8:$F$10)-((FBR$87*$B101+SUM($F$8:$F$10))/$F$11*$F$40)-($F$27*FBR$87/$D$7)-SUM($F$14:$F$26,$F$28:$F$33,$F$35:$F$36,$F$41))</f>
        <v>-533.82179022363027</v>
      </c>
      <c r="FBS88" s="294">
        <f>(FBS$87*$B101+SUM($F$8:$F$10)-((FBS$87*$B101+SUM($F$8:$F$10))/$F$11*$F$40)-($F$27*FBS$87/$D$7)-SUM($F$14:$F$26,$F$28:$F$33,$F$35:$F$36,$F$41))</f>
        <v>-533.82179022363027</v>
      </c>
      <c r="FBT88" s="294">
        <f>(FBT$87*$B101+SUM($F$8:$F$10)-((FBT$87*$B101+SUM($F$8:$F$10))/$F$11*$F$40)-($F$27*FBT$87/$D$7)-SUM($F$14:$F$26,$F$28:$F$33,$F$35:$F$36,$F$41))</f>
        <v>-533.82179022363027</v>
      </c>
      <c r="FBU88" s="294">
        <f>(FBU$87*$B101+SUM($F$8:$F$10)-((FBU$87*$B101+SUM($F$8:$F$10))/$F$11*$F$40)-($F$27*FBU$87/$D$7)-SUM($F$14:$F$26,$F$28:$F$33,$F$35:$F$36,$F$41))</f>
        <v>-533.82179022363027</v>
      </c>
      <c r="FBV88" s="294">
        <f>(FBV$87*$B101+SUM($F$8:$F$10)-((FBV$87*$B101+SUM($F$8:$F$10))/$F$11*$F$40)-($F$27*FBV$87/$D$7)-SUM($F$14:$F$26,$F$28:$F$33,$F$35:$F$36,$F$41))</f>
        <v>-533.82179022363027</v>
      </c>
      <c r="FBW88" s="294">
        <f>(FBW$87*$B101+SUM($F$8:$F$10)-((FBW$87*$B101+SUM($F$8:$F$10))/$F$11*$F$40)-($F$27*FBW$87/$D$7)-SUM($F$14:$F$26,$F$28:$F$33,$F$35:$F$36,$F$41))</f>
        <v>-533.82179022363027</v>
      </c>
      <c r="FBX88" s="294">
        <f>(FBX$87*$B101+SUM($F$8:$F$10)-((FBX$87*$B101+SUM($F$8:$F$10))/$F$11*$F$40)-($F$27*FBX$87/$D$7)-SUM($F$14:$F$26,$F$28:$F$33,$F$35:$F$36,$F$41))</f>
        <v>-533.82179022363027</v>
      </c>
      <c r="FBY88" s="294">
        <f>(FBY$87*$B101+SUM($F$8:$F$10)-((FBY$87*$B101+SUM($F$8:$F$10))/$F$11*$F$40)-($F$27*FBY$87/$D$7)-SUM($F$14:$F$26,$F$28:$F$33,$F$35:$F$36,$F$41))</f>
        <v>-533.82179022363027</v>
      </c>
      <c r="FBZ88" s="294">
        <f>(FBZ$87*$B101+SUM($F$8:$F$10)-((FBZ$87*$B101+SUM($F$8:$F$10))/$F$11*$F$40)-($F$27*FBZ$87/$D$7)-SUM($F$14:$F$26,$F$28:$F$33,$F$35:$F$36,$F$41))</f>
        <v>-533.82179022363027</v>
      </c>
      <c r="FCA88" s="294">
        <f>(FCA$87*$B101+SUM($F$8:$F$10)-((FCA$87*$B101+SUM($F$8:$F$10))/$F$11*$F$40)-($F$27*FCA$87/$D$7)-SUM($F$14:$F$26,$F$28:$F$33,$F$35:$F$36,$F$41))</f>
        <v>-533.82179022363027</v>
      </c>
      <c r="FCB88" s="294">
        <f>(FCB$87*$B101+SUM($F$8:$F$10)-((FCB$87*$B101+SUM($F$8:$F$10))/$F$11*$F$40)-($F$27*FCB$87/$D$7)-SUM($F$14:$F$26,$F$28:$F$33,$F$35:$F$36,$F$41))</f>
        <v>-533.82179022363027</v>
      </c>
      <c r="FCC88" s="294">
        <f>(FCC$87*$B101+SUM($F$8:$F$10)-((FCC$87*$B101+SUM($F$8:$F$10))/$F$11*$F$40)-($F$27*FCC$87/$D$7)-SUM($F$14:$F$26,$F$28:$F$33,$F$35:$F$36,$F$41))</f>
        <v>-533.82179022363027</v>
      </c>
      <c r="FCD88" s="294">
        <f>(FCD$87*$B101+SUM($F$8:$F$10)-((FCD$87*$B101+SUM($F$8:$F$10))/$F$11*$F$40)-($F$27*FCD$87/$D$7)-SUM($F$14:$F$26,$F$28:$F$33,$F$35:$F$36,$F$41))</f>
        <v>-533.82179022363027</v>
      </c>
      <c r="FCE88" s="294">
        <f>(FCE$87*$B101+SUM($F$8:$F$10)-((FCE$87*$B101+SUM($F$8:$F$10))/$F$11*$F$40)-($F$27*FCE$87/$D$7)-SUM($F$14:$F$26,$F$28:$F$33,$F$35:$F$36,$F$41))</f>
        <v>-533.82179022363027</v>
      </c>
      <c r="FCF88" s="294">
        <f>(FCF$87*$B101+SUM($F$8:$F$10)-((FCF$87*$B101+SUM($F$8:$F$10))/$F$11*$F$40)-($F$27*FCF$87/$D$7)-SUM($F$14:$F$26,$F$28:$F$33,$F$35:$F$36,$F$41))</f>
        <v>-533.82179022363027</v>
      </c>
      <c r="FCG88" s="294">
        <f>(FCG$87*$B101+SUM($F$8:$F$10)-((FCG$87*$B101+SUM($F$8:$F$10))/$F$11*$F$40)-($F$27*FCG$87/$D$7)-SUM($F$14:$F$26,$F$28:$F$33,$F$35:$F$36,$F$41))</f>
        <v>-533.82179022363027</v>
      </c>
      <c r="FCH88" s="294">
        <f>(FCH$87*$B101+SUM($F$8:$F$10)-((FCH$87*$B101+SUM($F$8:$F$10))/$F$11*$F$40)-($F$27*FCH$87/$D$7)-SUM($F$14:$F$26,$F$28:$F$33,$F$35:$F$36,$F$41))</f>
        <v>-533.82179022363027</v>
      </c>
      <c r="FCI88" s="294">
        <f>(FCI$87*$B101+SUM($F$8:$F$10)-((FCI$87*$B101+SUM($F$8:$F$10))/$F$11*$F$40)-($F$27*FCI$87/$D$7)-SUM($F$14:$F$26,$F$28:$F$33,$F$35:$F$36,$F$41))</f>
        <v>-533.82179022363027</v>
      </c>
      <c r="FCJ88" s="294">
        <f>(FCJ$87*$B101+SUM($F$8:$F$10)-((FCJ$87*$B101+SUM($F$8:$F$10))/$F$11*$F$40)-($F$27*FCJ$87/$D$7)-SUM($F$14:$F$26,$F$28:$F$33,$F$35:$F$36,$F$41))</f>
        <v>-533.82179022363027</v>
      </c>
      <c r="FCK88" s="294">
        <f>(FCK$87*$B101+SUM($F$8:$F$10)-((FCK$87*$B101+SUM($F$8:$F$10))/$F$11*$F$40)-($F$27*FCK$87/$D$7)-SUM($F$14:$F$26,$F$28:$F$33,$F$35:$F$36,$F$41))</f>
        <v>-533.82179022363027</v>
      </c>
      <c r="FCL88" s="294">
        <f>(FCL$87*$B101+SUM($F$8:$F$10)-((FCL$87*$B101+SUM($F$8:$F$10))/$F$11*$F$40)-($F$27*FCL$87/$D$7)-SUM($F$14:$F$26,$F$28:$F$33,$F$35:$F$36,$F$41))</f>
        <v>-533.82179022363027</v>
      </c>
      <c r="FCM88" s="294">
        <f>(FCM$87*$B101+SUM($F$8:$F$10)-((FCM$87*$B101+SUM($F$8:$F$10))/$F$11*$F$40)-($F$27*FCM$87/$D$7)-SUM($F$14:$F$26,$F$28:$F$33,$F$35:$F$36,$F$41))</f>
        <v>-533.82179022363027</v>
      </c>
      <c r="FCN88" s="294">
        <f>(FCN$87*$B101+SUM($F$8:$F$10)-((FCN$87*$B101+SUM($F$8:$F$10))/$F$11*$F$40)-($F$27*FCN$87/$D$7)-SUM($F$14:$F$26,$F$28:$F$33,$F$35:$F$36,$F$41))</f>
        <v>-533.82179022363027</v>
      </c>
      <c r="FCO88" s="294">
        <f>(FCO$87*$B101+SUM($F$8:$F$10)-((FCO$87*$B101+SUM($F$8:$F$10))/$F$11*$F$40)-($F$27*FCO$87/$D$7)-SUM($F$14:$F$26,$F$28:$F$33,$F$35:$F$36,$F$41))</f>
        <v>-533.82179022363027</v>
      </c>
      <c r="FCP88" s="294">
        <f>(FCP$87*$B101+SUM($F$8:$F$10)-((FCP$87*$B101+SUM($F$8:$F$10))/$F$11*$F$40)-($F$27*FCP$87/$D$7)-SUM($F$14:$F$26,$F$28:$F$33,$F$35:$F$36,$F$41))</f>
        <v>-533.82179022363027</v>
      </c>
      <c r="FCQ88" s="294">
        <f>(FCQ$87*$B101+SUM($F$8:$F$10)-((FCQ$87*$B101+SUM($F$8:$F$10))/$F$11*$F$40)-($F$27*FCQ$87/$D$7)-SUM($F$14:$F$26,$F$28:$F$33,$F$35:$F$36,$F$41))</f>
        <v>-533.82179022363027</v>
      </c>
      <c r="FCR88" s="294">
        <f>(FCR$87*$B101+SUM($F$8:$F$10)-((FCR$87*$B101+SUM($F$8:$F$10))/$F$11*$F$40)-($F$27*FCR$87/$D$7)-SUM($F$14:$F$26,$F$28:$F$33,$F$35:$F$36,$F$41))</f>
        <v>-533.82179022363027</v>
      </c>
      <c r="FCS88" s="294">
        <f>(FCS$87*$B101+SUM($F$8:$F$10)-((FCS$87*$B101+SUM($F$8:$F$10))/$F$11*$F$40)-($F$27*FCS$87/$D$7)-SUM($F$14:$F$26,$F$28:$F$33,$F$35:$F$36,$F$41))</f>
        <v>-533.82179022363027</v>
      </c>
      <c r="FCT88" s="294">
        <f>(FCT$87*$B101+SUM($F$8:$F$10)-((FCT$87*$B101+SUM($F$8:$F$10))/$F$11*$F$40)-($F$27*FCT$87/$D$7)-SUM($F$14:$F$26,$F$28:$F$33,$F$35:$F$36,$F$41))</f>
        <v>-533.82179022363027</v>
      </c>
      <c r="FCU88" s="294">
        <f>(FCU$87*$B101+SUM($F$8:$F$10)-((FCU$87*$B101+SUM($F$8:$F$10))/$F$11*$F$40)-($F$27*FCU$87/$D$7)-SUM($F$14:$F$26,$F$28:$F$33,$F$35:$F$36,$F$41))</f>
        <v>-533.82179022363027</v>
      </c>
      <c r="FCV88" s="294">
        <f>(FCV$87*$B101+SUM($F$8:$F$10)-((FCV$87*$B101+SUM($F$8:$F$10))/$F$11*$F$40)-($F$27*FCV$87/$D$7)-SUM($F$14:$F$26,$F$28:$F$33,$F$35:$F$36,$F$41))</f>
        <v>-533.82179022363027</v>
      </c>
      <c r="FCW88" s="294">
        <f>(FCW$87*$B101+SUM($F$8:$F$10)-((FCW$87*$B101+SUM($F$8:$F$10))/$F$11*$F$40)-($F$27*FCW$87/$D$7)-SUM($F$14:$F$26,$F$28:$F$33,$F$35:$F$36,$F$41))</f>
        <v>-533.82179022363027</v>
      </c>
      <c r="FCX88" s="294">
        <f>(FCX$87*$B101+SUM($F$8:$F$10)-((FCX$87*$B101+SUM($F$8:$F$10))/$F$11*$F$40)-($F$27*FCX$87/$D$7)-SUM($F$14:$F$26,$F$28:$F$33,$F$35:$F$36,$F$41))</f>
        <v>-533.82179022363027</v>
      </c>
      <c r="FCY88" s="294">
        <f>(FCY$87*$B101+SUM($F$8:$F$10)-((FCY$87*$B101+SUM($F$8:$F$10))/$F$11*$F$40)-($F$27*FCY$87/$D$7)-SUM($F$14:$F$26,$F$28:$F$33,$F$35:$F$36,$F$41))</f>
        <v>-533.82179022363027</v>
      </c>
      <c r="FCZ88" s="294">
        <f>(FCZ$87*$B101+SUM($F$8:$F$10)-((FCZ$87*$B101+SUM($F$8:$F$10))/$F$11*$F$40)-($F$27*FCZ$87/$D$7)-SUM($F$14:$F$26,$F$28:$F$33,$F$35:$F$36,$F$41))</f>
        <v>-533.82179022363027</v>
      </c>
      <c r="FDA88" s="294">
        <f>(FDA$87*$B101+SUM($F$8:$F$10)-((FDA$87*$B101+SUM($F$8:$F$10))/$F$11*$F$40)-($F$27*FDA$87/$D$7)-SUM($F$14:$F$26,$F$28:$F$33,$F$35:$F$36,$F$41))</f>
        <v>-533.82179022363027</v>
      </c>
      <c r="FDB88" s="294">
        <f>(FDB$87*$B101+SUM($F$8:$F$10)-((FDB$87*$B101+SUM($F$8:$F$10))/$F$11*$F$40)-($F$27*FDB$87/$D$7)-SUM($F$14:$F$26,$F$28:$F$33,$F$35:$F$36,$F$41))</f>
        <v>-533.82179022363027</v>
      </c>
      <c r="FDC88" s="294">
        <f>(FDC$87*$B101+SUM($F$8:$F$10)-((FDC$87*$B101+SUM($F$8:$F$10))/$F$11*$F$40)-($F$27*FDC$87/$D$7)-SUM($F$14:$F$26,$F$28:$F$33,$F$35:$F$36,$F$41))</f>
        <v>-533.82179022363027</v>
      </c>
      <c r="FDD88" s="294">
        <f>(FDD$87*$B101+SUM($F$8:$F$10)-((FDD$87*$B101+SUM($F$8:$F$10))/$F$11*$F$40)-($F$27*FDD$87/$D$7)-SUM($F$14:$F$26,$F$28:$F$33,$F$35:$F$36,$F$41))</f>
        <v>-533.82179022363027</v>
      </c>
      <c r="FDE88" s="294">
        <f>(FDE$87*$B101+SUM($F$8:$F$10)-((FDE$87*$B101+SUM($F$8:$F$10))/$F$11*$F$40)-($F$27*FDE$87/$D$7)-SUM($F$14:$F$26,$F$28:$F$33,$F$35:$F$36,$F$41))</f>
        <v>-533.82179022363027</v>
      </c>
      <c r="FDF88" s="294">
        <f>(FDF$87*$B101+SUM($F$8:$F$10)-((FDF$87*$B101+SUM($F$8:$F$10))/$F$11*$F$40)-($F$27*FDF$87/$D$7)-SUM($F$14:$F$26,$F$28:$F$33,$F$35:$F$36,$F$41))</f>
        <v>-533.82179022363027</v>
      </c>
      <c r="FDG88" s="294">
        <f>(FDG$87*$B101+SUM($F$8:$F$10)-((FDG$87*$B101+SUM($F$8:$F$10))/$F$11*$F$40)-($F$27*FDG$87/$D$7)-SUM($F$14:$F$26,$F$28:$F$33,$F$35:$F$36,$F$41))</f>
        <v>-533.82179022363027</v>
      </c>
      <c r="FDH88" s="294">
        <f>(FDH$87*$B101+SUM($F$8:$F$10)-((FDH$87*$B101+SUM($F$8:$F$10))/$F$11*$F$40)-($F$27*FDH$87/$D$7)-SUM($F$14:$F$26,$F$28:$F$33,$F$35:$F$36,$F$41))</f>
        <v>-533.82179022363027</v>
      </c>
      <c r="FDI88" s="294">
        <f>(FDI$87*$B101+SUM($F$8:$F$10)-((FDI$87*$B101+SUM($F$8:$F$10))/$F$11*$F$40)-($F$27*FDI$87/$D$7)-SUM($F$14:$F$26,$F$28:$F$33,$F$35:$F$36,$F$41))</f>
        <v>-533.82179022363027</v>
      </c>
      <c r="FDJ88" s="294">
        <f>(FDJ$87*$B101+SUM($F$8:$F$10)-((FDJ$87*$B101+SUM($F$8:$F$10))/$F$11*$F$40)-($F$27*FDJ$87/$D$7)-SUM($F$14:$F$26,$F$28:$F$33,$F$35:$F$36,$F$41))</f>
        <v>-533.82179022363027</v>
      </c>
      <c r="FDK88" s="294">
        <f>(FDK$87*$B101+SUM($F$8:$F$10)-((FDK$87*$B101+SUM($F$8:$F$10))/$F$11*$F$40)-($F$27*FDK$87/$D$7)-SUM($F$14:$F$26,$F$28:$F$33,$F$35:$F$36,$F$41))</f>
        <v>-533.82179022363027</v>
      </c>
      <c r="FDL88" s="294">
        <f>(FDL$87*$B101+SUM($F$8:$F$10)-((FDL$87*$B101+SUM($F$8:$F$10))/$F$11*$F$40)-($F$27*FDL$87/$D$7)-SUM($F$14:$F$26,$F$28:$F$33,$F$35:$F$36,$F$41))</f>
        <v>-533.82179022363027</v>
      </c>
      <c r="FDM88" s="294">
        <f>(FDM$87*$B101+SUM($F$8:$F$10)-((FDM$87*$B101+SUM($F$8:$F$10))/$F$11*$F$40)-($F$27*FDM$87/$D$7)-SUM($F$14:$F$26,$F$28:$F$33,$F$35:$F$36,$F$41))</f>
        <v>-533.82179022363027</v>
      </c>
      <c r="FDN88" s="294">
        <f>(FDN$87*$B101+SUM($F$8:$F$10)-((FDN$87*$B101+SUM($F$8:$F$10))/$F$11*$F$40)-($F$27*FDN$87/$D$7)-SUM($F$14:$F$26,$F$28:$F$33,$F$35:$F$36,$F$41))</f>
        <v>-533.82179022363027</v>
      </c>
      <c r="FDO88" s="294">
        <f>(FDO$87*$B101+SUM($F$8:$F$10)-((FDO$87*$B101+SUM($F$8:$F$10))/$F$11*$F$40)-($F$27*FDO$87/$D$7)-SUM($F$14:$F$26,$F$28:$F$33,$F$35:$F$36,$F$41))</f>
        <v>-533.82179022363027</v>
      </c>
      <c r="FDP88" s="294">
        <f>(FDP$87*$B101+SUM($F$8:$F$10)-((FDP$87*$B101+SUM($F$8:$F$10))/$F$11*$F$40)-($F$27*FDP$87/$D$7)-SUM($F$14:$F$26,$F$28:$F$33,$F$35:$F$36,$F$41))</f>
        <v>-533.82179022363027</v>
      </c>
      <c r="FDQ88" s="294">
        <f>(FDQ$87*$B101+SUM($F$8:$F$10)-((FDQ$87*$B101+SUM($F$8:$F$10))/$F$11*$F$40)-($F$27*FDQ$87/$D$7)-SUM($F$14:$F$26,$F$28:$F$33,$F$35:$F$36,$F$41))</f>
        <v>-533.82179022363027</v>
      </c>
      <c r="FDR88" s="294">
        <f>(FDR$87*$B101+SUM($F$8:$F$10)-((FDR$87*$B101+SUM($F$8:$F$10))/$F$11*$F$40)-($F$27*FDR$87/$D$7)-SUM($F$14:$F$26,$F$28:$F$33,$F$35:$F$36,$F$41))</f>
        <v>-533.82179022363027</v>
      </c>
      <c r="FDS88" s="294">
        <f>(FDS$87*$B101+SUM($F$8:$F$10)-((FDS$87*$B101+SUM($F$8:$F$10))/$F$11*$F$40)-($F$27*FDS$87/$D$7)-SUM($F$14:$F$26,$F$28:$F$33,$F$35:$F$36,$F$41))</f>
        <v>-533.82179022363027</v>
      </c>
      <c r="FDT88" s="294">
        <f>(FDT$87*$B101+SUM($F$8:$F$10)-((FDT$87*$B101+SUM($F$8:$F$10))/$F$11*$F$40)-($F$27*FDT$87/$D$7)-SUM($F$14:$F$26,$F$28:$F$33,$F$35:$F$36,$F$41))</f>
        <v>-533.82179022363027</v>
      </c>
      <c r="FDU88" s="294">
        <f>(FDU$87*$B101+SUM($F$8:$F$10)-((FDU$87*$B101+SUM($F$8:$F$10))/$F$11*$F$40)-($F$27*FDU$87/$D$7)-SUM($F$14:$F$26,$F$28:$F$33,$F$35:$F$36,$F$41))</f>
        <v>-533.82179022363027</v>
      </c>
      <c r="FDV88" s="294">
        <f>(FDV$87*$B101+SUM($F$8:$F$10)-((FDV$87*$B101+SUM($F$8:$F$10))/$F$11*$F$40)-($F$27*FDV$87/$D$7)-SUM($F$14:$F$26,$F$28:$F$33,$F$35:$F$36,$F$41))</f>
        <v>-533.82179022363027</v>
      </c>
      <c r="FDW88" s="294">
        <f>(FDW$87*$B101+SUM($F$8:$F$10)-((FDW$87*$B101+SUM($F$8:$F$10))/$F$11*$F$40)-($F$27*FDW$87/$D$7)-SUM($F$14:$F$26,$F$28:$F$33,$F$35:$F$36,$F$41))</f>
        <v>-533.82179022363027</v>
      </c>
      <c r="FDX88" s="294">
        <f>(FDX$87*$B101+SUM($F$8:$F$10)-((FDX$87*$B101+SUM($F$8:$F$10))/$F$11*$F$40)-($F$27*FDX$87/$D$7)-SUM($F$14:$F$26,$F$28:$F$33,$F$35:$F$36,$F$41))</f>
        <v>-533.82179022363027</v>
      </c>
      <c r="FDY88" s="294">
        <f>(FDY$87*$B101+SUM($F$8:$F$10)-((FDY$87*$B101+SUM($F$8:$F$10))/$F$11*$F$40)-($F$27*FDY$87/$D$7)-SUM($F$14:$F$26,$F$28:$F$33,$F$35:$F$36,$F$41))</f>
        <v>-533.82179022363027</v>
      </c>
      <c r="FDZ88" s="294">
        <f>(FDZ$87*$B101+SUM($F$8:$F$10)-((FDZ$87*$B101+SUM($F$8:$F$10))/$F$11*$F$40)-($F$27*FDZ$87/$D$7)-SUM($F$14:$F$26,$F$28:$F$33,$F$35:$F$36,$F$41))</f>
        <v>-533.82179022363027</v>
      </c>
      <c r="FEA88" s="294">
        <f>(FEA$87*$B101+SUM($F$8:$F$10)-((FEA$87*$B101+SUM($F$8:$F$10))/$F$11*$F$40)-($F$27*FEA$87/$D$7)-SUM($F$14:$F$26,$F$28:$F$33,$F$35:$F$36,$F$41))</f>
        <v>-533.82179022363027</v>
      </c>
      <c r="FEB88" s="294">
        <f>(FEB$87*$B101+SUM($F$8:$F$10)-((FEB$87*$B101+SUM($F$8:$F$10))/$F$11*$F$40)-($F$27*FEB$87/$D$7)-SUM($F$14:$F$26,$F$28:$F$33,$F$35:$F$36,$F$41))</f>
        <v>-533.82179022363027</v>
      </c>
      <c r="FEC88" s="294">
        <f>(FEC$87*$B101+SUM($F$8:$F$10)-((FEC$87*$B101+SUM($F$8:$F$10))/$F$11*$F$40)-($F$27*FEC$87/$D$7)-SUM($F$14:$F$26,$F$28:$F$33,$F$35:$F$36,$F$41))</f>
        <v>-533.82179022363027</v>
      </c>
      <c r="FED88" s="294">
        <f>(FED$87*$B101+SUM($F$8:$F$10)-((FED$87*$B101+SUM($F$8:$F$10))/$F$11*$F$40)-($F$27*FED$87/$D$7)-SUM($F$14:$F$26,$F$28:$F$33,$F$35:$F$36,$F$41))</f>
        <v>-533.82179022363027</v>
      </c>
      <c r="FEE88" s="294">
        <f>(FEE$87*$B101+SUM($F$8:$F$10)-((FEE$87*$B101+SUM($F$8:$F$10))/$F$11*$F$40)-($F$27*FEE$87/$D$7)-SUM($F$14:$F$26,$F$28:$F$33,$F$35:$F$36,$F$41))</f>
        <v>-533.82179022363027</v>
      </c>
      <c r="FEF88" s="294">
        <f>(FEF$87*$B101+SUM($F$8:$F$10)-((FEF$87*$B101+SUM($F$8:$F$10))/$F$11*$F$40)-($F$27*FEF$87/$D$7)-SUM($F$14:$F$26,$F$28:$F$33,$F$35:$F$36,$F$41))</f>
        <v>-533.82179022363027</v>
      </c>
      <c r="FEG88" s="294">
        <f>(FEG$87*$B101+SUM($F$8:$F$10)-((FEG$87*$B101+SUM($F$8:$F$10))/$F$11*$F$40)-($F$27*FEG$87/$D$7)-SUM($F$14:$F$26,$F$28:$F$33,$F$35:$F$36,$F$41))</f>
        <v>-533.82179022363027</v>
      </c>
      <c r="FEH88" s="294">
        <f>(FEH$87*$B101+SUM($F$8:$F$10)-((FEH$87*$B101+SUM($F$8:$F$10))/$F$11*$F$40)-($F$27*FEH$87/$D$7)-SUM($F$14:$F$26,$F$28:$F$33,$F$35:$F$36,$F$41))</f>
        <v>-533.82179022363027</v>
      </c>
      <c r="FEI88" s="294">
        <f>(FEI$87*$B101+SUM($F$8:$F$10)-((FEI$87*$B101+SUM($F$8:$F$10))/$F$11*$F$40)-($F$27*FEI$87/$D$7)-SUM($F$14:$F$26,$F$28:$F$33,$F$35:$F$36,$F$41))</f>
        <v>-533.82179022363027</v>
      </c>
      <c r="FEJ88" s="294">
        <f>(FEJ$87*$B101+SUM($F$8:$F$10)-((FEJ$87*$B101+SUM($F$8:$F$10))/$F$11*$F$40)-($F$27*FEJ$87/$D$7)-SUM($F$14:$F$26,$F$28:$F$33,$F$35:$F$36,$F$41))</f>
        <v>-533.82179022363027</v>
      </c>
      <c r="FEK88" s="294">
        <f>(FEK$87*$B101+SUM($F$8:$F$10)-((FEK$87*$B101+SUM($F$8:$F$10))/$F$11*$F$40)-($F$27*FEK$87/$D$7)-SUM($F$14:$F$26,$F$28:$F$33,$F$35:$F$36,$F$41))</f>
        <v>-533.82179022363027</v>
      </c>
      <c r="FEL88" s="294">
        <f>(FEL$87*$B101+SUM($F$8:$F$10)-((FEL$87*$B101+SUM($F$8:$F$10))/$F$11*$F$40)-($F$27*FEL$87/$D$7)-SUM($F$14:$F$26,$F$28:$F$33,$F$35:$F$36,$F$41))</f>
        <v>-533.82179022363027</v>
      </c>
      <c r="FEM88" s="294">
        <f>(FEM$87*$B101+SUM($F$8:$F$10)-((FEM$87*$B101+SUM($F$8:$F$10))/$F$11*$F$40)-($F$27*FEM$87/$D$7)-SUM($F$14:$F$26,$F$28:$F$33,$F$35:$F$36,$F$41))</f>
        <v>-533.82179022363027</v>
      </c>
      <c r="FEN88" s="294">
        <f>(FEN$87*$B101+SUM($F$8:$F$10)-((FEN$87*$B101+SUM($F$8:$F$10))/$F$11*$F$40)-($F$27*FEN$87/$D$7)-SUM($F$14:$F$26,$F$28:$F$33,$F$35:$F$36,$F$41))</f>
        <v>-533.82179022363027</v>
      </c>
      <c r="FEO88" s="294">
        <f>(FEO$87*$B101+SUM($F$8:$F$10)-((FEO$87*$B101+SUM($F$8:$F$10))/$F$11*$F$40)-($F$27*FEO$87/$D$7)-SUM($F$14:$F$26,$F$28:$F$33,$F$35:$F$36,$F$41))</f>
        <v>-533.82179022363027</v>
      </c>
      <c r="FEP88" s="294">
        <f>(FEP$87*$B101+SUM($F$8:$F$10)-((FEP$87*$B101+SUM($F$8:$F$10))/$F$11*$F$40)-($F$27*FEP$87/$D$7)-SUM($F$14:$F$26,$F$28:$F$33,$F$35:$F$36,$F$41))</f>
        <v>-533.82179022363027</v>
      </c>
      <c r="FEQ88" s="294">
        <f>(FEQ$87*$B101+SUM($F$8:$F$10)-((FEQ$87*$B101+SUM($F$8:$F$10))/$F$11*$F$40)-($F$27*FEQ$87/$D$7)-SUM($F$14:$F$26,$F$28:$F$33,$F$35:$F$36,$F$41))</f>
        <v>-533.82179022363027</v>
      </c>
      <c r="FER88" s="294">
        <f>(FER$87*$B101+SUM($F$8:$F$10)-((FER$87*$B101+SUM($F$8:$F$10))/$F$11*$F$40)-($F$27*FER$87/$D$7)-SUM($F$14:$F$26,$F$28:$F$33,$F$35:$F$36,$F$41))</f>
        <v>-533.82179022363027</v>
      </c>
      <c r="FES88" s="294">
        <f>(FES$87*$B101+SUM($F$8:$F$10)-((FES$87*$B101+SUM($F$8:$F$10))/$F$11*$F$40)-($F$27*FES$87/$D$7)-SUM($F$14:$F$26,$F$28:$F$33,$F$35:$F$36,$F$41))</f>
        <v>-533.82179022363027</v>
      </c>
      <c r="FET88" s="294">
        <f>(FET$87*$B101+SUM($F$8:$F$10)-((FET$87*$B101+SUM($F$8:$F$10))/$F$11*$F$40)-($F$27*FET$87/$D$7)-SUM($F$14:$F$26,$F$28:$F$33,$F$35:$F$36,$F$41))</f>
        <v>-533.82179022363027</v>
      </c>
      <c r="FEU88" s="294">
        <f>(FEU$87*$B101+SUM($F$8:$F$10)-((FEU$87*$B101+SUM($F$8:$F$10))/$F$11*$F$40)-($F$27*FEU$87/$D$7)-SUM($F$14:$F$26,$F$28:$F$33,$F$35:$F$36,$F$41))</f>
        <v>-533.82179022363027</v>
      </c>
      <c r="FEV88" s="294">
        <f>(FEV$87*$B101+SUM($F$8:$F$10)-((FEV$87*$B101+SUM($F$8:$F$10))/$F$11*$F$40)-($F$27*FEV$87/$D$7)-SUM($F$14:$F$26,$F$28:$F$33,$F$35:$F$36,$F$41))</f>
        <v>-533.82179022363027</v>
      </c>
      <c r="FEW88" s="294">
        <f>(FEW$87*$B101+SUM($F$8:$F$10)-((FEW$87*$B101+SUM($F$8:$F$10))/$F$11*$F$40)-($F$27*FEW$87/$D$7)-SUM($F$14:$F$26,$F$28:$F$33,$F$35:$F$36,$F$41))</f>
        <v>-533.82179022363027</v>
      </c>
      <c r="FEX88" s="294">
        <f>(FEX$87*$B101+SUM($F$8:$F$10)-((FEX$87*$B101+SUM($F$8:$F$10))/$F$11*$F$40)-($F$27*FEX$87/$D$7)-SUM($F$14:$F$26,$F$28:$F$33,$F$35:$F$36,$F$41))</f>
        <v>-533.82179022363027</v>
      </c>
      <c r="FEY88" s="294">
        <f>(FEY$87*$B101+SUM($F$8:$F$10)-((FEY$87*$B101+SUM($F$8:$F$10))/$F$11*$F$40)-($F$27*FEY$87/$D$7)-SUM($F$14:$F$26,$F$28:$F$33,$F$35:$F$36,$F$41))</f>
        <v>-533.82179022363027</v>
      </c>
      <c r="FEZ88" s="294">
        <f>(FEZ$87*$B101+SUM($F$8:$F$10)-((FEZ$87*$B101+SUM($F$8:$F$10))/$F$11*$F$40)-($F$27*FEZ$87/$D$7)-SUM($F$14:$F$26,$F$28:$F$33,$F$35:$F$36,$F$41))</f>
        <v>-533.82179022363027</v>
      </c>
      <c r="FFA88" s="294">
        <f>(FFA$87*$B101+SUM($F$8:$F$10)-((FFA$87*$B101+SUM($F$8:$F$10))/$F$11*$F$40)-($F$27*FFA$87/$D$7)-SUM($F$14:$F$26,$F$28:$F$33,$F$35:$F$36,$F$41))</f>
        <v>-533.82179022363027</v>
      </c>
      <c r="FFB88" s="294">
        <f>(FFB$87*$B101+SUM($F$8:$F$10)-((FFB$87*$B101+SUM($F$8:$F$10))/$F$11*$F$40)-($F$27*FFB$87/$D$7)-SUM($F$14:$F$26,$F$28:$F$33,$F$35:$F$36,$F$41))</f>
        <v>-533.82179022363027</v>
      </c>
      <c r="FFC88" s="294">
        <f>(FFC$87*$B101+SUM($F$8:$F$10)-((FFC$87*$B101+SUM($F$8:$F$10))/$F$11*$F$40)-($F$27*FFC$87/$D$7)-SUM($F$14:$F$26,$F$28:$F$33,$F$35:$F$36,$F$41))</f>
        <v>-533.82179022363027</v>
      </c>
      <c r="FFD88" s="294">
        <f>(FFD$87*$B101+SUM($F$8:$F$10)-((FFD$87*$B101+SUM($F$8:$F$10))/$F$11*$F$40)-($F$27*FFD$87/$D$7)-SUM($F$14:$F$26,$F$28:$F$33,$F$35:$F$36,$F$41))</f>
        <v>-533.82179022363027</v>
      </c>
      <c r="FFE88" s="294">
        <f>(FFE$87*$B101+SUM($F$8:$F$10)-((FFE$87*$B101+SUM($F$8:$F$10))/$F$11*$F$40)-($F$27*FFE$87/$D$7)-SUM($F$14:$F$26,$F$28:$F$33,$F$35:$F$36,$F$41))</f>
        <v>-533.82179022363027</v>
      </c>
      <c r="FFF88" s="294">
        <f>(FFF$87*$B101+SUM($F$8:$F$10)-((FFF$87*$B101+SUM($F$8:$F$10))/$F$11*$F$40)-($F$27*FFF$87/$D$7)-SUM($F$14:$F$26,$F$28:$F$33,$F$35:$F$36,$F$41))</f>
        <v>-533.82179022363027</v>
      </c>
      <c r="FFG88" s="294">
        <f>(FFG$87*$B101+SUM($F$8:$F$10)-((FFG$87*$B101+SUM($F$8:$F$10))/$F$11*$F$40)-($F$27*FFG$87/$D$7)-SUM($F$14:$F$26,$F$28:$F$33,$F$35:$F$36,$F$41))</f>
        <v>-533.82179022363027</v>
      </c>
      <c r="FFH88" s="294">
        <f>(FFH$87*$B101+SUM($F$8:$F$10)-((FFH$87*$B101+SUM($F$8:$F$10))/$F$11*$F$40)-($F$27*FFH$87/$D$7)-SUM($F$14:$F$26,$F$28:$F$33,$F$35:$F$36,$F$41))</f>
        <v>-533.82179022363027</v>
      </c>
      <c r="FFI88" s="294">
        <f>(FFI$87*$B101+SUM($F$8:$F$10)-((FFI$87*$B101+SUM($F$8:$F$10))/$F$11*$F$40)-($F$27*FFI$87/$D$7)-SUM($F$14:$F$26,$F$28:$F$33,$F$35:$F$36,$F$41))</f>
        <v>-533.82179022363027</v>
      </c>
      <c r="FFJ88" s="294">
        <f>(FFJ$87*$B101+SUM($F$8:$F$10)-((FFJ$87*$B101+SUM($F$8:$F$10))/$F$11*$F$40)-($F$27*FFJ$87/$D$7)-SUM($F$14:$F$26,$F$28:$F$33,$F$35:$F$36,$F$41))</f>
        <v>-533.82179022363027</v>
      </c>
      <c r="FFK88" s="294">
        <f>(FFK$87*$B101+SUM($F$8:$F$10)-((FFK$87*$B101+SUM($F$8:$F$10))/$F$11*$F$40)-($F$27*FFK$87/$D$7)-SUM($F$14:$F$26,$F$28:$F$33,$F$35:$F$36,$F$41))</f>
        <v>-533.82179022363027</v>
      </c>
      <c r="FFL88" s="294">
        <f>(FFL$87*$B101+SUM($F$8:$F$10)-((FFL$87*$B101+SUM($F$8:$F$10))/$F$11*$F$40)-($F$27*FFL$87/$D$7)-SUM($F$14:$F$26,$F$28:$F$33,$F$35:$F$36,$F$41))</f>
        <v>-533.82179022363027</v>
      </c>
      <c r="FFM88" s="294">
        <f>(FFM$87*$B101+SUM($F$8:$F$10)-((FFM$87*$B101+SUM($F$8:$F$10))/$F$11*$F$40)-($F$27*FFM$87/$D$7)-SUM($F$14:$F$26,$F$28:$F$33,$F$35:$F$36,$F$41))</f>
        <v>-533.82179022363027</v>
      </c>
      <c r="FFN88" s="294">
        <f>(FFN$87*$B101+SUM($F$8:$F$10)-((FFN$87*$B101+SUM($F$8:$F$10))/$F$11*$F$40)-($F$27*FFN$87/$D$7)-SUM($F$14:$F$26,$F$28:$F$33,$F$35:$F$36,$F$41))</f>
        <v>-533.82179022363027</v>
      </c>
      <c r="FFO88" s="294">
        <f>(FFO$87*$B101+SUM($F$8:$F$10)-((FFO$87*$B101+SUM($F$8:$F$10))/$F$11*$F$40)-($F$27*FFO$87/$D$7)-SUM($F$14:$F$26,$F$28:$F$33,$F$35:$F$36,$F$41))</f>
        <v>-533.82179022363027</v>
      </c>
      <c r="FFP88" s="294">
        <f>(FFP$87*$B101+SUM($F$8:$F$10)-((FFP$87*$B101+SUM($F$8:$F$10))/$F$11*$F$40)-($F$27*FFP$87/$D$7)-SUM($F$14:$F$26,$F$28:$F$33,$F$35:$F$36,$F$41))</f>
        <v>-533.82179022363027</v>
      </c>
      <c r="FFQ88" s="294">
        <f>(FFQ$87*$B101+SUM($F$8:$F$10)-((FFQ$87*$B101+SUM($F$8:$F$10))/$F$11*$F$40)-($F$27*FFQ$87/$D$7)-SUM($F$14:$F$26,$F$28:$F$33,$F$35:$F$36,$F$41))</f>
        <v>-533.82179022363027</v>
      </c>
      <c r="FFR88" s="294">
        <f>(FFR$87*$B101+SUM($F$8:$F$10)-((FFR$87*$B101+SUM($F$8:$F$10))/$F$11*$F$40)-($F$27*FFR$87/$D$7)-SUM($F$14:$F$26,$F$28:$F$33,$F$35:$F$36,$F$41))</f>
        <v>-533.82179022363027</v>
      </c>
      <c r="FFS88" s="294">
        <f>(FFS$87*$B101+SUM($F$8:$F$10)-((FFS$87*$B101+SUM($F$8:$F$10))/$F$11*$F$40)-($F$27*FFS$87/$D$7)-SUM($F$14:$F$26,$F$28:$F$33,$F$35:$F$36,$F$41))</f>
        <v>-533.82179022363027</v>
      </c>
      <c r="FFT88" s="294">
        <f>(FFT$87*$B101+SUM($F$8:$F$10)-((FFT$87*$B101+SUM($F$8:$F$10))/$F$11*$F$40)-($F$27*FFT$87/$D$7)-SUM($F$14:$F$26,$F$28:$F$33,$F$35:$F$36,$F$41))</f>
        <v>-533.82179022363027</v>
      </c>
      <c r="FFU88" s="294">
        <f>(FFU$87*$B101+SUM($F$8:$F$10)-((FFU$87*$B101+SUM($F$8:$F$10))/$F$11*$F$40)-($F$27*FFU$87/$D$7)-SUM($F$14:$F$26,$F$28:$F$33,$F$35:$F$36,$F$41))</f>
        <v>-533.82179022363027</v>
      </c>
      <c r="FFV88" s="294">
        <f>(FFV$87*$B101+SUM($F$8:$F$10)-((FFV$87*$B101+SUM($F$8:$F$10))/$F$11*$F$40)-($F$27*FFV$87/$D$7)-SUM($F$14:$F$26,$F$28:$F$33,$F$35:$F$36,$F$41))</f>
        <v>-533.82179022363027</v>
      </c>
      <c r="FFW88" s="294">
        <f>(FFW$87*$B101+SUM($F$8:$F$10)-((FFW$87*$B101+SUM($F$8:$F$10))/$F$11*$F$40)-($F$27*FFW$87/$D$7)-SUM($F$14:$F$26,$F$28:$F$33,$F$35:$F$36,$F$41))</f>
        <v>-533.82179022363027</v>
      </c>
      <c r="FFX88" s="294">
        <f>(FFX$87*$B101+SUM($F$8:$F$10)-((FFX$87*$B101+SUM($F$8:$F$10))/$F$11*$F$40)-($F$27*FFX$87/$D$7)-SUM($F$14:$F$26,$F$28:$F$33,$F$35:$F$36,$F$41))</f>
        <v>-533.82179022363027</v>
      </c>
      <c r="FFY88" s="294">
        <f>(FFY$87*$B101+SUM($F$8:$F$10)-((FFY$87*$B101+SUM($F$8:$F$10))/$F$11*$F$40)-($F$27*FFY$87/$D$7)-SUM($F$14:$F$26,$F$28:$F$33,$F$35:$F$36,$F$41))</f>
        <v>-533.82179022363027</v>
      </c>
      <c r="FFZ88" s="294">
        <f>(FFZ$87*$B101+SUM($F$8:$F$10)-((FFZ$87*$B101+SUM($F$8:$F$10))/$F$11*$F$40)-($F$27*FFZ$87/$D$7)-SUM($F$14:$F$26,$F$28:$F$33,$F$35:$F$36,$F$41))</f>
        <v>-533.82179022363027</v>
      </c>
      <c r="FGA88" s="294">
        <f>(FGA$87*$B101+SUM($F$8:$F$10)-((FGA$87*$B101+SUM($F$8:$F$10))/$F$11*$F$40)-($F$27*FGA$87/$D$7)-SUM($F$14:$F$26,$F$28:$F$33,$F$35:$F$36,$F$41))</f>
        <v>-533.82179022363027</v>
      </c>
      <c r="FGB88" s="294">
        <f>(FGB$87*$B101+SUM($F$8:$F$10)-((FGB$87*$B101+SUM($F$8:$F$10))/$F$11*$F$40)-($F$27*FGB$87/$D$7)-SUM($F$14:$F$26,$F$28:$F$33,$F$35:$F$36,$F$41))</f>
        <v>-533.82179022363027</v>
      </c>
      <c r="FGC88" s="294">
        <f>(FGC$87*$B101+SUM($F$8:$F$10)-((FGC$87*$B101+SUM($F$8:$F$10))/$F$11*$F$40)-($F$27*FGC$87/$D$7)-SUM($F$14:$F$26,$F$28:$F$33,$F$35:$F$36,$F$41))</f>
        <v>-533.82179022363027</v>
      </c>
      <c r="FGD88" s="294">
        <f>(FGD$87*$B101+SUM($F$8:$F$10)-((FGD$87*$B101+SUM($F$8:$F$10))/$F$11*$F$40)-($F$27*FGD$87/$D$7)-SUM($F$14:$F$26,$F$28:$F$33,$F$35:$F$36,$F$41))</f>
        <v>-533.82179022363027</v>
      </c>
      <c r="FGE88" s="294">
        <f>(FGE$87*$B101+SUM($F$8:$F$10)-((FGE$87*$B101+SUM($F$8:$F$10))/$F$11*$F$40)-($F$27*FGE$87/$D$7)-SUM($F$14:$F$26,$F$28:$F$33,$F$35:$F$36,$F$41))</f>
        <v>-533.82179022363027</v>
      </c>
      <c r="FGF88" s="294">
        <f>(FGF$87*$B101+SUM($F$8:$F$10)-((FGF$87*$B101+SUM($F$8:$F$10))/$F$11*$F$40)-($F$27*FGF$87/$D$7)-SUM($F$14:$F$26,$F$28:$F$33,$F$35:$F$36,$F$41))</f>
        <v>-533.82179022363027</v>
      </c>
      <c r="FGG88" s="294">
        <f>(FGG$87*$B101+SUM($F$8:$F$10)-((FGG$87*$B101+SUM($F$8:$F$10))/$F$11*$F$40)-($F$27*FGG$87/$D$7)-SUM($F$14:$F$26,$F$28:$F$33,$F$35:$F$36,$F$41))</f>
        <v>-533.82179022363027</v>
      </c>
      <c r="FGH88" s="294">
        <f>(FGH$87*$B101+SUM($F$8:$F$10)-((FGH$87*$B101+SUM($F$8:$F$10))/$F$11*$F$40)-($F$27*FGH$87/$D$7)-SUM($F$14:$F$26,$F$28:$F$33,$F$35:$F$36,$F$41))</f>
        <v>-533.82179022363027</v>
      </c>
      <c r="FGI88" s="294">
        <f>(FGI$87*$B101+SUM($F$8:$F$10)-((FGI$87*$B101+SUM($F$8:$F$10))/$F$11*$F$40)-($F$27*FGI$87/$D$7)-SUM($F$14:$F$26,$F$28:$F$33,$F$35:$F$36,$F$41))</f>
        <v>-533.82179022363027</v>
      </c>
      <c r="FGJ88" s="294">
        <f>(FGJ$87*$B101+SUM($F$8:$F$10)-((FGJ$87*$B101+SUM($F$8:$F$10))/$F$11*$F$40)-($F$27*FGJ$87/$D$7)-SUM($F$14:$F$26,$F$28:$F$33,$F$35:$F$36,$F$41))</f>
        <v>-533.82179022363027</v>
      </c>
      <c r="FGK88" s="294">
        <f>(FGK$87*$B101+SUM($F$8:$F$10)-((FGK$87*$B101+SUM($F$8:$F$10))/$F$11*$F$40)-($F$27*FGK$87/$D$7)-SUM($F$14:$F$26,$F$28:$F$33,$F$35:$F$36,$F$41))</f>
        <v>-533.82179022363027</v>
      </c>
      <c r="FGL88" s="294">
        <f>(FGL$87*$B101+SUM($F$8:$F$10)-((FGL$87*$B101+SUM($F$8:$F$10))/$F$11*$F$40)-($F$27*FGL$87/$D$7)-SUM($F$14:$F$26,$F$28:$F$33,$F$35:$F$36,$F$41))</f>
        <v>-533.82179022363027</v>
      </c>
      <c r="FGM88" s="294">
        <f>(FGM$87*$B101+SUM($F$8:$F$10)-((FGM$87*$B101+SUM($F$8:$F$10))/$F$11*$F$40)-($F$27*FGM$87/$D$7)-SUM($F$14:$F$26,$F$28:$F$33,$F$35:$F$36,$F$41))</f>
        <v>-533.82179022363027</v>
      </c>
      <c r="FGN88" s="294">
        <f>(FGN$87*$B101+SUM($F$8:$F$10)-((FGN$87*$B101+SUM($F$8:$F$10))/$F$11*$F$40)-($F$27*FGN$87/$D$7)-SUM($F$14:$F$26,$F$28:$F$33,$F$35:$F$36,$F$41))</f>
        <v>-533.82179022363027</v>
      </c>
      <c r="FGO88" s="294">
        <f>(FGO$87*$B101+SUM($F$8:$F$10)-((FGO$87*$B101+SUM($F$8:$F$10))/$F$11*$F$40)-($F$27*FGO$87/$D$7)-SUM($F$14:$F$26,$F$28:$F$33,$F$35:$F$36,$F$41))</f>
        <v>-533.82179022363027</v>
      </c>
      <c r="FGP88" s="294">
        <f>(FGP$87*$B101+SUM($F$8:$F$10)-((FGP$87*$B101+SUM($F$8:$F$10))/$F$11*$F$40)-($F$27*FGP$87/$D$7)-SUM($F$14:$F$26,$F$28:$F$33,$F$35:$F$36,$F$41))</f>
        <v>-533.82179022363027</v>
      </c>
      <c r="FGQ88" s="294">
        <f>(FGQ$87*$B101+SUM($F$8:$F$10)-((FGQ$87*$B101+SUM($F$8:$F$10))/$F$11*$F$40)-($F$27*FGQ$87/$D$7)-SUM($F$14:$F$26,$F$28:$F$33,$F$35:$F$36,$F$41))</f>
        <v>-533.82179022363027</v>
      </c>
      <c r="FGR88" s="294">
        <f>(FGR$87*$B101+SUM($F$8:$F$10)-((FGR$87*$B101+SUM($F$8:$F$10))/$F$11*$F$40)-($F$27*FGR$87/$D$7)-SUM($F$14:$F$26,$F$28:$F$33,$F$35:$F$36,$F$41))</f>
        <v>-533.82179022363027</v>
      </c>
      <c r="FGS88" s="294">
        <f>(FGS$87*$B101+SUM($F$8:$F$10)-((FGS$87*$B101+SUM($F$8:$F$10))/$F$11*$F$40)-($F$27*FGS$87/$D$7)-SUM($F$14:$F$26,$F$28:$F$33,$F$35:$F$36,$F$41))</f>
        <v>-533.82179022363027</v>
      </c>
      <c r="FGT88" s="294">
        <f>(FGT$87*$B101+SUM($F$8:$F$10)-((FGT$87*$B101+SUM($F$8:$F$10))/$F$11*$F$40)-($F$27*FGT$87/$D$7)-SUM($F$14:$F$26,$F$28:$F$33,$F$35:$F$36,$F$41))</f>
        <v>-533.82179022363027</v>
      </c>
      <c r="FGU88" s="294">
        <f>(FGU$87*$B101+SUM($F$8:$F$10)-((FGU$87*$B101+SUM($F$8:$F$10))/$F$11*$F$40)-($F$27*FGU$87/$D$7)-SUM($F$14:$F$26,$F$28:$F$33,$F$35:$F$36,$F$41))</f>
        <v>-533.82179022363027</v>
      </c>
      <c r="FGV88" s="294">
        <f>(FGV$87*$B101+SUM($F$8:$F$10)-((FGV$87*$B101+SUM($F$8:$F$10))/$F$11*$F$40)-($F$27*FGV$87/$D$7)-SUM($F$14:$F$26,$F$28:$F$33,$F$35:$F$36,$F$41))</f>
        <v>-533.82179022363027</v>
      </c>
      <c r="FGW88" s="294">
        <f>(FGW$87*$B101+SUM($F$8:$F$10)-((FGW$87*$B101+SUM($F$8:$F$10))/$F$11*$F$40)-($F$27*FGW$87/$D$7)-SUM($F$14:$F$26,$F$28:$F$33,$F$35:$F$36,$F$41))</f>
        <v>-533.82179022363027</v>
      </c>
      <c r="FGX88" s="294">
        <f>(FGX$87*$B101+SUM($F$8:$F$10)-((FGX$87*$B101+SUM($F$8:$F$10))/$F$11*$F$40)-($F$27*FGX$87/$D$7)-SUM($F$14:$F$26,$F$28:$F$33,$F$35:$F$36,$F$41))</f>
        <v>-533.82179022363027</v>
      </c>
      <c r="FGY88" s="294">
        <f>(FGY$87*$B101+SUM($F$8:$F$10)-((FGY$87*$B101+SUM($F$8:$F$10))/$F$11*$F$40)-($F$27*FGY$87/$D$7)-SUM($F$14:$F$26,$F$28:$F$33,$F$35:$F$36,$F$41))</f>
        <v>-533.82179022363027</v>
      </c>
      <c r="FGZ88" s="294">
        <f>(FGZ$87*$B101+SUM($F$8:$F$10)-((FGZ$87*$B101+SUM($F$8:$F$10))/$F$11*$F$40)-($F$27*FGZ$87/$D$7)-SUM($F$14:$F$26,$F$28:$F$33,$F$35:$F$36,$F$41))</f>
        <v>-533.82179022363027</v>
      </c>
      <c r="FHA88" s="294">
        <f>(FHA$87*$B101+SUM($F$8:$F$10)-((FHA$87*$B101+SUM($F$8:$F$10))/$F$11*$F$40)-($F$27*FHA$87/$D$7)-SUM($F$14:$F$26,$F$28:$F$33,$F$35:$F$36,$F$41))</f>
        <v>-533.82179022363027</v>
      </c>
      <c r="FHB88" s="294">
        <f>(FHB$87*$B101+SUM($F$8:$F$10)-((FHB$87*$B101+SUM($F$8:$F$10))/$F$11*$F$40)-($F$27*FHB$87/$D$7)-SUM($F$14:$F$26,$F$28:$F$33,$F$35:$F$36,$F$41))</f>
        <v>-533.82179022363027</v>
      </c>
      <c r="FHC88" s="294">
        <f>(FHC$87*$B101+SUM($F$8:$F$10)-((FHC$87*$B101+SUM($F$8:$F$10))/$F$11*$F$40)-($F$27*FHC$87/$D$7)-SUM($F$14:$F$26,$F$28:$F$33,$F$35:$F$36,$F$41))</f>
        <v>-533.82179022363027</v>
      </c>
      <c r="FHD88" s="294">
        <f>(FHD$87*$B101+SUM($F$8:$F$10)-((FHD$87*$B101+SUM($F$8:$F$10))/$F$11*$F$40)-($F$27*FHD$87/$D$7)-SUM($F$14:$F$26,$F$28:$F$33,$F$35:$F$36,$F$41))</f>
        <v>-533.82179022363027</v>
      </c>
      <c r="FHE88" s="294">
        <f>(FHE$87*$B101+SUM($F$8:$F$10)-((FHE$87*$B101+SUM($F$8:$F$10))/$F$11*$F$40)-($F$27*FHE$87/$D$7)-SUM($F$14:$F$26,$F$28:$F$33,$F$35:$F$36,$F$41))</f>
        <v>-533.82179022363027</v>
      </c>
      <c r="FHF88" s="294">
        <f>(FHF$87*$B101+SUM($F$8:$F$10)-((FHF$87*$B101+SUM($F$8:$F$10))/$F$11*$F$40)-($F$27*FHF$87/$D$7)-SUM($F$14:$F$26,$F$28:$F$33,$F$35:$F$36,$F$41))</f>
        <v>-533.82179022363027</v>
      </c>
      <c r="FHG88" s="294">
        <f>(FHG$87*$B101+SUM($F$8:$F$10)-((FHG$87*$B101+SUM($F$8:$F$10))/$F$11*$F$40)-($F$27*FHG$87/$D$7)-SUM($F$14:$F$26,$F$28:$F$33,$F$35:$F$36,$F$41))</f>
        <v>-533.82179022363027</v>
      </c>
      <c r="FHH88" s="294">
        <f>(FHH$87*$B101+SUM($F$8:$F$10)-((FHH$87*$B101+SUM($F$8:$F$10))/$F$11*$F$40)-($F$27*FHH$87/$D$7)-SUM($F$14:$F$26,$F$28:$F$33,$F$35:$F$36,$F$41))</f>
        <v>-533.82179022363027</v>
      </c>
      <c r="FHI88" s="294">
        <f>(FHI$87*$B101+SUM($F$8:$F$10)-((FHI$87*$B101+SUM($F$8:$F$10))/$F$11*$F$40)-($F$27*FHI$87/$D$7)-SUM($F$14:$F$26,$F$28:$F$33,$F$35:$F$36,$F$41))</f>
        <v>-533.82179022363027</v>
      </c>
      <c r="FHJ88" s="294">
        <f>(FHJ$87*$B101+SUM($F$8:$F$10)-((FHJ$87*$B101+SUM($F$8:$F$10))/$F$11*$F$40)-($F$27*FHJ$87/$D$7)-SUM($F$14:$F$26,$F$28:$F$33,$F$35:$F$36,$F$41))</f>
        <v>-533.82179022363027</v>
      </c>
      <c r="FHK88" s="294">
        <f>(FHK$87*$B101+SUM($F$8:$F$10)-((FHK$87*$B101+SUM($F$8:$F$10))/$F$11*$F$40)-($F$27*FHK$87/$D$7)-SUM($F$14:$F$26,$F$28:$F$33,$F$35:$F$36,$F$41))</f>
        <v>-533.82179022363027</v>
      </c>
      <c r="FHL88" s="294">
        <f>(FHL$87*$B101+SUM($F$8:$F$10)-((FHL$87*$B101+SUM($F$8:$F$10))/$F$11*$F$40)-($F$27*FHL$87/$D$7)-SUM($F$14:$F$26,$F$28:$F$33,$F$35:$F$36,$F$41))</f>
        <v>-533.82179022363027</v>
      </c>
      <c r="FHM88" s="294">
        <f>(FHM$87*$B101+SUM($F$8:$F$10)-((FHM$87*$B101+SUM($F$8:$F$10))/$F$11*$F$40)-($F$27*FHM$87/$D$7)-SUM($F$14:$F$26,$F$28:$F$33,$F$35:$F$36,$F$41))</f>
        <v>-533.82179022363027</v>
      </c>
      <c r="FHN88" s="294">
        <f>(FHN$87*$B101+SUM($F$8:$F$10)-((FHN$87*$B101+SUM($F$8:$F$10))/$F$11*$F$40)-($F$27*FHN$87/$D$7)-SUM($F$14:$F$26,$F$28:$F$33,$F$35:$F$36,$F$41))</f>
        <v>-533.82179022363027</v>
      </c>
      <c r="FHO88" s="294">
        <f>(FHO$87*$B101+SUM($F$8:$F$10)-((FHO$87*$B101+SUM($F$8:$F$10))/$F$11*$F$40)-($F$27*FHO$87/$D$7)-SUM($F$14:$F$26,$F$28:$F$33,$F$35:$F$36,$F$41))</f>
        <v>-533.82179022363027</v>
      </c>
      <c r="FHP88" s="294">
        <f>(FHP$87*$B101+SUM($F$8:$F$10)-((FHP$87*$B101+SUM($F$8:$F$10))/$F$11*$F$40)-($F$27*FHP$87/$D$7)-SUM($F$14:$F$26,$F$28:$F$33,$F$35:$F$36,$F$41))</f>
        <v>-533.82179022363027</v>
      </c>
      <c r="FHQ88" s="294">
        <f>(FHQ$87*$B101+SUM($F$8:$F$10)-((FHQ$87*$B101+SUM($F$8:$F$10))/$F$11*$F$40)-($F$27*FHQ$87/$D$7)-SUM($F$14:$F$26,$F$28:$F$33,$F$35:$F$36,$F$41))</f>
        <v>-533.82179022363027</v>
      </c>
      <c r="FHR88" s="294">
        <f>(FHR$87*$B101+SUM($F$8:$F$10)-((FHR$87*$B101+SUM($F$8:$F$10))/$F$11*$F$40)-($F$27*FHR$87/$D$7)-SUM($F$14:$F$26,$F$28:$F$33,$F$35:$F$36,$F$41))</f>
        <v>-533.82179022363027</v>
      </c>
      <c r="FHS88" s="294">
        <f>(FHS$87*$B101+SUM($F$8:$F$10)-((FHS$87*$B101+SUM($F$8:$F$10))/$F$11*$F$40)-($F$27*FHS$87/$D$7)-SUM($F$14:$F$26,$F$28:$F$33,$F$35:$F$36,$F$41))</f>
        <v>-533.82179022363027</v>
      </c>
      <c r="FHT88" s="294">
        <f>(FHT$87*$B101+SUM($F$8:$F$10)-((FHT$87*$B101+SUM($F$8:$F$10))/$F$11*$F$40)-($F$27*FHT$87/$D$7)-SUM($F$14:$F$26,$F$28:$F$33,$F$35:$F$36,$F$41))</f>
        <v>-533.82179022363027</v>
      </c>
      <c r="FHU88" s="294">
        <f>(FHU$87*$B101+SUM($F$8:$F$10)-((FHU$87*$B101+SUM($F$8:$F$10))/$F$11*$F$40)-($F$27*FHU$87/$D$7)-SUM($F$14:$F$26,$F$28:$F$33,$F$35:$F$36,$F$41))</f>
        <v>-533.82179022363027</v>
      </c>
      <c r="FHV88" s="294">
        <f>(FHV$87*$B101+SUM($F$8:$F$10)-((FHV$87*$B101+SUM($F$8:$F$10))/$F$11*$F$40)-($F$27*FHV$87/$D$7)-SUM($F$14:$F$26,$F$28:$F$33,$F$35:$F$36,$F$41))</f>
        <v>-533.82179022363027</v>
      </c>
      <c r="FHW88" s="294">
        <f>(FHW$87*$B101+SUM($F$8:$F$10)-((FHW$87*$B101+SUM($F$8:$F$10))/$F$11*$F$40)-($F$27*FHW$87/$D$7)-SUM($F$14:$F$26,$F$28:$F$33,$F$35:$F$36,$F$41))</f>
        <v>-533.82179022363027</v>
      </c>
      <c r="FHX88" s="294">
        <f>(FHX$87*$B101+SUM($F$8:$F$10)-((FHX$87*$B101+SUM($F$8:$F$10))/$F$11*$F$40)-($F$27*FHX$87/$D$7)-SUM($F$14:$F$26,$F$28:$F$33,$F$35:$F$36,$F$41))</f>
        <v>-533.82179022363027</v>
      </c>
      <c r="FHY88" s="294">
        <f>(FHY$87*$B101+SUM($F$8:$F$10)-((FHY$87*$B101+SUM($F$8:$F$10))/$F$11*$F$40)-($F$27*FHY$87/$D$7)-SUM($F$14:$F$26,$F$28:$F$33,$F$35:$F$36,$F$41))</f>
        <v>-533.82179022363027</v>
      </c>
      <c r="FHZ88" s="294">
        <f>(FHZ$87*$B101+SUM($F$8:$F$10)-((FHZ$87*$B101+SUM($F$8:$F$10))/$F$11*$F$40)-($F$27*FHZ$87/$D$7)-SUM($F$14:$F$26,$F$28:$F$33,$F$35:$F$36,$F$41))</f>
        <v>-533.82179022363027</v>
      </c>
      <c r="FIA88" s="294">
        <f>(FIA$87*$B101+SUM($F$8:$F$10)-((FIA$87*$B101+SUM($F$8:$F$10))/$F$11*$F$40)-($F$27*FIA$87/$D$7)-SUM($F$14:$F$26,$F$28:$F$33,$F$35:$F$36,$F$41))</f>
        <v>-533.82179022363027</v>
      </c>
      <c r="FIB88" s="294">
        <f>(FIB$87*$B101+SUM($F$8:$F$10)-((FIB$87*$B101+SUM($F$8:$F$10))/$F$11*$F$40)-($F$27*FIB$87/$D$7)-SUM($F$14:$F$26,$F$28:$F$33,$F$35:$F$36,$F$41))</f>
        <v>-533.82179022363027</v>
      </c>
      <c r="FIC88" s="294">
        <f>(FIC$87*$B101+SUM($F$8:$F$10)-((FIC$87*$B101+SUM($F$8:$F$10))/$F$11*$F$40)-($F$27*FIC$87/$D$7)-SUM($F$14:$F$26,$F$28:$F$33,$F$35:$F$36,$F$41))</f>
        <v>-533.82179022363027</v>
      </c>
      <c r="FID88" s="294">
        <f>(FID$87*$B101+SUM($F$8:$F$10)-((FID$87*$B101+SUM($F$8:$F$10))/$F$11*$F$40)-($F$27*FID$87/$D$7)-SUM($F$14:$F$26,$F$28:$F$33,$F$35:$F$36,$F$41))</f>
        <v>-533.82179022363027</v>
      </c>
      <c r="FIE88" s="294">
        <f>(FIE$87*$B101+SUM($F$8:$F$10)-((FIE$87*$B101+SUM($F$8:$F$10))/$F$11*$F$40)-($F$27*FIE$87/$D$7)-SUM($F$14:$F$26,$F$28:$F$33,$F$35:$F$36,$F$41))</f>
        <v>-533.82179022363027</v>
      </c>
      <c r="FIF88" s="294">
        <f>(FIF$87*$B101+SUM($F$8:$F$10)-((FIF$87*$B101+SUM($F$8:$F$10))/$F$11*$F$40)-($F$27*FIF$87/$D$7)-SUM($F$14:$F$26,$F$28:$F$33,$F$35:$F$36,$F$41))</f>
        <v>-533.82179022363027</v>
      </c>
      <c r="FIG88" s="294">
        <f>(FIG$87*$B101+SUM($F$8:$F$10)-((FIG$87*$B101+SUM($F$8:$F$10))/$F$11*$F$40)-($F$27*FIG$87/$D$7)-SUM($F$14:$F$26,$F$28:$F$33,$F$35:$F$36,$F$41))</f>
        <v>-533.82179022363027</v>
      </c>
      <c r="FIH88" s="294">
        <f>(FIH$87*$B101+SUM($F$8:$F$10)-((FIH$87*$B101+SUM($F$8:$F$10))/$F$11*$F$40)-($F$27*FIH$87/$D$7)-SUM($F$14:$F$26,$F$28:$F$33,$F$35:$F$36,$F$41))</f>
        <v>-533.82179022363027</v>
      </c>
      <c r="FII88" s="294">
        <f>(FII$87*$B101+SUM($F$8:$F$10)-((FII$87*$B101+SUM($F$8:$F$10))/$F$11*$F$40)-($F$27*FII$87/$D$7)-SUM($F$14:$F$26,$F$28:$F$33,$F$35:$F$36,$F$41))</f>
        <v>-533.82179022363027</v>
      </c>
      <c r="FIJ88" s="294">
        <f>(FIJ$87*$B101+SUM($F$8:$F$10)-((FIJ$87*$B101+SUM($F$8:$F$10))/$F$11*$F$40)-($F$27*FIJ$87/$D$7)-SUM($F$14:$F$26,$F$28:$F$33,$F$35:$F$36,$F$41))</f>
        <v>-533.82179022363027</v>
      </c>
      <c r="FIK88" s="294">
        <f>(FIK$87*$B101+SUM($F$8:$F$10)-((FIK$87*$B101+SUM($F$8:$F$10))/$F$11*$F$40)-($F$27*FIK$87/$D$7)-SUM($F$14:$F$26,$F$28:$F$33,$F$35:$F$36,$F$41))</f>
        <v>-533.82179022363027</v>
      </c>
      <c r="FIL88" s="294">
        <f>(FIL$87*$B101+SUM($F$8:$F$10)-((FIL$87*$B101+SUM($F$8:$F$10))/$F$11*$F$40)-($F$27*FIL$87/$D$7)-SUM($F$14:$F$26,$F$28:$F$33,$F$35:$F$36,$F$41))</f>
        <v>-533.82179022363027</v>
      </c>
      <c r="FIM88" s="294">
        <f>(FIM$87*$B101+SUM($F$8:$F$10)-((FIM$87*$B101+SUM($F$8:$F$10))/$F$11*$F$40)-($F$27*FIM$87/$D$7)-SUM($F$14:$F$26,$F$28:$F$33,$F$35:$F$36,$F$41))</f>
        <v>-533.82179022363027</v>
      </c>
      <c r="FIN88" s="294">
        <f>(FIN$87*$B101+SUM($F$8:$F$10)-((FIN$87*$B101+SUM($F$8:$F$10))/$F$11*$F$40)-($F$27*FIN$87/$D$7)-SUM($F$14:$F$26,$F$28:$F$33,$F$35:$F$36,$F$41))</f>
        <v>-533.82179022363027</v>
      </c>
      <c r="FIO88" s="294">
        <f>(FIO$87*$B101+SUM($F$8:$F$10)-((FIO$87*$B101+SUM($F$8:$F$10))/$F$11*$F$40)-($F$27*FIO$87/$D$7)-SUM($F$14:$F$26,$F$28:$F$33,$F$35:$F$36,$F$41))</f>
        <v>-533.82179022363027</v>
      </c>
      <c r="FIP88" s="294">
        <f>(FIP$87*$B101+SUM($F$8:$F$10)-((FIP$87*$B101+SUM($F$8:$F$10))/$F$11*$F$40)-($F$27*FIP$87/$D$7)-SUM($F$14:$F$26,$F$28:$F$33,$F$35:$F$36,$F$41))</f>
        <v>-533.82179022363027</v>
      </c>
      <c r="FIQ88" s="294">
        <f>(FIQ$87*$B101+SUM($F$8:$F$10)-((FIQ$87*$B101+SUM($F$8:$F$10))/$F$11*$F$40)-($F$27*FIQ$87/$D$7)-SUM($F$14:$F$26,$F$28:$F$33,$F$35:$F$36,$F$41))</f>
        <v>-533.82179022363027</v>
      </c>
      <c r="FIR88" s="294">
        <f>(FIR$87*$B101+SUM($F$8:$F$10)-((FIR$87*$B101+SUM($F$8:$F$10))/$F$11*$F$40)-($F$27*FIR$87/$D$7)-SUM($F$14:$F$26,$F$28:$F$33,$F$35:$F$36,$F$41))</f>
        <v>-533.82179022363027</v>
      </c>
      <c r="FIS88" s="294">
        <f>(FIS$87*$B101+SUM($F$8:$F$10)-((FIS$87*$B101+SUM($F$8:$F$10))/$F$11*$F$40)-($F$27*FIS$87/$D$7)-SUM($F$14:$F$26,$F$28:$F$33,$F$35:$F$36,$F$41))</f>
        <v>-533.82179022363027</v>
      </c>
      <c r="FIT88" s="294">
        <f>(FIT$87*$B101+SUM($F$8:$F$10)-((FIT$87*$B101+SUM($F$8:$F$10))/$F$11*$F$40)-($F$27*FIT$87/$D$7)-SUM($F$14:$F$26,$F$28:$F$33,$F$35:$F$36,$F$41))</f>
        <v>-533.82179022363027</v>
      </c>
      <c r="FIU88" s="294">
        <f>(FIU$87*$B101+SUM($F$8:$F$10)-((FIU$87*$B101+SUM($F$8:$F$10))/$F$11*$F$40)-($F$27*FIU$87/$D$7)-SUM($F$14:$F$26,$F$28:$F$33,$F$35:$F$36,$F$41))</f>
        <v>-533.82179022363027</v>
      </c>
      <c r="FIV88" s="294">
        <f>(FIV$87*$B101+SUM($F$8:$F$10)-((FIV$87*$B101+SUM($F$8:$F$10))/$F$11*$F$40)-($F$27*FIV$87/$D$7)-SUM($F$14:$F$26,$F$28:$F$33,$F$35:$F$36,$F$41))</f>
        <v>-533.82179022363027</v>
      </c>
      <c r="FIW88" s="294">
        <f>(FIW$87*$B101+SUM($F$8:$F$10)-((FIW$87*$B101+SUM($F$8:$F$10))/$F$11*$F$40)-($F$27*FIW$87/$D$7)-SUM($F$14:$F$26,$F$28:$F$33,$F$35:$F$36,$F$41))</f>
        <v>-533.82179022363027</v>
      </c>
      <c r="FIX88" s="294">
        <f>(FIX$87*$B101+SUM($F$8:$F$10)-((FIX$87*$B101+SUM($F$8:$F$10))/$F$11*$F$40)-($F$27*FIX$87/$D$7)-SUM($F$14:$F$26,$F$28:$F$33,$F$35:$F$36,$F$41))</f>
        <v>-533.82179022363027</v>
      </c>
      <c r="FIY88" s="294">
        <f>(FIY$87*$B101+SUM($F$8:$F$10)-((FIY$87*$B101+SUM($F$8:$F$10))/$F$11*$F$40)-($F$27*FIY$87/$D$7)-SUM($F$14:$F$26,$F$28:$F$33,$F$35:$F$36,$F$41))</f>
        <v>-533.82179022363027</v>
      </c>
      <c r="FIZ88" s="294">
        <f>(FIZ$87*$B101+SUM($F$8:$F$10)-((FIZ$87*$B101+SUM($F$8:$F$10))/$F$11*$F$40)-($F$27*FIZ$87/$D$7)-SUM($F$14:$F$26,$F$28:$F$33,$F$35:$F$36,$F$41))</f>
        <v>-533.82179022363027</v>
      </c>
      <c r="FJA88" s="294">
        <f>(FJA$87*$B101+SUM($F$8:$F$10)-((FJA$87*$B101+SUM($F$8:$F$10))/$F$11*$F$40)-($F$27*FJA$87/$D$7)-SUM($F$14:$F$26,$F$28:$F$33,$F$35:$F$36,$F$41))</f>
        <v>-533.82179022363027</v>
      </c>
      <c r="FJB88" s="294">
        <f>(FJB$87*$B101+SUM($F$8:$F$10)-((FJB$87*$B101+SUM($F$8:$F$10))/$F$11*$F$40)-($F$27*FJB$87/$D$7)-SUM($F$14:$F$26,$F$28:$F$33,$F$35:$F$36,$F$41))</f>
        <v>-533.82179022363027</v>
      </c>
      <c r="FJC88" s="294">
        <f>(FJC$87*$B101+SUM($F$8:$F$10)-((FJC$87*$B101+SUM($F$8:$F$10))/$F$11*$F$40)-($F$27*FJC$87/$D$7)-SUM($F$14:$F$26,$F$28:$F$33,$F$35:$F$36,$F$41))</f>
        <v>-533.82179022363027</v>
      </c>
      <c r="FJD88" s="294">
        <f>(FJD$87*$B101+SUM($F$8:$F$10)-((FJD$87*$B101+SUM($F$8:$F$10))/$F$11*$F$40)-($F$27*FJD$87/$D$7)-SUM($F$14:$F$26,$F$28:$F$33,$F$35:$F$36,$F$41))</f>
        <v>-533.82179022363027</v>
      </c>
      <c r="FJE88" s="294">
        <f>(FJE$87*$B101+SUM($F$8:$F$10)-((FJE$87*$B101+SUM($F$8:$F$10))/$F$11*$F$40)-($F$27*FJE$87/$D$7)-SUM($F$14:$F$26,$F$28:$F$33,$F$35:$F$36,$F$41))</f>
        <v>-533.82179022363027</v>
      </c>
      <c r="FJF88" s="294">
        <f>(FJF$87*$B101+SUM($F$8:$F$10)-((FJF$87*$B101+SUM($F$8:$F$10))/$F$11*$F$40)-($F$27*FJF$87/$D$7)-SUM($F$14:$F$26,$F$28:$F$33,$F$35:$F$36,$F$41))</f>
        <v>-533.82179022363027</v>
      </c>
      <c r="FJG88" s="294">
        <f>(FJG$87*$B101+SUM($F$8:$F$10)-((FJG$87*$B101+SUM($F$8:$F$10))/$F$11*$F$40)-($F$27*FJG$87/$D$7)-SUM($F$14:$F$26,$F$28:$F$33,$F$35:$F$36,$F$41))</f>
        <v>-533.82179022363027</v>
      </c>
      <c r="FJH88" s="294">
        <f>(FJH$87*$B101+SUM($F$8:$F$10)-((FJH$87*$B101+SUM($F$8:$F$10))/$F$11*$F$40)-($F$27*FJH$87/$D$7)-SUM($F$14:$F$26,$F$28:$F$33,$F$35:$F$36,$F$41))</f>
        <v>-533.82179022363027</v>
      </c>
      <c r="FJI88" s="294">
        <f>(FJI$87*$B101+SUM($F$8:$F$10)-((FJI$87*$B101+SUM($F$8:$F$10))/$F$11*$F$40)-($F$27*FJI$87/$D$7)-SUM($F$14:$F$26,$F$28:$F$33,$F$35:$F$36,$F$41))</f>
        <v>-533.82179022363027</v>
      </c>
      <c r="FJJ88" s="294">
        <f>(FJJ$87*$B101+SUM($F$8:$F$10)-((FJJ$87*$B101+SUM($F$8:$F$10))/$F$11*$F$40)-($F$27*FJJ$87/$D$7)-SUM($F$14:$F$26,$F$28:$F$33,$F$35:$F$36,$F$41))</f>
        <v>-533.82179022363027</v>
      </c>
      <c r="FJK88" s="294">
        <f>(FJK$87*$B101+SUM($F$8:$F$10)-((FJK$87*$B101+SUM($F$8:$F$10))/$F$11*$F$40)-($F$27*FJK$87/$D$7)-SUM($F$14:$F$26,$F$28:$F$33,$F$35:$F$36,$F$41))</f>
        <v>-533.82179022363027</v>
      </c>
      <c r="FJL88" s="294">
        <f>(FJL$87*$B101+SUM($F$8:$F$10)-((FJL$87*$B101+SUM($F$8:$F$10))/$F$11*$F$40)-($F$27*FJL$87/$D$7)-SUM($F$14:$F$26,$F$28:$F$33,$F$35:$F$36,$F$41))</f>
        <v>-533.82179022363027</v>
      </c>
      <c r="FJM88" s="294">
        <f>(FJM$87*$B101+SUM($F$8:$F$10)-((FJM$87*$B101+SUM($F$8:$F$10))/$F$11*$F$40)-($F$27*FJM$87/$D$7)-SUM($F$14:$F$26,$F$28:$F$33,$F$35:$F$36,$F$41))</f>
        <v>-533.82179022363027</v>
      </c>
      <c r="FJN88" s="294">
        <f>(FJN$87*$B101+SUM($F$8:$F$10)-((FJN$87*$B101+SUM($F$8:$F$10))/$F$11*$F$40)-($F$27*FJN$87/$D$7)-SUM($F$14:$F$26,$F$28:$F$33,$F$35:$F$36,$F$41))</f>
        <v>-533.82179022363027</v>
      </c>
      <c r="FJO88" s="294">
        <f>(FJO$87*$B101+SUM($F$8:$F$10)-((FJO$87*$B101+SUM($F$8:$F$10))/$F$11*$F$40)-($F$27*FJO$87/$D$7)-SUM($F$14:$F$26,$F$28:$F$33,$F$35:$F$36,$F$41))</f>
        <v>-533.82179022363027</v>
      </c>
      <c r="FJP88" s="294">
        <f>(FJP$87*$B101+SUM($F$8:$F$10)-((FJP$87*$B101+SUM($F$8:$F$10))/$F$11*$F$40)-($F$27*FJP$87/$D$7)-SUM($F$14:$F$26,$F$28:$F$33,$F$35:$F$36,$F$41))</f>
        <v>-533.82179022363027</v>
      </c>
      <c r="FJQ88" s="294">
        <f>(FJQ$87*$B101+SUM($F$8:$F$10)-((FJQ$87*$B101+SUM($F$8:$F$10))/$F$11*$F$40)-($F$27*FJQ$87/$D$7)-SUM($F$14:$F$26,$F$28:$F$33,$F$35:$F$36,$F$41))</f>
        <v>-533.82179022363027</v>
      </c>
      <c r="FJR88" s="294">
        <f>(FJR$87*$B101+SUM($F$8:$F$10)-((FJR$87*$B101+SUM($F$8:$F$10))/$F$11*$F$40)-($F$27*FJR$87/$D$7)-SUM($F$14:$F$26,$F$28:$F$33,$F$35:$F$36,$F$41))</f>
        <v>-533.82179022363027</v>
      </c>
      <c r="FJS88" s="294">
        <f>(FJS$87*$B101+SUM($F$8:$F$10)-((FJS$87*$B101+SUM($F$8:$F$10))/$F$11*$F$40)-($F$27*FJS$87/$D$7)-SUM($F$14:$F$26,$F$28:$F$33,$F$35:$F$36,$F$41))</f>
        <v>-533.82179022363027</v>
      </c>
      <c r="FJT88" s="294">
        <f>(FJT$87*$B101+SUM($F$8:$F$10)-((FJT$87*$B101+SUM($F$8:$F$10))/$F$11*$F$40)-($F$27*FJT$87/$D$7)-SUM($F$14:$F$26,$F$28:$F$33,$F$35:$F$36,$F$41))</f>
        <v>-533.82179022363027</v>
      </c>
      <c r="FJU88" s="294">
        <f>(FJU$87*$B101+SUM($F$8:$F$10)-((FJU$87*$B101+SUM($F$8:$F$10))/$F$11*$F$40)-($F$27*FJU$87/$D$7)-SUM($F$14:$F$26,$F$28:$F$33,$F$35:$F$36,$F$41))</f>
        <v>-533.82179022363027</v>
      </c>
      <c r="FJV88" s="294">
        <f>(FJV$87*$B101+SUM($F$8:$F$10)-((FJV$87*$B101+SUM($F$8:$F$10))/$F$11*$F$40)-($F$27*FJV$87/$D$7)-SUM($F$14:$F$26,$F$28:$F$33,$F$35:$F$36,$F$41))</f>
        <v>-533.82179022363027</v>
      </c>
      <c r="FJW88" s="294">
        <f>(FJW$87*$B101+SUM($F$8:$F$10)-((FJW$87*$B101+SUM($F$8:$F$10))/$F$11*$F$40)-($F$27*FJW$87/$D$7)-SUM($F$14:$F$26,$F$28:$F$33,$F$35:$F$36,$F$41))</f>
        <v>-533.82179022363027</v>
      </c>
      <c r="FJX88" s="294">
        <f>(FJX$87*$B101+SUM($F$8:$F$10)-((FJX$87*$B101+SUM($F$8:$F$10))/$F$11*$F$40)-($F$27*FJX$87/$D$7)-SUM($F$14:$F$26,$F$28:$F$33,$F$35:$F$36,$F$41))</f>
        <v>-533.82179022363027</v>
      </c>
      <c r="FJY88" s="294">
        <f>(FJY$87*$B101+SUM($F$8:$F$10)-((FJY$87*$B101+SUM($F$8:$F$10))/$F$11*$F$40)-($F$27*FJY$87/$D$7)-SUM($F$14:$F$26,$F$28:$F$33,$F$35:$F$36,$F$41))</f>
        <v>-533.82179022363027</v>
      </c>
      <c r="FJZ88" s="294">
        <f>(FJZ$87*$B101+SUM($F$8:$F$10)-((FJZ$87*$B101+SUM($F$8:$F$10))/$F$11*$F$40)-($F$27*FJZ$87/$D$7)-SUM($F$14:$F$26,$F$28:$F$33,$F$35:$F$36,$F$41))</f>
        <v>-533.82179022363027</v>
      </c>
      <c r="FKA88" s="294">
        <f>(FKA$87*$B101+SUM($F$8:$F$10)-((FKA$87*$B101+SUM($F$8:$F$10))/$F$11*$F$40)-($F$27*FKA$87/$D$7)-SUM($F$14:$F$26,$F$28:$F$33,$F$35:$F$36,$F$41))</f>
        <v>-533.82179022363027</v>
      </c>
      <c r="FKB88" s="294">
        <f>(FKB$87*$B101+SUM($F$8:$F$10)-((FKB$87*$B101+SUM($F$8:$F$10))/$F$11*$F$40)-($F$27*FKB$87/$D$7)-SUM($F$14:$F$26,$F$28:$F$33,$F$35:$F$36,$F$41))</f>
        <v>-533.82179022363027</v>
      </c>
      <c r="FKC88" s="294">
        <f>(FKC$87*$B101+SUM($F$8:$F$10)-((FKC$87*$B101+SUM($F$8:$F$10))/$F$11*$F$40)-($F$27*FKC$87/$D$7)-SUM($F$14:$F$26,$F$28:$F$33,$F$35:$F$36,$F$41))</f>
        <v>-533.82179022363027</v>
      </c>
      <c r="FKD88" s="294">
        <f>(FKD$87*$B101+SUM($F$8:$F$10)-((FKD$87*$B101+SUM($F$8:$F$10))/$F$11*$F$40)-($F$27*FKD$87/$D$7)-SUM($F$14:$F$26,$F$28:$F$33,$F$35:$F$36,$F$41))</f>
        <v>-533.82179022363027</v>
      </c>
      <c r="FKE88" s="294">
        <f>(FKE$87*$B101+SUM($F$8:$F$10)-((FKE$87*$B101+SUM($F$8:$F$10))/$F$11*$F$40)-($F$27*FKE$87/$D$7)-SUM($F$14:$F$26,$F$28:$F$33,$F$35:$F$36,$F$41))</f>
        <v>-533.82179022363027</v>
      </c>
      <c r="FKF88" s="294">
        <f>(FKF$87*$B101+SUM($F$8:$F$10)-((FKF$87*$B101+SUM($F$8:$F$10))/$F$11*$F$40)-($F$27*FKF$87/$D$7)-SUM($F$14:$F$26,$F$28:$F$33,$F$35:$F$36,$F$41))</f>
        <v>-533.82179022363027</v>
      </c>
      <c r="FKG88" s="294">
        <f>(FKG$87*$B101+SUM($F$8:$F$10)-((FKG$87*$B101+SUM($F$8:$F$10))/$F$11*$F$40)-($F$27*FKG$87/$D$7)-SUM($F$14:$F$26,$F$28:$F$33,$F$35:$F$36,$F$41))</f>
        <v>-533.82179022363027</v>
      </c>
      <c r="FKH88" s="294">
        <f>(FKH$87*$B101+SUM($F$8:$F$10)-((FKH$87*$B101+SUM($F$8:$F$10))/$F$11*$F$40)-($F$27*FKH$87/$D$7)-SUM($F$14:$F$26,$F$28:$F$33,$F$35:$F$36,$F$41))</f>
        <v>-533.82179022363027</v>
      </c>
      <c r="FKI88" s="294">
        <f>(FKI$87*$B101+SUM($F$8:$F$10)-((FKI$87*$B101+SUM($F$8:$F$10))/$F$11*$F$40)-($F$27*FKI$87/$D$7)-SUM($F$14:$F$26,$F$28:$F$33,$F$35:$F$36,$F$41))</f>
        <v>-533.82179022363027</v>
      </c>
      <c r="FKJ88" s="294">
        <f>(FKJ$87*$B101+SUM($F$8:$F$10)-((FKJ$87*$B101+SUM($F$8:$F$10))/$F$11*$F$40)-($F$27*FKJ$87/$D$7)-SUM($F$14:$F$26,$F$28:$F$33,$F$35:$F$36,$F$41))</f>
        <v>-533.82179022363027</v>
      </c>
      <c r="FKK88" s="294">
        <f>(FKK$87*$B101+SUM($F$8:$F$10)-((FKK$87*$B101+SUM($F$8:$F$10))/$F$11*$F$40)-($F$27*FKK$87/$D$7)-SUM($F$14:$F$26,$F$28:$F$33,$F$35:$F$36,$F$41))</f>
        <v>-533.82179022363027</v>
      </c>
      <c r="FKL88" s="294">
        <f>(FKL$87*$B101+SUM($F$8:$F$10)-((FKL$87*$B101+SUM($F$8:$F$10))/$F$11*$F$40)-($F$27*FKL$87/$D$7)-SUM($F$14:$F$26,$F$28:$F$33,$F$35:$F$36,$F$41))</f>
        <v>-533.82179022363027</v>
      </c>
      <c r="FKM88" s="294">
        <f>(FKM$87*$B101+SUM($F$8:$F$10)-((FKM$87*$B101+SUM($F$8:$F$10))/$F$11*$F$40)-($F$27*FKM$87/$D$7)-SUM($F$14:$F$26,$F$28:$F$33,$F$35:$F$36,$F$41))</f>
        <v>-533.82179022363027</v>
      </c>
      <c r="FKN88" s="294">
        <f>(FKN$87*$B101+SUM($F$8:$F$10)-((FKN$87*$B101+SUM($F$8:$F$10))/$F$11*$F$40)-($F$27*FKN$87/$D$7)-SUM($F$14:$F$26,$F$28:$F$33,$F$35:$F$36,$F$41))</f>
        <v>-533.82179022363027</v>
      </c>
      <c r="FKO88" s="294">
        <f>(FKO$87*$B101+SUM($F$8:$F$10)-((FKO$87*$B101+SUM($F$8:$F$10))/$F$11*$F$40)-($F$27*FKO$87/$D$7)-SUM($F$14:$F$26,$F$28:$F$33,$F$35:$F$36,$F$41))</f>
        <v>-533.82179022363027</v>
      </c>
      <c r="FKP88" s="294">
        <f>(FKP$87*$B101+SUM($F$8:$F$10)-((FKP$87*$B101+SUM($F$8:$F$10))/$F$11*$F$40)-($F$27*FKP$87/$D$7)-SUM($F$14:$F$26,$F$28:$F$33,$F$35:$F$36,$F$41))</f>
        <v>-533.82179022363027</v>
      </c>
      <c r="FKQ88" s="294">
        <f>(FKQ$87*$B101+SUM($F$8:$F$10)-((FKQ$87*$B101+SUM($F$8:$F$10))/$F$11*$F$40)-($F$27*FKQ$87/$D$7)-SUM($F$14:$F$26,$F$28:$F$33,$F$35:$F$36,$F$41))</f>
        <v>-533.82179022363027</v>
      </c>
      <c r="FKR88" s="294">
        <f>(FKR$87*$B101+SUM($F$8:$F$10)-((FKR$87*$B101+SUM($F$8:$F$10))/$F$11*$F$40)-($F$27*FKR$87/$D$7)-SUM($F$14:$F$26,$F$28:$F$33,$F$35:$F$36,$F$41))</f>
        <v>-533.82179022363027</v>
      </c>
      <c r="FKS88" s="294">
        <f>(FKS$87*$B101+SUM($F$8:$F$10)-((FKS$87*$B101+SUM($F$8:$F$10))/$F$11*$F$40)-($F$27*FKS$87/$D$7)-SUM($F$14:$F$26,$F$28:$F$33,$F$35:$F$36,$F$41))</f>
        <v>-533.82179022363027</v>
      </c>
      <c r="FKT88" s="294">
        <f>(FKT$87*$B101+SUM($F$8:$F$10)-((FKT$87*$B101+SUM($F$8:$F$10))/$F$11*$F$40)-($F$27*FKT$87/$D$7)-SUM($F$14:$F$26,$F$28:$F$33,$F$35:$F$36,$F$41))</f>
        <v>-533.82179022363027</v>
      </c>
      <c r="FKU88" s="294">
        <f>(FKU$87*$B101+SUM($F$8:$F$10)-((FKU$87*$B101+SUM($F$8:$F$10))/$F$11*$F$40)-($F$27*FKU$87/$D$7)-SUM($F$14:$F$26,$F$28:$F$33,$F$35:$F$36,$F$41))</f>
        <v>-533.82179022363027</v>
      </c>
      <c r="FKV88" s="294">
        <f>(FKV$87*$B101+SUM($F$8:$F$10)-((FKV$87*$B101+SUM($F$8:$F$10))/$F$11*$F$40)-($F$27*FKV$87/$D$7)-SUM($F$14:$F$26,$F$28:$F$33,$F$35:$F$36,$F$41))</f>
        <v>-533.82179022363027</v>
      </c>
      <c r="FKW88" s="294">
        <f>(FKW$87*$B101+SUM($F$8:$F$10)-((FKW$87*$B101+SUM($F$8:$F$10))/$F$11*$F$40)-($F$27*FKW$87/$D$7)-SUM($F$14:$F$26,$F$28:$F$33,$F$35:$F$36,$F$41))</f>
        <v>-533.82179022363027</v>
      </c>
      <c r="FKX88" s="294">
        <f>(FKX$87*$B101+SUM($F$8:$F$10)-((FKX$87*$B101+SUM($F$8:$F$10))/$F$11*$F$40)-($F$27*FKX$87/$D$7)-SUM($F$14:$F$26,$F$28:$F$33,$F$35:$F$36,$F$41))</f>
        <v>-533.82179022363027</v>
      </c>
      <c r="FKY88" s="294">
        <f>(FKY$87*$B101+SUM($F$8:$F$10)-((FKY$87*$B101+SUM($F$8:$F$10))/$F$11*$F$40)-($F$27*FKY$87/$D$7)-SUM($F$14:$F$26,$F$28:$F$33,$F$35:$F$36,$F$41))</f>
        <v>-533.82179022363027</v>
      </c>
      <c r="FKZ88" s="294">
        <f>(FKZ$87*$B101+SUM($F$8:$F$10)-((FKZ$87*$B101+SUM($F$8:$F$10))/$F$11*$F$40)-($F$27*FKZ$87/$D$7)-SUM($F$14:$F$26,$F$28:$F$33,$F$35:$F$36,$F$41))</f>
        <v>-533.82179022363027</v>
      </c>
      <c r="FLA88" s="294">
        <f>(FLA$87*$B101+SUM($F$8:$F$10)-((FLA$87*$B101+SUM($F$8:$F$10))/$F$11*$F$40)-($F$27*FLA$87/$D$7)-SUM($F$14:$F$26,$F$28:$F$33,$F$35:$F$36,$F$41))</f>
        <v>-533.82179022363027</v>
      </c>
      <c r="FLB88" s="294">
        <f>(FLB$87*$B101+SUM($F$8:$F$10)-((FLB$87*$B101+SUM($F$8:$F$10))/$F$11*$F$40)-($F$27*FLB$87/$D$7)-SUM($F$14:$F$26,$F$28:$F$33,$F$35:$F$36,$F$41))</f>
        <v>-533.82179022363027</v>
      </c>
      <c r="FLC88" s="294">
        <f>(FLC$87*$B101+SUM($F$8:$F$10)-((FLC$87*$B101+SUM($F$8:$F$10))/$F$11*$F$40)-($F$27*FLC$87/$D$7)-SUM($F$14:$F$26,$F$28:$F$33,$F$35:$F$36,$F$41))</f>
        <v>-533.82179022363027</v>
      </c>
      <c r="FLD88" s="294">
        <f>(FLD$87*$B101+SUM($F$8:$F$10)-((FLD$87*$B101+SUM($F$8:$F$10))/$F$11*$F$40)-($F$27*FLD$87/$D$7)-SUM($F$14:$F$26,$F$28:$F$33,$F$35:$F$36,$F$41))</f>
        <v>-533.82179022363027</v>
      </c>
      <c r="FLE88" s="294">
        <f>(FLE$87*$B101+SUM($F$8:$F$10)-((FLE$87*$B101+SUM($F$8:$F$10))/$F$11*$F$40)-($F$27*FLE$87/$D$7)-SUM($F$14:$F$26,$F$28:$F$33,$F$35:$F$36,$F$41))</f>
        <v>-533.82179022363027</v>
      </c>
      <c r="FLF88" s="294">
        <f>(FLF$87*$B101+SUM($F$8:$F$10)-((FLF$87*$B101+SUM($F$8:$F$10))/$F$11*$F$40)-($F$27*FLF$87/$D$7)-SUM($F$14:$F$26,$F$28:$F$33,$F$35:$F$36,$F$41))</f>
        <v>-533.82179022363027</v>
      </c>
      <c r="FLG88" s="294">
        <f>(FLG$87*$B101+SUM($F$8:$F$10)-((FLG$87*$B101+SUM($F$8:$F$10))/$F$11*$F$40)-($F$27*FLG$87/$D$7)-SUM($F$14:$F$26,$F$28:$F$33,$F$35:$F$36,$F$41))</f>
        <v>-533.82179022363027</v>
      </c>
      <c r="FLH88" s="294">
        <f>(FLH$87*$B101+SUM($F$8:$F$10)-((FLH$87*$B101+SUM($F$8:$F$10))/$F$11*$F$40)-($F$27*FLH$87/$D$7)-SUM($F$14:$F$26,$F$28:$F$33,$F$35:$F$36,$F$41))</f>
        <v>-533.82179022363027</v>
      </c>
      <c r="FLI88" s="294">
        <f>(FLI$87*$B101+SUM($F$8:$F$10)-((FLI$87*$B101+SUM($F$8:$F$10))/$F$11*$F$40)-($F$27*FLI$87/$D$7)-SUM($F$14:$F$26,$F$28:$F$33,$F$35:$F$36,$F$41))</f>
        <v>-533.82179022363027</v>
      </c>
      <c r="FLJ88" s="294">
        <f>(FLJ$87*$B101+SUM($F$8:$F$10)-((FLJ$87*$B101+SUM($F$8:$F$10))/$F$11*$F$40)-($F$27*FLJ$87/$D$7)-SUM($F$14:$F$26,$F$28:$F$33,$F$35:$F$36,$F$41))</f>
        <v>-533.82179022363027</v>
      </c>
      <c r="FLK88" s="294">
        <f>(FLK$87*$B101+SUM($F$8:$F$10)-((FLK$87*$B101+SUM($F$8:$F$10))/$F$11*$F$40)-($F$27*FLK$87/$D$7)-SUM($F$14:$F$26,$F$28:$F$33,$F$35:$F$36,$F$41))</f>
        <v>-533.82179022363027</v>
      </c>
      <c r="FLL88" s="294">
        <f>(FLL$87*$B101+SUM($F$8:$F$10)-((FLL$87*$B101+SUM($F$8:$F$10))/$F$11*$F$40)-($F$27*FLL$87/$D$7)-SUM($F$14:$F$26,$F$28:$F$33,$F$35:$F$36,$F$41))</f>
        <v>-533.82179022363027</v>
      </c>
      <c r="FLM88" s="294">
        <f>(FLM$87*$B101+SUM($F$8:$F$10)-((FLM$87*$B101+SUM($F$8:$F$10))/$F$11*$F$40)-($F$27*FLM$87/$D$7)-SUM($F$14:$F$26,$F$28:$F$33,$F$35:$F$36,$F$41))</f>
        <v>-533.82179022363027</v>
      </c>
      <c r="FLN88" s="294">
        <f>(FLN$87*$B101+SUM($F$8:$F$10)-((FLN$87*$B101+SUM($F$8:$F$10))/$F$11*$F$40)-($F$27*FLN$87/$D$7)-SUM($F$14:$F$26,$F$28:$F$33,$F$35:$F$36,$F$41))</f>
        <v>-533.82179022363027</v>
      </c>
      <c r="FLO88" s="294">
        <f>(FLO$87*$B101+SUM($F$8:$F$10)-((FLO$87*$B101+SUM($F$8:$F$10))/$F$11*$F$40)-($F$27*FLO$87/$D$7)-SUM($F$14:$F$26,$F$28:$F$33,$F$35:$F$36,$F$41))</f>
        <v>-533.82179022363027</v>
      </c>
      <c r="FLP88" s="294">
        <f>(FLP$87*$B101+SUM($F$8:$F$10)-((FLP$87*$B101+SUM($F$8:$F$10))/$F$11*$F$40)-($F$27*FLP$87/$D$7)-SUM($F$14:$F$26,$F$28:$F$33,$F$35:$F$36,$F$41))</f>
        <v>-533.82179022363027</v>
      </c>
      <c r="FLQ88" s="294">
        <f>(FLQ$87*$B101+SUM($F$8:$F$10)-((FLQ$87*$B101+SUM($F$8:$F$10))/$F$11*$F$40)-($F$27*FLQ$87/$D$7)-SUM($F$14:$F$26,$F$28:$F$33,$F$35:$F$36,$F$41))</f>
        <v>-533.82179022363027</v>
      </c>
      <c r="FLR88" s="294">
        <f>(FLR$87*$B101+SUM($F$8:$F$10)-((FLR$87*$B101+SUM($F$8:$F$10))/$F$11*$F$40)-($F$27*FLR$87/$D$7)-SUM($F$14:$F$26,$F$28:$F$33,$F$35:$F$36,$F$41))</f>
        <v>-533.82179022363027</v>
      </c>
      <c r="FLS88" s="294">
        <f>(FLS$87*$B101+SUM($F$8:$F$10)-((FLS$87*$B101+SUM($F$8:$F$10))/$F$11*$F$40)-($F$27*FLS$87/$D$7)-SUM($F$14:$F$26,$F$28:$F$33,$F$35:$F$36,$F$41))</f>
        <v>-533.82179022363027</v>
      </c>
      <c r="FLT88" s="294">
        <f>(FLT$87*$B101+SUM($F$8:$F$10)-((FLT$87*$B101+SUM($F$8:$F$10))/$F$11*$F$40)-($F$27*FLT$87/$D$7)-SUM($F$14:$F$26,$F$28:$F$33,$F$35:$F$36,$F$41))</f>
        <v>-533.82179022363027</v>
      </c>
      <c r="FLU88" s="294">
        <f>(FLU$87*$B101+SUM($F$8:$F$10)-((FLU$87*$B101+SUM($F$8:$F$10))/$F$11*$F$40)-($F$27*FLU$87/$D$7)-SUM($F$14:$F$26,$F$28:$F$33,$F$35:$F$36,$F$41))</f>
        <v>-533.82179022363027</v>
      </c>
      <c r="FLV88" s="294">
        <f>(FLV$87*$B101+SUM($F$8:$F$10)-((FLV$87*$B101+SUM($F$8:$F$10))/$F$11*$F$40)-($F$27*FLV$87/$D$7)-SUM($F$14:$F$26,$F$28:$F$33,$F$35:$F$36,$F$41))</f>
        <v>-533.82179022363027</v>
      </c>
      <c r="FLW88" s="294">
        <f>(FLW$87*$B101+SUM($F$8:$F$10)-((FLW$87*$B101+SUM($F$8:$F$10))/$F$11*$F$40)-($F$27*FLW$87/$D$7)-SUM($F$14:$F$26,$F$28:$F$33,$F$35:$F$36,$F$41))</f>
        <v>-533.82179022363027</v>
      </c>
      <c r="FLX88" s="294">
        <f>(FLX$87*$B101+SUM($F$8:$F$10)-((FLX$87*$B101+SUM($F$8:$F$10))/$F$11*$F$40)-($F$27*FLX$87/$D$7)-SUM($F$14:$F$26,$F$28:$F$33,$F$35:$F$36,$F$41))</f>
        <v>-533.82179022363027</v>
      </c>
      <c r="FLY88" s="294">
        <f>(FLY$87*$B101+SUM($F$8:$F$10)-((FLY$87*$B101+SUM($F$8:$F$10))/$F$11*$F$40)-($F$27*FLY$87/$D$7)-SUM($F$14:$F$26,$F$28:$F$33,$F$35:$F$36,$F$41))</f>
        <v>-533.82179022363027</v>
      </c>
      <c r="FLZ88" s="294">
        <f>(FLZ$87*$B101+SUM($F$8:$F$10)-((FLZ$87*$B101+SUM($F$8:$F$10))/$F$11*$F$40)-($F$27*FLZ$87/$D$7)-SUM($F$14:$F$26,$F$28:$F$33,$F$35:$F$36,$F$41))</f>
        <v>-533.82179022363027</v>
      </c>
      <c r="FMA88" s="294">
        <f>(FMA$87*$B101+SUM($F$8:$F$10)-((FMA$87*$B101+SUM($F$8:$F$10))/$F$11*$F$40)-($F$27*FMA$87/$D$7)-SUM($F$14:$F$26,$F$28:$F$33,$F$35:$F$36,$F$41))</f>
        <v>-533.82179022363027</v>
      </c>
      <c r="FMB88" s="294">
        <f>(FMB$87*$B101+SUM($F$8:$F$10)-((FMB$87*$B101+SUM($F$8:$F$10))/$F$11*$F$40)-($F$27*FMB$87/$D$7)-SUM($F$14:$F$26,$F$28:$F$33,$F$35:$F$36,$F$41))</f>
        <v>-533.82179022363027</v>
      </c>
      <c r="FMC88" s="294">
        <f>(FMC$87*$B101+SUM($F$8:$F$10)-((FMC$87*$B101+SUM($F$8:$F$10))/$F$11*$F$40)-($F$27*FMC$87/$D$7)-SUM($F$14:$F$26,$F$28:$F$33,$F$35:$F$36,$F$41))</f>
        <v>-533.82179022363027</v>
      </c>
      <c r="FMD88" s="294">
        <f>(FMD$87*$B101+SUM($F$8:$F$10)-((FMD$87*$B101+SUM($F$8:$F$10))/$F$11*$F$40)-($F$27*FMD$87/$D$7)-SUM($F$14:$F$26,$F$28:$F$33,$F$35:$F$36,$F$41))</f>
        <v>-533.82179022363027</v>
      </c>
      <c r="FME88" s="294">
        <f>(FME$87*$B101+SUM($F$8:$F$10)-((FME$87*$B101+SUM($F$8:$F$10))/$F$11*$F$40)-($F$27*FME$87/$D$7)-SUM($F$14:$F$26,$F$28:$F$33,$F$35:$F$36,$F$41))</f>
        <v>-533.82179022363027</v>
      </c>
      <c r="FMF88" s="294">
        <f>(FMF$87*$B101+SUM($F$8:$F$10)-((FMF$87*$B101+SUM($F$8:$F$10))/$F$11*$F$40)-($F$27*FMF$87/$D$7)-SUM($F$14:$F$26,$F$28:$F$33,$F$35:$F$36,$F$41))</f>
        <v>-533.82179022363027</v>
      </c>
      <c r="FMG88" s="294">
        <f>(FMG$87*$B101+SUM($F$8:$F$10)-((FMG$87*$B101+SUM($F$8:$F$10))/$F$11*$F$40)-($F$27*FMG$87/$D$7)-SUM($F$14:$F$26,$F$28:$F$33,$F$35:$F$36,$F$41))</f>
        <v>-533.82179022363027</v>
      </c>
      <c r="FMH88" s="294">
        <f>(FMH$87*$B101+SUM($F$8:$F$10)-((FMH$87*$B101+SUM($F$8:$F$10))/$F$11*$F$40)-($F$27*FMH$87/$D$7)-SUM($F$14:$F$26,$F$28:$F$33,$F$35:$F$36,$F$41))</f>
        <v>-533.82179022363027</v>
      </c>
      <c r="FMI88" s="294">
        <f>(FMI$87*$B101+SUM($F$8:$F$10)-((FMI$87*$B101+SUM($F$8:$F$10))/$F$11*$F$40)-($F$27*FMI$87/$D$7)-SUM($F$14:$F$26,$F$28:$F$33,$F$35:$F$36,$F$41))</f>
        <v>-533.82179022363027</v>
      </c>
      <c r="FMJ88" s="294">
        <f>(FMJ$87*$B101+SUM($F$8:$F$10)-((FMJ$87*$B101+SUM($F$8:$F$10))/$F$11*$F$40)-($F$27*FMJ$87/$D$7)-SUM($F$14:$F$26,$F$28:$F$33,$F$35:$F$36,$F$41))</f>
        <v>-533.82179022363027</v>
      </c>
      <c r="FMK88" s="294">
        <f>(FMK$87*$B101+SUM($F$8:$F$10)-((FMK$87*$B101+SUM($F$8:$F$10))/$F$11*$F$40)-($F$27*FMK$87/$D$7)-SUM($F$14:$F$26,$F$28:$F$33,$F$35:$F$36,$F$41))</f>
        <v>-533.82179022363027</v>
      </c>
      <c r="FML88" s="294">
        <f>(FML$87*$B101+SUM($F$8:$F$10)-((FML$87*$B101+SUM($F$8:$F$10))/$F$11*$F$40)-($F$27*FML$87/$D$7)-SUM($F$14:$F$26,$F$28:$F$33,$F$35:$F$36,$F$41))</f>
        <v>-533.82179022363027</v>
      </c>
      <c r="FMM88" s="294">
        <f>(FMM$87*$B101+SUM($F$8:$F$10)-((FMM$87*$B101+SUM($F$8:$F$10))/$F$11*$F$40)-($F$27*FMM$87/$D$7)-SUM($F$14:$F$26,$F$28:$F$33,$F$35:$F$36,$F$41))</f>
        <v>-533.82179022363027</v>
      </c>
      <c r="FMN88" s="294">
        <f>(FMN$87*$B101+SUM($F$8:$F$10)-((FMN$87*$B101+SUM($F$8:$F$10))/$F$11*$F$40)-($F$27*FMN$87/$D$7)-SUM($F$14:$F$26,$F$28:$F$33,$F$35:$F$36,$F$41))</f>
        <v>-533.82179022363027</v>
      </c>
      <c r="FMO88" s="294">
        <f>(FMO$87*$B101+SUM($F$8:$F$10)-((FMO$87*$B101+SUM($F$8:$F$10))/$F$11*$F$40)-($F$27*FMO$87/$D$7)-SUM($F$14:$F$26,$F$28:$F$33,$F$35:$F$36,$F$41))</f>
        <v>-533.82179022363027</v>
      </c>
      <c r="FMP88" s="294">
        <f>(FMP$87*$B101+SUM($F$8:$F$10)-((FMP$87*$B101+SUM($F$8:$F$10))/$F$11*$F$40)-($F$27*FMP$87/$D$7)-SUM($F$14:$F$26,$F$28:$F$33,$F$35:$F$36,$F$41))</f>
        <v>-533.82179022363027</v>
      </c>
      <c r="FMQ88" s="294">
        <f>(FMQ$87*$B101+SUM($F$8:$F$10)-((FMQ$87*$B101+SUM($F$8:$F$10))/$F$11*$F$40)-($F$27*FMQ$87/$D$7)-SUM($F$14:$F$26,$F$28:$F$33,$F$35:$F$36,$F$41))</f>
        <v>-533.82179022363027</v>
      </c>
      <c r="FMR88" s="294">
        <f>(FMR$87*$B101+SUM($F$8:$F$10)-((FMR$87*$B101+SUM($F$8:$F$10))/$F$11*$F$40)-($F$27*FMR$87/$D$7)-SUM($F$14:$F$26,$F$28:$F$33,$F$35:$F$36,$F$41))</f>
        <v>-533.82179022363027</v>
      </c>
      <c r="FMS88" s="294">
        <f>(FMS$87*$B101+SUM($F$8:$F$10)-((FMS$87*$B101+SUM($F$8:$F$10))/$F$11*$F$40)-($F$27*FMS$87/$D$7)-SUM($F$14:$F$26,$F$28:$F$33,$F$35:$F$36,$F$41))</f>
        <v>-533.82179022363027</v>
      </c>
      <c r="FMT88" s="294">
        <f>(FMT$87*$B101+SUM($F$8:$F$10)-((FMT$87*$B101+SUM($F$8:$F$10))/$F$11*$F$40)-($F$27*FMT$87/$D$7)-SUM($F$14:$F$26,$F$28:$F$33,$F$35:$F$36,$F$41))</f>
        <v>-533.82179022363027</v>
      </c>
      <c r="FMU88" s="294">
        <f>(FMU$87*$B101+SUM($F$8:$F$10)-((FMU$87*$B101+SUM($F$8:$F$10))/$F$11*$F$40)-($F$27*FMU$87/$D$7)-SUM($F$14:$F$26,$F$28:$F$33,$F$35:$F$36,$F$41))</f>
        <v>-533.82179022363027</v>
      </c>
      <c r="FMV88" s="294">
        <f>(FMV$87*$B101+SUM($F$8:$F$10)-((FMV$87*$B101+SUM($F$8:$F$10))/$F$11*$F$40)-($F$27*FMV$87/$D$7)-SUM($F$14:$F$26,$F$28:$F$33,$F$35:$F$36,$F$41))</f>
        <v>-533.82179022363027</v>
      </c>
      <c r="FMW88" s="294">
        <f>(FMW$87*$B101+SUM($F$8:$F$10)-((FMW$87*$B101+SUM($F$8:$F$10))/$F$11*$F$40)-($F$27*FMW$87/$D$7)-SUM($F$14:$F$26,$F$28:$F$33,$F$35:$F$36,$F$41))</f>
        <v>-533.82179022363027</v>
      </c>
      <c r="FMX88" s="294">
        <f>(FMX$87*$B101+SUM($F$8:$F$10)-((FMX$87*$B101+SUM($F$8:$F$10))/$F$11*$F$40)-($F$27*FMX$87/$D$7)-SUM($F$14:$F$26,$F$28:$F$33,$F$35:$F$36,$F$41))</f>
        <v>-533.82179022363027</v>
      </c>
      <c r="FMY88" s="294">
        <f>(FMY$87*$B101+SUM($F$8:$F$10)-((FMY$87*$B101+SUM($F$8:$F$10))/$F$11*$F$40)-($F$27*FMY$87/$D$7)-SUM($F$14:$F$26,$F$28:$F$33,$F$35:$F$36,$F$41))</f>
        <v>-533.82179022363027</v>
      </c>
      <c r="FMZ88" s="294">
        <f>(FMZ$87*$B101+SUM($F$8:$F$10)-((FMZ$87*$B101+SUM($F$8:$F$10))/$F$11*$F$40)-($F$27*FMZ$87/$D$7)-SUM($F$14:$F$26,$F$28:$F$33,$F$35:$F$36,$F$41))</f>
        <v>-533.82179022363027</v>
      </c>
      <c r="FNA88" s="294">
        <f>(FNA$87*$B101+SUM($F$8:$F$10)-((FNA$87*$B101+SUM($F$8:$F$10))/$F$11*$F$40)-($F$27*FNA$87/$D$7)-SUM($F$14:$F$26,$F$28:$F$33,$F$35:$F$36,$F$41))</f>
        <v>-533.82179022363027</v>
      </c>
      <c r="FNB88" s="294">
        <f>(FNB$87*$B101+SUM($F$8:$F$10)-((FNB$87*$B101+SUM($F$8:$F$10))/$F$11*$F$40)-($F$27*FNB$87/$D$7)-SUM($F$14:$F$26,$F$28:$F$33,$F$35:$F$36,$F$41))</f>
        <v>-533.82179022363027</v>
      </c>
      <c r="FNC88" s="294">
        <f>(FNC$87*$B101+SUM($F$8:$F$10)-((FNC$87*$B101+SUM($F$8:$F$10))/$F$11*$F$40)-($F$27*FNC$87/$D$7)-SUM($F$14:$F$26,$F$28:$F$33,$F$35:$F$36,$F$41))</f>
        <v>-533.82179022363027</v>
      </c>
      <c r="FND88" s="294">
        <f>(FND$87*$B101+SUM($F$8:$F$10)-((FND$87*$B101+SUM($F$8:$F$10))/$F$11*$F$40)-($F$27*FND$87/$D$7)-SUM($F$14:$F$26,$F$28:$F$33,$F$35:$F$36,$F$41))</f>
        <v>-533.82179022363027</v>
      </c>
      <c r="FNE88" s="294">
        <f>(FNE$87*$B101+SUM($F$8:$F$10)-((FNE$87*$B101+SUM($F$8:$F$10))/$F$11*$F$40)-($F$27*FNE$87/$D$7)-SUM($F$14:$F$26,$F$28:$F$33,$F$35:$F$36,$F$41))</f>
        <v>-533.82179022363027</v>
      </c>
      <c r="FNF88" s="294">
        <f>(FNF$87*$B101+SUM($F$8:$F$10)-((FNF$87*$B101+SUM($F$8:$F$10))/$F$11*$F$40)-($F$27*FNF$87/$D$7)-SUM($F$14:$F$26,$F$28:$F$33,$F$35:$F$36,$F$41))</f>
        <v>-533.82179022363027</v>
      </c>
      <c r="FNG88" s="294">
        <f>(FNG$87*$B101+SUM($F$8:$F$10)-((FNG$87*$B101+SUM($F$8:$F$10))/$F$11*$F$40)-($F$27*FNG$87/$D$7)-SUM($F$14:$F$26,$F$28:$F$33,$F$35:$F$36,$F$41))</f>
        <v>-533.82179022363027</v>
      </c>
      <c r="FNH88" s="294">
        <f>(FNH$87*$B101+SUM($F$8:$F$10)-((FNH$87*$B101+SUM($F$8:$F$10))/$F$11*$F$40)-($F$27*FNH$87/$D$7)-SUM($F$14:$F$26,$F$28:$F$33,$F$35:$F$36,$F$41))</f>
        <v>-533.82179022363027</v>
      </c>
      <c r="FNI88" s="294">
        <f>(FNI$87*$B101+SUM($F$8:$F$10)-((FNI$87*$B101+SUM($F$8:$F$10))/$F$11*$F$40)-($F$27*FNI$87/$D$7)-SUM($F$14:$F$26,$F$28:$F$33,$F$35:$F$36,$F$41))</f>
        <v>-533.82179022363027</v>
      </c>
      <c r="FNJ88" s="294">
        <f>(FNJ$87*$B101+SUM($F$8:$F$10)-((FNJ$87*$B101+SUM($F$8:$F$10))/$F$11*$F$40)-($F$27*FNJ$87/$D$7)-SUM($F$14:$F$26,$F$28:$F$33,$F$35:$F$36,$F$41))</f>
        <v>-533.82179022363027</v>
      </c>
      <c r="FNK88" s="294">
        <f>(FNK$87*$B101+SUM($F$8:$F$10)-((FNK$87*$B101+SUM($F$8:$F$10))/$F$11*$F$40)-($F$27*FNK$87/$D$7)-SUM($F$14:$F$26,$F$28:$F$33,$F$35:$F$36,$F$41))</f>
        <v>-533.82179022363027</v>
      </c>
      <c r="FNL88" s="294">
        <f>(FNL$87*$B101+SUM($F$8:$F$10)-((FNL$87*$B101+SUM($F$8:$F$10))/$F$11*$F$40)-($F$27*FNL$87/$D$7)-SUM($F$14:$F$26,$F$28:$F$33,$F$35:$F$36,$F$41))</f>
        <v>-533.82179022363027</v>
      </c>
      <c r="FNM88" s="294">
        <f>(FNM$87*$B101+SUM($F$8:$F$10)-((FNM$87*$B101+SUM($F$8:$F$10))/$F$11*$F$40)-($F$27*FNM$87/$D$7)-SUM($F$14:$F$26,$F$28:$F$33,$F$35:$F$36,$F$41))</f>
        <v>-533.82179022363027</v>
      </c>
      <c r="FNN88" s="294">
        <f>(FNN$87*$B101+SUM($F$8:$F$10)-((FNN$87*$B101+SUM($F$8:$F$10))/$F$11*$F$40)-($F$27*FNN$87/$D$7)-SUM($F$14:$F$26,$F$28:$F$33,$F$35:$F$36,$F$41))</f>
        <v>-533.82179022363027</v>
      </c>
      <c r="FNO88" s="294">
        <f>(FNO$87*$B101+SUM($F$8:$F$10)-((FNO$87*$B101+SUM($F$8:$F$10))/$F$11*$F$40)-($F$27*FNO$87/$D$7)-SUM($F$14:$F$26,$F$28:$F$33,$F$35:$F$36,$F$41))</f>
        <v>-533.82179022363027</v>
      </c>
      <c r="FNP88" s="294">
        <f>(FNP$87*$B101+SUM($F$8:$F$10)-((FNP$87*$B101+SUM($F$8:$F$10))/$F$11*$F$40)-($F$27*FNP$87/$D$7)-SUM($F$14:$F$26,$F$28:$F$33,$F$35:$F$36,$F$41))</f>
        <v>-533.82179022363027</v>
      </c>
      <c r="FNQ88" s="294">
        <f>(FNQ$87*$B101+SUM($F$8:$F$10)-((FNQ$87*$B101+SUM($F$8:$F$10))/$F$11*$F$40)-($F$27*FNQ$87/$D$7)-SUM($F$14:$F$26,$F$28:$F$33,$F$35:$F$36,$F$41))</f>
        <v>-533.82179022363027</v>
      </c>
      <c r="FNR88" s="294">
        <f>(FNR$87*$B101+SUM($F$8:$F$10)-((FNR$87*$B101+SUM($F$8:$F$10))/$F$11*$F$40)-($F$27*FNR$87/$D$7)-SUM($F$14:$F$26,$F$28:$F$33,$F$35:$F$36,$F$41))</f>
        <v>-533.82179022363027</v>
      </c>
      <c r="FNS88" s="294">
        <f>(FNS$87*$B101+SUM($F$8:$F$10)-((FNS$87*$B101+SUM($F$8:$F$10))/$F$11*$F$40)-($F$27*FNS$87/$D$7)-SUM($F$14:$F$26,$F$28:$F$33,$F$35:$F$36,$F$41))</f>
        <v>-533.82179022363027</v>
      </c>
      <c r="FNT88" s="294">
        <f>(FNT$87*$B101+SUM($F$8:$F$10)-((FNT$87*$B101+SUM($F$8:$F$10))/$F$11*$F$40)-($F$27*FNT$87/$D$7)-SUM($F$14:$F$26,$F$28:$F$33,$F$35:$F$36,$F$41))</f>
        <v>-533.82179022363027</v>
      </c>
      <c r="FNU88" s="294">
        <f>(FNU$87*$B101+SUM($F$8:$F$10)-((FNU$87*$B101+SUM($F$8:$F$10))/$F$11*$F$40)-($F$27*FNU$87/$D$7)-SUM($F$14:$F$26,$F$28:$F$33,$F$35:$F$36,$F$41))</f>
        <v>-533.82179022363027</v>
      </c>
      <c r="FNV88" s="294">
        <f>(FNV$87*$B101+SUM($F$8:$F$10)-((FNV$87*$B101+SUM($F$8:$F$10))/$F$11*$F$40)-($F$27*FNV$87/$D$7)-SUM($F$14:$F$26,$F$28:$F$33,$F$35:$F$36,$F$41))</f>
        <v>-533.82179022363027</v>
      </c>
      <c r="FNW88" s="294">
        <f>(FNW$87*$B101+SUM($F$8:$F$10)-((FNW$87*$B101+SUM($F$8:$F$10))/$F$11*$F$40)-($F$27*FNW$87/$D$7)-SUM($F$14:$F$26,$F$28:$F$33,$F$35:$F$36,$F$41))</f>
        <v>-533.82179022363027</v>
      </c>
      <c r="FNX88" s="294">
        <f>(FNX$87*$B101+SUM($F$8:$F$10)-((FNX$87*$B101+SUM($F$8:$F$10))/$F$11*$F$40)-($F$27*FNX$87/$D$7)-SUM($F$14:$F$26,$F$28:$F$33,$F$35:$F$36,$F$41))</f>
        <v>-533.82179022363027</v>
      </c>
      <c r="FNY88" s="294">
        <f>(FNY$87*$B101+SUM($F$8:$F$10)-((FNY$87*$B101+SUM($F$8:$F$10))/$F$11*$F$40)-($F$27*FNY$87/$D$7)-SUM($F$14:$F$26,$F$28:$F$33,$F$35:$F$36,$F$41))</f>
        <v>-533.82179022363027</v>
      </c>
      <c r="FNZ88" s="294">
        <f>(FNZ$87*$B101+SUM($F$8:$F$10)-((FNZ$87*$B101+SUM($F$8:$F$10))/$F$11*$F$40)-($F$27*FNZ$87/$D$7)-SUM($F$14:$F$26,$F$28:$F$33,$F$35:$F$36,$F$41))</f>
        <v>-533.82179022363027</v>
      </c>
      <c r="FOA88" s="294">
        <f>(FOA$87*$B101+SUM($F$8:$F$10)-((FOA$87*$B101+SUM($F$8:$F$10))/$F$11*$F$40)-($F$27*FOA$87/$D$7)-SUM($F$14:$F$26,$F$28:$F$33,$F$35:$F$36,$F$41))</f>
        <v>-533.82179022363027</v>
      </c>
      <c r="FOB88" s="294">
        <f>(FOB$87*$B101+SUM($F$8:$F$10)-((FOB$87*$B101+SUM($F$8:$F$10))/$F$11*$F$40)-($F$27*FOB$87/$D$7)-SUM($F$14:$F$26,$F$28:$F$33,$F$35:$F$36,$F$41))</f>
        <v>-533.82179022363027</v>
      </c>
      <c r="FOC88" s="294">
        <f>(FOC$87*$B101+SUM($F$8:$F$10)-((FOC$87*$B101+SUM($F$8:$F$10))/$F$11*$F$40)-($F$27*FOC$87/$D$7)-SUM($F$14:$F$26,$F$28:$F$33,$F$35:$F$36,$F$41))</f>
        <v>-533.82179022363027</v>
      </c>
      <c r="FOD88" s="294">
        <f>(FOD$87*$B101+SUM($F$8:$F$10)-((FOD$87*$B101+SUM($F$8:$F$10))/$F$11*$F$40)-($F$27*FOD$87/$D$7)-SUM($F$14:$F$26,$F$28:$F$33,$F$35:$F$36,$F$41))</f>
        <v>-533.82179022363027</v>
      </c>
      <c r="FOE88" s="294">
        <f>(FOE$87*$B101+SUM($F$8:$F$10)-((FOE$87*$B101+SUM($F$8:$F$10))/$F$11*$F$40)-($F$27*FOE$87/$D$7)-SUM($F$14:$F$26,$F$28:$F$33,$F$35:$F$36,$F$41))</f>
        <v>-533.82179022363027</v>
      </c>
      <c r="FOF88" s="294">
        <f>(FOF$87*$B101+SUM($F$8:$F$10)-((FOF$87*$B101+SUM($F$8:$F$10))/$F$11*$F$40)-($F$27*FOF$87/$D$7)-SUM($F$14:$F$26,$F$28:$F$33,$F$35:$F$36,$F$41))</f>
        <v>-533.82179022363027</v>
      </c>
      <c r="FOG88" s="294">
        <f>(FOG$87*$B101+SUM($F$8:$F$10)-((FOG$87*$B101+SUM($F$8:$F$10))/$F$11*$F$40)-($F$27*FOG$87/$D$7)-SUM($F$14:$F$26,$F$28:$F$33,$F$35:$F$36,$F$41))</f>
        <v>-533.82179022363027</v>
      </c>
      <c r="FOH88" s="294">
        <f>(FOH$87*$B101+SUM($F$8:$F$10)-((FOH$87*$B101+SUM($F$8:$F$10))/$F$11*$F$40)-($F$27*FOH$87/$D$7)-SUM($F$14:$F$26,$F$28:$F$33,$F$35:$F$36,$F$41))</f>
        <v>-533.82179022363027</v>
      </c>
      <c r="FOI88" s="294">
        <f>(FOI$87*$B101+SUM($F$8:$F$10)-((FOI$87*$B101+SUM($F$8:$F$10))/$F$11*$F$40)-($F$27*FOI$87/$D$7)-SUM($F$14:$F$26,$F$28:$F$33,$F$35:$F$36,$F$41))</f>
        <v>-533.82179022363027</v>
      </c>
      <c r="FOJ88" s="294">
        <f>(FOJ$87*$B101+SUM($F$8:$F$10)-((FOJ$87*$B101+SUM($F$8:$F$10))/$F$11*$F$40)-($F$27*FOJ$87/$D$7)-SUM($F$14:$F$26,$F$28:$F$33,$F$35:$F$36,$F$41))</f>
        <v>-533.82179022363027</v>
      </c>
      <c r="FOK88" s="294">
        <f>(FOK$87*$B101+SUM($F$8:$F$10)-((FOK$87*$B101+SUM($F$8:$F$10))/$F$11*$F$40)-($F$27*FOK$87/$D$7)-SUM($F$14:$F$26,$F$28:$F$33,$F$35:$F$36,$F$41))</f>
        <v>-533.82179022363027</v>
      </c>
      <c r="FOL88" s="294">
        <f>(FOL$87*$B101+SUM($F$8:$F$10)-((FOL$87*$B101+SUM($F$8:$F$10))/$F$11*$F$40)-($F$27*FOL$87/$D$7)-SUM($F$14:$F$26,$F$28:$F$33,$F$35:$F$36,$F$41))</f>
        <v>-533.82179022363027</v>
      </c>
      <c r="FOM88" s="294">
        <f>(FOM$87*$B101+SUM($F$8:$F$10)-((FOM$87*$B101+SUM($F$8:$F$10))/$F$11*$F$40)-($F$27*FOM$87/$D$7)-SUM($F$14:$F$26,$F$28:$F$33,$F$35:$F$36,$F$41))</f>
        <v>-533.82179022363027</v>
      </c>
      <c r="FON88" s="294">
        <f>(FON$87*$B101+SUM($F$8:$F$10)-((FON$87*$B101+SUM($F$8:$F$10))/$F$11*$F$40)-($F$27*FON$87/$D$7)-SUM($F$14:$F$26,$F$28:$F$33,$F$35:$F$36,$F$41))</f>
        <v>-533.82179022363027</v>
      </c>
      <c r="FOO88" s="294">
        <f>(FOO$87*$B101+SUM($F$8:$F$10)-((FOO$87*$B101+SUM($F$8:$F$10))/$F$11*$F$40)-($F$27*FOO$87/$D$7)-SUM($F$14:$F$26,$F$28:$F$33,$F$35:$F$36,$F$41))</f>
        <v>-533.82179022363027</v>
      </c>
      <c r="FOP88" s="294">
        <f>(FOP$87*$B101+SUM($F$8:$F$10)-((FOP$87*$B101+SUM($F$8:$F$10))/$F$11*$F$40)-($F$27*FOP$87/$D$7)-SUM($F$14:$F$26,$F$28:$F$33,$F$35:$F$36,$F$41))</f>
        <v>-533.82179022363027</v>
      </c>
      <c r="FOQ88" s="294">
        <f>(FOQ$87*$B101+SUM($F$8:$F$10)-((FOQ$87*$B101+SUM($F$8:$F$10))/$F$11*$F$40)-($F$27*FOQ$87/$D$7)-SUM($F$14:$F$26,$F$28:$F$33,$F$35:$F$36,$F$41))</f>
        <v>-533.82179022363027</v>
      </c>
      <c r="FOR88" s="294">
        <f>(FOR$87*$B101+SUM($F$8:$F$10)-((FOR$87*$B101+SUM($F$8:$F$10))/$F$11*$F$40)-($F$27*FOR$87/$D$7)-SUM($F$14:$F$26,$F$28:$F$33,$F$35:$F$36,$F$41))</f>
        <v>-533.82179022363027</v>
      </c>
      <c r="FOS88" s="294">
        <f>(FOS$87*$B101+SUM($F$8:$F$10)-((FOS$87*$B101+SUM($F$8:$F$10))/$F$11*$F$40)-($F$27*FOS$87/$D$7)-SUM($F$14:$F$26,$F$28:$F$33,$F$35:$F$36,$F$41))</f>
        <v>-533.82179022363027</v>
      </c>
      <c r="FOT88" s="294">
        <f>(FOT$87*$B101+SUM($F$8:$F$10)-((FOT$87*$B101+SUM($F$8:$F$10))/$F$11*$F$40)-($F$27*FOT$87/$D$7)-SUM($F$14:$F$26,$F$28:$F$33,$F$35:$F$36,$F$41))</f>
        <v>-533.82179022363027</v>
      </c>
      <c r="FOU88" s="294">
        <f>(FOU$87*$B101+SUM($F$8:$F$10)-((FOU$87*$B101+SUM($F$8:$F$10))/$F$11*$F$40)-($F$27*FOU$87/$D$7)-SUM($F$14:$F$26,$F$28:$F$33,$F$35:$F$36,$F$41))</f>
        <v>-533.82179022363027</v>
      </c>
      <c r="FOV88" s="294">
        <f>(FOV$87*$B101+SUM($F$8:$F$10)-((FOV$87*$B101+SUM($F$8:$F$10))/$F$11*$F$40)-($F$27*FOV$87/$D$7)-SUM($F$14:$F$26,$F$28:$F$33,$F$35:$F$36,$F$41))</f>
        <v>-533.82179022363027</v>
      </c>
      <c r="FOW88" s="294">
        <f>(FOW$87*$B101+SUM($F$8:$F$10)-((FOW$87*$B101+SUM($F$8:$F$10))/$F$11*$F$40)-($F$27*FOW$87/$D$7)-SUM($F$14:$F$26,$F$28:$F$33,$F$35:$F$36,$F$41))</f>
        <v>-533.82179022363027</v>
      </c>
      <c r="FOX88" s="294">
        <f>(FOX$87*$B101+SUM($F$8:$F$10)-((FOX$87*$B101+SUM($F$8:$F$10))/$F$11*$F$40)-($F$27*FOX$87/$D$7)-SUM($F$14:$F$26,$F$28:$F$33,$F$35:$F$36,$F$41))</f>
        <v>-533.82179022363027</v>
      </c>
      <c r="FOY88" s="294">
        <f>(FOY$87*$B101+SUM($F$8:$F$10)-((FOY$87*$B101+SUM($F$8:$F$10))/$F$11*$F$40)-($F$27*FOY$87/$D$7)-SUM($F$14:$F$26,$F$28:$F$33,$F$35:$F$36,$F$41))</f>
        <v>-533.82179022363027</v>
      </c>
      <c r="FOZ88" s="294">
        <f>(FOZ$87*$B101+SUM($F$8:$F$10)-((FOZ$87*$B101+SUM($F$8:$F$10))/$F$11*$F$40)-($F$27*FOZ$87/$D$7)-SUM($F$14:$F$26,$F$28:$F$33,$F$35:$F$36,$F$41))</f>
        <v>-533.82179022363027</v>
      </c>
      <c r="FPA88" s="294">
        <f>(FPA$87*$B101+SUM($F$8:$F$10)-((FPA$87*$B101+SUM($F$8:$F$10))/$F$11*$F$40)-($F$27*FPA$87/$D$7)-SUM($F$14:$F$26,$F$28:$F$33,$F$35:$F$36,$F$41))</f>
        <v>-533.82179022363027</v>
      </c>
      <c r="FPB88" s="294">
        <f>(FPB$87*$B101+SUM($F$8:$F$10)-((FPB$87*$B101+SUM($F$8:$F$10))/$F$11*$F$40)-($F$27*FPB$87/$D$7)-SUM($F$14:$F$26,$F$28:$F$33,$F$35:$F$36,$F$41))</f>
        <v>-533.82179022363027</v>
      </c>
      <c r="FPC88" s="294">
        <f>(FPC$87*$B101+SUM($F$8:$F$10)-((FPC$87*$B101+SUM($F$8:$F$10))/$F$11*$F$40)-($F$27*FPC$87/$D$7)-SUM($F$14:$F$26,$F$28:$F$33,$F$35:$F$36,$F$41))</f>
        <v>-533.82179022363027</v>
      </c>
      <c r="FPD88" s="294">
        <f>(FPD$87*$B101+SUM($F$8:$F$10)-((FPD$87*$B101+SUM($F$8:$F$10))/$F$11*$F$40)-($F$27*FPD$87/$D$7)-SUM($F$14:$F$26,$F$28:$F$33,$F$35:$F$36,$F$41))</f>
        <v>-533.82179022363027</v>
      </c>
      <c r="FPE88" s="294">
        <f>(FPE$87*$B101+SUM($F$8:$F$10)-((FPE$87*$B101+SUM($F$8:$F$10))/$F$11*$F$40)-($F$27*FPE$87/$D$7)-SUM($F$14:$F$26,$F$28:$F$33,$F$35:$F$36,$F$41))</f>
        <v>-533.82179022363027</v>
      </c>
      <c r="FPF88" s="294">
        <f>(FPF$87*$B101+SUM($F$8:$F$10)-((FPF$87*$B101+SUM($F$8:$F$10))/$F$11*$F$40)-($F$27*FPF$87/$D$7)-SUM($F$14:$F$26,$F$28:$F$33,$F$35:$F$36,$F$41))</f>
        <v>-533.82179022363027</v>
      </c>
      <c r="FPG88" s="294">
        <f>(FPG$87*$B101+SUM($F$8:$F$10)-((FPG$87*$B101+SUM($F$8:$F$10))/$F$11*$F$40)-($F$27*FPG$87/$D$7)-SUM($F$14:$F$26,$F$28:$F$33,$F$35:$F$36,$F$41))</f>
        <v>-533.82179022363027</v>
      </c>
      <c r="FPH88" s="294">
        <f>(FPH$87*$B101+SUM($F$8:$F$10)-((FPH$87*$B101+SUM($F$8:$F$10))/$F$11*$F$40)-($F$27*FPH$87/$D$7)-SUM($F$14:$F$26,$F$28:$F$33,$F$35:$F$36,$F$41))</f>
        <v>-533.82179022363027</v>
      </c>
      <c r="FPI88" s="294">
        <f>(FPI$87*$B101+SUM($F$8:$F$10)-((FPI$87*$B101+SUM($F$8:$F$10))/$F$11*$F$40)-($F$27*FPI$87/$D$7)-SUM($F$14:$F$26,$F$28:$F$33,$F$35:$F$36,$F$41))</f>
        <v>-533.82179022363027</v>
      </c>
      <c r="FPJ88" s="294">
        <f>(FPJ$87*$B101+SUM($F$8:$F$10)-((FPJ$87*$B101+SUM($F$8:$F$10))/$F$11*$F$40)-($F$27*FPJ$87/$D$7)-SUM($F$14:$F$26,$F$28:$F$33,$F$35:$F$36,$F$41))</f>
        <v>-533.82179022363027</v>
      </c>
      <c r="FPK88" s="294">
        <f>(FPK$87*$B101+SUM($F$8:$F$10)-((FPK$87*$B101+SUM($F$8:$F$10))/$F$11*$F$40)-($F$27*FPK$87/$D$7)-SUM($F$14:$F$26,$F$28:$F$33,$F$35:$F$36,$F$41))</f>
        <v>-533.82179022363027</v>
      </c>
      <c r="FPL88" s="294">
        <f>(FPL$87*$B101+SUM($F$8:$F$10)-((FPL$87*$B101+SUM($F$8:$F$10))/$F$11*$F$40)-($F$27*FPL$87/$D$7)-SUM($F$14:$F$26,$F$28:$F$33,$F$35:$F$36,$F$41))</f>
        <v>-533.82179022363027</v>
      </c>
      <c r="FPM88" s="294">
        <f>(FPM$87*$B101+SUM($F$8:$F$10)-((FPM$87*$B101+SUM($F$8:$F$10))/$F$11*$F$40)-($F$27*FPM$87/$D$7)-SUM($F$14:$F$26,$F$28:$F$33,$F$35:$F$36,$F$41))</f>
        <v>-533.82179022363027</v>
      </c>
      <c r="FPN88" s="294">
        <f>(FPN$87*$B101+SUM($F$8:$F$10)-((FPN$87*$B101+SUM($F$8:$F$10))/$F$11*$F$40)-($F$27*FPN$87/$D$7)-SUM($F$14:$F$26,$F$28:$F$33,$F$35:$F$36,$F$41))</f>
        <v>-533.82179022363027</v>
      </c>
      <c r="FPO88" s="294">
        <f>(FPO$87*$B101+SUM($F$8:$F$10)-((FPO$87*$B101+SUM($F$8:$F$10))/$F$11*$F$40)-($F$27*FPO$87/$D$7)-SUM($F$14:$F$26,$F$28:$F$33,$F$35:$F$36,$F$41))</f>
        <v>-533.82179022363027</v>
      </c>
      <c r="FPP88" s="294">
        <f>(FPP$87*$B101+SUM($F$8:$F$10)-((FPP$87*$B101+SUM($F$8:$F$10))/$F$11*$F$40)-($F$27*FPP$87/$D$7)-SUM($F$14:$F$26,$F$28:$F$33,$F$35:$F$36,$F$41))</f>
        <v>-533.82179022363027</v>
      </c>
      <c r="FPQ88" s="294">
        <f>(FPQ$87*$B101+SUM($F$8:$F$10)-((FPQ$87*$B101+SUM($F$8:$F$10))/$F$11*$F$40)-($F$27*FPQ$87/$D$7)-SUM($F$14:$F$26,$F$28:$F$33,$F$35:$F$36,$F$41))</f>
        <v>-533.82179022363027</v>
      </c>
      <c r="FPR88" s="294">
        <f>(FPR$87*$B101+SUM($F$8:$F$10)-((FPR$87*$B101+SUM($F$8:$F$10))/$F$11*$F$40)-($F$27*FPR$87/$D$7)-SUM($F$14:$F$26,$F$28:$F$33,$F$35:$F$36,$F$41))</f>
        <v>-533.82179022363027</v>
      </c>
      <c r="FPS88" s="294">
        <f>(FPS$87*$B101+SUM($F$8:$F$10)-((FPS$87*$B101+SUM($F$8:$F$10))/$F$11*$F$40)-($F$27*FPS$87/$D$7)-SUM($F$14:$F$26,$F$28:$F$33,$F$35:$F$36,$F$41))</f>
        <v>-533.82179022363027</v>
      </c>
      <c r="FPT88" s="294">
        <f>(FPT$87*$B101+SUM($F$8:$F$10)-((FPT$87*$B101+SUM($F$8:$F$10))/$F$11*$F$40)-($F$27*FPT$87/$D$7)-SUM($F$14:$F$26,$F$28:$F$33,$F$35:$F$36,$F$41))</f>
        <v>-533.82179022363027</v>
      </c>
      <c r="FPU88" s="294">
        <f>(FPU$87*$B101+SUM($F$8:$F$10)-((FPU$87*$B101+SUM($F$8:$F$10))/$F$11*$F$40)-($F$27*FPU$87/$D$7)-SUM($F$14:$F$26,$F$28:$F$33,$F$35:$F$36,$F$41))</f>
        <v>-533.82179022363027</v>
      </c>
      <c r="FPV88" s="294">
        <f>(FPV$87*$B101+SUM($F$8:$F$10)-((FPV$87*$B101+SUM($F$8:$F$10))/$F$11*$F$40)-($F$27*FPV$87/$D$7)-SUM($F$14:$F$26,$F$28:$F$33,$F$35:$F$36,$F$41))</f>
        <v>-533.82179022363027</v>
      </c>
      <c r="FPW88" s="294">
        <f>(FPW$87*$B101+SUM($F$8:$F$10)-((FPW$87*$B101+SUM($F$8:$F$10))/$F$11*$F$40)-($F$27*FPW$87/$D$7)-SUM($F$14:$F$26,$F$28:$F$33,$F$35:$F$36,$F$41))</f>
        <v>-533.82179022363027</v>
      </c>
      <c r="FPX88" s="294">
        <f>(FPX$87*$B101+SUM($F$8:$F$10)-((FPX$87*$B101+SUM($F$8:$F$10))/$F$11*$F$40)-($F$27*FPX$87/$D$7)-SUM($F$14:$F$26,$F$28:$F$33,$F$35:$F$36,$F$41))</f>
        <v>-533.82179022363027</v>
      </c>
      <c r="FPY88" s="294">
        <f>(FPY$87*$B101+SUM($F$8:$F$10)-((FPY$87*$B101+SUM($F$8:$F$10))/$F$11*$F$40)-($F$27*FPY$87/$D$7)-SUM($F$14:$F$26,$F$28:$F$33,$F$35:$F$36,$F$41))</f>
        <v>-533.82179022363027</v>
      </c>
      <c r="FPZ88" s="294">
        <f>(FPZ$87*$B101+SUM($F$8:$F$10)-((FPZ$87*$B101+SUM($F$8:$F$10))/$F$11*$F$40)-($F$27*FPZ$87/$D$7)-SUM($F$14:$F$26,$F$28:$F$33,$F$35:$F$36,$F$41))</f>
        <v>-533.82179022363027</v>
      </c>
      <c r="FQA88" s="294">
        <f>(FQA$87*$B101+SUM($F$8:$F$10)-((FQA$87*$B101+SUM($F$8:$F$10))/$F$11*$F$40)-($F$27*FQA$87/$D$7)-SUM($F$14:$F$26,$F$28:$F$33,$F$35:$F$36,$F$41))</f>
        <v>-533.82179022363027</v>
      </c>
      <c r="FQB88" s="294">
        <f>(FQB$87*$B101+SUM($F$8:$F$10)-((FQB$87*$B101+SUM($F$8:$F$10))/$F$11*$F$40)-($F$27*FQB$87/$D$7)-SUM($F$14:$F$26,$F$28:$F$33,$F$35:$F$36,$F$41))</f>
        <v>-533.82179022363027</v>
      </c>
      <c r="FQC88" s="294">
        <f>(FQC$87*$B101+SUM($F$8:$F$10)-((FQC$87*$B101+SUM($F$8:$F$10))/$F$11*$F$40)-($F$27*FQC$87/$D$7)-SUM($F$14:$F$26,$F$28:$F$33,$F$35:$F$36,$F$41))</f>
        <v>-533.82179022363027</v>
      </c>
      <c r="FQD88" s="294">
        <f>(FQD$87*$B101+SUM($F$8:$F$10)-((FQD$87*$B101+SUM($F$8:$F$10))/$F$11*$F$40)-($F$27*FQD$87/$D$7)-SUM($F$14:$F$26,$F$28:$F$33,$F$35:$F$36,$F$41))</f>
        <v>-533.82179022363027</v>
      </c>
      <c r="FQE88" s="294">
        <f>(FQE$87*$B101+SUM($F$8:$F$10)-((FQE$87*$B101+SUM($F$8:$F$10))/$F$11*$F$40)-($F$27*FQE$87/$D$7)-SUM($F$14:$F$26,$F$28:$F$33,$F$35:$F$36,$F$41))</f>
        <v>-533.82179022363027</v>
      </c>
      <c r="FQF88" s="294">
        <f>(FQF$87*$B101+SUM($F$8:$F$10)-((FQF$87*$B101+SUM($F$8:$F$10))/$F$11*$F$40)-($F$27*FQF$87/$D$7)-SUM($F$14:$F$26,$F$28:$F$33,$F$35:$F$36,$F$41))</f>
        <v>-533.82179022363027</v>
      </c>
      <c r="FQG88" s="294">
        <f>(FQG$87*$B101+SUM($F$8:$F$10)-((FQG$87*$B101+SUM($F$8:$F$10))/$F$11*$F$40)-($F$27*FQG$87/$D$7)-SUM($F$14:$F$26,$F$28:$F$33,$F$35:$F$36,$F$41))</f>
        <v>-533.82179022363027</v>
      </c>
      <c r="FQH88" s="294">
        <f>(FQH$87*$B101+SUM($F$8:$F$10)-((FQH$87*$B101+SUM($F$8:$F$10))/$F$11*$F$40)-($F$27*FQH$87/$D$7)-SUM($F$14:$F$26,$F$28:$F$33,$F$35:$F$36,$F$41))</f>
        <v>-533.82179022363027</v>
      </c>
      <c r="FQI88" s="294">
        <f>(FQI$87*$B101+SUM($F$8:$F$10)-((FQI$87*$B101+SUM($F$8:$F$10))/$F$11*$F$40)-($F$27*FQI$87/$D$7)-SUM($F$14:$F$26,$F$28:$F$33,$F$35:$F$36,$F$41))</f>
        <v>-533.82179022363027</v>
      </c>
      <c r="FQJ88" s="294">
        <f>(FQJ$87*$B101+SUM($F$8:$F$10)-((FQJ$87*$B101+SUM($F$8:$F$10))/$F$11*$F$40)-($F$27*FQJ$87/$D$7)-SUM($F$14:$F$26,$F$28:$F$33,$F$35:$F$36,$F$41))</f>
        <v>-533.82179022363027</v>
      </c>
      <c r="FQK88" s="294">
        <f>(FQK$87*$B101+SUM($F$8:$F$10)-((FQK$87*$B101+SUM($F$8:$F$10))/$F$11*$F$40)-($F$27*FQK$87/$D$7)-SUM($F$14:$F$26,$F$28:$F$33,$F$35:$F$36,$F$41))</f>
        <v>-533.82179022363027</v>
      </c>
      <c r="FQL88" s="294">
        <f>(FQL$87*$B101+SUM($F$8:$F$10)-((FQL$87*$B101+SUM($F$8:$F$10))/$F$11*$F$40)-($F$27*FQL$87/$D$7)-SUM($F$14:$F$26,$F$28:$F$33,$F$35:$F$36,$F$41))</f>
        <v>-533.82179022363027</v>
      </c>
      <c r="FQM88" s="294">
        <f>(FQM$87*$B101+SUM($F$8:$F$10)-((FQM$87*$B101+SUM($F$8:$F$10))/$F$11*$F$40)-($F$27*FQM$87/$D$7)-SUM($F$14:$F$26,$F$28:$F$33,$F$35:$F$36,$F$41))</f>
        <v>-533.82179022363027</v>
      </c>
      <c r="FQN88" s="294">
        <f>(FQN$87*$B101+SUM($F$8:$F$10)-((FQN$87*$B101+SUM($F$8:$F$10))/$F$11*$F$40)-($F$27*FQN$87/$D$7)-SUM($F$14:$F$26,$F$28:$F$33,$F$35:$F$36,$F$41))</f>
        <v>-533.82179022363027</v>
      </c>
      <c r="FQO88" s="294">
        <f>(FQO$87*$B101+SUM($F$8:$F$10)-((FQO$87*$B101+SUM($F$8:$F$10))/$F$11*$F$40)-($F$27*FQO$87/$D$7)-SUM($F$14:$F$26,$F$28:$F$33,$F$35:$F$36,$F$41))</f>
        <v>-533.82179022363027</v>
      </c>
      <c r="FQP88" s="294">
        <f>(FQP$87*$B101+SUM($F$8:$F$10)-((FQP$87*$B101+SUM($F$8:$F$10))/$F$11*$F$40)-($F$27*FQP$87/$D$7)-SUM($F$14:$F$26,$F$28:$F$33,$F$35:$F$36,$F$41))</f>
        <v>-533.82179022363027</v>
      </c>
      <c r="FQQ88" s="294">
        <f>(FQQ$87*$B101+SUM($F$8:$F$10)-((FQQ$87*$B101+SUM($F$8:$F$10))/$F$11*$F$40)-($F$27*FQQ$87/$D$7)-SUM($F$14:$F$26,$F$28:$F$33,$F$35:$F$36,$F$41))</f>
        <v>-533.82179022363027</v>
      </c>
      <c r="FQR88" s="294">
        <f>(FQR$87*$B101+SUM($F$8:$F$10)-((FQR$87*$B101+SUM($F$8:$F$10))/$F$11*$F$40)-($F$27*FQR$87/$D$7)-SUM($F$14:$F$26,$F$28:$F$33,$F$35:$F$36,$F$41))</f>
        <v>-533.82179022363027</v>
      </c>
      <c r="FQS88" s="294">
        <f>(FQS$87*$B101+SUM($F$8:$F$10)-((FQS$87*$B101+SUM($F$8:$F$10))/$F$11*$F$40)-($F$27*FQS$87/$D$7)-SUM($F$14:$F$26,$F$28:$F$33,$F$35:$F$36,$F$41))</f>
        <v>-533.82179022363027</v>
      </c>
      <c r="FQT88" s="294">
        <f>(FQT$87*$B101+SUM($F$8:$F$10)-((FQT$87*$B101+SUM($F$8:$F$10))/$F$11*$F$40)-($F$27*FQT$87/$D$7)-SUM($F$14:$F$26,$F$28:$F$33,$F$35:$F$36,$F$41))</f>
        <v>-533.82179022363027</v>
      </c>
      <c r="FQU88" s="294">
        <f>(FQU$87*$B101+SUM($F$8:$F$10)-((FQU$87*$B101+SUM($F$8:$F$10))/$F$11*$F$40)-($F$27*FQU$87/$D$7)-SUM($F$14:$F$26,$F$28:$F$33,$F$35:$F$36,$F$41))</f>
        <v>-533.82179022363027</v>
      </c>
      <c r="FQV88" s="294">
        <f>(FQV$87*$B101+SUM($F$8:$F$10)-((FQV$87*$B101+SUM($F$8:$F$10))/$F$11*$F$40)-($F$27*FQV$87/$D$7)-SUM($F$14:$F$26,$F$28:$F$33,$F$35:$F$36,$F$41))</f>
        <v>-533.82179022363027</v>
      </c>
      <c r="FQW88" s="294">
        <f>(FQW$87*$B101+SUM($F$8:$F$10)-((FQW$87*$B101+SUM($F$8:$F$10))/$F$11*$F$40)-($F$27*FQW$87/$D$7)-SUM($F$14:$F$26,$F$28:$F$33,$F$35:$F$36,$F$41))</f>
        <v>-533.82179022363027</v>
      </c>
      <c r="FQX88" s="294">
        <f>(FQX$87*$B101+SUM($F$8:$F$10)-((FQX$87*$B101+SUM($F$8:$F$10))/$F$11*$F$40)-($F$27*FQX$87/$D$7)-SUM($F$14:$F$26,$F$28:$F$33,$F$35:$F$36,$F$41))</f>
        <v>-533.82179022363027</v>
      </c>
      <c r="FQY88" s="294">
        <f>(FQY$87*$B101+SUM($F$8:$F$10)-((FQY$87*$B101+SUM($F$8:$F$10))/$F$11*$F$40)-($F$27*FQY$87/$D$7)-SUM($F$14:$F$26,$F$28:$F$33,$F$35:$F$36,$F$41))</f>
        <v>-533.82179022363027</v>
      </c>
      <c r="FQZ88" s="294">
        <f>(FQZ$87*$B101+SUM($F$8:$F$10)-((FQZ$87*$B101+SUM($F$8:$F$10))/$F$11*$F$40)-($F$27*FQZ$87/$D$7)-SUM($F$14:$F$26,$F$28:$F$33,$F$35:$F$36,$F$41))</f>
        <v>-533.82179022363027</v>
      </c>
      <c r="FRA88" s="294">
        <f>(FRA$87*$B101+SUM($F$8:$F$10)-((FRA$87*$B101+SUM($F$8:$F$10))/$F$11*$F$40)-($F$27*FRA$87/$D$7)-SUM($F$14:$F$26,$F$28:$F$33,$F$35:$F$36,$F$41))</f>
        <v>-533.82179022363027</v>
      </c>
      <c r="FRB88" s="294">
        <f>(FRB$87*$B101+SUM($F$8:$F$10)-((FRB$87*$B101+SUM($F$8:$F$10))/$F$11*$F$40)-($F$27*FRB$87/$D$7)-SUM($F$14:$F$26,$F$28:$F$33,$F$35:$F$36,$F$41))</f>
        <v>-533.82179022363027</v>
      </c>
      <c r="FRC88" s="294">
        <f>(FRC$87*$B101+SUM($F$8:$F$10)-((FRC$87*$B101+SUM($F$8:$F$10))/$F$11*$F$40)-($F$27*FRC$87/$D$7)-SUM($F$14:$F$26,$F$28:$F$33,$F$35:$F$36,$F$41))</f>
        <v>-533.82179022363027</v>
      </c>
      <c r="FRD88" s="294">
        <f>(FRD$87*$B101+SUM($F$8:$F$10)-((FRD$87*$B101+SUM($F$8:$F$10))/$F$11*$F$40)-($F$27*FRD$87/$D$7)-SUM($F$14:$F$26,$F$28:$F$33,$F$35:$F$36,$F$41))</f>
        <v>-533.82179022363027</v>
      </c>
      <c r="FRE88" s="294">
        <f>(FRE$87*$B101+SUM($F$8:$F$10)-((FRE$87*$B101+SUM($F$8:$F$10))/$F$11*$F$40)-($F$27*FRE$87/$D$7)-SUM($F$14:$F$26,$F$28:$F$33,$F$35:$F$36,$F$41))</f>
        <v>-533.82179022363027</v>
      </c>
      <c r="FRF88" s="294">
        <f>(FRF$87*$B101+SUM($F$8:$F$10)-((FRF$87*$B101+SUM($F$8:$F$10))/$F$11*$F$40)-($F$27*FRF$87/$D$7)-SUM($F$14:$F$26,$F$28:$F$33,$F$35:$F$36,$F$41))</f>
        <v>-533.82179022363027</v>
      </c>
      <c r="FRG88" s="294">
        <f>(FRG$87*$B101+SUM($F$8:$F$10)-((FRG$87*$B101+SUM($F$8:$F$10))/$F$11*$F$40)-($F$27*FRG$87/$D$7)-SUM($F$14:$F$26,$F$28:$F$33,$F$35:$F$36,$F$41))</f>
        <v>-533.82179022363027</v>
      </c>
      <c r="FRH88" s="294">
        <f>(FRH$87*$B101+SUM($F$8:$F$10)-((FRH$87*$B101+SUM($F$8:$F$10))/$F$11*$F$40)-($F$27*FRH$87/$D$7)-SUM($F$14:$F$26,$F$28:$F$33,$F$35:$F$36,$F$41))</f>
        <v>-533.82179022363027</v>
      </c>
      <c r="FRI88" s="294">
        <f>(FRI$87*$B101+SUM($F$8:$F$10)-((FRI$87*$B101+SUM($F$8:$F$10))/$F$11*$F$40)-($F$27*FRI$87/$D$7)-SUM($F$14:$F$26,$F$28:$F$33,$F$35:$F$36,$F$41))</f>
        <v>-533.82179022363027</v>
      </c>
      <c r="FRJ88" s="294">
        <f>(FRJ$87*$B101+SUM($F$8:$F$10)-((FRJ$87*$B101+SUM($F$8:$F$10))/$F$11*$F$40)-($F$27*FRJ$87/$D$7)-SUM($F$14:$F$26,$F$28:$F$33,$F$35:$F$36,$F$41))</f>
        <v>-533.82179022363027</v>
      </c>
      <c r="FRK88" s="294">
        <f>(FRK$87*$B101+SUM($F$8:$F$10)-((FRK$87*$B101+SUM($F$8:$F$10))/$F$11*$F$40)-($F$27*FRK$87/$D$7)-SUM($F$14:$F$26,$F$28:$F$33,$F$35:$F$36,$F$41))</f>
        <v>-533.82179022363027</v>
      </c>
      <c r="FRL88" s="294">
        <f>(FRL$87*$B101+SUM($F$8:$F$10)-((FRL$87*$B101+SUM($F$8:$F$10))/$F$11*$F$40)-($F$27*FRL$87/$D$7)-SUM($F$14:$F$26,$F$28:$F$33,$F$35:$F$36,$F$41))</f>
        <v>-533.82179022363027</v>
      </c>
      <c r="FRM88" s="294">
        <f>(FRM$87*$B101+SUM($F$8:$F$10)-((FRM$87*$B101+SUM($F$8:$F$10))/$F$11*$F$40)-($F$27*FRM$87/$D$7)-SUM($F$14:$F$26,$F$28:$F$33,$F$35:$F$36,$F$41))</f>
        <v>-533.82179022363027</v>
      </c>
      <c r="FRN88" s="294">
        <f>(FRN$87*$B101+SUM($F$8:$F$10)-((FRN$87*$B101+SUM($F$8:$F$10))/$F$11*$F$40)-($F$27*FRN$87/$D$7)-SUM($F$14:$F$26,$F$28:$F$33,$F$35:$F$36,$F$41))</f>
        <v>-533.82179022363027</v>
      </c>
      <c r="FRO88" s="294">
        <f>(FRO$87*$B101+SUM($F$8:$F$10)-((FRO$87*$B101+SUM($F$8:$F$10))/$F$11*$F$40)-($F$27*FRO$87/$D$7)-SUM($F$14:$F$26,$F$28:$F$33,$F$35:$F$36,$F$41))</f>
        <v>-533.82179022363027</v>
      </c>
      <c r="FRP88" s="294">
        <f>(FRP$87*$B101+SUM($F$8:$F$10)-((FRP$87*$B101+SUM($F$8:$F$10))/$F$11*$F$40)-($F$27*FRP$87/$D$7)-SUM($F$14:$F$26,$F$28:$F$33,$F$35:$F$36,$F$41))</f>
        <v>-533.82179022363027</v>
      </c>
      <c r="FRQ88" s="294">
        <f>(FRQ$87*$B101+SUM($F$8:$F$10)-((FRQ$87*$B101+SUM($F$8:$F$10))/$F$11*$F$40)-($F$27*FRQ$87/$D$7)-SUM($F$14:$F$26,$F$28:$F$33,$F$35:$F$36,$F$41))</f>
        <v>-533.82179022363027</v>
      </c>
      <c r="FRR88" s="294">
        <f>(FRR$87*$B101+SUM($F$8:$F$10)-((FRR$87*$B101+SUM($F$8:$F$10))/$F$11*$F$40)-($F$27*FRR$87/$D$7)-SUM($F$14:$F$26,$F$28:$F$33,$F$35:$F$36,$F$41))</f>
        <v>-533.82179022363027</v>
      </c>
      <c r="FRS88" s="294">
        <f>(FRS$87*$B101+SUM($F$8:$F$10)-((FRS$87*$B101+SUM($F$8:$F$10))/$F$11*$F$40)-($F$27*FRS$87/$D$7)-SUM($F$14:$F$26,$F$28:$F$33,$F$35:$F$36,$F$41))</f>
        <v>-533.82179022363027</v>
      </c>
      <c r="FRT88" s="294">
        <f>(FRT$87*$B101+SUM($F$8:$F$10)-((FRT$87*$B101+SUM($F$8:$F$10))/$F$11*$F$40)-($F$27*FRT$87/$D$7)-SUM($F$14:$F$26,$F$28:$F$33,$F$35:$F$36,$F$41))</f>
        <v>-533.82179022363027</v>
      </c>
      <c r="FRU88" s="294">
        <f>(FRU$87*$B101+SUM($F$8:$F$10)-((FRU$87*$B101+SUM($F$8:$F$10))/$F$11*$F$40)-($F$27*FRU$87/$D$7)-SUM($F$14:$F$26,$F$28:$F$33,$F$35:$F$36,$F$41))</f>
        <v>-533.82179022363027</v>
      </c>
      <c r="FRV88" s="294">
        <f>(FRV$87*$B101+SUM($F$8:$F$10)-((FRV$87*$B101+SUM($F$8:$F$10))/$F$11*$F$40)-($F$27*FRV$87/$D$7)-SUM($F$14:$F$26,$F$28:$F$33,$F$35:$F$36,$F$41))</f>
        <v>-533.82179022363027</v>
      </c>
      <c r="FRW88" s="294">
        <f>(FRW$87*$B101+SUM($F$8:$F$10)-((FRW$87*$B101+SUM($F$8:$F$10))/$F$11*$F$40)-($F$27*FRW$87/$D$7)-SUM($F$14:$F$26,$F$28:$F$33,$F$35:$F$36,$F$41))</f>
        <v>-533.82179022363027</v>
      </c>
      <c r="FRX88" s="294">
        <f>(FRX$87*$B101+SUM($F$8:$F$10)-((FRX$87*$B101+SUM($F$8:$F$10))/$F$11*$F$40)-($F$27*FRX$87/$D$7)-SUM($F$14:$F$26,$F$28:$F$33,$F$35:$F$36,$F$41))</f>
        <v>-533.82179022363027</v>
      </c>
      <c r="FRY88" s="294">
        <f>(FRY$87*$B101+SUM($F$8:$F$10)-((FRY$87*$B101+SUM($F$8:$F$10))/$F$11*$F$40)-($F$27*FRY$87/$D$7)-SUM($F$14:$F$26,$F$28:$F$33,$F$35:$F$36,$F$41))</f>
        <v>-533.82179022363027</v>
      </c>
      <c r="FRZ88" s="294">
        <f>(FRZ$87*$B101+SUM($F$8:$F$10)-((FRZ$87*$B101+SUM($F$8:$F$10))/$F$11*$F$40)-($F$27*FRZ$87/$D$7)-SUM($F$14:$F$26,$F$28:$F$33,$F$35:$F$36,$F$41))</f>
        <v>-533.82179022363027</v>
      </c>
      <c r="FSA88" s="294">
        <f>(FSA$87*$B101+SUM($F$8:$F$10)-((FSA$87*$B101+SUM($F$8:$F$10))/$F$11*$F$40)-($F$27*FSA$87/$D$7)-SUM($F$14:$F$26,$F$28:$F$33,$F$35:$F$36,$F$41))</f>
        <v>-533.82179022363027</v>
      </c>
      <c r="FSB88" s="294">
        <f>(FSB$87*$B101+SUM($F$8:$F$10)-((FSB$87*$B101+SUM($F$8:$F$10))/$F$11*$F$40)-($F$27*FSB$87/$D$7)-SUM($F$14:$F$26,$F$28:$F$33,$F$35:$F$36,$F$41))</f>
        <v>-533.82179022363027</v>
      </c>
      <c r="FSC88" s="294">
        <f>(FSC$87*$B101+SUM($F$8:$F$10)-((FSC$87*$B101+SUM($F$8:$F$10))/$F$11*$F$40)-($F$27*FSC$87/$D$7)-SUM($F$14:$F$26,$F$28:$F$33,$F$35:$F$36,$F$41))</f>
        <v>-533.82179022363027</v>
      </c>
      <c r="FSD88" s="294">
        <f>(FSD$87*$B101+SUM($F$8:$F$10)-((FSD$87*$B101+SUM($F$8:$F$10))/$F$11*$F$40)-($F$27*FSD$87/$D$7)-SUM($F$14:$F$26,$F$28:$F$33,$F$35:$F$36,$F$41))</f>
        <v>-533.82179022363027</v>
      </c>
      <c r="FSE88" s="294">
        <f>(FSE$87*$B101+SUM($F$8:$F$10)-((FSE$87*$B101+SUM($F$8:$F$10))/$F$11*$F$40)-($F$27*FSE$87/$D$7)-SUM($F$14:$F$26,$F$28:$F$33,$F$35:$F$36,$F$41))</f>
        <v>-533.82179022363027</v>
      </c>
      <c r="FSF88" s="294">
        <f>(FSF$87*$B101+SUM($F$8:$F$10)-((FSF$87*$B101+SUM($F$8:$F$10))/$F$11*$F$40)-($F$27*FSF$87/$D$7)-SUM($F$14:$F$26,$F$28:$F$33,$F$35:$F$36,$F$41))</f>
        <v>-533.82179022363027</v>
      </c>
      <c r="FSG88" s="294">
        <f>(FSG$87*$B101+SUM($F$8:$F$10)-((FSG$87*$B101+SUM($F$8:$F$10))/$F$11*$F$40)-($F$27*FSG$87/$D$7)-SUM($F$14:$F$26,$F$28:$F$33,$F$35:$F$36,$F$41))</f>
        <v>-533.82179022363027</v>
      </c>
      <c r="FSH88" s="294">
        <f>(FSH$87*$B101+SUM($F$8:$F$10)-((FSH$87*$B101+SUM($F$8:$F$10))/$F$11*$F$40)-($F$27*FSH$87/$D$7)-SUM($F$14:$F$26,$F$28:$F$33,$F$35:$F$36,$F$41))</f>
        <v>-533.82179022363027</v>
      </c>
      <c r="FSI88" s="294">
        <f>(FSI$87*$B101+SUM($F$8:$F$10)-((FSI$87*$B101+SUM($F$8:$F$10))/$F$11*$F$40)-($F$27*FSI$87/$D$7)-SUM($F$14:$F$26,$F$28:$F$33,$F$35:$F$36,$F$41))</f>
        <v>-533.82179022363027</v>
      </c>
      <c r="FSJ88" s="294">
        <f>(FSJ$87*$B101+SUM($F$8:$F$10)-((FSJ$87*$B101+SUM($F$8:$F$10))/$F$11*$F$40)-($F$27*FSJ$87/$D$7)-SUM($F$14:$F$26,$F$28:$F$33,$F$35:$F$36,$F$41))</f>
        <v>-533.82179022363027</v>
      </c>
      <c r="FSK88" s="294">
        <f>(FSK$87*$B101+SUM($F$8:$F$10)-((FSK$87*$B101+SUM($F$8:$F$10))/$F$11*$F$40)-($F$27*FSK$87/$D$7)-SUM($F$14:$F$26,$F$28:$F$33,$F$35:$F$36,$F$41))</f>
        <v>-533.82179022363027</v>
      </c>
      <c r="FSL88" s="294">
        <f>(FSL$87*$B101+SUM($F$8:$F$10)-((FSL$87*$B101+SUM($F$8:$F$10))/$F$11*$F$40)-($F$27*FSL$87/$D$7)-SUM($F$14:$F$26,$F$28:$F$33,$F$35:$F$36,$F$41))</f>
        <v>-533.82179022363027</v>
      </c>
      <c r="FSM88" s="294">
        <f>(FSM$87*$B101+SUM($F$8:$F$10)-((FSM$87*$B101+SUM($F$8:$F$10))/$F$11*$F$40)-($F$27*FSM$87/$D$7)-SUM($F$14:$F$26,$F$28:$F$33,$F$35:$F$36,$F$41))</f>
        <v>-533.82179022363027</v>
      </c>
      <c r="FSN88" s="294">
        <f>(FSN$87*$B101+SUM($F$8:$F$10)-((FSN$87*$B101+SUM($F$8:$F$10))/$F$11*$F$40)-($F$27*FSN$87/$D$7)-SUM($F$14:$F$26,$F$28:$F$33,$F$35:$F$36,$F$41))</f>
        <v>-533.82179022363027</v>
      </c>
      <c r="FSO88" s="294">
        <f>(FSO$87*$B101+SUM($F$8:$F$10)-((FSO$87*$B101+SUM($F$8:$F$10))/$F$11*$F$40)-($F$27*FSO$87/$D$7)-SUM($F$14:$F$26,$F$28:$F$33,$F$35:$F$36,$F$41))</f>
        <v>-533.82179022363027</v>
      </c>
      <c r="FSP88" s="294">
        <f>(FSP$87*$B101+SUM($F$8:$F$10)-((FSP$87*$B101+SUM($F$8:$F$10))/$F$11*$F$40)-($F$27*FSP$87/$D$7)-SUM($F$14:$F$26,$F$28:$F$33,$F$35:$F$36,$F$41))</f>
        <v>-533.82179022363027</v>
      </c>
      <c r="FSQ88" s="294">
        <f>(FSQ$87*$B101+SUM($F$8:$F$10)-((FSQ$87*$B101+SUM($F$8:$F$10))/$F$11*$F$40)-($F$27*FSQ$87/$D$7)-SUM($F$14:$F$26,$F$28:$F$33,$F$35:$F$36,$F$41))</f>
        <v>-533.82179022363027</v>
      </c>
      <c r="FSR88" s="294">
        <f>(FSR$87*$B101+SUM($F$8:$F$10)-((FSR$87*$B101+SUM($F$8:$F$10))/$F$11*$F$40)-($F$27*FSR$87/$D$7)-SUM($F$14:$F$26,$F$28:$F$33,$F$35:$F$36,$F$41))</f>
        <v>-533.82179022363027</v>
      </c>
      <c r="FSS88" s="294">
        <f>(FSS$87*$B101+SUM($F$8:$F$10)-((FSS$87*$B101+SUM($F$8:$F$10))/$F$11*$F$40)-($F$27*FSS$87/$D$7)-SUM($F$14:$F$26,$F$28:$F$33,$F$35:$F$36,$F$41))</f>
        <v>-533.82179022363027</v>
      </c>
      <c r="FST88" s="294">
        <f>(FST$87*$B101+SUM($F$8:$F$10)-((FST$87*$B101+SUM($F$8:$F$10))/$F$11*$F$40)-($F$27*FST$87/$D$7)-SUM($F$14:$F$26,$F$28:$F$33,$F$35:$F$36,$F$41))</f>
        <v>-533.82179022363027</v>
      </c>
      <c r="FSU88" s="294">
        <f>(FSU$87*$B101+SUM($F$8:$F$10)-((FSU$87*$B101+SUM($F$8:$F$10))/$F$11*$F$40)-($F$27*FSU$87/$D$7)-SUM($F$14:$F$26,$F$28:$F$33,$F$35:$F$36,$F$41))</f>
        <v>-533.82179022363027</v>
      </c>
      <c r="FSV88" s="294">
        <f>(FSV$87*$B101+SUM($F$8:$F$10)-((FSV$87*$B101+SUM($F$8:$F$10))/$F$11*$F$40)-($F$27*FSV$87/$D$7)-SUM($F$14:$F$26,$F$28:$F$33,$F$35:$F$36,$F$41))</f>
        <v>-533.82179022363027</v>
      </c>
      <c r="FSW88" s="294">
        <f>(FSW$87*$B101+SUM($F$8:$F$10)-((FSW$87*$B101+SUM($F$8:$F$10))/$F$11*$F$40)-($F$27*FSW$87/$D$7)-SUM($F$14:$F$26,$F$28:$F$33,$F$35:$F$36,$F$41))</f>
        <v>-533.82179022363027</v>
      </c>
      <c r="FSX88" s="294">
        <f>(FSX$87*$B101+SUM($F$8:$F$10)-((FSX$87*$B101+SUM($F$8:$F$10))/$F$11*$F$40)-($F$27*FSX$87/$D$7)-SUM($F$14:$F$26,$F$28:$F$33,$F$35:$F$36,$F$41))</f>
        <v>-533.82179022363027</v>
      </c>
      <c r="FSY88" s="294">
        <f>(FSY$87*$B101+SUM($F$8:$F$10)-((FSY$87*$B101+SUM($F$8:$F$10))/$F$11*$F$40)-($F$27*FSY$87/$D$7)-SUM($F$14:$F$26,$F$28:$F$33,$F$35:$F$36,$F$41))</f>
        <v>-533.82179022363027</v>
      </c>
      <c r="FSZ88" s="294">
        <f>(FSZ$87*$B101+SUM($F$8:$F$10)-((FSZ$87*$B101+SUM($F$8:$F$10))/$F$11*$F$40)-($F$27*FSZ$87/$D$7)-SUM($F$14:$F$26,$F$28:$F$33,$F$35:$F$36,$F$41))</f>
        <v>-533.82179022363027</v>
      </c>
      <c r="FTA88" s="294">
        <f>(FTA$87*$B101+SUM($F$8:$F$10)-((FTA$87*$B101+SUM($F$8:$F$10))/$F$11*$F$40)-($F$27*FTA$87/$D$7)-SUM($F$14:$F$26,$F$28:$F$33,$F$35:$F$36,$F$41))</f>
        <v>-533.82179022363027</v>
      </c>
      <c r="FTB88" s="294">
        <f>(FTB$87*$B101+SUM($F$8:$F$10)-((FTB$87*$B101+SUM($F$8:$F$10))/$F$11*$F$40)-($F$27*FTB$87/$D$7)-SUM($F$14:$F$26,$F$28:$F$33,$F$35:$F$36,$F$41))</f>
        <v>-533.82179022363027</v>
      </c>
      <c r="FTC88" s="294">
        <f>(FTC$87*$B101+SUM($F$8:$F$10)-((FTC$87*$B101+SUM($F$8:$F$10))/$F$11*$F$40)-($F$27*FTC$87/$D$7)-SUM($F$14:$F$26,$F$28:$F$33,$F$35:$F$36,$F$41))</f>
        <v>-533.82179022363027</v>
      </c>
      <c r="FTD88" s="294">
        <f>(FTD$87*$B101+SUM($F$8:$F$10)-((FTD$87*$B101+SUM($F$8:$F$10))/$F$11*$F$40)-($F$27*FTD$87/$D$7)-SUM($F$14:$F$26,$F$28:$F$33,$F$35:$F$36,$F$41))</f>
        <v>-533.82179022363027</v>
      </c>
      <c r="FTE88" s="294">
        <f>(FTE$87*$B101+SUM($F$8:$F$10)-((FTE$87*$B101+SUM($F$8:$F$10))/$F$11*$F$40)-($F$27*FTE$87/$D$7)-SUM($F$14:$F$26,$F$28:$F$33,$F$35:$F$36,$F$41))</f>
        <v>-533.82179022363027</v>
      </c>
      <c r="FTF88" s="294">
        <f>(FTF$87*$B101+SUM($F$8:$F$10)-((FTF$87*$B101+SUM($F$8:$F$10))/$F$11*$F$40)-($F$27*FTF$87/$D$7)-SUM($F$14:$F$26,$F$28:$F$33,$F$35:$F$36,$F$41))</f>
        <v>-533.82179022363027</v>
      </c>
      <c r="FTG88" s="294">
        <f>(FTG$87*$B101+SUM($F$8:$F$10)-((FTG$87*$B101+SUM($F$8:$F$10))/$F$11*$F$40)-($F$27*FTG$87/$D$7)-SUM($F$14:$F$26,$F$28:$F$33,$F$35:$F$36,$F$41))</f>
        <v>-533.82179022363027</v>
      </c>
      <c r="FTH88" s="294">
        <f>(FTH$87*$B101+SUM($F$8:$F$10)-((FTH$87*$B101+SUM($F$8:$F$10))/$F$11*$F$40)-($F$27*FTH$87/$D$7)-SUM($F$14:$F$26,$F$28:$F$33,$F$35:$F$36,$F$41))</f>
        <v>-533.82179022363027</v>
      </c>
      <c r="FTI88" s="294">
        <f>(FTI$87*$B101+SUM($F$8:$F$10)-((FTI$87*$B101+SUM($F$8:$F$10))/$F$11*$F$40)-($F$27*FTI$87/$D$7)-SUM($F$14:$F$26,$F$28:$F$33,$F$35:$F$36,$F$41))</f>
        <v>-533.82179022363027</v>
      </c>
      <c r="FTJ88" s="294">
        <f>(FTJ$87*$B101+SUM($F$8:$F$10)-((FTJ$87*$B101+SUM($F$8:$F$10))/$F$11*$F$40)-($F$27*FTJ$87/$D$7)-SUM($F$14:$F$26,$F$28:$F$33,$F$35:$F$36,$F$41))</f>
        <v>-533.82179022363027</v>
      </c>
      <c r="FTK88" s="294">
        <f>(FTK$87*$B101+SUM($F$8:$F$10)-((FTK$87*$B101+SUM($F$8:$F$10))/$F$11*$F$40)-($F$27*FTK$87/$D$7)-SUM($F$14:$F$26,$F$28:$F$33,$F$35:$F$36,$F$41))</f>
        <v>-533.82179022363027</v>
      </c>
      <c r="FTL88" s="294">
        <f>(FTL$87*$B101+SUM($F$8:$F$10)-((FTL$87*$B101+SUM($F$8:$F$10))/$F$11*$F$40)-($F$27*FTL$87/$D$7)-SUM($F$14:$F$26,$F$28:$F$33,$F$35:$F$36,$F$41))</f>
        <v>-533.82179022363027</v>
      </c>
      <c r="FTM88" s="294">
        <f>(FTM$87*$B101+SUM($F$8:$F$10)-((FTM$87*$B101+SUM($F$8:$F$10))/$F$11*$F$40)-($F$27*FTM$87/$D$7)-SUM($F$14:$F$26,$F$28:$F$33,$F$35:$F$36,$F$41))</f>
        <v>-533.82179022363027</v>
      </c>
      <c r="FTN88" s="294">
        <f>(FTN$87*$B101+SUM($F$8:$F$10)-((FTN$87*$B101+SUM($F$8:$F$10))/$F$11*$F$40)-($F$27*FTN$87/$D$7)-SUM($F$14:$F$26,$F$28:$F$33,$F$35:$F$36,$F$41))</f>
        <v>-533.82179022363027</v>
      </c>
      <c r="FTO88" s="294">
        <f>(FTO$87*$B101+SUM($F$8:$F$10)-((FTO$87*$B101+SUM($F$8:$F$10))/$F$11*$F$40)-($F$27*FTO$87/$D$7)-SUM($F$14:$F$26,$F$28:$F$33,$F$35:$F$36,$F$41))</f>
        <v>-533.82179022363027</v>
      </c>
      <c r="FTP88" s="294">
        <f>(FTP$87*$B101+SUM($F$8:$F$10)-((FTP$87*$B101+SUM($F$8:$F$10))/$F$11*$F$40)-($F$27*FTP$87/$D$7)-SUM($F$14:$F$26,$F$28:$F$33,$F$35:$F$36,$F$41))</f>
        <v>-533.82179022363027</v>
      </c>
      <c r="FTQ88" s="294">
        <f>(FTQ$87*$B101+SUM($F$8:$F$10)-((FTQ$87*$B101+SUM($F$8:$F$10))/$F$11*$F$40)-($F$27*FTQ$87/$D$7)-SUM($F$14:$F$26,$F$28:$F$33,$F$35:$F$36,$F$41))</f>
        <v>-533.82179022363027</v>
      </c>
      <c r="FTR88" s="294">
        <f>(FTR$87*$B101+SUM($F$8:$F$10)-((FTR$87*$B101+SUM($F$8:$F$10))/$F$11*$F$40)-($F$27*FTR$87/$D$7)-SUM($F$14:$F$26,$F$28:$F$33,$F$35:$F$36,$F$41))</f>
        <v>-533.82179022363027</v>
      </c>
      <c r="FTS88" s="294">
        <f>(FTS$87*$B101+SUM($F$8:$F$10)-((FTS$87*$B101+SUM($F$8:$F$10))/$F$11*$F$40)-($F$27*FTS$87/$D$7)-SUM($F$14:$F$26,$F$28:$F$33,$F$35:$F$36,$F$41))</f>
        <v>-533.82179022363027</v>
      </c>
      <c r="FTT88" s="294">
        <f>(FTT$87*$B101+SUM($F$8:$F$10)-((FTT$87*$B101+SUM($F$8:$F$10))/$F$11*$F$40)-($F$27*FTT$87/$D$7)-SUM($F$14:$F$26,$F$28:$F$33,$F$35:$F$36,$F$41))</f>
        <v>-533.82179022363027</v>
      </c>
      <c r="FTU88" s="294">
        <f>(FTU$87*$B101+SUM($F$8:$F$10)-((FTU$87*$B101+SUM($F$8:$F$10))/$F$11*$F$40)-($F$27*FTU$87/$D$7)-SUM($F$14:$F$26,$F$28:$F$33,$F$35:$F$36,$F$41))</f>
        <v>-533.82179022363027</v>
      </c>
      <c r="FTV88" s="294">
        <f>(FTV$87*$B101+SUM($F$8:$F$10)-((FTV$87*$B101+SUM($F$8:$F$10))/$F$11*$F$40)-($F$27*FTV$87/$D$7)-SUM($F$14:$F$26,$F$28:$F$33,$F$35:$F$36,$F$41))</f>
        <v>-533.82179022363027</v>
      </c>
      <c r="FTW88" s="294">
        <f>(FTW$87*$B101+SUM($F$8:$F$10)-((FTW$87*$B101+SUM($F$8:$F$10))/$F$11*$F$40)-($F$27*FTW$87/$D$7)-SUM($F$14:$F$26,$F$28:$F$33,$F$35:$F$36,$F$41))</f>
        <v>-533.82179022363027</v>
      </c>
      <c r="FTX88" s="294">
        <f>(FTX$87*$B101+SUM($F$8:$F$10)-((FTX$87*$B101+SUM($F$8:$F$10))/$F$11*$F$40)-($F$27*FTX$87/$D$7)-SUM($F$14:$F$26,$F$28:$F$33,$F$35:$F$36,$F$41))</f>
        <v>-533.82179022363027</v>
      </c>
      <c r="FTY88" s="294">
        <f>(FTY$87*$B101+SUM($F$8:$F$10)-((FTY$87*$B101+SUM($F$8:$F$10))/$F$11*$F$40)-($F$27*FTY$87/$D$7)-SUM($F$14:$F$26,$F$28:$F$33,$F$35:$F$36,$F$41))</f>
        <v>-533.82179022363027</v>
      </c>
      <c r="FTZ88" s="294">
        <f>(FTZ$87*$B101+SUM($F$8:$F$10)-((FTZ$87*$B101+SUM($F$8:$F$10))/$F$11*$F$40)-($F$27*FTZ$87/$D$7)-SUM($F$14:$F$26,$F$28:$F$33,$F$35:$F$36,$F$41))</f>
        <v>-533.82179022363027</v>
      </c>
      <c r="FUA88" s="294">
        <f>(FUA$87*$B101+SUM($F$8:$F$10)-((FUA$87*$B101+SUM($F$8:$F$10))/$F$11*$F$40)-($F$27*FUA$87/$D$7)-SUM($F$14:$F$26,$F$28:$F$33,$F$35:$F$36,$F$41))</f>
        <v>-533.82179022363027</v>
      </c>
      <c r="FUB88" s="294">
        <f>(FUB$87*$B101+SUM($F$8:$F$10)-((FUB$87*$B101+SUM($F$8:$F$10))/$F$11*$F$40)-($F$27*FUB$87/$D$7)-SUM($F$14:$F$26,$F$28:$F$33,$F$35:$F$36,$F$41))</f>
        <v>-533.82179022363027</v>
      </c>
      <c r="FUC88" s="294">
        <f>(FUC$87*$B101+SUM($F$8:$F$10)-((FUC$87*$B101+SUM($F$8:$F$10))/$F$11*$F$40)-($F$27*FUC$87/$D$7)-SUM($F$14:$F$26,$F$28:$F$33,$F$35:$F$36,$F$41))</f>
        <v>-533.82179022363027</v>
      </c>
      <c r="FUD88" s="294">
        <f>(FUD$87*$B101+SUM($F$8:$F$10)-((FUD$87*$B101+SUM($F$8:$F$10))/$F$11*$F$40)-($F$27*FUD$87/$D$7)-SUM($F$14:$F$26,$F$28:$F$33,$F$35:$F$36,$F$41))</f>
        <v>-533.82179022363027</v>
      </c>
      <c r="FUE88" s="294">
        <f>(FUE$87*$B101+SUM($F$8:$F$10)-((FUE$87*$B101+SUM($F$8:$F$10))/$F$11*$F$40)-($F$27*FUE$87/$D$7)-SUM($F$14:$F$26,$F$28:$F$33,$F$35:$F$36,$F$41))</f>
        <v>-533.82179022363027</v>
      </c>
      <c r="FUF88" s="294">
        <f>(FUF$87*$B101+SUM($F$8:$F$10)-((FUF$87*$B101+SUM($F$8:$F$10))/$F$11*$F$40)-($F$27*FUF$87/$D$7)-SUM($F$14:$F$26,$F$28:$F$33,$F$35:$F$36,$F$41))</f>
        <v>-533.82179022363027</v>
      </c>
      <c r="FUG88" s="294">
        <f>(FUG$87*$B101+SUM($F$8:$F$10)-((FUG$87*$B101+SUM($F$8:$F$10))/$F$11*$F$40)-($F$27*FUG$87/$D$7)-SUM($F$14:$F$26,$F$28:$F$33,$F$35:$F$36,$F$41))</f>
        <v>-533.82179022363027</v>
      </c>
      <c r="FUH88" s="294">
        <f>(FUH$87*$B101+SUM($F$8:$F$10)-((FUH$87*$B101+SUM($F$8:$F$10))/$F$11*$F$40)-($F$27*FUH$87/$D$7)-SUM($F$14:$F$26,$F$28:$F$33,$F$35:$F$36,$F$41))</f>
        <v>-533.82179022363027</v>
      </c>
      <c r="FUI88" s="294">
        <f>(FUI$87*$B101+SUM($F$8:$F$10)-((FUI$87*$B101+SUM($F$8:$F$10))/$F$11*$F$40)-($F$27*FUI$87/$D$7)-SUM($F$14:$F$26,$F$28:$F$33,$F$35:$F$36,$F$41))</f>
        <v>-533.82179022363027</v>
      </c>
      <c r="FUJ88" s="294">
        <f>(FUJ$87*$B101+SUM($F$8:$F$10)-((FUJ$87*$B101+SUM($F$8:$F$10))/$F$11*$F$40)-($F$27*FUJ$87/$D$7)-SUM($F$14:$F$26,$F$28:$F$33,$F$35:$F$36,$F$41))</f>
        <v>-533.82179022363027</v>
      </c>
      <c r="FUK88" s="294">
        <f>(FUK$87*$B101+SUM($F$8:$F$10)-((FUK$87*$B101+SUM($F$8:$F$10))/$F$11*$F$40)-($F$27*FUK$87/$D$7)-SUM($F$14:$F$26,$F$28:$F$33,$F$35:$F$36,$F$41))</f>
        <v>-533.82179022363027</v>
      </c>
      <c r="FUL88" s="294">
        <f>(FUL$87*$B101+SUM($F$8:$F$10)-((FUL$87*$B101+SUM($F$8:$F$10))/$F$11*$F$40)-($F$27*FUL$87/$D$7)-SUM($F$14:$F$26,$F$28:$F$33,$F$35:$F$36,$F$41))</f>
        <v>-533.82179022363027</v>
      </c>
      <c r="FUM88" s="294">
        <f>(FUM$87*$B101+SUM($F$8:$F$10)-((FUM$87*$B101+SUM($F$8:$F$10))/$F$11*$F$40)-($F$27*FUM$87/$D$7)-SUM($F$14:$F$26,$F$28:$F$33,$F$35:$F$36,$F$41))</f>
        <v>-533.82179022363027</v>
      </c>
      <c r="FUN88" s="294">
        <f>(FUN$87*$B101+SUM($F$8:$F$10)-((FUN$87*$B101+SUM($F$8:$F$10))/$F$11*$F$40)-($F$27*FUN$87/$D$7)-SUM($F$14:$F$26,$F$28:$F$33,$F$35:$F$36,$F$41))</f>
        <v>-533.82179022363027</v>
      </c>
      <c r="FUO88" s="294">
        <f>(FUO$87*$B101+SUM($F$8:$F$10)-((FUO$87*$B101+SUM($F$8:$F$10))/$F$11*$F$40)-($F$27*FUO$87/$D$7)-SUM($F$14:$F$26,$F$28:$F$33,$F$35:$F$36,$F$41))</f>
        <v>-533.82179022363027</v>
      </c>
      <c r="FUP88" s="294">
        <f>(FUP$87*$B101+SUM($F$8:$F$10)-((FUP$87*$B101+SUM($F$8:$F$10))/$F$11*$F$40)-($F$27*FUP$87/$D$7)-SUM($F$14:$F$26,$F$28:$F$33,$F$35:$F$36,$F$41))</f>
        <v>-533.82179022363027</v>
      </c>
      <c r="FUQ88" s="294">
        <f>(FUQ$87*$B101+SUM($F$8:$F$10)-((FUQ$87*$B101+SUM($F$8:$F$10))/$F$11*$F$40)-($F$27*FUQ$87/$D$7)-SUM($F$14:$F$26,$F$28:$F$33,$F$35:$F$36,$F$41))</f>
        <v>-533.82179022363027</v>
      </c>
      <c r="FUR88" s="294">
        <f>(FUR$87*$B101+SUM($F$8:$F$10)-((FUR$87*$B101+SUM($F$8:$F$10))/$F$11*$F$40)-($F$27*FUR$87/$D$7)-SUM($F$14:$F$26,$F$28:$F$33,$F$35:$F$36,$F$41))</f>
        <v>-533.82179022363027</v>
      </c>
      <c r="FUS88" s="294">
        <f>(FUS$87*$B101+SUM($F$8:$F$10)-((FUS$87*$B101+SUM($F$8:$F$10))/$F$11*$F$40)-($F$27*FUS$87/$D$7)-SUM($F$14:$F$26,$F$28:$F$33,$F$35:$F$36,$F$41))</f>
        <v>-533.82179022363027</v>
      </c>
      <c r="FUT88" s="294">
        <f>(FUT$87*$B101+SUM($F$8:$F$10)-((FUT$87*$B101+SUM($F$8:$F$10))/$F$11*$F$40)-($F$27*FUT$87/$D$7)-SUM($F$14:$F$26,$F$28:$F$33,$F$35:$F$36,$F$41))</f>
        <v>-533.82179022363027</v>
      </c>
      <c r="FUU88" s="294">
        <f>(FUU$87*$B101+SUM($F$8:$F$10)-((FUU$87*$B101+SUM($F$8:$F$10))/$F$11*$F$40)-($F$27*FUU$87/$D$7)-SUM($F$14:$F$26,$F$28:$F$33,$F$35:$F$36,$F$41))</f>
        <v>-533.82179022363027</v>
      </c>
      <c r="FUV88" s="294">
        <f>(FUV$87*$B101+SUM($F$8:$F$10)-((FUV$87*$B101+SUM($F$8:$F$10))/$F$11*$F$40)-($F$27*FUV$87/$D$7)-SUM($F$14:$F$26,$F$28:$F$33,$F$35:$F$36,$F$41))</f>
        <v>-533.82179022363027</v>
      </c>
      <c r="FUW88" s="294">
        <f>(FUW$87*$B101+SUM($F$8:$F$10)-((FUW$87*$B101+SUM($F$8:$F$10))/$F$11*$F$40)-($F$27*FUW$87/$D$7)-SUM($F$14:$F$26,$F$28:$F$33,$F$35:$F$36,$F$41))</f>
        <v>-533.82179022363027</v>
      </c>
      <c r="FUX88" s="294">
        <f>(FUX$87*$B101+SUM($F$8:$F$10)-((FUX$87*$B101+SUM($F$8:$F$10))/$F$11*$F$40)-($F$27*FUX$87/$D$7)-SUM($F$14:$F$26,$F$28:$F$33,$F$35:$F$36,$F$41))</f>
        <v>-533.82179022363027</v>
      </c>
      <c r="FUY88" s="294">
        <f>(FUY$87*$B101+SUM($F$8:$F$10)-((FUY$87*$B101+SUM($F$8:$F$10))/$F$11*$F$40)-($F$27*FUY$87/$D$7)-SUM($F$14:$F$26,$F$28:$F$33,$F$35:$F$36,$F$41))</f>
        <v>-533.82179022363027</v>
      </c>
      <c r="FUZ88" s="294">
        <f>(FUZ$87*$B101+SUM($F$8:$F$10)-((FUZ$87*$B101+SUM($F$8:$F$10))/$F$11*$F$40)-($F$27*FUZ$87/$D$7)-SUM($F$14:$F$26,$F$28:$F$33,$F$35:$F$36,$F$41))</f>
        <v>-533.82179022363027</v>
      </c>
      <c r="FVA88" s="294">
        <f>(FVA$87*$B101+SUM($F$8:$F$10)-((FVA$87*$B101+SUM($F$8:$F$10))/$F$11*$F$40)-($F$27*FVA$87/$D$7)-SUM($F$14:$F$26,$F$28:$F$33,$F$35:$F$36,$F$41))</f>
        <v>-533.82179022363027</v>
      </c>
      <c r="FVB88" s="294">
        <f>(FVB$87*$B101+SUM($F$8:$F$10)-((FVB$87*$B101+SUM($F$8:$F$10))/$F$11*$F$40)-($F$27*FVB$87/$D$7)-SUM($F$14:$F$26,$F$28:$F$33,$F$35:$F$36,$F$41))</f>
        <v>-533.82179022363027</v>
      </c>
      <c r="FVC88" s="294">
        <f>(FVC$87*$B101+SUM($F$8:$F$10)-((FVC$87*$B101+SUM($F$8:$F$10))/$F$11*$F$40)-($F$27*FVC$87/$D$7)-SUM($F$14:$F$26,$F$28:$F$33,$F$35:$F$36,$F$41))</f>
        <v>-533.82179022363027</v>
      </c>
      <c r="FVD88" s="294">
        <f>(FVD$87*$B101+SUM($F$8:$F$10)-((FVD$87*$B101+SUM($F$8:$F$10))/$F$11*$F$40)-($F$27*FVD$87/$D$7)-SUM($F$14:$F$26,$F$28:$F$33,$F$35:$F$36,$F$41))</f>
        <v>-533.82179022363027</v>
      </c>
      <c r="FVE88" s="294">
        <f>(FVE$87*$B101+SUM($F$8:$F$10)-((FVE$87*$B101+SUM($F$8:$F$10))/$F$11*$F$40)-($F$27*FVE$87/$D$7)-SUM($F$14:$F$26,$F$28:$F$33,$F$35:$F$36,$F$41))</f>
        <v>-533.82179022363027</v>
      </c>
      <c r="FVF88" s="294">
        <f>(FVF$87*$B101+SUM($F$8:$F$10)-((FVF$87*$B101+SUM($F$8:$F$10))/$F$11*$F$40)-($F$27*FVF$87/$D$7)-SUM($F$14:$F$26,$F$28:$F$33,$F$35:$F$36,$F$41))</f>
        <v>-533.82179022363027</v>
      </c>
      <c r="FVG88" s="294">
        <f>(FVG$87*$B101+SUM($F$8:$F$10)-((FVG$87*$B101+SUM($F$8:$F$10))/$F$11*$F$40)-($F$27*FVG$87/$D$7)-SUM($F$14:$F$26,$F$28:$F$33,$F$35:$F$36,$F$41))</f>
        <v>-533.82179022363027</v>
      </c>
      <c r="FVH88" s="294">
        <f>(FVH$87*$B101+SUM($F$8:$F$10)-((FVH$87*$B101+SUM($F$8:$F$10))/$F$11*$F$40)-($F$27*FVH$87/$D$7)-SUM($F$14:$F$26,$F$28:$F$33,$F$35:$F$36,$F$41))</f>
        <v>-533.82179022363027</v>
      </c>
      <c r="FVI88" s="294">
        <f>(FVI$87*$B101+SUM($F$8:$F$10)-((FVI$87*$B101+SUM($F$8:$F$10))/$F$11*$F$40)-($F$27*FVI$87/$D$7)-SUM($F$14:$F$26,$F$28:$F$33,$F$35:$F$36,$F$41))</f>
        <v>-533.82179022363027</v>
      </c>
      <c r="FVJ88" s="294">
        <f>(FVJ$87*$B101+SUM($F$8:$F$10)-((FVJ$87*$B101+SUM($F$8:$F$10))/$F$11*$F$40)-($F$27*FVJ$87/$D$7)-SUM($F$14:$F$26,$F$28:$F$33,$F$35:$F$36,$F$41))</f>
        <v>-533.82179022363027</v>
      </c>
      <c r="FVK88" s="294">
        <f>(FVK$87*$B101+SUM($F$8:$F$10)-((FVK$87*$B101+SUM($F$8:$F$10))/$F$11*$F$40)-($F$27*FVK$87/$D$7)-SUM($F$14:$F$26,$F$28:$F$33,$F$35:$F$36,$F$41))</f>
        <v>-533.82179022363027</v>
      </c>
      <c r="FVL88" s="294">
        <f>(FVL$87*$B101+SUM($F$8:$F$10)-((FVL$87*$B101+SUM($F$8:$F$10))/$F$11*$F$40)-($F$27*FVL$87/$D$7)-SUM($F$14:$F$26,$F$28:$F$33,$F$35:$F$36,$F$41))</f>
        <v>-533.82179022363027</v>
      </c>
      <c r="FVM88" s="294">
        <f>(FVM$87*$B101+SUM($F$8:$F$10)-((FVM$87*$B101+SUM($F$8:$F$10))/$F$11*$F$40)-($F$27*FVM$87/$D$7)-SUM($F$14:$F$26,$F$28:$F$33,$F$35:$F$36,$F$41))</f>
        <v>-533.82179022363027</v>
      </c>
      <c r="FVN88" s="294">
        <f>(FVN$87*$B101+SUM($F$8:$F$10)-((FVN$87*$B101+SUM($F$8:$F$10))/$F$11*$F$40)-($F$27*FVN$87/$D$7)-SUM($F$14:$F$26,$F$28:$F$33,$F$35:$F$36,$F$41))</f>
        <v>-533.82179022363027</v>
      </c>
      <c r="FVO88" s="294">
        <f>(FVO$87*$B101+SUM($F$8:$F$10)-((FVO$87*$B101+SUM($F$8:$F$10))/$F$11*$F$40)-($F$27*FVO$87/$D$7)-SUM($F$14:$F$26,$F$28:$F$33,$F$35:$F$36,$F$41))</f>
        <v>-533.82179022363027</v>
      </c>
      <c r="FVP88" s="294">
        <f>(FVP$87*$B101+SUM($F$8:$F$10)-((FVP$87*$B101+SUM($F$8:$F$10))/$F$11*$F$40)-($F$27*FVP$87/$D$7)-SUM($F$14:$F$26,$F$28:$F$33,$F$35:$F$36,$F$41))</f>
        <v>-533.82179022363027</v>
      </c>
      <c r="FVQ88" s="294">
        <f>(FVQ$87*$B101+SUM($F$8:$F$10)-((FVQ$87*$B101+SUM($F$8:$F$10))/$F$11*$F$40)-($F$27*FVQ$87/$D$7)-SUM($F$14:$F$26,$F$28:$F$33,$F$35:$F$36,$F$41))</f>
        <v>-533.82179022363027</v>
      </c>
      <c r="FVR88" s="294">
        <f>(FVR$87*$B101+SUM($F$8:$F$10)-((FVR$87*$B101+SUM($F$8:$F$10))/$F$11*$F$40)-($F$27*FVR$87/$D$7)-SUM($F$14:$F$26,$F$28:$F$33,$F$35:$F$36,$F$41))</f>
        <v>-533.82179022363027</v>
      </c>
      <c r="FVS88" s="294">
        <f>(FVS$87*$B101+SUM($F$8:$F$10)-((FVS$87*$B101+SUM($F$8:$F$10))/$F$11*$F$40)-($F$27*FVS$87/$D$7)-SUM($F$14:$F$26,$F$28:$F$33,$F$35:$F$36,$F$41))</f>
        <v>-533.82179022363027</v>
      </c>
      <c r="FVT88" s="294">
        <f>(FVT$87*$B101+SUM($F$8:$F$10)-((FVT$87*$B101+SUM($F$8:$F$10))/$F$11*$F$40)-($F$27*FVT$87/$D$7)-SUM($F$14:$F$26,$F$28:$F$33,$F$35:$F$36,$F$41))</f>
        <v>-533.82179022363027</v>
      </c>
      <c r="FVU88" s="294">
        <f>(FVU$87*$B101+SUM($F$8:$F$10)-((FVU$87*$B101+SUM($F$8:$F$10))/$F$11*$F$40)-($F$27*FVU$87/$D$7)-SUM($F$14:$F$26,$F$28:$F$33,$F$35:$F$36,$F$41))</f>
        <v>-533.82179022363027</v>
      </c>
      <c r="FVV88" s="294">
        <f>(FVV$87*$B101+SUM($F$8:$F$10)-((FVV$87*$B101+SUM($F$8:$F$10))/$F$11*$F$40)-($F$27*FVV$87/$D$7)-SUM($F$14:$F$26,$F$28:$F$33,$F$35:$F$36,$F$41))</f>
        <v>-533.82179022363027</v>
      </c>
      <c r="FVW88" s="294">
        <f>(FVW$87*$B101+SUM($F$8:$F$10)-((FVW$87*$B101+SUM($F$8:$F$10))/$F$11*$F$40)-($F$27*FVW$87/$D$7)-SUM($F$14:$F$26,$F$28:$F$33,$F$35:$F$36,$F$41))</f>
        <v>-533.82179022363027</v>
      </c>
      <c r="FVX88" s="294">
        <f>(FVX$87*$B101+SUM($F$8:$F$10)-((FVX$87*$B101+SUM($F$8:$F$10))/$F$11*$F$40)-($F$27*FVX$87/$D$7)-SUM($F$14:$F$26,$F$28:$F$33,$F$35:$F$36,$F$41))</f>
        <v>-533.82179022363027</v>
      </c>
      <c r="FVY88" s="294">
        <f>(FVY$87*$B101+SUM($F$8:$F$10)-((FVY$87*$B101+SUM($F$8:$F$10))/$F$11*$F$40)-($F$27*FVY$87/$D$7)-SUM($F$14:$F$26,$F$28:$F$33,$F$35:$F$36,$F$41))</f>
        <v>-533.82179022363027</v>
      </c>
      <c r="FVZ88" s="294">
        <f>(FVZ$87*$B101+SUM($F$8:$F$10)-((FVZ$87*$B101+SUM($F$8:$F$10))/$F$11*$F$40)-($F$27*FVZ$87/$D$7)-SUM($F$14:$F$26,$F$28:$F$33,$F$35:$F$36,$F$41))</f>
        <v>-533.82179022363027</v>
      </c>
      <c r="FWA88" s="294">
        <f>(FWA$87*$B101+SUM($F$8:$F$10)-((FWA$87*$B101+SUM($F$8:$F$10))/$F$11*$F$40)-($F$27*FWA$87/$D$7)-SUM($F$14:$F$26,$F$28:$F$33,$F$35:$F$36,$F$41))</f>
        <v>-533.82179022363027</v>
      </c>
      <c r="FWB88" s="294">
        <f>(FWB$87*$B101+SUM($F$8:$F$10)-((FWB$87*$B101+SUM($F$8:$F$10))/$F$11*$F$40)-($F$27*FWB$87/$D$7)-SUM($F$14:$F$26,$F$28:$F$33,$F$35:$F$36,$F$41))</f>
        <v>-533.82179022363027</v>
      </c>
      <c r="FWC88" s="294">
        <f>(FWC$87*$B101+SUM($F$8:$F$10)-((FWC$87*$B101+SUM($F$8:$F$10))/$F$11*$F$40)-($F$27*FWC$87/$D$7)-SUM($F$14:$F$26,$F$28:$F$33,$F$35:$F$36,$F$41))</f>
        <v>-533.82179022363027</v>
      </c>
      <c r="FWD88" s="294">
        <f>(FWD$87*$B101+SUM($F$8:$F$10)-((FWD$87*$B101+SUM($F$8:$F$10))/$F$11*$F$40)-($F$27*FWD$87/$D$7)-SUM($F$14:$F$26,$F$28:$F$33,$F$35:$F$36,$F$41))</f>
        <v>-533.82179022363027</v>
      </c>
      <c r="FWE88" s="294">
        <f>(FWE$87*$B101+SUM($F$8:$F$10)-((FWE$87*$B101+SUM($F$8:$F$10))/$F$11*$F$40)-($F$27*FWE$87/$D$7)-SUM($F$14:$F$26,$F$28:$F$33,$F$35:$F$36,$F$41))</f>
        <v>-533.82179022363027</v>
      </c>
      <c r="FWF88" s="294">
        <f>(FWF$87*$B101+SUM($F$8:$F$10)-((FWF$87*$B101+SUM($F$8:$F$10))/$F$11*$F$40)-($F$27*FWF$87/$D$7)-SUM($F$14:$F$26,$F$28:$F$33,$F$35:$F$36,$F$41))</f>
        <v>-533.82179022363027</v>
      </c>
      <c r="FWG88" s="294">
        <f>(FWG$87*$B101+SUM($F$8:$F$10)-((FWG$87*$B101+SUM($F$8:$F$10))/$F$11*$F$40)-($F$27*FWG$87/$D$7)-SUM($F$14:$F$26,$F$28:$F$33,$F$35:$F$36,$F$41))</f>
        <v>-533.82179022363027</v>
      </c>
      <c r="FWH88" s="294">
        <f>(FWH$87*$B101+SUM($F$8:$F$10)-((FWH$87*$B101+SUM($F$8:$F$10))/$F$11*$F$40)-($F$27*FWH$87/$D$7)-SUM($F$14:$F$26,$F$28:$F$33,$F$35:$F$36,$F$41))</f>
        <v>-533.82179022363027</v>
      </c>
      <c r="FWI88" s="294">
        <f>(FWI$87*$B101+SUM($F$8:$F$10)-((FWI$87*$B101+SUM($F$8:$F$10))/$F$11*$F$40)-($F$27*FWI$87/$D$7)-SUM($F$14:$F$26,$F$28:$F$33,$F$35:$F$36,$F$41))</f>
        <v>-533.82179022363027</v>
      </c>
      <c r="FWJ88" s="294">
        <f>(FWJ$87*$B101+SUM($F$8:$F$10)-((FWJ$87*$B101+SUM($F$8:$F$10))/$F$11*$F$40)-($F$27*FWJ$87/$D$7)-SUM($F$14:$F$26,$F$28:$F$33,$F$35:$F$36,$F$41))</f>
        <v>-533.82179022363027</v>
      </c>
      <c r="FWK88" s="294">
        <f>(FWK$87*$B101+SUM($F$8:$F$10)-((FWK$87*$B101+SUM($F$8:$F$10))/$F$11*$F$40)-($F$27*FWK$87/$D$7)-SUM($F$14:$F$26,$F$28:$F$33,$F$35:$F$36,$F$41))</f>
        <v>-533.82179022363027</v>
      </c>
      <c r="FWL88" s="294">
        <f>(FWL$87*$B101+SUM($F$8:$F$10)-((FWL$87*$B101+SUM($F$8:$F$10))/$F$11*$F$40)-($F$27*FWL$87/$D$7)-SUM($F$14:$F$26,$F$28:$F$33,$F$35:$F$36,$F$41))</f>
        <v>-533.82179022363027</v>
      </c>
      <c r="FWM88" s="294">
        <f>(FWM$87*$B101+SUM($F$8:$F$10)-((FWM$87*$B101+SUM($F$8:$F$10))/$F$11*$F$40)-($F$27*FWM$87/$D$7)-SUM($F$14:$F$26,$F$28:$F$33,$F$35:$F$36,$F$41))</f>
        <v>-533.82179022363027</v>
      </c>
      <c r="FWN88" s="294">
        <f>(FWN$87*$B101+SUM($F$8:$F$10)-((FWN$87*$B101+SUM($F$8:$F$10))/$F$11*$F$40)-($F$27*FWN$87/$D$7)-SUM($F$14:$F$26,$F$28:$F$33,$F$35:$F$36,$F$41))</f>
        <v>-533.82179022363027</v>
      </c>
      <c r="FWO88" s="294">
        <f>(FWO$87*$B101+SUM($F$8:$F$10)-((FWO$87*$B101+SUM($F$8:$F$10))/$F$11*$F$40)-($F$27*FWO$87/$D$7)-SUM($F$14:$F$26,$F$28:$F$33,$F$35:$F$36,$F$41))</f>
        <v>-533.82179022363027</v>
      </c>
      <c r="FWP88" s="294">
        <f>(FWP$87*$B101+SUM($F$8:$F$10)-((FWP$87*$B101+SUM($F$8:$F$10))/$F$11*$F$40)-($F$27*FWP$87/$D$7)-SUM($F$14:$F$26,$F$28:$F$33,$F$35:$F$36,$F$41))</f>
        <v>-533.82179022363027</v>
      </c>
      <c r="FWQ88" s="294">
        <f>(FWQ$87*$B101+SUM($F$8:$F$10)-((FWQ$87*$B101+SUM($F$8:$F$10))/$F$11*$F$40)-($F$27*FWQ$87/$D$7)-SUM($F$14:$F$26,$F$28:$F$33,$F$35:$F$36,$F$41))</f>
        <v>-533.82179022363027</v>
      </c>
      <c r="FWR88" s="294">
        <f>(FWR$87*$B101+SUM($F$8:$F$10)-((FWR$87*$B101+SUM($F$8:$F$10))/$F$11*$F$40)-($F$27*FWR$87/$D$7)-SUM($F$14:$F$26,$F$28:$F$33,$F$35:$F$36,$F$41))</f>
        <v>-533.82179022363027</v>
      </c>
      <c r="FWS88" s="294">
        <f>(FWS$87*$B101+SUM($F$8:$F$10)-((FWS$87*$B101+SUM($F$8:$F$10))/$F$11*$F$40)-($F$27*FWS$87/$D$7)-SUM($F$14:$F$26,$F$28:$F$33,$F$35:$F$36,$F$41))</f>
        <v>-533.82179022363027</v>
      </c>
      <c r="FWT88" s="294">
        <f>(FWT$87*$B101+SUM($F$8:$F$10)-((FWT$87*$B101+SUM($F$8:$F$10))/$F$11*$F$40)-($F$27*FWT$87/$D$7)-SUM($F$14:$F$26,$F$28:$F$33,$F$35:$F$36,$F$41))</f>
        <v>-533.82179022363027</v>
      </c>
      <c r="FWU88" s="294">
        <f>(FWU$87*$B101+SUM($F$8:$F$10)-((FWU$87*$B101+SUM($F$8:$F$10))/$F$11*$F$40)-($F$27*FWU$87/$D$7)-SUM($F$14:$F$26,$F$28:$F$33,$F$35:$F$36,$F$41))</f>
        <v>-533.82179022363027</v>
      </c>
      <c r="FWV88" s="294">
        <f>(FWV$87*$B101+SUM($F$8:$F$10)-((FWV$87*$B101+SUM($F$8:$F$10))/$F$11*$F$40)-($F$27*FWV$87/$D$7)-SUM($F$14:$F$26,$F$28:$F$33,$F$35:$F$36,$F$41))</f>
        <v>-533.82179022363027</v>
      </c>
      <c r="FWW88" s="294">
        <f>(FWW$87*$B101+SUM($F$8:$F$10)-((FWW$87*$B101+SUM($F$8:$F$10))/$F$11*$F$40)-($F$27*FWW$87/$D$7)-SUM($F$14:$F$26,$F$28:$F$33,$F$35:$F$36,$F$41))</f>
        <v>-533.82179022363027</v>
      </c>
      <c r="FWX88" s="294">
        <f>(FWX$87*$B101+SUM($F$8:$F$10)-((FWX$87*$B101+SUM($F$8:$F$10))/$F$11*$F$40)-($F$27*FWX$87/$D$7)-SUM($F$14:$F$26,$F$28:$F$33,$F$35:$F$36,$F$41))</f>
        <v>-533.82179022363027</v>
      </c>
      <c r="FWY88" s="294">
        <f>(FWY$87*$B101+SUM($F$8:$F$10)-((FWY$87*$B101+SUM($F$8:$F$10))/$F$11*$F$40)-($F$27*FWY$87/$D$7)-SUM($F$14:$F$26,$F$28:$F$33,$F$35:$F$36,$F$41))</f>
        <v>-533.82179022363027</v>
      </c>
      <c r="FWZ88" s="294">
        <f>(FWZ$87*$B101+SUM($F$8:$F$10)-((FWZ$87*$B101+SUM($F$8:$F$10))/$F$11*$F$40)-($F$27*FWZ$87/$D$7)-SUM($F$14:$F$26,$F$28:$F$33,$F$35:$F$36,$F$41))</f>
        <v>-533.82179022363027</v>
      </c>
      <c r="FXA88" s="294">
        <f>(FXA$87*$B101+SUM($F$8:$F$10)-((FXA$87*$B101+SUM($F$8:$F$10))/$F$11*$F$40)-($F$27*FXA$87/$D$7)-SUM($F$14:$F$26,$F$28:$F$33,$F$35:$F$36,$F$41))</f>
        <v>-533.82179022363027</v>
      </c>
      <c r="FXB88" s="294">
        <f>(FXB$87*$B101+SUM($F$8:$F$10)-((FXB$87*$B101+SUM($F$8:$F$10))/$F$11*$F$40)-($F$27*FXB$87/$D$7)-SUM($F$14:$F$26,$F$28:$F$33,$F$35:$F$36,$F$41))</f>
        <v>-533.82179022363027</v>
      </c>
      <c r="FXC88" s="294">
        <f>(FXC$87*$B101+SUM($F$8:$F$10)-((FXC$87*$B101+SUM($F$8:$F$10))/$F$11*$F$40)-($F$27*FXC$87/$D$7)-SUM($F$14:$F$26,$F$28:$F$33,$F$35:$F$36,$F$41))</f>
        <v>-533.82179022363027</v>
      </c>
      <c r="FXD88" s="294">
        <f>(FXD$87*$B101+SUM($F$8:$F$10)-((FXD$87*$B101+SUM($F$8:$F$10))/$F$11*$F$40)-($F$27*FXD$87/$D$7)-SUM($F$14:$F$26,$F$28:$F$33,$F$35:$F$36,$F$41))</f>
        <v>-533.82179022363027</v>
      </c>
      <c r="FXE88" s="294">
        <f>(FXE$87*$B101+SUM($F$8:$F$10)-((FXE$87*$B101+SUM($F$8:$F$10))/$F$11*$F$40)-($F$27*FXE$87/$D$7)-SUM($F$14:$F$26,$F$28:$F$33,$F$35:$F$36,$F$41))</f>
        <v>-533.82179022363027</v>
      </c>
      <c r="FXF88" s="294">
        <f>(FXF$87*$B101+SUM($F$8:$F$10)-((FXF$87*$B101+SUM($F$8:$F$10))/$F$11*$F$40)-($F$27*FXF$87/$D$7)-SUM($F$14:$F$26,$F$28:$F$33,$F$35:$F$36,$F$41))</f>
        <v>-533.82179022363027</v>
      </c>
      <c r="FXG88" s="294">
        <f>(FXG$87*$B101+SUM($F$8:$F$10)-((FXG$87*$B101+SUM($F$8:$F$10))/$F$11*$F$40)-($F$27*FXG$87/$D$7)-SUM($F$14:$F$26,$F$28:$F$33,$F$35:$F$36,$F$41))</f>
        <v>-533.82179022363027</v>
      </c>
      <c r="FXH88" s="294">
        <f>(FXH$87*$B101+SUM($F$8:$F$10)-((FXH$87*$B101+SUM($F$8:$F$10))/$F$11*$F$40)-($F$27*FXH$87/$D$7)-SUM($F$14:$F$26,$F$28:$F$33,$F$35:$F$36,$F$41))</f>
        <v>-533.82179022363027</v>
      </c>
      <c r="FXI88" s="294">
        <f>(FXI$87*$B101+SUM($F$8:$F$10)-((FXI$87*$B101+SUM($F$8:$F$10))/$F$11*$F$40)-($F$27*FXI$87/$D$7)-SUM($F$14:$F$26,$F$28:$F$33,$F$35:$F$36,$F$41))</f>
        <v>-533.82179022363027</v>
      </c>
      <c r="FXJ88" s="294">
        <f>(FXJ$87*$B101+SUM($F$8:$F$10)-((FXJ$87*$B101+SUM($F$8:$F$10))/$F$11*$F$40)-($F$27*FXJ$87/$D$7)-SUM($F$14:$F$26,$F$28:$F$33,$F$35:$F$36,$F$41))</f>
        <v>-533.82179022363027</v>
      </c>
      <c r="FXK88" s="294">
        <f>(FXK$87*$B101+SUM($F$8:$F$10)-((FXK$87*$B101+SUM($F$8:$F$10))/$F$11*$F$40)-($F$27*FXK$87/$D$7)-SUM($F$14:$F$26,$F$28:$F$33,$F$35:$F$36,$F$41))</f>
        <v>-533.82179022363027</v>
      </c>
      <c r="FXL88" s="294">
        <f>(FXL$87*$B101+SUM($F$8:$F$10)-((FXL$87*$B101+SUM($F$8:$F$10))/$F$11*$F$40)-($F$27*FXL$87/$D$7)-SUM($F$14:$F$26,$F$28:$F$33,$F$35:$F$36,$F$41))</f>
        <v>-533.82179022363027</v>
      </c>
      <c r="FXM88" s="294">
        <f>(FXM$87*$B101+SUM($F$8:$F$10)-((FXM$87*$B101+SUM($F$8:$F$10))/$F$11*$F$40)-($F$27*FXM$87/$D$7)-SUM($F$14:$F$26,$F$28:$F$33,$F$35:$F$36,$F$41))</f>
        <v>-533.82179022363027</v>
      </c>
      <c r="FXN88" s="294">
        <f>(FXN$87*$B101+SUM($F$8:$F$10)-((FXN$87*$B101+SUM($F$8:$F$10))/$F$11*$F$40)-($F$27*FXN$87/$D$7)-SUM($F$14:$F$26,$F$28:$F$33,$F$35:$F$36,$F$41))</f>
        <v>-533.82179022363027</v>
      </c>
      <c r="FXO88" s="294">
        <f>(FXO$87*$B101+SUM($F$8:$F$10)-((FXO$87*$B101+SUM($F$8:$F$10))/$F$11*$F$40)-($F$27*FXO$87/$D$7)-SUM($F$14:$F$26,$F$28:$F$33,$F$35:$F$36,$F$41))</f>
        <v>-533.82179022363027</v>
      </c>
      <c r="FXP88" s="294">
        <f>(FXP$87*$B101+SUM($F$8:$F$10)-((FXP$87*$B101+SUM($F$8:$F$10))/$F$11*$F$40)-($F$27*FXP$87/$D$7)-SUM($F$14:$F$26,$F$28:$F$33,$F$35:$F$36,$F$41))</f>
        <v>-533.82179022363027</v>
      </c>
      <c r="FXQ88" s="294">
        <f>(FXQ$87*$B101+SUM($F$8:$F$10)-((FXQ$87*$B101+SUM($F$8:$F$10))/$F$11*$F$40)-($F$27*FXQ$87/$D$7)-SUM($F$14:$F$26,$F$28:$F$33,$F$35:$F$36,$F$41))</f>
        <v>-533.82179022363027</v>
      </c>
      <c r="FXR88" s="294">
        <f>(FXR$87*$B101+SUM($F$8:$F$10)-((FXR$87*$B101+SUM($F$8:$F$10))/$F$11*$F$40)-($F$27*FXR$87/$D$7)-SUM($F$14:$F$26,$F$28:$F$33,$F$35:$F$36,$F$41))</f>
        <v>-533.82179022363027</v>
      </c>
      <c r="FXS88" s="294">
        <f>(FXS$87*$B101+SUM($F$8:$F$10)-((FXS$87*$B101+SUM($F$8:$F$10))/$F$11*$F$40)-($F$27*FXS$87/$D$7)-SUM($F$14:$F$26,$F$28:$F$33,$F$35:$F$36,$F$41))</f>
        <v>-533.82179022363027</v>
      </c>
      <c r="FXT88" s="294">
        <f>(FXT$87*$B101+SUM($F$8:$F$10)-((FXT$87*$B101+SUM($F$8:$F$10))/$F$11*$F$40)-($F$27*FXT$87/$D$7)-SUM($F$14:$F$26,$F$28:$F$33,$F$35:$F$36,$F$41))</f>
        <v>-533.82179022363027</v>
      </c>
      <c r="FXU88" s="294">
        <f>(FXU$87*$B101+SUM($F$8:$F$10)-((FXU$87*$B101+SUM($F$8:$F$10))/$F$11*$F$40)-($F$27*FXU$87/$D$7)-SUM($F$14:$F$26,$F$28:$F$33,$F$35:$F$36,$F$41))</f>
        <v>-533.82179022363027</v>
      </c>
      <c r="FXV88" s="294">
        <f>(FXV$87*$B101+SUM($F$8:$F$10)-((FXV$87*$B101+SUM($F$8:$F$10))/$F$11*$F$40)-($F$27*FXV$87/$D$7)-SUM($F$14:$F$26,$F$28:$F$33,$F$35:$F$36,$F$41))</f>
        <v>-533.82179022363027</v>
      </c>
      <c r="FXW88" s="294">
        <f>(FXW$87*$B101+SUM($F$8:$F$10)-((FXW$87*$B101+SUM($F$8:$F$10))/$F$11*$F$40)-($F$27*FXW$87/$D$7)-SUM($F$14:$F$26,$F$28:$F$33,$F$35:$F$36,$F$41))</f>
        <v>-533.82179022363027</v>
      </c>
      <c r="FXX88" s="294">
        <f>(FXX$87*$B101+SUM($F$8:$F$10)-((FXX$87*$B101+SUM($F$8:$F$10))/$F$11*$F$40)-($F$27*FXX$87/$D$7)-SUM($F$14:$F$26,$F$28:$F$33,$F$35:$F$36,$F$41))</f>
        <v>-533.82179022363027</v>
      </c>
      <c r="FXY88" s="294">
        <f>(FXY$87*$B101+SUM($F$8:$F$10)-((FXY$87*$B101+SUM($F$8:$F$10))/$F$11*$F$40)-($F$27*FXY$87/$D$7)-SUM($F$14:$F$26,$F$28:$F$33,$F$35:$F$36,$F$41))</f>
        <v>-533.82179022363027</v>
      </c>
      <c r="FXZ88" s="294">
        <f>(FXZ$87*$B101+SUM($F$8:$F$10)-((FXZ$87*$B101+SUM($F$8:$F$10))/$F$11*$F$40)-($F$27*FXZ$87/$D$7)-SUM($F$14:$F$26,$F$28:$F$33,$F$35:$F$36,$F$41))</f>
        <v>-533.82179022363027</v>
      </c>
      <c r="FYA88" s="294">
        <f>(FYA$87*$B101+SUM($F$8:$F$10)-((FYA$87*$B101+SUM($F$8:$F$10))/$F$11*$F$40)-($F$27*FYA$87/$D$7)-SUM($F$14:$F$26,$F$28:$F$33,$F$35:$F$36,$F$41))</f>
        <v>-533.82179022363027</v>
      </c>
      <c r="FYB88" s="294">
        <f>(FYB$87*$B101+SUM($F$8:$F$10)-((FYB$87*$B101+SUM($F$8:$F$10))/$F$11*$F$40)-($F$27*FYB$87/$D$7)-SUM($F$14:$F$26,$F$28:$F$33,$F$35:$F$36,$F$41))</f>
        <v>-533.82179022363027</v>
      </c>
      <c r="FYC88" s="294">
        <f>(FYC$87*$B101+SUM($F$8:$F$10)-((FYC$87*$B101+SUM($F$8:$F$10))/$F$11*$F$40)-($F$27*FYC$87/$D$7)-SUM($F$14:$F$26,$F$28:$F$33,$F$35:$F$36,$F$41))</f>
        <v>-533.82179022363027</v>
      </c>
      <c r="FYD88" s="294">
        <f>(FYD$87*$B101+SUM($F$8:$F$10)-((FYD$87*$B101+SUM($F$8:$F$10))/$F$11*$F$40)-($F$27*FYD$87/$D$7)-SUM($F$14:$F$26,$F$28:$F$33,$F$35:$F$36,$F$41))</f>
        <v>-533.82179022363027</v>
      </c>
      <c r="FYE88" s="294">
        <f>(FYE$87*$B101+SUM($F$8:$F$10)-((FYE$87*$B101+SUM($F$8:$F$10))/$F$11*$F$40)-($F$27*FYE$87/$D$7)-SUM($F$14:$F$26,$F$28:$F$33,$F$35:$F$36,$F$41))</f>
        <v>-533.82179022363027</v>
      </c>
      <c r="FYF88" s="294">
        <f>(FYF$87*$B101+SUM($F$8:$F$10)-((FYF$87*$B101+SUM($F$8:$F$10))/$F$11*$F$40)-($F$27*FYF$87/$D$7)-SUM($F$14:$F$26,$F$28:$F$33,$F$35:$F$36,$F$41))</f>
        <v>-533.82179022363027</v>
      </c>
      <c r="FYG88" s="294">
        <f>(FYG$87*$B101+SUM($F$8:$F$10)-((FYG$87*$B101+SUM($F$8:$F$10))/$F$11*$F$40)-($F$27*FYG$87/$D$7)-SUM($F$14:$F$26,$F$28:$F$33,$F$35:$F$36,$F$41))</f>
        <v>-533.82179022363027</v>
      </c>
      <c r="FYH88" s="294">
        <f>(FYH$87*$B101+SUM($F$8:$F$10)-((FYH$87*$B101+SUM($F$8:$F$10))/$F$11*$F$40)-($F$27*FYH$87/$D$7)-SUM($F$14:$F$26,$F$28:$F$33,$F$35:$F$36,$F$41))</f>
        <v>-533.82179022363027</v>
      </c>
      <c r="FYI88" s="294">
        <f>(FYI$87*$B101+SUM($F$8:$F$10)-((FYI$87*$B101+SUM($F$8:$F$10))/$F$11*$F$40)-($F$27*FYI$87/$D$7)-SUM($F$14:$F$26,$F$28:$F$33,$F$35:$F$36,$F$41))</f>
        <v>-533.82179022363027</v>
      </c>
      <c r="FYJ88" s="294">
        <f>(FYJ$87*$B101+SUM($F$8:$F$10)-((FYJ$87*$B101+SUM($F$8:$F$10))/$F$11*$F$40)-($F$27*FYJ$87/$D$7)-SUM($F$14:$F$26,$F$28:$F$33,$F$35:$F$36,$F$41))</f>
        <v>-533.82179022363027</v>
      </c>
      <c r="FYK88" s="294">
        <f>(FYK$87*$B101+SUM($F$8:$F$10)-((FYK$87*$B101+SUM($F$8:$F$10))/$F$11*$F$40)-($F$27*FYK$87/$D$7)-SUM($F$14:$F$26,$F$28:$F$33,$F$35:$F$36,$F$41))</f>
        <v>-533.82179022363027</v>
      </c>
      <c r="FYL88" s="294">
        <f>(FYL$87*$B101+SUM($F$8:$F$10)-((FYL$87*$B101+SUM($F$8:$F$10))/$F$11*$F$40)-($F$27*FYL$87/$D$7)-SUM($F$14:$F$26,$F$28:$F$33,$F$35:$F$36,$F$41))</f>
        <v>-533.82179022363027</v>
      </c>
      <c r="FYM88" s="294">
        <f>(FYM$87*$B101+SUM($F$8:$F$10)-((FYM$87*$B101+SUM($F$8:$F$10))/$F$11*$F$40)-($F$27*FYM$87/$D$7)-SUM($F$14:$F$26,$F$28:$F$33,$F$35:$F$36,$F$41))</f>
        <v>-533.82179022363027</v>
      </c>
      <c r="FYN88" s="294">
        <f>(FYN$87*$B101+SUM($F$8:$F$10)-((FYN$87*$B101+SUM($F$8:$F$10))/$F$11*$F$40)-($F$27*FYN$87/$D$7)-SUM($F$14:$F$26,$F$28:$F$33,$F$35:$F$36,$F$41))</f>
        <v>-533.82179022363027</v>
      </c>
      <c r="FYO88" s="294">
        <f>(FYO$87*$B101+SUM($F$8:$F$10)-((FYO$87*$B101+SUM($F$8:$F$10))/$F$11*$F$40)-($F$27*FYO$87/$D$7)-SUM($F$14:$F$26,$F$28:$F$33,$F$35:$F$36,$F$41))</f>
        <v>-533.82179022363027</v>
      </c>
      <c r="FYP88" s="294">
        <f>(FYP$87*$B101+SUM($F$8:$F$10)-((FYP$87*$B101+SUM($F$8:$F$10))/$F$11*$F$40)-($F$27*FYP$87/$D$7)-SUM($F$14:$F$26,$F$28:$F$33,$F$35:$F$36,$F$41))</f>
        <v>-533.82179022363027</v>
      </c>
      <c r="FYQ88" s="294">
        <f>(FYQ$87*$B101+SUM($F$8:$F$10)-((FYQ$87*$B101+SUM($F$8:$F$10))/$F$11*$F$40)-($F$27*FYQ$87/$D$7)-SUM($F$14:$F$26,$F$28:$F$33,$F$35:$F$36,$F$41))</f>
        <v>-533.82179022363027</v>
      </c>
      <c r="FYR88" s="294">
        <f>(FYR$87*$B101+SUM($F$8:$F$10)-((FYR$87*$B101+SUM($F$8:$F$10))/$F$11*$F$40)-($F$27*FYR$87/$D$7)-SUM($F$14:$F$26,$F$28:$F$33,$F$35:$F$36,$F$41))</f>
        <v>-533.82179022363027</v>
      </c>
      <c r="FYS88" s="294">
        <f>(FYS$87*$B101+SUM($F$8:$F$10)-((FYS$87*$B101+SUM($F$8:$F$10))/$F$11*$F$40)-($F$27*FYS$87/$D$7)-SUM($F$14:$F$26,$F$28:$F$33,$F$35:$F$36,$F$41))</f>
        <v>-533.82179022363027</v>
      </c>
      <c r="FYT88" s="294">
        <f>(FYT$87*$B101+SUM($F$8:$F$10)-((FYT$87*$B101+SUM($F$8:$F$10))/$F$11*$F$40)-($F$27*FYT$87/$D$7)-SUM($F$14:$F$26,$F$28:$F$33,$F$35:$F$36,$F$41))</f>
        <v>-533.82179022363027</v>
      </c>
      <c r="FYU88" s="294">
        <f>(FYU$87*$B101+SUM($F$8:$F$10)-((FYU$87*$B101+SUM($F$8:$F$10))/$F$11*$F$40)-($F$27*FYU$87/$D$7)-SUM($F$14:$F$26,$F$28:$F$33,$F$35:$F$36,$F$41))</f>
        <v>-533.82179022363027</v>
      </c>
      <c r="FYV88" s="294">
        <f>(FYV$87*$B101+SUM($F$8:$F$10)-((FYV$87*$B101+SUM($F$8:$F$10))/$F$11*$F$40)-($F$27*FYV$87/$D$7)-SUM($F$14:$F$26,$F$28:$F$33,$F$35:$F$36,$F$41))</f>
        <v>-533.82179022363027</v>
      </c>
      <c r="FYW88" s="294">
        <f>(FYW$87*$B101+SUM($F$8:$F$10)-((FYW$87*$B101+SUM($F$8:$F$10))/$F$11*$F$40)-($F$27*FYW$87/$D$7)-SUM($F$14:$F$26,$F$28:$F$33,$F$35:$F$36,$F$41))</f>
        <v>-533.82179022363027</v>
      </c>
      <c r="FYX88" s="294">
        <f>(FYX$87*$B101+SUM($F$8:$F$10)-((FYX$87*$B101+SUM($F$8:$F$10))/$F$11*$F$40)-($F$27*FYX$87/$D$7)-SUM($F$14:$F$26,$F$28:$F$33,$F$35:$F$36,$F$41))</f>
        <v>-533.82179022363027</v>
      </c>
      <c r="FYY88" s="294">
        <f>(FYY$87*$B101+SUM($F$8:$F$10)-((FYY$87*$B101+SUM($F$8:$F$10))/$F$11*$F$40)-($F$27*FYY$87/$D$7)-SUM($F$14:$F$26,$F$28:$F$33,$F$35:$F$36,$F$41))</f>
        <v>-533.82179022363027</v>
      </c>
      <c r="FYZ88" s="294">
        <f>(FYZ$87*$B101+SUM($F$8:$F$10)-((FYZ$87*$B101+SUM($F$8:$F$10))/$F$11*$F$40)-($F$27*FYZ$87/$D$7)-SUM($F$14:$F$26,$F$28:$F$33,$F$35:$F$36,$F$41))</f>
        <v>-533.82179022363027</v>
      </c>
      <c r="FZA88" s="294">
        <f>(FZA$87*$B101+SUM($F$8:$F$10)-((FZA$87*$B101+SUM($F$8:$F$10))/$F$11*$F$40)-($F$27*FZA$87/$D$7)-SUM($F$14:$F$26,$F$28:$F$33,$F$35:$F$36,$F$41))</f>
        <v>-533.82179022363027</v>
      </c>
      <c r="FZB88" s="294">
        <f>(FZB$87*$B101+SUM($F$8:$F$10)-((FZB$87*$B101+SUM($F$8:$F$10))/$F$11*$F$40)-($F$27*FZB$87/$D$7)-SUM($F$14:$F$26,$F$28:$F$33,$F$35:$F$36,$F$41))</f>
        <v>-533.82179022363027</v>
      </c>
      <c r="FZC88" s="294">
        <f>(FZC$87*$B101+SUM($F$8:$F$10)-((FZC$87*$B101+SUM($F$8:$F$10))/$F$11*$F$40)-($F$27*FZC$87/$D$7)-SUM($F$14:$F$26,$F$28:$F$33,$F$35:$F$36,$F$41))</f>
        <v>-533.82179022363027</v>
      </c>
      <c r="FZD88" s="294">
        <f>(FZD$87*$B101+SUM($F$8:$F$10)-((FZD$87*$B101+SUM($F$8:$F$10))/$F$11*$F$40)-($F$27*FZD$87/$D$7)-SUM($F$14:$F$26,$F$28:$F$33,$F$35:$F$36,$F$41))</f>
        <v>-533.82179022363027</v>
      </c>
      <c r="FZE88" s="294">
        <f>(FZE$87*$B101+SUM($F$8:$F$10)-((FZE$87*$B101+SUM($F$8:$F$10))/$F$11*$F$40)-($F$27*FZE$87/$D$7)-SUM($F$14:$F$26,$F$28:$F$33,$F$35:$F$36,$F$41))</f>
        <v>-533.82179022363027</v>
      </c>
      <c r="FZF88" s="294">
        <f>(FZF$87*$B101+SUM($F$8:$F$10)-((FZF$87*$B101+SUM($F$8:$F$10))/$F$11*$F$40)-($F$27*FZF$87/$D$7)-SUM($F$14:$F$26,$F$28:$F$33,$F$35:$F$36,$F$41))</f>
        <v>-533.82179022363027</v>
      </c>
      <c r="FZG88" s="294">
        <f>(FZG$87*$B101+SUM($F$8:$F$10)-((FZG$87*$B101+SUM($F$8:$F$10))/$F$11*$F$40)-($F$27*FZG$87/$D$7)-SUM($F$14:$F$26,$F$28:$F$33,$F$35:$F$36,$F$41))</f>
        <v>-533.82179022363027</v>
      </c>
      <c r="FZH88" s="294">
        <f>(FZH$87*$B101+SUM($F$8:$F$10)-((FZH$87*$B101+SUM($F$8:$F$10))/$F$11*$F$40)-($F$27*FZH$87/$D$7)-SUM($F$14:$F$26,$F$28:$F$33,$F$35:$F$36,$F$41))</f>
        <v>-533.82179022363027</v>
      </c>
      <c r="FZI88" s="294">
        <f>(FZI$87*$B101+SUM($F$8:$F$10)-((FZI$87*$B101+SUM($F$8:$F$10))/$F$11*$F$40)-($F$27*FZI$87/$D$7)-SUM($F$14:$F$26,$F$28:$F$33,$F$35:$F$36,$F$41))</f>
        <v>-533.82179022363027</v>
      </c>
      <c r="FZJ88" s="294">
        <f>(FZJ$87*$B101+SUM($F$8:$F$10)-((FZJ$87*$B101+SUM($F$8:$F$10))/$F$11*$F$40)-($F$27*FZJ$87/$D$7)-SUM($F$14:$F$26,$F$28:$F$33,$F$35:$F$36,$F$41))</f>
        <v>-533.82179022363027</v>
      </c>
      <c r="FZK88" s="294">
        <f>(FZK$87*$B101+SUM($F$8:$F$10)-((FZK$87*$B101+SUM($F$8:$F$10))/$F$11*$F$40)-($F$27*FZK$87/$D$7)-SUM($F$14:$F$26,$F$28:$F$33,$F$35:$F$36,$F$41))</f>
        <v>-533.82179022363027</v>
      </c>
      <c r="FZL88" s="294">
        <f>(FZL$87*$B101+SUM($F$8:$F$10)-((FZL$87*$B101+SUM($F$8:$F$10))/$F$11*$F$40)-($F$27*FZL$87/$D$7)-SUM($F$14:$F$26,$F$28:$F$33,$F$35:$F$36,$F$41))</f>
        <v>-533.82179022363027</v>
      </c>
      <c r="FZM88" s="294">
        <f>(FZM$87*$B101+SUM($F$8:$F$10)-((FZM$87*$B101+SUM($F$8:$F$10))/$F$11*$F$40)-($F$27*FZM$87/$D$7)-SUM($F$14:$F$26,$F$28:$F$33,$F$35:$F$36,$F$41))</f>
        <v>-533.82179022363027</v>
      </c>
      <c r="FZN88" s="294">
        <f>(FZN$87*$B101+SUM($F$8:$F$10)-((FZN$87*$B101+SUM($F$8:$F$10))/$F$11*$F$40)-($F$27*FZN$87/$D$7)-SUM($F$14:$F$26,$F$28:$F$33,$F$35:$F$36,$F$41))</f>
        <v>-533.82179022363027</v>
      </c>
      <c r="FZO88" s="294">
        <f>(FZO$87*$B101+SUM($F$8:$F$10)-((FZO$87*$B101+SUM($F$8:$F$10))/$F$11*$F$40)-($F$27*FZO$87/$D$7)-SUM($F$14:$F$26,$F$28:$F$33,$F$35:$F$36,$F$41))</f>
        <v>-533.82179022363027</v>
      </c>
      <c r="FZP88" s="294">
        <f>(FZP$87*$B101+SUM($F$8:$F$10)-((FZP$87*$B101+SUM($F$8:$F$10))/$F$11*$F$40)-($F$27*FZP$87/$D$7)-SUM($F$14:$F$26,$F$28:$F$33,$F$35:$F$36,$F$41))</f>
        <v>-533.82179022363027</v>
      </c>
      <c r="FZQ88" s="294">
        <f>(FZQ$87*$B101+SUM($F$8:$F$10)-((FZQ$87*$B101+SUM($F$8:$F$10))/$F$11*$F$40)-($F$27*FZQ$87/$D$7)-SUM($F$14:$F$26,$F$28:$F$33,$F$35:$F$36,$F$41))</f>
        <v>-533.82179022363027</v>
      </c>
      <c r="FZR88" s="294">
        <f>(FZR$87*$B101+SUM($F$8:$F$10)-((FZR$87*$B101+SUM($F$8:$F$10))/$F$11*$F$40)-($F$27*FZR$87/$D$7)-SUM($F$14:$F$26,$F$28:$F$33,$F$35:$F$36,$F$41))</f>
        <v>-533.82179022363027</v>
      </c>
      <c r="FZS88" s="294">
        <f>(FZS$87*$B101+SUM($F$8:$F$10)-((FZS$87*$B101+SUM($F$8:$F$10))/$F$11*$F$40)-($F$27*FZS$87/$D$7)-SUM($F$14:$F$26,$F$28:$F$33,$F$35:$F$36,$F$41))</f>
        <v>-533.82179022363027</v>
      </c>
      <c r="FZT88" s="294">
        <f>(FZT$87*$B101+SUM($F$8:$F$10)-((FZT$87*$B101+SUM($F$8:$F$10))/$F$11*$F$40)-($F$27*FZT$87/$D$7)-SUM($F$14:$F$26,$F$28:$F$33,$F$35:$F$36,$F$41))</f>
        <v>-533.82179022363027</v>
      </c>
      <c r="FZU88" s="294">
        <f>(FZU$87*$B101+SUM($F$8:$F$10)-((FZU$87*$B101+SUM($F$8:$F$10))/$F$11*$F$40)-($F$27*FZU$87/$D$7)-SUM($F$14:$F$26,$F$28:$F$33,$F$35:$F$36,$F$41))</f>
        <v>-533.82179022363027</v>
      </c>
      <c r="FZV88" s="294">
        <f>(FZV$87*$B101+SUM($F$8:$F$10)-((FZV$87*$B101+SUM($F$8:$F$10))/$F$11*$F$40)-($F$27*FZV$87/$D$7)-SUM($F$14:$F$26,$F$28:$F$33,$F$35:$F$36,$F$41))</f>
        <v>-533.82179022363027</v>
      </c>
      <c r="FZW88" s="294">
        <f>(FZW$87*$B101+SUM($F$8:$F$10)-((FZW$87*$B101+SUM($F$8:$F$10))/$F$11*$F$40)-($F$27*FZW$87/$D$7)-SUM($F$14:$F$26,$F$28:$F$33,$F$35:$F$36,$F$41))</f>
        <v>-533.82179022363027</v>
      </c>
      <c r="FZX88" s="294">
        <f>(FZX$87*$B101+SUM($F$8:$F$10)-((FZX$87*$B101+SUM($F$8:$F$10))/$F$11*$F$40)-($F$27*FZX$87/$D$7)-SUM($F$14:$F$26,$F$28:$F$33,$F$35:$F$36,$F$41))</f>
        <v>-533.82179022363027</v>
      </c>
      <c r="FZY88" s="294">
        <f>(FZY$87*$B101+SUM($F$8:$F$10)-((FZY$87*$B101+SUM($F$8:$F$10))/$F$11*$F$40)-($F$27*FZY$87/$D$7)-SUM($F$14:$F$26,$F$28:$F$33,$F$35:$F$36,$F$41))</f>
        <v>-533.82179022363027</v>
      </c>
      <c r="FZZ88" s="294">
        <f>(FZZ$87*$B101+SUM($F$8:$F$10)-((FZZ$87*$B101+SUM($F$8:$F$10))/$F$11*$F$40)-($F$27*FZZ$87/$D$7)-SUM($F$14:$F$26,$F$28:$F$33,$F$35:$F$36,$F$41))</f>
        <v>-533.82179022363027</v>
      </c>
      <c r="GAA88" s="294">
        <f>(GAA$87*$B101+SUM($F$8:$F$10)-((GAA$87*$B101+SUM($F$8:$F$10))/$F$11*$F$40)-($F$27*GAA$87/$D$7)-SUM($F$14:$F$26,$F$28:$F$33,$F$35:$F$36,$F$41))</f>
        <v>-533.82179022363027</v>
      </c>
      <c r="GAB88" s="294">
        <f>(GAB$87*$B101+SUM($F$8:$F$10)-((GAB$87*$B101+SUM($F$8:$F$10))/$F$11*$F$40)-($F$27*GAB$87/$D$7)-SUM($F$14:$F$26,$F$28:$F$33,$F$35:$F$36,$F$41))</f>
        <v>-533.82179022363027</v>
      </c>
      <c r="GAC88" s="294">
        <f>(GAC$87*$B101+SUM($F$8:$F$10)-((GAC$87*$B101+SUM($F$8:$F$10))/$F$11*$F$40)-($F$27*GAC$87/$D$7)-SUM($F$14:$F$26,$F$28:$F$33,$F$35:$F$36,$F$41))</f>
        <v>-533.82179022363027</v>
      </c>
      <c r="GAD88" s="294">
        <f>(GAD$87*$B101+SUM($F$8:$F$10)-((GAD$87*$B101+SUM($F$8:$F$10))/$F$11*$F$40)-($F$27*GAD$87/$D$7)-SUM($F$14:$F$26,$F$28:$F$33,$F$35:$F$36,$F$41))</f>
        <v>-533.82179022363027</v>
      </c>
      <c r="GAE88" s="294">
        <f>(GAE$87*$B101+SUM($F$8:$F$10)-((GAE$87*$B101+SUM($F$8:$F$10))/$F$11*$F$40)-($F$27*GAE$87/$D$7)-SUM($F$14:$F$26,$F$28:$F$33,$F$35:$F$36,$F$41))</f>
        <v>-533.82179022363027</v>
      </c>
      <c r="GAF88" s="294">
        <f>(GAF$87*$B101+SUM($F$8:$F$10)-((GAF$87*$B101+SUM($F$8:$F$10))/$F$11*$F$40)-($F$27*GAF$87/$D$7)-SUM($F$14:$F$26,$F$28:$F$33,$F$35:$F$36,$F$41))</f>
        <v>-533.82179022363027</v>
      </c>
      <c r="GAG88" s="294">
        <f>(GAG$87*$B101+SUM($F$8:$F$10)-((GAG$87*$B101+SUM($F$8:$F$10))/$F$11*$F$40)-($F$27*GAG$87/$D$7)-SUM($F$14:$F$26,$F$28:$F$33,$F$35:$F$36,$F$41))</f>
        <v>-533.82179022363027</v>
      </c>
      <c r="GAH88" s="294">
        <f>(GAH$87*$B101+SUM($F$8:$F$10)-((GAH$87*$B101+SUM($F$8:$F$10))/$F$11*$F$40)-($F$27*GAH$87/$D$7)-SUM($F$14:$F$26,$F$28:$F$33,$F$35:$F$36,$F$41))</f>
        <v>-533.82179022363027</v>
      </c>
      <c r="GAI88" s="294">
        <f>(GAI$87*$B101+SUM($F$8:$F$10)-((GAI$87*$B101+SUM($F$8:$F$10))/$F$11*$F$40)-($F$27*GAI$87/$D$7)-SUM($F$14:$F$26,$F$28:$F$33,$F$35:$F$36,$F$41))</f>
        <v>-533.82179022363027</v>
      </c>
      <c r="GAJ88" s="294">
        <f>(GAJ$87*$B101+SUM($F$8:$F$10)-((GAJ$87*$B101+SUM($F$8:$F$10))/$F$11*$F$40)-($F$27*GAJ$87/$D$7)-SUM($F$14:$F$26,$F$28:$F$33,$F$35:$F$36,$F$41))</f>
        <v>-533.82179022363027</v>
      </c>
      <c r="GAK88" s="294">
        <f>(GAK$87*$B101+SUM($F$8:$F$10)-((GAK$87*$B101+SUM($F$8:$F$10))/$F$11*$F$40)-($F$27*GAK$87/$D$7)-SUM($F$14:$F$26,$F$28:$F$33,$F$35:$F$36,$F$41))</f>
        <v>-533.82179022363027</v>
      </c>
      <c r="GAL88" s="294">
        <f>(GAL$87*$B101+SUM($F$8:$F$10)-((GAL$87*$B101+SUM($F$8:$F$10))/$F$11*$F$40)-($F$27*GAL$87/$D$7)-SUM($F$14:$F$26,$F$28:$F$33,$F$35:$F$36,$F$41))</f>
        <v>-533.82179022363027</v>
      </c>
      <c r="GAM88" s="294">
        <f>(GAM$87*$B101+SUM($F$8:$F$10)-((GAM$87*$B101+SUM($F$8:$F$10))/$F$11*$F$40)-($F$27*GAM$87/$D$7)-SUM($F$14:$F$26,$F$28:$F$33,$F$35:$F$36,$F$41))</f>
        <v>-533.82179022363027</v>
      </c>
      <c r="GAN88" s="294">
        <f>(GAN$87*$B101+SUM($F$8:$F$10)-((GAN$87*$B101+SUM($F$8:$F$10))/$F$11*$F$40)-($F$27*GAN$87/$D$7)-SUM($F$14:$F$26,$F$28:$F$33,$F$35:$F$36,$F$41))</f>
        <v>-533.82179022363027</v>
      </c>
      <c r="GAO88" s="294">
        <f>(GAO$87*$B101+SUM($F$8:$F$10)-((GAO$87*$B101+SUM($F$8:$F$10))/$F$11*$F$40)-($F$27*GAO$87/$D$7)-SUM($F$14:$F$26,$F$28:$F$33,$F$35:$F$36,$F$41))</f>
        <v>-533.82179022363027</v>
      </c>
      <c r="GAP88" s="294">
        <f>(GAP$87*$B101+SUM($F$8:$F$10)-((GAP$87*$B101+SUM($F$8:$F$10))/$F$11*$F$40)-($F$27*GAP$87/$D$7)-SUM($F$14:$F$26,$F$28:$F$33,$F$35:$F$36,$F$41))</f>
        <v>-533.82179022363027</v>
      </c>
      <c r="GAQ88" s="294">
        <f>(GAQ$87*$B101+SUM($F$8:$F$10)-((GAQ$87*$B101+SUM($F$8:$F$10))/$F$11*$F$40)-($F$27*GAQ$87/$D$7)-SUM($F$14:$F$26,$F$28:$F$33,$F$35:$F$36,$F$41))</f>
        <v>-533.82179022363027</v>
      </c>
      <c r="GAR88" s="294">
        <f>(GAR$87*$B101+SUM($F$8:$F$10)-((GAR$87*$B101+SUM($F$8:$F$10))/$F$11*$F$40)-($F$27*GAR$87/$D$7)-SUM($F$14:$F$26,$F$28:$F$33,$F$35:$F$36,$F$41))</f>
        <v>-533.82179022363027</v>
      </c>
      <c r="GAS88" s="294">
        <f>(GAS$87*$B101+SUM($F$8:$F$10)-((GAS$87*$B101+SUM($F$8:$F$10))/$F$11*$F$40)-($F$27*GAS$87/$D$7)-SUM($F$14:$F$26,$F$28:$F$33,$F$35:$F$36,$F$41))</f>
        <v>-533.82179022363027</v>
      </c>
      <c r="GAT88" s="294">
        <f>(GAT$87*$B101+SUM($F$8:$F$10)-((GAT$87*$B101+SUM($F$8:$F$10))/$F$11*$F$40)-($F$27*GAT$87/$D$7)-SUM($F$14:$F$26,$F$28:$F$33,$F$35:$F$36,$F$41))</f>
        <v>-533.82179022363027</v>
      </c>
      <c r="GAU88" s="294">
        <f>(GAU$87*$B101+SUM($F$8:$F$10)-((GAU$87*$B101+SUM($F$8:$F$10))/$F$11*$F$40)-($F$27*GAU$87/$D$7)-SUM($F$14:$F$26,$F$28:$F$33,$F$35:$F$36,$F$41))</f>
        <v>-533.82179022363027</v>
      </c>
      <c r="GAV88" s="294">
        <f>(GAV$87*$B101+SUM($F$8:$F$10)-((GAV$87*$B101+SUM($F$8:$F$10))/$F$11*$F$40)-($F$27*GAV$87/$D$7)-SUM($F$14:$F$26,$F$28:$F$33,$F$35:$F$36,$F$41))</f>
        <v>-533.82179022363027</v>
      </c>
      <c r="GAW88" s="294">
        <f>(GAW$87*$B101+SUM($F$8:$F$10)-((GAW$87*$B101+SUM($F$8:$F$10))/$F$11*$F$40)-($F$27*GAW$87/$D$7)-SUM($F$14:$F$26,$F$28:$F$33,$F$35:$F$36,$F$41))</f>
        <v>-533.82179022363027</v>
      </c>
      <c r="GAX88" s="294">
        <f>(GAX$87*$B101+SUM($F$8:$F$10)-((GAX$87*$B101+SUM($F$8:$F$10))/$F$11*$F$40)-($F$27*GAX$87/$D$7)-SUM($F$14:$F$26,$F$28:$F$33,$F$35:$F$36,$F$41))</f>
        <v>-533.82179022363027</v>
      </c>
      <c r="GAY88" s="294">
        <f>(GAY$87*$B101+SUM($F$8:$F$10)-((GAY$87*$B101+SUM($F$8:$F$10))/$F$11*$F$40)-($F$27*GAY$87/$D$7)-SUM($F$14:$F$26,$F$28:$F$33,$F$35:$F$36,$F$41))</f>
        <v>-533.82179022363027</v>
      </c>
      <c r="GAZ88" s="294">
        <f>(GAZ$87*$B101+SUM($F$8:$F$10)-((GAZ$87*$B101+SUM($F$8:$F$10))/$F$11*$F$40)-($F$27*GAZ$87/$D$7)-SUM($F$14:$F$26,$F$28:$F$33,$F$35:$F$36,$F$41))</f>
        <v>-533.82179022363027</v>
      </c>
      <c r="GBA88" s="294">
        <f>(GBA$87*$B101+SUM($F$8:$F$10)-((GBA$87*$B101+SUM($F$8:$F$10))/$F$11*$F$40)-($F$27*GBA$87/$D$7)-SUM($F$14:$F$26,$F$28:$F$33,$F$35:$F$36,$F$41))</f>
        <v>-533.82179022363027</v>
      </c>
      <c r="GBB88" s="294">
        <f>(GBB$87*$B101+SUM($F$8:$F$10)-((GBB$87*$B101+SUM($F$8:$F$10))/$F$11*$F$40)-($F$27*GBB$87/$D$7)-SUM($F$14:$F$26,$F$28:$F$33,$F$35:$F$36,$F$41))</f>
        <v>-533.82179022363027</v>
      </c>
      <c r="GBC88" s="294">
        <f>(GBC$87*$B101+SUM($F$8:$F$10)-((GBC$87*$B101+SUM($F$8:$F$10))/$F$11*$F$40)-($F$27*GBC$87/$D$7)-SUM($F$14:$F$26,$F$28:$F$33,$F$35:$F$36,$F$41))</f>
        <v>-533.82179022363027</v>
      </c>
      <c r="GBD88" s="294">
        <f>(GBD$87*$B101+SUM($F$8:$F$10)-((GBD$87*$B101+SUM($F$8:$F$10))/$F$11*$F$40)-($F$27*GBD$87/$D$7)-SUM($F$14:$F$26,$F$28:$F$33,$F$35:$F$36,$F$41))</f>
        <v>-533.82179022363027</v>
      </c>
      <c r="GBE88" s="294">
        <f>(GBE$87*$B101+SUM($F$8:$F$10)-((GBE$87*$B101+SUM($F$8:$F$10))/$F$11*$F$40)-($F$27*GBE$87/$D$7)-SUM($F$14:$F$26,$F$28:$F$33,$F$35:$F$36,$F$41))</f>
        <v>-533.82179022363027</v>
      </c>
      <c r="GBF88" s="294">
        <f>(GBF$87*$B101+SUM($F$8:$F$10)-((GBF$87*$B101+SUM($F$8:$F$10))/$F$11*$F$40)-($F$27*GBF$87/$D$7)-SUM($F$14:$F$26,$F$28:$F$33,$F$35:$F$36,$F$41))</f>
        <v>-533.82179022363027</v>
      </c>
      <c r="GBG88" s="294">
        <f>(GBG$87*$B101+SUM($F$8:$F$10)-((GBG$87*$B101+SUM($F$8:$F$10))/$F$11*$F$40)-($F$27*GBG$87/$D$7)-SUM($F$14:$F$26,$F$28:$F$33,$F$35:$F$36,$F$41))</f>
        <v>-533.82179022363027</v>
      </c>
      <c r="GBH88" s="294">
        <f>(GBH$87*$B101+SUM($F$8:$F$10)-((GBH$87*$B101+SUM($F$8:$F$10))/$F$11*$F$40)-($F$27*GBH$87/$D$7)-SUM($F$14:$F$26,$F$28:$F$33,$F$35:$F$36,$F$41))</f>
        <v>-533.82179022363027</v>
      </c>
      <c r="GBI88" s="294">
        <f>(GBI$87*$B101+SUM($F$8:$F$10)-((GBI$87*$B101+SUM($F$8:$F$10))/$F$11*$F$40)-($F$27*GBI$87/$D$7)-SUM($F$14:$F$26,$F$28:$F$33,$F$35:$F$36,$F$41))</f>
        <v>-533.82179022363027</v>
      </c>
      <c r="GBJ88" s="294">
        <f>(GBJ$87*$B101+SUM($F$8:$F$10)-((GBJ$87*$B101+SUM($F$8:$F$10))/$F$11*$F$40)-($F$27*GBJ$87/$D$7)-SUM($F$14:$F$26,$F$28:$F$33,$F$35:$F$36,$F$41))</f>
        <v>-533.82179022363027</v>
      </c>
      <c r="GBK88" s="294">
        <f>(GBK$87*$B101+SUM($F$8:$F$10)-((GBK$87*$B101+SUM($F$8:$F$10))/$F$11*$F$40)-($F$27*GBK$87/$D$7)-SUM($F$14:$F$26,$F$28:$F$33,$F$35:$F$36,$F$41))</f>
        <v>-533.82179022363027</v>
      </c>
      <c r="GBL88" s="294">
        <f>(GBL$87*$B101+SUM($F$8:$F$10)-((GBL$87*$B101+SUM($F$8:$F$10))/$F$11*$F$40)-($F$27*GBL$87/$D$7)-SUM($F$14:$F$26,$F$28:$F$33,$F$35:$F$36,$F$41))</f>
        <v>-533.82179022363027</v>
      </c>
      <c r="GBM88" s="294">
        <f>(GBM$87*$B101+SUM($F$8:$F$10)-((GBM$87*$B101+SUM($F$8:$F$10))/$F$11*$F$40)-($F$27*GBM$87/$D$7)-SUM($F$14:$F$26,$F$28:$F$33,$F$35:$F$36,$F$41))</f>
        <v>-533.82179022363027</v>
      </c>
      <c r="GBN88" s="294">
        <f>(GBN$87*$B101+SUM($F$8:$F$10)-((GBN$87*$B101+SUM($F$8:$F$10))/$F$11*$F$40)-($F$27*GBN$87/$D$7)-SUM($F$14:$F$26,$F$28:$F$33,$F$35:$F$36,$F$41))</f>
        <v>-533.82179022363027</v>
      </c>
      <c r="GBO88" s="294">
        <f>(GBO$87*$B101+SUM($F$8:$F$10)-((GBO$87*$B101+SUM($F$8:$F$10))/$F$11*$F$40)-($F$27*GBO$87/$D$7)-SUM($F$14:$F$26,$F$28:$F$33,$F$35:$F$36,$F$41))</f>
        <v>-533.82179022363027</v>
      </c>
      <c r="GBP88" s="294">
        <f>(GBP$87*$B101+SUM($F$8:$F$10)-((GBP$87*$B101+SUM($F$8:$F$10))/$F$11*$F$40)-($F$27*GBP$87/$D$7)-SUM($F$14:$F$26,$F$28:$F$33,$F$35:$F$36,$F$41))</f>
        <v>-533.82179022363027</v>
      </c>
      <c r="GBQ88" s="294">
        <f>(GBQ$87*$B101+SUM($F$8:$F$10)-((GBQ$87*$B101+SUM($F$8:$F$10))/$F$11*$F$40)-($F$27*GBQ$87/$D$7)-SUM($F$14:$F$26,$F$28:$F$33,$F$35:$F$36,$F$41))</f>
        <v>-533.82179022363027</v>
      </c>
      <c r="GBR88" s="294">
        <f>(GBR$87*$B101+SUM($F$8:$F$10)-((GBR$87*$B101+SUM($F$8:$F$10))/$F$11*$F$40)-($F$27*GBR$87/$D$7)-SUM($F$14:$F$26,$F$28:$F$33,$F$35:$F$36,$F$41))</f>
        <v>-533.82179022363027</v>
      </c>
      <c r="GBS88" s="294">
        <f>(GBS$87*$B101+SUM($F$8:$F$10)-((GBS$87*$B101+SUM($F$8:$F$10))/$F$11*$F$40)-($F$27*GBS$87/$D$7)-SUM($F$14:$F$26,$F$28:$F$33,$F$35:$F$36,$F$41))</f>
        <v>-533.82179022363027</v>
      </c>
      <c r="GBT88" s="294">
        <f>(GBT$87*$B101+SUM($F$8:$F$10)-((GBT$87*$B101+SUM($F$8:$F$10))/$F$11*$F$40)-($F$27*GBT$87/$D$7)-SUM($F$14:$F$26,$F$28:$F$33,$F$35:$F$36,$F$41))</f>
        <v>-533.82179022363027</v>
      </c>
      <c r="GBU88" s="294">
        <f>(GBU$87*$B101+SUM($F$8:$F$10)-((GBU$87*$B101+SUM($F$8:$F$10))/$F$11*$F$40)-($F$27*GBU$87/$D$7)-SUM($F$14:$F$26,$F$28:$F$33,$F$35:$F$36,$F$41))</f>
        <v>-533.82179022363027</v>
      </c>
      <c r="GBV88" s="294">
        <f>(GBV$87*$B101+SUM($F$8:$F$10)-((GBV$87*$B101+SUM($F$8:$F$10))/$F$11*$F$40)-($F$27*GBV$87/$D$7)-SUM($F$14:$F$26,$F$28:$F$33,$F$35:$F$36,$F$41))</f>
        <v>-533.82179022363027</v>
      </c>
      <c r="GBW88" s="294">
        <f>(GBW$87*$B101+SUM($F$8:$F$10)-((GBW$87*$B101+SUM($F$8:$F$10))/$F$11*$F$40)-($F$27*GBW$87/$D$7)-SUM($F$14:$F$26,$F$28:$F$33,$F$35:$F$36,$F$41))</f>
        <v>-533.82179022363027</v>
      </c>
      <c r="GBX88" s="294">
        <f>(GBX$87*$B101+SUM($F$8:$F$10)-((GBX$87*$B101+SUM($F$8:$F$10))/$F$11*$F$40)-($F$27*GBX$87/$D$7)-SUM($F$14:$F$26,$F$28:$F$33,$F$35:$F$36,$F$41))</f>
        <v>-533.82179022363027</v>
      </c>
      <c r="GBY88" s="294">
        <f>(GBY$87*$B101+SUM($F$8:$F$10)-((GBY$87*$B101+SUM($F$8:$F$10))/$F$11*$F$40)-($F$27*GBY$87/$D$7)-SUM($F$14:$F$26,$F$28:$F$33,$F$35:$F$36,$F$41))</f>
        <v>-533.82179022363027</v>
      </c>
      <c r="GBZ88" s="294">
        <f>(GBZ$87*$B101+SUM($F$8:$F$10)-((GBZ$87*$B101+SUM($F$8:$F$10))/$F$11*$F$40)-($F$27*GBZ$87/$D$7)-SUM($F$14:$F$26,$F$28:$F$33,$F$35:$F$36,$F$41))</f>
        <v>-533.82179022363027</v>
      </c>
      <c r="GCA88" s="294">
        <f>(GCA$87*$B101+SUM($F$8:$F$10)-((GCA$87*$B101+SUM($F$8:$F$10))/$F$11*$F$40)-($F$27*GCA$87/$D$7)-SUM($F$14:$F$26,$F$28:$F$33,$F$35:$F$36,$F$41))</f>
        <v>-533.82179022363027</v>
      </c>
      <c r="GCB88" s="294">
        <f>(GCB$87*$B101+SUM($F$8:$F$10)-((GCB$87*$B101+SUM($F$8:$F$10))/$F$11*$F$40)-($F$27*GCB$87/$D$7)-SUM($F$14:$F$26,$F$28:$F$33,$F$35:$F$36,$F$41))</f>
        <v>-533.82179022363027</v>
      </c>
      <c r="GCC88" s="294">
        <f>(GCC$87*$B101+SUM($F$8:$F$10)-((GCC$87*$B101+SUM($F$8:$F$10))/$F$11*$F$40)-($F$27*GCC$87/$D$7)-SUM($F$14:$F$26,$F$28:$F$33,$F$35:$F$36,$F$41))</f>
        <v>-533.82179022363027</v>
      </c>
      <c r="GCD88" s="294">
        <f>(GCD$87*$B101+SUM($F$8:$F$10)-((GCD$87*$B101+SUM($F$8:$F$10))/$F$11*$F$40)-($F$27*GCD$87/$D$7)-SUM($F$14:$F$26,$F$28:$F$33,$F$35:$F$36,$F$41))</f>
        <v>-533.82179022363027</v>
      </c>
      <c r="GCE88" s="294">
        <f>(GCE$87*$B101+SUM($F$8:$F$10)-((GCE$87*$B101+SUM($F$8:$F$10))/$F$11*$F$40)-($F$27*GCE$87/$D$7)-SUM($F$14:$F$26,$F$28:$F$33,$F$35:$F$36,$F$41))</f>
        <v>-533.82179022363027</v>
      </c>
      <c r="GCF88" s="294">
        <f>(GCF$87*$B101+SUM($F$8:$F$10)-((GCF$87*$B101+SUM($F$8:$F$10))/$F$11*$F$40)-($F$27*GCF$87/$D$7)-SUM($F$14:$F$26,$F$28:$F$33,$F$35:$F$36,$F$41))</f>
        <v>-533.82179022363027</v>
      </c>
      <c r="GCG88" s="294">
        <f>(GCG$87*$B101+SUM($F$8:$F$10)-((GCG$87*$B101+SUM($F$8:$F$10))/$F$11*$F$40)-($F$27*GCG$87/$D$7)-SUM($F$14:$F$26,$F$28:$F$33,$F$35:$F$36,$F$41))</f>
        <v>-533.82179022363027</v>
      </c>
      <c r="GCH88" s="294">
        <f>(GCH$87*$B101+SUM($F$8:$F$10)-((GCH$87*$B101+SUM($F$8:$F$10))/$F$11*$F$40)-($F$27*GCH$87/$D$7)-SUM($F$14:$F$26,$F$28:$F$33,$F$35:$F$36,$F$41))</f>
        <v>-533.82179022363027</v>
      </c>
      <c r="GCI88" s="294">
        <f>(GCI$87*$B101+SUM($F$8:$F$10)-((GCI$87*$B101+SUM($F$8:$F$10))/$F$11*$F$40)-($F$27*GCI$87/$D$7)-SUM($F$14:$F$26,$F$28:$F$33,$F$35:$F$36,$F$41))</f>
        <v>-533.82179022363027</v>
      </c>
      <c r="GCJ88" s="294">
        <f>(GCJ$87*$B101+SUM($F$8:$F$10)-((GCJ$87*$B101+SUM($F$8:$F$10))/$F$11*$F$40)-($F$27*GCJ$87/$D$7)-SUM($F$14:$F$26,$F$28:$F$33,$F$35:$F$36,$F$41))</f>
        <v>-533.82179022363027</v>
      </c>
      <c r="GCK88" s="294">
        <f>(GCK$87*$B101+SUM($F$8:$F$10)-((GCK$87*$B101+SUM($F$8:$F$10))/$F$11*$F$40)-($F$27*GCK$87/$D$7)-SUM($F$14:$F$26,$F$28:$F$33,$F$35:$F$36,$F$41))</f>
        <v>-533.82179022363027</v>
      </c>
      <c r="GCL88" s="294">
        <f>(GCL$87*$B101+SUM($F$8:$F$10)-((GCL$87*$B101+SUM($F$8:$F$10))/$F$11*$F$40)-($F$27*GCL$87/$D$7)-SUM($F$14:$F$26,$F$28:$F$33,$F$35:$F$36,$F$41))</f>
        <v>-533.82179022363027</v>
      </c>
      <c r="GCM88" s="294">
        <f>(GCM$87*$B101+SUM($F$8:$F$10)-((GCM$87*$B101+SUM($F$8:$F$10))/$F$11*$F$40)-($F$27*GCM$87/$D$7)-SUM($F$14:$F$26,$F$28:$F$33,$F$35:$F$36,$F$41))</f>
        <v>-533.82179022363027</v>
      </c>
      <c r="GCN88" s="294">
        <f>(GCN$87*$B101+SUM($F$8:$F$10)-((GCN$87*$B101+SUM($F$8:$F$10))/$F$11*$F$40)-($F$27*GCN$87/$D$7)-SUM($F$14:$F$26,$F$28:$F$33,$F$35:$F$36,$F$41))</f>
        <v>-533.82179022363027</v>
      </c>
      <c r="GCO88" s="294">
        <f>(GCO$87*$B101+SUM($F$8:$F$10)-((GCO$87*$B101+SUM($F$8:$F$10))/$F$11*$F$40)-($F$27*GCO$87/$D$7)-SUM($F$14:$F$26,$F$28:$F$33,$F$35:$F$36,$F$41))</f>
        <v>-533.82179022363027</v>
      </c>
      <c r="GCP88" s="294">
        <f>(GCP$87*$B101+SUM($F$8:$F$10)-((GCP$87*$B101+SUM($F$8:$F$10))/$F$11*$F$40)-($F$27*GCP$87/$D$7)-SUM($F$14:$F$26,$F$28:$F$33,$F$35:$F$36,$F$41))</f>
        <v>-533.82179022363027</v>
      </c>
      <c r="GCQ88" s="294">
        <f>(GCQ$87*$B101+SUM($F$8:$F$10)-((GCQ$87*$B101+SUM($F$8:$F$10))/$F$11*$F$40)-($F$27*GCQ$87/$D$7)-SUM($F$14:$F$26,$F$28:$F$33,$F$35:$F$36,$F$41))</f>
        <v>-533.82179022363027</v>
      </c>
      <c r="GCR88" s="294">
        <f>(GCR$87*$B101+SUM($F$8:$F$10)-((GCR$87*$B101+SUM($F$8:$F$10))/$F$11*$F$40)-($F$27*GCR$87/$D$7)-SUM($F$14:$F$26,$F$28:$F$33,$F$35:$F$36,$F$41))</f>
        <v>-533.82179022363027</v>
      </c>
      <c r="GCS88" s="294">
        <f>(GCS$87*$B101+SUM($F$8:$F$10)-((GCS$87*$B101+SUM($F$8:$F$10))/$F$11*$F$40)-($F$27*GCS$87/$D$7)-SUM($F$14:$F$26,$F$28:$F$33,$F$35:$F$36,$F$41))</f>
        <v>-533.82179022363027</v>
      </c>
      <c r="GCT88" s="294">
        <f>(GCT$87*$B101+SUM($F$8:$F$10)-((GCT$87*$B101+SUM($F$8:$F$10))/$F$11*$F$40)-($F$27*GCT$87/$D$7)-SUM($F$14:$F$26,$F$28:$F$33,$F$35:$F$36,$F$41))</f>
        <v>-533.82179022363027</v>
      </c>
      <c r="GCU88" s="294">
        <f>(GCU$87*$B101+SUM($F$8:$F$10)-((GCU$87*$B101+SUM($F$8:$F$10))/$F$11*$F$40)-($F$27*GCU$87/$D$7)-SUM($F$14:$F$26,$F$28:$F$33,$F$35:$F$36,$F$41))</f>
        <v>-533.82179022363027</v>
      </c>
      <c r="GCV88" s="294">
        <f>(GCV$87*$B101+SUM($F$8:$F$10)-((GCV$87*$B101+SUM($F$8:$F$10))/$F$11*$F$40)-($F$27*GCV$87/$D$7)-SUM($F$14:$F$26,$F$28:$F$33,$F$35:$F$36,$F$41))</f>
        <v>-533.82179022363027</v>
      </c>
      <c r="GCW88" s="294">
        <f>(GCW$87*$B101+SUM($F$8:$F$10)-((GCW$87*$B101+SUM($F$8:$F$10))/$F$11*$F$40)-($F$27*GCW$87/$D$7)-SUM($F$14:$F$26,$F$28:$F$33,$F$35:$F$36,$F$41))</f>
        <v>-533.82179022363027</v>
      </c>
      <c r="GCX88" s="294">
        <f>(GCX$87*$B101+SUM($F$8:$F$10)-((GCX$87*$B101+SUM($F$8:$F$10))/$F$11*$F$40)-($F$27*GCX$87/$D$7)-SUM($F$14:$F$26,$F$28:$F$33,$F$35:$F$36,$F$41))</f>
        <v>-533.82179022363027</v>
      </c>
      <c r="GCY88" s="294">
        <f>(GCY$87*$B101+SUM($F$8:$F$10)-((GCY$87*$B101+SUM($F$8:$F$10))/$F$11*$F$40)-($F$27*GCY$87/$D$7)-SUM($F$14:$F$26,$F$28:$F$33,$F$35:$F$36,$F$41))</f>
        <v>-533.82179022363027</v>
      </c>
      <c r="GCZ88" s="294">
        <f>(GCZ$87*$B101+SUM($F$8:$F$10)-((GCZ$87*$B101+SUM($F$8:$F$10))/$F$11*$F$40)-($F$27*GCZ$87/$D$7)-SUM($F$14:$F$26,$F$28:$F$33,$F$35:$F$36,$F$41))</f>
        <v>-533.82179022363027</v>
      </c>
      <c r="GDA88" s="294">
        <f>(GDA$87*$B101+SUM($F$8:$F$10)-((GDA$87*$B101+SUM($F$8:$F$10))/$F$11*$F$40)-($F$27*GDA$87/$D$7)-SUM($F$14:$F$26,$F$28:$F$33,$F$35:$F$36,$F$41))</f>
        <v>-533.82179022363027</v>
      </c>
      <c r="GDB88" s="294">
        <f>(GDB$87*$B101+SUM($F$8:$F$10)-((GDB$87*$B101+SUM($F$8:$F$10))/$F$11*$F$40)-($F$27*GDB$87/$D$7)-SUM($F$14:$F$26,$F$28:$F$33,$F$35:$F$36,$F$41))</f>
        <v>-533.82179022363027</v>
      </c>
      <c r="GDC88" s="294">
        <f>(GDC$87*$B101+SUM($F$8:$F$10)-((GDC$87*$B101+SUM($F$8:$F$10))/$F$11*$F$40)-($F$27*GDC$87/$D$7)-SUM($F$14:$F$26,$F$28:$F$33,$F$35:$F$36,$F$41))</f>
        <v>-533.82179022363027</v>
      </c>
      <c r="GDD88" s="294">
        <f>(GDD$87*$B101+SUM($F$8:$F$10)-((GDD$87*$B101+SUM($F$8:$F$10))/$F$11*$F$40)-($F$27*GDD$87/$D$7)-SUM($F$14:$F$26,$F$28:$F$33,$F$35:$F$36,$F$41))</f>
        <v>-533.82179022363027</v>
      </c>
      <c r="GDE88" s="294">
        <f>(GDE$87*$B101+SUM($F$8:$F$10)-((GDE$87*$B101+SUM($F$8:$F$10))/$F$11*$F$40)-($F$27*GDE$87/$D$7)-SUM($F$14:$F$26,$F$28:$F$33,$F$35:$F$36,$F$41))</f>
        <v>-533.82179022363027</v>
      </c>
      <c r="GDF88" s="294">
        <f>(GDF$87*$B101+SUM($F$8:$F$10)-((GDF$87*$B101+SUM($F$8:$F$10))/$F$11*$F$40)-($F$27*GDF$87/$D$7)-SUM($F$14:$F$26,$F$28:$F$33,$F$35:$F$36,$F$41))</f>
        <v>-533.82179022363027</v>
      </c>
      <c r="GDG88" s="294">
        <f>(GDG$87*$B101+SUM($F$8:$F$10)-((GDG$87*$B101+SUM($F$8:$F$10))/$F$11*$F$40)-($F$27*GDG$87/$D$7)-SUM($F$14:$F$26,$F$28:$F$33,$F$35:$F$36,$F$41))</f>
        <v>-533.82179022363027</v>
      </c>
      <c r="GDH88" s="294">
        <f>(GDH$87*$B101+SUM($F$8:$F$10)-((GDH$87*$B101+SUM($F$8:$F$10))/$F$11*$F$40)-($F$27*GDH$87/$D$7)-SUM($F$14:$F$26,$F$28:$F$33,$F$35:$F$36,$F$41))</f>
        <v>-533.82179022363027</v>
      </c>
      <c r="GDI88" s="294">
        <f>(GDI$87*$B101+SUM($F$8:$F$10)-((GDI$87*$B101+SUM($F$8:$F$10))/$F$11*$F$40)-($F$27*GDI$87/$D$7)-SUM($F$14:$F$26,$F$28:$F$33,$F$35:$F$36,$F$41))</f>
        <v>-533.82179022363027</v>
      </c>
      <c r="GDJ88" s="294">
        <f>(GDJ$87*$B101+SUM($F$8:$F$10)-((GDJ$87*$B101+SUM($F$8:$F$10))/$F$11*$F$40)-($F$27*GDJ$87/$D$7)-SUM($F$14:$F$26,$F$28:$F$33,$F$35:$F$36,$F$41))</f>
        <v>-533.82179022363027</v>
      </c>
      <c r="GDK88" s="294">
        <f>(GDK$87*$B101+SUM($F$8:$F$10)-((GDK$87*$B101+SUM($F$8:$F$10))/$F$11*$F$40)-($F$27*GDK$87/$D$7)-SUM($F$14:$F$26,$F$28:$F$33,$F$35:$F$36,$F$41))</f>
        <v>-533.82179022363027</v>
      </c>
      <c r="GDL88" s="294">
        <f>(GDL$87*$B101+SUM($F$8:$F$10)-((GDL$87*$B101+SUM($F$8:$F$10))/$F$11*$F$40)-($F$27*GDL$87/$D$7)-SUM($F$14:$F$26,$F$28:$F$33,$F$35:$F$36,$F$41))</f>
        <v>-533.82179022363027</v>
      </c>
      <c r="GDM88" s="294">
        <f>(GDM$87*$B101+SUM($F$8:$F$10)-((GDM$87*$B101+SUM($F$8:$F$10))/$F$11*$F$40)-($F$27*GDM$87/$D$7)-SUM($F$14:$F$26,$F$28:$F$33,$F$35:$F$36,$F$41))</f>
        <v>-533.82179022363027</v>
      </c>
      <c r="GDN88" s="294">
        <f>(GDN$87*$B101+SUM($F$8:$F$10)-((GDN$87*$B101+SUM($F$8:$F$10))/$F$11*$F$40)-($F$27*GDN$87/$D$7)-SUM($F$14:$F$26,$F$28:$F$33,$F$35:$F$36,$F$41))</f>
        <v>-533.82179022363027</v>
      </c>
      <c r="GDO88" s="294">
        <f>(GDO$87*$B101+SUM($F$8:$F$10)-((GDO$87*$B101+SUM($F$8:$F$10))/$F$11*$F$40)-($F$27*GDO$87/$D$7)-SUM($F$14:$F$26,$F$28:$F$33,$F$35:$F$36,$F$41))</f>
        <v>-533.82179022363027</v>
      </c>
      <c r="GDP88" s="294">
        <f>(GDP$87*$B101+SUM($F$8:$F$10)-((GDP$87*$B101+SUM($F$8:$F$10))/$F$11*$F$40)-($F$27*GDP$87/$D$7)-SUM($F$14:$F$26,$F$28:$F$33,$F$35:$F$36,$F$41))</f>
        <v>-533.82179022363027</v>
      </c>
      <c r="GDQ88" s="294">
        <f>(GDQ$87*$B101+SUM($F$8:$F$10)-((GDQ$87*$B101+SUM($F$8:$F$10))/$F$11*$F$40)-($F$27*GDQ$87/$D$7)-SUM($F$14:$F$26,$F$28:$F$33,$F$35:$F$36,$F$41))</f>
        <v>-533.82179022363027</v>
      </c>
      <c r="GDR88" s="294">
        <f>(GDR$87*$B101+SUM($F$8:$F$10)-((GDR$87*$B101+SUM($F$8:$F$10))/$F$11*$F$40)-($F$27*GDR$87/$D$7)-SUM($F$14:$F$26,$F$28:$F$33,$F$35:$F$36,$F$41))</f>
        <v>-533.82179022363027</v>
      </c>
      <c r="GDS88" s="294">
        <f>(GDS$87*$B101+SUM($F$8:$F$10)-((GDS$87*$B101+SUM($F$8:$F$10))/$F$11*$F$40)-($F$27*GDS$87/$D$7)-SUM($F$14:$F$26,$F$28:$F$33,$F$35:$F$36,$F$41))</f>
        <v>-533.82179022363027</v>
      </c>
      <c r="GDT88" s="294">
        <f>(GDT$87*$B101+SUM($F$8:$F$10)-((GDT$87*$B101+SUM($F$8:$F$10))/$F$11*$F$40)-($F$27*GDT$87/$D$7)-SUM($F$14:$F$26,$F$28:$F$33,$F$35:$F$36,$F$41))</f>
        <v>-533.82179022363027</v>
      </c>
      <c r="GDU88" s="294">
        <f>(GDU$87*$B101+SUM($F$8:$F$10)-((GDU$87*$B101+SUM($F$8:$F$10))/$F$11*$F$40)-($F$27*GDU$87/$D$7)-SUM($F$14:$F$26,$F$28:$F$33,$F$35:$F$36,$F$41))</f>
        <v>-533.82179022363027</v>
      </c>
      <c r="GDV88" s="294">
        <f>(GDV$87*$B101+SUM($F$8:$F$10)-((GDV$87*$B101+SUM($F$8:$F$10))/$F$11*$F$40)-($F$27*GDV$87/$D$7)-SUM($F$14:$F$26,$F$28:$F$33,$F$35:$F$36,$F$41))</f>
        <v>-533.82179022363027</v>
      </c>
      <c r="GDW88" s="294">
        <f>(GDW$87*$B101+SUM($F$8:$F$10)-((GDW$87*$B101+SUM($F$8:$F$10))/$F$11*$F$40)-($F$27*GDW$87/$D$7)-SUM($F$14:$F$26,$F$28:$F$33,$F$35:$F$36,$F$41))</f>
        <v>-533.82179022363027</v>
      </c>
      <c r="GDX88" s="294">
        <f>(GDX$87*$B101+SUM($F$8:$F$10)-((GDX$87*$B101+SUM($F$8:$F$10))/$F$11*$F$40)-($F$27*GDX$87/$D$7)-SUM($F$14:$F$26,$F$28:$F$33,$F$35:$F$36,$F$41))</f>
        <v>-533.82179022363027</v>
      </c>
      <c r="GDY88" s="294">
        <f>(GDY$87*$B101+SUM($F$8:$F$10)-((GDY$87*$B101+SUM($F$8:$F$10))/$F$11*$F$40)-($F$27*GDY$87/$D$7)-SUM($F$14:$F$26,$F$28:$F$33,$F$35:$F$36,$F$41))</f>
        <v>-533.82179022363027</v>
      </c>
      <c r="GDZ88" s="294">
        <f>(GDZ$87*$B101+SUM($F$8:$F$10)-((GDZ$87*$B101+SUM($F$8:$F$10))/$F$11*$F$40)-($F$27*GDZ$87/$D$7)-SUM($F$14:$F$26,$F$28:$F$33,$F$35:$F$36,$F$41))</f>
        <v>-533.82179022363027</v>
      </c>
      <c r="GEA88" s="294">
        <f>(GEA$87*$B101+SUM($F$8:$F$10)-((GEA$87*$B101+SUM($F$8:$F$10))/$F$11*$F$40)-($F$27*GEA$87/$D$7)-SUM($F$14:$F$26,$F$28:$F$33,$F$35:$F$36,$F$41))</f>
        <v>-533.82179022363027</v>
      </c>
      <c r="GEB88" s="294">
        <f>(GEB$87*$B101+SUM($F$8:$F$10)-((GEB$87*$B101+SUM($F$8:$F$10))/$F$11*$F$40)-($F$27*GEB$87/$D$7)-SUM($F$14:$F$26,$F$28:$F$33,$F$35:$F$36,$F$41))</f>
        <v>-533.82179022363027</v>
      </c>
      <c r="GEC88" s="294">
        <f>(GEC$87*$B101+SUM($F$8:$F$10)-((GEC$87*$B101+SUM($F$8:$F$10))/$F$11*$F$40)-($F$27*GEC$87/$D$7)-SUM($F$14:$F$26,$F$28:$F$33,$F$35:$F$36,$F$41))</f>
        <v>-533.82179022363027</v>
      </c>
      <c r="GED88" s="294">
        <f>(GED$87*$B101+SUM($F$8:$F$10)-((GED$87*$B101+SUM($F$8:$F$10))/$F$11*$F$40)-($F$27*GED$87/$D$7)-SUM($F$14:$F$26,$F$28:$F$33,$F$35:$F$36,$F$41))</f>
        <v>-533.82179022363027</v>
      </c>
      <c r="GEE88" s="294">
        <f>(GEE$87*$B101+SUM($F$8:$F$10)-((GEE$87*$B101+SUM($F$8:$F$10))/$F$11*$F$40)-($F$27*GEE$87/$D$7)-SUM($F$14:$F$26,$F$28:$F$33,$F$35:$F$36,$F$41))</f>
        <v>-533.82179022363027</v>
      </c>
      <c r="GEF88" s="294">
        <f>(GEF$87*$B101+SUM($F$8:$F$10)-((GEF$87*$B101+SUM($F$8:$F$10))/$F$11*$F$40)-($F$27*GEF$87/$D$7)-SUM($F$14:$F$26,$F$28:$F$33,$F$35:$F$36,$F$41))</f>
        <v>-533.82179022363027</v>
      </c>
      <c r="GEG88" s="294">
        <f>(GEG$87*$B101+SUM($F$8:$F$10)-((GEG$87*$B101+SUM($F$8:$F$10))/$F$11*$F$40)-($F$27*GEG$87/$D$7)-SUM($F$14:$F$26,$F$28:$F$33,$F$35:$F$36,$F$41))</f>
        <v>-533.82179022363027</v>
      </c>
      <c r="GEH88" s="294">
        <f>(GEH$87*$B101+SUM($F$8:$F$10)-((GEH$87*$B101+SUM($F$8:$F$10))/$F$11*$F$40)-($F$27*GEH$87/$D$7)-SUM($F$14:$F$26,$F$28:$F$33,$F$35:$F$36,$F$41))</f>
        <v>-533.82179022363027</v>
      </c>
      <c r="GEI88" s="294">
        <f>(GEI$87*$B101+SUM($F$8:$F$10)-((GEI$87*$B101+SUM($F$8:$F$10))/$F$11*$F$40)-($F$27*GEI$87/$D$7)-SUM($F$14:$F$26,$F$28:$F$33,$F$35:$F$36,$F$41))</f>
        <v>-533.82179022363027</v>
      </c>
      <c r="GEJ88" s="294">
        <f>(GEJ$87*$B101+SUM($F$8:$F$10)-((GEJ$87*$B101+SUM($F$8:$F$10))/$F$11*$F$40)-($F$27*GEJ$87/$D$7)-SUM($F$14:$F$26,$F$28:$F$33,$F$35:$F$36,$F$41))</f>
        <v>-533.82179022363027</v>
      </c>
      <c r="GEK88" s="294">
        <f>(GEK$87*$B101+SUM($F$8:$F$10)-((GEK$87*$B101+SUM($F$8:$F$10))/$F$11*$F$40)-($F$27*GEK$87/$D$7)-SUM($F$14:$F$26,$F$28:$F$33,$F$35:$F$36,$F$41))</f>
        <v>-533.82179022363027</v>
      </c>
      <c r="GEL88" s="294">
        <f>(GEL$87*$B101+SUM($F$8:$F$10)-((GEL$87*$B101+SUM($F$8:$F$10))/$F$11*$F$40)-($F$27*GEL$87/$D$7)-SUM($F$14:$F$26,$F$28:$F$33,$F$35:$F$36,$F$41))</f>
        <v>-533.82179022363027</v>
      </c>
      <c r="GEM88" s="294">
        <f>(GEM$87*$B101+SUM($F$8:$F$10)-((GEM$87*$B101+SUM($F$8:$F$10))/$F$11*$F$40)-($F$27*GEM$87/$D$7)-SUM($F$14:$F$26,$F$28:$F$33,$F$35:$F$36,$F$41))</f>
        <v>-533.82179022363027</v>
      </c>
      <c r="GEN88" s="294">
        <f>(GEN$87*$B101+SUM($F$8:$F$10)-((GEN$87*$B101+SUM($F$8:$F$10))/$F$11*$F$40)-($F$27*GEN$87/$D$7)-SUM($F$14:$F$26,$F$28:$F$33,$F$35:$F$36,$F$41))</f>
        <v>-533.82179022363027</v>
      </c>
      <c r="GEO88" s="294">
        <f>(GEO$87*$B101+SUM($F$8:$F$10)-((GEO$87*$B101+SUM($F$8:$F$10))/$F$11*$F$40)-($F$27*GEO$87/$D$7)-SUM($F$14:$F$26,$F$28:$F$33,$F$35:$F$36,$F$41))</f>
        <v>-533.82179022363027</v>
      </c>
      <c r="GEP88" s="294">
        <f>(GEP$87*$B101+SUM($F$8:$F$10)-((GEP$87*$B101+SUM($F$8:$F$10))/$F$11*$F$40)-($F$27*GEP$87/$D$7)-SUM($F$14:$F$26,$F$28:$F$33,$F$35:$F$36,$F$41))</f>
        <v>-533.82179022363027</v>
      </c>
      <c r="GEQ88" s="294">
        <f>(GEQ$87*$B101+SUM($F$8:$F$10)-((GEQ$87*$B101+SUM($F$8:$F$10))/$F$11*$F$40)-($F$27*GEQ$87/$D$7)-SUM($F$14:$F$26,$F$28:$F$33,$F$35:$F$36,$F$41))</f>
        <v>-533.82179022363027</v>
      </c>
      <c r="GER88" s="294">
        <f>(GER$87*$B101+SUM($F$8:$F$10)-((GER$87*$B101+SUM($F$8:$F$10))/$F$11*$F$40)-($F$27*GER$87/$D$7)-SUM($F$14:$F$26,$F$28:$F$33,$F$35:$F$36,$F$41))</f>
        <v>-533.82179022363027</v>
      </c>
      <c r="GES88" s="294">
        <f>(GES$87*$B101+SUM($F$8:$F$10)-((GES$87*$B101+SUM($F$8:$F$10))/$F$11*$F$40)-($F$27*GES$87/$D$7)-SUM($F$14:$F$26,$F$28:$F$33,$F$35:$F$36,$F$41))</f>
        <v>-533.82179022363027</v>
      </c>
      <c r="GET88" s="294">
        <f>(GET$87*$B101+SUM($F$8:$F$10)-((GET$87*$B101+SUM($F$8:$F$10))/$F$11*$F$40)-($F$27*GET$87/$D$7)-SUM($F$14:$F$26,$F$28:$F$33,$F$35:$F$36,$F$41))</f>
        <v>-533.82179022363027</v>
      </c>
      <c r="GEU88" s="294">
        <f>(GEU$87*$B101+SUM($F$8:$F$10)-((GEU$87*$B101+SUM($F$8:$F$10))/$F$11*$F$40)-($F$27*GEU$87/$D$7)-SUM($F$14:$F$26,$F$28:$F$33,$F$35:$F$36,$F$41))</f>
        <v>-533.82179022363027</v>
      </c>
      <c r="GEV88" s="294">
        <f>(GEV$87*$B101+SUM($F$8:$F$10)-((GEV$87*$B101+SUM($F$8:$F$10))/$F$11*$F$40)-($F$27*GEV$87/$D$7)-SUM($F$14:$F$26,$F$28:$F$33,$F$35:$F$36,$F$41))</f>
        <v>-533.82179022363027</v>
      </c>
      <c r="GEW88" s="294">
        <f>(GEW$87*$B101+SUM($F$8:$F$10)-((GEW$87*$B101+SUM($F$8:$F$10))/$F$11*$F$40)-($F$27*GEW$87/$D$7)-SUM($F$14:$F$26,$F$28:$F$33,$F$35:$F$36,$F$41))</f>
        <v>-533.82179022363027</v>
      </c>
      <c r="GEX88" s="294">
        <f>(GEX$87*$B101+SUM($F$8:$F$10)-((GEX$87*$B101+SUM($F$8:$F$10))/$F$11*$F$40)-($F$27*GEX$87/$D$7)-SUM($F$14:$F$26,$F$28:$F$33,$F$35:$F$36,$F$41))</f>
        <v>-533.82179022363027</v>
      </c>
      <c r="GEY88" s="294">
        <f>(GEY$87*$B101+SUM($F$8:$F$10)-((GEY$87*$B101+SUM($F$8:$F$10))/$F$11*$F$40)-($F$27*GEY$87/$D$7)-SUM($F$14:$F$26,$F$28:$F$33,$F$35:$F$36,$F$41))</f>
        <v>-533.82179022363027</v>
      </c>
      <c r="GEZ88" s="294">
        <f>(GEZ$87*$B101+SUM($F$8:$F$10)-((GEZ$87*$B101+SUM($F$8:$F$10))/$F$11*$F$40)-($F$27*GEZ$87/$D$7)-SUM($F$14:$F$26,$F$28:$F$33,$F$35:$F$36,$F$41))</f>
        <v>-533.82179022363027</v>
      </c>
      <c r="GFA88" s="294">
        <f>(GFA$87*$B101+SUM($F$8:$F$10)-((GFA$87*$B101+SUM($F$8:$F$10))/$F$11*$F$40)-($F$27*GFA$87/$D$7)-SUM($F$14:$F$26,$F$28:$F$33,$F$35:$F$36,$F$41))</f>
        <v>-533.82179022363027</v>
      </c>
      <c r="GFB88" s="294">
        <f>(GFB$87*$B101+SUM($F$8:$F$10)-((GFB$87*$B101+SUM($F$8:$F$10))/$F$11*$F$40)-($F$27*GFB$87/$D$7)-SUM($F$14:$F$26,$F$28:$F$33,$F$35:$F$36,$F$41))</f>
        <v>-533.82179022363027</v>
      </c>
      <c r="GFC88" s="294">
        <f>(GFC$87*$B101+SUM($F$8:$F$10)-((GFC$87*$B101+SUM($F$8:$F$10))/$F$11*$F$40)-($F$27*GFC$87/$D$7)-SUM($F$14:$F$26,$F$28:$F$33,$F$35:$F$36,$F$41))</f>
        <v>-533.82179022363027</v>
      </c>
      <c r="GFD88" s="294">
        <f>(GFD$87*$B101+SUM($F$8:$F$10)-((GFD$87*$B101+SUM($F$8:$F$10))/$F$11*$F$40)-($F$27*GFD$87/$D$7)-SUM($F$14:$F$26,$F$28:$F$33,$F$35:$F$36,$F$41))</f>
        <v>-533.82179022363027</v>
      </c>
      <c r="GFE88" s="294">
        <f>(GFE$87*$B101+SUM($F$8:$F$10)-((GFE$87*$B101+SUM($F$8:$F$10))/$F$11*$F$40)-($F$27*GFE$87/$D$7)-SUM($F$14:$F$26,$F$28:$F$33,$F$35:$F$36,$F$41))</f>
        <v>-533.82179022363027</v>
      </c>
      <c r="GFF88" s="294">
        <f>(GFF$87*$B101+SUM($F$8:$F$10)-((GFF$87*$B101+SUM($F$8:$F$10))/$F$11*$F$40)-($F$27*GFF$87/$D$7)-SUM($F$14:$F$26,$F$28:$F$33,$F$35:$F$36,$F$41))</f>
        <v>-533.82179022363027</v>
      </c>
      <c r="GFG88" s="294">
        <f>(GFG$87*$B101+SUM($F$8:$F$10)-((GFG$87*$B101+SUM($F$8:$F$10))/$F$11*$F$40)-($F$27*GFG$87/$D$7)-SUM($F$14:$F$26,$F$28:$F$33,$F$35:$F$36,$F$41))</f>
        <v>-533.82179022363027</v>
      </c>
      <c r="GFH88" s="294">
        <f>(GFH$87*$B101+SUM($F$8:$F$10)-((GFH$87*$B101+SUM($F$8:$F$10))/$F$11*$F$40)-($F$27*GFH$87/$D$7)-SUM($F$14:$F$26,$F$28:$F$33,$F$35:$F$36,$F$41))</f>
        <v>-533.82179022363027</v>
      </c>
      <c r="GFI88" s="294">
        <f>(GFI$87*$B101+SUM($F$8:$F$10)-((GFI$87*$B101+SUM($F$8:$F$10))/$F$11*$F$40)-($F$27*GFI$87/$D$7)-SUM($F$14:$F$26,$F$28:$F$33,$F$35:$F$36,$F$41))</f>
        <v>-533.82179022363027</v>
      </c>
      <c r="GFJ88" s="294">
        <f>(GFJ$87*$B101+SUM($F$8:$F$10)-((GFJ$87*$B101+SUM($F$8:$F$10))/$F$11*$F$40)-($F$27*GFJ$87/$D$7)-SUM($F$14:$F$26,$F$28:$F$33,$F$35:$F$36,$F$41))</f>
        <v>-533.82179022363027</v>
      </c>
      <c r="GFK88" s="294">
        <f>(GFK$87*$B101+SUM($F$8:$F$10)-((GFK$87*$B101+SUM($F$8:$F$10))/$F$11*$F$40)-($F$27*GFK$87/$D$7)-SUM($F$14:$F$26,$F$28:$F$33,$F$35:$F$36,$F$41))</f>
        <v>-533.82179022363027</v>
      </c>
      <c r="GFL88" s="294">
        <f>(GFL$87*$B101+SUM($F$8:$F$10)-((GFL$87*$B101+SUM($F$8:$F$10))/$F$11*$F$40)-($F$27*GFL$87/$D$7)-SUM($F$14:$F$26,$F$28:$F$33,$F$35:$F$36,$F$41))</f>
        <v>-533.82179022363027</v>
      </c>
      <c r="GFM88" s="294">
        <f>(GFM$87*$B101+SUM($F$8:$F$10)-((GFM$87*$B101+SUM($F$8:$F$10))/$F$11*$F$40)-($F$27*GFM$87/$D$7)-SUM($F$14:$F$26,$F$28:$F$33,$F$35:$F$36,$F$41))</f>
        <v>-533.82179022363027</v>
      </c>
      <c r="GFN88" s="294">
        <f>(GFN$87*$B101+SUM($F$8:$F$10)-((GFN$87*$B101+SUM($F$8:$F$10))/$F$11*$F$40)-($F$27*GFN$87/$D$7)-SUM($F$14:$F$26,$F$28:$F$33,$F$35:$F$36,$F$41))</f>
        <v>-533.82179022363027</v>
      </c>
      <c r="GFO88" s="294">
        <f>(GFO$87*$B101+SUM($F$8:$F$10)-((GFO$87*$B101+SUM($F$8:$F$10))/$F$11*$F$40)-($F$27*GFO$87/$D$7)-SUM($F$14:$F$26,$F$28:$F$33,$F$35:$F$36,$F$41))</f>
        <v>-533.82179022363027</v>
      </c>
      <c r="GFP88" s="294">
        <f>(GFP$87*$B101+SUM($F$8:$F$10)-((GFP$87*$B101+SUM($F$8:$F$10))/$F$11*$F$40)-($F$27*GFP$87/$D$7)-SUM($F$14:$F$26,$F$28:$F$33,$F$35:$F$36,$F$41))</f>
        <v>-533.82179022363027</v>
      </c>
      <c r="GFQ88" s="294">
        <f>(GFQ$87*$B101+SUM($F$8:$F$10)-((GFQ$87*$B101+SUM($F$8:$F$10))/$F$11*$F$40)-($F$27*GFQ$87/$D$7)-SUM($F$14:$F$26,$F$28:$F$33,$F$35:$F$36,$F$41))</f>
        <v>-533.82179022363027</v>
      </c>
      <c r="GFR88" s="294">
        <f>(GFR$87*$B101+SUM($F$8:$F$10)-((GFR$87*$B101+SUM($F$8:$F$10))/$F$11*$F$40)-($F$27*GFR$87/$D$7)-SUM($F$14:$F$26,$F$28:$F$33,$F$35:$F$36,$F$41))</f>
        <v>-533.82179022363027</v>
      </c>
      <c r="GFS88" s="294">
        <f>(GFS$87*$B101+SUM($F$8:$F$10)-((GFS$87*$B101+SUM($F$8:$F$10))/$F$11*$F$40)-($F$27*GFS$87/$D$7)-SUM($F$14:$F$26,$F$28:$F$33,$F$35:$F$36,$F$41))</f>
        <v>-533.82179022363027</v>
      </c>
      <c r="GFT88" s="294">
        <f>(GFT$87*$B101+SUM($F$8:$F$10)-((GFT$87*$B101+SUM($F$8:$F$10))/$F$11*$F$40)-($F$27*GFT$87/$D$7)-SUM($F$14:$F$26,$F$28:$F$33,$F$35:$F$36,$F$41))</f>
        <v>-533.82179022363027</v>
      </c>
      <c r="GFU88" s="294">
        <f>(GFU$87*$B101+SUM($F$8:$F$10)-((GFU$87*$B101+SUM($F$8:$F$10))/$F$11*$F$40)-($F$27*GFU$87/$D$7)-SUM($F$14:$F$26,$F$28:$F$33,$F$35:$F$36,$F$41))</f>
        <v>-533.82179022363027</v>
      </c>
      <c r="GFV88" s="294">
        <f>(GFV$87*$B101+SUM($F$8:$F$10)-((GFV$87*$B101+SUM($F$8:$F$10))/$F$11*$F$40)-($F$27*GFV$87/$D$7)-SUM($F$14:$F$26,$F$28:$F$33,$F$35:$F$36,$F$41))</f>
        <v>-533.82179022363027</v>
      </c>
      <c r="GFW88" s="294">
        <f>(GFW$87*$B101+SUM($F$8:$F$10)-((GFW$87*$B101+SUM($F$8:$F$10))/$F$11*$F$40)-($F$27*GFW$87/$D$7)-SUM($F$14:$F$26,$F$28:$F$33,$F$35:$F$36,$F$41))</f>
        <v>-533.82179022363027</v>
      </c>
      <c r="GFX88" s="294">
        <f>(GFX$87*$B101+SUM($F$8:$F$10)-((GFX$87*$B101+SUM($F$8:$F$10))/$F$11*$F$40)-($F$27*GFX$87/$D$7)-SUM($F$14:$F$26,$F$28:$F$33,$F$35:$F$36,$F$41))</f>
        <v>-533.82179022363027</v>
      </c>
      <c r="GFY88" s="294">
        <f>(GFY$87*$B101+SUM($F$8:$F$10)-((GFY$87*$B101+SUM($F$8:$F$10))/$F$11*$F$40)-($F$27*GFY$87/$D$7)-SUM($F$14:$F$26,$F$28:$F$33,$F$35:$F$36,$F$41))</f>
        <v>-533.82179022363027</v>
      </c>
      <c r="GFZ88" s="294">
        <f>(GFZ$87*$B101+SUM($F$8:$F$10)-((GFZ$87*$B101+SUM($F$8:$F$10))/$F$11*$F$40)-($F$27*GFZ$87/$D$7)-SUM($F$14:$F$26,$F$28:$F$33,$F$35:$F$36,$F$41))</f>
        <v>-533.82179022363027</v>
      </c>
      <c r="GGA88" s="294">
        <f>(GGA$87*$B101+SUM($F$8:$F$10)-((GGA$87*$B101+SUM($F$8:$F$10))/$F$11*$F$40)-($F$27*GGA$87/$D$7)-SUM($F$14:$F$26,$F$28:$F$33,$F$35:$F$36,$F$41))</f>
        <v>-533.82179022363027</v>
      </c>
      <c r="GGB88" s="294">
        <f>(GGB$87*$B101+SUM($F$8:$F$10)-((GGB$87*$B101+SUM($F$8:$F$10))/$F$11*$F$40)-($F$27*GGB$87/$D$7)-SUM($F$14:$F$26,$F$28:$F$33,$F$35:$F$36,$F$41))</f>
        <v>-533.82179022363027</v>
      </c>
      <c r="GGC88" s="294">
        <f>(GGC$87*$B101+SUM($F$8:$F$10)-((GGC$87*$B101+SUM($F$8:$F$10))/$F$11*$F$40)-($F$27*GGC$87/$D$7)-SUM($F$14:$F$26,$F$28:$F$33,$F$35:$F$36,$F$41))</f>
        <v>-533.82179022363027</v>
      </c>
      <c r="GGD88" s="294">
        <f>(GGD$87*$B101+SUM($F$8:$F$10)-((GGD$87*$B101+SUM($F$8:$F$10))/$F$11*$F$40)-($F$27*GGD$87/$D$7)-SUM($F$14:$F$26,$F$28:$F$33,$F$35:$F$36,$F$41))</f>
        <v>-533.82179022363027</v>
      </c>
      <c r="GGE88" s="294">
        <f>(GGE$87*$B101+SUM($F$8:$F$10)-((GGE$87*$B101+SUM($F$8:$F$10))/$F$11*$F$40)-($F$27*GGE$87/$D$7)-SUM($F$14:$F$26,$F$28:$F$33,$F$35:$F$36,$F$41))</f>
        <v>-533.82179022363027</v>
      </c>
      <c r="GGF88" s="294">
        <f>(GGF$87*$B101+SUM($F$8:$F$10)-((GGF$87*$B101+SUM($F$8:$F$10))/$F$11*$F$40)-($F$27*GGF$87/$D$7)-SUM($F$14:$F$26,$F$28:$F$33,$F$35:$F$36,$F$41))</f>
        <v>-533.82179022363027</v>
      </c>
      <c r="GGG88" s="294">
        <f>(GGG$87*$B101+SUM($F$8:$F$10)-((GGG$87*$B101+SUM($F$8:$F$10))/$F$11*$F$40)-($F$27*GGG$87/$D$7)-SUM($F$14:$F$26,$F$28:$F$33,$F$35:$F$36,$F$41))</f>
        <v>-533.82179022363027</v>
      </c>
      <c r="GGH88" s="294">
        <f>(GGH$87*$B101+SUM($F$8:$F$10)-((GGH$87*$B101+SUM($F$8:$F$10))/$F$11*$F$40)-($F$27*GGH$87/$D$7)-SUM($F$14:$F$26,$F$28:$F$33,$F$35:$F$36,$F$41))</f>
        <v>-533.82179022363027</v>
      </c>
      <c r="GGI88" s="294">
        <f>(GGI$87*$B101+SUM($F$8:$F$10)-((GGI$87*$B101+SUM($F$8:$F$10))/$F$11*$F$40)-($F$27*GGI$87/$D$7)-SUM($F$14:$F$26,$F$28:$F$33,$F$35:$F$36,$F$41))</f>
        <v>-533.82179022363027</v>
      </c>
      <c r="GGJ88" s="294">
        <f>(GGJ$87*$B101+SUM($F$8:$F$10)-((GGJ$87*$B101+SUM($F$8:$F$10))/$F$11*$F$40)-($F$27*GGJ$87/$D$7)-SUM($F$14:$F$26,$F$28:$F$33,$F$35:$F$36,$F$41))</f>
        <v>-533.82179022363027</v>
      </c>
      <c r="GGK88" s="294">
        <f>(GGK$87*$B101+SUM($F$8:$F$10)-((GGK$87*$B101+SUM($F$8:$F$10))/$F$11*$F$40)-($F$27*GGK$87/$D$7)-SUM($F$14:$F$26,$F$28:$F$33,$F$35:$F$36,$F$41))</f>
        <v>-533.82179022363027</v>
      </c>
      <c r="GGL88" s="294">
        <f>(GGL$87*$B101+SUM($F$8:$F$10)-((GGL$87*$B101+SUM($F$8:$F$10))/$F$11*$F$40)-($F$27*GGL$87/$D$7)-SUM($F$14:$F$26,$F$28:$F$33,$F$35:$F$36,$F$41))</f>
        <v>-533.82179022363027</v>
      </c>
      <c r="GGM88" s="294">
        <f>(GGM$87*$B101+SUM($F$8:$F$10)-((GGM$87*$B101+SUM($F$8:$F$10))/$F$11*$F$40)-($F$27*GGM$87/$D$7)-SUM($F$14:$F$26,$F$28:$F$33,$F$35:$F$36,$F$41))</f>
        <v>-533.82179022363027</v>
      </c>
      <c r="GGN88" s="294">
        <f>(GGN$87*$B101+SUM($F$8:$F$10)-((GGN$87*$B101+SUM($F$8:$F$10))/$F$11*$F$40)-($F$27*GGN$87/$D$7)-SUM($F$14:$F$26,$F$28:$F$33,$F$35:$F$36,$F$41))</f>
        <v>-533.82179022363027</v>
      </c>
      <c r="GGO88" s="294">
        <f>(GGO$87*$B101+SUM($F$8:$F$10)-((GGO$87*$B101+SUM($F$8:$F$10))/$F$11*$F$40)-($F$27*GGO$87/$D$7)-SUM($F$14:$F$26,$F$28:$F$33,$F$35:$F$36,$F$41))</f>
        <v>-533.82179022363027</v>
      </c>
      <c r="GGP88" s="294">
        <f>(GGP$87*$B101+SUM($F$8:$F$10)-((GGP$87*$B101+SUM($F$8:$F$10))/$F$11*$F$40)-($F$27*GGP$87/$D$7)-SUM($F$14:$F$26,$F$28:$F$33,$F$35:$F$36,$F$41))</f>
        <v>-533.82179022363027</v>
      </c>
      <c r="GGQ88" s="294">
        <f>(GGQ$87*$B101+SUM($F$8:$F$10)-((GGQ$87*$B101+SUM($F$8:$F$10))/$F$11*$F$40)-($F$27*GGQ$87/$D$7)-SUM($F$14:$F$26,$F$28:$F$33,$F$35:$F$36,$F$41))</f>
        <v>-533.82179022363027</v>
      </c>
      <c r="GGR88" s="294">
        <f>(GGR$87*$B101+SUM($F$8:$F$10)-((GGR$87*$B101+SUM($F$8:$F$10))/$F$11*$F$40)-($F$27*GGR$87/$D$7)-SUM($F$14:$F$26,$F$28:$F$33,$F$35:$F$36,$F$41))</f>
        <v>-533.82179022363027</v>
      </c>
      <c r="GGS88" s="294">
        <f>(GGS$87*$B101+SUM($F$8:$F$10)-((GGS$87*$B101+SUM($F$8:$F$10))/$F$11*$F$40)-($F$27*GGS$87/$D$7)-SUM($F$14:$F$26,$F$28:$F$33,$F$35:$F$36,$F$41))</f>
        <v>-533.82179022363027</v>
      </c>
      <c r="GGT88" s="294">
        <f>(GGT$87*$B101+SUM($F$8:$F$10)-((GGT$87*$B101+SUM($F$8:$F$10))/$F$11*$F$40)-($F$27*GGT$87/$D$7)-SUM($F$14:$F$26,$F$28:$F$33,$F$35:$F$36,$F$41))</f>
        <v>-533.82179022363027</v>
      </c>
      <c r="GGU88" s="294">
        <f>(GGU$87*$B101+SUM($F$8:$F$10)-((GGU$87*$B101+SUM($F$8:$F$10))/$F$11*$F$40)-($F$27*GGU$87/$D$7)-SUM($F$14:$F$26,$F$28:$F$33,$F$35:$F$36,$F$41))</f>
        <v>-533.82179022363027</v>
      </c>
      <c r="GGV88" s="294">
        <f>(GGV$87*$B101+SUM($F$8:$F$10)-((GGV$87*$B101+SUM($F$8:$F$10))/$F$11*$F$40)-($F$27*GGV$87/$D$7)-SUM($F$14:$F$26,$F$28:$F$33,$F$35:$F$36,$F$41))</f>
        <v>-533.82179022363027</v>
      </c>
      <c r="GGW88" s="294">
        <f>(GGW$87*$B101+SUM($F$8:$F$10)-((GGW$87*$B101+SUM($F$8:$F$10))/$F$11*$F$40)-($F$27*GGW$87/$D$7)-SUM($F$14:$F$26,$F$28:$F$33,$F$35:$F$36,$F$41))</f>
        <v>-533.82179022363027</v>
      </c>
      <c r="GGX88" s="294">
        <f>(GGX$87*$B101+SUM($F$8:$F$10)-((GGX$87*$B101+SUM($F$8:$F$10))/$F$11*$F$40)-($F$27*GGX$87/$D$7)-SUM($F$14:$F$26,$F$28:$F$33,$F$35:$F$36,$F$41))</f>
        <v>-533.82179022363027</v>
      </c>
      <c r="GGY88" s="294">
        <f>(GGY$87*$B101+SUM($F$8:$F$10)-((GGY$87*$B101+SUM($F$8:$F$10))/$F$11*$F$40)-($F$27*GGY$87/$D$7)-SUM($F$14:$F$26,$F$28:$F$33,$F$35:$F$36,$F$41))</f>
        <v>-533.82179022363027</v>
      </c>
      <c r="GGZ88" s="294">
        <f>(GGZ$87*$B101+SUM($F$8:$F$10)-((GGZ$87*$B101+SUM($F$8:$F$10))/$F$11*$F$40)-($F$27*GGZ$87/$D$7)-SUM($F$14:$F$26,$F$28:$F$33,$F$35:$F$36,$F$41))</f>
        <v>-533.82179022363027</v>
      </c>
      <c r="GHA88" s="294">
        <f>(GHA$87*$B101+SUM($F$8:$F$10)-((GHA$87*$B101+SUM($F$8:$F$10))/$F$11*$F$40)-($F$27*GHA$87/$D$7)-SUM($F$14:$F$26,$F$28:$F$33,$F$35:$F$36,$F$41))</f>
        <v>-533.82179022363027</v>
      </c>
      <c r="GHB88" s="294">
        <f>(GHB$87*$B101+SUM($F$8:$F$10)-((GHB$87*$B101+SUM($F$8:$F$10))/$F$11*$F$40)-($F$27*GHB$87/$D$7)-SUM($F$14:$F$26,$F$28:$F$33,$F$35:$F$36,$F$41))</f>
        <v>-533.82179022363027</v>
      </c>
      <c r="GHC88" s="294">
        <f>(GHC$87*$B101+SUM($F$8:$F$10)-((GHC$87*$B101+SUM($F$8:$F$10))/$F$11*$F$40)-($F$27*GHC$87/$D$7)-SUM($F$14:$F$26,$F$28:$F$33,$F$35:$F$36,$F$41))</f>
        <v>-533.82179022363027</v>
      </c>
      <c r="GHD88" s="294">
        <f>(GHD$87*$B101+SUM($F$8:$F$10)-((GHD$87*$B101+SUM($F$8:$F$10))/$F$11*$F$40)-($F$27*GHD$87/$D$7)-SUM($F$14:$F$26,$F$28:$F$33,$F$35:$F$36,$F$41))</f>
        <v>-533.82179022363027</v>
      </c>
      <c r="GHE88" s="294">
        <f>(GHE$87*$B101+SUM($F$8:$F$10)-((GHE$87*$B101+SUM($F$8:$F$10))/$F$11*$F$40)-($F$27*GHE$87/$D$7)-SUM($F$14:$F$26,$F$28:$F$33,$F$35:$F$36,$F$41))</f>
        <v>-533.82179022363027</v>
      </c>
      <c r="GHF88" s="294">
        <f>(GHF$87*$B101+SUM($F$8:$F$10)-((GHF$87*$B101+SUM($F$8:$F$10))/$F$11*$F$40)-($F$27*GHF$87/$D$7)-SUM($F$14:$F$26,$F$28:$F$33,$F$35:$F$36,$F$41))</f>
        <v>-533.82179022363027</v>
      </c>
      <c r="GHG88" s="294">
        <f>(GHG$87*$B101+SUM($F$8:$F$10)-((GHG$87*$B101+SUM($F$8:$F$10))/$F$11*$F$40)-($F$27*GHG$87/$D$7)-SUM($F$14:$F$26,$F$28:$F$33,$F$35:$F$36,$F$41))</f>
        <v>-533.82179022363027</v>
      </c>
      <c r="GHH88" s="294">
        <f>(GHH$87*$B101+SUM($F$8:$F$10)-((GHH$87*$B101+SUM($F$8:$F$10))/$F$11*$F$40)-($F$27*GHH$87/$D$7)-SUM($F$14:$F$26,$F$28:$F$33,$F$35:$F$36,$F$41))</f>
        <v>-533.82179022363027</v>
      </c>
      <c r="GHI88" s="294">
        <f>(GHI$87*$B101+SUM($F$8:$F$10)-((GHI$87*$B101+SUM($F$8:$F$10))/$F$11*$F$40)-($F$27*GHI$87/$D$7)-SUM($F$14:$F$26,$F$28:$F$33,$F$35:$F$36,$F$41))</f>
        <v>-533.82179022363027</v>
      </c>
      <c r="GHJ88" s="294">
        <f>(GHJ$87*$B101+SUM($F$8:$F$10)-((GHJ$87*$B101+SUM($F$8:$F$10))/$F$11*$F$40)-($F$27*GHJ$87/$D$7)-SUM($F$14:$F$26,$F$28:$F$33,$F$35:$F$36,$F$41))</f>
        <v>-533.82179022363027</v>
      </c>
      <c r="GHK88" s="294">
        <f>(GHK$87*$B101+SUM($F$8:$F$10)-((GHK$87*$B101+SUM($F$8:$F$10))/$F$11*$F$40)-($F$27*GHK$87/$D$7)-SUM($F$14:$F$26,$F$28:$F$33,$F$35:$F$36,$F$41))</f>
        <v>-533.82179022363027</v>
      </c>
      <c r="GHL88" s="294">
        <f>(GHL$87*$B101+SUM($F$8:$F$10)-((GHL$87*$B101+SUM($F$8:$F$10))/$F$11*$F$40)-($F$27*GHL$87/$D$7)-SUM($F$14:$F$26,$F$28:$F$33,$F$35:$F$36,$F$41))</f>
        <v>-533.82179022363027</v>
      </c>
      <c r="GHM88" s="294">
        <f>(GHM$87*$B101+SUM($F$8:$F$10)-((GHM$87*$B101+SUM($F$8:$F$10))/$F$11*$F$40)-($F$27*GHM$87/$D$7)-SUM($F$14:$F$26,$F$28:$F$33,$F$35:$F$36,$F$41))</f>
        <v>-533.82179022363027</v>
      </c>
      <c r="GHN88" s="294">
        <f>(GHN$87*$B101+SUM($F$8:$F$10)-((GHN$87*$B101+SUM($F$8:$F$10))/$F$11*$F$40)-($F$27*GHN$87/$D$7)-SUM($F$14:$F$26,$F$28:$F$33,$F$35:$F$36,$F$41))</f>
        <v>-533.82179022363027</v>
      </c>
      <c r="GHO88" s="294">
        <f>(GHO$87*$B101+SUM($F$8:$F$10)-((GHO$87*$B101+SUM($F$8:$F$10))/$F$11*$F$40)-($F$27*GHO$87/$D$7)-SUM($F$14:$F$26,$F$28:$F$33,$F$35:$F$36,$F$41))</f>
        <v>-533.82179022363027</v>
      </c>
      <c r="GHP88" s="294">
        <f>(GHP$87*$B101+SUM($F$8:$F$10)-((GHP$87*$B101+SUM($F$8:$F$10))/$F$11*$F$40)-($F$27*GHP$87/$D$7)-SUM($F$14:$F$26,$F$28:$F$33,$F$35:$F$36,$F$41))</f>
        <v>-533.82179022363027</v>
      </c>
      <c r="GHQ88" s="294">
        <f>(GHQ$87*$B101+SUM($F$8:$F$10)-((GHQ$87*$B101+SUM($F$8:$F$10))/$F$11*$F$40)-($F$27*GHQ$87/$D$7)-SUM($F$14:$F$26,$F$28:$F$33,$F$35:$F$36,$F$41))</f>
        <v>-533.82179022363027</v>
      </c>
      <c r="GHR88" s="294">
        <f>(GHR$87*$B101+SUM($F$8:$F$10)-((GHR$87*$B101+SUM($F$8:$F$10))/$F$11*$F$40)-($F$27*GHR$87/$D$7)-SUM($F$14:$F$26,$F$28:$F$33,$F$35:$F$36,$F$41))</f>
        <v>-533.82179022363027</v>
      </c>
      <c r="GHS88" s="294">
        <f>(GHS$87*$B101+SUM($F$8:$F$10)-((GHS$87*$B101+SUM($F$8:$F$10))/$F$11*$F$40)-($F$27*GHS$87/$D$7)-SUM($F$14:$F$26,$F$28:$F$33,$F$35:$F$36,$F$41))</f>
        <v>-533.82179022363027</v>
      </c>
      <c r="GHT88" s="294">
        <f>(GHT$87*$B101+SUM($F$8:$F$10)-((GHT$87*$B101+SUM($F$8:$F$10))/$F$11*$F$40)-($F$27*GHT$87/$D$7)-SUM($F$14:$F$26,$F$28:$F$33,$F$35:$F$36,$F$41))</f>
        <v>-533.82179022363027</v>
      </c>
      <c r="GHU88" s="294">
        <f>(GHU$87*$B101+SUM($F$8:$F$10)-((GHU$87*$B101+SUM($F$8:$F$10))/$F$11*$F$40)-($F$27*GHU$87/$D$7)-SUM($F$14:$F$26,$F$28:$F$33,$F$35:$F$36,$F$41))</f>
        <v>-533.82179022363027</v>
      </c>
      <c r="GHV88" s="294">
        <f>(GHV$87*$B101+SUM($F$8:$F$10)-((GHV$87*$B101+SUM($F$8:$F$10))/$F$11*$F$40)-($F$27*GHV$87/$D$7)-SUM($F$14:$F$26,$F$28:$F$33,$F$35:$F$36,$F$41))</f>
        <v>-533.82179022363027</v>
      </c>
      <c r="GHW88" s="294">
        <f>(GHW$87*$B101+SUM($F$8:$F$10)-((GHW$87*$B101+SUM($F$8:$F$10))/$F$11*$F$40)-($F$27*GHW$87/$D$7)-SUM($F$14:$F$26,$F$28:$F$33,$F$35:$F$36,$F$41))</f>
        <v>-533.82179022363027</v>
      </c>
      <c r="GHX88" s="294">
        <f>(GHX$87*$B101+SUM($F$8:$F$10)-((GHX$87*$B101+SUM($F$8:$F$10))/$F$11*$F$40)-($F$27*GHX$87/$D$7)-SUM($F$14:$F$26,$F$28:$F$33,$F$35:$F$36,$F$41))</f>
        <v>-533.82179022363027</v>
      </c>
      <c r="GHY88" s="294">
        <f>(GHY$87*$B101+SUM($F$8:$F$10)-((GHY$87*$B101+SUM($F$8:$F$10))/$F$11*$F$40)-($F$27*GHY$87/$D$7)-SUM($F$14:$F$26,$F$28:$F$33,$F$35:$F$36,$F$41))</f>
        <v>-533.82179022363027</v>
      </c>
      <c r="GHZ88" s="294">
        <f>(GHZ$87*$B101+SUM($F$8:$F$10)-((GHZ$87*$B101+SUM($F$8:$F$10))/$F$11*$F$40)-($F$27*GHZ$87/$D$7)-SUM($F$14:$F$26,$F$28:$F$33,$F$35:$F$36,$F$41))</f>
        <v>-533.82179022363027</v>
      </c>
      <c r="GIA88" s="294">
        <f>(GIA$87*$B101+SUM($F$8:$F$10)-((GIA$87*$B101+SUM($F$8:$F$10))/$F$11*$F$40)-($F$27*GIA$87/$D$7)-SUM($F$14:$F$26,$F$28:$F$33,$F$35:$F$36,$F$41))</f>
        <v>-533.82179022363027</v>
      </c>
      <c r="GIB88" s="294">
        <f>(GIB$87*$B101+SUM($F$8:$F$10)-((GIB$87*$B101+SUM($F$8:$F$10))/$F$11*$F$40)-($F$27*GIB$87/$D$7)-SUM($F$14:$F$26,$F$28:$F$33,$F$35:$F$36,$F$41))</f>
        <v>-533.82179022363027</v>
      </c>
      <c r="GIC88" s="294">
        <f>(GIC$87*$B101+SUM($F$8:$F$10)-((GIC$87*$B101+SUM($F$8:$F$10))/$F$11*$F$40)-($F$27*GIC$87/$D$7)-SUM($F$14:$F$26,$F$28:$F$33,$F$35:$F$36,$F$41))</f>
        <v>-533.82179022363027</v>
      </c>
      <c r="GID88" s="294">
        <f>(GID$87*$B101+SUM($F$8:$F$10)-((GID$87*$B101+SUM($F$8:$F$10))/$F$11*$F$40)-($F$27*GID$87/$D$7)-SUM($F$14:$F$26,$F$28:$F$33,$F$35:$F$36,$F$41))</f>
        <v>-533.82179022363027</v>
      </c>
      <c r="GIE88" s="294">
        <f>(GIE$87*$B101+SUM($F$8:$F$10)-((GIE$87*$B101+SUM($F$8:$F$10))/$F$11*$F$40)-($F$27*GIE$87/$D$7)-SUM($F$14:$F$26,$F$28:$F$33,$F$35:$F$36,$F$41))</f>
        <v>-533.82179022363027</v>
      </c>
      <c r="GIF88" s="294">
        <f>(GIF$87*$B101+SUM($F$8:$F$10)-((GIF$87*$B101+SUM($F$8:$F$10))/$F$11*$F$40)-($F$27*GIF$87/$D$7)-SUM($F$14:$F$26,$F$28:$F$33,$F$35:$F$36,$F$41))</f>
        <v>-533.82179022363027</v>
      </c>
      <c r="GIG88" s="294">
        <f>(GIG$87*$B101+SUM($F$8:$F$10)-((GIG$87*$B101+SUM($F$8:$F$10))/$F$11*$F$40)-($F$27*GIG$87/$D$7)-SUM($F$14:$F$26,$F$28:$F$33,$F$35:$F$36,$F$41))</f>
        <v>-533.82179022363027</v>
      </c>
      <c r="GIH88" s="294">
        <f>(GIH$87*$B101+SUM($F$8:$F$10)-((GIH$87*$B101+SUM($F$8:$F$10))/$F$11*$F$40)-($F$27*GIH$87/$D$7)-SUM($F$14:$F$26,$F$28:$F$33,$F$35:$F$36,$F$41))</f>
        <v>-533.82179022363027</v>
      </c>
      <c r="GII88" s="294">
        <f>(GII$87*$B101+SUM($F$8:$F$10)-((GII$87*$B101+SUM($F$8:$F$10))/$F$11*$F$40)-($F$27*GII$87/$D$7)-SUM($F$14:$F$26,$F$28:$F$33,$F$35:$F$36,$F$41))</f>
        <v>-533.82179022363027</v>
      </c>
      <c r="GIJ88" s="294">
        <f>(GIJ$87*$B101+SUM($F$8:$F$10)-((GIJ$87*$B101+SUM($F$8:$F$10))/$F$11*$F$40)-($F$27*GIJ$87/$D$7)-SUM($F$14:$F$26,$F$28:$F$33,$F$35:$F$36,$F$41))</f>
        <v>-533.82179022363027</v>
      </c>
      <c r="GIK88" s="294">
        <f>(GIK$87*$B101+SUM($F$8:$F$10)-((GIK$87*$B101+SUM($F$8:$F$10))/$F$11*$F$40)-($F$27*GIK$87/$D$7)-SUM($F$14:$F$26,$F$28:$F$33,$F$35:$F$36,$F$41))</f>
        <v>-533.82179022363027</v>
      </c>
      <c r="GIL88" s="294">
        <f>(GIL$87*$B101+SUM($F$8:$F$10)-((GIL$87*$B101+SUM($F$8:$F$10))/$F$11*$F$40)-($F$27*GIL$87/$D$7)-SUM($F$14:$F$26,$F$28:$F$33,$F$35:$F$36,$F$41))</f>
        <v>-533.82179022363027</v>
      </c>
      <c r="GIM88" s="294">
        <f>(GIM$87*$B101+SUM($F$8:$F$10)-((GIM$87*$B101+SUM($F$8:$F$10))/$F$11*$F$40)-($F$27*GIM$87/$D$7)-SUM($F$14:$F$26,$F$28:$F$33,$F$35:$F$36,$F$41))</f>
        <v>-533.82179022363027</v>
      </c>
      <c r="GIN88" s="294">
        <f>(GIN$87*$B101+SUM($F$8:$F$10)-((GIN$87*$B101+SUM($F$8:$F$10))/$F$11*$F$40)-($F$27*GIN$87/$D$7)-SUM($F$14:$F$26,$F$28:$F$33,$F$35:$F$36,$F$41))</f>
        <v>-533.82179022363027</v>
      </c>
      <c r="GIO88" s="294">
        <f>(GIO$87*$B101+SUM($F$8:$F$10)-((GIO$87*$B101+SUM($F$8:$F$10))/$F$11*$F$40)-($F$27*GIO$87/$D$7)-SUM($F$14:$F$26,$F$28:$F$33,$F$35:$F$36,$F$41))</f>
        <v>-533.82179022363027</v>
      </c>
      <c r="GIP88" s="294">
        <f>(GIP$87*$B101+SUM($F$8:$F$10)-((GIP$87*$B101+SUM($F$8:$F$10))/$F$11*$F$40)-($F$27*GIP$87/$D$7)-SUM($F$14:$F$26,$F$28:$F$33,$F$35:$F$36,$F$41))</f>
        <v>-533.82179022363027</v>
      </c>
      <c r="GIQ88" s="294">
        <f>(GIQ$87*$B101+SUM($F$8:$F$10)-((GIQ$87*$B101+SUM($F$8:$F$10))/$F$11*$F$40)-($F$27*GIQ$87/$D$7)-SUM($F$14:$F$26,$F$28:$F$33,$F$35:$F$36,$F$41))</f>
        <v>-533.82179022363027</v>
      </c>
      <c r="GIR88" s="294">
        <f>(GIR$87*$B101+SUM($F$8:$F$10)-((GIR$87*$B101+SUM($F$8:$F$10))/$F$11*$F$40)-($F$27*GIR$87/$D$7)-SUM($F$14:$F$26,$F$28:$F$33,$F$35:$F$36,$F$41))</f>
        <v>-533.82179022363027</v>
      </c>
      <c r="GIS88" s="294">
        <f>(GIS$87*$B101+SUM($F$8:$F$10)-((GIS$87*$B101+SUM($F$8:$F$10))/$F$11*$F$40)-($F$27*GIS$87/$D$7)-SUM($F$14:$F$26,$F$28:$F$33,$F$35:$F$36,$F$41))</f>
        <v>-533.82179022363027</v>
      </c>
      <c r="GIT88" s="294">
        <f>(GIT$87*$B101+SUM($F$8:$F$10)-((GIT$87*$B101+SUM($F$8:$F$10))/$F$11*$F$40)-($F$27*GIT$87/$D$7)-SUM($F$14:$F$26,$F$28:$F$33,$F$35:$F$36,$F$41))</f>
        <v>-533.82179022363027</v>
      </c>
      <c r="GIU88" s="294">
        <f>(GIU$87*$B101+SUM($F$8:$F$10)-((GIU$87*$B101+SUM($F$8:$F$10))/$F$11*$F$40)-($F$27*GIU$87/$D$7)-SUM($F$14:$F$26,$F$28:$F$33,$F$35:$F$36,$F$41))</f>
        <v>-533.82179022363027</v>
      </c>
      <c r="GIV88" s="294">
        <f>(GIV$87*$B101+SUM($F$8:$F$10)-((GIV$87*$B101+SUM($F$8:$F$10))/$F$11*$F$40)-($F$27*GIV$87/$D$7)-SUM($F$14:$F$26,$F$28:$F$33,$F$35:$F$36,$F$41))</f>
        <v>-533.82179022363027</v>
      </c>
      <c r="GIW88" s="294">
        <f>(GIW$87*$B101+SUM($F$8:$F$10)-((GIW$87*$B101+SUM($F$8:$F$10))/$F$11*$F$40)-($F$27*GIW$87/$D$7)-SUM($F$14:$F$26,$F$28:$F$33,$F$35:$F$36,$F$41))</f>
        <v>-533.82179022363027</v>
      </c>
      <c r="GIX88" s="294">
        <f>(GIX$87*$B101+SUM($F$8:$F$10)-((GIX$87*$B101+SUM($F$8:$F$10))/$F$11*$F$40)-($F$27*GIX$87/$D$7)-SUM($F$14:$F$26,$F$28:$F$33,$F$35:$F$36,$F$41))</f>
        <v>-533.82179022363027</v>
      </c>
      <c r="GIY88" s="294">
        <f>(GIY$87*$B101+SUM($F$8:$F$10)-((GIY$87*$B101+SUM($F$8:$F$10))/$F$11*$F$40)-($F$27*GIY$87/$D$7)-SUM($F$14:$F$26,$F$28:$F$33,$F$35:$F$36,$F$41))</f>
        <v>-533.82179022363027</v>
      </c>
      <c r="GIZ88" s="294">
        <f>(GIZ$87*$B101+SUM($F$8:$F$10)-((GIZ$87*$B101+SUM($F$8:$F$10))/$F$11*$F$40)-($F$27*GIZ$87/$D$7)-SUM($F$14:$F$26,$F$28:$F$33,$F$35:$F$36,$F$41))</f>
        <v>-533.82179022363027</v>
      </c>
      <c r="GJA88" s="294">
        <f>(GJA$87*$B101+SUM($F$8:$F$10)-((GJA$87*$B101+SUM($F$8:$F$10))/$F$11*$F$40)-($F$27*GJA$87/$D$7)-SUM($F$14:$F$26,$F$28:$F$33,$F$35:$F$36,$F$41))</f>
        <v>-533.82179022363027</v>
      </c>
      <c r="GJB88" s="294">
        <f>(GJB$87*$B101+SUM($F$8:$F$10)-((GJB$87*$B101+SUM($F$8:$F$10))/$F$11*$F$40)-($F$27*GJB$87/$D$7)-SUM($F$14:$F$26,$F$28:$F$33,$F$35:$F$36,$F$41))</f>
        <v>-533.82179022363027</v>
      </c>
      <c r="GJC88" s="294">
        <f>(GJC$87*$B101+SUM($F$8:$F$10)-((GJC$87*$B101+SUM($F$8:$F$10))/$F$11*$F$40)-($F$27*GJC$87/$D$7)-SUM($F$14:$F$26,$F$28:$F$33,$F$35:$F$36,$F$41))</f>
        <v>-533.82179022363027</v>
      </c>
      <c r="GJD88" s="294">
        <f>(GJD$87*$B101+SUM($F$8:$F$10)-((GJD$87*$B101+SUM($F$8:$F$10))/$F$11*$F$40)-($F$27*GJD$87/$D$7)-SUM($F$14:$F$26,$F$28:$F$33,$F$35:$F$36,$F$41))</f>
        <v>-533.82179022363027</v>
      </c>
      <c r="GJE88" s="294">
        <f>(GJE$87*$B101+SUM($F$8:$F$10)-((GJE$87*$B101+SUM($F$8:$F$10))/$F$11*$F$40)-($F$27*GJE$87/$D$7)-SUM($F$14:$F$26,$F$28:$F$33,$F$35:$F$36,$F$41))</f>
        <v>-533.82179022363027</v>
      </c>
      <c r="GJF88" s="294">
        <f>(GJF$87*$B101+SUM($F$8:$F$10)-((GJF$87*$B101+SUM($F$8:$F$10))/$F$11*$F$40)-($F$27*GJF$87/$D$7)-SUM($F$14:$F$26,$F$28:$F$33,$F$35:$F$36,$F$41))</f>
        <v>-533.82179022363027</v>
      </c>
      <c r="GJG88" s="294">
        <f>(GJG$87*$B101+SUM($F$8:$F$10)-((GJG$87*$B101+SUM($F$8:$F$10))/$F$11*$F$40)-($F$27*GJG$87/$D$7)-SUM($F$14:$F$26,$F$28:$F$33,$F$35:$F$36,$F$41))</f>
        <v>-533.82179022363027</v>
      </c>
      <c r="GJH88" s="294">
        <f>(GJH$87*$B101+SUM($F$8:$F$10)-((GJH$87*$B101+SUM($F$8:$F$10))/$F$11*$F$40)-($F$27*GJH$87/$D$7)-SUM($F$14:$F$26,$F$28:$F$33,$F$35:$F$36,$F$41))</f>
        <v>-533.82179022363027</v>
      </c>
      <c r="GJI88" s="294">
        <f>(GJI$87*$B101+SUM($F$8:$F$10)-((GJI$87*$B101+SUM($F$8:$F$10))/$F$11*$F$40)-($F$27*GJI$87/$D$7)-SUM($F$14:$F$26,$F$28:$F$33,$F$35:$F$36,$F$41))</f>
        <v>-533.82179022363027</v>
      </c>
      <c r="GJJ88" s="294">
        <f>(GJJ$87*$B101+SUM($F$8:$F$10)-((GJJ$87*$B101+SUM($F$8:$F$10))/$F$11*$F$40)-($F$27*GJJ$87/$D$7)-SUM($F$14:$F$26,$F$28:$F$33,$F$35:$F$36,$F$41))</f>
        <v>-533.82179022363027</v>
      </c>
      <c r="GJK88" s="294">
        <f>(GJK$87*$B101+SUM($F$8:$F$10)-((GJK$87*$B101+SUM($F$8:$F$10))/$F$11*$F$40)-($F$27*GJK$87/$D$7)-SUM($F$14:$F$26,$F$28:$F$33,$F$35:$F$36,$F$41))</f>
        <v>-533.82179022363027</v>
      </c>
      <c r="GJL88" s="294">
        <f>(GJL$87*$B101+SUM($F$8:$F$10)-((GJL$87*$B101+SUM($F$8:$F$10))/$F$11*$F$40)-($F$27*GJL$87/$D$7)-SUM($F$14:$F$26,$F$28:$F$33,$F$35:$F$36,$F$41))</f>
        <v>-533.82179022363027</v>
      </c>
      <c r="GJM88" s="294">
        <f>(GJM$87*$B101+SUM($F$8:$F$10)-((GJM$87*$B101+SUM($F$8:$F$10))/$F$11*$F$40)-($F$27*GJM$87/$D$7)-SUM($F$14:$F$26,$F$28:$F$33,$F$35:$F$36,$F$41))</f>
        <v>-533.82179022363027</v>
      </c>
      <c r="GJN88" s="294">
        <f>(GJN$87*$B101+SUM($F$8:$F$10)-((GJN$87*$B101+SUM($F$8:$F$10))/$F$11*$F$40)-($F$27*GJN$87/$D$7)-SUM($F$14:$F$26,$F$28:$F$33,$F$35:$F$36,$F$41))</f>
        <v>-533.82179022363027</v>
      </c>
      <c r="GJO88" s="294">
        <f>(GJO$87*$B101+SUM($F$8:$F$10)-((GJO$87*$B101+SUM($F$8:$F$10))/$F$11*$F$40)-($F$27*GJO$87/$D$7)-SUM($F$14:$F$26,$F$28:$F$33,$F$35:$F$36,$F$41))</f>
        <v>-533.82179022363027</v>
      </c>
      <c r="GJP88" s="294">
        <f>(GJP$87*$B101+SUM($F$8:$F$10)-((GJP$87*$B101+SUM($F$8:$F$10))/$F$11*$F$40)-($F$27*GJP$87/$D$7)-SUM($F$14:$F$26,$F$28:$F$33,$F$35:$F$36,$F$41))</f>
        <v>-533.82179022363027</v>
      </c>
      <c r="GJQ88" s="294">
        <f>(GJQ$87*$B101+SUM($F$8:$F$10)-((GJQ$87*$B101+SUM($F$8:$F$10))/$F$11*$F$40)-($F$27*GJQ$87/$D$7)-SUM($F$14:$F$26,$F$28:$F$33,$F$35:$F$36,$F$41))</f>
        <v>-533.82179022363027</v>
      </c>
      <c r="GJR88" s="294">
        <f>(GJR$87*$B101+SUM($F$8:$F$10)-((GJR$87*$B101+SUM($F$8:$F$10))/$F$11*$F$40)-($F$27*GJR$87/$D$7)-SUM($F$14:$F$26,$F$28:$F$33,$F$35:$F$36,$F$41))</f>
        <v>-533.82179022363027</v>
      </c>
      <c r="GJS88" s="294">
        <f>(GJS$87*$B101+SUM($F$8:$F$10)-((GJS$87*$B101+SUM($F$8:$F$10))/$F$11*$F$40)-($F$27*GJS$87/$D$7)-SUM($F$14:$F$26,$F$28:$F$33,$F$35:$F$36,$F$41))</f>
        <v>-533.82179022363027</v>
      </c>
      <c r="GJT88" s="294">
        <f>(GJT$87*$B101+SUM($F$8:$F$10)-((GJT$87*$B101+SUM($F$8:$F$10))/$F$11*$F$40)-($F$27*GJT$87/$D$7)-SUM($F$14:$F$26,$F$28:$F$33,$F$35:$F$36,$F$41))</f>
        <v>-533.82179022363027</v>
      </c>
      <c r="GJU88" s="294">
        <f>(GJU$87*$B101+SUM($F$8:$F$10)-((GJU$87*$B101+SUM($F$8:$F$10))/$F$11*$F$40)-($F$27*GJU$87/$D$7)-SUM($F$14:$F$26,$F$28:$F$33,$F$35:$F$36,$F$41))</f>
        <v>-533.82179022363027</v>
      </c>
      <c r="GJV88" s="294">
        <f>(GJV$87*$B101+SUM($F$8:$F$10)-((GJV$87*$B101+SUM($F$8:$F$10))/$F$11*$F$40)-($F$27*GJV$87/$D$7)-SUM($F$14:$F$26,$F$28:$F$33,$F$35:$F$36,$F$41))</f>
        <v>-533.82179022363027</v>
      </c>
      <c r="GJW88" s="294">
        <f>(GJW$87*$B101+SUM($F$8:$F$10)-((GJW$87*$B101+SUM($F$8:$F$10))/$F$11*$F$40)-($F$27*GJW$87/$D$7)-SUM($F$14:$F$26,$F$28:$F$33,$F$35:$F$36,$F$41))</f>
        <v>-533.82179022363027</v>
      </c>
      <c r="GJX88" s="294">
        <f>(GJX$87*$B101+SUM($F$8:$F$10)-((GJX$87*$B101+SUM($F$8:$F$10))/$F$11*$F$40)-($F$27*GJX$87/$D$7)-SUM($F$14:$F$26,$F$28:$F$33,$F$35:$F$36,$F$41))</f>
        <v>-533.82179022363027</v>
      </c>
      <c r="GJY88" s="294">
        <f>(GJY$87*$B101+SUM($F$8:$F$10)-((GJY$87*$B101+SUM($F$8:$F$10))/$F$11*$F$40)-($F$27*GJY$87/$D$7)-SUM($F$14:$F$26,$F$28:$F$33,$F$35:$F$36,$F$41))</f>
        <v>-533.82179022363027</v>
      </c>
      <c r="GJZ88" s="294">
        <f>(GJZ$87*$B101+SUM($F$8:$F$10)-((GJZ$87*$B101+SUM($F$8:$F$10))/$F$11*$F$40)-($F$27*GJZ$87/$D$7)-SUM($F$14:$F$26,$F$28:$F$33,$F$35:$F$36,$F$41))</f>
        <v>-533.82179022363027</v>
      </c>
      <c r="GKA88" s="294">
        <f>(GKA$87*$B101+SUM($F$8:$F$10)-((GKA$87*$B101+SUM($F$8:$F$10))/$F$11*$F$40)-($F$27*GKA$87/$D$7)-SUM($F$14:$F$26,$F$28:$F$33,$F$35:$F$36,$F$41))</f>
        <v>-533.82179022363027</v>
      </c>
      <c r="GKB88" s="294">
        <f>(GKB$87*$B101+SUM($F$8:$F$10)-((GKB$87*$B101+SUM($F$8:$F$10))/$F$11*$F$40)-($F$27*GKB$87/$D$7)-SUM($F$14:$F$26,$F$28:$F$33,$F$35:$F$36,$F$41))</f>
        <v>-533.82179022363027</v>
      </c>
      <c r="GKC88" s="294">
        <f>(GKC$87*$B101+SUM($F$8:$F$10)-((GKC$87*$B101+SUM($F$8:$F$10))/$F$11*$F$40)-($F$27*GKC$87/$D$7)-SUM($F$14:$F$26,$F$28:$F$33,$F$35:$F$36,$F$41))</f>
        <v>-533.82179022363027</v>
      </c>
      <c r="GKD88" s="294">
        <f>(GKD$87*$B101+SUM($F$8:$F$10)-((GKD$87*$B101+SUM($F$8:$F$10))/$F$11*$F$40)-($F$27*GKD$87/$D$7)-SUM($F$14:$F$26,$F$28:$F$33,$F$35:$F$36,$F$41))</f>
        <v>-533.82179022363027</v>
      </c>
      <c r="GKE88" s="294">
        <f>(GKE$87*$B101+SUM($F$8:$F$10)-((GKE$87*$B101+SUM($F$8:$F$10))/$F$11*$F$40)-($F$27*GKE$87/$D$7)-SUM($F$14:$F$26,$F$28:$F$33,$F$35:$F$36,$F$41))</f>
        <v>-533.82179022363027</v>
      </c>
      <c r="GKF88" s="294">
        <f>(GKF$87*$B101+SUM($F$8:$F$10)-((GKF$87*$B101+SUM($F$8:$F$10))/$F$11*$F$40)-($F$27*GKF$87/$D$7)-SUM($F$14:$F$26,$F$28:$F$33,$F$35:$F$36,$F$41))</f>
        <v>-533.82179022363027</v>
      </c>
      <c r="GKG88" s="294">
        <f>(GKG$87*$B101+SUM($F$8:$F$10)-((GKG$87*$B101+SUM($F$8:$F$10))/$F$11*$F$40)-($F$27*GKG$87/$D$7)-SUM($F$14:$F$26,$F$28:$F$33,$F$35:$F$36,$F$41))</f>
        <v>-533.82179022363027</v>
      </c>
      <c r="GKH88" s="294">
        <f>(GKH$87*$B101+SUM($F$8:$F$10)-((GKH$87*$B101+SUM($F$8:$F$10))/$F$11*$F$40)-($F$27*GKH$87/$D$7)-SUM($F$14:$F$26,$F$28:$F$33,$F$35:$F$36,$F$41))</f>
        <v>-533.82179022363027</v>
      </c>
      <c r="GKI88" s="294">
        <f>(GKI$87*$B101+SUM($F$8:$F$10)-((GKI$87*$B101+SUM($F$8:$F$10))/$F$11*$F$40)-($F$27*GKI$87/$D$7)-SUM($F$14:$F$26,$F$28:$F$33,$F$35:$F$36,$F$41))</f>
        <v>-533.82179022363027</v>
      </c>
      <c r="GKJ88" s="294">
        <f>(GKJ$87*$B101+SUM($F$8:$F$10)-((GKJ$87*$B101+SUM($F$8:$F$10))/$F$11*$F$40)-($F$27*GKJ$87/$D$7)-SUM($F$14:$F$26,$F$28:$F$33,$F$35:$F$36,$F$41))</f>
        <v>-533.82179022363027</v>
      </c>
      <c r="GKK88" s="294">
        <f>(GKK$87*$B101+SUM($F$8:$F$10)-((GKK$87*$B101+SUM($F$8:$F$10))/$F$11*$F$40)-($F$27*GKK$87/$D$7)-SUM($F$14:$F$26,$F$28:$F$33,$F$35:$F$36,$F$41))</f>
        <v>-533.82179022363027</v>
      </c>
      <c r="GKL88" s="294">
        <f>(GKL$87*$B101+SUM($F$8:$F$10)-((GKL$87*$B101+SUM($F$8:$F$10))/$F$11*$F$40)-($F$27*GKL$87/$D$7)-SUM($F$14:$F$26,$F$28:$F$33,$F$35:$F$36,$F$41))</f>
        <v>-533.82179022363027</v>
      </c>
      <c r="GKM88" s="294">
        <f>(GKM$87*$B101+SUM($F$8:$F$10)-((GKM$87*$B101+SUM($F$8:$F$10))/$F$11*$F$40)-($F$27*GKM$87/$D$7)-SUM($F$14:$F$26,$F$28:$F$33,$F$35:$F$36,$F$41))</f>
        <v>-533.82179022363027</v>
      </c>
      <c r="GKN88" s="294">
        <f>(GKN$87*$B101+SUM($F$8:$F$10)-((GKN$87*$B101+SUM($F$8:$F$10))/$F$11*$F$40)-($F$27*GKN$87/$D$7)-SUM($F$14:$F$26,$F$28:$F$33,$F$35:$F$36,$F$41))</f>
        <v>-533.82179022363027</v>
      </c>
      <c r="GKO88" s="294">
        <f>(GKO$87*$B101+SUM($F$8:$F$10)-((GKO$87*$B101+SUM($F$8:$F$10))/$F$11*$F$40)-($F$27*GKO$87/$D$7)-SUM($F$14:$F$26,$F$28:$F$33,$F$35:$F$36,$F$41))</f>
        <v>-533.82179022363027</v>
      </c>
      <c r="GKP88" s="294">
        <f>(GKP$87*$B101+SUM($F$8:$F$10)-((GKP$87*$B101+SUM($F$8:$F$10))/$F$11*$F$40)-($F$27*GKP$87/$D$7)-SUM($F$14:$F$26,$F$28:$F$33,$F$35:$F$36,$F$41))</f>
        <v>-533.82179022363027</v>
      </c>
      <c r="GKQ88" s="294">
        <f>(GKQ$87*$B101+SUM($F$8:$F$10)-((GKQ$87*$B101+SUM($F$8:$F$10))/$F$11*$F$40)-($F$27*GKQ$87/$D$7)-SUM($F$14:$F$26,$F$28:$F$33,$F$35:$F$36,$F$41))</f>
        <v>-533.82179022363027</v>
      </c>
      <c r="GKR88" s="294">
        <f>(GKR$87*$B101+SUM($F$8:$F$10)-((GKR$87*$B101+SUM($F$8:$F$10))/$F$11*$F$40)-($F$27*GKR$87/$D$7)-SUM($F$14:$F$26,$F$28:$F$33,$F$35:$F$36,$F$41))</f>
        <v>-533.82179022363027</v>
      </c>
      <c r="GKS88" s="294">
        <f>(GKS$87*$B101+SUM($F$8:$F$10)-((GKS$87*$B101+SUM($F$8:$F$10))/$F$11*$F$40)-($F$27*GKS$87/$D$7)-SUM($F$14:$F$26,$F$28:$F$33,$F$35:$F$36,$F$41))</f>
        <v>-533.82179022363027</v>
      </c>
      <c r="GKT88" s="294">
        <f>(GKT$87*$B101+SUM($F$8:$F$10)-((GKT$87*$B101+SUM($F$8:$F$10))/$F$11*$F$40)-($F$27*GKT$87/$D$7)-SUM($F$14:$F$26,$F$28:$F$33,$F$35:$F$36,$F$41))</f>
        <v>-533.82179022363027</v>
      </c>
      <c r="GKU88" s="294">
        <f>(GKU$87*$B101+SUM($F$8:$F$10)-((GKU$87*$B101+SUM($F$8:$F$10))/$F$11*$F$40)-($F$27*GKU$87/$D$7)-SUM($F$14:$F$26,$F$28:$F$33,$F$35:$F$36,$F$41))</f>
        <v>-533.82179022363027</v>
      </c>
      <c r="GKV88" s="294">
        <f>(GKV$87*$B101+SUM($F$8:$F$10)-((GKV$87*$B101+SUM($F$8:$F$10))/$F$11*$F$40)-($F$27*GKV$87/$D$7)-SUM($F$14:$F$26,$F$28:$F$33,$F$35:$F$36,$F$41))</f>
        <v>-533.82179022363027</v>
      </c>
      <c r="GKW88" s="294">
        <f>(GKW$87*$B101+SUM($F$8:$F$10)-((GKW$87*$B101+SUM($F$8:$F$10))/$F$11*$F$40)-($F$27*GKW$87/$D$7)-SUM($F$14:$F$26,$F$28:$F$33,$F$35:$F$36,$F$41))</f>
        <v>-533.82179022363027</v>
      </c>
      <c r="GKX88" s="294">
        <f>(GKX$87*$B101+SUM($F$8:$F$10)-((GKX$87*$B101+SUM($F$8:$F$10))/$F$11*$F$40)-($F$27*GKX$87/$D$7)-SUM($F$14:$F$26,$F$28:$F$33,$F$35:$F$36,$F$41))</f>
        <v>-533.82179022363027</v>
      </c>
      <c r="GKY88" s="294">
        <f>(GKY$87*$B101+SUM($F$8:$F$10)-((GKY$87*$B101+SUM($F$8:$F$10))/$F$11*$F$40)-($F$27*GKY$87/$D$7)-SUM($F$14:$F$26,$F$28:$F$33,$F$35:$F$36,$F$41))</f>
        <v>-533.82179022363027</v>
      </c>
      <c r="GKZ88" s="294">
        <f>(GKZ$87*$B101+SUM($F$8:$F$10)-((GKZ$87*$B101+SUM($F$8:$F$10))/$F$11*$F$40)-($F$27*GKZ$87/$D$7)-SUM($F$14:$F$26,$F$28:$F$33,$F$35:$F$36,$F$41))</f>
        <v>-533.82179022363027</v>
      </c>
      <c r="GLA88" s="294">
        <f>(GLA$87*$B101+SUM($F$8:$F$10)-((GLA$87*$B101+SUM($F$8:$F$10))/$F$11*$F$40)-($F$27*GLA$87/$D$7)-SUM($F$14:$F$26,$F$28:$F$33,$F$35:$F$36,$F$41))</f>
        <v>-533.82179022363027</v>
      </c>
      <c r="GLB88" s="294">
        <f>(GLB$87*$B101+SUM($F$8:$F$10)-((GLB$87*$B101+SUM($F$8:$F$10))/$F$11*$F$40)-($F$27*GLB$87/$D$7)-SUM($F$14:$F$26,$F$28:$F$33,$F$35:$F$36,$F$41))</f>
        <v>-533.82179022363027</v>
      </c>
      <c r="GLC88" s="294">
        <f>(GLC$87*$B101+SUM($F$8:$F$10)-((GLC$87*$B101+SUM($F$8:$F$10))/$F$11*$F$40)-($F$27*GLC$87/$D$7)-SUM($F$14:$F$26,$F$28:$F$33,$F$35:$F$36,$F$41))</f>
        <v>-533.82179022363027</v>
      </c>
      <c r="GLD88" s="294">
        <f>(GLD$87*$B101+SUM($F$8:$F$10)-((GLD$87*$B101+SUM($F$8:$F$10))/$F$11*$F$40)-($F$27*GLD$87/$D$7)-SUM($F$14:$F$26,$F$28:$F$33,$F$35:$F$36,$F$41))</f>
        <v>-533.82179022363027</v>
      </c>
      <c r="GLE88" s="294">
        <f>(GLE$87*$B101+SUM($F$8:$F$10)-((GLE$87*$B101+SUM($F$8:$F$10))/$F$11*$F$40)-($F$27*GLE$87/$D$7)-SUM($F$14:$F$26,$F$28:$F$33,$F$35:$F$36,$F$41))</f>
        <v>-533.82179022363027</v>
      </c>
      <c r="GLF88" s="294">
        <f>(GLF$87*$B101+SUM($F$8:$F$10)-((GLF$87*$B101+SUM($F$8:$F$10))/$F$11*$F$40)-($F$27*GLF$87/$D$7)-SUM($F$14:$F$26,$F$28:$F$33,$F$35:$F$36,$F$41))</f>
        <v>-533.82179022363027</v>
      </c>
      <c r="GLG88" s="294">
        <f>(GLG$87*$B101+SUM($F$8:$F$10)-((GLG$87*$B101+SUM($F$8:$F$10))/$F$11*$F$40)-($F$27*GLG$87/$D$7)-SUM($F$14:$F$26,$F$28:$F$33,$F$35:$F$36,$F$41))</f>
        <v>-533.82179022363027</v>
      </c>
      <c r="GLH88" s="294">
        <f>(GLH$87*$B101+SUM($F$8:$F$10)-((GLH$87*$B101+SUM($F$8:$F$10))/$F$11*$F$40)-($F$27*GLH$87/$D$7)-SUM($F$14:$F$26,$F$28:$F$33,$F$35:$F$36,$F$41))</f>
        <v>-533.82179022363027</v>
      </c>
      <c r="GLI88" s="294">
        <f>(GLI$87*$B101+SUM($F$8:$F$10)-((GLI$87*$B101+SUM($F$8:$F$10))/$F$11*$F$40)-($F$27*GLI$87/$D$7)-SUM($F$14:$F$26,$F$28:$F$33,$F$35:$F$36,$F$41))</f>
        <v>-533.82179022363027</v>
      </c>
      <c r="GLJ88" s="294">
        <f>(GLJ$87*$B101+SUM($F$8:$F$10)-((GLJ$87*$B101+SUM($F$8:$F$10))/$F$11*$F$40)-($F$27*GLJ$87/$D$7)-SUM($F$14:$F$26,$F$28:$F$33,$F$35:$F$36,$F$41))</f>
        <v>-533.82179022363027</v>
      </c>
      <c r="GLK88" s="294">
        <f>(GLK$87*$B101+SUM($F$8:$F$10)-((GLK$87*$B101+SUM($F$8:$F$10))/$F$11*$F$40)-($F$27*GLK$87/$D$7)-SUM($F$14:$F$26,$F$28:$F$33,$F$35:$F$36,$F$41))</f>
        <v>-533.82179022363027</v>
      </c>
      <c r="GLL88" s="294">
        <f>(GLL$87*$B101+SUM($F$8:$F$10)-((GLL$87*$B101+SUM($F$8:$F$10))/$F$11*$F$40)-($F$27*GLL$87/$D$7)-SUM($F$14:$F$26,$F$28:$F$33,$F$35:$F$36,$F$41))</f>
        <v>-533.82179022363027</v>
      </c>
      <c r="GLM88" s="294">
        <f>(GLM$87*$B101+SUM($F$8:$F$10)-((GLM$87*$B101+SUM($F$8:$F$10))/$F$11*$F$40)-($F$27*GLM$87/$D$7)-SUM($F$14:$F$26,$F$28:$F$33,$F$35:$F$36,$F$41))</f>
        <v>-533.82179022363027</v>
      </c>
      <c r="GLN88" s="294">
        <f>(GLN$87*$B101+SUM($F$8:$F$10)-((GLN$87*$B101+SUM($F$8:$F$10))/$F$11*$F$40)-($F$27*GLN$87/$D$7)-SUM($F$14:$F$26,$F$28:$F$33,$F$35:$F$36,$F$41))</f>
        <v>-533.82179022363027</v>
      </c>
      <c r="GLO88" s="294">
        <f>(GLO$87*$B101+SUM($F$8:$F$10)-((GLO$87*$B101+SUM($F$8:$F$10))/$F$11*$F$40)-($F$27*GLO$87/$D$7)-SUM($F$14:$F$26,$F$28:$F$33,$F$35:$F$36,$F$41))</f>
        <v>-533.82179022363027</v>
      </c>
      <c r="GLP88" s="294">
        <f>(GLP$87*$B101+SUM($F$8:$F$10)-((GLP$87*$B101+SUM($F$8:$F$10))/$F$11*$F$40)-($F$27*GLP$87/$D$7)-SUM($F$14:$F$26,$F$28:$F$33,$F$35:$F$36,$F$41))</f>
        <v>-533.82179022363027</v>
      </c>
      <c r="GLQ88" s="294">
        <f>(GLQ$87*$B101+SUM($F$8:$F$10)-((GLQ$87*$B101+SUM($F$8:$F$10))/$F$11*$F$40)-($F$27*GLQ$87/$D$7)-SUM($F$14:$F$26,$F$28:$F$33,$F$35:$F$36,$F$41))</f>
        <v>-533.82179022363027</v>
      </c>
      <c r="GLR88" s="294">
        <f>(GLR$87*$B101+SUM($F$8:$F$10)-((GLR$87*$B101+SUM($F$8:$F$10))/$F$11*$F$40)-($F$27*GLR$87/$D$7)-SUM($F$14:$F$26,$F$28:$F$33,$F$35:$F$36,$F$41))</f>
        <v>-533.82179022363027</v>
      </c>
      <c r="GLS88" s="294">
        <f>(GLS$87*$B101+SUM($F$8:$F$10)-((GLS$87*$B101+SUM($F$8:$F$10))/$F$11*$F$40)-($F$27*GLS$87/$D$7)-SUM($F$14:$F$26,$F$28:$F$33,$F$35:$F$36,$F$41))</f>
        <v>-533.82179022363027</v>
      </c>
      <c r="GLT88" s="294">
        <f>(GLT$87*$B101+SUM($F$8:$F$10)-((GLT$87*$B101+SUM($F$8:$F$10))/$F$11*$F$40)-($F$27*GLT$87/$D$7)-SUM($F$14:$F$26,$F$28:$F$33,$F$35:$F$36,$F$41))</f>
        <v>-533.82179022363027</v>
      </c>
      <c r="GLU88" s="294">
        <f>(GLU$87*$B101+SUM($F$8:$F$10)-((GLU$87*$B101+SUM($F$8:$F$10))/$F$11*$F$40)-($F$27*GLU$87/$D$7)-SUM($F$14:$F$26,$F$28:$F$33,$F$35:$F$36,$F$41))</f>
        <v>-533.82179022363027</v>
      </c>
      <c r="GLV88" s="294">
        <f>(GLV$87*$B101+SUM($F$8:$F$10)-((GLV$87*$B101+SUM($F$8:$F$10))/$F$11*$F$40)-($F$27*GLV$87/$D$7)-SUM($F$14:$F$26,$F$28:$F$33,$F$35:$F$36,$F$41))</f>
        <v>-533.82179022363027</v>
      </c>
      <c r="GLW88" s="294">
        <f>(GLW$87*$B101+SUM($F$8:$F$10)-((GLW$87*$B101+SUM($F$8:$F$10))/$F$11*$F$40)-($F$27*GLW$87/$D$7)-SUM($F$14:$F$26,$F$28:$F$33,$F$35:$F$36,$F$41))</f>
        <v>-533.82179022363027</v>
      </c>
      <c r="GLX88" s="294">
        <f>(GLX$87*$B101+SUM($F$8:$F$10)-((GLX$87*$B101+SUM($F$8:$F$10))/$F$11*$F$40)-($F$27*GLX$87/$D$7)-SUM($F$14:$F$26,$F$28:$F$33,$F$35:$F$36,$F$41))</f>
        <v>-533.82179022363027</v>
      </c>
      <c r="GLY88" s="294">
        <f>(GLY$87*$B101+SUM($F$8:$F$10)-((GLY$87*$B101+SUM($F$8:$F$10))/$F$11*$F$40)-($F$27*GLY$87/$D$7)-SUM($F$14:$F$26,$F$28:$F$33,$F$35:$F$36,$F$41))</f>
        <v>-533.82179022363027</v>
      </c>
      <c r="GLZ88" s="294">
        <f>(GLZ$87*$B101+SUM($F$8:$F$10)-((GLZ$87*$B101+SUM($F$8:$F$10))/$F$11*$F$40)-($F$27*GLZ$87/$D$7)-SUM($F$14:$F$26,$F$28:$F$33,$F$35:$F$36,$F$41))</f>
        <v>-533.82179022363027</v>
      </c>
      <c r="GMA88" s="294">
        <f>(GMA$87*$B101+SUM($F$8:$F$10)-((GMA$87*$B101+SUM($F$8:$F$10))/$F$11*$F$40)-($F$27*GMA$87/$D$7)-SUM($F$14:$F$26,$F$28:$F$33,$F$35:$F$36,$F$41))</f>
        <v>-533.82179022363027</v>
      </c>
      <c r="GMB88" s="294">
        <f>(GMB$87*$B101+SUM($F$8:$F$10)-((GMB$87*$B101+SUM($F$8:$F$10))/$F$11*$F$40)-($F$27*GMB$87/$D$7)-SUM($F$14:$F$26,$F$28:$F$33,$F$35:$F$36,$F$41))</f>
        <v>-533.82179022363027</v>
      </c>
      <c r="GMC88" s="294">
        <f>(GMC$87*$B101+SUM($F$8:$F$10)-((GMC$87*$B101+SUM($F$8:$F$10))/$F$11*$F$40)-($F$27*GMC$87/$D$7)-SUM($F$14:$F$26,$F$28:$F$33,$F$35:$F$36,$F$41))</f>
        <v>-533.82179022363027</v>
      </c>
      <c r="GMD88" s="294">
        <f>(GMD$87*$B101+SUM($F$8:$F$10)-((GMD$87*$B101+SUM($F$8:$F$10))/$F$11*$F$40)-($F$27*GMD$87/$D$7)-SUM($F$14:$F$26,$F$28:$F$33,$F$35:$F$36,$F$41))</f>
        <v>-533.82179022363027</v>
      </c>
      <c r="GME88" s="294">
        <f>(GME$87*$B101+SUM($F$8:$F$10)-((GME$87*$B101+SUM($F$8:$F$10))/$F$11*$F$40)-($F$27*GME$87/$D$7)-SUM($F$14:$F$26,$F$28:$F$33,$F$35:$F$36,$F$41))</f>
        <v>-533.82179022363027</v>
      </c>
      <c r="GMF88" s="294">
        <f>(GMF$87*$B101+SUM($F$8:$F$10)-((GMF$87*$B101+SUM($F$8:$F$10))/$F$11*$F$40)-($F$27*GMF$87/$D$7)-SUM($F$14:$F$26,$F$28:$F$33,$F$35:$F$36,$F$41))</f>
        <v>-533.82179022363027</v>
      </c>
      <c r="GMG88" s="294">
        <f>(GMG$87*$B101+SUM($F$8:$F$10)-((GMG$87*$B101+SUM($F$8:$F$10))/$F$11*$F$40)-($F$27*GMG$87/$D$7)-SUM($F$14:$F$26,$F$28:$F$33,$F$35:$F$36,$F$41))</f>
        <v>-533.82179022363027</v>
      </c>
      <c r="GMH88" s="294">
        <f>(GMH$87*$B101+SUM($F$8:$F$10)-((GMH$87*$B101+SUM($F$8:$F$10))/$F$11*$F$40)-($F$27*GMH$87/$D$7)-SUM($F$14:$F$26,$F$28:$F$33,$F$35:$F$36,$F$41))</f>
        <v>-533.82179022363027</v>
      </c>
      <c r="GMI88" s="294">
        <f>(GMI$87*$B101+SUM($F$8:$F$10)-((GMI$87*$B101+SUM($F$8:$F$10))/$F$11*$F$40)-($F$27*GMI$87/$D$7)-SUM($F$14:$F$26,$F$28:$F$33,$F$35:$F$36,$F$41))</f>
        <v>-533.82179022363027</v>
      </c>
      <c r="GMJ88" s="294">
        <f>(GMJ$87*$B101+SUM($F$8:$F$10)-((GMJ$87*$B101+SUM($F$8:$F$10))/$F$11*$F$40)-($F$27*GMJ$87/$D$7)-SUM($F$14:$F$26,$F$28:$F$33,$F$35:$F$36,$F$41))</f>
        <v>-533.82179022363027</v>
      </c>
      <c r="GMK88" s="294">
        <f>(GMK$87*$B101+SUM($F$8:$F$10)-((GMK$87*$B101+SUM($F$8:$F$10))/$F$11*$F$40)-($F$27*GMK$87/$D$7)-SUM($F$14:$F$26,$F$28:$F$33,$F$35:$F$36,$F$41))</f>
        <v>-533.82179022363027</v>
      </c>
      <c r="GML88" s="294">
        <f>(GML$87*$B101+SUM($F$8:$F$10)-((GML$87*$B101+SUM($F$8:$F$10))/$F$11*$F$40)-($F$27*GML$87/$D$7)-SUM($F$14:$F$26,$F$28:$F$33,$F$35:$F$36,$F$41))</f>
        <v>-533.82179022363027</v>
      </c>
      <c r="GMM88" s="294">
        <f>(GMM$87*$B101+SUM($F$8:$F$10)-((GMM$87*$B101+SUM($F$8:$F$10))/$F$11*$F$40)-($F$27*GMM$87/$D$7)-SUM($F$14:$F$26,$F$28:$F$33,$F$35:$F$36,$F$41))</f>
        <v>-533.82179022363027</v>
      </c>
      <c r="GMN88" s="294">
        <f>(GMN$87*$B101+SUM($F$8:$F$10)-((GMN$87*$B101+SUM($F$8:$F$10))/$F$11*$F$40)-($F$27*GMN$87/$D$7)-SUM($F$14:$F$26,$F$28:$F$33,$F$35:$F$36,$F$41))</f>
        <v>-533.82179022363027</v>
      </c>
      <c r="GMO88" s="294">
        <f>(GMO$87*$B101+SUM($F$8:$F$10)-((GMO$87*$B101+SUM($F$8:$F$10))/$F$11*$F$40)-($F$27*GMO$87/$D$7)-SUM($F$14:$F$26,$F$28:$F$33,$F$35:$F$36,$F$41))</f>
        <v>-533.82179022363027</v>
      </c>
      <c r="GMP88" s="294">
        <f>(GMP$87*$B101+SUM($F$8:$F$10)-((GMP$87*$B101+SUM($F$8:$F$10))/$F$11*$F$40)-($F$27*GMP$87/$D$7)-SUM($F$14:$F$26,$F$28:$F$33,$F$35:$F$36,$F$41))</f>
        <v>-533.82179022363027</v>
      </c>
      <c r="GMQ88" s="294">
        <f>(GMQ$87*$B101+SUM($F$8:$F$10)-((GMQ$87*$B101+SUM($F$8:$F$10))/$F$11*$F$40)-($F$27*GMQ$87/$D$7)-SUM($F$14:$F$26,$F$28:$F$33,$F$35:$F$36,$F$41))</f>
        <v>-533.82179022363027</v>
      </c>
      <c r="GMR88" s="294">
        <f>(GMR$87*$B101+SUM($F$8:$F$10)-((GMR$87*$B101+SUM($F$8:$F$10))/$F$11*$F$40)-($F$27*GMR$87/$D$7)-SUM($F$14:$F$26,$F$28:$F$33,$F$35:$F$36,$F$41))</f>
        <v>-533.82179022363027</v>
      </c>
      <c r="GMS88" s="294">
        <f>(GMS$87*$B101+SUM($F$8:$F$10)-((GMS$87*$B101+SUM($F$8:$F$10))/$F$11*$F$40)-($F$27*GMS$87/$D$7)-SUM($F$14:$F$26,$F$28:$F$33,$F$35:$F$36,$F$41))</f>
        <v>-533.82179022363027</v>
      </c>
      <c r="GMT88" s="294">
        <f>(GMT$87*$B101+SUM($F$8:$F$10)-((GMT$87*$B101+SUM($F$8:$F$10))/$F$11*$F$40)-($F$27*GMT$87/$D$7)-SUM($F$14:$F$26,$F$28:$F$33,$F$35:$F$36,$F$41))</f>
        <v>-533.82179022363027</v>
      </c>
      <c r="GMU88" s="294">
        <f>(GMU$87*$B101+SUM($F$8:$F$10)-((GMU$87*$B101+SUM($F$8:$F$10))/$F$11*$F$40)-($F$27*GMU$87/$D$7)-SUM($F$14:$F$26,$F$28:$F$33,$F$35:$F$36,$F$41))</f>
        <v>-533.82179022363027</v>
      </c>
      <c r="GMV88" s="294">
        <f>(GMV$87*$B101+SUM($F$8:$F$10)-((GMV$87*$B101+SUM($F$8:$F$10))/$F$11*$F$40)-($F$27*GMV$87/$D$7)-SUM($F$14:$F$26,$F$28:$F$33,$F$35:$F$36,$F$41))</f>
        <v>-533.82179022363027</v>
      </c>
      <c r="GMW88" s="294">
        <f>(GMW$87*$B101+SUM($F$8:$F$10)-((GMW$87*$B101+SUM($F$8:$F$10))/$F$11*$F$40)-($F$27*GMW$87/$D$7)-SUM($F$14:$F$26,$F$28:$F$33,$F$35:$F$36,$F$41))</f>
        <v>-533.82179022363027</v>
      </c>
      <c r="GMX88" s="294">
        <f>(GMX$87*$B101+SUM($F$8:$F$10)-((GMX$87*$B101+SUM($F$8:$F$10))/$F$11*$F$40)-($F$27*GMX$87/$D$7)-SUM($F$14:$F$26,$F$28:$F$33,$F$35:$F$36,$F$41))</f>
        <v>-533.82179022363027</v>
      </c>
      <c r="GMY88" s="294">
        <f>(GMY$87*$B101+SUM($F$8:$F$10)-((GMY$87*$B101+SUM($F$8:$F$10))/$F$11*$F$40)-($F$27*GMY$87/$D$7)-SUM($F$14:$F$26,$F$28:$F$33,$F$35:$F$36,$F$41))</f>
        <v>-533.82179022363027</v>
      </c>
      <c r="GMZ88" s="294">
        <f>(GMZ$87*$B101+SUM($F$8:$F$10)-((GMZ$87*$B101+SUM($F$8:$F$10))/$F$11*$F$40)-($F$27*GMZ$87/$D$7)-SUM($F$14:$F$26,$F$28:$F$33,$F$35:$F$36,$F$41))</f>
        <v>-533.82179022363027</v>
      </c>
      <c r="GNA88" s="294">
        <f>(GNA$87*$B101+SUM($F$8:$F$10)-((GNA$87*$B101+SUM($F$8:$F$10))/$F$11*$F$40)-($F$27*GNA$87/$D$7)-SUM($F$14:$F$26,$F$28:$F$33,$F$35:$F$36,$F$41))</f>
        <v>-533.82179022363027</v>
      </c>
      <c r="GNB88" s="294">
        <f>(GNB$87*$B101+SUM($F$8:$F$10)-((GNB$87*$B101+SUM($F$8:$F$10))/$F$11*$F$40)-($F$27*GNB$87/$D$7)-SUM($F$14:$F$26,$F$28:$F$33,$F$35:$F$36,$F$41))</f>
        <v>-533.82179022363027</v>
      </c>
      <c r="GNC88" s="294">
        <f>(GNC$87*$B101+SUM($F$8:$F$10)-((GNC$87*$B101+SUM($F$8:$F$10))/$F$11*$F$40)-($F$27*GNC$87/$D$7)-SUM($F$14:$F$26,$F$28:$F$33,$F$35:$F$36,$F$41))</f>
        <v>-533.82179022363027</v>
      </c>
      <c r="GND88" s="294">
        <f>(GND$87*$B101+SUM($F$8:$F$10)-((GND$87*$B101+SUM($F$8:$F$10))/$F$11*$F$40)-($F$27*GND$87/$D$7)-SUM($F$14:$F$26,$F$28:$F$33,$F$35:$F$36,$F$41))</f>
        <v>-533.82179022363027</v>
      </c>
      <c r="GNE88" s="294">
        <f>(GNE$87*$B101+SUM($F$8:$F$10)-((GNE$87*$B101+SUM($F$8:$F$10))/$F$11*$F$40)-($F$27*GNE$87/$D$7)-SUM($F$14:$F$26,$F$28:$F$33,$F$35:$F$36,$F$41))</f>
        <v>-533.82179022363027</v>
      </c>
      <c r="GNF88" s="294">
        <f>(GNF$87*$B101+SUM($F$8:$F$10)-((GNF$87*$B101+SUM($F$8:$F$10))/$F$11*$F$40)-($F$27*GNF$87/$D$7)-SUM($F$14:$F$26,$F$28:$F$33,$F$35:$F$36,$F$41))</f>
        <v>-533.82179022363027</v>
      </c>
      <c r="GNG88" s="294">
        <f>(GNG$87*$B101+SUM($F$8:$F$10)-((GNG$87*$B101+SUM($F$8:$F$10))/$F$11*$F$40)-($F$27*GNG$87/$D$7)-SUM($F$14:$F$26,$F$28:$F$33,$F$35:$F$36,$F$41))</f>
        <v>-533.82179022363027</v>
      </c>
      <c r="GNH88" s="294">
        <f>(GNH$87*$B101+SUM($F$8:$F$10)-((GNH$87*$B101+SUM($F$8:$F$10))/$F$11*$F$40)-($F$27*GNH$87/$D$7)-SUM($F$14:$F$26,$F$28:$F$33,$F$35:$F$36,$F$41))</f>
        <v>-533.82179022363027</v>
      </c>
      <c r="GNI88" s="294">
        <f>(GNI$87*$B101+SUM($F$8:$F$10)-((GNI$87*$B101+SUM($F$8:$F$10))/$F$11*$F$40)-($F$27*GNI$87/$D$7)-SUM($F$14:$F$26,$F$28:$F$33,$F$35:$F$36,$F$41))</f>
        <v>-533.82179022363027</v>
      </c>
      <c r="GNJ88" s="294">
        <f>(GNJ$87*$B101+SUM($F$8:$F$10)-((GNJ$87*$B101+SUM($F$8:$F$10))/$F$11*$F$40)-($F$27*GNJ$87/$D$7)-SUM($F$14:$F$26,$F$28:$F$33,$F$35:$F$36,$F$41))</f>
        <v>-533.82179022363027</v>
      </c>
      <c r="GNK88" s="294">
        <f>(GNK$87*$B101+SUM($F$8:$F$10)-((GNK$87*$B101+SUM($F$8:$F$10))/$F$11*$F$40)-($F$27*GNK$87/$D$7)-SUM($F$14:$F$26,$F$28:$F$33,$F$35:$F$36,$F$41))</f>
        <v>-533.82179022363027</v>
      </c>
      <c r="GNL88" s="294">
        <f>(GNL$87*$B101+SUM($F$8:$F$10)-((GNL$87*$B101+SUM($F$8:$F$10))/$F$11*$F$40)-($F$27*GNL$87/$D$7)-SUM($F$14:$F$26,$F$28:$F$33,$F$35:$F$36,$F$41))</f>
        <v>-533.82179022363027</v>
      </c>
      <c r="GNM88" s="294">
        <f>(GNM$87*$B101+SUM($F$8:$F$10)-((GNM$87*$B101+SUM($F$8:$F$10))/$F$11*$F$40)-($F$27*GNM$87/$D$7)-SUM($F$14:$F$26,$F$28:$F$33,$F$35:$F$36,$F$41))</f>
        <v>-533.82179022363027</v>
      </c>
      <c r="GNN88" s="294">
        <f>(GNN$87*$B101+SUM($F$8:$F$10)-((GNN$87*$B101+SUM($F$8:$F$10))/$F$11*$F$40)-($F$27*GNN$87/$D$7)-SUM($F$14:$F$26,$F$28:$F$33,$F$35:$F$36,$F$41))</f>
        <v>-533.82179022363027</v>
      </c>
      <c r="GNO88" s="294">
        <f>(GNO$87*$B101+SUM($F$8:$F$10)-((GNO$87*$B101+SUM($F$8:$F$10))/$F$11*$F$40)-($F$27*GNO$87/$D$7)-SUM($F$14:$F$26,$F$28:$F$33,$F$35:$F$36,$F$41))</f>
        <v>-533.82179022363027</v>
      </c>
      <c r="GNP88" s="294">
        <f>(GNP$87*$B101+SUM($F$8:$F$10)-((GNP$87*$B101+SUM($F$8:$F$10))/$F$11*$F$40)-($F$27*GNP$87/$D$7)-SUM($F$14:$F$26,$F$28:$F$33,$F$35:$F$36,$F$41))</f>
        <v>-533.82179022363027</v>
      </c>
      <c r="GNQ88" s="294">
        <f>(GNQ$87*$B101+SUM($F$8:$F$10)-((GNQ$87*$B101+SUM($F$8:$F$10))/$F$11*$F$40)-($F$27*GNQ$87/$D$7)-SUM($F$14:$F$26,$F$28:$F$33,$F$35:$F$36,$F$41))</f>
        <v>-533.82179022363027</v>
      </c>
      <c r="GNR88" s="294">
        <f>(GNR$87*$B101+SUM($F$8:$F$10)-((GNR$87*$B101+SUM($F$8:$F$10))/$F$11*$F$40)-($F$27*GNR$87/$D$7)-SUM($F$14:$F$26,$F$28:$F$33,$F$35:$F$36,$F$41))</f>
        <v>-533.82179022363027</v>
      </c>
      <c r="GNS88" s="294">
        <f>(GNS$87*$B101+SUM($F$8:$F$10)-((GNS$87*$B101+SUM($F$8:$F$10))/$F$11*$F$40)-($F$27*GNS$87/$D$7)-SUM($F$14:$F$26,$F$28:$F$33,$F$35:$F$36,$F$41))</f>
        <v>-533.82179022363027</v>
      </c>
      <c r="GNT88" s="294">
        <f>(GNT$87*$B101+SUM($F$8:$F$10)-((GNT$87*$B101+SUM($F$8:$F$10))/$F$11*$F$40)-($F$27*GNT$87/$D$7)-SUM($F$14:$F$26,$F$28:$F$33,$F$35:$F$36,$F$41))</f>
        <v>-533.82179022363027</v>
      </c>
      <c r="GNU88" s="294">
        <f>(GNU$87*$B101+SUM($F$8:$F$10)-((GNU$87*$B101+SUM($F$8:$F$10))/$F$11*$F$40)-($F$27*GNU$87/$D$7)-SUM($F$14:$F$26,$F$28:$F$33,$F$35:$F$36,$F$41))</f>
        <v>-533.82179022363027</v>
      </c>
      <c r="GNV88" s="294">
        <f>(GNV$87*$B101+SUM($F$8:$F$10)-((GNV$87*$B101+SUM($F$8:$F$10))/$F$11*$F$40)-($F$27*GNV$87/$D$7)-SUM($F$14:$F$26,$F$28:$F$33,$F$35:$F$36,$F$41))</f>
        <v>-533.82179022363027</v>
      </c>
      <c r="GNW88" s="294">
        <f>(GNW$87*$B101+SUM($F$8:$F$10)-((GNW$87*$B101+SUM($F$8:$F$10))/$F$11*$F$40)-($F$27*GNW$87/$D$7)-SUM($F$14:$F$26,$F$28:$F$33,$F$35:$F$36,$F$41))</f>
        <v>-533.82179022363027</v>
      </c>
      <c r="GNX88" s="294">
        <f>(GNX$87*$B101+SUM($F$8:$F$10)-((GNX$87*$B101+SUM($F$8:$F$10))/$F$11*$F$40)-($F$27*GNX$87/$D$7)-SUM($F$14:$F$26,$F$28:$F$33,$F$35:$F$36,$F$41))</f>
        <v>-533.82179022363027</v>
      </c>
      <c r="GNY88" s="294">
        <f>(GNY$87*$B101+SUM($F$8:$F$10)-((GNY$87*$B101+SUM($F$8:$F$10))/$F$11*$F$40)-($F$27*GNY$87/$D$7)-SUM($F$14:$F$26,$F$28:$F$33,$F$35:$F$36,$F$41))</f>
        <v>-533.82179022363027</v>
      </c>
      <c r="GNZ88" s="294">
        <f>(GNZ$87*$B101+SUM($F$8:$F$10)-((GNZ$87*$B101+SUM($F$8:$F$10))/$F$11*$F$40)-($F$27*GNZ$87/$D$7)-SUM($F$14:$F$26,$F$28:$F$33,$F$35:$F$36,$F$41))</f>
        <v>-533.82179022363027</v>
      </c>
      <c r="GOA88" s="294">
        <f>(GOA$87*$B101+SUM($F$8:$F$10)-((GOA$87*$B101+SUM($F$8:$F$10))/$F$11*$F$40)-($F$27*GOA$87/$D$7)-SUM($F$14:$F$26,$F$28:$F$33,$F$35:$F$36,$F$41))</f>
        <v>-533.82179022363027</v>
      </c>
      <c r="GOB88" s="294">
        <f>(GOB$87*$B101+SUM($F$8:$F$10)-((GOB$87*$B101+SUM($F$8:$F$10))/$F$11*$F$40)-($F$27*GOB$87/$D$7)-SUM($F$14:$F$26,$F$28:$F$33,$F$35:$F$36,$F$41))</f>
        <v>-533.82179022363027</v>
      </c>
      <c r="GOC88" s="294">
        <f>(GOC$87*$B101+SUM($F$8:$F$10)-((GOC$87*$B101+SUM($F$8:$F$10))/$F$11*$F$40)-($F$27*GOC$87/$D$7)-SUM($F$14:$F$26,$F$28:$F$33,$F$35:$F$36,$F$41))</f>
        <v>-533.82179022363027</v>
      </c>
      <c r="GOD88" s="294">
        <f>(GOD$87*$B101+SUM($F$8:$F$10)-((GOD$87*$B101+SUM($F$8:$F$10))/$F$11*$F$40)-($F$27*GOD$87/$D$7)-SUM($F$14:$F$26,$F$28:$F$33,$F$35:$F$36,$F$41))</f>
        <v>-533.82179022363027</v>
      </c>
      <c r="GOE88" s="294">
        <f>(GOE$87*$B101+SUM($F$8:$F$10)-((GOE$87*$B101+SUM($F$8:$F$10))/$F$11*$F$40)-($F$27*GOE$87/$D$7)-SUM($F$14:$F$26,$F$28:$F$33,$F$35:$F$36,$F$41))</f>
        <v>-533.82179022363027</v>
      </c>
      <c r="GOF88" s="294">
        <f>(GOF$87*$B101+SUM($F$8:$F$10)-((GOF$87*$B101+SUM($F$8:$F$10))/$F$11*$F$40)-($F$27*GOF$87/$D$7)-SUM($F$14:$F$26,$F$28:$F$33,$F$35:$F$36,$F$41))</f>
        <v>-533.82179022363027</v>
      </c>
      <c r="GOG88" s="294">
        <f>(GOG$87*$B101+SUM($F$8:$F$10)-((GOG$87*$B101+SUM($F$8:$F$10))/$F$11*$F$40)-($F$27*GOG$87/$D$7)-SUM($F$14:$F$26,$F$28:$F$33,$F$35:$F$36,$F$41))</f>
        <v>-533.82179022363027</v>
      </c>
      <c r="GOH88" s="294">
        <f>(GOH$87*$B101+SUM($F$8:$F$10)-((GOH$87*$B101+SUM($F$8:$F$10))/$F$11*$F$40)-($F$27*GOH$87/$D$7)-SUM($F$14:$F$26,$F$28:$F$33,$F$35:$F$36,$F$41))</f>
        <v>-533.82179022363027</v>
      </c>
      <c r="GOI88" s="294">
        <f>(GOI$87*$B101+SUM($F$8:$F$10)-((GOI$87*$B101+SUM($F$8:$F$10))/$F$11*$F$40)-($F$27*GOI$87/$D$7)-SUM($F$14:$F$26,$F$28:$F$33,$F$35:$F$36,$F$41))</f>
        <v>-533.82179022363027</v>
      </c>
      <c r="GOJ88" s="294">
        <f>(GOJ$87*$B101+SUM($F$8:$F$10)-((GOJ$87*$B101+SUM($F$8:$F$10))/$F$11*$F$40)-($F$27*GOJ$87/$D$7)-SUM($F$14:$F$26,$F$28:$F$33,$F$35:$F$36,$F$41))</f>
        <v>-533.82179022363027</v>
      </c>
      <c r="GOK88" s="294">
        <f>(GOK$87*$B101+SUM($F$8:$F$10)-((GOK$87*$B101+SUM($F$8:$F$10))/$F$11*$F$40)-($F$27*GOK$87/$D$7)-SUM($F$14:$F$26,$F$28:$F$33,$F$35:$F$36,$F$41))</f>
        <v>-533.82179022363027</v>
      </c>
      <c r="GOL88" s="294">
        <f>(GOL$87*$B101+SUM($F$8:$F$10)-((GOL$87*$B101+SUM($F$8:$F$10))/$F$11*$F$40)-($F$27*GOL$87/$D$7)-SUM($F$14:$F$26,$F$28:$F$33,$F$35:$F$36,$F$41))</f>
        <v>-533.82179022363027</v>
      </c>
      <c r="GOM88" s="294">
        <f>(GOM$87*$B101+SUM($F$8:$F$10)-((GOM$87*$B101+SUM($F$8:$F$10))/$F$11*$F$40)-($F$27*GOM$87/$D$7)-SUM($F$14:$F$26,$F$28:$F$33,$F$35:$F$36,$F$41))</f>
        <v>-533.82179022363027</v>
      </c>
      <c r="GON88" s="294">
        <f>(GON$87*$B101+SUM($F$8:$F$10)-((GON$87*$B101+SUM($F$8:$F$10))/$F$11*$F$40)-($F$27*GON$87/$D$7)-SUM($F$14:$F$26,$F$28:$F$33,$F$35:$F$36,$F$41))</f>
        <v>-533.82179022363027</v>
      </c>
      <c r="GOO88" s="294">
        <f>(GOO$87*$B101+SUM($F$8:$F$10)-((GOO$87*$B101+SUM($F$8:$F$10))/$F$11*$F$40)-($F$27*GOO$87/$D$7)-SUM($F$14:$F$26,$F$28:$F$33,$F$35:$F$36,$F$41))</f>
        <v>-533.82179022363027</v>
      </c>
      <c r="GOP88" s="294">
        <f>(GOP$87*$B101+SUM($F$8:$F$10)-((GOP$87*$B101+SUM($F$8:$F$10))/$F$11*$F$40)-($F$27*GOP$87/$D$7)-SUM($F$14:$F$26,$F$28:$F$33,$F$35:$F$36,$F$41))</f>
        <v>-533.82179022363027</v>
      </c>
      <c r="GOQ88" s="294">
        <f>(GOQ$87*$B101+SUM($F$8:$F$10)-((GOQ$87*$B101+SUM($F$8:$F$10))/$F$11*$F$40)-($F$27*GOQ$87/$D$7)-SUM($F$14:$F$26,$F$28:$F$33,$F$35:$F$36,$F$41))</f>
        <v>-533.82179022363027</v>
      </c>
      <c r="GOR88" s="294">
        <f>(GOR$87*$B101+SUM($F$8:$F$10)-((GOR$87*$B101+SUM($F$8:$F$10))/$F$11*$F$40)-($F$27*GOR$87/$D$7)-SUM($F$14:$F$26,$F$28:$F$33,$F$35:$F$36,$F$41))</f>
        <v>-533.82179022363027</v>
      </c>
      <c r="GOS88" s="294">
        <f>(GOS$87*$B101+SUM($F$8:$F$10)-((GOS$87*$B101+SUM($F$8:$F$10))/$F$11*$F$40)-($F$27*GOS$87/$D$7)-SUM($F$14:$F$26,$F$28:$F$33,$F$35:$F$36,$F$41))</f>
        <v>-533.82179022363027</v>
      </c>
      <c r="GOT88" s="294">
        <f>(GOT$87*$B101+SUM($F$8:$F$10)-((GOT$87*$B101+SUM($F$8:$F$10))/$F$11*$F$40)-($F$27*GOT$87/$D$7)-SUM($F$14:$F$26,$F$28:$F$33,$F$35:$F$36,$F$41))</f>
        <v>-533.82179022363027</v>
      </c>
      <c r="GOU88" s="294">
        <f>(GOU$87*$B101+SUM($F$8:$F$10)-((GOU$87*$B101+SUM($F$8:$F$10))/$F$11*$F$40)-($F$27*GOU$87/$D$7)-SUM($F$14:$F$26,$F$28:$F$33,$F$35:$F$36,$F$41))</f>
        <v>-533.82179022363027</v>
      </c>
      <c r="GOV88" s="294">
        <f>(GOV$87*$B101+SUM($F$8:$F$10)-((GOV$87*$B101+SUM($F$8:$F$10))/$F$11*$F$40)-($F$27*GOV$87/$D$7)-SUM($F$14:$F$26,$F$28:$F$33,$F$35:$F$36,$F$41))</f>
        <v>-533.82179022363027</v>
      </c>
      <c r="GOW88" s="294">
        <f>(GOW$87*$B101+SUM($F$8:$F$10)-((GOW$87*$B101+SUM($F$8:$F$10))/$F$11*$F$40)-($F$27*GOW$87/$D$7)-SUM($F$14:$F$26,$F$28:$F$33,$F$35:$F$36,$F$41))</f>
        <v>-533.82179022363027</v>
      </c>
      <c r="GOX88" s="294">
        <f>(GOX$87*$B101+SUM($F$8:$F$10)-((GOX$87*$B101+SUM($F$8:$F$10))/$F$11*$F$40)-($F$27*GOX$87/$D$7)-SUM($F$14:$F$26,$F$28:$F$33,$F$35:$F$36,$F$41))</f>
        <v>-533.82179022363027</v>
      </c>
      <c r="GOY88" s="294">
        <f>(GOY$87*$B101+SUM($F$8:$F$10)-((GOY$87*$B101+SUM($F$8:$F$10))/$F$11*$F$40)-($F$27*GOY$87/$D$7)-SUM($F$14:$F$26,$F$28:$F$33,$F$35:$F$36,$F$41))</f>
        <v>-533.82179022363027</v>
      </c>
      <c r="GOZ88" s="294">
        <f>(GOZ$87*$B101+SUM($F$8:$F$10)-((GOZ$87*$B101+SUM($F$8:$F$10))/$F$11*$F$40)-($F$27*GOZ$87/$D$7)-SUM($F$14:$F$26,$F$28:$F$33,$F$35:$F$36,$F$41))</f>
        <v>-533.82179022363027</v>
      </c>
      <c r="GPA88" s="294">
        <f>(GPA$87*$B101+SUM($F$8:$F$10)-((GPA$87*$B101+SUM($F$8:$F$10))/$F$11*$F$40)-($F$27*GPA$87/$D$7)-SUM($F$14:$F$26,$F$28:$F$33,$F$35:$F$36,$F$41))</f>
        <v>-533.82179022363027</v>
      </c>
      <c r="GPB88" s="294">
        <f>(GPB$87*$B101+SUM($F$8:$F$10)-((GPB$87*$B101+SUM($F$8:$F$10))/$F$11*$F$40)-($F$27*GPB$87/$D$7)-SUM($F$14:$F$26,$F$28:$F$33,$F$35:$F$36,$F$41))</f>
        <v>-533.82179022363027</v>
      </c>
      <c r="GPC88" s="294">
        <f>(GPC$87*$B101+SUM($F$8:$F$10)-((GPC$87*$B101+SUM($F$8:$F$10))/$F$11*$F$40)-($F$27*GPC$87/$D$7)-SUM($F$14:$F$26,$F$28:$F$33,$F$35:$F$36,$F$41))</f>
        <v>-533.82179022363027</v>
      </c>
      <c r="GPD88" s="294">
        <f>(GPD$87*$B101+SUM($F$8:$F$10)-((GPD$87*$B101+SUM($F$8:$F$10))/$F$11*$F$40)-($F$27*GPD$87/$D$7)-SUM($F$14:$F$26,$F$28:$F$33,$F$35:$F$36,$F$41))</f>
        <v>-533.82179022363027</v>
      </c>
      <c r="GPE88" s="294">
        <f>(GPE$87*$B101+SUM($F$8:$F$10)-((GPE$87*$B101+SUM($F$8:$F$10))/$F$11*$F$40)-($F$27*GPE$87/$D$7)-SUM($F$14:$F$26,$F$28:$F$33,$F$35:$F$36,$F$41))</f>
        <v>-533.82179022363027</v>
      </c>
      <c r="GPF88" s="294">
        <f>(GPF$87*$B101+SUM($F$8:$F$10)-((GPF$87*$B101+SUM($F$8:$F$10))/$F$11*$F$40)-($F$27*GPF$87/$D$7)-SUM($F$14:$F$26,$F$28:$F$33,$F$35:$F$36,$F$41))</f>
        <v>-533.82179022363027</v>
      </c>
      <c r="GPG88" s="294">
        <f>(GPG$87*$B101+SUM($F$8:$F$10)-((GPG$87*$B101+SUM($F$8:$F$10))/$F$11*$F$40)-($F$27*GPG$87/$D$7)-SUM($F$14:$F$26,$F$28:$F$33,$F$35:$F$36,$F$41))</f>
        <v>-533.82179022363027</v>
      </c>
      <c r="GPH88" s="294">
        <f>(GPH$87*$B101+SUM($F$8:$F$10)-((GPH$87*$B101+SUM($F$8:$F$10))/$F$11*$F$40)-($F$27*GPH$87/$D$7)-SUM($F$14:$F$26,$F$28:$F$33,$F$35:$F$36,$F$41))</f>
        <v>-533.82179022363027</v>
      </c>
      <c r="GPI88" s="294">
        <f>(GPI$87*$B101+SUM($F$8:$F$10)-((GPI$87*$B101+SUM($F$8:$F$10))/$F$11*$F$40)-($F$27*GPI$87/$D$7)-SUM($F$14:$F$26,$F$28:$F$33,$F$35:$F$36,$F$41))</f>
        <v>-533.82179022363027</v>
      </c>
      <c r="GPJ88" s="294">
        <f>(GPJ$87*$B101+SUM($F$8:$F$10)-((GPJ$87*$B101+SUM($F$8:$F$10))/$F$11*$F$40)-($F$27*GPJ$87/$D$7)-SUM($F$14:$F$26,$F$28:$F$33,$F$35:$F$36,$F$41))</f>
        <v>-533.82179022363027</v>
      </c>
      <c r="GPK88" s="294">
        <f>(GPK$87*$B101+SUM($F$8:$F$10)-((GPK$87*$B101+SUM($F$8:$F$10))/$F$11*$F$40)-($F$27*GPK$87/$D$7)-SUM($F$14:$F$26,$F$28:$F$33,$F$35:$F$36,$F$41))</f>
        <v>-533.82179022363027</v>
      </c>
      <c r="GPL88" s="294">
        <f>(GPL$87*$B101+SUM($F$8:$F$10)-((GPL$87*$B101+SUM($F$8:$F$10))/$F$11*$F$40)-($F$27*GPL$87/$D$7)-SUM($F$14:$F$26,$F$28:$F$33,$F$35:$F$36,$F$41))</f>
        <v>-533.82179022363027</v>
      </c>
      <c r="GPM88" s="294">
        <f>(GPM$87*$B101+SUM($F$8:$F$10)-((GPM$87*$B101+SUM($F$8:$F$10))/$F$11*$F$40)-($F$27*GPM$87/$D$7)-SUM($F$14:$F$26,$F$28:$F$33,$F$35:$F$36,$F$41))</f>
        <v>-533.82179022363027</v>
      </c>
      <c r="GPN88" s="294">
        <f>(GPN$87*$B101+SUM($F$8:$F$10)-((GPN$87*$B101+SUM($F$8:$F$10))/$F$11*$F$40)-($F$27*GPN$87/$D$7)-SUM($F$14:$F$26,$F$28:$F$33,$F$35:$F$36,$F$41))</f>
        <v>-533.82179022363027</v>
      </c>
      <c r="GPO88" s="294">
        <f>(GPO$87*$B101+SUM($F$8:$F$10)-((GPO$87*$B101+SUM($F$8:$F$10))/$F$11*$F$40)-($F$27*GPO$87/$D$7)-SUM($F$14:$F$26,$F$28:$F$33,$F$35:$F$36,$F$41))</f>
        <v>-533.82179022363027</v>
      </c>
      <c r="GPP88" s="294">
        <f>(GPP$87*$B101+SUM($F$8:$F$10)-((GPP$87*$B101+SUM($F$8:$F$10))/$F$11*$F$40)-($F$27*GPP$87/$D$7)-SUM($F$14:$F$26,$F$28:$F$33,$F$35:$F$36,$F$41))</f>
        <v>-533.82179022363027</v>
      </c>
      <c r="GPQ88" s="294">
        <f>(GPQ$87*$B101+SUM($F$8:$F$10)-((GPQ$87*$B101+SUM($F$8:$F$10))/$F$11*$F$40)-($F$27*GPQ$87/$D$7)-SUM($F$14:$F$26,$F$28:$F$33,$F$35:$F$36,$F$41))</f>
        <v>-533.82179022363027</v>
      </c>
      <c r="GPR88" s="294">
        <f>(GPR$87*$B101+SUM($F$8:$F$10)-((GPR$87*$B101+SUM($F$8:$F$10))/$F$11*$F$40)-($F$27*GPR$87/$D$7)-SUM($F$14:$F$26,$F$28:$F$33,$F$35:$F$36,$F$41))</f>
        <v>-533.82179022363027</v>
      </c>
      <c r="GPS88" s="294">
        <f>(GPS$87*$B101+SUM($F$8:$F$10)-((GPS$87*$B101+SUM($F$8:$F$10))/$F$11*$F$40)-($F$27*GPS$87/$D$7)-SUM($F$14:$F$26,$F$28:$F$33,$F$35:$F$36,$F$41))</f>
        <v>-533.82179022363027</v>
      </c>
      <c r="GPT88" s="294">
        <f>(GPT$87*$B101+SUM($F$8:$F$10)-((GPT$87*$B101+SUM($F$8:$F$10))/$F$11*$F$40)-($F$27*GPT$87/$D$7)-SUM($F$14:$F$26,$F$28:$F$33,$F$35:$F$36,$F$41))</f>
        <v>-533.82179022363027</v>
      </c>
      <c r="GPU88" s="294">
        <f>(GPU$87*$B101+SUM($F$8:$F$10)-((GPU$87*$B101+SUM($F$8:$F$10))/$F$11*$F$40)-($F$27*GPU$87/$D$7)-SUM($F$14:$F$26,$F$28:$F$33,$F$35:$F$36,$F$41))</f>
        <v>-533.82179022363027</v>
      </c>
      <c r="GPV88" s="294">
        <f>(GPV$87*$B101+SUM($F$8:$F$10)-((GPV$87*$B101+SUM($F$8:$F$10))/$F$11*$F$40)-($F$27*GPV$87/$D$7)-SUM($F$14:$F$26,$F$28:$F$33,$F$35:$F$36,$F$41))</f>
        <v>-533.82179022363027</v>
      </c>
      <c r="GPW88" s="294">
        <f>(GPW$87*$B101+SUM($F$8:$F$10)-((GPW$87*$B101+SUM($F$8:$F$10))/$F$11*$F$40)-($F$27*GPW$87/$D$7)-SUM($F$14:$F$26,$F$28:$F$33,$F$35:$F$36,$F$41))</f>
        <v>-533.82179022363027</v>
      </c>
      <c r="GPX88" s="294">
        <f>(GPX$87*$B101+SUM($F$8:$F$10)-((GPX$87*$B101+SUM($F$8:$F$10))/$F$11*$F$40)-($F$27*GPX$87/$D$7)-SUM($F$14:$F$26,$F$28:$F$33,$F$35:$F$36,$F$41))</f>
        <v>-533.82179022363027</v>
      </c>
      <c r="GPY88" s="294">
        <f>(GPY$87*$B101+SUM($F$8:$F$10)-((GPY$87*$B101+SUM($F$8:$F$10))/$F$11*$F$40)-($F$27*GPY$87/$D$7)-SUM($F$14:$F$26,$F$28:$F$33,$F$35:$F$36,$F$41))</f>
        <v>-533.82179022363027</v>
      </c>
      <c r="GPZ88" s="294">
        <f>(GPZ$87*$B101+SUM($F$8:$F$10)-((GPZ$87*$B101+SUM($F$8:$F$10))/$F$11*$F$40)-($F$27*GPZ$87/$D$7)-SUM($F$14:$F$26,$F$28:$F$33,$F$35:$F$36,$F$41))</f>
        <v>-533.82179022363027</v>
      </c>
      <c r="GQA88" s="294">
        <f>(GQA$87*$B101+SUM($F$8:$F$10)-((GQA$87*$B101+SUM($F$8:$F$10))/$F$11*$F$40)-($F$27*GQA$87/$D$7)-SUM($F$14:$F$26,$F$28:$F$33,$F$35:$F$36,$F$41))</f>
        <v>-533.82179022363027</v>
      </c>
      <c r="GQB88" s="294">
        <f>(GQB$87*$B101+SUM($F$8:$F$10)-((GQB$87*$B101+SUM($F$8:$F$10))/$F$11*$F$40)-($F$27*GQB$87/$D$7)-SUM($F$14:$F$26,$F$28:$F$33,$F$35:$F$36,$F$41))</f>
        <v>-533.82179022363027</v>
      </c>
      <c r="GQC88" s="294">
        <f>(GQC$87*$B101+SUM($F$8:$F$10)-((GQC$87*$B101+SUM($F$8:$F$10))/$F$11*$F$40)-($F$27*GQC$87/$D$7)-SUM($F$14:$F$26,$F$28:$F$33,$F$35:$F$36,$F$41))</f>
        <v>-533.82179022363027</v>
      </c>
      <c r="GQD88" s="294">
        <f>(GQD$87*$B101+SUM($F$8:$F$10)-((GQD$87*$B101+SUM($F$8:$F$10))/$F$11*$F$40)-($F$27*GQD$87/$D$7)-SUM($F$14:$F$26,$F$28:$F$33,$F$35:$F$36,$F$41))</f>
        <v>-533.82179022363027</v>
      </c>
      <c r="GQE88" s="294">
        <f>(GQE$87*$B101+SUM($F$8:$F$10)-((GQE$87*$B101+SUM($F$8:$F$10))/$F$11*$F$40)-($F$27*GQE$87/$D$7)-SUM($F$14:$F$26,$F$28:$F$33,$F$35:$F$36,$F$41))</f>
        <v>-533.82179022363027</v>
      </c>
      <c r="GQF88" s="294">
        <f>(GQF$87*$B101+SUM($F$8:$F$10)-((GQF$87*$B101+SUM($F$8:$F$10))/$F$11*$F$40)-($F$27*GQF$87/$D$7)-SUM($F$14:$F$26,$F$28:$F$33,$F$35:$F$36,$F$41))</f>
        <v>-533.82179022363027</v>
      </c>
      <c r="GQG88" s="294">
        <f>(GQG$87*$B101+SUM($F$8:$F$10)-((GQG$87*$B101+SUM($F$8:$F$10))/$F$11*$F$40)-($F$27*GQG$87/$D$7)-SUM($F$14:$F$26,$F$28:$F$33,$F$35:$F$36,$F$41))</f>
        <v>-533.82179022363027</v>
      </c>
      <c r="GQH88" s="294">
        <f>(GQH$87*$B101+SUM($F$8:$F$10)-((GQH$87*$B101+SUM($F$8:$F$10))/$F$11*$F$40)-($F$27*GQH$87/$D$7)-SUM($F$14:$F$26,$F$28:$F$33,$F$35:$F$36,$F$41))</f>
        <v>-533.82179022363027</v>
      </c>
      <c r="GQI88" s="294">
        <f>(GQI$87*$B101+SUM($F$8:$F$10)-((GQI$87*$B101+SUM($F$8:$F$10))/$F$11*$F$40)-($F$27*GQI$87/$D$7)-SUM($F$14:$F$26,$F$28:$F$33,$F$35:$F$36,$F$41))</f>
        <v>-533.82179022363027</v>
      </c>
      <c r="GQJ88" s="294">
        <f>(GQJ$87*$B101+SUM($F$8:$F$10)-((GQJ$87*$B101+SUM($F$8:$F$10))/$F$11*$F$40)-($F$27*GQJ$87/$D$7)-SUM($F$14:$F$26,$F$28:$F$33,$F$35:$F$36,$F$41))</f>
        <v>-533.82179022363027</v>
      </c>
      <c r="GQK88" s="294">
        <f>(GQK$87*$B101+SUM($F$8:$F$10)-((GQK$87*$B101+SUM($F$8:$F$10))/$F$11*$F$40)-($F$27*GQK$87/$D$7)-SUM($F$14:$F$26,$F$28:$F$33,$F$35:$F$36,$F$41))</f>
        <v>-533.82179022363027</v>
      </c>
      <c r="GQL88" s="294">
        <f>(GQL$87*$B101+SUM($F$8:$F$10)-((GQL$87*$B101+SUM($F$8:$F$10))/$F$11*$F$40)-($F$27*GQL$87/$D$7)-SUM($F$14:$F$26,$F$28:$F$33,$F$35:$F$36,$F$41))</f>
        <v>-533.82179022363027</v>
      </c>
      <c r="GQM88" s="294">
        <f>(GQM$87*$B101+SUM($F$8:$F$10)-((GQM$87*$B101+SUM($F$8:$F$10))/$F$11*$F$40)-($F$27*GQM$87/$D$7)-SUM($F$14:$F$26,$F$28:$F$33,$F$35:$F$36,$F$41))</f>
        <v>-533.82179022363027</v>
      </c>
      <c r="GQN88" s="294">
        <f>(GQN$87*$B101+SUM($F$8:$F$10)-((GQN$87*$B101+SUM($F$8:$F$10))/$F$11*$F$40)-($F$27*GQN$87/$D$7)-SUM($F$14:$F$26,$F$28:$F$33,$F$35:$F$36,$F$41))</f>
        <v>-533.82179022363027</v>
      </c>
      <c r="GQO88" s="294">
        <f>(GQO$87*$B101+SUM($F$8:$F$10)-((GQO$87*$B101+SUM($F$8:$F$10))/$F$11*$F$40)-($F$27*GQO$87/$D$7)-SUM($F$14:$F$26,$F$28:$F$33,$F$35:$F$36,$F$41))</f>
        <v>-533.82179022363027</v>
      </c>
      <c r="GQP88" s="294">
        <f>(GQP$87*$B101+SUM($F$8:$F$10)-((GQP$87*$B101+SUM($F$8:$F$10))/$F$11*$F$40)-($F$27*GQP$87/$D$7)-SUM($F$14:$F$26,$F$28:$F$33,$F$35:$F$36,$F$41))</f>
        <v>-533.82179022363027</v>
      </c>
      <c r="GQQ88" s="294">
        <f>(GQQ$87*$B101+SUM($F$8:$F$10)-((GQQ$87*$B101+SUM($F$8:$F$10))/$F$11*$F$40)-($F$27*GQQ$87/$D$7)-SUM($F$14:$F$26,$F$28:$F$33,$F$35:$F$36,$F$41))</f>
        <v>-533.82179022363027</v>
      </c>
      <c r="GQR88" s="294">
        <f>(GQR$87*$B101+SUM($F$8:$F$10)-((GQR$87*$B101+SUM($F$8:$F$10))/$F$11*$F$40)-($F$27*GQR$87/$D$7)-SUM($F$14:$F$26,$F$28:$F$33,$F$35:$F$36,$F$41))</f>
        <v>-533.82179022363027</v>
      </c>
      <c r="GQS88" s="294">
        <f>(GQS$87*$B101+SUM($F$8:$F$10)-((GQS$87*$B101+SUM($F$8:$F$10))/$F$11*$F$40)-($F$27*GQS$87/$D$7)-SUM($F$14:$F$26,$F$28:$F$33,$F$35:$F$36,$F$41))</f>
        <v>-533.82179022363027</v>
      </c>
      <c r="GQT88" s="294">
        <f>(GQT$87*$B101+SUM($F$8:$F$10)-((GQT$87*$B101+SUM($F$8:$F$10))/$F$11*$F$40)-($F$27*GQT$87/$D$7)-SUM($F$14:$F$26,$F$28:$F$33,$F$35:$F$36,$F$41))</f>
        <v>-533.82179022363027</v>
      </c>
      <c r="GQU88" s="294">
        <f>(GQU$87*$B101+SUM($F$8:$F$10)-((GQU$87*$B101+SUM($F$8:$F$10))/$F$11*$F$40)-($F$27*GQU$87/$D$7)-SUM($F$14:$F$26,$F$28:$F$33,$F$35:$F$36,$F$41))</f>
        <v>-533.82179022363027</v>
      </c>
      <c r="GQV88" s="294">
        <f>(GQV$87*$B101+SUM($F$8:$F$10)-((GQV$87*$B101+SUM($F$8:$F$10))/$F$11*$F$40)-($F$27*GQV$87/$D$7)-SUM($F$14:$F$26,$F$28:$F$33,$F$35:$F$36,$F$41))</f>
        <v>-533.82179022363027</v>
      </c>
      <c r="GQW88" s="294">
        <f>(GQW$87*$B101+SUM($F$8:$F$10)-((GQW$87*$B101+SUM($F$8:$F$10))/$F$11*$F$40)-($F$27*GQW$87/$D$7)-SUM($F$14:$F$26,$F$28:$F$33,$F$35:$F$36,$F$41))</f>
        <v>-533.82179022363027</v>
      </c>
      <c r="GQX88" s="294">
        <f>(GQX$87*$B101+SUM($F$8:$F$10)-((GQX$87*$B101+SUM($F$8:$F$10))/$F$11*$F$40)-($F$27*GQX$87/$D$7)-SUM($F$14:$F$26,$F$28:$F$33,$F$35:$F$36,$F$41))</f>
        <v>-533.82179022363027</v>
      </c>
      <c r="GQY88" s="294">
        <f>(GQY$87*$B101+SUM($F$8:$F$10)-((GQY$87*$B101+SUM($F$8:$F$10))/$F$11*$F$40)-($F$27*GQY$87/$D$7)-SUM($F$14:$F$26,$F$28:$F$33,$F$35:$F$36,$F$41))</f>
        <v>-533.82179022363027</v>
      </c>
      <c r="GQZ88" s="294">
        <f>(GQZ$87*$B101+SUM($F$8:$F$10)-((GQZ$87*$B101+SUM($F$8:$F$10))/$F$11*$F$40)-($F$27*GQZ$87/$D$7)-SUM($F$14:$F$26,$F$28:$F$33,$F$35:$F$36,$F$41))</f>
        <v>-533.82179022363027</v>
      </c>
      <c r="GRA88" s="294">
        <f>(GRA$87*$B101+SUM($F$8:$F$10)-((GRA$87*$B101+SUM($F$8:$F$10))/$F$11*$F$40)-($F$27*GRA$87/$D$7)-SUM($F$14:$F$26,$F$28:$F$33,$F$35:$F$36,$F$41))</f>
        <v>-533.82179022363027</v>
      </c>
      <c r="GRB88" s="294">
        <f>(GRB$87*$B101+SUM($F$8:$F$10)-((GRB$87*$B101+SUM($F$8:$F$10))/$F$11*$F$40)-($F$27*GRB$87/$D$7)-SUM($F$14:$F$26,$F$28:$F$33,$F$35:$F$36,$F$41))</f>
        <v>-533.82179022363027</v>
      </c>
      <c r="GRC88" s="294">
        <f>(GRC$87*$B101+SUM($F$8:$F$10)-((GRC$87*$B101+SUM($F$8:$F$10))/$F$11*$F$40)-($F$27*GRC$87/$D$7)-SUM($F$14:$F$26,$F$28:$F$33,$F$35:$F$36,$F$41))</f>
        <v>-533.82179022363027</v>
      </c>
      <c r="GRD88" s="294">
        <f>(GRD$87*$B101+SUM($F$8:$F$10)-((GRD$87*$B101+SUM($F$8:$F$10))/$F$11*$F$40)-($F$27*GRD$87/$D$7)-SUM($F$14:$F$26,$F$28:$F$33,$F$35:$F$36,$F$41))</f>
        <v>-533.82179022363027</v>
      </c>
      <c r="GRE88" s="294">
        <f>(GRE$87*$B101+SUM($F$8:$F$10)-((GRE$87*$B101+SUM($F$8:$F$10))/$F$11*$F$40)-($F$27*GRE$87/$D$7)-SUM($F$14:$F$26,$F$28:$F$33,$F$35:$F$36,$F$41))</f>
        <v>-533.82179022363027</v>
      </c>
      <c r="GRF88" s="294">
        <f>(GRF$87*$B101+SUM($F$8:$F$10)-((GRF$87*$B101+SUM($F$8:$F$10))/$F$11*$F$40)-($F$27*GRF$87/$D$7)-SUM($F$14:$F$26,$F$28:$F$33,$F$35:$F$36,$F$41))</f>
        <v>-533.82179022363027</v>
      </c>
      <c r="GRG88" s="294">
        <f>(GRG$87*$B101+SUM($F$8:$F$10)-((GRG$87*$B101+SUM($F$8:$F$10))/$F$11*$F$40)-($F$27*GRG$87/$D$7)-SUM($F$14:$F$26,$F$28:$F$33,$F$35:$F$36,$F$41))</f>
        <v>-533.82179022363027</v>
      </c>
      <c r="GRH88" s="294">
        <f>(GRH$87*$B101+SUM($F$8:$F$10)-((GRH$87*$B101+SUM($F$8:$F$10))/$F$11*$F$40)-($F$27*GRH$87/$D$7)-SUM($F$14:$F$26,$F$28:$F$33,$F$35:$F$36,$F$41))</f>
        <v>-533.82179022363027</v>
      </c>
      <c r="GRI88" s="294">
        <f>(GRI$87*$B101+SUM($F$8:$F$10)-((GRI$87*$B101+SUM($F$8:$F$10))/$F$11*$F$40)-($F$27*GRI$87/$D$7)-SUM($F$14:$F$26,$F$28:$F$33,$F$35:$F$36,$F$41))</f>
        <v>-533.82179022363027</v>
      </c>
      <c r="GRJ88" s="294">
        <f>(GRJ$87*$B101+SUM($F$8:$F$10)-((GRJ$87*$B101+SUM($F$8:$F$10))/$F$11*$F$40)-($F$27*GRJ$87/$D$7)-SUM($F$14:$F$26,$F$28:$F$33,$F$35:$F$36,$F$41))</f>
        <v>-533.82179022363027</v>
      </c>
      <c r="GRK88" s="294">
        <f>(GRK$87*$B101+SUM($F$8:$F$10)-((GRK$87*$B101+SUM($F$8:$F$10))/$F$11*$F$40)-($F$27*GRK$87/$D$7)-SUM($F$14:$F$26,$F$28:$F$33,$F$35:$F$36,$F$41))</f>
        <v>-533.82179022363027</v>
      </c>
      <c r="GRL88" s="294">
        <f>(GRL$87*$B101+SUM($F$8:$F$10)-((GRL$87*$B101+SUM($F$8:$F$10))/$F$11*$F$40)-($F$27*GRL$87/$D$7)-SUM($F$14:$F$26,$F$28:$F$33,$F$35:$F$36,$F$41))</f>
        <v>-533.82179022363027</v>
      </c>
      <c r="GRM88" s="294">
        <f>(GRM$87*$B101+SUM($F$8:$F$10)-((GRM$87*$B101+SUM($F$8:$F$10))/$F$11*$F$40)-($F$27*GRM$87/$D$7)-SUM($F$14:$F$26,$F$28:$F$33,$F$35:$F$36,$F$41))</f>
        <v>-533.82179022363027</v>
      </c>
      <c r="GRN88" s="294">
        <f>(GRN$87*$B101+SUM($F$8:$F$10)-((GRN$87*$B101+SUM($F$8:$F$10))/$F$11*$F$40)-($F$27*GRN$87/$D$7)-SUM($F$14:$F$26,$F$28:$F$33,$F$35:$F$36,$F$41))</f>
        <v>-533.82179022363027</v>
      </c>
      <c r="GRO88" s="294">
        <f>(GRO$87*$B101+SUM($F$8:$F$10)-((GRO$87*$B101+SUM($F$8:$F$10))/$F$11*$F$40)-($F$27*GRO$87/$D$7)-SUM($F$14:$F$26,$F$28:$F$33,$F$35:$F$36,$F$41))</f>
        <v>-533.82179022363027</v>
      </c>
      <c r="GRP88" s="294">
        <f>(GRP$87*$B101+SUM($F$8:$F$10)-((GRP$87*$B101+SUM($F$8:$F$10))/$F$11*$F$40)-($F$27*GRP$87/$D$7)-SUM($F$14:$F$26,$F$28:$F$33,$F$35:$F$36,$F$41))</f>
        <v>-533.82179022363027</v>
      </c>
      <c r="GRQ88" s="294">
        <f>(GRQ$87*$B101+SUM($F$8:$F$10)-((GRQ$87*$B101+SUM($F$8:$F$10))/$F$11*$F$40)-($F$27*GRQ$87/$D$7)-SUM($F$14:$F$26,$F$28:$F$33,$F$35:$F$36,$F$41))</f>
        <v>-533.82179022363027</v>
      </c>
      <c r="GRR88" s="294">
        <f>(GRR$87*$B101+SUM($F$8:$F$10)-((GRR$87*$B101+SUM($F$8:$F$10))/$F$11*$F$40)-($F$27*GRR$87/$D$7)-SUM($F$14:$F$26,$F$28:$F$33,$F$35:$F$36,$F$41))</f>
        <v>-533.82179022363027</v>
      </c>
      <c r="GRS88" s="294">
        <f>(GRS$87*$B101+SUM($F$8:$F$10)-((GRS$87*$B101+SUM($F$8:$F$10))/$F$11*$F$40)-($F$27*GRS$87/$D$7)-SUM($F$14:$F$26,$F$28:$F$33,$F$35:$F$36,$F$41))</f>
        <v>-533.82179022363027</v>
      </c>
      <c r="GRT88" s="294">
        <f>(GRT$87*$B101+SUM($F$8:$F$10)-((GRT$87*$B101+SUM($F$8:$F$10))/$F$11*$F$40)-($F$27*GRT$87/$D$7)-SUM($F$14:$F$26,$F$28:$F$33,$F$35:$F$36,$F$41))</f>
        <v>-533.82179022363027</v>
      </c>
      <c r="GRU88" s="294">
        <f>(GRU$87*$B101+SUM($F$8:$F$10)-((GRU$87*$B101+SUM($F$8:$F$10))/$F$11*$F$40)-($F$27*GRU$87/$D$7)-SUM($F$14:$F$26,$F$28:$F$33,$F$35:$F$36,$F$41))</f>
        <v>-533.82179022363027</v>
      </c>
      <c r="GRV88" s="294">
        <f>(GRV$87*$B101+SUM($F$8:$F$10)-((GRV$87*$B101+SUM($F$8:$F$10))/$F$11*$F$40)-($F$27*GRV$87/$D$7)-SUM($F$14:$F$26,$F$28:$F$33,$F$35:$F$36,$F$41))</f>
        <v>-533.82179022363027</v>
      </c>
      <c r="GRW88" s="294">
        <f>(GRW$87*$B101+SUM($F$8:$F$10)-((GRW$87*$B101+SUM($F$8:$F$10))/$F$11*$F$40)-($F$27*GRW$87/$D$7)-SUM($F$14:$F$26,$F$28:$F$33,$F$35:$F$36,$F$41))</f>
        <v>-533.82179022363027</v>
      </c>
      <c r="GRX88" s="294">
        <f>(GRX$87*$B101+SUM($F$8:$F$10)-((GRX$87*$B101+SUM($F$8:$F$10))/$F$11*$F$40)-($F$27*GRX$87/$D$7)-SUM($F$14:$F$26,$F$28:$F$33,$F$35:$F$36,$F$41))</f>
        <v>-533.82179022363027</v>
      </c>
      <c r="GRY88" s="294">
        <f>(GRY$87*$B101+SUM($F$8:$F$10)-((GRY$87*$B101+SUM($F$8:$F$10))/$F$11*$F$40)-($F$27*GRY$87/$D$7)-SUM($F$14:$F$26,$F$28:$F$33,$F$35:$F$36,$F$41))</f>
        <v>-533.82179022363027</v>
      </c>
      <c r="GRZ88" s="294">
        <f>(GRZ$87*$B101+SUM($F$8:$F$10)-((GRZ$87*$B101+SUM($F$8:$F$10))/$F$11*$F$40)-($F$27*GRZ$87/$D$7)-SUM($F$14:$F$26,$F$28:$F$33,$F$35:$F$36,$F$41))</f>
        <v>-533.82179022363027</v>
      </c>
      <c r="GSA88" s="294">
        <f>(GSA$87*$B101+SUM($F$8:$F$10)-((GSA$87*$B101+SUM($F$8:$F$10))/$F$11*$F$40)-($F$27*GSA$87/$D$7)-SUM($F$14:$F$26,$F$28:$F$33,$F$35:$F$36,$F$41))</f>
        <v>-533.82179022363027</v>
      </c>
      <c r="GSB88" s="294">
        <f>(GSB$87*$B101+SUM($F$8:$F$10)-((GSB$87*$B101+SUM($F$8:$F$10))/$F$11*$F$40)-($F$27*GSB$87/$D$7)-SUM($F$14:$F$26,$F$28:$F$33,$F$35:$F$36,$F$41))</f>
        <v>-533.82179022363027</v>
      </c>
      <c r="GSC88" s="294">
        <f>(GSC$87*$B101+SUM($F$8:$F$10)-((GSC$87*$B101+SUM($F$8:$F$10))/$F$11*$F$40)-($F$27*GSC$87/$D$7)-SUM($F$14:$F$26,$F$28:$F$33,$F$35:$F$36,$F$41))</f>
        <v>-533.82179022363027</v>
      </c>
      <c r="GSD88" s="294">
        <f>(GSD$87*$B101+SUM($F$8:$F$10)-((GSD$87*$B101+SUM($F$8:$F$10))/$F$11*$F$40)-($F$27*GSD$87/$D$7)-SUM($F$14:$F$26,$F$28:$F$33,$F$35:$F$36,$F$41))</f>
        <v>-533.82179022363027</v>
      </c>
      <c r="GSE88" s="294">
        <f>(GSE$87*$B101+SUM($F$8:$F$10)-((GSE$87*$B101+SUM($F$8:$F$10))/$F$11*$F$40)-($F$27*GSE$87/$D$7)-SUM($F$14:$F$26,$F$28:$F$33,$F$35:$F$36,$F$41))</f>
        <v>-533.82179022363027</v>
      </c>
      <c r="GSF88" s="294">
        <f>(GSF$87*$B101+SUM($F$8:$F$10)-((GSF$87*$B101+SUM($F$8:$F$10))/$F$11*$F$40)-($F$27*GSF$87/$D$7)-SUM($F$14:$F$26,$F$28:$F$33,$F$35:$F$36,$F$41))</f>
        <v>-533.82179022363027</v>
      </c>
      <c r="GSG88" s="294">
        <f>(GSG$87*$B101+SUM($F$8:$F$10)-((GSG$87*$B101+SUM($F$8:$F$10))/$F$11*$F$40)-($F$27*GSG$87/$D$7)-SUM($F$14:$F$26,$F$28:$F$33,$F$35:$F$36,$F$41))</f>
        <v>-533.82179022363027</v>
      </c>
      <c r="GSH88" s="294">
        <f>(GSH$87*$B101+SUM($F$8:$F$10)-((GSH$87*$B101+SUM($F$8:$F$10))/$F$11*$F$40)-($F$27*GSH$87/$D$7)-SUM($F$14:$F$26,$F$28:$F$33,$F$35:$F$36,$F$41))</f>
        <v>-533.82179022363027</v>
      </c>
      <c r="GSI88" s="294">
        <f>(GSI$87*$B101+SUM($F$8:$F$10)-((GSI$87*$B101+SUM($F$8:$F$10))/$F$11*$F$40)-($F$27*GSI$87/$D$7)-SUM($F$14:$F$26,$F$28:$F$33,$F$35:$F$36,$F$41))</f>
        <v>-533.82179022363027</v>
      </c>
      <c r="GSJ88" s="294">
        <f>(GSJ$87*$B101+SUM($F$8:$F$10)-((GSJ$87*$B101+SUM($F$8:$F$10))/$F$11*$F$40)-($F$27*GSJ$87/$D$7)-SUM($F$14:$F$26,$F$28:$F$33,$F$35:$F$36,$F$41))</f>
        <v>-533.82179022363027</v>
      </c>
      <c r="GSK88" s="294">
        <f>(GSK$87*$B101+SUM($F$8:$F$10)-((GSK$87*$B101+SUM($F$8:$F$10))/$F$11*$F$40)-($F$27*GSK$87/$D$7)-SUM($F$14:$F$26,$F$28:$F$33,$F$35:$F$36,$F$41))</f>
        <v>-533.82179022363027</v>
      </c>
      <c r="GSL88" s="294">
        <f>(GSL$87*$B101+SUM($F$8:$F$10)-((GSL$87*$B101+SUM($F$8:$F$10))/$F$11*$F$40)-($F$27*GSL$87/$D$7)-SUM($F$14:$F$26,$F$28:$F$33,$F$35:$F$36,$F$41))</f>
        <v>-533.82179022363027</v>
      </c>
      <c r="GSM88" s="294">
        <f>(GSM$87*$B101+SUM($F$8:$F$10)-((GSM$87*$B101+SUM($F$8:$F$10))/$F$11*$F$40)-($F$27*GSM$87/$D$7)-SUM($F$14:$F$26,$F$28:$F$33,$F$35:$F$36,$F$41))</f>
        <v>-533.82179022363027</v>
      </c>
      <c r="GSN88" s="294">
        <f>(GSN$87*$B101+SUM($F$8:$F$10)-((GSN$87*$B101+SUM($F$8:$F$10))/$F$11*$F$40)-($F$27*GSN$87/$D$7)-SUM($F$14:$F$26,$F$28:$F$33,$F$35:$F$36,$F$41))</f>
        <v>-533.82179022363027</v>
      </c>
      <c r="GSO88" s="294">
        <f>(GSO$87*$B101+SUM($F$8:$F$10)-((GSO$87*$B101+SUM($F$8:$F$10))/$F$11*$F$40)-($F$27*GSO$87/$D$7)-SUM($F$14:$F$26,$F$28:$F$33,$F$35:$F$36,$F$41))</f>
        <v>-533.82179022363027</v>
      </c>
      <c r="GSP88" s="294">
        <f>(GSP$87*$B101+SUM($F$8:$F$10)-((GSP$87*$B101+SUM($F$8:$F$10))/$F$11*$F$40)-($F$27*GSP$87/$D$7)-SUM($F$14:$F$26,$F$28:$F$33,$F$35:$F$36,$F$41))</f>
        <v>-533.82179022363027</v>
      </c>
      <c r="GSQ88" s="294">
        <f>(GSQ$87*$B101+SUM($F$8:$F$10)-((GSQ$87*$B101+SUM($F$8:$F$10))/$F$11*$F$40)-($F$27*GSQ$87/$D$7)-SUM($F$14:$F$26,$F$28:$F$33,$F$35:$F$36,$F$41))</f>
        <v>-533.82179022363027</v>
      </c>
      <c r="GSR88" s="294">
        <f>(GSR$87*$B101+SUM($F$8:$F$10)-((GSR$87*$B101+SUM($F$8:$F$10))/$F$11*$F$40)-($F$27*GSR$87/$D$7)-SUM($F$14:$F$26,$F$28:$F$33,$F$35:$F$36,$F$41))</f>
        <v>-533.82179022363027</v>
      </c>
      <c r="GSS88" s="294">
        <f>(GSS$87*$B101+SUM($F$8:$F$10)-((GSS$87*$B101+SUM($F$8:$F$10))/$F$11*$F$40)-($F$27*GSS$87/$D$7)-SUM($F$14:$F$26,$F$28:$F$33,$F$35:$F$36,$F$41))</f>
        <v>-533.82179022363027</v>
      </c>
      <c r="GST88" s="294">
        <f>(GST$87*$B101+SUM($F$8:$F$10)-((GST$87*$B101+SUM($F$8:$F$10))/$F$11*$F$40)-($F$27*GST$87/$D$7)-SUM($F$14:$F$26,$F$28:$F$33,$F$35:$F$36,$F$41))</f>
        <v>-533.82179022363027</v>
      </c>
      <c r="GSU88" s="294">
        <f>(GSU$87*$B101+SUM($F$8:$F$10)-((GSU$87*$B101+SUM($F$8:$F$10))/$F$11*$F$40)-($F$27*GSU$87/$D$7)-SUM($F$14:$F$26,$F$28:$F$33,$F$35:$F$36,$F$41))</f>
        <v>-533.82179022363027</v>
      </c>
      <c r="GSV88" s="294">
        <f>(GSV$87*$B101+SUM($F$8:$F$10)-((GSV$87*$B101+SUM($F$8:$F$10))/$F$11*$F$40)-($F$27*GSV$87/$D$7)-SUM($F$14:$F$26,$F$28:$F$33,$F$35:$F$36,$F$41))</f>
        <v>-533.82179022363027</v>
      </c>
      <c r="GSW88" s="294">
        <f>(GSW$87*$B101+SUM($F$8:$F$10)-((GSW$87*$B101+SUM($F$8:$F$10))/$F$11*$F$40)-($F$27*GSW$87/$D$7)-SUM($F$14:$F$26,$F$28:$F$33,$F$35:$F$36,$F$41))</f>
        <v>-533.82179022363027</v>
      </c>
      <c r="GSX88" s="294">
        <f>(GSX$87*$B101+SUM($F$8:$F$10)-((GSX$87*$B101+SUM($F$8:$F$10))/$F$11*$F$40)-($F$27*GSX$87/$D$7)-SUM($F$14:$F$26,$F$28:$F$33,$F$35:$F$36,$F$41))</f>
        <v>-533.82179022363027</v>
      </c>
      <c r="GSY88" s="294">
        <f>(GSY$87*$B101+SUM($F$8:$F$10)-((GSY$87*$B101+SUM($F$8:$F$10))/$F$11*$F$40)-($F$27*GSY$87/$D$7)-SUM($F$14:$F$26,$F$28:$F$33,$F$35:$F$36,$F$41))</f>
        <v>-533.82179022363027</v>
      </c>
      <c r="GSZ88" s="294">
        <f>(GSZ$87*$B101+SUM($F$8:$F$10)-((GSZ$87*$B101+SUM($F$8:$F$10))/$F$11*$F$40)-($F$27*GSZ$87/$D$7)-SUM($F$14:$F$26,$F$28:$F$33,$F$35:$F$36,$F$41))</f>
        <v>-533.82179022363027</v>
      </c>
      <c r="GTA88" s="294">
        <f>(GTA$87*$B101+SUM($F$8:$F$10)-((GTA$87*$B101+SUM($F$8:$F$10))/$F$11*$F$40)-($F$27*GTA$87/$D$7)-SUM($F$14:$F$26,$F$28:$F$33,$F$35:$F$36,$F$41))</f>
        <v>-533.82179022363027</v>
      </c>
      <c r="GTB88" s="294">
        <f>(GTB$87*$B101+SUM($F$8:$F$10)-((GTB$87*$B101+SUM($F$8:$F$10))/$F$11*$F$40)-($F$27*GTB$87/$D$7)-SUM($F$14:$F$26,$F$28:$F$33,$F$35:$F$36,$F$41))</f>
        <v>-533.82179022363027</v>
      </c>
      <c r="GTC88" s="294">
        <f>(GTC$87*$B101+SUM($F$8:$F$10)-((GTC$87*$B101+SUM($F$8:$F$10))/$F$11*$F$40)-($F$27*GTC$87/$D$7)-SUM($F$14:$F$26,$F$28:$F$33,$F$35:$F$36,$F$41))</f>
        <v>-533.82179022363027</v>
      </c>
      <c r="GTD88" s="294">
        <f>(GTD$87*$B101+SUM($F$8:$F$10)-((GTD$87*$B101+SUM($F$8:$F$10))/$F$11*$F$40)-($F$27*GTD$87/$D$7)-SUM($F$14:$F$26,$F$28:$F$33,$F$35:$F$36,$F$41))</f>
        <v>-533.82179022363027</v>
      </c>
      <c r="GTE88" s="294">
        <f>(GTE$87*$B101+SUM($F$8:$F$10)-((GTE$87*$B101+SUM($F$8:$F$10))/$F$11*$F$40)-($F$27*GTE$87/$D$7)-SUM($F$14:$F$26,$F$28:$F$33,$F$35:$F$36,$F$41))</f>
        <v>-533.82179022363027</v>
      </c>
      <c r="GTF88" s="294">
        <f>(GTF$87*$B101+SUM($F$8:$F$10)-((GTF$87*$B101+SUM($F$8:$F$10))/$F$11*$F$40)-($F$27*GTF$87/$D$7)-SUM($F$14:$F$26,$F$28:$F$33,$F$35:$F$36,$F$41))</f>
        <v>-533.82179022363027</v>
      </c>
      <c r="GTG88" s="294">
        <f>(GTG$87*$B101+SUM($F$8:$F$10)-((GTG$87*$B101+SUM($F$8:$F$10))/$F$11*$F$40)-($F$27*GTG$87/$D$7)-SUM($F$14:$F$26,$F$28:$F$33,$F$35:$F$36,$F$41))</f>
        <v>-533.82179022363027</v>
      </c>
      <c r="GTH88" s="294">
        <f>(GTH$87*$B101+SUM($F$8:$F$10)-((GTH$87*$B101+SUM($F$8:$F$10))/$F$11*$F$40)-($F$27*GTH$87/$D$7)-SUM($F$14:$F$26,$F$28:$F$33,$F$35:$F$36,$F$41))</f>
        <v>-533.82179022363027</v>
      </c>
      <c r="GTI88" s="294">
        <f>(GTI$87*$B101+SUM($F$8:$F$10)-((GTI$87*$B101+SUM($F$8:$F$10))/$F$11*$F$40)-($F$27*GTI$87/$D$7)-SUM($F$14:$F$26,$F$28:$F$33,$F$35:$F$36,$F$41))</f>
        <v>-533.82179022363027</v>
      </c>
      <c r="GTJ88" s="294">
        <f>(GTJ$87*$B101+SUM($F$8:$F$10)-((GTJ$87*$B101+SUM($F$8:$F$10))/$F$11*$F$40)-($F$27*GTJ$87/$D$7)-SUM($F$14:$F$26,$F$28:$F$33,$F$35:$F$36,$F$41))</f>
        <v>-533.82179022363027</v>
      </c>
      <c r="GTK88" s="294">
        <f>(GTK$87*$B101+SUM($F$8:$F$10)-((GTK$87*$B101+SUM($F$8:$F$10))/$F$11*$F$40)-($F$27*GTK$87/$D$7)-SUM($F$14:$F$26,$F$28:$F$33,$F$35:$F$36,$F$41))</f>
        <v>-533.82179022363027</v>
      </c>
      <c r="GTL88" s="294">
        <f>(GTL$87*$B101+SUM($F$8:$F$10)-((GTL$87*$B101+SUM($F$8:$F$10))/$F$11*$F$40)-($F$27*GTL$87/$D$7)-SUM($F$14:$F$26,$F$28:$F$33,$F$35:$F$36,$F$41))</f>
        <v>-533.82179022363027</v>
      </c>
      <c r="GTM88" s="294">
        <f>(GTM$87*$B101+SUM($F$8:$F$10)-((GTM$87*$B101+SUM($F$8:$F$10))/$F$11*$F$40)-($F$27*GTM$87/$D$7)-SUM($F$14:$F$26,$F$28:$F$33,$F$35:$F$36,$F$41))</f>
        <v>-533.82179022363027</v>
      </c>
      <c r="GTN88" s="294">
        <f>(GTN$87*$B101+SUM($F$8:$F$10)-((GTN$87*$B101+SUM($F$8:$F$10))/$F$11*$F$40)-($F$27*GTN$87/$D$7)-SUM($F$14:$F$26,$F$28:$F$33,$F$35:$F$36,$F$41))</f>
        <v>-533.82179022363027</v>
      </c>
      <c r="GTO88" s="294">
        <f>(GTO$87*$B101+SUM($F$8:$F$10)-((GTO$87*$B101+SUM($F$8:$F$10))/$F$11*$F$40)-($F$27*GTO$87/$D$7)-SUM($F$14:$F$26,$F$28:$F$33,$F$35:$F$36,$F$41))</f>
        <v>-533.82179022363027</v>
      </c>
      <c r="GTP88" s="294">
        <f>(GTP$87*$B101+SUM($F$8:$F$10)-((GTP$87*$B101+SUM($F$8:$F$10))/$F$11*$F$40)-($F$27*GTP$87/$D$7)-SUM($F$14:$F$26,$F$28:$F$33,$F$35:$F$36,$F$41))</f>
        <v>-533.82179022363027</v>
      </c>
      <c r="GTQ88" s="294">
        <f>(GTQ$87*$B101+SUM($F$8:$F$10)-((GTQ$87*$B101+SUM($F$8:$F$10))/$F$11*$F$40)-($F$27*GTQ$87/$D$7)-SUM($F$14:$F$26,$F$28:$F$33,$F$35:$F$36,$F$41))</f>
        <v>-533.82179022363027</v>
      </c>
      <c r="GTR88" s="294">
        <f>(GTR$87*$B101+SUM($F$8:$F$10)-((GTR$87*$B101+SUM($F$8:$F$10))/$F$11*$F$40)-($F$27*GTR$87/$D$7)-SUM($F$14:$F$26,$F$28:$F$33,$F$35:$F$36,$F$41))</f>
        <v>-533.82179022363027</v>
      </c>
      <c r="GTS88" s="294">
        <f>(GTS$87*$B101+SUM($F$8:$F$10)-((GTS$87*$B101+SUM($F$8:$F$10))/$F$11*$F$40)-($F$27*GTS$87/$D$7)-SUM($F$14:$F$26,$F$28:$F$33,$F$35:$F$36,$F$41))</f>
        <v>-533.82179022363027</v>
      </c>
      <c r="GTT88" s="294">
        <f>(GTT$87*$B101+SUM($F$8:$F$10)-((GTT$87*$B101+SUM($F$8:$F$10))/$F$11*$F$40)-($F$27*GTT$87/$D$7)-SUM($F$14:$F$26,$F$28:$F$33,$F$35:$F$36,$F$41))</f>
        <v>-533.82179022363027</v>
      </c>
      <c r="GTU88" s="294">
        <f>(GTU$87*$B101+SUM($F$8:$F$10)-((GTU$87*$B101+SUM($F$8:$F$10))/$F$11*$F$40)-($F$27*GTU$87/$D$7)-SUM($F$14:$F$26,$F$28:$F$33,$F$35:$F$36,$F$41))</f>
        <v>-533.82179022363027</v>
      </c>
      <c r="GTV88" s="294">
        <f>(GTV$87*$B101+SUM($F$8:$F$10)-((GTV$87*$B101+SUM($F$8:$F$10))/$F$11*$F$40)-($F$27*GTV$87/$D$7)-SUM($F$14:$F$26,$F$28:$F$33,$F$35:$F$36,$F$41))</f>
        <v>-533.82179022363027</v>
      </c>
      <c r="GTW88" s="294">
        <f>(GTW$87*$B101+SUM($F$8:$F$10)-((GTW$87*$B101+SUM($F$8:$F$10))/$F$11*$F$40)-($F$27*GTW$87/$D$7)-SUM($F$14:$F$26,$F$28:$F$33,$F$35:$F$36,$F$41))</f>
        <v>-533.82179022363027</v>
      </c>
      <c r="GTX88" s="294">
        <f>(GTX$87*$B101+SUM($F$8:$F$10)-((GTX$87*$B101+SUM($F$8:$F$10))/$F$11*$F$40)-($F$27*GTX$87/$D$7)-SUM($F$14:$F$26,$F$28:$F$33,$F$35:$F$36,$F$41))</f>
        <v>-533.82179022363027</v>
      </c>
      <c r="GTY88" s="294">
        <f>(GTY$87*$B101+SUM($F$8:$F$10)-((GTY$87*$B101+SUM($F$8:$F$10))/$F$11*$F$40)-($F$27*GTY$87/$D$7)-SUM($F$14:$F$26,$F$28:$F$33,$F$35:$F$36,$F$41))</f>
        <v>-533.82179022363027</v>
      </c>
      <c r="GTZ88" s="294">
        <f>(GTZ$87*$B101+SUM($F$8:$F$10)-((GTZ$87*$B101+SUM($F$8:$F$10))/$F$11*$F$40)-($F$27*GTZ$87/$D$7)-SUM($F$14:$F$26,$F$28:$F$33,$F$35:$F$36,$F$41))</f>
        <v>-533.82179022363027</v>
      </c>
      <c r="GUA88" s="294">
        <f>(GUA$87*$B101+SUM($F$8:$F$10)-((GUA$87*$B101+SUM($F$8:$F$10))/$F$11*$F$40)-($F$27*GUA$87/$D$7)-SUM($F$14:$F$26,$F$28:$F$33,$F$35:$F$36,$F$41))</f>
        <v>-533.82179022363027</v>
      </c>
      <c r="GUB88" s="294">
        <f>(GUB$87*$B101+SUM($F$8:$F$10)-((GUB$87*$B101+SUM($F$8:$F$10))/$F$11*$F$40)-($F$27*GUB$87/$D$7)-SUM($F$14:$F$26,$F$28:$F$33,$F$35:$F$36,$F$41))</f>
        <v>-533.82179022363027</v>
      </c>
      <c r="GUC88" s="294">
        <f>(GUC$87*$B101+SUM($F$8:$F$10)-((GUC$87*$B101+SUM($F$8:$F$10))/$F$11*$F$40)-($F$27*GUC$87/$D$7)-SUM($F$14:$F$26,$F$28:$F$33,$F$35:$F$36,$F$41))</f>
        <v>-533.82179022363027</v>
      </c>
      <c r="GUD88" s="294">
        <f>(GUD$87*$B101+SUM($F$8:$F$10)-((GUD$87*$B101+SUM($F$8:$F$10))/$F$11*$F$40)-($F$27*GUD$87/$D$7)-SUM($F$14:$F$26,$F$28:$F$33,$F$35:$F$36,$F$41))</f>
        <v>-533.82179022363027</v>
      </c>
      <c r="GUE88" s="294">
        <f>(GUE$87*$B101+SUM($F$8:$F$10)-((GUE$87*$B101+SUM($F$8:$F$10))/$F$11*$F$40)-($F$27*GUE$87/$D$7)-SUM($F$14:$F$26,$F$28:$F$33,$F$35:$F$36,$F$41))</f>
        <v>-533.82179022363027</v>
      </c>
      <c r="GUF88" s="294">
        <f>(GUF$87*$B101+SUM($F$8:$F$10)-((GUF$87*$B101+SUM($F$8:$F$10))/$F$11*$F$40)-($F$27*GUF$87/$D$7)-SUM($F$14:$F$26,$F$28:$F$33,$F$35:$F$36,$F$41))</f>
        <v>-533.82179022363027</v>
      </c>
      <c r="GUG88" s="294">
        <f>(GUG$87*$B101+SUM($F$8:$F$10)-((GUG$87*$B101+SUM($F$8:$F$10))/$F$11*$F$40)-($F$27*GUG$87/$D$7)-SUM($F$14:$F$26,$F$28:$F$33,$F$35:$F$36,$F$41))</f>
        <v>-533.82179022363027</v>
      </c>
      <c r="GUH88" s="294">
        <f>(GUH$87*$B101+SUM($F$8:$F$10)-((GUH$87*$B101+SUM($F$8:$F$10))/$F$11*$F$40)-($F$27*GUH$87/$D$7)-SUM($F$14:$F$26,$F$28:$F$33,$F$35:$F$36,$F$41))</f>
        <v>-533.82179022363027</v>
      </c>
      <c r="GUI88" s="294">
        <f>(GUI$87*$B101+SUM($F$8:$F$10)-((GUI$87*$B101+SUM($F$8:$F$10))/$F$11*$F$40)-($F$27*GUI$87/$D$7)-SUM($F$14:$F$26,$F$28:$F$33,$F$35:$F$36,$F$41))</f>
        <v>-533.82179022363027</v>
      </c>
      <c r="GUJ88" s="294">
        <f>(GUJ$87*$B101+SUM($F$8:$F$10)-((GUJ$87*$B101+SUM($F$8:$F$10))/$F$11*$F$40)-($F$27*GUJ$87/$D$7)-SUM($F$14:$F$26,$F$28:$F$33,$F$35:$F$36,$F$41))</f>
        <v>-533.82179022363027</v>
      </c>
      <c r="GUK88" s="294">
        <f>(GUK$87*$B101+SUM($F$8:$F$10)-((GUK$87*$B101+SUM($F$8:$F$10))/$F$11*$F$40)-($F$27*GUK$87/$D$7)-SUM($F$14:$F$26,$F$28:$F$33,$F$35:$F$36,$F$41))</f>
        <v>-533.82179022363027</v>
      </c>
      <c r="GUL88" s="294">
        <f>(GUL$87*$B101+SUM($F$8:$F$10)-((GUL$87*$B101+SUM($F$8:$F$10))/$F$11*$F$40)-($F$27*GUL$87/$D$7)-SUM($F$14:$F$26,$F$28:$F$33,$F$35:$F$36,$F$41))</f>
        <v>-533.82179022363027</v>
      </c>
      <c r="GUM88" s="294">
        <f>(GUM$87*$B101+SUM($F$8:$F$10)-((GUM$87*$B101+SUM($F$8:$F$10))/$F$11*$F$40)-($F$27*GUM$87/$D$7)-SUM($F$14:$F$26,$F$28:$F$33,$F$35:$F$36,$F$41))</f>
        <v>-533.82179022363027</v>
      </c>
      <c r="GUN88" s="294">
        <f>(GUN$87*$B101+SUM($F$8:$F$10)-((GUN$87*$B101+SUM($F$8:$F$10))/$F$11*$F$40)-($F$27*GUN$87/$D$7)-SUM($F$14:$F$26,$F$28:$F$33,$F$35:$F$36,$F$41))</f>
        <v>-533.82179022363027</v>
      </c>
      <c r="GUO88" s="294">
        <f>(GUO$87*$B101+SUM($F$8:$F$10)-((GUO$87*$B101+SUM($F$8:$F$10))/$F$11*$F$40)-($F$27*GUO$87/$D$7)-SUM($F$14:$F$26,$F$28:$F$33,$F$35:$F$36,$F$41))</f>
        <v>-533.82179022363027</v>
      </c>
      <c r="GUP88" s="294">
        <f>(GUP$87*$B101+SUM($F$8:$F$10)-((GUP$87*$B101+SUM($F$8:$F$10))/$F$11*$F$40)-($F$27*GUP$87/$D$7)-SUM($F$14:$F$26,$F$28:$F$33,$F$35:$F$36,$F$41))</f>
        <v>-533.82179022363027</v>
      </c>
      <c r="GUQ88" s="294">
        <f>(GUQ$87*$B101+SUM($F$8:$F$10)-((GUQ$87*$B101+SUM($F$8:$F$10))/$F$11*$F$40)-($F$27*GUQ$87/$D$7)-SUM($F$14:$F$26,$F$28:$F$33,$F$35:$F$36,$F$41))</f>
        <v>-533.82179022363027</v>
      </c>
      <c r="GUR88" s="294">
        <f>(GUR$87*$B101+SUM($F$8:$F$10)-((GUR$87*$B101+SUM($F$8:$F$10))/$F$11*$F$40)-($F$27*GUR$87/$D$7)-SUM($F$14:$F$26,$F$28:$F$33,$F$35:$F$36,$F$41))</f>
        <v>-533.82179022363027</v>
      </c>
      <c r="GUS88" s="294">
        <f>(GUS$87*$B101+SUM($F$8:$F$10)-((GUS$87*$B101+SUM($F$8:$F$10))/$F$11*$F$40)-($F$27*GUS$87/$D$7)-SUM($F$14:$F$26,$F$28:$F$33,$F$35:$F$36,$F$41))</f>
        <v>-533.82179022363027</v>
      </c>
      <c r="GUT88" s="294">
        <f>(GUT$87*$B101+SUM($F$8:$F$10)-((GUT$87*$B101+SUM($F$8:$F$10))/$F$11*$F$40)-($F$27*GUT$87/$D$7)-SUM($F$14:$F$26,$F$28:$F$33,$F$35:$F$36,$F$41))</f>
        <v>-533.82179022363027</v>
      </c>
      <c r="GUU88" s="294">
        <f>(GUU$87*$B101+SUM($F$8:$F$10)-((GUU$87*$B101+SUM($F$8:$F$10))/$F$11*$F$40)-($F$27*GUU$87/$D$7)-SUM($F$14:$F$26,$F$28:$F$33,$F$35:$F$36,$F$41))</f>
        <v>-533.82179022363027</v>
      </c>
      <c r="GUV88" s="294">
        <f>(GUV$87*$B101+SUM($F$8:$F$10)-((GUV$87*$B101+SUM($F$8:$F$10))/$F$11*$F$40)-($F$27*GUV$87/$D$7)-SUM($F$14:$F$26,$F$28:$F$33,$F$35:$F$36,$F$41))</f>
        <v>-533.82179022363027</v>
      </c>
      <c r="GUW88" s="294">
        <f>(GUW$87*$B101+SUM($F$8:$F$10)-((GUW$87*$B101+SUM($F$8:$F$10))/$F$11*$F$40)-($F$27*GUW$87/$D$7)-SUM($F$14:$F$26,$F$28:$F$33,$F$35:$F$36,$F$41))</f>
        <v>-533.82179022363027</v>
      </c>
      <c r="GUX88" s="294">
        <f>(GUX$87*$B101+SUM($F$8:$F$10)-((GUX$87*$B101+SUM($F$8:$F$10))/$F$11*$F$40)-($F$27*GUX$87/$D$7)-SUM($F$14:$F$26,$F$28:$F$33,$F$35:$F$36,$F$41))</f>
        <v>-533.82179022363027</v>
      </c>
      <c r="GUY88" s="294">
        <f>(GUY$87*$B101+SUM($F$8:$F$10)-((GUY$87*$B101+SUM($F$8:$F$10))/$F$11*$F$40)-($F$27*GUY$87/$D$7)-SUM($F$14:$F$26,$F$28:$F$33,$F$35:$F$36,$F$41))</f>
        <v>-533.82179022363027</v>
      </c>
      <c r="GUZ88" s="294">
        <f>(GUZ$87*$B101+SUM($F$8:$F$10)-((GUZ$87*$B101+SUM($F$8:$F$10))/$F$11*$F$40)-($F$27*GUZ$87/$D$7)-SUM($F$14:$F$26,$F$28:$F$33,$F$35:$F$36,$F$41))</f>
        <v>-533.82179022363027</v>
      </c>
      <c r="GVA88" s="294">
        <f>(GVA$87*$B101+SUM($F$8:$F$10)-((GVA$87*$B101+SUM($F$8:$F$10))/$F$11*$F$40)-($F$27*GVA$87/$D$7)-SUM($F$14:$F$26,$F$28:$F$33,$F$35:$F$36,$F$41))</f>
        <v>-533.82179022363027</v>
      </c>
      <c r="GVB88" s="294">
        <f>(GVB$87*$B101+SUM($F$8:$F$10)-((GVB$87*$B101+SUM($F$8:$F$10))/$F$11*$F$40)-($F$27*GVB$87/$D$7)-SUM($F$14:$F$26,$F$28:$F$33,$F$35:$F$36,$F$41))</f>
        <v>-533.82179022363027</v>
      </c>
      <c r="GVC88" s="294">
        <f>(GVC$87*$B101+SUM($F$8:$F$10)-((GVC$87*$B101+SUM($F$8:$F$10))/$F$11*$F$40)-($F$27*GVC$87/$D$7)-SUM($F$14:$F$26,$F$28:$F$33,$F$35:$F$36,$F$41))</f>
        <v>-533.82179022363027</v>
      </c>
      <c r="GVD88" s="294">
        <f>(GVD$87*$B101+SUM($F$8:$F$10)-((GVD$87*$B101+SUM($F$8:$F$10))/$F$11*$F$40)-($F$27*GVD$87/$D$7)-SUM($F$14:$F$26,$F$28:$F$33,$F$35:$F$36,$F$41))</f>
        <v>-533.82179022363027</v>
      </c>
      <c r="GVE88" s="294">
        <f>(GVE$87*$B101+SUM($F$8:$F$10)-((GVE$87*$B101+SUM($F$8:$F$10))/$F$11*$F$40)-($F$27*GVE$87/$D$7)-SUM($F$14:$F$26,$F$28:$F$33,$F$35:$F$36,$F$41))</f>
        <v>-533.82179022363027</v>
      </c>
      <c r="GVF88" s="294">
        <f>(GVF$87*$B101+SUM($F$8:$F$10)-((GVF$87*$B101+SUM($F$8:$F$10))/$F$11*$F$40)-($F$27*GVF$87/$D$7)-SUM($F$14:$F$26,$F$28:$F$33,$F$35:$F$36,$F$41))</f>
        <v>-533.82179022363027</v>
      </c>
      <c r="GVG88" s="294">
        <f>(GVG$87*$B101+SUM($F$8:$F$10)-((GVG$87*$B101+SUM($F$8:$F$10))/$F$11*$F$40)-($F$27*GVG$87/$D$7)-SUM($F$14:$F$26,$F$28:$F$33,$F$35:$F$36,$F$41))</f>
        <v>-533.82179022363027</v>
      </c>
      <c r="GVH88" s="294">
        <f>(GVH$87*$B101+SUM($F$8:$F$10)-((GVH$87*$B101+SUM($F$8:$F$10))/$F$11*$F$40)-($F$27*GVH$87/$D$7)-SUM($F$14:$F$26,$F$28:$F$33,$F$35:$F$36,$F$41))</f>
        <v>-533.82179022363027</v>
      </c>
      <c r="GVI88" s="294">
        <f>(GVI$87*$B101+SUM($F$8:$F$10)-((GVI$87*$B101+SUM($F$8:$F$10))/$F$11*$F$40)-($F$27*GVI$87/$D$7)-SUM($F$14:$F$26,$F$28:$F$33,$F$35:$F$36,$F$41))</f>
        <v>-533.82179022363027</v>
      </c>
      <c r="GVJ88" s="294">
        <f>(GVJ$87*$B101+SUM($F$8:$F$10)-((GVJ$87*$B101+SUM($F$8:$F$10))/$F$11*$F$40)-($F$27*GVJ$87/$D$7)-SUM($F$14:$F$26,$F$28:$F$33,$F$35:$F$36,$F$41))</f>
        <v>-533.82179022363027</v>
      </c>
      <c r="GVK88" s="294">
        <f>(GVK$87*$B101+SUM($F$8:$F$10)-((GVK$87*$B101+SUM($F$8:$F$10))/$F$11*$F$40)-($F$27*GVK$87/$D$7)-SUM($F$14:$F$26,$F$28:$F$33,$F$35:$F$36,$F$41))</f>
        <v>-533.82179022363027</v>
      </c>
      <c r="GVL88" s="294">
        <f>(GVL$87*$B101+SUM($F$8:$F$10)-((GVL$87*$B101+SUM($F$8:$F$10))/$F$11*$F$40)-($F$27*GVL$87/$D$7)-SUM($F$14:$F$26,$F$28:$F$33,$F$35:$F$36,$F$41))</f>
        <v>-533.82179022363027</v>
      </c>
      <c r="GVM88" s="294">
        <f>(GVM$87*$B101+SUM($F$8:$F$10)-((GVM$87*$B101+SUM($F$8:$F$10))/$F$11*$F$40)-($F$27*GVM$87/$D$7)-SUM($F$14:$F$26,$F$28:$F$33,$F$35:$F$36,$F$41))</f>
        <v>-533.82179022363027</v>
      </c>
      <c r="GVN88" s="294">
        <f>(GVN$87*$B101+SUM($F$8:$F$10)-((GVN$87*$B101+SUM($F$8:$F$10))/$F$11*$F$40)-($F$27*GVN$87/$D$7)-SUM($F$14:$F$26,$F$28:$F$33,$F$35:$F$36,$F$41))</f>
        <v>-533.82179022363027</v>
      </c>
      <c r="GVO88" s="294">
        <f>(GVO$87*$B101+SUM($F$8:$F$10)-((GVO$87*$B101+SUM($F$8:$F$10))/$F$11*$F$40)-($F$27*GVO$87/$D$7)-SUM($F$14:$F$26,$F$28:$F$33,$F$35:$F$36,$F$41))</f>
        <v>-533.82179022363027</v>
      </c>
      <c r="GVP88" s="294">
        <f>(GVP$87*$B101+SUM($F$8:$F$10)-((GVP$87*$B101+SUM($F$8:$F$10))/$F$11*$F$40)-($F$27*GVP$87/$D$7)-SUM($F$14:$F$26,$F$28:$F$33,$F$35:$F$36,$F$41))</f>
        <v>-533.82179022363027</v>
      </c>
      <c r="GVQ88" s="294">
        <f>(GVQ$87*$B101+SUM($F$8:$F$10)-((GVQ$87*$B101+SUM($F$8:$F$10))/$F$11*$F$40)-($F$27*GVQ$87/$D$7)-SUM($F$14:$F$26,$F$28:$F$33,$F$35:$F$36,$F$41))</f>
        <v>-533.82179022363027</v>
      </c>
      <c r="GVR88" s="294">
        <f>(GVR$87*$B101+SUM($F$8:$F$10)-((GVR$87*$B101+SUM($F$8:$F$10))/$F$11*$F$40)-($F$27*GVR$87/$D$7)-SUM($F$14:$F$26,$F$28:$F$33,$F$35:$F$36,$F$41))</f>
        <v>-533.82179022363027</v>
      </c>
      <c r="GVS88" s="294">
        <f>(GVS$87*$B101+SUM($F$8:$F$10)-((GVS$87*$B101+SUM($F$8:$F$10))/$F$11*$F$40)-($F$27*GVS$87/$D$7)-SUM($F$14:$F$26,$F$28:$F$33,$F$35:$F$36,$F$41))</f>
        <v>-533.82179022363027</v>
      </c>
      <c r="GVT88" s="294">
        <f>(GVT$87*$B101+SUM($F$8:$F$10)-((GVT$87*$B101+SUM($F$8:$F$10))/$F$11*$F$40)-($F$27*GVT$87/$D$7)-SUM($F$14:$F$26,$F$28:$F$33,$F$35:$F$36,$F$41))</f>
        <v>-533.82179022363027</v>
      </c>
      <c r="GVU88" s="294">
        <f>(GVU$87*$B101+SUM($F$8:$F$10)-((GVU$87*$B101+SUM($F$8:$F$10))/$F$11*$F$40)-($F$27*GVU$87/$D$7)-SUM($F$14:$F$26,$F$28:$F$33,$F$35:$F$36,$F$41))</f>
        <v>-533.82179022363027</v>
      </c>
      <c r="GVV88" s="294">
        <f>(GVV$87*$B101+SUM($F$8:$F$10)-((GVV$87*$B101+SUM($F$8:$F$10))/$F$11*$F$40)-($F$27*GVV$87/$D$7)-SUM($F$14:$F$26,$F$28:$F$33,$F$35:$F$36,$F$41))</f>
        <v>-533.82179022363027</v>
      </c>
      <c r="GVW88" s="294">
        <f>(GVW$87*$B101+SUM($F$8:$F$10)-((GVW$87*$B101+SUM($F$8:$F$10))/$F$11*$F$40)-($F$27*GVW$87/$D$7)-SUM($F$14:$F$26,$F$28:$F$33,$F$35:$F$36,$F$41))</f>
        <v>-533.82179022363027</v>
      </c>
      <c r="GVX88" s="294">
        <f>(GVX$87*$B101+SUM($F$8:$F$10)-((GVX$87*$B101+SUM($F$8:$F$10))/$F$11*$F$40)-($F$27*GVX$87/$D$7)-SUM($F$14:$F$26,$F$28:$F$33,$F$35:$F$36,$F$41))</f>
        <v>-533.82179022363027</v>
      </c>
      <c r="GVY88" s="294">
        <f>(GVY$87*$B101+SUM($F$8:$F$10)-((GVY$87*$B101+SUM($F$8:$F$10))/$F$11*$F$40)-($F$27*GVY$87/$D$7)-SUM($F$14:$F$26,$F$28:$F$33,$F$35:$F$36,$F$41))</f>
        <v>-533.82179022363027</v>
      </c>
      <c r="GVZ88" s="294">
        <f>(GVZ$87*$B101+SUM($F$8:$F$10)-((GVZ$87*$B101+SUM($F$8:$F$10))/$F$11*$F$40)-($F$27*GVZ$87/$D$7)-SUM($F$14:$F$26,$F$28:$F$33,$F$35:$F$36,$F$41))</f>
        <v>-533.82179022363027</v>
      </c>
      <c r="GWA88" s="294">
        <f>(GWA$87*$B101+SUM($F$8:$F$10)-((GWA$87*$B101+SUM($F$8:$F$10))/$F$11*$F$40)-($F$27*GWA$87/$D$7)-SUM($F$14:$F$26,$F$28:$F$33,$F$35:$F$36,$F$41))</f>
        <v>-533.82179022363027</v>
      </c>
      <c r="GWB88" s="294">
        <f>(GWB$87*$B101+SUM($F$8:$F$10)-((GWB$87*$B101+SUM($F$8:$F$10))/$F$11*$F$40)-($F$27*GWB$87/$D$7)-SUM($F$14:$F$26,$F$28:$F$33,$F$35:$F$36,$F$41))</f>
        <v>-533.82179022363027</v>
      </c>
      <c r="GWC88" s="294">
        <f>(GWC$87*$B101+SUM($F$8:$F$10)-((GWC$87*$B101+SUM($F$8:$F$10))/$F$11*$F$40)-($F$27*GWC$87/$D$7)-SUM($F$14:$F$26,$F$28:$F$33,$F$35:$F$36,$F$41))</f>
        <v>-533.82179022363027</v>
      </c>
      <c r="GWD88" s="294">
        <f>(GWD$87*$B101+SUM($F$8:$F$10)-((GWD$87*$B101+SUM($F$8:$F$10))/$F$11*$F$40)-($F$27*GWD$87/$D$7)-SUM($F$14:$F$26,$F$28:$F$33,$F$35:$F$36,$F$41))</f>
        <v>-533.82179022363027</v>
      </c>
      <c r="GWE88" s="294">
        <f>(GWE$87*$B101+SUM($F$8:$F$10)-((GWE$87*$B101+SUM($F$8:$F$10))/$F$11*$F$40)-($F$27*GWE$87/$D$7)-SUM($F$14:$F$26,$F$28:$F$33,$F$35:$F$36,$F$41))</f>
        <v>-533.82179022363027</v>
      </c>
      <c r="GWF88" s="294">
        <f>(GWF$87*$B101+SUM($F$8:$F$10)-((GWF$87*$B101+SUM($F$8:$F$10))/$F$11*$F$40)-($F$27*GWF$87/$D$7)-SUM($F$14:$F$26,$F$28:$F$33,$F$35:$F$36,$F$41))</f>
        <v>-533.82179022363027</v>
      </c>
      <c r="GWG88" s="294">
        <f>(GWG$87*$B101+SUM($F$8:$F$10)-((GWG$87*$B101+SUM($F$8:$F$10))/$F$11*$F$40)-($F$27*GWG$87/$D$7)-SUM($F$14:$F$26,$F$28:$F$33,$F$35:$F$36,$F$41))</f>
        <v>-533.82179022363027</v>
      </c>
      <c r="GWH88" s="294">
        <f>(GWH$87*$B101+SUM($F$8:$F$10)-((GWH$87*$B101+SUM($F$8:$F$10))/$F$11*$F$40)-($F$27*GWH$87/$D$7)-SUM($F$14:$F$26,$F$28:$F$33,$F$35:$F$36,$F$41))</f>
        <v>-533.82179022363027</v>
      </c>
      <c r="GWI88" s="294">
        <f>(GWI$87*$B101+SUM($F$8:$F$10)-((GWI$87*$B101+SUM($F$8:$F$10))/$F$11*$F$40)-($F$27*GWI$87/$D$7)-SUM($F$14:$F$26,$F$28:$F$33,$F$35:$F$36,$F$41))</f>
        <v>-533.82179022363027</v>
      </c>
      <c r="GWJ88" s="294">
        <f>(GWJ$87*$B101+SUM($F$8:$F$10)-((GWJ$87*$B101+SUM($F$8:$F$10))/$F$11*$F$40)-($F$27*GWJ$87/$D$7)-SUM($F$14:$F$26,$F$28:$F$33,$F$35:$F$36,$F$41))</f>
        <v>-533.82179022363027</v>
      </c>
      <c r="GWK88" s="294">
        <f>(GWK$87*$B101+SUM($F$8:$F$10)-((GWK$87*$B101+SUM($F$8:$F$10))/$F$11*$F$40)-($F$27*GWK$87/$D$7)-SUM($F$14:$F$26,$F$28:$F$33,$F$35:$F$36,$F$41))</f>
        <v>-533.82179022363027</v>
      </c>
      <c r="GWL88" s="294">
        <f>(GWL$87*$B101+SUM($F$8:$F$10)-((GWL$87*$B101+SUM($F$8:$F$10))/$F$11*$F$40)-($F$27*GWL$87/$D$7)-SUM($F$14:$F$26,$F$28:$F$33,$F$35:$F$36,$F$41))</f>
        <v>-533.82179022363027</v>
      </c>
      <c r="GWM88" s="294">
        <f>(GWM$87*$B101+SUM($F$8:$F$10)-((GWM$87*$B101+SUM($F$8:$F$10))/$F$11*$F$40)-($F$27*GWM$87/$D$7)-SUM($F$14:$F$26,$F$28:$F$33,$F$35:$F$36,$F$41))</f>
        <v>-533.82179022363027</v>
      </c>
      <c r="GWN88" s="294">
        <f>(GWN$87*$B101+SUM($F$8:$F$10)-((GWN$87*$B101+SUM($F$8:$F$10))/$F$11*$F$40)-($F$27*GWN$87/$D$7)-SUM($F$14:$F$26,$F$28:$F$33,$F$35:$F$36,$F$41))</f>
        <v>-533.82179022363027</v>
      </c>
      <c r="GWO88" s="294">
        <f>(GWO$87*$B101+SUM($F$8:$F$10)-((GWO$87*$B101+SUM($F$8:$F$10))/$F$11*$F$40)-($F$27*GWO$87/$D$7)-SUM($F$14:$F$26,$F$28:$F$33,$F$35:$F$36,$F$41))</f>
        <v>-533.82179022363027</v>
      </c>
      <c r="GWP88" s="294">
        <f>(GWP$87*$B101+SUM($F$8:$F$10)-((GWP$87*$B101+SUM($F$8:$F$10))/$F$11*$F$40)-($F$27*GWP$87/$D$7)-SUM($F$14:$F$26,$F$28:$F$33,$F$35:$F$36,$F$41))</f>
        <v>-533.82179022363027</v>
      </c>
      <c r="GWQ88" s="294">
        <f>(GWQ$87*$B101+SUM($F$8:$F$10)-((GWQ$87*$B101+SUM($F$8:$F$10))/$F$11*$F$40)-($F$27*GWQ$87/$D$7)-SUM($F$14:$F$26,$F$28:$F$33,$F$35:$F$36,$F$41))</f>
        <v>-533.82179022363027</v>
      </c>
      <c r="GWR88" s="294">
        <f>(GWR$87*$B101+SUM($F$8:$F$10)-((GWR$87*$B101+SUM($F$8:$F$10))/$F$11*$F$40)-($F$27*GWR$87/$D$7)-SUM($F$14:$F$26,$F$28:$F$33,$F$35:$F$36,$F$41))</f>
        <v>-533.82179022363027</v>
      </c>
      <c r="GWS88" s="294">
        <f>(GWS$87*$B101+SUM($F$8:$F$10)-((GWS$87*$B101+SUM($F$8:$F$10))/$F$11*$F$40)-($F$27*GWS$87/$D$7)-SUM($F$14:$F$26,$F$28:$F$33,$F$35:$F$36,$F$41))</f>
        <v>-533.82179022363027</v>
      </c>
      <c r="GWT88" s="294">
        <f>(GWT$87*$B101+SUM($F$8:$F$10)-((GWT$87*$B101+SUM($F$8:$F$10))/$F$11*$F$40)-($F$27*GWT$87/$D$7)-SUM($F$14:$F$26,$F$28:$F$33,$F$35:$F$36,$F$41))</f>
        <v>-533.82179022363027</v>
      </c>
      <c r="GWU88" s="294">
        <f>(GWU$87*$B101+SUM($F$8:$F$10)-((GWU$87*$B101+SUM($F$8:$F$10))/$F$11*$F$40)-($F$27*GWU$87/$D$7)-SUM($F$14:$F$26,$F$28:$F$33,$F$35:$F$36,$F$41))</f>
        <v>-533.82179022363027</v>
      </c>
      <c r="GWV88" s="294">
        <f>(GWV$87*$B101+SUM($F$8:$F$10)-((GWV$87*$B101+SUM($F$8:$F$10))/$F$11*$F$40)-($F$27*GWV$87/$D$7)-SUM($F$14:$F$26,$F$28:$F$33,$F$35:$F$36,$F$41))</f>
        <v>-533.82179022363027</v>
      </c>
      <c r="GWW88" s="294">
        <f>(GWW$87*$B101+SUM($F$8:$F$10)-((GWW$87*$B101+SUM($F$8:$F$10))/$F$11*$F$40)-($F$27*GWW$87/$D$7)-SUM($F$14:$F$26,$F$28:$F$33,$F$35:$F$36,$F$41))</f>
        <v>-533.82179022363027</v>
      </c>
      <c r="GWX88" s="294">
        <f>(GWX$87*$B101+SUM($F$8:$F$10)-((GWX$87*$B101+SUM($F$8:$F$10))/$F$11*$F$40)-($F$27*GWX$87/$D$7)-SUM($F$14:$F$26,$F$28:$F$33,$F$35:$F$36,$F$41))</f>
        <v>-533.82179022363027</v>
      </c>
      <c r="GWY88" s="294">
        <f>(GWY$87*$B101+SUM($F$8:$F$10)-((GWY$87*$B101+SUM($F$8:$F$10))/$F$11*$F$40)-($F$27*GWY$87/$D$7)-SUM($F$14:$F$26,$F$28:$F$33,$F$35:$F$36,$F$41))</f>
        <v>-533.82179022363027</v>
      </c>
      <c r="GWZ88" s="294">
        <f>(GWZ$87*$B101+SUM($F$8:$F$10)-((GWZ$87*$B101+SUM($F$8:$F$10))/$F$11*$F$40)-($F$27*GWZ$87/$D$7)-SUM($F$14:$F$26,$F$28:$F$33,$F$35:$F$36,$F$41))</f>
        <v>-533.82179022363027</v>
      </c>
      <c r="GXA88" s="294">
        <f>(GXA$87*$B101+SUM($F$8:$F$10)-((GXA$87*$B101+SUM($F$8:$F$10))/$F$11*$F$40)-($F$27*GXA$87/$D$7)-SUM($F$14:$F$26,$F$28:$F$33,$F$35:$F$36,$F$41))</f>
        <v>-533.82179022363027</v>
      </c>
      <c r="GXB88" s="294">
        <f>(GXB$87*$B101+SUM($F$8:$F$10)-((GXB$87*$B101+SUM($F$8:$F$10))/$F$11*$F$40)-($F$27*GXB$87/$D$7)-SUM($F$14:$F$26,$F$28:$F$33,$F$35:$F$36,$F$41))</f>
        <v>-533.82179022363027</v>
      </c>
      <c r="GXC88" s="294">
        <f>(GXC$87*$B101+SUM($F$8:$F$10)-((GXC$87*$B101+SUM($F$8:$F$10))/$F$11*$F$40)-($F$27*GXC$87/$D$7)-SUM($F$14:$F$26,$F$28:$F$33,$F$35:$F$36,$F$41))</f>
        <v>-533.82179022363027</v>
      </c>
      <c r="GXD88" s="294">
        <f>(GXD$87*$B101+SUM($F$8:$F$10)-((GXD$87*$B101+SUM($F$8:$F$10))/$F$11*$F$40)-($F$27*GXD$87/$D$7)-SUM($F$14:$F$26,$F$28:$F$33,$F$35:$F$36,$F$41))</f>
        <v>-533.82179022363027</v>
      </c>
      <c r="GXE88" s="294">
        <f>(GXE$87*$B101+SUM($F$8:$F$10)-((GXE$87*$B101+SUM($F$8:$F$10))/$F$11*$F$40)-($F$27*GXE$87/$D$7)-SUM($F$14:$F$26,$F$28:$F$33,$F$35:$F$36,$F$41))</f>
        <v>-533.82179022363027</v>
      </c>
      <c r="GXF88" s="294">
        <f>(GXF$87*$B101+SUM($F$8:$F$10)-((GXF$87*$B101+SUM($F$8:$F$10))/$F$11*$F$40)-($F$27*GXF$87/$D$7)-SUM($F$14:$F$26,$F$28:$F$33,$F$35:$F$36,$F$41))</f>
        <v>-533.82179022363027</v>
      </c>
      <c r="GXG88" s="294">
        <f>(GXG$87*$B101+SUM($F$8:$F$10)-((GXG$87*$B101+SUM($F$8:$F$10))/$F$11*$F$40)-($F$27*GXG$87/$D$7)-SUM($F$14:$F$26,$F$28:$F$33,$F$35:$F$36,$F$41))</f>
        <v>-533.82179022363027</v>
      </c>
      <c r="GXH88" s="294">
        <f>(GXH$87*$B101+SUM($F$8:$F$10)-((GXH$87*$B101+SUM($F$8:$F$10))/$F$11*$F$40)-($F$27*GXH$87/$D$7)-SUM($F$14:$F$26,$F$28:$F$33,$F$35:$F$36,$F$41))</f>
        <v>-533.82179022363027</v>
      </c>
      <c r="GXI88" s="294">
        <f>(GXI$87*$B101+SUM($F$8:$F$10)-((GXI$87*$B101+SUM($F$8:$F$10))/$F$11*$F$40)-($F$27*GXI$87/$D$7)-SUM($F$14:$F$26,$F$28:$F$33,$F$35:$F$36,$F$41))</f>
        <v>-533.82179022363027</v>
      </c>
      <c r="GXJ88" s="294">
        <f>(GXJ$87*$B101+SUM($F$8:$F$10)-((GXJ$87*$B101+SUM($F$8:$F$10))/$F$11*$F$40)-($F$27*GXJ$87/$D$7)-SUM($F$14:$F$26,$F$28:$F$33,$F$35:$F$36,$F$41))</f>
        <v>-533.82179022363027</v>
      </c>
      <c r="GXK88" s="294">
        <f>(GXK$87*$B101+SUM($F$8:$F$10)-((GXK$87*$B101+SUM($F$8:$F$10))/$F$11*$F$40)-($F$27*GXK$87/$D$7)-SUM($F$14:$F$26,$F$28:$F$33,$F$35:$F$36,$F$41))</f>
        <v>-533.82179022363027</v>
      </c>
      <c r="GXL88" s="294">
        <f>(GXL$87*$B101+SUM($F$8:$F$10)-((GXL$87*$B101+SUM($F$8:$F$10))/$F$11*$F$40)-($F$27*GXL$87/$D$7)-SUM($F$14:$F$26,$F$28:$F$33,$F$35:$F$36,$F$41))</f>
        <v>-533.82179022363027</v>
      </c>
      <c r="GXM88" s="294">
        <f>(GXM$87*$B101+SUM($F$8:$F$10)-((GXM$87*$B101+SUM($F$8:$F$10))/$F$11*$F$40)-($F$27*GXM$87/$D$7)-SUM($F$14:$F$26,$F$28:$F$33,$F$35:$F$36,$F$41))</f>
        <v>-533.82179022363027</v>
      </c>
      <c r="GXN88" s="294">
        <f>(GXN$87*$B101+SUM($F$8:$F$10)-((GXN$87*$B101+SUM($F$8:$F$10))/$F$11*$F$40)-($F$27*GXN$87/$D$7)-SUM($F$14:$F$26,$F$28:$F$33,$F$35:$F$36,$F$41))</f>
        <v>-533.82179022363027</v>
      </c>
      <c r="GXO88" s="294">
        <f>(GXO$87*$B101+SUM($F$8:$F$10)-((GXO$87*$B101+SUM($F$8:$F$10))/$F$11*$F$40)-($F$27*GXO$87/$D$7)-SUM($F$14:$F$26,$F$28:$F$33,$F$35:$F$36,$F$41))</f>
        <v>-533.82179022363027</v>
      </c>
      <c r="GXP88" s="294">
        <f>(GXP$87*$B101+SUM($F$8:$F$10)-((GXP$87*$B101+SUM($F$8:$F$10))/$F$11*$F$40)-($F$27*GXP$87/$D$7)-SUM($F$14:$F$26,$F$28:$F$33,$F$35:$F$36,$F$41))</f>
        <v>-533.82179022363027</v>
      </c>
      <c r="GXQ88" s="294">
        <f>(GXQ$87*$B101+SUM($F$8:$F$10)-((GXQ$87*$B101+SUM($F$8:$F$10))/$F$11*$F$40)-($F$27*GXQ$87/$D$7)-SUM($F$14:$F$26,$F$28:$F$33,$F$35:$F$36,$F$41))</f>
        <v>-533.82179022363027</v>
      </c>
      <c r="GXR88" s="294">
        <f>(GXR$87*$B101+SUM($F$8:$F$10)-((GXR$87*$B101+SUM($F$8:$F$10))/$F$11*$F$40)-($F$27*GXR$87/$D$7)-SUM($F$14:$F$26,$F$28:$F$33,$F$35:$F$36,$F$41))</f>
        <v>-533.82179022363027</v>
      </c>
      <c r="GXS88" s="294">
        <f>(GXS$87*$B101+SUM($F$8:$F$10)-((GXS$87*$B101+SUM($F$8:$F$10))/$F$11*$F$40)-($F$27*GXS$87/$D$7)-SUM($F$14:$F$26,$F$28:$F$33,$F$35:$F$36,$F$41))</f>
        <v>-533.82179022363027</v>
      </c>
      <c r="GXT88" s="294">
        <f>(GXT$87*$B101+SUM($F$8:$F$10)-((GXT$87*$B101+SUM($F$8:$F$10))/$F$11*$F$40)-($F$27*GXT$87/$D$7)-SUM($F$14:$F$26,$F$28:$F$33,$F$35:$F$36,$F$41))</f>
        <v>-533.82179022363027</v>
      </c>
      <c r="GXU88" s="294">
        <f>(GXU$87*$B101+SUM($F$8:$F$10)-((GXU$87*$B101+SUM($F$8:$F$10))/$F$11*$F$40)-($F$27*GXU$87/$D$7)-SUM($F$14:$F$26,$F$28:$F$33,$F$35:$F$36,$F$41))</f>
        <v>-533.82179022363027</v>
      </c>
      <c r="GXV88" s="294">
        <f>(GXV$87*$B101+SUM($F$8:$F$10)-((GXV$87*$B101+SUM($F$8:$F$10))/$F$11*$F$40)-($F$27*GXV$87/$D$7)-SUM($F$14:$F$26,$F$28:$F$33,$F$35:$F$36,$F$41))</f>
        <v>-533.82179022363027</v>
      </c>
      <c r="GXW88" s="294">
        <f>(GXW$87*$B101+SUM($F$8:$F$10)-((GXW$87*$B101+SUM($F$8:$F$10))/$F$11*$F$40)-($F$27*GXW$87/$D$7)-SUM($F$14:$F$26,$F$28:$F$33,$F$35:$F$36,$F$41))</f>
        <v>-533.82179022363027</v>
      </c>
      <c r="GXX88" s="294">
        <f>(GXX$87*$B101+SUM($F$8:$F$10)-((GXX$87*$B101+SUM($F$8:$F$10))/$F$11*$F$40)-($F$27*GXX$87/$D$7)-SUM($F$14:$F$26,$F$28:$F$33,$F$35:$F$36,$F$41))</f>
        <v>-533.82179022363027</v>
      </c>
      <c r="GXY88" s="294">
        <f>(GXY$87*$B101+SUM($F$8:$F$10)-((GXY$87*$B101+SUM($F$8:$F$10))/$F$11*$F$40)-($F$27*GXY$87/$D$7)-SUM($F$14:$F$26,$F$28:$F$33,$F$35:$F$36,$F$41))</f>
        <v>-533.82179022363027</v>
      </c>
      <c r="GXZ88" s="294">
        <f>(GXZ$87*$B101+SUM($F$8:$F$10)-((GXZ$87*$B101+SUM($F$8:$F$10))/$F$11*$F$40)-($F$27*GXZ$87/$D$7)-SUM($F$14:$F$26,$F$28:$F$33,$F$35:$F$36,$F$41))</f>
        <v>-533.82179022363027</v>
      </c>
      <c r="GYA88" s="294">
        <f>(GYA$87*$B101+SUM($F$8:$F$10)-((GYA$87*$B101+SUM($F$8:$F$10))/$F$11*$F$40)-($F$27*GYA$87/$D$7)-SUM($F$14:$F$26,$F$28:$F$33,$F$35:$F$36,$F$41))</f>
        <v>-533.82179022363027</v>
      </c>
      <c r="GYB88" s="294">
        <f>(GYB$87*$B101+SUM($F$8:$F$10)-((GYB$87*$B101+SUM($F$8:$F$10))/$F$11*$F$40)-($F$27*GYB$87/$D$7)-SUM($F$14:$F$26,$F$28:$F$33,$F$35:$F$36,$F$41))</f>
        <v>-533.82179022363027</v>
      </c>
      <c r="GYC88" s="294">
        <f>(GYC$87*$B101+SUM($F$8:$F$10)-((GYC$87*$B101+SUM($F$8:$F$10))/$F$11*$F$40)-($F$27*GYC$87/$D$7)-SUM($F$14:$F$26,$F$28:$F$33,$F$35:$F$36,$F$41))</f>
        <v>-533.82179022363027</v>
      </c>
      <c r="GYD88" s="294">
        <f>(GYD$87*$B101+SUM($F$8:$F$10)-((GYD$87*$B101+SUM($F$8:$F$10))/$F$11*$F$40)-($F$27*GYD$87/$D$7)-SUM($F$14:$F$26,$F$28:$F$33,$F$35:$F$36,$F$41))</f>
        <v>-533.82179022363027</v>
      </c>
      <c r="GYE88" s="294">
        <f>(GYE$87*$B101+SUM($F$8:$F$10)-((GYE$87*$B101+SUM($F$8:$F$10))/$F$11*$F$40)-($F$27*GYE$87/$D$7)-SUM($F$14:$F$26,$F$28:$F$33,$F$35:$F$36,$F$41))</f>
        <v>-533.82179022363027</v>
      </c>
      <c r="GYF88" s="294">
        <f>(GYF$87*$B101+SUM($F$8:$F$10)-((GYF$87*$B101+SUM($F$8:$F$10))/$F$11*$F$40)-($F$27*GYF$87/$D$7)-SUM($F$14:$F$26,$F$28:$F$33,$F$35:$F$36,$F$41))</f>
        <v>-533.82179022363027</v>
      </c>
      <c r="GYG88" s="294">
        <f>(GYG$87*$B101+SUM($F$8:$F$10)-((GYG$87*$B101+SUM($F$8:$F$10))/$F$11*$F$40)-($F$27*GYG$87/$D$7)-SUM($F$14:$F$26,$F$28:$F$33,$F$35:$F$36,$F$41))</f>
        <v>-533.82179022363027</v>
      </c>
      <c r="GYH88" s="294">
        <f>(GYH$87*$B101+SUM($F$8:$F$10)-((GYH$87*$B101+SUM($F$8:$F$10))/$F$11*$F$40)-($F$27*GYH$87/$D$7)-SUM($F$14:$F$26,$F$28:$F$33,$F$35:$F$36,$F$41))</f>
        <v>-533.82179022363027</v>
      </c>
      <c r="GYI88" s="294">
        <f>(GYI$87*$B101+SUM($F$8:$F$10)-((GYI$87*$B101+SUM($F$8:$F$10))/$F$11*$F$40)-($F$27*GYI$87/$D$7)-SUM($F$14:$F$26,$F$28:$F$33,$F$35:$F$36,$F$41))</f>
        <v>-533.82179022363027</v>
      </c>
      <c r="GYJ88" s="294">
        <f>(GYJ$87*$B101+SUM($F$8:$F$10)-((GYJ$87*$B101+SUM($F$8:$F$10))/$F$11*$F$40)-($F$27*GYJ$87/$D$7)-SUM($F$14:$F$26,$F$28:$F$33,$F$35:$F$36,$F$41))</f>
        <v>-533.82179022363027</v>
      </c>
      <c r="GYK88" s="294">
        <f>(GYK$87*$B101+SUM($F$8:$F$10)-((GYK$87*$B101+SUM($F$8:$F$10))/$F$11*$F$40)-($F$27*GYK$87/$D$7)-SUM($F$14:$F$26,$F$28:$F$33,$F$35:$F$36,$F$41))</f>
        <v>-533.82179022363027</v>
      </c>
      <c r="GYL88" s="294">
        <f>(GYL$87*$B101+SUM($F$8:$F$10)-((GYL$87*$B101+SUM($F$8:$F$10))/$F$11*$F$40)-($F$27*GYL$87/$D$7)-SUM($F$14:$F$26,$F$28:$F$33,$F$35:$F$36,$F$41))</f>
        <v>-533.82179022363027</v>
      </c>
      <c r="GYM88" s="294">
        <f>(GYM$87*$B101+SUM($F$8:$F$10)-((GYM$87*$B101+SUM($F$8:$F$10))/$F$11*$F$40)-($F$27*GYM$87/$D$7)-SUM($F$14:$F$26,$F$28:$F$33,$F$35:$F$36,$F$41))</f>
        <v>-533.82179022363027</v>
      </c>
      <c r="GYN88" s="294">
        <f>(GYN$87*$B101+SUM($F$8:$F$10)-((GYN$87*$B101+SUM($F$8:$F$10))/$F$11*$F$40)-($F$27*GYN$87/$D$7)-SUM($F$14:$F$26,$F$28:$F$33,$F$35:$F$36,$F$41))</f>
        <v>-533.82179022363027</v>
      </c>
      <c r="GYO88" s="294">
        <f>(GYO$87*$B101+SUM($F$8:$F$10)-((GYO$87*$B101+SUM($F$8:$F$10))/$F$11*$F$40)-($F$27*GYO$87/$D$7)-SUM($F$14:$F$26,$F$28:$F$33,$F$35:$F$36,$F$41))</f>
        <v>-533.82179022363027</v>
      </c>
      <c r="GYP88" s="294">
        <f>(GYP$87*$B101+SUM($F$8:$F$10)-((GYP$87*$B101+SUM($F$8:$F$10))/$F$11*$F$40)-($F$27*GYP$87/$D$7)-SUM($F$14:$F$26,$F$28:$F$33,$F$35:$F$36,$F$41))</f>
        <v>-533.82179022363027</v>
      </c>
      <c r="GYQ88" s="294">
        <f>(GYQ$87*$B101+SUM($F$8:$F$10)-((GYQ$87*$B101+SUM($F$8:$F$10))/$F$11*$F$40)-($F$27*GYQ$87/$D$7)-SUM($F$14:$F$26,$F$28:$F$33,$F$35:$F$36,$F$41))</f>
        <v>-533.82179022363027</v>
      </c>
      <c r="GYR88" s="294">
        <f>(GYR$87*$B101+SUM($F$8:$F$10)-((GYR$87*$B101+SUM($F$8:$F$10))/$F$11*$F$40)-($F$27*GYR$87/$D$7)-SUM($F$14:$F$26,$F$28:$F$33,$F$35:$F$36,$F$41))</f>
        <v>-533.82179022363027</v>
      </c>
      <c r="GYS88" s="294">
        <f>(GYS$87*$B101+SUM($F$8:$F$10)-((GYS$87*$B101+SUM($F$8:$F$10))/$F$11*$F$40)-($F$27*GYS$87/$D$7)-SUM($F$14:$F$26,$F$28:$F$33,$F$35:$F$36,$F$41))</f>
        <v>-533.82179022363027</v>
      </c>
      <c r="GYT88" s="294">
        <f>(GYT$87*$B101+SUM($F$8:$F$10)-((GYT$87*$B101+SUM($F$8:$F$10))/$F$11*$F$40)-($F$27*GYT$87/$D$7)-SUM($F$14:$F$26,$F$28:$F$33,$F$35:$F$36,$F$41))</f>
        <v>-533.82179022363027</v>
      </c>
      <c r="GYU88" s="294">
        <f>(GYU$87*$B101+SUM($F$8:$F$10)-((GYU$87*$B101+SUM($F$8:$F$10))/$F$11*$F$40)-($F$27*GYU$87/$D$7)-SUM($F$14:$F$26,$F$28:$F$33,$F$35:$F$36,$F$41))</f>
        <v>-533.82179022363027</v>
      </c>
      <c r="GYV88" s="294">
        <f>(GYV$87*$B101+SUM($F$8:$F$10)-((GYV$87*$B101+SUM($F$8:$F$10))/$F$11*$F$40)-($F$27*GYV$87/$D$7)-SUM($F$14:$F$26,$F$28:$F$33,$F$35:$F$36,$F$41))</f>
        <v>-533.82179022363027</v>
      </c>
      <c r="GYW88" s="294">
        <f>(GYW$87*$B101+SUM($F$8:$F$10)-((GYW$87*$B101+SUM($F$8:$F$10))/$F$11*$F$40)-($F$27*GYW$87/$D$7)-SUM($F$14:$F$26,$F$28:$F$33,$F$35:$F$36,$F$41))</f>
        <v>-533.82179022363027</v>
      </c>
      <c r="GYX88" s="294">
        <f>(GYX$87*$B101+SUM($F$8:$F$10)-((GYX$87*$B101+SUM($F$8:$F$10))/$F$11*$F$40)-($F$27*GYX$87/$D$7)-SUM($F$14:$F$26,$F$28:$F$33,$F$35:$F$36,$F$41))</f>
        <v>-533.82179022363027</v>
      </c>
      <c r="GYY88" s="294">
        <f>(GYY$87*$B101+SUM($F$8:$F$10)-((GYY$87*$B101+SUM($F$8:$F$10))/$F$11*$F$40)-($F$27*GYY$87/$D$7)-SUM($F$14:$F$26,$F$28:$F$33,$F$35:$F$36,$F$41))</f>
        <v>-533.82179022363027</v>
      </c>
      <c r="GYZ88" s="294">
        <f>(GYZ$87*$B101+SUM($F$8:$F$10)-((GYZ$87*$B101+SUM($F$8:$F$10))/$F$11*$F$40)-($F$27*GYZ$87/$D$7)-SUM($F$14:$F$26,$F$28:$F$33,$F$35:$F$36,$F$41))</f>
        <v>-533.82179022363027</v>
      </c>
      <c r="GZA88" s="294">
        <f>(GZA$87*$B101+SUM($F$8:$F$10)-((GZA$87*$B101+SUM($F$8:$F$10))/$F$11*$F$40)-($F$27*GZA$87/$D$7)-SUM($F$14:$F$26,$F$28:$F$33,$F$35:$F$36,$F$41))</f>
        <v>-533.82179022363027</v>
      </c>
      <c r="GZB88" s="294">
        <f>(GZB$87*$B101+SUM($F$8:$F$10)-((GZB$87*$B101+SUM($F$8:$F$10))/$F$11*$F$40)-($F$27*GZB$87/$D$7)-SUM($F$14:$F$26,$F$28:$F$33,$F$35:$F$36,$F$41))</f>
        <v>-533.82179022363027</v>
      </c>
      <c r="GZC88" s="294">
        <f>(GZC$87*$B101+SUM($F$8:$F$10)-((GZC$87*$B101+SUM($F$8:$F$10))/$F$11*$F$40)-($F$27*GZC$87/$D$7)-SUM($F$14:$F$26,$F$28:$F$33,$F$35:$F$36,$F$41))</f>
        <v>-533.82179022363027</v>
      </c>
      <c r="GZD88" s="294">
        <f>(GZD$87*$B101+SUM($F$8:$F$10)-((GZD$87*$B101+SUM($F$8:$F$10))/$F$11*$F$40)-($F$27*GZD$87/$D$7)-SUM($F$14:$F$26,$F$28:$F$33,$F$35:$F$36,$F$41))</f>
        <v>-533.82179022363027</v>
      </c>
      <c r="GZE88" s="294">
        <f>(GZE$87*$B101+SUM($F$8:$F$10)-((GZE$87*$B101+SUM($F$8:$F$10))/$F$11*$F$40)-($F$27*GZE$87/$D$7)-SUM($F$14:$F$26,$F$28:$F$33,$F$35:$F$36,$F$41))</f>
        <v>-533.82179022363027</v>
      </c>
      <c r="GZF88" s="294">
        <f>(GZF$87*$B101+SUM($F$8:$F$10)-((GZF$87*$B101+SUM($F$8:$F$10))/$F$11*$F$40)-($F$27*GZF$87/$D$7)-SUM($F$14:$F$26,$F$28:$F$33,$F$35:$F$36,$F$41))</f>
        <v>-533.82179022363027</v>
      </c>
      <c r="GZG88" s="294">
        <f>(GZG$87*$B101+SUM($F$8:$F$10)-((GZG$87*$B101+SUM($F$8:$F$10))/$F$11*$F$40)-($F$27*GZG$87/$D$7)-SUM($F$14:$F$26,$F$28:$F$33,$F$35:$F$36,$F$41))</f>
        <v>-533.82179022363027</v>
      </c>
      <c r="GZH88" s="294">
        <f>(GZH$87*$B101+SUM($F$8:$F$10)-((GZH$87*$B101+SUM($F$8:$F$10))/$F$11*$F$40)-($F$27*GZH$87/$D$7)-SUM($F$14:$F$26,$F$28:$F$33,$F$35:$F$36,$F$41))</f>
        <v>-533.82179022363027</v>
      </c>
      <c r="GZI88" s="294">
        <f>(GZI$87*$B101+SUM($F$8:$F$10)-((GZI$87*$B101+SUM($F$8:$F$10))/$F$11*$F$40)-($F$27*GZI$87/$D$7)-SUM($F$14:$F$26,$F$28:$F$33,$F$35:$F$36,$F$41))</f>
        <v>-533.82179022363027</v>
      </c>
      <c r="GZJ88" s="294">
        <f>(GZJ$87*$B101+SUM($F$8:$F$10)-((GZJ$87*$B101+SUM($F$8:$F$10))/$F$11*$F$40)-($F$27*GZJ$87/$D$7)-SUM($F$14:$F$26,$F$28:$F$33,$F$35:$F$36,$F$41))</f>
        <v>-533.82179022363027</v>
      </c>
      <c r="GZK88" s="294">
        <f>(GZK$87*$B101+SUM($F$8:$F$10)-((GZK$87*$B101+SUM($F$8:$F$10))/$F$11*$F$40)-($F$27*GZK$87/$D$7)-SUM($F$14:$F$26,$F$28:$F$33,$F$35:$F$36,$F$41))</f>
        <v>-533.82179022363027</v>
      </c>
      <c r="GZL88" s="294">
        <f>(GZL$87*$B101+SUM($F$8:$F$10)-((GZL$87*$B101+SUM($F$8:$F$10))/$F$11*$F$40)-($F$27*GZL$87/$D$7)-SUM($F$14:$F$26,$F$28:$F$33,$F$35:$F$36,$F$41))</f>
        <v>-533.82179022363027</v>
      </c>
      <c r="GZM88" s="294">
        <f>(GZM$87*$B101+SUM($F$8:$F$10)-((GZM$87*$B101+SUM($F$8:$F$10))/$F$11*$F$40)-($F$27*GZM$87/$D$7)-SUM($F$14:$F$26,$F$28:$F$33,$F$35:$F$36,$F$41))</f>
        <v>-533.82179022363027</v>
      </c>
      <c r="GZN88" s="294">
        <f>(GZN$87*$B101+SUM($F$8:$F$10)-((GZN$87*$B101+SUM($F$8:$F$10))/$F$11*$F$40)-($F$27*GZN$87/$D$7)-SUM($F$14:$F$26,$F$28:$F$33,$F$35:$F$36,$F$41))</f>
        <v>-533.82179022363027</v>
      </c>
      <c r="GZO88" s="294">
        <f>(GZO$87*$B101+SUM($F$8:$F$10)-((GZO$87*$B101+SUM($F$8:$F$10))/$F$11*$F$40)-($F$27*GZO$87/$D$7)-SUM($F$14:$F$26,$F$28:$F$33,$F$35:$F$36,$F$41))</f>
        <v>-533.82179022363027</v>
      </c>
      <c r="GZP88" s="294">
        <f>(GZP$87*$B101+SUM($F$8:$F$10)-((GZP$87*$B101+SUM($F$8:$F$10))/$F$11*$F$40)-($F$27*GZP$87/$D$7)-SUM($F$14:$F$26,$F$28:$F$33,$F$35:$F$36,$F$41))</f>
        <v>-533.82179022363027</v>
      </c>
      <c r="GZQ88" s="294">
        <f>(GZQ$87*$B101+SUM($F$8:$F$10)-((GZQ$87*$B101+SUM($F$8:$F$10))/$F$11*$F$40)-($F$27*GZQ$87/$D$7)-SUM($F$14:$F$26,$F$28:$F$33,$F$35:$F$36,$F$41))</f>
        <v>-533.82179022363027</v>
      </c>
      <c r="GZR88" s="294">
        <f>(GZR$87*$B101+SUM($F$8:$F$10)-((GZR$87*$B101+SUM($F$8:$F$10))/$F$11*$F$40)-($F$27*GZR$87/$D$7)-SUM($F$14:$F$26,$F$28:$F$33,$F$35:$F$36,$F$41))</f>
        <v>-533.82179022363027</v>
      </c>
      <c r="GZS88" s="294">
        <f>(GZS$87*$B101+SUM($F$8:$F$10)-((GZS$87*$B101+SUM($F$8:$F$10))/$F$11*$F$40)-($F$27*GZS$87/$D$7)-SUM($F$14:$F$26,$F$28:$F$33,$F$35:$F$36,$F$41))</f>
        <v>-533.82179022363027</v>
      </c>
      <c r="GZT88" s="294">
        <f>(GZT$87*$B101+SUM($F$8:$F$10)-((GZT$87*$B101+SUM($F$8:$F$10))/$F$11*$F$40)-($F$27*GZT$87/$D$7)-SUM($F$14:$F$26,$F$28:$F$33,$F$35:$F$36,$F$41))</f>
        <v>-533.82179022363027</v>
      </c>
      <c r="GZU88" s="294">
        <f>(GZU$87*$B101+SUM($F$8:$F$10)-((GZU$87*$B101+SUM($F$8:$F$10))/$F$11*$F$40)-($F$27*GZU$87/$D$7)-SUM($F$14:$F$26,$F$28:$F$33,$F$35:$F$36,$F$41))</f>
        <v>-533.82179022363027</v>
      </c>
      <c r="GZV88" s="294">
        <f>(GZV$87*$B101+SUM($F$8:$F$10)-((GZV$87*$B101+SUM($F$8:$F$10))/$F$11*$F$40)-($F$27*GZV$87/$D$7)-SUM($F$14:$F$26,$F$28:$F$33,$F$35:$F$36,$F$41))</f>
        <v>-533.82179022363027</v>
      </c>
      <c r="GZW88" s="294">
        <f>(GZW$87*$B101+SUM($F$8:$F$10)-((GZW$87*$B101+SUM($F$8:$F$10))/$F$11*$F$40)-($F$27*GZW$87/$D$7)-SUM($F$14:$F$26,$F$28:$F$33,$F$35:$F$36,$F$41))</f>
        <v>-533.82179022363027</v>
      </c>
      <c r="GZX88" s="294">
        <f>(GZX$87*$B101+SUM($F$8:$F$10)-((GZX$87*$B101+SUM($F$8:$F$10))/$F$11*$F$40)-($F$27*GZX$87/$D$7)-SUM($F$14:$F$26,$F$28:$F$33,$F$35:$F$36,$F$41))</f>
        <v>-533.82179022363027</v>
      </c>
      <c r="GZY88" s="294">
        <f>(GZY$87*$B101+SUM($F$8:$F$10)-((GZY$87*$B101+SUM($F$8:$F$10))/$F$11*$F$40)-($F$27*GZY$87/$D$7)-SUM($F$14:$F$26,$F$28:$F$33,$F$35:$F$36,$F$41))</f>
        <v>-533.82179022363027</v>
      </c>
      <c r="GZZ88" s="294">
        <f>(GZZ$87*$B101+SUM($F$8:$F$10)-((GZZ$87*$B101+SUM($F$8:$F$10))/$F$11*$F$40)-($F$27*GZZ$87/$D$7)-SUM($F$14:$F$26,$F$28:$F$33,$F$35:$F$36,$F$41))</f>
        <v>-533.82179022363027</v>
      </c>
      <c r="HAA88" s="294">
        <f>(HAA$87*$B101+SUM($F$8:$F$10)-((HAA$87*$B101+SUM($F$8:$F$10))/$F$11*$F$40)-($F$27*HAA$87/$D$7)-SUM($F$14:$F$26,$F$28:$F$33,$F$35:$F$36,$F$41))</f>
        <v>-533.82179022363027</v>
      </c>
      <c r="HAB88" s="294">
        <f>(HAB$87*$B101+SUM($F$8:$F$10)-((HAB$87*$B101+SUM($F$8:$F$10))/$F$11*$F$40)-($F$27*HAB$87/$D$7)-SUM($F$14:$F$26,$F$28:$F$33,$F$35:$F$36,$F$41))</f>
        <v>-533.82179022363027</v>
      </c>
      <c r="HAC88" s="294">
        <f>(HAC$87*$B101+SUM($F$8:$F$10)-((HAC$87*$B101+SUM($F$8:$F$10))/$F$11*$F$40)-($F$27*HAC$87/$D$7)-SUM($F$14:$F$26,$F$28:$F$33,$F$35:$F$36,$F$41))</f>
        <v>-533.82179022363027</v>
      </c>
      <c r="HAD88" s="294">
        <f>(HAD$87*$B101+SUM($F$8:$F$10)-((HAD$87*$B101+SUM($F$8:$F$10))/$F$11*$F$40)-($F$27*HAD$87/$D$7)-SUM($F$14:$F$26,$F$28:$F$33,$F$35:$F$36,$F$41))</f>
        <v>-533.82179022363027</v>
      </c>
      <c r="HAE88" s="294">
        <f>(HAE$87*$B101+SUM($F$8:$F$10)-((HAE$87*$B101+SUM($F$8:$F$10))/$F$11*$F$40)-($F$27*HAE$87/$D$7)-SUM($F$14:$F$26,$F$28:$F$33,$F$35:$F$36,$F$41))</f>
        <v>-533.82179022363027</v>
      </c>
      <c r="HAF88" s="294">
        <f>(HAF$87*$B101+SUM($F$8:$F$10)-((HAF$87*$B101+SUM($F$8:$F$10))/$F$11*$F$40)-($F$27*HAF$87/$D$7)-SUM($F$14:$F$26,$F$28:$F$33,$F$35:$F$36,$F$41))</f>
        <v>-533.82179022363027</v>
      </c>
      <c r="HAG88" s="294">
        <f>(HAG$87*$B101+SUM($F$8:$F$10)-((HAG$87*$B101+SUM($F$8:$F$10))/$F$11*$F$40)-($F$27*HAG$87/$D$7)-SUM($F$14:$F$26,$F$28:$F$33,$F$35:$F$36,$F$41))</f>
        <v>-533.82179022363027</v>
      </c>
      <c r="HAH88" s="294">
        <f>(HAH$87*$B101+SUM($F$8:$F$10)-((HAH$87*$B101+SUM($F$8:$F$10))/$F$11*$F$40)-($F$27*HAH$87/$D$7)-SUM($F$14:$F$26,$F$28:$F$33,$F$35:$F$36,$F$41))</f>
        <v>-533.82179022363027</v>
      </c>
      <c r="HAI88" s="294">
        <f>(HAI$87*$B101+SUM($F$8:$F$10)-((HAI$87*$B101+SUM($F$8:$F$10))/$F$11*$F$40)-($F$27*HAI$87/$D$7)-SUM($F$14:$F$26,$F$28:$F$33,$F$35:$F$36,$F$41))</f>
        <v>-533.82179022363027</v>
      </c>
      <c r="HAJ88" s="294">
        <f>(HAJ$87*$B101+SUM($F$8:$F$10)-((HAJ$87*$B101+SUM($F$8:$F$10))/$F$11*$F$40)-($F$27*HAJ$87/$D$7)-SUM($F$14:$F$26,$F$28:$F$33,$F$35:$F$36,$F$41))</f>
        <v>-533.82179022363027</v>
      </c>
      <c r="HAK88" s="294">
        <f>(HAK$87*$B101+SUM($F$8:$F$10)-((HAK$87*$B101+SUM($F$8:$F$10))/$F$11*$F$40)-($F$27*HAK$87/$D$7)-SUM($F$14:$F$26,$F$28:$F$33,$F$35:$F$36,$F$41))</f>
        <v>-533.82179022363027</v>
      </c>
      <c r="HAL88" s="294">
        <f>(HAL$87*$B101+SUM($F$8:$F$10)-((HAL$87*$B101+SUM($F$8:$F$10))/$F$11*$F$40)-($F$27*HAL$87/$D$7)-SUM($F$14:$F$26,$F$28:$F$33,$F$35:$F$36,$F$41))</f>
        <v>-533.82179022363027</v>
      </c>
      <c r="HAM88" s="294">
        <f>(HAM$87*$B101+SUM($F$8:$F$10)-((HAM$87*$B101+SUM($F$8:$F$10))/$F$11*$F$40)-($F$27*HAM$87/$D$7)-SUM($F$14:$F$26,$F$28:$F$33,$F$35:$F$36,$F$41))</f>
        <v>-533.82179022363027</v>
      </c>
      <c r="HAN88" s="294">
        <f>(HAN$87*$B101+SUM($F$8:$F$10)-((HAN$87*$B101+SUM($F$8:$F$10))/$F$11*$F$40)-($F$27*HAN$87/$D$7)-SUM($F$14:$F$26,$F$28:$F$33,$F$35:$F$36,$F$41))</f>
        <v>-533.82179022363027</v>
      </c>
      <c r="HAO88" s="294">
        <f>(HAO$87*$B101+SUM($F$8:$F$10)-((HAO$87*$B101+SUM($F$8:$F$10))/$F$11*$F$40)-($F$27*HAO$87/$D$7)-SUM($F$14:$F$26,$F$28:$F$33,$F$35:$F$36,$F$41))</f>
        <v>-533.82179022363027</v>
      </c>
      <c r="HAP88" s="294">
        <f>(HAP$87*$B101+SUM($F$8:$F$10)-((HAP$87*$B101+SUM($F$8:$F$10))/$F$11*$F$40)-($F$27*HAP$87/$D$7)-SUM($F$14:$F$26,$F$28:$F$33,$F$35:$F$36,$F$41))</f>
        <v>-533.82179022363027</v>
      </c>
      <c r="HAQ88" s="294">
        <f>(HAQ$87*$B101+SUM($F$8:$F$10)-((HAQ$87*$B101+SUM($F$8:$F$10))/$F$11*$F$40)-($F$27*HAQ$87/$D$7)-SUM($F$14:$F$26,$F$28:$F$33,$F$35:$F$36,$F$41))</f>
        <v>-533.82179022363027</v>
      </c>
      <c r="HAR88" s="294">
        <f>(HAR$87*$B101+SUM($F$8:$F$10)-((HAR$87*$B101+SUM($F$8:$F$10))/$F$11*$F$40)-($F$27*HAR$87/$D$7)-SUM($F$14:$F$26,$F$28:$F$33,$F$35:$F$36,$F$41))</f>
        <v>-533.82179022363027</v>
      </c>
      <c r="HAS88" s="294">
        <f>(HAS$87*$B101+SUM($F$8:$F$10)-((HAS$87*$B101+SUM($F$8:$F$10))/$F$11*$F$40)-($F$27*HAS$87/$D$7)-SUM($F$14:$F$26,$F$28:$F$33,$F$35:$F$36,$F$41))</f>
        <v>-533.82179022363027</v>
      </c>
      <c r="HAT88" s="294">
        <f>(HAT$87*$B101+SUM($F$8:$F$10)-((HAT$87*$B101+SUM($F$8:$F$10))/$F$11*$F$40)-($F$27*HAT$87/$D$7)-SUM($F$14:$F$26,$F$28:$F$33,$F$35:$F$36,$F$41))</f>
        <v>-533.82179022363027</v>
      </c>
      <c r="HAU88" s="294">
        <f>(HAU$87*$B101+SUM($F$8:$F$10)-((HAU$87*$B101+SUM($F$8:$F$10))/$F$11*$F$40)-($F$27*HAU$87/$D$7)-SUM($F$14:$F$26,$F$28:$F$33,$F$35:$F$36,$F$41))</f>
        <v>-533.82179022363027</v>
      </c>
      <c r="HAV88" s="294">
        <f>(HAV$87*$B101+SUM($F$8:$F$10)-((HAV$87*$B101+SUM($F$8:$F$10))/$F$11*$F$40)-($F$27*HAV$87/$D$7)-SUM($F$14:$F$26,$F$28:$F$33,$F$35:$F$36,$F$41))</f>
        <v>-533.82179022363027</v>
      </c>
      <c r="HAW88" s="294">
        <f>(HAW$87*$B101+SUM($F$8:$F$10)-((HAW$87*$B101+SUM($F$8:$F$10))/$F$11*$F$40)-($F$27*HAW$87/$D$7)-SUM($F$14:$F$26,$F$28:$F$33,$F$35:$F$36,$F$41))</f>
        <v>-533.82179022363027</v>
      </c>
      <c r="HAX88" s="294">
        <f>(HAX$87*$B101+SUM($F$8:$F$10)-((HAX$87*$B101+SUM($F$8:$F$10))/$F$11*$F$40)-($F$27*HAX$87/$D$7)-SUM($F$14:$F$26,$F$28:$F$33,$F$35:$F$36,$F$41))</f>
        <v>-533.82179022363027</v>
      </c>
      <c r="HAY88" s="294">
        <f>(HAY$87*$B101+SUM($F$8:$F$10)-((HAY$87*$B101+SUM($F$8:$F$10))/$F$11*$F$40)-($F$27*HAY$87/$D$7)-SUM($F$14:$F$26,$F$28:$F$33,$F$35:$F$36,$F$41))</f>
        <v>-533.82179022363027</v>
      </c>
      <c r="HAZ88" s="294">
        <f>(HAZ$87*$B101+SUM($F$8:$F$10)-((HAZ$87*$B101+SUM($F$8:$F$10))/$F$11*$F$40)-($F$27*HAZ$87/$D$7)-SUM($F$14:$F$26,$F$28:$F$33,$F$35:$F$36,$F$41))</f>
        <v>-533.82179022363027</v>
      </c>
      <c r="HBA88" s="294">
        <f>(HBA$87*$B101+SUM($F$8:$F$10)-((HBA$87*$B101+SUM($F$8:$F$10))/$F$11*$F$40)-($F$27*HBA$87/$D$7)-SUM($F$14:$F$26,$F$28:$F$33,$F$35:$F$36,$F$41))</f>
        <v>-533.82179022363027</v>
      </c>
      <c r="HBB88" s="294">
        <f>(HBB$87*$B101+SUM($F$8:$F$10)-((HBB$87*$B101+SUM($F$8:$F$10))/$F$11*$F$40)-($F$27*HBB$87/$D$7)-SUM($F$14:$F$26,$F$28:$F$33,$F$35:$F$36,$F$41))</f>
        <v>-533.82179022363027</v>
      </c>
      <c r="HBC88" s="294">
        <f>(HBC$87*$B101+SUM($F$8:$F$10)-((HBC$87*$B101+SUM($F$8:$F$10))/$F$11*$F$40)-($F$27*HBC$87/$D$7)-SUM($F$14:$F$26,$F$28:$F$33,$F$35:$F$36,$F$41))</f>
        <v>-533.82179022363027</v>
      </c>
      <c r="HBD88" s="294">
        <f>(HBD$87*$B101+SUM($F$8:$F$10)-((HBD$87*$B101+SUM($F$8:$F$10))/$F$11*$F$40)-($F$27*HBD$87/$D$7)-SUM($F$14:$F$26,$F$28:$F$33,$F$35:$F$36,$F$41))</f>
        <v>-533.82179022363027</v>
      </c>
      <c r="HBE88" s="294">
        <f>(HBE$87*$B101+SUM($F$8:$F$10)-((HBE$87*$B101+SUM($F$8:$F$10))/$F$11*$F$40)-($F$27*HBE$87/$D$7)-SUM($F$14:$F$26,$F$28:$F$33,$F$35:$F$36,$F$41))</f>
        <v>-533.82179022363027</v>
      </c>
      <c r="HBF88" s="294">
        <f>(HBF$87*$B101+SUM($F$8:$F$10)-((HBF$87*$B101+SUM($F$8:$F$10))/$F$11*$F$40)-($F$27*HBF$87/$D$7)-SUM($F$14:$F$26,$F$28:$F$33,$F$35:$F$36,$F$41))</f>
        <v>-533.82179022363027</v>
      </c>
      <c r="HBG88" s="294">
        <f>(HBG$87*$B101+SUM($F$8:$F$10)-((HBG$87*$B101+SUM($F$8:$F$10))/$F$11*$F$40)-($F$27*HBG$87/$D$7)-SUM($F$14:$F$26,$F$28:$F$33,$F$35:$F$36,$F$41))</f>
        <v>-533.82179022363027</v>
      </c>
      <c r="HBH88" s="294">
        <f>(HBH$87*$B101+SUM($F$8:$F$10)-((HBH$87*$B101+SUM($F$8:$F$10))/$F$11*$F$40)-($F$27*HBH$87/$D$7)-SUM($F$14:$F$26,$F$28:$F$33,$F$35:$F$36,$F$41))</f>
        <v>-533.82179022363027</v>
      </c>
      <c r="HBI88" s="294">
        <f>(HBI$87*$B101+SUM($F$8:$F$10)-((HBI$87*$B101+SUM($F$8:$F$10))/$F$11*$F$40)-($F$27*HBI$87/$D$7)-SUM($F$14:$F$26,$F$28:$F$33,$F$35:$F$36,$F$41))</f>
        <v>-533.82179022363027</v>
      </c>
      <c r="HBJ88" s="294">
        <f>(HBJ$87*$B101+SUM($F$8:$F$10)-((HBJ$87*$B101+SUM($F$8:$F$10))/$F$11*$F$40)-($F$27*HBJ$87/$D$7)-SUM($F$14:$F$26,$F$28:$F$33,$F$35:$F$36,$F$41))</f>
        <v>-533.82179022363027</v>
      </c>
      <c r="HBK88" s="294">
        <f>(HBK$87*$B101+SUM($F$8:$F$10)-((HBK$87*$B101+SUM($F$8:$F$10))/$F$11*$F$40)-($F$27*HBK$87/$D$7)-SUM($F$14:$F$26,$F$28:$F$33,$F$35:$F$36,$F$41))</f>
        <v>-533.82179022363027</v>
      </c>
      <c r="HBL88" s="294">
        <f>(HBL$87*$B101+SUM($F$8:$F$10)-((HBL$87*$B101+SUM($F$8:$F$10))/$F$11*$F$40)-($F$27*HBL$87/$D$7)-SUM($F$14:$F$26,$F$28:$F$33,$F$35:$F$36,$F$41))</f>
        <v>-533.82179022363027</v>
      </c>
      <c r="HBM88" s="294">
        <f>(HBM$87*$B101+SUM($F$8:$F$10)-((HBM$87*$B101+SUM($F$8:$F$10))/$F$11*$F$40)-($F$27*HBM$87/$D$7)-SUM($F$14:$F$26,$F$28:$F$33,$F$35:$F$36,$F$41))</f>
        <v>-533.82179022363027</v>
      </c>
      <c r="HBN88" s="294">
        <f>(HBN$87*$B101+SUM($F$8:$F$10)-((HBN$87*$B101+SUM($F$8:$F$10))/$F$11*$F$40)-($F$27*HBN$87/$D$7)-SUM($F$14:$F$26,$F$28:$F$33,$F$35:$F$36,$F$41))</f>
        <v>-533.82179022363027</v>
      </c>
      <c r="HBO88" s="294">
        <f>(HBO$87*$B101+SUM($F$8:$F$10)-((HBO$87*$B101+SUM($F$8:$F$10))/$F$11*$F$40)-($F$27*HBO$87/$D$7)-SUM($F$14:$F$26,$F$28:$F$33,$F$35:$F$36,$F$41))</f>
        <v>-533.82179022363027</v>
      </c>
      <c r="HBP88" s="294">
        <f>(HBP$87*$B101+SUM($F$8:$F$10)-((HBP$87*$B101+SUM($F$8:$F$10))/$F$11*$F$40)-($F$27*HBP$87/$D$7)-SUM($F$14:$F$26,$F$28:$F$33,$F$35:$F$36,$F$41))</f>
        <v>-533.82179022363027</v>
      </c>
      <c r="HBQ88" s="294">
        <f>(HBQ$87*$B101+SUM($F$8:$F$10)-((HBQ$87*$B101+SUM($F$8:$F$10))/$F$11*$F$40)-($F$27*HBQ$87/$D$7)-SUM($F$14:$F$26,$F$28:$F$33,$F$35:$F$36,$F$41))</f>
        <v>-533.82179022363027</v>
      </c>
      <c r="HBR88" s="294">
        <f>(HBR$87*$B101+SUM($F$8:$F$10)-((HBR$87*$B101+SUM($F$8:$F$10))/$F$11*$F$40)-($F$27*HBR$87/$D$7)-SUM($F$14:$F$26,$F$28:$F$33,$F$35:$F$36,$F$41))</f>
        <v>-533.82179022363027</v>
      </c>
      <c r="HBS88" s="294">
        <f>(HBS$87*$B101+SUM($F$8:$F$10)-((HBS$87*$B101+SUM($F$8:$F$10))/$F$11*$F$40)-($F$27*HBS$87/$D$7)-SUM($F$14:$F$26,$F$28:$F$33,$F$35:$F$36,$F$41))</f>
        <v>-533.82179022363027</v>
      </c>
      <c r="HBT88" s="294">
        <f>(HBT$87*$B101+SUM($F$8:$F$10)-((HBT$87*$B101+SUM($F$8:$F$10))/$F$11*$F$40)-($F$27*HBT$87/$D$7)-SUM($F$14:$F$26,$F$28:$F$33,$F$35:$F$36,$F$41))</f>
        <v>-533.82179022363027</v>
      </c>
      <c r="HBU88" s="294">
        <f>(HBU$87*$B101+SUM($F$8:$F$10)-((HBU$87*$B101+SUM($F$8:$F$10))/$F$11*$F$40)-($F$27*HBU$87/$D$7)-SUM($F$14:$F$26,$F$28:$F$33,$F$35:$F$36,$F$41))</f>
        <v>-533.82179022363027</v>
      </c>
      <c r="HBV88" s="294">
        <f>(HBV$87*$B101+SUM($F$8:$F$10)-((HBV$87*$B101+SUM($F$8:$F$10))/$F$11*$F$40)-($F$27*HBV$87/$D$7)-SUM($F$14:$F$26,$F$28:$F$33,$F$35:$F$36,$F$41))</f>
        <v>-533.82179022363027</v>
      </c>
      <c r="HBW88" s="294">
        <f>(HBW$87*$B101+SUM($F$8:$F$10)-((HBW$87*$B101+SUM($F$8:$F$10))/$F$11*$F$40)-($F$27*HBW$87/$D$7)-SUM($F$14:$F$26,$F$28:$F$33,$F$35:$F$36,$F$41))</f>
        <v>-533.82179022363027</v>
      </c>
      <c r="HBX88" s="294">
        <f>(HBX$87*$B101+SUM($F$8:$F$10)-((HBX$87*$B101+SUM($F$8:$F$10))/$F$11*$F$40)-($F$27*HBX$87/$D$7)-SUM($F$14:$F$26,$F$28:$F$33,$F$35:$F$36,$F$41))</f>
        <v>-533.82179022363027</v>
      </c>
      <c r="HBY88" s="294">
        <f>(HBY$87*$B101+SUM($F$8:$F$10)-((HBY$87*$B101+SUM($F$8:$F$10))/$F$11*$F$40)-($F$27*HBY$87/$D$7)-SUM($F$14:$F$26,$F$28:$F$33,$F$35:$F$36,$F$41))</f>
        <v>-533.82179022363027</v>
      </c>
      <c r="HBZ88" s="294">
        <f>(HBZ$87*$B101+SUM($F$8:$F$10)-((HBZ$87*$B101+SUM($F$8:$F$10))/$F$11*$F$40)-($F$27*HBZ$87/$D$7)-SUM($F$14:$F$26,$F$28:$F$33,$F$35:$F$36,$F$41))</f>
        <v>-533.82179022363027</v>
      </c>
      <c r="HCA88" s="294">
        <f>(HCA$87*$B101+SUM($F$8:$F$10)-((HCA$87*$B101+SUM($F$8:$F$10))/$F$11*$F$40)-($F$27*HCA$87/$D$7)-SUM($F$14:$F$26,$F$28:$F$33,$F$35:$F$36,$F$41))</f>
        <v>-533.82179022363027</v>
      </c>
      <c r="HCB88" s="294">
        <f>(HCB$87*$B101+SUM($F$8:$F$10)-((HCB$87*$B101+SUM($F$8:$F$10))/$F$11*$F$40)-($F$27*HCB$87/$D$7)-SUM($F$14:$F$26,$F$28:$F$33,$F$35:$F$36,$F$41))</f>
        <v>-533.82179022363027</v>
      </c>
      <c r="HCC88" s="294">
        <f>(HCC$87*$B101+SUM($F$8:$F$10)-((HCC$87*$B101+SUM($F$8:$F$10))/$F$11*$F$40)-($F$27*HCC$87/$D$7)-SUM($F$14:$F$26,$F$28:$F$33,$F$35:$F$36,$F$41))</f>
        <v>-533.82179022363027</v>
      </c>
      <c r="HCD88" s="294">
        <f>(HCD$87*$B101+SUM($F$8:$F$10)-((HCD$87*$B101+SUM($F$8:$F$10))/$F$11*$F$40)-($F$27*HCD$87/$D$7)-SUM($F$14:$F$26,$F$28:$F$33,$F$35:$F$36,$F$41))</f>
        <v>-533.82179022363027</v>
      </c>
      <c r="HCE88" s="294">
        <f>(HCE$87*$B101+SUM($F$8:$F$10)-((HCE$87*$B101+SUM($F$8:$F$10))/$F$11*$F$40)-($F$27*HCE$87/$D$7)-SUM($F$14:$F$26,$F$28:$F$33,$F$35:$F$36,$F$41))</f>
        <v>-533.82179022363027</v>
      </c>
      <c r="HCF88" s="294">
        <f>(HCF$87*$B101+SUM($F$8:$F$10)-((HCF$87*$B101+SUM($F$8:$F$10))/$F$11*$F$40)-($F$27*HCF$87/$D$7)-SUM($F$14:$F$26,$F$28:$F$33,$F$35:$F$36,$F$41))</f>
        <v>-533.82179022363027</v>
      </c>
      <c r="HCG88" s="294">
        <f>(HCG$87*$B101+SUM($F$8:$F$10)-((HCG$87*$B101+SUM($F$8:$F$10))/$F$11*$F$40)-($F$27*HCG$87/$D$7)-SUM($F$14:$F$26,$F$28:$F$33,$F$35:$F$36,$F$41))</f>
        <v>-533.82179022363027</v>
      </c>
      <c r="HCH88" s="294">
        <f>(HCH$87*$B101+SUM($F$8:$F$10)-((HCH$87*$B101+SUM($F$8:$F$10))/$F$11*$F$40)-($F$27*HCH$87/$D$7)-SUM($F$14:$F$26,$F$28:$F$33,$F$35:$F$36,$F$41))</f>
        <v>-533.82179022363027</v>
      </c>
      <c r="HCI88" s="294">
        <f>(HCI$87*$B101+SUM($F$8:$F$10)-((HCI$87*$B101+SUM($F$8:$F$10))/$F$11*$F$40)-($F$27*HCI$87/$D$7)-SUM($F$14:$F$26,$F$28:$F$33,$F$35:$F$36,$F$41))</f>
        <v>-533.82179022363027</v>
      </c>
      <c r="HCJ88" s="294">
        <f>(HCJ$87*$B101+SUM($F$8:$F$10)-((HCJ$87*$B101+SUM($F$8:$F$10))/$F$11*$F$40)-($F$27*HCJ$87/$D$7)-SUM($F$14:$F$26,$F$28:$F$33,$F$35:$F$36,$F$41))</f>
        <v>-533.82179022363027</v>
      </c>
      <c r="HCK88" s="294">
        <f>(HCK$87*$B101+SUM($F$8:$F$10)-((HCK$87*$B101+SUM($F$8:$F$10))/$F$11*$F$40)-($F$27*HCK$87/$D$7)-SUM($F$14:$F$26,$F$28:$F$33,$F$35:$F$36,$F$41))</f>
        <v>-533.82179022363027</v>
      </c>
      <c r="HCL88" s="294">
        <f>(HCL$87*$B101+SUM($F$8:$F$10)-((HCL$87*$B101+SUM($F$8:$F$10))/$F$11*$F$40)-($F$27*HCL$87/$D$7)-SUM($F$14:$F$26,$F$28:$F$33,$F$35:$F$36,$F$41))</f>
        <v>-533.82179022363027</v>
      </c>
      <c r="HCM88" s="294">
        <f>(HCM$87*$B101+SUM($F$8:$F$10)-((HCM$87*$B101+SUM($F$8:$F$10))/$F$11*$F$40)-($F$27*HCM$87/$D$7)-SUM($F$14:$F$26,$F$28:$F$33,$F$35:$F$36,$F$41))</f>
        <v>-533.82179022363027</v>
      </c>
      <c r="HCN88" s="294">
        <f>(HCN$87*$B101+SUM($F$8:$F$10)-((HCN$87*$B101+SUM($F$8:$F$10))/$F$11*$F$40)-($F$27*HCN$87/$D$7)-SUM($F$14:$F$26,$F$28:$F$33,$F$35:$F$36,$F$41))</f>
        <v>-533.82179022363027</v>
      </c>
      <c r="HCO88" s="294">
        <f>(HCO$87*$B101+SUM($F$8:$F$10)-((HCO$87*$B101+SUM($F$8:$F$10))/$F$11*$F$40)-($F$27*HCO$87/$D$7)-SUM($F$14:$F$26,$F$28:$F$33,$F$35:$F$36,$F$41))</f>
        <v>-533.82179022363027</v>
      </c>
      <c r="HCP88" s="294">
        <f>(HCP$87*$B101+SUM($F$8:$F$10)-((HCP$87*$B101+SUM($F$8:$F$10))/$F$11*$F$40)-($F$27*HCP$87/$D$7)-SUM($F$14:$F$26,$F$28:$F$33,$F$35:$F$36,$F$41))</f>
        <v>-533.82179022363027</v>
      </c>
      <c r="HCQ88" s="294">
        <f>(HCQ$87*$B101+SUM($F$8:$F$10)-((HCQ$87*$B101+SUM($F$8:$F$10))/$F$11*$F$40)-($F$27*HCQ$87/$D$7)-SUM($F$14:$F$26,$F$28:$F$33,$F$35:$F$36,$F$41))</f>
        <v>-533.82179022363027</v>
      </c>
      <c r="HCR88" s="294">
        <f>(HCR$87*$B101+SUM($F$8:$F$10)-((HCR$87*$B101+SUM($F$8:$F$10))/$F$11*$F$40)-($F$27*HCR$87/$D$7)-SUM($F$14:$F$26,$F$28:$F$33,$F$35:$F$36,$F$41))</f>
        <v>-533.82179022363027</v>
      </c>
      <c r="HCS88" s="294">
        <f>(HCS$87*$B101+SUM($F$8:$F$10)-((HCS$87*$B101+SUM($F$8:$F$10))/$F$11*$F$40)-($F$27*HCS$87/$D$7)-SUM($F$14:$F$26,$F$28:$F$33,$F$35:$F$36,$F$41))</f>
        <v>-533.82179022363027</v>
      </c>
      <c r="HCT88" s="294">
        <f>(HCT$87*$B101+SUM($F$8:$F$10)-((HCT$87*$B101+SUM($F$8:$F$10))/$F$11*$F$40)-($F$27*HCT$87/$D$7)-SUM($F$14:$F$26,$F$28:$F$33,$F$35:$F$36,$F$41))</f>
        <v>-533.82179022363027</v>
      </c>
      <c r="HCU88" s="294">
        <f>(HCU$87*$B101+SUM($F$8:$F$10)-((HCU$87*$B101+SUM($F$8:$F$10))/$F$11*$F$40)-($F$27*HCU$87/$D$7)-SUM($F$14:$F$26,$F$28:$F$33,$F$35:$F$36,$F$41))</f>
        <v>-533.82179022363027</v>
      </c>
      <c r="HCV88" s="294">
        <f>(HCV$87*$B101+SUM($F$8:$F$10)-((HCV$87*$B101+SUM($F$8:$F$10))/$F$11*$F$40)-($F$27*HCV$87/$D$7)-SUM($F$14:$F$26,$F$28:$F$33,$F$35:$F$36,$F$41))</f>
        <v>-533.82179022363027</v>
      </c>
      <c r="HCW88" s="294">
        <f>(HCW$87*$B101+SUM($F$8:$F$10)-((HCW$87*$B101+SUM($F$8:$F$10))/$F$11*$F$40)-($F$27*HCW$87/$D$7)-SUM($F$14:$F$26,$F$28:$F$33,$F$35:$F$36,$F$41))</f>
        <v>-533.82179022363027</v>
      </c>
      <c r="HCX88" s="294">
        <f>(HCX$87*$B101+SUM($F$8:$F$10)-((HCX$87*$B101+SUM($F$8:$F$10))/$F$11*$F$40)-($F$27*HCX$87/$D$7)-SUM($F$14:$F$26,$F$28:$F$33,$F$35:$F$36,$F$41))</f>
        <v>-533.82179022363027</v>
      </c>
      <c r="HCY88" s="294">
        <f>(HCY$87*$B101+SUM($F$8:$F$10)-((HCY$87*$B101+SUM($F$8:$F$10))/$F$11*$F$40)-($F$27*HCY$87/$D$7)-SUM($F$14:$F$26,$F$28:$F$33,$F$35:$F$36,$F$41))</f>
        <v>-533.82179022363027</v>
      </c>
      <c r="HCZ88" s="294">
        <f>(HCZ$87*$B101+SUM($F$8:$F$10)-((HCZ$87*$B101+SUM($F$8:$F$10))/$F$11*$F$40)-($F$27*HCZ$87/$D$7)-SUM($F$14:$F$26,$F$28:$F$33,$F$35:$F$36,$F$41))</f>
        <v>-533.82179022363027</v>
      </c>
      <c r="HDA88" s="294">
        <f>(HDA$87*$B101+SUM($F$8:$F$10)-((HDA$87*$B101+SUM($F$8:$F$10))/$F$11*$F$40)-($F$27*HDA$87/$D$7)-SUM($F$14:$F$26,$F$28:$F$33,$F$35:$F$36,$F$41))</f>
        <v>-533.82179022363027</v>
      </c>
      <c r="HDB88" s="294">
        <f>(HDB$87*$B101+SUM($F$8:$F$10)-((HDB$87*$B101+SUM($F$8:$F$10))/$F$11*$F$40)-($F$27*HDB$87/$D$7)-SUM($F$14:$F$26,$F$28:$F$33,$F$35:$F$36,$F$41))</f>
        <v>-533.82179022363027</v>
      </c>
      <c r="HDC88" s="294">
        <f>(HDC$87*$B101+SUM($F$8:$F$10)-((HDC$87*$B101+SUM($F$8:$F$10))/$F$11*$F$40)-($F$27*HDC$87/$D$7)-SUM($F$14:$F$26,$F$28:$F$33,$F$35:$F$36,$F$41))</f>
        <v>-533.82179022363027</v>
      </c>
      <c r="HDD88" s="294">
        <f>(HDD$87*$B101+SUM($F$8:$F$10)-((HDD$87*$B101+SUM($F$8:$F$10))/$F$11*$F$40)-($F$27*HDD$87/$D$7)-SUM($F$14:$F$26,$F$28:$F$33,$F$35:$F$36,$F$41))</f>
        <v>-533.82179022363027</v>
      </c>
      <c r="HDE88" s="294">
        <f>(HDE$87*$B101+SUM($F$8:$F$10)-((HDE$87*$B101+SUM($F$8:$F$10))/$F$11*$F$40)-($F$27*HDE$87/$D$7)-SUM($F$14:$F$26,$F$28:$F$33,$F$35:$F$36,$F$41))</f>
        <v>-533.82179022363027</v>
      </c>
      <c r="HDF88" s="294">
        <f>(HDF$87*$B101+SUM($F$8:$F$10)-((HDF$87*$B101+SUM($F$8:$F$10))/$F$11*$F$40)-($F$27*HDF$87/$D$7)-SUM($F$14:$F$26,$F$28:$F$33,$F$35:$F$36,$F$41))</f>
        <v>-533.82179022363027</v>
      </c>
      <c r="HDG88" s="294">
        <f>(HDG$87*$B101+SUM($F$8:$F$10)-((HDG$87*$B101+SUM($F$8:$F$10))/$F$11*$F$40)-($F$27*HDG$87/$D$7)-SUM($F$14:$F$26,$F$28:$F$33,$F$35:$F$36,$F$41))</f>
        <v>-533.82179022363027</v>
      </c>
      <c r="HDH88" s="294">
        <f>(HDH$87*$B101+SUM($F$8:$F$10)-((HDH$87*$B101+SUM($F$8:$F$10))/$F$11*$F$40)-($F$27*HDH$87/$D$7)-SUM($F$14:$F$26,$F$28:$F$33,$F$35:$F$36,$F$41))</f>
        <v>-533.82179022363027</v>
      </c>
      <c r="HDI88" s="294">
        <f>(HDI$87*$B101+SUM($F$8:$F$10)-((HDI$87*$B101+SUM($F$8:$F$10))/$F$11*$F$40)-($F$27*HDI$87/$D$7)-SUM($F$14:$F$26,$F$28:$F$33,$F$35:$F$36,$F$41))</f>
        <v>-533.82179022363027</v>
      </c>
      <c r="HDJ88" s="294">
        <f>(HDJ$87*$B101+SUM($F$8:$F$10)-((HDJ$87*$B101+SUM($F$8:$F$10))/$F$11*$F$40)-($F$27*HDJ$87/$D$7)-SUM($F$14:$F$26,$F$28:$F$33,$F$35:$F$36,$F$41))</f>
        <v>-533.82179022363027</v>
      </c>
      <c r="HDK88" s="294">
        <f>(HDK$87*$B101+SUM($F$8:$F$10)-((HDK$87*$B101+SUM($F$8:$F$10))/$F$11*$F$40)-($F$27*HDK$87/$D$7)-SUM($F$14:$F$26,$F$28:$F$33,$F$35:$F$36,$F$41))</f>
        <v>-533.82179022363027</v>
      </c>
      <c r="HDL88" s="294">
        <f>(HDL$87*$B101+SUM($F$8:$F$10)-((HDL$87*$B101+SUM($F$8:$F$10))/$F$11*$F$40)-($F$27*HDL$87/$D$7)-SUM($F$14:$F$26,$F$28:$F$33,$F$35:$F$36,$F$41))</f>
        <v>-533.82179022363027</v>
      </c>
      <c r="HDM88" s="294">
        <f>(HDM$87*$B101+SUM($F$8:$F$10)-((HDM$87*$B101+SUM($F$8:$F$10))/$F$11*$F$40)-($F$27*HDM$87/$D$7)-SUM($F$14:$F$26,$F$28:$F$33,$F$35:$F$36,$F$41))</f>
        <v>-533.82179022363027</v>
      </c>
      <c r="HDN88" s="294">
        <f>(HDN$87*$B101+SUM($F$8:$F$10)-((HDN$87*$B101+SUM($F$8:$F$10))/$F$11*$F$40)-($F$27*HDN$87/$D$7)-SUM($F$14:$F$26,$F$28:$F$33,$F$35:$F$36,$F$41))</f>
        <v>-533.82179022363027</v>
      </c>
      <c r="HDO88" s="294">
        <f>(HDO$87*$B101+SUM($F$8:$F$10)-((HDO$87*$B101+SUM($F$8:$F$10))/$F$11*$F$40)-($F$27*HDO$87/$D$7)-SUM($F$14:$F$26,$F$28:$F$33,$F$35:$F$36,$F$41))</f>
        <v>-533.82179022363027</v>
      </c>
      <c r="HDP88" s="294">
        <f>(HDP$87*$B101+SUM($F$8:$F$10)-((HDP$87*$B101+SUM($F$8:$F$10))/$F$11*$F$40)-($F$27*HDP$87/$D$7)-SUM($F$14:$F$26,$F$28:$F$33,$F$35:$F$36,$F$41))</f>
        <v>-533.82179022363027</v>
      </c>
      <c r="HDQ88" s="294">
        <f>(HDQ$87*$B101+SUM($F$8:$F$10)-((HDQ$87*$B101+SUM($F$8:$F$10))/$F$11*$F$40)-($F$27*HDQ$87/$D$7)-SUM($F$14:$F$26,$F$28:$F$33,$F$35:$F$36,$F$41))</f>
        <v>-533.82179022363027</v>
      </c>
      <c r="HDR88" s="294">
        <f>(HDR$87*$B101+SUM($F$8:$F$10)-((HDR$87*$B101+SUM($F$8:$F$10))/$F$11*$F$40)-($F$27*HDR$87/$D$7)-SUM($F$14:$F$26,$F$28:$F$33,$F$35:$F$36,$F$41))</f>
        <v>-533.82179022363027</v>
      </c>
      <c r="HDS88" s="294">
        <f>(HDS$87*$B101+SUM($F$8:$F$10)-((HDS$87*$B101+SUM($F$8:$F$10))/$F$11*$F$40)-($F$27*HDS$87/$D$7)-SUM($F$14:$F$26,$F$28:$F$33,$F$35:$F$36,$F$41))</f>
        <v>-533.82179022363027</v>
      </c>
      <c r="HDT88" s="294">
        <f>(HDT$87*$B101+SUM($F$8:$F$10)-((HDT$87*$B101+SUM($F$8:$F$10))/$F$11*$F$40)-($F$27*HDT$87/$D$7)-SUM($F$14:$F$26,$F$28:$F$33,$F$35:$F$36,$F$41))</f>
        <v>-533.82179022363027</v>
      </c>
      <c r="HDU88" s="294">
        <f>(HDU$87*$B101+SUM($F$8:$F$10)-((HDU$87*$B101+SUM($F$8:$F$10))/$F$11*$F$40)-($F$27*HDU$87/$D$7)-SUM($F$14:$F$26,$F$28:$F$33,$F$35:$F$36,$F$41))</f>
        <v>-533.82179022363027</v>
      </c>
      <c r="HDV88" s="294">
        <f>(HDV$87*$B101+SUM($F$8:$F$10)-((HDV$87*$B101+SUM($F$8:$F$10))/$F$11*$F$40)-($F$27*HDV$87/$D$7)-SUM($F$14:$F$26,$F$28:$F$33,$F$35:$F$36,$F$41))</f>
        <v>-533.82179022363027</v>
      </c>
      <c r="HDW88" s="294">
        <f>(HDW$87*$B101+SUM($F$8:$F$10)-((HDW$87*$B101+SUM($F$8:$F$10))/$F$11*$F$40)-($F$27*HDW$87/$D$7)-SUM($F$14:$F$26,$F$28:$F$33,$F$35:$F$36,$F$41))</f>
        <v>-533.82179022363027</v>
      </c>
      <c r="HDX88" s="294">
        <f>(HDX$87*$B101+SUM($F$8:$F$10)-((HDX$87*$B101+SUM($F$8:$F$10))/$F$11*$F$40)-($F$27*HDX$87/$D$7)-SUM($F$14:$F$26,$F$28:$F$33,$F$35:$F$36,$F$41))</f>
        <v>-533.82179022363027</v>
      </c>
      <c r="HDY88" s="294">
        <f>(HDY$87*$B101+SUM($F$8:$F$10)-((HDY$87*$B101+SUM($F$8:$F$10))/$F$11*$F$40)-($F$27*HDY$87/$D$7)-SUM($F$14:$F$26,$F$28:$F$33,$F$35:$F$36,$F$41))</f>
        <v>-533.82179022363027</v>
      </c>
      <c r="HDZ88" s="294">
        <f>(HDZ$87*$B101+SUM($F$8:$F$10)-((HDZ$87*$B101+SUM($F$8:$F$10))/$F$11*$F$40)-($F$27*HDZ$87/$D$7)-SUM($F$14:$F$26,$F$28:$F$33,$F$35:$F$36,$F$41))</f>
        <v>-533.82179022363027</v>
      </c>
      <c r="HEA88" s="294">
        <f>(HEA$87*$B101+SUM($F$8:$F$10)-((HEA$87*$B101+SUM($F$8:$F$10))/$F$11*$F$40)-($F$27*HEA$87/$D$7)-SUM($F$14:$F$26,$F$28:$F$33,$F$35:$F$36,$F$41))</f>
        <v>-533.82179022363027</v>
      </c>
      <c r="HEB88" s="294">
        <f>(HEB$87*$B101+SUM($F$8:$F$10)-((HEB$87*$B101+SUM($F$8:$F$10))/$F$11*$F$40)-($F$27*HEB$87/$D$7)-SUM($F$14:$F$26,$F$28:$F$33,$F$35:$F$36,$F$41))</f>
        <v>-533.82179022363027</v>
      </c>
      <c r="HEC88" s="294">
        <f>(HEC$87*$B101+SUM($F$8:$F$10)-((HEC$87*$B101+SUM($F$8:$F$10))/$F$11*$F$40)-($F$27*HEC$87/$D$7)-SUM($F$14:$F$26,$F$28:$F$33,$F$35:$F$36,$F$41))</f>
        <v>-533.82179022363027</v>
      </c>
      <c r="HED88" s="294">
        <f>(HED$87*$B101+SUM($F$8:$F$10)-((HED$87*$B101+SUM($F$8:$F$10))/$F$11*$F$40)-($F$27*HED$87/$D$7)-SUM($F$14:$F$26,$F$28:$F$33,$F$35:$F$36,$F$41))</f>
        <v>-533.82179022363027</v>
      </c>
      <c r="HEE88" s="294">
        <f>(HEE$87*$B101+SUM($F$8:$F$10)-((HEE$87*$B101+SUM($F$8:$F$10))/$F$11*$F$40)-($F$27*HEE$87/$D$7)-SUM($F$14:$F$26,$F$28:$F$33,$F$35:$F$36,$F$41))</f>
        <v>-533.82179022363027</v>
      </c>
      <c r="HEF88" s="294">
        <f>(HEF$87*$B101+SUM($F$8:$F$10)-((HEF$87*$B101+SUM($F$8:$F$10))/$F$11*$F$40)-($F$27*HEF$87/$D$7)-SUM($F$14:$F$26,$F$28:$F$33,$F$35:$F$36,$F$41))</f>
        <v>-533.82179022363027</v>
      </c>
      <c r="HEG88" s="294">
        <f>(HEG$87*$B101+SUM($F$8:$F$10)-((HEG$87*$B101+SUM($F$8:$F$10))/$F$11*$F$40)-($F$27*HEG$87/$D$7)-SUM($F$14:$F$26,$F$28:$F$33,$F$35:$F$36,$F$41))</f>
        <v>-533.82179022363027</v>
      </c>
      <c r="HEH88" s="294">
        <f>(HEH$87*$B101+SUM($F$8:$F$10)-((HEH$87*$B101+SUM($F$8:$F$10))/$F$11*$F$40)-($F$27*HEH$87/$D$7)-SUM($F$14:$F$26,$F$28:$F$33,$F$35:$F$36,$F$41))</f>
        <v>-533.82179022363027</v>
      </c>
      <c r="HEI88" s="294">
        <f>(HEI$87*$B101+SUM($F$8:$F$10)-((HEI$87*$B101+SUM($F$8:$F$10))/$F$11*$F$40)-($F$27*HEI$87/$D$7)-SUM($F$14:$F$26,$F$28:$F$33,$F$35:$F$36,$F$41))</f>
        <v>-533.82179022363027</v>
      </c>
      <c r="HEJ88" s="294">
        <f>(HEJ$87*$B101+SUM($F$8:$F$10)-((HEJ$87*$B101+SUM($F$8:$F$10))/$F$11*$F$40)-($F$27*HEJ$87/$D$7)-SUM($F$14:$F$26,$F$28:$F$33,$F$35:$F$36,$F$41))</f>
        <v>-533.82179022363027</v>
      </c>
      <c r="HEK88" s="294">
        <f>(HEK$87*$B101+SUM($F$8:$F$10)-((HEK$87*$B101+SUM($F$8:$F$10))/$F$11*$F$40)-($F$27*HEK$87/$D$7)-SUM($F$14:$F$26,$F$28:$F$33,$F$35:$F$36,$F$41))</f>
        <v>-533.82179022363027</v>
      </c>
      <c r="HEL88" s="294">
        <f>(HEL$87*$B101+SUM($F$8:$F$10)-((HEL$87*$B101+SUM($F$8:$F$10))/$F$11*$F$40)-($F$27*HEL$87/$D$7)-SUM($F$14:$F$26,$F$28:$F$33,$F$35:$F$36,$F$41))</f>
        <v>-533.82179022363027</v>
      </c>
      <c r="HEM88" s="294">
        <f>(HEM$87*$B101+SUM($F$8:$F$10)-((HEM$87*$B101+SUM($F$8:$F$10))/$F$11*$F$40)-($F$27*HEM$87/$D$7)-SUM($F$14:$F$26,$F$28:$F$33,$F$35:$F$36,$F$41))</f>
        <v>-533.82179022363027</v>
      </c>
      <c r="HEN88" s="294">
        <f>(HEN$87*$B101+SUM($F$8:$F$10)-((HEN$87*$B101+SUM($F$8:$F$10))/$F$11*$F$40)-($F$27*HEN$87/$D$7)-SUM($F$14:$F$26,$F$28:$F$33,$F$35:$F$36,$F$41))</f>
        <v>-533.82179022363027</v>
      </c>
      <c r="HEO88" s="294">
        <f>(HEO$87*$B101+SUM($F$8:$F$10)-((HEO$87*$B101+SUM($F$8:$F$10))/$F$11*$F$40)-($F$27*HEO$87/$D$7)-SUM($F$14:$F$26,$F$28:$F$33,$F$35:$F$36,$F$41))</f>
        <v>-533.82179022363027</v>
      </c>
      <c r="HEP88" s="294">
        <f>(HEP$87*$B101+SUM($F$8:$F$10)-((HEP$87*$B101+SUM($F$8:$F$10))/$F$11*$F$40)-($F$27*HEP$87/$D$7)-SUM($F$14:$F$26,$F$28:$F$33,$F$35:$F$36,$F$41))</f>
        <v>-533.82179022363027</v>
      </c>
      <c r="HEQ88" s="294">
        <f>(HEQ$87*$B101+SUM($F$8:$F$10)-((HEQ$87*$B101+SUM($F$8:$F$10))/$F$11*$F$40)-($F$27*HEQ$87/$D$7)-SUM($F$14:$F$26,$F$28:$F$33,$F$35:$F$36,$F$41))</f>
        <v>-533.82179022363027</v>
      </c>
      <c r="HER88" s="294">
        <f>(HER$87*$B101+SUM($F$8:$F$10)-((HER$87*$B101+SUM($F$8:$F$10))/$F$11*$F$40)-($F$27*HER$87/$D$7)-SUM($F$14:$F$26,$F$28:$F$33,$F$35:$F$36,$F$41))</f>
        <v>-533.82179022363027</v>
      </c>
      <c r="HES88" s="294">
        <f>(HES$87*$B101+SUM($F$8:$F$10)-((HES$87*$B101+SUM($F$8:$F$10))/$F$11*$F$40)-($F$27*HES$87/$D$7)-SUM($F$14:$F$26,$F$28:$F$33,$F$35:$F$36,$F$41))</f>
        <v>-533.82179022363027</v>
      </c>
      <c r="HET88" s="294">
        <f>(HET$87*$B101+SUM($F$8:$F$10)-((HET$87*$B101+SUM($F$8:$F$10))/$F$11*$F$40)-($F$27*HET$87/$D$7)-SUM($F$14:$F$26,$F$28:$F$33,$F$35:$F$36,$F$41))</f>
        <v>-533.82179022363027</v>
      </c>
      <c r="HEU88" s="294">
        <f>(HEU$87*$B101+SUM($F$8:$F$10)-((HEU$87*$B101+SUM($F$8:$F$10))/$F$11*$F$40)-($F$27*HEU$87/$D$7)-SUM($F$14:$F$26,$F$28:$F$33,$F$35:$F$36,$F$41))</f>
        <v>-533.82179022363027</v>
      </c>
      <c r="HEV88" s="294">
        <f>(HEV$87*$B101+SUM($F$8:$F$10)-((HEV$87*$B101+SUM($F$8:$F$10))/$F$11*$F$40)-($F$27*HEV$87/$D$7)-SUM($F$14:$F$26,$F$28:$F$33,$F$35:$F$36,$F$41))</f>
        <v>-533.82179022363027</v>
      </c>
      <c r="HEW88" s="294">
        <f>(HEW$87*$B101+SUM($F$8:$F$10)-((HEW$87*$B101+SUM($F$8:$F$10))/$F$11*$F$40)-($F$27*HEW$87/$D$7)-SUM($F$14:$F$26,$F$28:$F$33,$F$35:$F$36,$F$41))</f>
        <v>-533.82179022363027</v>
      </c>
      <c r="HEX88" s="294">
        <f>(HEX$87*$B101+SUM($F$8:$F$10)-((HEX$87*$B101+SUM($F$8:$F$10))/$F$11*$F$40)-($F$27*HEX$87/$D$7)-SUM($F$14:$F$26,$F$28:$F$33,$F$35:$F$36,$F$41))</f>
        <v>-533.82179022363027</v>
      </c>
      <c r="HEY88" s="294">
        <f>(HEY$87*$B101+SUM($F$8:$F$10)-((HEY$87*$B101+SUM($F$8:$F$10))/$F$11*$F$40)-($F$27*HEY$87/$D$7)-SUM($F$14:$F$26,$F$28:$F$33,$F$35:$F$36,$F$41))</f>
        <v>-533.82179022363027</v>
      </c>
      <c r="HEZ88" s="294">
        <f>(HEZ$87*$B101+SUM($F$8:$F$10)-((HEZ$87*$B101+SUM($F$8:$F$10))/$F$11*$F$40)-($F$27*HEZ$87/$D$7)-SUM($F$14:$F$26,$F$28:$F$33,$F$35:$F$36,$F$41))</f>
        <v>-533.82179022363027</v>
      </c>
      <c r="HFA88" s="294">
        <f>(HFA$87*$B101+SUM($F$8:$F$10)-((HFA$87*$B101+SUM($F$8:$F$10))/$F$11*$F$40)-($F$27*HFA$87/$D$7)-SUM($F$14:$F$26,$F$28:$F$33,$F$35:$F$36,$F$41))</f>
        <v>-533.82179022363027</v>
      </c>
      <c r="HFB88" s="294">
        <f>(HFB$87*$B101+SUM($F$8:$F$10)-((HFB$87*$B101+SUM($F$8:$F$10))/$F$11*$F$40)-($F$27*HFB$87/$D$7)-SUM($F$14:$F$26,$F$28:$F$33,$F$35:$F$36,$F$41))</f>
        <v>-533.82179022363027</v>
      </c>
      <c r="HFC88" s="294">
        <f>(HFC$87*$B101+SUM($F$8:$F$10)-((HFC$87*$B101+SUM($F$8:$F$10))/$F$11*$F$40)-($F$27*HFC$87/$D$7)-SUM($F$14:$F$26,$F$28:$F$33,$F$35:$F$36,$F$41))</f>
        <v>-533.82179022363027</v>
      </c>
      <c r="HFD88" s="294">
        <f>(HFD$87*$B101+SUM($F$8:$F$10)-((HFD$87*$B101+SUM($F$8:$F$10))/$F$11*$F$40)-($F$27*HFD$87/$D$7)-SUM($F$14:$F$26,$F$28:$F$33,$F$35:$F$36,$F$41))</f>
        <v>-533.82179022363027</v>
      </c>
      <c r="HFE88" s="294">
        <f>(HFE$87*$B101+SUM($F$8:$F$10)-((HFE$87*$B101+SUM($F$8:$F$10))/$F$11*$F$40)-($F$27*HFE$87/$D$7)-SUM($F$14:$F$26,$F$28:$F$33,$F$35:$F$36,$F$41))</f>
        <v>-533.82179022363027</v>
      </c>
      <c r="HFF88" s="294">
        <f>(HFF$87*$B101+SUM($F$8:$F$10)-((HFF$87*$B101+SUM($F$8:$F$10))/$F$11*$F$40)-($F$27*HFF$87/$D$7)-SUM($F$14:$F$26,$F$28:$F$33,$F$35:$F$36,$F$41))</f>
        <v>-533.82179022363027</v>
      </c>
      <c r="HFG88" s="294">
        <f>(HFG$87*$B101+SUM($F$8:$F$10)-((HFG$87*$B101+SUM($F$8:$F$10))/$F$11*$F$40)-($F$27*HFG$87/$D$7)-SUM($F$14:$F$26,$F$28:$F$33,$F$35:$F$36,$F$41))</f>
        <v>-533.82179022363027</v>
      </c>
      <c r="HFH88" s="294">
        <f>(HFH$87*$B101+SUM($F$8:$F$10)-((HFH$87*$B101+SUM($F$8:$F$10))/$F$11*$F$40)-($F$27*HFH$87/$D$7)-SUM($F$14:$F$26,$F$28:$F$33,$F$35:$F$36,$F$41))</f>
        <v>-533.82179022363027</v>
      </c>
      <c r="HFI88" s="294">
        <f>(HFI$87*$B101+SUM($F$8:$F$10)-((HFI$87*$B101+SUM($F$8:$F$10))/$F$11*$F$40)-($F$27*HFI$87/$D$7)-SUM($F$14:$F$26,$F$28:$F$33,$F$35:$F$36,$F$41))</f>
        <v>-533.82179022363027</v>
      </c>
      <c r="HFJ88" s="294">
        <f>(HFJ$87*$B101+SUM($F$8:$F$10)-((HFJ$87*$B101+SUM($F$8:$F$10))/$F$11*$F$40)-($F$27*HFJ$87/$D$7)-SUM($F$14:$F$26,$F$28:$F$33,$F$35:$F$36,$F$41))</f>
        <v>-533.82179022363027</v>
      </c>
      <c r="HFK88" s="294">
        <f>(HFK$87*$B101+SUM($F$8:$F$10)-((HFK$87*$B101+SUM($F$8:$F$10))/$F$11*$F$40)-($F$27*HFK$87/$D$7)-SUM($F$14:$F$26,$F$28:$F$33,$F$35:$F$36,$F$41))</f>
        <v>-533.82179022363027</v>
      </c>
      <c r="HFL88" s="294">
        <f>(HFL$87*$B101+SUM($F$8:$F$10)-((HFL$87*$B101+SUM($F$8:$F$10))/$F$11*$F$40)-($F$27*HFL$87/$D$7)-SUM($F$14:$F$26,$F$28:$F$33,$F$35:$F$36,$F$41))</f>
        <v>-533.82179022363027</v>
      </c>
      <c r="HFM88" s="294">
        <f>(HFM$87*$B101+SUM($F$8:$F$10)-((HFM$87*$B101+SUM($F$8:$F$10))/$F$11*$F$40)-($F$27*HFM$87/$D$7)-SUM($F$14:$F$26,$F$28:$F$33,$F$35:$F$36,$F$41))</f>
        <v>-533.82179022363027</v>
      </c>
      <c r="HFN88" s="294">
        <f>(HFN$87*$B101+SUM($F$8:$F$10)-((HFN$87*$B101+SUM($F$8:$F$10))/$F$11*$F$40)-($F$27*HFN$87/$D$7)-SUM($F$14:$F$26,$F$28:$F$33,$F$35:$F$36,$F$41))</f>
        <v>-533.82179022363027</v>
      </c>
      <c r="HFO88" s="294">
        <f>(HFO$87*$B101+SUM($F$8:$F$10)-((HFO$87*$B101+SUM($F$8:$F$10))/$F$11*$F$40)-($F$27*HFO$87/$D$7)-SUM($F$14:$F$26,$F$28:$F$33,$F$35:$F$36,$F$41))</f>
        <v>-533.82179022363027</v>
      </c>
      <c r="HFP88" s="294">
        <f>(HFP$87*$B101+SUM($F$8:$F$10)-((HFP$87*$B101+SUM($F$8:$F$10))/$F$11*$F$40)-($F$27*HFP$87/$D$7)-SUM($F$14:$F$26,$F$28:$F$33,$F$35:$F$36,$F$41))</f>
        <v>-533.82179022363027</v>
      </c>
      <c r="HFQ88" s="294">
        <f>(HFQ$87*$B101+SUM($F$8:$F$10)-((HFQ$87*$B101+SUM($F$8:$F$10))/$F$11*$F$40)-($F$27*HFQ$87/$D$7)-SUM($F$14:$F$26,$F$28:$F$33,$F$35:$F$36,$F$41))</f>
        <v>-533.82179022363027</v>
      </c>
      <c r="HFR88" s="294">
        <f>(HFR$87*$B101+SUM($F$8:$F$10)-((HFR$87*$B101+SUM($F$8:$F$10))/$F$11*$F$40)-($F$27*HFR$87/$D$7)-SUM($F$14:$F$26,$F$28:$F$33,$F$35:$F$36,$F$41))</f>
        <v>-533.82179022363027</v>
      </c>
      <c r="HFS88" s="294">
        <f>(HFS$87*$B101+SUM($F$8:$F$10)-((HFS$87*$B101+SUM($F$8:$F$10))/$F$11*$F$40)-($F$27*HFS$87/$D$7)-SUM($F$14:$F$26,$F$28:$F$33,$F$35:$F$36,$F$41))</f>
        <v>-533.82179022363027</v>
      </c>
      <c r="HFT88" s="294">
        <f>(HFT$87*$B101+SUM($F$8:$F$10)-((HFT$87*$B101+SUM($F$8:$F$10))/$F$11*$F$40)-($F$27*HFT$87/$D$7)-SUM($F$14:$F$26,$F$28:$F$33,$F$35:$F$36,$F$41))</f>
        <v>-533.82179022363027</v>
      </c>
      <c r="HFU88" s="294">
        <f>(HFU$87*$B101+SUM($F$8:$F$10)-((HFU$87*$B101+SUM($F$8:$F$10))/$F$11*$F$40)-($F$27*HFU$87/$D$7)-SUM($F$14:$F$26,$F$28:$F$33,$F$35:$F$36,$F$41))</f>
        <v>-533.82179022363027</v>
      </c>
      <c r="HFV88" s="294">
        <f>(HFV$87*$B101+SUM($F$8:$F$10)-((HFV$87*$B101+SUM($F$8:$F$10))/$F$11*$F$40)-($F$27*HFV$87/$D$7)-SUM($F$14:$F$26,$F$28:$F$33,$F$35:$F$36,$F$41))</f>
        <v>-533.82179022363027</v>
      </c>
      <c r="HFW88" s="294">
        <f>(HFW$87*$B101+SUM($F$8:$F$10)-((HFW$87*$B101+SUM($F$8:$F$10))/$F$11*$F$40)-($F$27*HFW$87/$D$7)-SUM($F$14:$F$26,$F$28:$F$33,$F$35:$F$36,$F$41))</f>
        <v>-533.82179022363027</v>
      </c>
      <c r="HFX88" s="294">
        <f>(HFX$87*$B101+SUM($F$8:$F$10)-((HFX$87*$B101+SUM($F$8:$F$10))/$F$11*$F$40)-($F$27*HFX$87/$D$7)-SUM($F$14:$F$26,$F$28:$F$33,$F$35:$F$36,$F$41))</f>
        <v>-533.82179022363027</v>
      </c>
      <c r="HFY88" s="294">
        <f>(HFY$87*$B101+SUM($F$8:$F$10)-((HFY$87*$B101+SUM($F$8:$F$10))/$F$11*$F$40)-($F$27*HFY$87/$D$7)-SUM($F$14:$F$26,$F$28:$F$33,$F$35:$F$36,$F$41))</f>
        <v>-533.82179022363027</v>
      </c>
      <c r="HFZ88" s="294">
        <f>(HFZ$87*$B101+SUM($F$8:$F$10)-((HFZ$87*$B101+SUM($F$8:$F$10))/$F$11*$F$40)-($F$27*HFZ$87/$D$7)-SUM($F$14:$F$26,$F$28:$F$33,$F$35:$F$36,$F$41))</f>
        <v>-533.82179022363027</v>
      </c>
      <c r="HGA88" s="294">
        <f>(HGA$87*$B101+SUM($F$8:$F$10)-((HGA$87*$B101+SUM($F$8:$F$10))/$F$11*$F$40)-($F$27*HGA$87/$D$7)-SUM($F$14:$F$26,$F$28:$F$33,$F$35:$F$36,$F$41))</f>
        <v>-533.82179022363027</v>
      </c>
      <c r="HGB88" s="294">
        <f>(HGB$87*$B101+SUM($F$8:$F$10)-((HGB$87*$B101+SUM($F$8:$F$10))/$F$11*$F$40)-($F$27*HGB$87/$D$7)-SUM($F$14:$F$26,$F$28:$F$33,$F$35:$F$36,$F$41))</f>
        <v>-533.82179022363027</v>
      </c>
      <c r="HGC88" s="294">
        <f>(HGC$87*$B101+SUM($F$8:$F$10)-((HGC$87*$B101+SUM($F$8:$F$10))/$F$11*$F$40)-($F$27*HGC$87/$D$7)-SUM($F$14:$F$26,$F$28:$F$33,$F$35:$F$36,$F$41))</f>
        <v>-533.82179022363027</v>
      </c>
      <c r="HGD88" s="294">
        <f>(HGD$87*$B101+SUM($F$8:$F$10)-((HGD$87*$B101+SUM($F$8:$F$10))/$F$11*$F$40)-($F$27*HGD$87/$D$7)-SUM($F$14:$F$26,$F$28:$F$33,$F$35:$F$36,$F$41))</f>
        <v>-533.82179022363027</v>
      </c>
      <c r="HGE88" s="294">
        <f>(HGE$87*$B101+SUM($F$8:$F$10)-((HGE$87*$B101+SUM($F$8:$F$10))/$F$11*$F$40)-($F$27*HGE$87/$D$7)-SUM($F$14:$F$26,$F$28:$F$33,$F$35:$F$36,$F$41))</f>
        <v>-533.82179022363027</v>
      </c>
      <c r="HGF88" s="294">
        <f>(HGF$87*$B101+SUM($F$8:$F$10)-((HGF$87*$B101+SUM($F$8:$F$10))/$F$11*$F$40)-($F$27*HGF$87/$D$7)-SUM($F$14:$F$26,$F$28:$F$33,$F$35:$F$36,$F$41))</f>
        <v>-533.82179022363027</v>
      </c>
      <c r="HGG88" s="294">
        <f>(HGG$87*$B101+SUM($F$8:$F$10)-((HGG$87*$B101+SUM($F$8:$F$10))/$F$11*$F$40)-($F$27*HGG$87/$D$7)-SUM($F$14:$F$26,$F$28:$F$33,$F$35:$F$36,$F$41))</f>
        <v>-533.82179022363027</v>
      </c>
      <c r="HGH88" s="294">
        <f>(HGH$87*$B101+SUM($F$8:$F$10)-((HGH$87*$B101+SUM($F$8:$F$10))/$F$11*$F$40)-($F$27*HGH$87/$D$7)-SUM($F$14:$F$26,$F$28:$F$33,$F$35:$F$36,$F$41))</f>
        <v>-533.82179022363027</v>
      </c>
      <c r="HGI88" s="294">
        <f>(HGI$87*$B101+SUM($F$8:$F$10)-((HGI$87*$B101+SUM($F$8:$F$10))/$F$11*$F$40)-($F$27*HGI$87/$D$7)-SUM($F$14:$F$26,$F$28:$F$33,$F$35:$F$36,$F$41))</f>
        <v>-533.82179022363027</v>
      </c>
      <c r="HGJ88" s="294">
        <f>(HGJ$87*$B101+SUM($F$8:$F$10)-((HGJ$87*$B101+SUM($F$8:$F$10))/$F$11*$F$40)-($F$27*HGJ$87/$D$7)-SUM($F$14:$F$26,$F$28:$F$33,$F$35:$F$36,$F$41))</f>
        <v>-533.82179022363027</v>
      </c>
      <c r="HGK88" s="294">
        <f>(HGK$87*$B101+SUM($F$8:$F$10)-((HGK$87*$B101+SUM($F$8:$F$10))/$F$11*$F$40)-($F$27*HGK$87/$D$7)-SUM($F$14:$F$26,$F$28:$F$33,$F$35:$F$36,$F$41))</f>
        <v>-533.82179022363027</v>
      </c>
      <c r="HGL88" s="294">
        <f>(HGL$87*$B101+SUM($F$8:$F$10)-((HGL$87*$B101+SUM($F$8:$F$10))/$F$11*$F$40)-($F$27*HGL$87/$D$7)-SUM($F$14:$F$26,$F$28:$F$33,$F$35:$F$36,$F$41))</f>
        <v>-533.82179022363027</v>
      </c>
      <c r="HGM88" s="294">
        <f>(HGM$87*$B101+SUM($F$8:$F$10)-((HGM$87*$B101+SUM($F$8:$F$10))/$F$11*$F$40)-($F$27*HGM$87/$D$7)-SUM($F$14:$F$26,$F$28:$F$33,$F$35:$F$36,$F$41))</f>
        <v>-533.82179022363027</v>
      </c>
      <c r="HGN88" s="294">
        <f>(HGN$87*$B101+SUM($F$8:$F$10)-((HGN$87*$B101+SUM($F$8:$F$10))/$F$11*$F$40)-($F$27*HGN$87/$D$7)-SUM($F$14:$F$26,$F$28:$F$33,$F$35:$F$36,$F$41))</f>
        <v>-533.82179022363027</v>
      </c>
      <c r="HGO88" s="294">
        <f>(HGO$87*$B101+SUM($F$8:$F$10)-((HGO$87*$B101+SUM($F$8:$F$10))/$F$11*$F$40)-($F$27*HGO$87/$D$7)-SUM($F$14:$F$26,$F$28:$F$33,$F$35:$F$36,$F$41))</f>
        <v>-533.82179022363027</v>
      </c>
      <c r="HGP88" s="294">
        <f>(HGP$87*$B101+SUM($F$8:$F$10)-((HGP$87*$B101+SUM($F$8:$F$10))/$F$11*$F$40)-($F$27*HGP$87/$D$7)-SUM($F$14:$F$26,$F$28:$F$33,$F$35:$F$36,$F$41))</f>
        <v>-533.82179022363027</v>
      </c>
      <c r="HGQ88" s="294">
        <f>(HGQ$87*$B101+SUM($F$8:$F$10)-((HGQ$87*$B101+SUM($F$8:$F$10))/$F$11*$F$40)-($F$27*HGQ$87/$D$7)-SUM($F$14:$F$26,$F$28:$F$33,$F$35:$F$36,$F$41))</f>
        <v>-533.82179022363027</v>
      </c>
      <c r="HGR88" s="294">
        <f>(HGR$87*$B101+SUM($F$8:$F$10)-((HGR$87*$B101+SUM($F$8:$F$10))/$F$11*$F$40)-($F$27*HGR$87/$D$7)-SUM($F$14:$F$26,$F$28:$F$33,$F$35:$F$36,$F$41))</f>
        <v>-533.82179022363027</v>
      </c>
      <c r="HGS88" s="294">
        <f>(HGS$87*$B101+SUM($F$8:$F$10)-((HGS$87*$B101+SUM($F$8:$F$10))/$F$11*$F$40)-($F$27*HGS$87/$D$7)-SUM($F$14:$F$26,$F$28:$F$33,$F$35:$F$36,$F$41))</f>
        <v>-533.82179022363027</v>
      </c>
      <c r="HGT88" s="294">
        <f>(HGT$87*$B101+SUM($F$8:$F$10)-((HGT$87*$B101+SUM($F$8:$F$10))/$F$11*$F$40)-($F$27*HGT$87/$D$7)-SUM($F$14:$F$26,$F$28:$F$33,$F$35:$F$36,$F$41))</f>
        <v>-533.82179022363027</v>
      </c>
      <c r="HGU88" s="294">
        <f>(HGU$87*$B101+SUM($F$8:$F$10)-((HGU$87*$B101+SUM($F$8:$F$10))/$F$11*$F$40)-($F$27*HGU$87/$D$7)-SUM($F$14:$F$26,$F$28:$F$33,$F$35:$F$36,$F$41))</f>
        <v>-533.82179022363027</v>
      </c>
      <c r="HGV88" s="294">
        <f>(HGV$87*$B101+SUM($F$8:$F$10)-((HGV$87*$B101+SUM($F$8:$F$10))/$F$11*$F$40)-($F$27*HGV$87/$D$7)-SUM($F$14:$F$26,$F$28:$F$33,$F$35:$F$36,$F$41))</f>
        <v>-533.82179022363027</v>
      </c>
      <c r="HGW88" s="294">
        <f>(HGW$87*$B101+SUM($F$8:$F$10)-((HGW$87*$B101+SUM($F$8:$F$10))/$F$11*$F$40)-($F$27*HGW$87/$D$7)-SUM($F$14:$F$26,$F$28:$F$33,$F$35:$F$36,$F$41))</f>
        <v>-533.82179022363027</v>
      </c>
      <c r="HGX88" s="294">
        <f>(HGX$87*$B101+SUM($F$8:$F$10)-((HGX$87*$B101+SUM($F$8:$F$10))/$F$11*$F$40)-($F$27*HGX$87/$D$7)-SUM($F$14:$F$26,$F$28:$F$33,$F$35:$F$36,$F$41))</f>
        <v>-533.82179022363027</v>
      </c>
      <c r="HGY88" s="294">
        <f>(HGY$87*$B101+SUM($F$8:$F$10)-((HGY$87*$B101+SUM($F$8:$F$10))/$F$11*$F$40)-($F$27*HGY$87/$D$7)-SUM($F$14:$F$26,$F$28:$F$33,$F$35:$F$36,$F$41))</f>
        <v>-533.82179022363027</v>
      </c>
      <c r="HGZ88" s="294">
        <f>(HGZ$87*$B101+SUM($F$8:$F$10)-((HGZ$87*$B101+SUM($F$8:$F$10))/$F$11*$F$40)-($F$27*HGZ$87/$D$7)-SUM($F$14:$F$26,$F$28:$F$33,$F$35:$F$36,$F$41))</f>
        <v>-533.82179022363027</v>
      </c>
      <c r="HHA88" s="294">
        <f>(HHA$87*$B101+SUM($F$8:$F$10)-((HHA$87*$B101+SUM($F$8:$F$10))/$F$11*$F$40)-($F$27*HHA$87/$D$7)-SUM($F$14:$F$26,$F$28:$F$33,$F$35:$F$36,$F$41))</f>
        <v>-533.82179022363027</v>
      </c>
      <c r="HHB88" s="294">
        <f>(HHB$87*$B101+SUM($F$8:$F$10)-((HHB$87*$B101+SUM($F$8:$F$10))/$F$11*$F$40)-($F$27*HHB$87/$D$7)-SUM($F$14:$F$26,$F$28:$F$33,$F$35:$F$36,$F$41))</f>
        <v>-533.82179022363027</v>
      </c>
      <c r="HHC88" s="294">
        <f>(HHC$87*$B101+SUM($F$8:$F$10)-((HHC$87*$B101+SUM($F$8:$F$10))/$F$11*$F$40)-($F$27*HHC$87/$D$7)-SUM($F$14:$F$26,$F$28:$F$33,$F$35:$F$36,$F$41))</f>
        <v>-533.82179022363027</v>
      </c>
      <c r="HHD88" s="294">
        <f>(HHD$87*$B101+SUM($F$8:$F$10)-((HHD$87*$B101+SUM($F$8:$F$10))/$F$11*$F$40)-($F$27*HHD$87/$D$7)-SUM($F$14:$F$26,$F$28:$F$33,$F$35:$F$36,$F$41))</f>
        <v>-533.82179022363027</v>
      </c>
      <c r="HHE88" s="294">
        <f>(HHE$87*$B101+SUM($F$8:$F$10)-((HHE$87*$B101+SUM($F$8:$F$10))/$F$11*$F$40)-($F$27*HHE$87/$D$7)-SUM($F$14:$F$26,$F$28:$F$33,$F$35:$F$36,$F$41))</f>
        <v>-533.82179022363027</v>
      </c>
      <c r="HHF88" s="294">
        <f>(HHF$87*$B101+SUM($F$8:$F$10)-((HHF$87*$B101+SUM($F$8:$F$10))/$F$11*$F$40)-($F$27*HHF$87/$D$7)-SUM($F$14:$F$26,$F$28:$F$33,$F$35:$F$36,$F$41))</f>
        <v>-533.82179022363027</v>
      </c>
      <c r="HHG88" s="294">
        <f>(HHG$87*$B101+SUM($F$8:$F$10)-((HHG$87*$B101+SUM($F$8:$F$10))/$F$11*$F$40)-($F$27*HHG$87/$D$7)-SUM($F$14:$F$26,$F$28:$F$33,$F$35:$F$36,$F$41))</f>
        <v>-533.82179022363027</v>
      </c>
      <c r="HHH88" s="294">
        <f>(HHH$87*$B101+SUM($F$8:$F$10)-((HHH$87*$B101+SUM($F$8:$F$10))/$F$11*$F$40)-($F$27*HHH$87/$D$7)-SUM($F$14:$F$26,$F$28:$F$33,$F$35:$F$36,$F$41))</f>
        <v>-533.82179022363027</v>
      </c>
      <c r="HHI88" s="294">
        <f>(HHI$87*$B101+SUM($F$8:$F$10)-((HHI$87*$B101+SUM($F$8:$F$10))/$F$11*$F$40)-($F$27*HHI$87/$D$7)-SUM($F$14:$F$26,$F$28:$F$33,$F$35:$F$36,$F$41))</f>
        <v>-533.82179022363027</v>
      </c>
      <c r="HHJ88" s="294">
        <f>(HHJ$87*$B101+SUM($F$8:$F$10)-((HHJ$87*$B101+SUM($F$8:$F$10))/$F$11*$F$40)-($F$27*HHJ$87/$D$7)-SUM($F$14:$F$26,$F$28:$F$33,$F$35:$F$36,$F$41))</f>
        <v>-533.82179022363027</v>
      </c>
      <c r="HHK88" s="294">
        <f>(HHK$87*$B101+SUM($F$8:$F$10)-((HHK$87*$B101+SUM($F$8:$F$10))/$F$11*$F$40)-($F$27*HHK$87/$D$7)-SUM($F$14:$F$26,$F$28:$F$33,$F$35:$F$36,$F$41))</f>
        <v>-533.82179022363027</v>
      </c>
      <c r="HHL88" s="294">
        <f>(HHL$87*$B101+SUM($F$8:$F$10)-((HHL$87*$B101+SUM($F$8:$F$10))/$F$11*$F$40)-($F$27*HHL$87/$D$7)-SUM($F$14:$F$26,$F$28:$F$33,$F$35:$F$36,$F$41))</f>
        <v>-533.82179022363027</v>
      </c>
      <c r="HHM88" s="294">
        <f>(HHM$87*$B101+SUM($F$8:$F$10)-((HHM$87*$B101+SUM($F$8:$F$10))/$F$11*$F$40)-($F$27*HHM$87/$D$7)-SUM($F$14:$F$26,$F$28:$F$33,$F$35:$F$36,$F$41))</f>
        <v>-533.82179022363027</v>
      </c>
      <c r="HHN88" s="294">
        <f>(HHN$87*$B101+SUM($F$8:$F$10)-((HHN$87*$B101+SUM($F$8:$F$10))/$F$11*$F$40)-($F$27*HHN$87/$D$7)-SUM($F$14:$F$26,$F$28:$F$33,$F$35:$F$36,$F$41))</f>
        <v>-533.82179022363027</v>
      </c>
      <c r="HHO88" s="294">
        <f>(HHO$87*$B101+SUM($F$8:$F$10)-((HHO$87*$B101+SUM($F$8:$F$10))/$F$11*$F$40)-($F$27*HHO$87/$D$7)-SUM($F$14:$F$26,$F$28:$F$33,$F$35:$F$36,$F$41))</f>
        <v>-533.82179022363027</v>
      </c>
      <c r="HHP88" s="294">
        <f>(HHP$87*$B101+SUM($F$8:$F$10)-((HHP$87*$B101+SUM($F$8:$F$10))/$F$11*$F$40)-($F$27*HHP$87/$D$7)-SUM($F$14:$F$26,$F$28:$F$33,$F$35:$F$36,$F$41))</f>
        <v>-533.82179022363027</v>
      </c>
      <c r="HHQ88" s="294">
        <f>(HHQ$87*$B101+SUM($F$8:$F$10)-((HHQ$87*$B101+SUM($F$8:$F$10))/$F$11*$F$40)-($F$27*HHQ$87/$D$7)-SUM($F$14:$F$26,$F$28:$F$33,$F$35:$F$36,$F$41))</f>
        <v>-533.82179022363027</v>
      </c>
      <c r="HHR88" s="294">
        <f>(HHR$87*$B101+SUM($F$8:$F$10)-((HHR$87*$B101+SUM($F$8:$F$10))/$F$11*$F$40)-($F$27*HHR$87/$D$7)-SUM($F$14:$F$26,$F$28:$F$33,$F$35:$F$36,$F$41))</f>
        <v>-533.82179022363027</v>
      </c>
      <c r="HHS88" s="294">
        <f>(HHS$87*$B101+SUM($F$8:$F$10)-((HHS$87*$B101+SUM($F$8:$F$10))/$F$11*$F$40)-($F$27*HHS$87/$D$7)-SUM($F$14:$F$26,$F$28:$F$33,$F$35:$F$36,$F$41))</f>
        <v>-533.82179022363027</v>
      </c>
      <c r="HHT88" s="294">
        <f>(HHT$87*$B101+SUM($F$8:$F$10)-((HHT$87*$B101+SUM($F$8:$F$10))/$F$11*$F$40)-($F$27*HHT$87/$D$7)-SUM($F$14:$F$26,$F$28:$F$33,$F$35:$F$36,$F$41))</f>
        <v>-533.82179022363027</v>
      </c>
      <c r="HHU88" s="294">
        <f>(HHU$87*$B101+SUM($F$8:$F$10)-((HHU$87*$B101+SUM($F$8:$F$10))/$F$11*$F$40)-($F$27*HHU$87/$D$7)-SUM($F$14:$F$26,$F$28:$F$33,$F$35:$F$36,$F$41))</f>
        <v>-533.82179022363027</v>
      </c>
      <c r="HHV88" s="294">
        <f>(HHV$87*$B101+SUM($F$8:$F$10)-((HHV$87*$B101+SUM($F$8:$F$10))/$F$11*$F$40)-($F$27*HHV$87/$D$7)-SUM($F$14:$F$26,$F$28:$F$33,$F$35:$F$36,$F$41))</f>
        <v>-533.82179022363027</v>
      </c>
      <c r="HHW88" s="294">
        <f>(HHW$87*$B101+SUM($F$8:$F$10)-((HHW$87*$B101+SUM($F$8:$F$10))/$F$11*$F$40)-($F$27*HHW$87/$D$7)-SUM($F$14:$F$26,$F$28:$F$33,$F$35:$F$36,$F$41))</f>
        <v>-533.82179022363027</v>
      </c>
      <c r="HHX88" s="294">
        <f>(HHX$87*$B101+SUM($F$8:$F$10)-((HHX$87*$B101+SUM($F$8:$F$10))/$F$11*$F$40)-($F$27*HHX$87/$D$7)-SUM($F$14:$F$26,$F$28:$F$33,$F$35:$F$36,$F$41))</f>
        <v>-533.82179022363027</v>
      </c>
      <c r="HHY88" s="294">
        <f>(HHY$87*$B101+SUM($F$8:$F$10)-((HHY$87*$B101+SUM($F$8:$F$10))/$F$11*$F$40)-($F$27*HHY$87/$D$7)-SUM($F$14:$F$26,$F$28:$F$33,$F$35:$F$36,$F$41))</f>
        <v>-533.82179022363027</v>
      </c>
      <c r="HHZ88" s="294">
        <f>(HHZ$87*$B101+SUM($F$8:$F$10)-((HHZ$87*$B101+SUM($F$8:$F$10))/$F$11*$F$40)-($F$27*HHZ$87/$D$7)-SUM($F$14:$F$26,$F$28:$F$33,$F$35:$F$36,$F$41))</f>
        <v>-533.82179022363027</v>
      </c>
      <c r="HIA88" s="294">
        <f>(HIA$87*$B101+SUM($F$8:$F$10)-((HIA$87*$B101+SUM($F$8:$F$10))/$F$11*$F$40)-($F$27*HIA$87/$D$7)-SUM($F$14:$F$26,$F$28:$F$33,$F$35:$F$36,$F$41))</f>
        <v>-533.82179022363027</v>
      </c>
      <c r="HIB88" s="294">
        <f>(HIB$87*$B101+SUM($F$8:$F$10)-((HIB$87*$B101+SUM($F$8:$F$10))/$F$11*$F$40)-($F$27*HIB$87/$D$7)-SUM($F$14:$F$26,$F$28:$F$33,$F$35:$F$36,$F$41))</f>
        <v>-533.82179022363027</v>
      </c>
      <c r="HIC88" s="294">
        <f>(HIC$87*$B101+SUM($F$8:$F$10)-((HIC$87*$B101+SUM($F$8:$F$10))/$F$11*$F$40)-($F$27*HIC$87/$D$7)-SUM($F$14:$F$26,$F$28:$F$33,$F$35:$F$36,$F$41))</f>
        <v>-533.82179022363027</v>
      </c>
      <c r="HID88" s="294">
        <f>(HID$87*$B101+SUM($F$8:$F$10)-((HID$87*$B101+SUM($F$8:$F$10))/$F$11*$F$40)-($F$27*HID$87/$D$7)-SUM($F$14:$F$26,$F$28:$F$33,$F$35:$F$36,$F$41))</f>
        <v>-533.82179022363027</v>
      </c>
      <c r="HIE88" s="294">
        <f>(HIE$87*$B101+SUM($F$8:$F$10)-((HIE$87*$B101+SUM($F$8:$F$10))/$F$11*$F$40)-($F$27*HIE$87/$D$7)-SUM($F$14:$F$26,$F$28:$F$33,$F$35:$F$36,$F$41))</f>
        <v>-533.82179022363027</v>
      </c>
      <c r="HIF88" s="294">
        <f>(HIF$87*$B101+SUM($F$8:$F$10)-((HIF$87*$B101+SUM($F$8:$F$10))/$F$11*$F$40)-($F$27*HIF$87/$D$7)-SUM($F$14:$F$26,$F$28:$F$33,$F$35:$F$36,$F$41))</f>
        <v>-533.82179022363027</v>
      </c>
      <c r="HIG88" s="294">
        <f>(HIG$87*$B101+SUM($F$8:$F$10)-((HIG$87*$B101+SUM($F$8:$F$10))/$F$11*$F$40)-($F$27*HIG$87/$D$7)-SUM($F$14:$F$26,$F$28:$F$33,$F$35:$F$36,$F$41))</f>
        <v>-533.82179022363027</v>
      </c>
      <c r="HIH88" s="294">
        <f>(HIH$87*$B101+SUM($F$8:$F$10)-((HIH$87*$B101+SUM($F$8:$F$10))/$F$11*$F$40)-($F$27*HIH$87/$D$7)-SUM($F$14:$F$26,$F$28:$F$33,$F$35:$F$36,$F$41))</f>
        <v>-533.82179022363027</v>
      </c>
      <c r="HII88" s="294">
        <f>(HII$87*$B101+SUM($F$8:$F$10)-((HII$87*$B101+SUM($F$8:$F$10))/$F$11*$F$40)-($F$27*HII$87/$D$7)-SUM($F$14:$F$26,$F$28:$F$33,$F$35:$F$36,$F$41))</f>
        <v>-533.82179022363027</v>
      </c>
      <c r="HIJ88" s="294">
        <f>(HIJ$87*$B101+SUM($F$8:$F$10)-((HIJ$87*$B101+SUM($F$8:$F$10))/$F$11*$F$40)-($F$27*HIJ$87/$D$7)-SUM($F$14:$F$26,$F$28:$F$33,$F$35:$F$36,$F$41))</f>
        <v>-533.82179022363027</v>
      </c>
      <c r="HIK88" s="294">
        <f>(HIK$87*$B101+SUM($F$8:$F$10)-((HIK$87*$B101+SUM($F$8:$F$10))/$F$11*$F$40)-($F$27*HIK$87/$D$7)-SUM($F$14:$F$26,$F$28:$F$33,$F$35:$F$36,$F$41))</f>
        <v>-533.82179022363027</v>
      </c>
      <c r="HIL88" s="294">
        <f>(HIL$87*$B101+SUM($F$8:$F$10)-((HIL$87*$B101+SUM($F$8:$F$10))/$F$11*$F$40)-($F$27*HIL$87/$D$7)-SUM($F$14:$F$26,$F$28:$F$33,$F$35:$F$36,$F$41))</f>
        <v>-533.82179022363027</v>
      </c>
      <c r="HIM88" s="294">
        <f>(HIM$87*$B101+SUM($F$8:$F$10)-((HIM$87*$B101+SUM($F$8:$F$10))/$F$11*$F$40)-($F$27*HIM$87/$D$7)-SUM($F$14:$F$26,$F$28:$F$33,$F$35:$F$36,$F$41))</f>
        <v>-533.82179022363027</v>
      </c>
      <c r="HIN88" s="294">
        <f>(HIN$87*$B101+SUM($F$8:$F$10)-((HIN$87*$B101+SUM($F$8:$F$10))/$F$11*$F$40)-($F$27*HIN$87/$D$7)-SUM($F$14:$F$26,$F$28:$F$33,$F$35:$F$36,$F$41))</f>
        <v>-533.82179022363027</v>
      </c>
      <c r="HIO88" s="294">
        <f>(HIO$87*$B101+SUM($F$8:$F$10)-((HIO$87*$B101+SUM($F$8:$F$10))/$F$11*$F$40)-($F$27*HIO$87/$D$7)-SUM($F$14:$F$26,$F$28:$F$33,$F$35:$F$36,$F$41))</f>
        <v>-533.82179022363027</v>
      </c>
      <c r="HIP88" s="294">
        <f>(HIP$87*$B101+SUM($F$8:$F$10)-((HIP$87*$B101+SUM($F$8:$F$10))/$F$11*$F$40)-($F$27*HIP$87/$D$7)-SUM($F$14:$F$26,$F$28:$F$33,$F$35:$F$36,$F$41))</f>
        <v>-533.82179022363027</v>
      </c>
      <c r="HIQ88" s="294">
        <f>(HIQ$87*$B101+SUM($F$8:$F$10)-((HIQ$87*$B101+SUM($F$8:$F$10))/$F$11*$F$40)-($F$27*HIQ$87/$D$7)-SUM($F$14:$F$26,$F$28:$F$33,$F$35:$F$36,$F$41))</f>
        <v>-533.82179022363027</v>
      </c>
      <c r="HIR88" s="294">
        <f>(HIR$87*$B101+SUM($F$8:$F$10)-((HIR$87*$B101+SUM($F$8:$F$10))/$F$11*$F$40)-($F$27*HIR$87/$D$7)-SUM($F$14:$F$26,$F$28:$F$33,$F$35:$F$36,$F$41))</f>
        <v>-533.82179022363027</v>
      </c>
      <c r="HIS88" s="294">
        <f>(HIS$87*$B101+SUM($F$8:$F$10)-((HIS$87*$B101+SUM($F$8:$F$10))/$F$11*$F$40)-($F$27*HIS$87/$D$7)-SUM($F$14:$F$26,$F$28:$F$33,$F$35:$F$36,$F$41))</f>
        <v>-533.82179022363027</v>
      </c>
      <c r="HIT88" s="294">
        <f>(HIT$87*$B101+SUM($F$8:$F$10)-((HIT$87*$B101+SUM($F$8:$F$10))/$F$11*$F$40)-($F$27*HIT$87/$D$7)-SUM($F$14:$F$26,$F$28:$F$33,$F$35:$F$36,$F$41))</f>
        <v>-533.82179022363027</v>
      </c>
      <c r="HIU88" s="294">
        <f>(HIU$87*$B101+SUM($F$8:$F$10)-((HIU$87*$B101+SUM($F$8:$F$10))/$F$11*$F$40)-($F$27*HIU$87/$D$7)-SUM($F$14:$F$26,$F$28:$F$33,$F$35:$F$36,$F$41))</f>
        <v>-533.82179022363027</v>
      </c>
      <c r="HIV88" s="294">
        <f>(HIV$87*$B101+SUM($F$8:$F$10)-((HIV$87*$B101+SUM($F$8:$F$10))/$F$11*$F$40)-($F$27*HIV$87/$D$7)-SUM($F$14:$F$26,$F$28:$F$33,$F$35:$F$36,$F$41))</f>
        <v>-533.82179022363027</v>
      </c>
      <c r="HIW88" s="294">
        <f>(HIW$87*$B101+SUM($F$8:$F$10)-((HIW$87*$B101+SUM($F$8:$F$10))/$F$11*$F$40)-($F$27*HIW$87/$D$7)-SUM($F$14:$F$26,$F$28:$F$33,$F$35:$F$36,$F$41))</f>
        <v>-533.82179022363027</v>
      </c>
      <c r="HIX88" s="294">
        <f>(HIX$87*$B101+SUM($F$8:$F$10)-((HIX$87*$B101+SUM($F$8:$F$10))/$F$11*$F$40)-($F$27*HIX$87/$D$7)-SUM($F$14:$F$26,$F$28:$F$33,$F$35:$F$36,$F$41))</f>
        <v>-533.82179022363027</v>
      </c>
      <c r="HIY88" s="294">
        <f>(HIY$87*$B101+SUM($F$8:$F$10)-((HIY$87*$B101+SUM($F$8:$F$10))/$F$11*$F$40)-($F$27*HIY$87/$D$7)-SUM($F$14:$F$26,$F$28:$F$33,$F$35:$F$36,$F$41))</f>
        <v>-533.82179022363027</v>
      </c>
      <c r="HIZ88" s="294">
        <f>(HIZ$87*$B101+SUM($F$8:$F$10)-((HIZ$87*$B101+SUM($F$8:$F$10))/$F$11*$F$40)-($F$27*HIZ$87/$D$7)-SUM($F$14:$F$26,$F$28:$F$33,$F$35:$F$36,$F$41))</f>
        <v>-533.82179022363027</v>
      </c>
      <c r="HJA88" s="294">
        <f>(HJA$87*$B101+SUM($F$8:$F$10)-((HJA$87*$B101+SUM($F$8:$F$10))/$F$11*$F$40)-($F$27*HJA$87/$D$7)-SUM($F$14:$F$26,$F$28:$F$33,$F$35:$F$36,$F$41))</f>
        <v>-533.82179022363027</v>
      </c>
      <c r="HJB88" s="294">
        <f>(HJB$87*$B101+SUM($F$8:$F$10)-((HJB$87*$B101+SUM($F$8:$F$10))/$F$11*$F$40)-($F$27*HJB$87/$D$7)-SUM($F$14:$F$26,$F$28:$F$33,$F$35:$F$36,$F$41))</f>
        <v>-533.82179022363027</v>
      </c>
      <c r="HJC88" s="294">
        <f>(HJC$87*$B101+SUM($F$8:$F$10)-((HJC$87*$B101+SUM($F$8:$F$10))/$F$11*$F$40)-($F$27*HJC$87/$D$7)-SUM($F$14:$F$26,$F$28:$F$33,$F$35:$F$36,$F$41))</f>
        <v>-533.82179022363027</v>
      </c>
      <c r="HJD88" s="294">
        <f>(HJD$87*$B101+SUM($F$8:$F$10)-((HJD$87*$B101+SUM($F$8:$F$10))/$F$11*$F$40)-($F$27*HJD$87/$D$7)-SUM($F$14:$F$26,$F$28:$F$33,$F$35:$F$36,$F$41))</f>
        <v>-533.82179022363027</v>
      </c>
      <c r="HJE88" s="294">
        <f>(HJE$87*$B101+SUM($F$8:$F$10)-((HJE$87*$B101+SUM($F$8:$F$10))/$F$11*$F$40)-($F$27*HJE$87/$D$7)-SUM($F$14:$F$26,$F$28:$F$33,$F$35:$F$36,$F$41))</f>
        <v>-533.82179022363027</v>
      </c>
      <c r="HJF88" s="294">
        <f>(HJF$87*$B101+SUM($F$8:$F$10)-((HJF$87*$B101+SUM($F$8:$F$10))/$F$11*$F$40)-($F$27*HJF$87/$D$7)-SUM($F$14:$F$26,$F$28:$F$33,$F$35:$F$36,$F$41))</f>
        <v>-533.82179022363027</v>
      </c>
      <c r="HJG88" s="294">
        <f>(HJG$87*$B101+SUM($F$8:$F$10)-((HJG$87*$B101+SUM($F$8:$F$10))/$F$11*$F$40)-($F$27*HJG$87/$D$7)-SUM($F$14:$F$26,$F$28:$F$33,$F$35:$F$36,$F$41))</f>
        <v>-533.82179022363027</v>
      </c>
      <c r="HJH88" s="294">
        <f>(HJH$87*$B101+SUM($F$8:$F$10)-((HJH$87*$B101+SUM($F$8:$F$10))/$F$11*$F$40)-($F$27*HJH$87/$D$7)-SUM($F$14:$F$26,$F$28:$F$33,$F$35:$F$36,$F$41))</f>
        <v>-533.82179022363027</v>
      </c>
      <c r="HJI88" s="294">
        <f>(HJI$87*$B101+SUM($F$8:$F$10)-((HJI$87*$B101+SUM($F$8:$F$10))/$F$11*$F$40)-($F$27*HJI$87/$D$7)-SUM($F$14:$F$26,$F$28:$F$33,$F$35:$F$36,$F$41))</f>
        <v>-533.82179022363027</v>
      </c>
      <c r="HJJ88" s="294">
        <f>(HJJ$87*$B101+SUM($F$8:$F$10)-((HJJ$87*$B101+SUM($F$8:$F$10))/$F$11*$F$40)-($F$27*HJJ$87/$D$7)-SUM($F$14:$F$26,$F$28:$F$33,$F$35:$F$36,$F$41))</f>
        <v>-533.82179022363027</v>
      </c>
      <c r="HJK88" s="294">
        <f>(HJK$87*$B101+SUM($F$8:$F$10)-((HJK$87*$B101+SUM($F$8:$F$10))/$F$11*$F$40)-($F$27*HJK$87/$D$7)-SUM($F$14:$F$26,$F$28:$F$33,$F$35:$F$36,$F$41))</f>
        <v>-533.82179022363027</v>
      </c>
      <c r="HJL88" s="294">
        <f>(HJL$87*$B101+SUM($F$8:$F$10)-((HJL$87*$B101+SUM($F$8:$F$10))/$F$11*$F$40)-($F$27*HJL$87/$D$7)-SUM($F$14:$F$26,$F$28:$F$33,$F$35:$F$36,$F$41))</f>
        <v>-533.82179022363027</v>
      </c>
      <c r="HJM88" s="294">
        <f>(HJM$87*$B101+SUM($F$8:$F$10)-((HJM$87*$B101+SUM($F$8:$F$10))/$F$11*$F$40)-($F$27*HJM$87/$D$7)-SUM($F$14:$F$26,$F$28:$F$33,$F$35:$F$36,$F$41))</f>
        <v>-533.82179022363027</v>
      </c>
      <c r="HJN88" s="294">
        <f>(HJN$87*$B101+SUM($F$8:$F$10)-((HJN$87*$B101+SUM($F$8:$F$10))/$F$11*$F$40)-($F$27*HJN$87/$D$7)-SUM($F$14:$F$26,$F$28:$F$33,$F$35:$F$36,$F$41))</f>
        <v>-533.82179022363027</v>
      </c>
      <c r="HJO88" s="294">
        <f>(HJO$87*$B101+SUM($F$8:$F$10)-((HJO$87*$B101+SUM($F$8:$F$10))/$F$11*$F$40)-($F$27*HJO$87/$D$7)-SUM($F$14:$F$26,$F$28:$F$33,$F$35:$F$36,$F$41))</f>
        <v>-533.82179022363027</v>
      </c>
      <c r="HJP88" s="294">
        <f>(HJP$87*$B101+SUM($F$8:$F$10)-((HJP$87*$B101+SUM($F$8:$F$10))/$F$11*$F$40)-($F$27*HJP$87/$D$7)-SUM($F$14:$F$26,$F$28:$F$33,$F$35:$F$36,$F$41))</f>
        <v>-533.82179022363027</v>
      </c>
      <c r="HJQ88" s="294">
        <f>(HJQ$87*$B101+SUM($F$8:$F$10)-((HJQ$87*$B101+SUM($F$8:$F$10))/$F$11*$F$40)-($F$27*HJQ$87/$D$7)-SUM($F$14:$F$26,$F$28:$F$33,$F$35:$F$36,$F$41))</f>
        <v>-533.82179022363027</v>
      </c>
      <c r="HJR88" s="294">
        <f>(HJR$87*$B101+SUM($F$8:$F$10)-((HJR$87*$B101+SUM($F$8:$F$10))/$F$11*$F$40)-($F$27*HJR$87/$D$7)-SUM($F$14:$F$26,$F$28:$F$33,$F$35:$F$36,$F$41))</f>
        <v>-533.82179022363027</v>
      </c>
      <c r="HJS88" s="294">
        <f>(HJS$87*$B101+SUM($F$8:$F$10)-((HJS$87*$B101+SUM($F$8:$F$10))/$F$11*$F$40)-($F$27*HJS$87/$D$7)-SUM($F$14:$F$26,$F$28:$F$33,$F$35:$F$36,$F$41))</f>
        <v>-533.82179022363027</v>
      </c>
      <c r="HJT88" s="294">
        <f>(HJT$87*$B101+SUM($F$8:$F$10)-((HJT$87*$B101+SUM($F$8:$F$10))/$F$11*$F$40)-($F$27*HJT$87/$D$7)-SUM($F$14:$F$26,$F$28:$F$33,$F$35:$F$36,$F$41))</f>
        <v>-533.82179022363027</v>
      </c>
      <c r="HJU88" s="294">
        <f>(HJU$87*$B101+SUM($F$8:$F$10)-((HJU$87*$B101+SUM($F$8:$F$10))/$F$11*$F$40)-($F$27*HJU$87/$D$7)-SUM($F$14:$F$26,$F$28:$F$33,$F$35:$F$36,$F$41))</f>
        <v>-533.82179022363027</v>
      </c>
      <c r="HJV88" s="294">
        <f>(HJV$87*$B101+SUM($F$8:$F$10)-((HJV$87*$B101+SUM($F$8:$F$10))/$F$11*$F$40)-($F$27*HJV$87/$D$7)-SUM($F$14:$F$26,$F$28:$F$33,$F$35:$F$36,$F$41))</f>
        <v>-533.82179022363027</v>
      </c>
      <c r="HJW88" s="294">
        <f>(HJW$87*$B101+SUM($F$8:$F$10)-((HJW$87*$B101+SUM($F$8:$F$10))/$F$11*$F$40)-($F$27*HJW$87/$D$7)-SUM($F$14:$F$26,$F$28:$F$33,$F$35:$F$36,$F$41))</f>
        <v>-533.82179022363027</v>
      </c>
      <c r="HJX88" s="294">
        <f>(HJX$87*$B101+SUM($F$8:$F$10)-((HJX$87*$B101+SUM($F$8:$F$10))/$F$11*$F$40)-($F$27*HJX$87/$D$7)-SUM($F$14:$F$26,$F$28:$F$33,$F$35:$F$36,$F$41))</f>
        <v>-533.82179022363027</v>
      </c>
      <c r="HJY88" s="294">
        <f>(HJY$87*$B101+SUM($F$8:$F$10)-((HJY$87*$B101+SUM($F$8:$F$10))/$F$11*$F$40)-($F$27*HJY$87/$D$7)-SUM($F$14:$F$26,$F$28:$F$33,$F$35:$F$36,$F$41))</f>
        <v>-533.82179022363027</v>
      </c>
      <c r="HJZ88" s="294">
        <f>(HJZ$87*$B101+SUM($F$8:$F$10)-((HJZ$87*$B101+SUM($F$8:$F$10))/$F$11*$F$40)-($F$27*HJZ$87/$D$7)-SUM($F$14:$F$26,$F$28:$F$33,$F$35:$F$36,$F$41))</f>
        <v>-533.82179022363027</v>
      </c>
      <c r="HKA88" s="294">
        <f>(HKA$87*$B101+SUM($F$8:$F$10)-((HKA$87*$B101+SUM($F$8:$F$10))/$F$11*$F$40)-($F$27*HKA$87/$D$7)-SUM($F$14:$F$26,$F$28:$F$33,$F$35:$F$36,$F$41))</f>
        <v>-533.82179022363027</v>
      </c>
      <c r="HKB88" s="294">
        <f>(HKB$87*$B101+SUM($F$8:$F$10)-((HKB$87*$B101+SUM($F$8:$F$10))/$F$11*$F$40)-($F$27*HKB$87/$D$7)-SUM($F$14:$F$26,$F$28:$F$33,$F$35:$F$36,$F$41))</f>
        <v>-533.82179022363027</v>
      </c>
      <c r="HKC88" s="294">
        <f>(HKC$87*$B101+SUM($F$8:$F$10)-((HKC$87*$B101+SUM($F$8:$F$10))/$F$11*$F$40)-($F$27*HKC$87/$D$7)-SUM($F$14:$F$26,$F$28:$F$33,$F$35:$F$36,$F$41))</f>
        <v>-533.82179022363027</v>
      </c>
      <c r="HKD88" s="294">
        <f>(HKD$87*$B101+SUM($F$8:$F$10)-((HKD$87*$B101+SUM($F$8:$F$10))/$F$11*$F$40)-($F$27*HKD$87/$D$7)-SUM($F$14:$F$26,$F$28:$F$33,$F$35:$F$36,$F$41))</f>
        <v>-533.82179022363027</v>
      </c>
      <c r="HKE88" s="294">
        <f>(HKE$87*$B101+SUM($F$8:$F$10)-((HKE$87*$B101+SUM($F$8:$F$10))/$F$11*$F$40)-($F$27*HKE$87/$D$7)-SUM($F$14:$F$26,$F$28:$F$33,$F$35:$F$36,$F$41))</f>
        <v>-533.82179022363027</v>
      </c>
      <c r="HKF88" s="294">
        <f>(HKF$87*$B101+SUM($F$8:$F$10)-((HKF$87*$B101+SUM($F$8:$F$10))/$F$11*$F$40)-($F$27*HKF$87/$D$7)-SUM($F$14:$F$26,$F$28:$F$33,$F$35:$F$36,$F$41))</f>
        <v>-533.82179022363027</v>
      </c>
      <c r="HKG88" s="294">
        <f>(HKG$87*$B101+SUM($F$8:$F$10)-((HKG$87*$B101+SUM($F$8:$F$10))/$F$11*$F$40)-($F$27*HKG$87/$D$7)-SUM($F$14:$F$26,$F$28:$F$33,$F$35:$F$36,$F$41))</f>
        <v>-533.82179022363027</v>
      </c>
      <c r="HKH88" s="294">
        <f>(HKH$87*$B101+SUM($F$8:$F$10)-((HKH$87*$B101+SUM($F$8:$F$10))/$F$11*$F$40)-($F$27*HKH$87/$D$7)-SUM($F$14:$F$26,$F$28:$F$33,$F$35:$F$36,$F$41))</f>
        <v>-533.82179022363027</v>
      </c>
      <c r="HKI88" s="294">
        <f>(HKI$87*$B101+SUM($F$8:$F$10)-((HKI$87*$B101+SUM($F$8:$F$10))/$F$11*$F$40)-($F$27*HKI$87/$D$7)-SUM($F$14:$F$26,$F$28:$F$33,$F$35:$F$36,$F$41))</f>
        <v>-533.82179022363027</v>
      </c>
      <c r="HKJ88" s="294">
        <f>(HKJ$87*$B101+SUM($F$8:$F$10)-((HKJ$87*$B101+SUM($F$8:$F$10))/$F$11*$F$40)-($F$27*HKJ$87/$D$7)-SUM($F$14:$F$26,$F$28:$F$33,$F$35:$F$36,$F$41))</f>
        <v>-533.82179022363027</v>
      </c>
      <c r="HKK88" s="294">
        <f>(HKK$87*$B101+SUM($F$8:$F$10)-((HKK$87*$B101+SUM($F$8:$F$10))/$F$11*$F$40)-($F$27*HKK$87/$D$7)-SUM($F$14:$F$26,$F$28:$F$33,$F$35:$F$36,$F$41))</f>
        <v>-533.82179022363027</v>
      </c>
      <c r="HKL88" s="294">
        <f>(HKL$87*$B101+SUM($F$8:$F$10)-((HKL$87*$B101+SUM($F$8:$F$10))/$F$11*$F$40)-($F$27*HKL$87/$D$7)-SUM($F$14:$F$26,$F$28:$F$33,$F$35:$F$36,$F$41))</f>
        <v>-533.82179022363027</v>
      </c>
      <c r="HKM88" s="294">
        <f>(HKM$87*$B101+SUM($F$8:$F$10)-((HKM$87*$B101+SUM($F$8:$F$10))/$F$11*$F$40)-($F$27*HKM$87/$D$7)-SUM($F$14:$F$26,$F$28:$F$33,$F$35:$F$36,$F$41))</f>
        <v>-533.82179022363027</v>
      </c>
      <c r="HKN88" s="294">
        <f>(HKN$87*$B101+SUM($F$8:$F$10)-((HKN$87*$B101+SUM($F$8:$F$10))/$F$11*$F$40)-($F$27*HKN$87/$D$7)-SUM($F$14:$F$26,$F$28:$F$33,$F$35:$F$36,$F$41))</f>
        <v>-533.82179022363027</v>
      </c>
      <c r="HKO88" s="294">
        <f>(HKO$87*$B101+SUM($F$8:$F$10)-((HKO$87*$B101+SUM($F$8:$F$10))/$F$11*$F$40)-($F$27*HKO$87/$D$7)-SUM($F$14:$F$26,$F$28:$F$33,$F$35:$F$36,$F$41))</f>
        <v>-533.82179022363027</v>
      </c>
      <c r="HKP88" s="294">
        <f>(HKP$87*$B101+SUM($F$8:$F$10)-((HKP$87*$B101+SUM($F$8:$F$10))/$F$11*$F$40)-($F$27*HKP$87/$D$7)-SUM($F$14:$F$26,$F$28:$F$33,$F$35:$F$36,$F$41))</f>
        <v>-533.82179022363027</v>
      </c>
      <c r="HKQ88" s="294">
        <f>(HKQ$87*$B101+SUM($F$8:$F$10)-((HKQ$87*$B101+SUM($F$8:$F$10))/$F$11*$F$40)-($F$27*HKQ$87/$D$7)-SUM($F$14:$F$26,$F$28:$F$33,$F$35:$F$36,$F$41))</f>
        <v>-533.82179022363027</v>
      </c>
      <c r="HKR88" s="294">
        <f>(HKR$87*$B101+SUM($F$8:$F$10)-((HKR$87*$B101+SUM($F$8:$F$10))/$F$11*$F$40)-($F$27*HKR$87/$D$7)-SUM($F$14:$F$26,$F$28:$F$33,$F$35:$F$36,$F$41))</f>
        <v>-533.82179022363027</v>
      </c>
      <c r="HKS88" s="294">
        <f>(HKS$87*$B101+SUM($F$8:$F$10)-((HKS$87*$B101+SUM($F$8:$F$10))/$F$11*$F$40)-($F$27*HKS$87/$D$7)-SUM($F$14:$F$26,$F$28:$F$33,$F$35:$F$36,$F$41))</f>
        <v>-533.82179022363027</v>
      </c>
      <c r="HKT88" s="294">
        <f>(HKT$87*$B101+SUM($F$8:$F$10)-((HKT$87*$B101+SUM($F$8:$F$10))/$F$11*$F$40)-($F$27*HKT$87/$D$7)-SUM($F$14:$F$26,$F$28:$F$33,$F$35:$F$36,$F$41))</f>
        <v>-533.82179022363027</v>
      </c>
      <c r="HKU88" s="294">
        <f>(HKU$87*$B101+SUM($F$8:$F$10)-((HKU$87*$B101+SUM($F$8:$F$10))/$F$11*$F$40)-($F$27*HKU$87/$D$7)-SUM($F$14:$F$26,$F$28:$F$33,$F$35:$F$36,$F$41))</f>
        <v>-533.82179022363027</v>
      </c>
      <c r="HKV88" s="294">
        <f>(HKV$87*$B101+SUM($F$8:$F$10)-((HKV$87*$B101+SUM($F$8:$F$10))/$F$11*$F$40)-($F$27*HKV$87/$D$7)-SUM($F$14:$F$26,$F$28:$F$33,$F$35:$F$36,$F$41))</f>
        <v>-533.82179022363027</v>
      </c>
      <c r="HKW88" s="294">
        <f>(HKW$87*$B101+SUM($F$8:$F$10)-((HKW$87*$B101+SUM($F$8:$F$10))/$F$11*$F$40)-($F$27*HKW$87/$D$7)-SUM($F$14:$F$26,$F$28:$F$33,$F$35:$F$36,$F$41))</f>
        <v>-533.82179022363027</v>
      </c>
      <c r="HKX88" s="294">
        <f>(HKX$87*$B101+SUM($F$8:$F$10)-((HKX$87*$B101+SUM($F$8:$F$10))/$F$11*$F$40)-($F$27*HKX$87/$D$7)-SUM($F$14:$F$26,$F$28:$F$33,$F$35:$F$36,$F$41))</f>
        <v>-533.82179022363027</v>
      </c>
      <c r="HKY88" s="294">
        <f>(HKY$87*$B101+SUM($F$8:$F$10)-((HKY$87*$B101+SUM($F$8:$F$10))/$F$11*$F$40)-($F$27*HKY$87/$D$7)-SUM($F$14:$F$26,$F$28:$F$33,$F$35:$F$36,$F$41))</f>
        <v>-533.82179022363027</v>
      </c>
      <c r="HKZ88" s="294">
        <f>(HKZ$87*$B101+SUM($F$8:$F$10)-((HKZ$87*$B101+SUM($F$8:$F$10))/$F$11*$F$40)-($F$27*HKZ$87/$D$7)-SUM($F$14:$F$26,$F$28:$F$33,$F$35:$F$36,$F$41))</f>
        <v>-533.82179022363027</v>
      </c>
      <c r="HLA88" s="294">
        <f>(HLA$87*$B101+SUM($F$8:$F$10)-((HLA$87*$B101+SUM($F$8:$F$10))/$F$11*$F$40)-($F$27*HLA$87/$D$7)-SUM($F$14:$F$26,$F$28:$F$33,$F$35:$F$36,$F$41))</f>
        <v>-533.82179022363027</v>
      </c>
      <c r="HLB88" s="294">
        <f>(HLB$87*$B101+SUM($F$8:$F$10)-((HLB$87*$B101+SUM($F$8:$F$10))/$F$11*$F$40)-($F$27*HLB$87/$D$7)-SUM($F$14:$F$26,$F$28:$F$33,$F$35:$F$36,$F$41))</f>
        <v>-533.82179022363027</v>
      </c>
      <c r="HLC88" s="294">
        <f>(HLC$87*$B101+SUM($F$8:$F$10)-((HLC$87*$B101+SUM($F$8:$F$10))/$F$11*$F$40)-($F$27*HLC$87/$D$7)-SUM($F$14:$F$26,$F$28:$F$33,$F$35:$F$36,$F$41))</f>
        <v>-533.82179022363027</v>
      </c>
      <c r="HLD88" s="294">
        <f>(HLD$87*$B101+SUM($F$8:$F$10)-((HLD$87*$B101+SUM($F$8:$F$10))/$F$11*$F$40)-($F$27*HLD$87/$D$7)-SUM($F$14:$F$26,$F$28:$F$33,$F$35:$F$36,$F$41))</f>
        <v>-533.82179022363027</v>
      </c>
      <c r="HLE88" s="294">
        <f>(HLE$87*$B101+SUM($F$8:$F$10)-((HLE$87*$B101+SUM($F$8:$F$10))/$F$11*$F$40)-($F$27*HLE$87/$D$7)-SUM($F$14:$F$26,$F$28:$F$33,$F$35:$F$36,$F$41))</f>
        <v>-533.82179022363027</v>
      </c>
      <c r="HLF88" s="294">
        <f>(HLF$87*$B101+SUM($F$8:$F$10)-((HLF$87*$B101+SUM($F$8:$F$10))/$F$11*$F$40)-($F$27*HLF$87/$D$7)-SUM($F$14:$F$26,$F$28:$F$33,$F$35:$F$36,$F$41))</f>
        <v>-533.82179022363027</v>
      </c>
      <c r="HLG88" s="294">
        <f>(HLG$87*$B101+SUM($F$8:$F$10)-((HLG$87*$B101+SUM($F$8:$F$10))/$F$11*$F$40)-($F$27*HLG$87/$D$7)-SUM($F$14:$F$26,$F$28:$F$33,$F$35:$F$36,$F$41))</f>
        <v>-533.82179022363027</v>
      </c>
      <c r="HLH88" s="294">
        <f>(HLH$87*$B101+SUM($F$8:$F$10)-((HLH$87*$B101+SUM($F$8:$F$10))/$F$11*$F$40)-($F$27*HLH$87/$D$7)-SUM($F$14:$F$26,$F$28:$F$33,$F$35:$F$36,$F$41))</f>
        <v>-533.82179022363027</v>
      </c>
      <c r="HLI88" s="294">
        <f>(HLI$87*$B101+SUM($F$8:$F$10)-((HLI$87*$B101+SUM($F$8:$F$10))/$F$11*$F$40)-($F$27*HLI$87/$D$7)-SUM($F$14:$F$26,$F$28:$F$33,$F$35:$F$36,$F$41))</f>
        <v>-533.82179022363027</v>
      </c>
      <c r="HLJ88" s="294">
        <f>(HLJ$87*$B101+SUM($F$8:$F$10)-((HLJ$87*$B101+SUM($F$8:$F$10))/$F$11*$F$40)-($F$27*HLJ$87/$D$7)-SUM($F$14:$F$26,$F$28:$F$33,$F$35:$F$36,$F$41))</f>
        <v>-533.82179022363027</v>
      </c>
      <c r="HLK88" s="294">
        <f>(HLK$87*$B101+SUM($F$8:$F$10)-((HLK$87*$B101+SUM($F$8:$F$10))/$F$11*$F$40)-($F$27*HLK$87/$D$7)-SUM($F$14:$F$26,$F$28:$F$33,$F$35:$F$36,$F$41))</f>
        <v>-533.82179022363027</v>
      </c>
      <c r="HLL88" s="294">
        <f>(HLL$87*$B101+SUM($F$8:$F$10)-((HLL$87*$B101+SUM($F$8:$F$10))/$F$11*$F$40)-($F$27*HLL$87/$D$7)-SUM($F$14:$F$26,$F$28:$F$33,$F$35:$F$36,$F$41))</f>
        <v>-533.82179022363027</v>
      </c>
      <c r="HLM88" s="294">
        <f>(HLM$87*$B101+SUM($F$8:$F$10)-((HLM$87*$B101+SUM($F$8:$F$10))/$F$11*$F$40)-($F$27*HLM$87/$D$7)-SUM($F$14:$F$26,$F$28:$F$33,$F$35:$F$36,$F$41))</f>
        <v>-533.82179022363027</v>
      </c>
      <c r="HLN88" s="294">
        <f>(HLN$87*$B101+SUM($F$8:$F$10)-((HLN$87*$B101+SUM($F$8:$F$10))/$F$11*$F$40)-($F$27*HLN$87/$D$7)-SUM($F$14:$F$26,$F$28:$F$33,$F$35:$F$36,$F$41))</f>
        <v>-533.82179022363027</v>
      </c>
      <c r="HLO88" s="294">
        <f>(HLO$87*$B101+SUM($F$8:$F$10)-((HLO$87*$B101+SUM($F$8:$F$10))/$F$11*$F$40)-($F$27*HLO$87/$D$7)-SUM($F$14:$F$26,$F$28:$F$33,$F$35:$F$36,$F$41))</f>
        <v>-533.82179022363027</v>
      </c>
      <c r="HLP88" s="294">
        <f>(HLP$87*$B101+SUM($F$8:$F$10)-((HLP$87*$B101+SUM($F$8:$F$10))/$F$11*$F$40)-($F$27*HLP$87/$D$7)-SUM($F$14:$F$26,$F$28:$F$33,$F$35:$F$36,$F$41))</f>
        <v>-533.82179022363027</v>
      </c>
      <c r="HLQ88" s="294">
        <f>(HLQ$87*$B101+SUM($F$8:$F$10)-((HLQ$87*$B101+SUM($F$8:$F$10))/$F$11*$F$40)-($F$27*HLQ$87/$D$7)-SUM($F$14:$F$26,$F$28:$F$33,$F$35:$F$36,$F$41))</f>
        <v>-533.82179022363027</v>
      </c>
      <c r="HLR88" s="294">
        <f>(HLR$87*$B101+SUM($F$8:$F$10)-((HLR$87*$B101+SUM($F$8:$F$10))/$F$11*$F$40)-($F$27*HLR$87/$D$7)-SUM($F$14:$F$26,$F$28:$F$33,$F$35:$F$36,$F$41))</f>
        <v>-533.82179022363027</v>
      </c>
      <c r="HLS88" s="294">
        <f>(HLS$87*$B101+SUM($F$8:$F$10)-((HLS$87*$B101+SUM($F$8:$F$10))/$F$11*$F$40)-($F$27*HLS$87/$D$7)-SUM($F$14:$F$26,$F$28:$F$33,$F$35:$F$36,$F$41))</f>
        <v>-533.82179022363027</v>
      </c>
      <c r="HLT88" s="294">
        <f>(HLT$87*$B101+SUM($F$8:$F$10)-((HLT$87*$B101+SUM($F$8:$F$10))/$F$11*$F$40)-($F$27*HLT$87/$D$7)-SUM($F$14:$F$26,$F$28:$F$33,$F$35:$F$36,$F$41))</f>
        <v>-533.82179022363027</v>
      </c>
      <c r="HLU88" s="294">
        <f>(HLU$87*$B101+SUM($F$8:$F$10)-((HLU$87*$B101+SUM($F$8:$F$10))/$F$11*$F$40)-($F$27*HLU$87/$D$7)-SUM($F$14:$F$26,$F$28:$F$33,$F$35:$F$36,$F$41))</f>
        <v>-533.82179022363027</v>
      </c>
      <c r="HLV88" s="294">
        <f>(HLV$87*$B101+SUM($F$8:$F$10)-((HLV$87*$B101+SUM($F$8:$F$10))/$F$11*$F$40)-($F$27*HLV$87/$D$7)-SUM($F$14:$F$26,$F$28:$F$33,$F$35:$F$36,$F$41))</f>
        <v>-533.82179022363027</v>
      </c>
      <c r="HLW88" s="294">
        <f>(HLW$87*$B101+SUM($F$8:$F$10)-((HLW$87*$B101+SUM($F$8:$F$10))/$F$11*$F$40)-($F$27*HLW$87/$D$7)-SUM($F$14:$F$26,$F$28:$F$33,$F$35:$F$36,$F$41))</f>
        <v>-533.82179022363027</v>
      </c>
      <c r="HLX88" s="294">
        <f>(HLX$87*$B101+SUM($F$8:$F$10)-((HLX$87*$B101+SUM($F$8:$F$10))/$F$11*$F$40)-($F$27*HLX$87/$D$7)-SUM($F$14:$F$26,$F$28:$F$33,$F$35:$F$36,$F$41))</f>
        <v>-533.82179022363027</v>
      </c>
      <c r="HLY88" s="294">
        <f>(HLY$87*$B101+SUM($F$8:$F$10)-((HLY$87*$B101+SUM($F$8:$F$10))/$F$11*$F$40)-($F$27*HLY$87/$D$7)-SUM($F$14:$F$26,$F$28:$F$33,$F$35:$F$36,$F$41))</f>
        <v>-533.82179022363027</v>
      </c>
      <c r="HLZ88" s="294">
        <f>(HLZ$87*$B101+SUM($F$8:$F$10)-((HLZ$87*$B101+SUM($F$8:$F$10))/$F$11*$F$40)-($F$27*HLZ$87/$D$7)-SUM($F$14:$F$26,$F$28:$F$33,$F$35:$F$36,$F$41))</f>
        <v>-533.82179022363027</v>
      </c>
      <c r="HMA88" s="294">
        <f>(HMA$87*$B101+SUM($F$8:$F$10)-((HMA$87*$B101+SUM($F$8:$F$10))/$F$11*$F$40)-($F$27*HMA$87/$D$7)-SUM($F$14:$F$26,$F$28:$F$33,$F$35:$F$36,$F$41))</f>
        <v>-533.82179022363027</v>
      </c>
      <c r="HMB88" s="294">
        <f>(HMB$87*$B101+SUM($F$8:$F$10)-((HMB$87*$B101+SUM($F$8:$F$10))/$F$11*$F$40)-($F$27*HMB$87/$D$7)-SUM($F$14:$F$26,$F$28:$F$33,$F$35:$F$36,$F$41))</f>
        <v>-533.82179022363027</v>
      </c>
      <c r="HMC88" s="294">
        <f>(HMC$87*$B101+SUM($F$8:$F$10)-((HMC$87*$B101+SUM($F$8:$F$10))/$F$11*$F$40)-($F$27*HMC$87/$D$7)-SUM($F$14:$F$26,$F$28:$F$33,$F$35:$F$36,$F$41))</f>
        <v>-533.82179022363027</v>
      </c>
      <c r="HMD88" s="294">
        <f>(HMD$87*$B101+SUM($F$8:$F$10)-((HMD$87*$B101+SUM($F$8:$F$10))/$F$11*$F$40)-($F$27*HMD$87/$D$7)-SUM($F$14:$F$26,$F$28:$F$33,$F$35:$F$36,$F$41))</f>
        <v>-533.82179022363027</v>
      </c>
      <c r="HME88" s="294">
        <f>(HME$87*$B101+SUM($F$8:$F$10)-((HME$87*$B101+SUM($F$8:$F$10))/$F$11*$F$40)-($F$27*HME$87/$D$7)-SUM($F$14:$F$26,$F$28:$F$33,$F$35:$F$36,$F$41))</f>
        <v>-533.82179022363027</v>
      </c>
      <c r="HMF88" s="294">
        <f>(HMF$87*$B101+SUM($F$8:$F$10)-((HMF$87*$B101+SUM($F$8:$F$10))/$F$11*$F$40)-($F$27*HMF$87/$D$7)-SUM($F$14:$F$26,$F$28:$F$33,$F$35:$F$36,$F$41))</f>
        <v>-533.82179022363027</v>
      </c>
      <c r="HMG88" s="294">
        <f>(HMG$87*$B101+SUM($F$8:$F$10)-((HMG$87*$B101+SUM($F$8:$F$10))/$F$11*$F$40)-($F$27*HMG$87/$D$7)-SUM($F$14:$F$26,$F$28:$F$33,$F$35:$F$36,$F$41))</f>
        <v>-533.82179022363027</v>
      </c>
      <c r="HMH88" s="294">
        <f>(HMH$87*$B101+SUM($F$8:$F$10)-((HMH$87*$B101+SUM($F$8:$F$10))/$F$11*$F$40)-($F$27*HMH$87/$D$7)-SUM($F$14:$F$26,$F$28:$F$33,$F$35:$F$36,$F$41))</f>
        <v>-533.82179022363027</v>
      </c>
      <c r="HMI88" s="294">
        <f>(HMI$87*$B101+SUM($F$8:$F$10)-((HMI$87*$B101+SUM($F$8:$F$10))/$F$11*$F$40)-($F$27*HMI$87/$D$7)-SUM($F$14:$F$26,$F$28:$F$33,$F$35:$F$36,$F$41))</f>
        <v>-533.82179022363027</v>
      </c>
      <c r="HMJ88" s="294">
        <f>(HMJ$87*$B101+SUM($F$8:$F$10)-((HMJ$87*$B101+SUM($F$8:$F$10))/$F$11*$F$40)-($F$27*HMJ$87/$D$7)-SUM($F$14:$F$26,$F$28:$F$33,$F$35:$F$36,$F$41))</f>
        <v>-533.82179022363027</v>
      </c>
      <c r="HMK88" s="294">
        <f>(HMK$87*$B101+SUM($F$8:$F$10)-((HMK$87*$B101+SUM($F$8:$F$10))/$F$11*$F$40)-($F$27*HMK$87/$D$7)-SUM($F$14:$F$26,$F$28:$F$33,$F$35:$F$36,$F$41))</f>
        <v>-533.82179022363027</v>
      </c>
      <c r="HML88" s="294">
        <f>(HML$87*$B101+SUM($F$8:$F$10)-((HML$87*$B101+SUM($F$8:$F$10))/$F$11*$F$40)-($F$27*HML$87/$D$7)-SUM($F$14:$F$26,$F$28:$F$33,$F$35:$F$36,$F$41))</f>
        <v>-533.82179022363027</v>
      </c>
      <c r="HMM88" s="294">
        <f>(HMM$87*$B101+SUM($F$8:$F$10)-((HMM$87*$B101+SUM($F$8:$F$10))/$F$11*$F$40)-($F$27*HMM$87/$D$7)-SUM($F$14:$F$26,$F$28:$F$33,$F$35:$F$36,$F$41))</f>
        <v>-533.82179022363027</v>
      </c>
      <c r="HMN88" s="294">
        <f>(HMN$87*$B101+SUM($F$8:$F$10)-((HMN$87*$B101+SUM($F$8:$F$10))/$F$11*$F$40)-($F$27*HMN$87/$D$7)-SUM($F$14:$F$26,$F$28:$F$33,$F$35:$F$36,$F$41))</f>
        <v>-533.82179022363027</v>
      </c>
      <c r="HMO88" s="294">
        <f>(HMO$87*$B101+SUM($F$8:$F$10)-((HMO$87*$B101+SUM($F$8:$F$10))/$F$11*$F$40)-($F$27*HMO$87/$D$7)-SUM($F$14:$F$26,$F$28:$F$33,$F$35:$F$36,$F$41))</f>
        <v>-533.82179022363027</v>
      </c>
      <c r="HMP88" s="294">
        <f>(HMP$87*$B101+SUM($F$8:$F$10)-((HMP$87*$B101+SUM($F$8:$F$10))/$F$11*$F$40)-($F$27*HMP$87/$D$7)-SUM($F$14:$F$26,$F$28:$F$33,$F$35:$F$36,$F$41))</f>
        <v>-533.82179022363027</v>
      </c>
      <c r="HMQ88" s="294">
        <f>(HMQ$87*$B101+SUM($F$8:$F$10)-((HMQ$87*$B101+SUM($F$8:$F$10))/$F$11*$F$40)-($F$27*HMQ$87/$D$7)-SUM($F$14:$F$26,$F$28:$F$33,$F$35:$F$36,$F$41))</f>
        <v>-533.82179022363027</v>
      </c>
      <c r="HMR88" s="294">
        <f>(HMR$87*$B101+SUM($F$8:$F$10)-((HMR$87*$B101+SUM($F$8:$F$10))/$F$11*$F$40)-($F$27*HMR$87/$D$7)-SUM($F$14:$F$26,$F$28:$F$33,$F$35:$F$36,$F$41))</f>
        <v>-533.82179022363027</v>
      </c>
      <c r="HMS88" s="294">
        <f>(HMS$87*$B101+SUM($F$8:$F$10)-((HMS$87*$B101+SUM($F$8:$F$10))/$F$11*$F$40)-($F$27*HMS$87/$D$7)-SUM($F$14:$F$26,$F$28:$F$33,$F$35:$F$36,$F$41))</f>
        <v>-533.82179022363027</v>
      </c>
      <c r="HMT88" s="294">
        <f>(HMT$87*$B101+SUM($F$8:$F$10)-((HMT$87*$B101+SUM($F$8:$F$10))/$F$11*$F$40)-($F$27*HMT$87/$D$7)-SUM($F$14:$F$26,$F$28:$F$33,$F$35:$F$36,$F$41))</f>
        <v>-533.82179022363027</v>
      </c>
      <c r="HMU88" s="294">
        <f>(HMU$87*$B101+SUM($F$8:$F$10)-((HMU$87*$B101+SUM($F$8:$F$10))/$F$11*$F$40)-($F$27*HMU$87/$D$7)-SUM($F$14:$F$26,$F$28:$F$33,$F$35:$F$36,$F$41))</f>
        <v>-533.82179022363027</v>
      </c>
      <c r="HMV88" s="294">
        <f>(HMV$87*$B101+SUM($F$8:$F$10)-((HMV$87*$B101+SUM($F$8:$F$10))/$F$11*$F$40)-($F$27*HMV$87/$D$7)-SUM($F$14:$F$26,$F$28:$F$33,$F$35:$F$36,$F$41))</f>
        <v>-533.82179022363027</v>
      </c>
      <c r="HMW88" s="294">
        <f>(HMW$87*$B101+SUM($F$8:$F$10)-((HMW$87*$B101+SUM($F$8:$F$10))/$F$11*$F$40)-($F$27*HMW$87/$D$7)-SUM($F$14:$F$26,$F$28:$F$33,$F$35:$F$36,$F$41))</f>
        <v>-533.82179022363027</v>
      </c>
      <c r="HMX88" s="294">
        <f>(HMX$87*$B101+SUM($F$8:$F$10)-((HMX$87*$B101+SUM($F$8:$F$10))/$F$11*$F$40)-($F$27*HMX$87/$D$7)-SUM($F$14:$F$26,$F$28:$F$33,$F$35:$F$36,$F$41))</f>
        <v>-533.82179022363027</v>
      </c>
      <c r="HMY88" s="294">
        <f>(HMY$87*$B101+SUM($F$8:$F$10)-((HMY$87*$B101+SUM($F$8:$F$10))/$F$11*$F$40)-($F$27*HMY$87/$D$7)-SUM($F$14:$F$26,$F$28:$F$33,$F$35:$F$36,$F$41))</f>
        <v>-533.82179022363027</v>
      </c>
      <c r="HMZ88" s="294">
        <f>(HMZ$87*$B101+SUM($F$8:$F$10)-((HMZ$87*$B101+SUM($F$8:$F$10))/$F$11*$F$40)-($F$27*HMZ$87/$D$7)-SUM($F$14:$F$26,$F$28:$F$33,$F$35:$F$36,$F$41))</f>
        <v>-533.82179022363027</v>
      </c>
      <c r="HNA88" s="294">
        <f>(HNA$87*$B101+SUM($F$8:$F$10)-((HNA$87*$B101+SUM($F$8:$F$10))/$F$11*$F$40)-($F$27*HNA$87/$D$7)-SUM($F$14:$F$26,$F$28:$F$33,$F$35:$F$36,$F$41))</f>
        <v>-533.82179022363027</v>
      </c>
      <c r="HNB88" s="294">
        <f>(HNB$87*$B101+SUM($F$8:$F$10)-((HNB$87*$B101+SUM($F$8:$F$10))/$F$11*$F$40)-($F$27*HNB$87/$D$7)-SUM($F$14:$F$26,$F$28:$F$33,$F$35:$F$36,$F$41))</f>
        <v>-533.82179022363027</v>
      </c>
      <c r="HNC88" s="294">
        <f>(HNC$87*$B101+SUM($F$8:$F$10)-((HNC$87*$B101+SUM($F$8:$F$10))/$F$11*$F$40)-($F$27*HNC$87/$D$7)-SUM($F$14:$F$26,$F$28:$F$33,$F$35:$F$36,$F$41))</f>
        <v>-533.82179022363027</v>
      </c>
      <c r="HND88" s="294">
        <f>(HND$87*$B101+SUM($F$8:$F$10)-((HND$87*$B101+SUM($F$8:$F$10))/$F$11*$F$40)-($F$27*HND$87/$D$7)-SUM($F$14:$F$26,$F$28:$F$33,$F$35:$F$36,$F$41))</f>
        <v>-533.82179022363027</v>
      </c>
      <c r="HNE88" s="294">
        <f>(HNE$87*$B101+SUM($F$8:$F$10)-((HNE$87*$B101+SUM($F$8:$F$10))/$F$11*$F$40)-($F$27*HNE$87/$D$7)-SUM($F$14:$F$26,$F$28:$F$33,$F$35:$F$36,$F$41))</f>
        <v>-533.82179022363027</v>
      </c>
      <c r="HNF88" s="294">
        <f>(HNF$87*$B101+SUM($F$8:$F$10)-((HNF$87*$B101+SUM($F$8:$F$10))/$F$11*$F$40)-($F$27*HNF$87/$D$7)-SUM($F$14:$F$26,$F$28:$F$33,$F$35:$F$36,$F$41))</f>
        <v>-533.82179022363027</v>
      </c>
      <c r="HNG88" s="294">
        <f>(HNG$87*$B101+SUM($F$8:$F$10)-((HNG$87*$B101+SUM($F$8:$F$10))/$F$11*$F$40)-($F$27*HNG$87/$D$7)-SUM($F$14:$F$26,$F$28:$F$33,$F$35:$F$36,$F$41))</f>
        <v>-533.82179022363027</v>
      </c>
      <c r="HNH88" s="294">
        <f>(HNH$87*$B101+SUM($F$8:$F$10)-((HNH$87*$B101+SUM($F$8:$F$10))/$F$11*$F$40)-($F$27*HNH$87/$D$7)-SUM($F$14:$F$26,$F$28:$F$33,$F$35:$F$36,$F$41))</f>
        <v>-533.82179022363027</v>
      </c>
      <c r="HNI88" s="294">
        <f>(HNI$87*$B101+SUM($F$8:$F$10)-((HNI$87*$B101+SUM($F$8:$F$10))/$F$11*$F$40)-($F$27*HNI$87/$D$7)-SUM($F$14:$F$26,$F$28:$F$33,$F$35:$F$36,$F$41))</f>
        <v>-533.82179022363027</v>
      </c>
      <c r="HNJ88" s="294">
        <f>(HNJ$87*$B101+SUM($F$8:$F$10)-((HNJ$87*$B101+SUM($F$8:$F$10))/$F$11*$F$40)-($F$27*HNJ$87/$D$7)-SUM($F$14:$F$26,$F$28:$F$33,$F$35:$F$36,$F$41))</f>
        <v>-533.82179022363027</v>
      </c>
      <c r="HNK88" s="294">
        <f>(HNK$87*$B101+SUM($F$8:$F$10)-((HNK$87*$B101+SUM($F$8:$F$10))/$F$11*$F$40)-($F$27*HNK$87/$D$7)-SUM($F$14:$F$26,$F$28:$F$33,$F$35:$F$36,$F$41))</f>
        <v>-533.82179022363027</v>
      </c>
      <c r="HNL88" s="294">
        <f>(HNL$87*$B101+SUM($F$8:$F$10)-((HNL$87*$B101+SUM($F$8:$F$10))/$F$11*$F$40)-($F$27*HNL$87/$D$7)-SUM($F$14:$F$26,$F$28:$F$33,$F$35:$F$36,$F$41))</f>
        <v>-533.82179022363027</v>
      </c>
      <c r="HNM88" s="294">
        <f>(HNM$87*$B101+SUM($F$8:$F$10)-((HNM$87*$B101+SUM($F$8:$F$10))/$F$11*$F$40)-($F$27*HNM$87/$D$7)-SUM($F$14:$F$26,$F$28:$F$33,$F$35:$F$36,$F$41))</f>
        <v>-533.82179022363027</v>
      </c>
      <c r="HNN88" s="294">
        <f>(HNN$87*$B101+SUM($F$8:$F$10)-((HNN$87*$B101+SUM($F$8:$F$10))/$F$11*$F$40)-($F$27*HNN$87/$D$7)-SUM($F$14:$F$26,$F$28:$F$33,$F$35:$F$36,$F$41))</f>
        <v>-533.82179022363027</v>
      </c>
      <c r="HNO88" s="294">
        <f>(HNO$87*$B101+SUM($F$8:$F$10)-((HNO$87*$B101+SUM($F$8:$F$10))/$F$11*$F$40)-($F$27*HNO$87/$D$7)-SUM($F$14:$F$26,$F$28:$F$33,$F$35:$F$36,$F$41))</f>
        <v>-533.82179022363027</v>
      </c>
      <c r="HNP88" s="294">
        <f>(HNP$87*$B101+SUM($F$8:$F$10)-((HNP$87*$B101+SUM($F$8:$F$10))/$F$11*$F$40)-($F$27*HNP$87/$D$7)-SUM($F$14:$F$26,$F$28:$F$33,$F$35:$F$36,$F$41))</f>
        <v>-533.82179022363027</v>
      </c>
      <c r="HNQ88" s="294">
        <f>(HNQ$87*$B101+SUM($F$8:$F$10)-((HNQ$87*$B101+SUM($F$8:$F$10))/$F$11*$F$40)-($F$27*HNQ$87/$D$7)-SUM($F$14:$F$26,$F$28:$F$33,$F$35:$F$36,$F$41))</f>
        <v>-533.82179022363027</v>
      </c>
      <c r="HNR88" s="294">
        <f>(HNR$87*$B101+SUM($F$8:$F$10)-((HNR$87*$B101+SUM($F$8:$F$10))/$F$11*$F$40)-($F$27*HNR$87/$D$7)-SUM($F$14:$F$26,$F$28:$F$33,$F$35:$F$36,$F$41))</f>
        <v>-533.82179022363027</v>
      </c>
      <c r="HNS88" s="294">
        <f>(HNS$87*$B101+SUM($F$8:$F$10)-((HNS$87*$B101+SUM($F$8:$F$10))/$F$11*$F$40)-($F$27*HNS$87/$D$7)-SUM($F$14:$F$26,$F$28:$F$33,$F$35:$F$36,$F$41))</f>
        <v>-533.82179022363027</v>
      </c>
      <c r="HNT88" s="294">
        <f>(HNT$87*$B101+SUM($F$8:$F$10)-((HNT$87*$B101+SUM($F$8:$F$10))/$F$11*$F$40)-($F$27*HNT$87/$D$7)-SUM($F$14:$F$26,$F$28:$F$33,$F$35:$F$36,$F$41))</f>
        <v>-533.82179022363027</v>
      </c>
      <c r="HNU88" s="294">
        <f>(HNU$87*$B101+SUM($F$8:$F$10)-((HNU$87*$B101+SUM($F$8:$F$10))/$F$11*$F$40)-($F$27*HNU$87/$D$7)-SUM($F$14:$F$26,$F$28:$F$33,$F$35:$F$36,$F$41))</f>
        <v>-533.82179022363027</v>
      </c>
      <c r="HNV88" s="294">
        <f>(HNV$87*$B101+SUM($F$8:$F$10)-((HNV$87*$B101+SUM($F$8:$F$10))/$F$11*$F$40)-($F$27*HNV$87/$D$7)-SUM($F$14:$F$26,$F$28:$F$33,$F$35:$F$36,$F$41))</f>
        <v>-533.82179022363027</v>
      </c>
      <c r="HNW88" s="294">
        <f>(HNW$87*$B101+SUM($F$8:$F$10)-((HNW$87*$B101+SUM($F$8:$F$10))/$F$11*$F$40)-($F$27*HNW$87/$D$7)-SUM($F$14:$F$26,$F$28:$F$33,$F$35:$F$36,$F$41))</f>
        <v>-533.82179022363027</v>
      </c>
      <c r="HNX88" s="294">
        <f>(HNX$87*$B101+SUM($F$8:$F$10)-((HNX$87*$B101+SUM($F$8:$F$10))/$F$11*$F$40)-($F$27*HNX$87/$D$7)-SUM($F$14:$F$26,$F$28:$F$33,$F$35:$F$36,$F$41))</f>
        <v>-533.82179022363027</v>
      </c>
      <c r="HNY88" s="294">
        <f>(HNY$87*$B101+SUM($F$8:$F$10)-((HNY$87*$B101+SUM($F$8:$F$10))/$F$11*$F$40)-($F$27*HNY$87/$D$7)-SUM($F$14:$F$26,$F$28:$F$33,$F$35:$F$36,$F$41))</f>
        <v>-533.82179022363027</v>
      </c>
      <c r="HNZ88" s="294">
        <f>(HNZ$87*$B101+SUM($F$8:$F$10)-((HNZ$87*$B101+SUM($F$8:$F$10))/$F$11*$F$40)-($F$27*HNZ$87/$D$7)-SUM($F$14:$F$26,$F$28:$F$33,$F$35:$F$36,$F$41))</f>
        <v>-533.82179022363027</v>
      </c>
      <c r="HOA88" s="294">
        <f>(HOA$87*$B101+SUM($F$8:$F$10)-((HOA$87*$B101+SUM($F$8:$F$10))/$F$11*$F$40)-($F$27*HOA$87/$D$7)-SUM($F$14:$F$26,$F$28:$F$33,$F$35:$F$36,$F$41))</f>
        <v>-533.82179022363027</v>
      </c>
      <c r="HOB88" s="294">
        <f>(HOB$87*$B101+SUM($F$8:$F$10)-((HOB$87*$B101+SUM($F$8:$F$10))/$F$11*$F$40)-($F$27*HOB$87/$D$7)-SUM($F$14:$F$26,$F$28:$F$33,$F$35:$F$36,$F$41))</f>
        <v>-533.82179022363027</v>
      </c>
      <c r="HOC88" s="294">
        <f>(HOC$87*$B101+SUM($F$8:$F$10)-((HOC$87*$B101+SUM($F$8:$F$10))/$F$11*$F$40)-($F$27*HOC$87/$D$7)-SUM($F$14:$F$26,$F$28:$F$33,$F$35:$F$36,$F$41))</f>
        <v>-533.82179022363027</v>
      </c>
      <c r="HOD88" s="294">
        <f>(HOD$87*$B101+SUM($F$8:$F$10)-((HOD$87*$B101+SUM($F$8:$F$10))/$F$11*$F$40)-($F$27*HOD$87/$D$7)-SUM($F$14:$F$26,$F$28:$F$33,$F$35:$F$36,$F$41))</f>
        <v>-533.82179022363027</v>
      </c>
      <c r="HOE88" s="294">
        <f>(HOE$87*$B101+SUM($F$8:$F$10)-((HOE$87*$B101+SUM($F$8:$F$10))/$F$11*$F$40)-($F$27*HOE$87/$D$7)-SUM($F$14:$F$26,$F$28:$F$33,$F$35:$F$36,$F$41))</f>
        <v>-533.82179022363027</v>
      </c>
      <c r="HOF88" s="294">
        <f>(HOF$87*$B101+SUM($F$8:$F$10)-((HOF$87*$B101+SUM($F$8:$F$10))/$F$11*$F$40)-($F$27*HOF$87/$D$7)-SUM($F$14:$F$26,$F$28:$F$33,$F$35:$F$36,$F$41))</f>
        <v>-533.82179022363027</v>
      </c>
      <c r="HOG88" s="294">
        <f>(HOG$87*$B101+SUM($F$8:$F$10)-((HOG$87*$B101+SUM($F$8:$F$10))/$F$11*$F$40)-($F$27*HOG$87/$D$7)-SUM($F$14:$F$26,$F$28:$F$33,$F$35:$F$36,$F$41))</f>
        <v>-533.82179022363027</v>
      </c>
      <c r="HOH88" s="294">
        <f>(HOH$87*$B101+SUM($F$8:$F$10)-((HOH$87*$B101+SUM($F$8:$F$10))/$F$11*$F$40)-($F$27*HOH$87/$D$7)-SUM($F$14:$F$26,$F$28:$F$33,$F$35:$F$36,$F$41))</f>
        <v>-533.82179022363027</v>
      </c>
      <c r="HOI88" s="294">
        <f>(HOI$87*$B101+SUM($F$8:$F$10)-((HOI$87*$B101+SUM($F$8:$F$10))/$F$11*$F$40)-($F$27*HOI$87/$D$7)-SUM($F$14:$F$26,$F$28:$F$33,$F$35:$F$36,$F$41))</f>
        <v>-533.82179022363027</v>
      </c>
      <c r="HOJ88" s="294">
        <f>(HOJ$87*$B101+SUM($F$8:$F$10)-((HOJ$87*$B101+SUM($F$8:$F$10))/$F$11*$F$40)-($F$27*HOJ$87/$D$7)-SUM($F$14:$F$26,$F$28:$F$33,$F$35:$F$36,$F$41))</f>
        <v>-533.82179022363027</v>
      </c>
      <c r="HOK88" s="294">
        <f>(HOK$87*$B101+SUM($F$8:$F$10)-((HOK$87*$B101+SUM($F$8:$F$10))/$F$11*$F$40)-($F$27*HOK$87/$D$7)-SUM($F$14:$F$26,$F$28:$F$33,$F$35:$F$36,$F$41))</f>
        <v>-533.82179022363027</v>
      </c>
      <c r="HOL88" s="294">
        <f>(HOL$87*$B101+SUM($F$8:$F$10)-((HOL$87*$B101+SUM($F$8:$F$10))/$F$11*$F$40)-($F$27*HOL$87/$D$7)-SUM($F$14:$F$26,$F$28:$F$33,$F$35:$F$36,$F$41))</f>
        <v>-533.82179022363027</v>
      </c>
      <c r="HOM88" s="294">
        <f>(HOM$87*$B101+SUM($F$8:$F$10)-((HOM$87*$B101+SUM($F$8:$F$10))/$F$11*$F$40)-($F$27*HOM$87/$D$7)-SUM($F$14:$F$26,$F$28:$F$33,$F$35:$F$36,$F$41))</f>
        <v>-533.82179022363027</v>
      </c>
      <c r="HON88" s="294">
        <f>(HON$87*$B101+SUM($F$8:$F$10)-((HON$87*$B101+SUM($F$8:$F$10))/$F$11*$F$40)-($F$27*HON$87/$D$7)-SUM($F$14:$F$26,$F$28:$F$33,$F$35:$F$36,$F$41))</f>
        <v>-533.82179022363027</v>
      </c>
      <c r="HOO88" s="294">
        <f>(HOO$87*$B101+SUM($F$8:$F$10)-((HOO$87*$B101+SUM($F$8:$F$10))/$F$11*$F$40)-($F$27*HOO$87/$D$7)-SUM($F$14:$F$26,$F$28:$F$33,$F$35:$F$36,$F$41))</f>
        <v>-533.82179022363027</v>
      </c>
      <c r="HOP88" s="294">
        <f>(HOP$87*$B101+SUM($F$8:$F$10)-((HOP$87*$B101+SUM($F$8:$F$10))/$F$11*$F$40)-($F$27*HOP$87/$D$7)-SUM($F$14:$F$26,$F$28:$F$33,$F$35:$F$36,$F$41))</f>
        <v>-533.82179022363027</v>
      </c>
      <c r="HOQ88" s="294">
        <f>(HOQ$87*$B101+SUM($F$8:$F$10)-((HOQ$87*$B101+SUM($F$8:$F$10))/$F$11*$F$40)-($F$27*HOQ$87/$D$7)-SUM($F$14:$F$26,$F$28:$F$33,$F$35:$F$36,$F$41))</f>
        <v>-533.82179022363027</v>
      </c>
      <c r="HOR88" s="294">
        <f>(HOR$87*$B101+SUM($F$8:$F$10)-((HOR$87*$B101+SUM($F$8:$F$10))/$F$11*$F$40)-($F$27*HOR$87/$D$7)-SUM($F$14:$F$26,$F$28:$F$33,$F$35:$F$36,$F$41))</f>
        <v>-533.82179022363027</v>
      </c>
      <c r="HOS88" s="294">
        <f>(HOS$87*$B101+SUM($F$8:$F$10)-((HOS$87*$B101+SUM($F$8:$F$10))/$F$11*$F$40)-($F$27*HOS$87/$D$7)-SUM($F$14:$F$26,$F$28:$F$33,$F$35:$F$36,$F$41))</f>
        <v>-533.82179022363027</v>
      </c>
      <c r="HOT88" s="294">
        <f>(HOT$87*$B101+SUM($F$8:$F$10)-((HOT$87*$B101+SUM($F$8:$F$10))/$F$11*$F$40)-($F$27*HOT$87/$D$7)-SUM($F$14:$F$26,$F$28:$F$33,$F$35:$F$36,$F$41))</f>
        <v>-533.82179022363027</v>
      </c>
      <c r="HOU88" s="294">
        <f>(HOU$87*$B101+SUM($F$8:$F$10)-((HOU$87*$B101+SUM($F$8:$F$10))/$F$11*$F$40)-($F$27*HOU$87/$D$7)-SUM($F$14:$F$26,$F$28:$F$33,$F$35:$F$36,$F$41))</f>
        <v>-533.82179022363027</v>
      </c>
      <c r="HOV88" s="294">
        <f>(HOV$87*$B101+SUM($F$8:$F$10)-((HOV$87*$B101+SUM($F$8:$F$10))/$F$11*$F$40)-($F$27*HOV$87/$D$7)-SUM($F$14:$F$26,$F$28:$F$33,$F$35:$F$36,$F$41))</f>
        <v>-533.82179022363027</v>
      </c>
      <c r="HOW88" s="294">
        <f>(HOW$87*$B101+SUM($F$8:$F$10)-((HOW$87*$B101+SUM($F$8:$F$10))/$F$11*$F$40)-($F$27*HOW$87/$D$7)-SUM($F$14:$F$26,$F$28:$F$33,$F$35:$F$36,$F$41))</f>
        <v>-533.82179022363027</v>
      </c>
      <c r="HOX88" s="294">
        <f>(HOX$87*$B101+SUM($F$8:$F$10)-((HOX$87*$B101+SUM($F$8:$F$10))/$F$11*$F$40)-($F$27*HOX$87/$D$7)-SUM($F$14:$F$26,$F$28:$F$33,$F$35:$F$36,$F$41))</f>
        <v>-533.82179022363027</v>
      </c>
      <c r="HOY88" s="294">
        <f>(HOY$87*$B101+SUM($F$8:$F$10)-((HOY$87*$B101+SUM($F$8:$F$10))/$F$11*$F$40)-($F$27*HOY$87/$D$7)-SUM($F$14:$F$26,$F$28:$F$33,$F$35:$F$36,$F$41))</f>
        <v>-533.82179022363027</v>
      </c>
      <c r="HOZ88" s="294">
        <f>(HOZ$87*$B101+SUM($F$8:$F$10)-((HOZ$87*$B101+SUM($F$8:$F$10))/$F$11*$F$40)-($F$27*HOZ$87/$D$7)-SUM($F$14:$F$26,$F$28:$F$33,$F$35:$F$36,$F$41))</f>
        <v>-533.82179022363027</v>
      </c>
      <c r="HPA88" s="294">
        <f>(HPA$87*$B101+SUM($F$8:$F$10)-((HPA$87*$B101+SUM($F$8:$F$10))/$F$11*$F$40)-($F$27*HPA$87/$D$7)-SUM($F$14:$F$26,$F$28:$F$33,$F$35:$F$36,$F$41))</f>
        <v>-533.82179022363027</v>
      </c>
      <c r="HPB88" s="294">
        <f>(HPB$87*$B101+SUM($F$8:$F$10)-((HPB$87*$B101+SUM($F$8:$F$10))/$F$11*$F$40)-($F$27*HPB$87/$D$7)-SUM($F$14:$F$26,$F$28:$F$33,$F$35:$F$36,$F$41))</f>
        <v>-533.82179022363027</v>
      </c>
      <c r="HPC88" s="294">
        <f>(HPC$87*$B101+SUM($F$8:$F$10)-((HPC$87*$B101+SUM($F$8:$F$10))/$F$11*$F$40)-($F$27*HPC$87/$D$7)-SUM($F$14:$F$26,$F$28:$F$33,$F$35:$F$36,$F$41))</f>
        <v>-533.82179022363027</v>
      </c>
      <c r="HPD88" s="294">
        <f>(HPD$87*$B101+SUM($F$8:$F$10)-((HPD$87*$B101+SUM($F$8:$F$10))/$F$11*$F$40)-($F$27*HPD$87/$D$7)-SUM($F$14:$F$26,$F$28:$F$33,$F$35:$F$36,$F$41))</f>
        <v>-533.82179022363027</v>
      </c>
      <c r="HPE88" s="294">
        <f>(HPE$87*$B101+SUM($F$8:$F$10)-((HPE$87*$B101+SUM($F$8:$F$10))/$F$11*$F$40)-($F$27*HPE$87/$D$7)-SUM($F$14:$F$26,$F$28:$F$33,$F$35:$F$36,$F$41))</f>
        <v>-533.82179022363027</v>
      </c>
      <c r="HPF88" s="294">
        <f>(HPF$87*$B101+SUM($F$8:$F$10)-((HPF$87*$B101+SUM($F$8:$F$10))/$F$11*$F$40)-($F$27*HPF$87/$D$7)-SUM($F$14:$F$26,$F$28:$F$33,$F$35:$F$36,$F$41))</f>
        <v>-533.82179022363027</v>
      </c>
      <c r="HPG88" s="294">
        <f>(HPG$87*$B101+SUM($F$8:$F$10)-((HPG$87*$B101+SUM($F$8:$F$10))/$F$11*$F$40)-($F$27*HPG$87/$D$7)-SUM($F$14:$F$26,$F$28:$F$33,$F$35:$F$36,$F$41))</f>
        <v>-533.82179022363027</v>
      </c>
      <c r="HPH88" s="294">
        <f>(HPH$87*$B101+SUM($F$8:$F$10)-((HPH$87*$B101+SUM($F$8:$F$10))/$F$11*$F$40)-($F$27*HPH$87/$D$7)-SUM($F$14:$F$26,$F$28:$F$33,$F$35:$F$36,$F$41))</f>
        <v>-533.82179022363027</v>
      </c>
      <c r="HPI88" s="294">
        <f>(HPI$87*$B101+SUM($F$8:$F$10)-((HPI$87*$B101+SUM($F$8:$F$10))/$F$11*$F$40)-($F$27*HPI$87/$D$7)-SUM($F$14:$F$26,$F$28:$F$33,$F$35:$F$36,$F$41))</f>
        <v>-533.82179022363027</v>
      </c>
      <c r="HPJ88" s="294">
        <f>(HPJ$87*$B101+SUM($F$8:$F$10)-((HPJ$87*$B101+SUM($F$8:$F$10))/$F$11*$F$40)-($F$27*HPJ$87/$D$7)-SUM($F$14:$F$26,$F$28:$F$33,$F$35:$F$36,$F$41))</f>
        <v>-533.82179022363027</v>
      </c>
      <c r="HPK88" s="294">
        <f>(HPK$87*$B101+SUM($F$8:$F$10)-((HPK$87*$B101+SUM($F$8:$F$10))/$F$11*$F$40)-($F$27*HPK$87/$D$7)-SUM($F$14:$F$26,$F$28:$F$33,$F$35:$F$36,$F$41))</f>
        <v>-533.82179022363027</v>
      </c>
      <c r="HPL88" s="294">
        <f>(HPL$87*$B101+SUM($F$8:$F$10)-((HPL$87*$B101+SUM($F$8:$F$10))/$F$11*$F$40)-($F$27*HPL$87/$D$7)-SUM($F$14:$F$26,$F$28:$F$33,$F$35:$F$36,$F$41))</f>
        <v>-533.82179022363027</v>
      </c>
      <c r="HPM88" s="294">
        <f>(HPM$87*$B101+SUM($F$8:$F$10)-((HPM$87*$B101+SUM($F$8:$F$10))/$F$11*$F$40)-($F$27*HPM$87/$D$7)-SUM($F$14:$F$26,$F$28:$F$33,$F$35:$F$36,$F$41))</f>
        <v>-533.82179022363027</v>
      </c>
      <c r="HPN88" s="294">
        <f>(HPN$87*$B101+SUM($F$8:$F$10)-((HPN$87*$B101+SUM($F$8:$F$10))/$F$11*$F$40)-($F$27*HPN$87/$D$7)-SUM($F$14:$F$26,$F$28:$F$33,$F$35:$F$36,$F$41))</f>
        <v>-533.82179022363027</v>
      </c>
      <c r="HPO88" s="294">
        <f>(HPO$87*$B101+SUM($F$8:$F$10)-((HPO$87*$B101+SUM($F$8:$F$10))/$F$11*$F$40)-($F$27*HPO$87/$D$7)-SUM($F$14:$F$26,$F$28:$F$33,$F$35:$F$36,$F$41))</f>
        <v>-533.82179022363027</v>
      </c>
      <c r="HPP88" s="294">
        <f>(HPP$87*$B101+SUM($F$8:$F$10)-((HPP$87*$B101+SUM($F$8:$F$10))/$F$11*$F$40)-($F$27*HPP$87/$D$7)-SUM($F$14:$F$26,$F$28:$F$33,$F$35:$F$36,$F$41))</f>
        <v>-533.82179022363027</v>
      </c>
      <c r="HPQ88" s="294">
        <f>(HPQ$87*$B101+SUM($F$8:$F$10)-((HPQ$87*$B101+SUM($F$8:$F$10))/$F$11*$F$40)-($F$27*HPQ$87/$D$7)-SUM($F$14:$F$26,$F$28:$F$33,$F$35:$F$36,$F$41))</f>
        <v>-533.82179022363027</v>
      </c>
      <c r="HPR88" s="294">
        <f>(HPR$87*$B101+SUM($F$8:$F$10)-((HPR$87*$B101+SUM($F$8:$F$10))/$F$11*$F$40)-($F$27*HPR$87/$D$7)-SUM($F$14:$F$26,$F$28:$F$33,$F$35:$F$36,$F$41))</f>
        <v>-533.82179022363027</v>
      </c>
      <c r="HPS88" s="294">
        <f>(HPS$87*$B101+SUM($F$8:$F$10)-((HPS$87*$B101+SUM($F$8:$F$10))/$F$11*$F$40)-($F$27*HPS$87/$D$7)-SUM($F$14:$F$26,$F$28:$F$33,$F$35:$F$36,$F$41))</f>
        <v>-533.82179022363027</v>
      </c>
      <c r="HPT88" s="294">
        <f>(HPT$87*$B101+SUM($F$8:$F$10)-((HPT$87*$B101+SUM($F$8:$F$10))/$F$11*$F$40)-($F$27*HPT$87/$D$7)-SUM($F$14:$F$26,$F$28:$F$33,$F$35:$F$36,$F$41))</f>
        <v>-533.82179022363027</v>
      </c>
      <c r="HPU88" s="294">
        <f>(HPU$87*$B101+SUM($F$8:$F$10)-((HPU$87*$B101+SUM($F$8:$F$10))/$F$11*$F$40)-($F$27*HPU$87/$D$7)-SUM($F$14:$F$26,$F$28:$F$33,$F$35:$F$36,$F$41))</f>
        <v>-533.82179022363027</v>
      </c>
      <c r="HPV88" s="294">
        <f>(HPV$87*$B101+SUM($F$8:$F$10)-((HPV$87*$B101+SUM($F$8:$F$10))/$F$11*$F$40)-($F$27*HPV$87/$D$7)-SUM($F$14:$F$26,$F$28:$F$33,$F$35:$F$36,$F$41))</f>
        <v>-533.82179022363027</v>
      </c>
      <c r="HPW88" s="294">
        <f>(HPW$87*$B101+SUM($F$8:$F$10)-((HPW$87*$B101+SUM($F$8:$F$10))/$F$11*$F$40)-($F$27*HPW$87/$D$7)-SUM($F$14:$F$26,$F$28:$F$33,$F$35:$F$36,$F$41))</f>
        <v>-533.82179022363027</v>
      </c>
      <c r="HPX88" s="294">
        <f>(HPX$87*$B101+SUM($F$8:$F$10)-((HPX$87*$B101+SUM($F$8:$F$10))/$F$11*$F$40)-($F$27*HPX$87/$D$7)-SUM($F$14:$F$26,$F$28:$F$33,$F$35:$F$36,$F$41))</f>
        <v>-533.82179022363027</v>
      </c>
      <c r="HPY88" s="294">
        <f>(HPY$87*$B101+SUM($F$8:$F$10)-((HPY$87*$B101+SUM($F$8:$F$10))/$F$11*$F$40)-($F$27*HPY$87/$D$7)-SUM($F$14:$F$26,$F$28:$F$33,$F$35:$F$36,$F$41))</f>
        <v>-533.82179022363027</v>
      </c>
      <c r="HPZ88" s="294">
        <f>(HPZ$87*$B101+SUM($F$8:$F$10)-((HPZ$87*$B101+SUM($F$8:$F$10))/$F$11*$F$40)-($F$27*HPZ$87/$D$7)-SUM($F$14:$F$26,$F$28:$F$33,$F$35:$F$36,$F$41))</f>
        <v>-533.82179022363027</v>
      </c>
      <c r="HQA88" s="294">
        <f>(HQA$87*$B101+SUM($F$8:$F$10)-((HQA$87*$B101+SUM($F$8:$F$10))/$F$11*$F$40)-($F$27*HQA$87/$D$7)-SUM($F$14:$F$26,$F$28:$F$33,$F$35:$F$36,$F$41))</f>
        <v>-533.82179022363027</v>
      </c>
      <c r="HQB88" s="294">
        <f>(HQB$87*$B101+SUM($F$8:$F$10)-((HQB$87*$B101+SUM($F$8:$F$10))/$F$11*$F$40)-($F$27*HQB$87/$D$7)-SUM($F$14:$F$26,$F$28:$F$33,$F$35:$F$36,$F$41))</f>
        <v>-533.82179022363027</v>
      </c>
      <c r="HQC88" s="294">
        <f>(HQC$87*$B101+SUM($F$8:$F$10)-((HQC$87*$B101+SUM($F$8:$F$10))/$F$11*$F$40)-($F$27*HQC$87/$D$7)-SUM($F$14:$F$26,$F$28:$F$33,$F$35:$F$36,$F$41))</f>
        <v>-533.82179022363027</v>
      </c>
      <c r="HQD88" s="294">
        <f>(HQD$87*$B101+SUM($F$8:$F$10)-((HQD$87*$B101+SUM($F$8:$F$10))/$F$11*$F$40)-($F$27*HQD$87/$D$7)-SUM($F$14:$F$26,$F$28:$F$33,$F$35:$F$36,$F$41))</f>
        <v>-533.82179022363027</v>
      </c>
      <c r="HQE88" s="294">
        <f>(HQE$87*$B101+SUM($F$8:$F$10)-((HQE$87*$B101+SUM($F$8:$F$10))/$F$11*$F$40)-($F$27*HQE$87/$D$7)-SUM($F$14:$F$26,$F$28:$F$33,$F$35:$F$36,$F$41))</f>
        <v>-533.82179022363027</v>
      </c>
      <c r="HQF88" s="294">
        <f>(HQF$87*$B101+SUM($F$8:$F$10)-((HQF$87*$B101+SUM($F$8:$F$10))/$F$11*$F$40)-($F$27*HQF$87/$D$7)-SUM($F$14:$F$26,$F$28:$F$33,$F$35:$F$36,$F$41))</f>
        <v>-533.82179022363027</v>
      </c>
      <c r="HQG88" s="294">
        <f>(HQG$87*$B101+SUM($F$8:$F$10)-((HQG$87*$B101+SUM($F$8:$F$10))/$F$11*$F$40)-($F$27*HQG$87/$D$7)-SUM($F$14:$F$26,$F$28:$F$33,$F$35:$F$36,$F$41))</f>
        <v>-533.82179022363027</v>
      </c>
      <c r="HQH88" s="294">
        <f>(HQH$87*$B101+SUM($F$8:$F$10)-((HQH$87*$B101+SUM($F$8:$F$10))/$F$11*$F$40)-($F$27*HQH$87/$D$7)-SUM($F$14:$F$26,$F$28:$F$33,$F$35:$F$36,$F$41))</f>
        <v>-533.82179022363027</v>
      </c>
      <c r="HQI88" s="294">
        <f>(HQI$87*$B101+SUM($F$8:$F$10)-((HQI$87*$B101+SUM($F$8:$F$10))/$F$11*$F$40)-($F$27*HQI$87/$D$7)-SUM($F$14:$F$26,$F$28:$F$33,$F$35:$F$36,$F$41))</f>
        <v>-533.82179022363027</v>
      </c>
      <c r="HQJ88" s="294">
        <f>(HQJ$87*$B101+SUM($F$8:$F$10)-((HQJ$87*$B101+SUM($F$8:$F$10))/$F$11*$F$40)-($F$27*HQJ$87/$D$7)-SUM($F$14:$F$26,$F$28:$F$33,$F$35:$F$36,$F$41))</f>
        <v>-533.82179022363027</v>
      </c>
      <c r="HQK88" s="294">
        <f>(HQK$87*$B101+SUM($F$8:$F$10)-((HQK$87*$B101+SUM($F$8:$F$10))/$F$11*$F$40)-($F$27*HQK$87/$D$7)-SUM($F$14:$F$26,$F$28:$F$33,$F$35:$F$36,$F$41))</f>
        <v>-533.82179022363027</v>
      </c>
      <c r="HQL88" s="294">
        <f>(HQL$87*$B101+SUM($F$8:$F$10)-((HQL$87*$B101+SUM($F$8:$F$10))/$F$11*$F$40)-($F$27*HQL$87/$D$7)-SUM($F$14:$F$26,$F$28:$F$33,$F$35:$F$36,$F$41))</f>
        <v>-533.82179022363027</v>
      </c>
      <c r="HQM88" s="294">
        <f>(HQM$87*$B101+SUM($F$8:$F$10)-((HQM$87*$B101+SUM($F$8:$F$10))/$F$11*$F$40)-($F$27*HQM$87/$D$7)-SUM($F$14:$F$26,$F$28:$F$33,$F$35:$F$36,$F$41))</f>
        <v>-533.82179022363027</v>
      </c>
      <c r="HQN88" s="294">
        <f>(HQN$87*$B101+SUM($F$8:$F$10)-((HQN$87*$B101+SUM($F$8:$F$10))/$F$11*$F$40)-($F$27*HQN$87/$D$7)-SUM($F$14:$F$26,$F$28:$F$33,$F$35:$F$36,$F$41))</f>
        <v>-533.82179022363027</v>
      </c>
      <c r="HQO88" s="294">
        <f>(HQO$87*$B101+SUM($F$8:$F$10)-((HQO$87*$B101+SUM($F$8:$F$10))/$F$11*$F$40)-($F$27*HQO$87/$D$7)-SUM($F$14:$F$26,$F$28:$F$33,$F$35:$F$36,$F$41))</f>
        <v>-533.82179022363027</v>
      </c>
      <c r="HQP88" s="294">
        <f>(HQP$87*$B101+SUM($F$8:$F$10)-((HQP$87*$B101+SUM($F$8:$F$10))/$F$11*$F$40)-($F$27*HQP$87/$D$7)-SUM($F$14:$F$26,$F$28:$F$33,$F$35:$F$36,$F$41))</f>
        <v>-533.82179022363027</v>
      </c>
      <c r="HQQ88" s="294">
        <f>(HQQ$87*$B101+SUM($F$8:$F$10)-((HQQ$87*$B101+SUM($F$8:$F$10))/$F$11*$F$40)-($F$27*HQQ$87/$D$7)-SUM($F$14:$F$26,$F$28:$F$33,$F$35:$F$36,$F$41))</f>
        <v>-533.82179022363027</v>
      </c>
      <c r="HQR88" s="294">
        <f>(HQR$87*$B101+SUM($F$8:$F$10)-((HQR$87*$B101+SUM($F$8:$F$10))/$F$11*$F$40)-($F$27*HQR$87/$D$7)-SUM($F$14:$F$26,$F$28:$F$33,$F$35:$F$36,$F$41))</f>
        <v>-533.82179022363027</v>
      </c>
      <c r="HQS88" s="294">
        <f>(HQS$87*$B101+SUM($F$8:$F$10)-((HQS$87*$B101+SUM($F$8:$F$10))/$F$11*$F$40)-($F$27*HQS$87/$D$7)-SUM($F$14:$F$26,$F$28:$F$33,$F$35:$F$36,$F$41))</f>
        <v>-533.82179022363027</v>
      </c>
      <c r="HQT88" s="294">
        <f>(HQT$87*$B101+SUM($F$8:$F$10)-((HQT$87*$B101+SUM($F$8:$F$10))/$F$11*$F$40)-($F$27*HQT$87/$D$7)-SUM($F$14:$F$26,$F$28:$F$33,$F$35:$F$36,$F$41))</f>
        <v>-533.82179022363027</v>
      </c>
      <c r="HQU88" s="294">
        <f>(HQU$87*$B101+SUM($F$8:$F$10)-((HQU$87*$B101+SUM($F$8:$F$10))/$F$11*$F$40)-($F$27*HQU$87/$D$7)-SUM($F$14:$F$26,$F$28:$F$33,$F$35:$F$36,$F$41))</f>
        <v>-533.82179022363027</v>
      </c>
      <c r="HQV88" s="294">
        <f>(HQV$87*$B101+SUM($F$8:$F$10)-((HQV$87*$B101+SUM($F$8:$F$10))/$F$11*$F$40)-($F$27*HQV$87/$D$7)-SUM($F$14:$F$26,$F$28:$F$33,$F$35:$F$36,$F$41))</f>
        <v>-533.82179022363027</v>
      </c>
      <c r="HQW88" s="294">
        <f>(HQW$87*$B101+SUM($F$8:$F$10)-((HQW$87*$B101+SUM($F$8:$F$10))/$F$11*$F$40)-($F$27*HQW$87/$D$7)-SUM($F$14:$F$26,$F$28:$F$33,$F$35:$F$36,$F$41))</f>
        <v>-533.82179022363027</v>
      </c>
      <c r="HQX88" s="294">
        <f>(HQX$87*$B101+SUM($F$8:$F$10)-((HQX$87*$B101+SUM($F$8:$F$10))/$F$11*$F$40)-($F$27*HQX$87/$D$7)-SUM($F$14:$F$26,$F$28:$F$33,$F$35:$F$36,$F$41))</f>
        <v>-533.82179022363027</v>
      </c>
      <c r="HQY88" s="294">
        <f>(HQY$87*$B101+SUM($F$8:$F$10)-((HQY$87*$B101+SUM($F$8:$F$10))/$F$11*$F$40)-($F$27*HQY$87/$D$7)-SUM($F$14:$F$26,$F$28:$F$33,$F$35:$F$36,$F$41))</f>
        <v>-533.82179022363027</v>
      </c>
      <c r="HQZ88" s="294">
        <f>(HQZ$87*$B101+SUM($F$8:$F$10)-((HQZ$87*$B101+SUM($F$8:$F$10))/$F$11*$F$40)-($F$27*HQZ$87/$D$7)-SUM($F$14:$F$26,$F$28:$F$33,$F$35:$F$36,$F$41))</f>
        <v>-533.82179022363027</v>
      </c>
      <c r="HRA88" s="294">
        <f>(HRA$87*$B101+SUM($F$8:$F$10)-((HRA$87*$B101+SUM($F$8:$F$10))/$F$11*$F$40)-($F$27*HRA$87/$D$7)-SUM($F$14:$F$26,$F$28:$F$33,$F$35:$F$36,$F$41))</f>
        <v>-533.82179022363027</v>
      </c>
      <c r="HRB88" s="294">
        <f>(HRB$87*$B101+SUM($F$8:$F$10)-((HRB$87*$B101+SUM($F$8:$F$10))/$F$11*$F$40)-($F$27*HRB$87/$D$7)-SUM($F$14:$F$26,$F$28:$F$33,$F$35:$F$36,$F$41))</f>
        <v>-533.82179022363027</v>
      </c>
      <c r="HRC88" s="294">
        <f>(HRC$87*$B101+SUM($F$8:$F$10)-((HRC$87*$B101+SUM($F$8:$F$10))/$F$11*$F$40)-($F$27*HRC$87/$D$7)-SUM($F$14:$F$26,$F$28:$F$33,$F$35:$F$36,$F$41))</f>
        <v>-533.82179022363027</v>
      </c>
      <c r="HRD88" s="294">
        <f>(HRD$87*$B101+SUM($F$8:$F$10)-((HRD$87*$B101+SUM($F$8:$F$10))/$F$11*$F$40)-($F$27*HRD$87/$D$7)-SUM($F$14:$F$26,$F$28:$F$33,$F$35:$F$36,$F$41))</f>
        <v>-533.82179022363027</v>
      </c>
      <c r="HRE88" s="294">
        <f>(HRE$87*$B101+SUM($F$8:$F$10)-((HRE$87*$B101+SUM($F$8:$F$10))/$F$11*$F$40)-($F$27*HRE$87/$D$7)-SUM($F$14:$F$26,$F$28:$F$33,$F$35:$F$36,$F$41))</f>
        <v>-533.82179022363027</v>
      </c>
      <c r="HRF88" s="294">
        <f>(HRF$87*$B101+SUM($F$8:$F$10)-((HRF$87*$B101+SUM($F$8:$F$10))/$F$11*$F$40)-($F$27*HRF$87/$D$7)-SUM($F$14:$F$26,$F$28:$F$33,$F$35:$F$36,$F$41))</f>
        <v>-533.82179022363027</v>
      </c>
      <c r="HRG88" s="294">
        <f>(HRG$87*$B101+SUM($F$8:$F$10)-((HRG$87*$B101+SUM($F$8:$F$10))/$F$11*$F$40)-($F$27*HRG$87/$D$7)-SUM($F$14:$F$26,$F$28:$F$33,$F$35:$F$36,$F$41))</f>
        <v>-533.82179022363027</v>
      </c>
      <c r="HRH88" s="294">
        <f>(HRH$87*$B101+SUM($F$8:$F$10)-((HRH$87*$B101+SUM($F$8:$F$10))/$F$11*$F$40)-($F$27*HRH$87/$D$7)-SUM($F$14:$F$26,$F$28:$F$33,$F$35:$F$36,$F$41))</f>
        <v>-533.82179022363027</v>
      </c>
      <c r="HRI88" s="294">
        <f>(HRI$87*$B101+SUM($F$8:$F$10)-((HRI$87*$B101+SUM($F$8:$F$10))/$F$11*$F$40)-($F$27*HRI$87/$D$7)-SUM($F$14:$F$26,$F$28:$F$33,$F$35:$F$36,$F$41))</f>
        <v>-533.82179022363027</v>
      </c>
      <c r="HRJ88" s="294">
        <f>(HRJ$87*$B101+SUM($F$8:$F$10)-((HRJ$87*$B101+SUM($F$8:$F$10))/$F$11*$F$40)-($F$27*HRJ$87/$D$7)-SUM($F$14:$F$26,$F$28:$F$33,$F$35:$F$36,$F$41))</f>
        <v>-533.82179022363027</v>
      </c>
      <c r="HRK88" s="294">
        <f>(HRK$87*$B101+SUM($F$8:$F$10)-((HRK$87*$B101+SUM($F$8:$F$10))/$F$11*$F$40)-($F$27*HRK$87/$D$7)-SUM($F$14:$F$26,$F$28:$F$33,$F$35:$F$36,$F$41))</f>
        <v>-533.82179022363027</v>
      </c>
      <c r="HRL88" s="294">
        <f>(HRL$87*$B101+SUM($F$8:$F$10)-((HRL$87*$B101+SUM($F$8:$F$10))/$F$11*$F$40)-($F$27*HRL$87/$D$7)-SUM($F$14:$F$26,$F$28:$F$33,$F$35:$F$36,$F$41))</f>
        <v>-533.82179022363027</v>
      </c>
      <c r="HRM88" s="294">
        <f>(HRM$87*$B101+SUM($F$8:$F$10)-((HRM$87*$B101+SUM($F$8:$F$10))/$F$11*$F$40)-($F$27*HRM$87/$D$7)-SUM($F$14:$F$26,$F$28:$F$33,$F$35:$F$36,$F$41))</f>
        <v>-533.82179022363027</v>
      </c>
      <c r="HRN88" s="294">
        <f>(HRN$87*$B101+SUM($F$8:$F$10)-((HRN$87*$B101+SUM($F$8:$F$10))/$F$11*$F$40)-($F$27*HRN$87/$D$7)-SUM($F$14:$F$26,$F$28:$F$33,$F$35:$F$36,$F$41))</f>
        <v>-533.82179022363027</v>
      </c>
      <c r="HRO88" s="294">
        <f>(HRO$87*$B101+SUM($F$8:$F$10)-((HRO$87*$B101+SUM($F$8:$F$10))/$F$11*$F$40)-($F$27*HRO$87/$D$7)-SUM($F$14:$F$26,$F$28:$F$33,$F$35:$F$36,$F$41))</f>
        <v>-533.82179022363027</v>
      </c>
      <c r="HRP88" s="294">
        <f>(HRP$87*$B101+SUM($F$8:$F$10)-((HRP$87*$B101+SUM($F$8:$F$10))/$F$11*$F$40)-($F$27*HRP$87/$D$7)-SUM($F$14:$F$26,$F$28:$F$33,$F$35:$F$36,$F$41))</f>
        <v>-533.82179022363027</v>
      </c>
      <c r="HRQ88" s="294">
        <f>(HRQ$87*$B101+SUM($F$8:$F$10)-((HRQ$87*$B101+SUM($F$8:$F$10))/$F$11*$F$40)-($F$27*HRQ$87/$D$7)-SUM($F$14:$F$26,$F$28:$F$33,$F$35:$F$36,$F$41))</f>
        <v>-533.82179022363027</v>
      </c>
      <c r="HRR88" s="294">
        <f>(HRR$87*$B101+SUM($F$8:$F$10)-((HRR$87*$B101+SUM($F$8:$F$10))/$F$11*$F$40)-($F$27*HRR$87/$D$7)-SUM($F$14:$F$26,$F$28:$F$33,$F$35:$F$36,$F$41))</f>
        <v>-533.82179022363027</v>
      </c>
      <c r="HRS88" s="294">
        <f>(HRS$87*$B101+SUM($F$8:$F$10)-((HRS$87*$B101+SUM($F$8:$F$10))/$F$11*$F$40)-($F$27*HRS$87/$D$7)-SUM($F$14:$F$26,$F$28:$F$33,$F$35:$F$36,$F$41))</f>
        <v>-533.82179022363027</v>
      </c>
      <c r="HRT88" s="294">
        <f>(HRT$87*$B101+SUM($F$8:$F$10)-((HRT$87*$B101+SUM($F$8:$F$10))/$F$11*$F$40)-($F$27*HRT$87/$D$7)-SUM($F$14:$F$26,$F$28:$F$33,$F$35:$F$36,$F$41))</f>
        <v>-533.82179022363027</v>
      </c>
      <c r="HRU88" s="294">
        <f>(HRU$87*$B101+SUM($F$8:$F$10)-((HRU$87*$B101+SUM($F$8:$F$10))/$F$11*$F$40)-($F$27*HRU$87/$D$7)-SUM($F$14:$F$26,$F$28:$F$33,$F$35:$F$36,$F$41))</f>
        <v>-533.82179022363027</v>
      </c>
      <c r="HRV88" s="294">
        <f>(HRV$87*$B101+SUM($F$8:$F$10)-((HRV$87*$B101+SUM($F$8:$F$10))/$F$11*$F$40)-($F$27*HRV$87/$D$7)-SUM($F$14:$F$26,$F$28:$F$33,$F$35:$F$36,$F$41))</f>
        <v>-533.82179022363027</v>
      </c>
      <c r="HRW88" s="294">
        <f>(HRW$87*$B101+SUM($F$8:$F$10)-((HRW$87*$B101+SUM($F$8:$F$10))/$F$11*$F$40)-($F$27*HRW$87/$D$7)-SUM($F$14:$F$26,$F$28:$F$33,$F$35:$F$36,$F$41))</f>
        <v>-533.82179022363027</v>
      </c>
      <c r="HRX88" s="294">
        <f>(HRX$87*$B101+SUM($F$8:$F$10)-((HRX$87*$B101+SUM($F$8:$F$10))/$F$11*$F$40)-($F$27*HRX$87/$D$7)-SUM($F$14:$F$26,$F$28:$F$33,$F$35:$F$36,$F$41))</f>
        <v>-533.82179022363027</v>
      </c>
      <c r="HRY88" s="294">
        <f>(HRY$87*$B101+SUM($F$8:$F$10)-((HRY$87*$B101+SUM($F$8:$F$10))/$F$11*$F$40)-($F$27*HRY$87/$D$7)-SUM($F$14:$F$26,$F$28:$F$33,$F$35:$F$36,$F$41))</f>
        <v>-533.82179022363027</v>
      </c>
      <c r="HRZ88" s="294">
        <f>(HRZ$87*$B101+SUM($F$8:$F$10)-((HRZ$87*$B101+SUM($F$8:$F$10))/$F$11*$F$40)-($F$27*HRZ$87/$D$7)-SUM($F$14:$F$26,$F$28:$F$33,$F$35:$F$36,$F$41))</f>
        <v>-533.82179022363027</v>
      </c>
      <c r="HSA88" s="294">
        <f>(HSA$87*$B101+SUM($F$8:$F$10)-((HSA$87*$B101+SUM($F$8:$F$10))/$F$11*$F$40)-($F$27*HSA$87/$D$7)-SUM($F$14:$F$26,$F$28:$F$33,$F$35:$F$36,$F$41))</f>
        <v>-533.82179022363027</v>
      </c>
      <c r="HSB88" s="294">
        <f>(HSB$87*$B101+SUM($F$8:$F$10)-((HSB$87*$B101+SUM($F$8:$F$10))/$F$11*$F$40)-($F$27*HSB$87/$D$7)-SUM($F$14:$F$26,$F$28:$F$33,$F$35:$F$36,$F$41))</f>
        <v>-533.82179022363027</v>
      </c>
      <c r="HSC88" s="294">
        <f>(HSC$87*$B101+SUM($F$8:$F$10)-((HSC$87*$B101+SUM($F$8:$F$10))/$F$11*$F$40)-($F$27*HSC$87/$D$7)-SUM($F$14:$F$26,$F$28:$F$33,$F$35:$F$36,$F$41))</f>
        <v>-533.82179022363027</v>
      </c>
      <c r="HSD88" s="294">
        <f>(HSD$87*$B101+SUM($F$8:$F$10)-((HSD$87*$B101+SUM($F$8:$F$10))/$F$11*$F$40)-($F$27*HSD$87/$D$7)-SUM($F$14:$F$26,$F$28:$F$33,$F$35:$F$36,$F$41))</f>
        <v>-533.82179022363027</v>
      </c>
      <c r="HSE88" s="294">
        <f>(HSE$87*$B101+SUM($F$8:$F$10)-((HSE$87*$B101+SUM($F$8:$F$10))/$F$11*$F$40)-($F$27*HSE$87/$D$7)-SUM($F$14:$F$26,$F$28:$F$33,$F$35:$F$36,$F$41))</f>
        <v>-533.82179022363027</v>
      </c>
      <c r="HSF88" s="294">
        <f>(HSF$87*$B101+SUM($F$8:$F$10)-((HSF$87*$B101+SUM($F$8:$F$10))/$F$11*$F$40)-($F$27*HSF$87/$D$7)-SUM($F$14:$F$26,$F$28:$F$33,$F$35:$F$36,$F$41))</f>
        <v>-533.82179022363027</v>
      </c>
      <c r="HSG88" s="294">
        <f>(HSG$87*$B101+SUM($F$8:$F$10)-((HSG$87*$B101+SUM($F$8:$F$10))/$F$11*$F$40)-($F$27*HSG$87/$D$7)-SUM($F$14:$F$26,$F$28:$F$33,$F$35:$F$36,$F$41))</f>
        <v>-533.82179022363027</v>
      </c>
      <c r="HSH88" s="294">
        <f>(HSH$87*$B101+SUM($F$8:$F$10)-((HSH$87*$B101+SUM($F$8:$F$10))/$F$11*$F$40)-($F$27*HSH$87/$D$7)-SUM($F$14:$F$26,$F$28:$F$33,$F$35:$F$36,$F$41))</f>
        <v>-533.82179022363027</v>
      </c>
      <c r="HSI88" s="294">
        <f>(HSI$87*$B101+SUM($F$8:$F$10)-((HSI$87*$B101+SUM($F$8:$F$10))/$F$11*$F$40)-($F$27*HSI$87/$D$7)-SUM($F$14:$F$26,$F$28:$F$33,$F$35:$F$36,$F$41))</f>
        <v>-533.82179022363027</v>
      </c>
      <c r="HSJ88" s="294">
        <f>(HSJ$87*$B101+SUM($F$8:$F$10)-((HSJ$87*$B101+SUM($F$8:$F$10))/$F$11*$F$40)-($F$27*HSJ$87/$D$7)-SUM($F$14:$F$26,$F$28:$F$33,$F$35:$F$36,$F$41))</f>
        <v>-533.82179022363027</v>
      </c>
      <c r="HSK88" s="294">
        <f>(HSK$87*$B101+SUM($F$8:$F$10)-((HSK$87*$B101+SUM($F$8:$F$10))/$F$11*$F$40)-($F$27*HSK$87/$D$7)-SUM($F$14:$F$26,$F$28:$F$33,$F$35:$F$36,$F$41))</f>
        <v>-533.82179022363027</v>
      </c>
      <c r="HSL88" s="294">
        <f>(HSL$87*$B101+SUM($F$8:$F$10)-((HSL$87*$B101+SUM($F$8:$F$10))/$F$11*$F$40)-($F$27*HSL$87/$D$7)-SUM($F$14:$F$26,$F$28:$F$33,$F$35:$F$36,$F$41))</f>
        <v>-533.82179022363027</v>
      </c>
      <c r="HSM88" s="294">
        <f>(HSM$87*$B101+SUM($F$8:$F$10)-((HSM$87*$B101+SUM($F$8:$F$10))/$F$11*$F$40)-($F$27*HSM$87/$D$7)-SUM($F$14:$F$26,$F$28:$F$33,$F$35:$F$36,$F$41))</f>
        <v>-533.82179022363027</v>
      </c>
      <c r="HSN88" s="294">
        <f>(HSN$87*$B101+SUM($F$8:$F$10)-((HSN$87*$B101+SUM($F$8:$F$10))/$F$11*$F$40)-($F$27*HSN$87/$D$7)-SUM($F$14:$F$26,$F$28:$F$33,$F$35:$F$36,$F$41))</f>
        <v>-533.82179022363027</v>
      </c>
      <c r="HSO88" s="294">
        <f>(HSO$87*$B101+SUM($F$8:$F$10)-((HSO$87*$B101+SUM($F$8:$F$10))/$F$11*$F$40)-($F$27*HSO$87/$D$7)-SUM($F$14:$F$26,$F$28:$F$33,$F$35:$F$36,$F$41))</f>
        <v>-533.82179022363027</v>
      </c>
      <c r="HSP88" s="294">
        <f>(HSP$87*$B101+SUM($F$8:$F$10)-((HSP$87*$B101+SUM($F$8:$F$10))/$F$11*$F$40)-($F$27*HSP$87/$D$7)-SUM($F$14:$F$26,$F$28:$F$33,$F$35:$F$36,$F$41))</f>
        <v>-533.82179022363027</v>
      </c>
      <c r="HSQ88" s="294">
        <f>(HSQ$87*$B101+SUM($F$8:$F$10)-((HSQ$87*$B101+SUM($F$8:$F$10))/$F$11*$F$40)-($F$27*HSQ$87/$D$7)-SUM($F$14:$F$26,$F$28:$F$33,$F$35:$F$36,$F$41))</f>
        <v>-533.82179022363027</v>
      </c>
      <c r="HSR88" s="294">
        <f>(HSR$87*$B101+SUM($F$8:$F$10)-((HSR$87*$B101+SUM($F$8:$F$10))/$F$11*$F$40)-($F$27*HSR$87/$D$7)-SUM($F$14:$F$26,$F$28:$F$33,$F$35:$F$36,$F$41))</f>
        <v>-533.82179022363027</v>
      </c>
      <c r="HSS88" s="294">
        <f>(HSS$87*$B101+SUM($F$8:$F$10)-((HSS$87*$B101+SUM($F$8:$F$10))/$F$11*$F$40)-($F$27*HSS$87/$D$7)-SUM($F$14:$F$26,$F$28:$F$33,$F$35:$F$36,$F$41))</f>
        <v>-533.82179022363027</v>
      </c>
      <c r="HST88" s="294">
        <f>(HST$87*$B101+SUM($F$8:$F$10)-((HST$87*$B101+SUM($F$8:$F$10))/$F$11*$F$40)-($F$27*HST$87/$D$7)-SUM($F$14:$F$26,$F$28:$F$33,$F$35:$F$36,$F$41))</f>
        <v>-533.82179022363027</v>
      </c>
      <c r="HSU88" s="294">
        <f>(HSU$87*$B101+SUM($F$8:$F$10)-((HSU$87*$B101+SUM($F$8:$F$10))/$F$11*$F$40)-($F$27*HSU$87/$D$7)-SUM($F$14:$F$26,$F$28:$F$33,$F$35:$F$36,$F$41))</f>
        <v>-533.82179022363027</v>
      </c>
      <c r="HSV88" s="294">
        <f>(HSV$87*$B101+SUM($F$8:$F$10)-((HSV$87*$B101+SUM($F$8:$F$10))/$F$11*$F$40)-($F$27*HSV$87/$D$7)-SUM($F$14:$F$26,$F$28:$F$33,$F$35:$F$36,$F$41))</f>
        <v>-533.82179022363027</v>
      </c>
      <c r="HSW88" s="294">
        <f>(HSW$87*$B101+SUM($F$8:$F$10)-((HSW$87*$B101+SUM($F$8:$F$10))/$F$11*$F$40)-($F$27*HSW$87/$D$7)-SUM($F$14:$F$26,$F$28:$F$33,$F$35:$F$36,$F$41))</f>
        <v>-533.82179022363027</v>
      </c>
      <c r="HSX88" s="294">
        <f>(HSX$87*$B101+SUM($F$8:$F$10)-((HSX$87*$B101+SUM($F$8:$F$10))/$F$11*$F$40)-($F$27*HSX$87/$D$7)-SUM($F$14:$F$26,$F$28:$F$33,$F$35:$F$36,$F$41))</f>
        <v>-533.82179022363027</v>
      </c>
      <c r="HSY88" s="294">
        <f>(HSY$87*$B101+SUM($F$8:$F$10)-((HSY$87*$B101+SUM($F$8:$F$10))/$F$11*$F$40)-($F$27*HSY$87/$D$7)-SUM($F$14:$F$26,$F$28:$F$33,$F$35:$F$36,$F$41))</f>
        <v>-533.82179022363027</v>
      </c>
      <c r="HSZ88" s="294">
        <f>(HSZ$87*$B101+SUM($F$8:$F$10)-((HSZ$87*$B101+SUM($F$8:$F$10))/$F$11*$F$40)-($F$27*HSZ$87/$D$7)-SUM($F$14:$F$26,$F$28:$F$33,$F$35:$F$36,$F$41))</f>
        <v>-533.82179022363027</v>
      </c>
      <c r="HTA88" s="294">
        <f>(HTA$87*$B101+SUM($F$8:$F$10)-((HTA$87*$B101+SUM($F$8:$F$10))/$F$11*$F$40)-($F$27*HTA$87/$D$7)-SUM($F$14:$F$26,$F$28:$F$33,$F$35:$F$36,$F$41))</f>
        <v>-533.82179022363027</v>
      </c>
      <c r="HTB88" s="294">
        <f>(HTB$87*$B101+SUM($F$8:$F$10)-((HTB$87*$B101+SUM($F$8:$F$10))/$F$11*$F$40)-($F$27*HTB$87/$D$7)-SUM($F$14:$F$26,$F$28:$F$33,$F$35:$F$36,$F$41))</f>
        <v>-533.82179022363027</v>
      </c>
      <c r="HTC88" s="294">
        <f>(HTC$87*$B101+SUM($F$8:$F$10)-((HTC$87*$B101+SUM($F$8:$F$10))/$F$11*$F$40)-($F$27*HTC$87/$D$7)-SUM($F$14:$F$26,$F$28:$F$33,$F$35:$F$36,$F$41))</f>
        <v>-533.82179022363027</v>
      </c>
      <c r="HTD88" s="294">
        <f>(HTD$87*$B101+SUM($F$8:$F$10)-((HTD$87*$B101+SUM($F$8:$F$10))/$F$11*$F$40)-($F$27*HTD$87/$D$7)-SUM($F$14:$F$26,$F$28:$F$33,$F$35:$F$36,$F$41))</f>
        <v>-533.82179022363027</v>
      </c>
      <c r="HTE88" s="294">
        <f>(HTE$87*$B101+SUM($F$8:$F$10)-((HTE$87*$B101+SUM($F$8:$F$10))/$F$11*$F$40)-($F$27*HTE$87/$D$7)-SUM($F$14:$F$26,$F$28:$F$33,$F$35:$F$36,$F$41))</f>
        <v>-533.82179022363027</v>
      </c>
      <c r="HTF88" s="294">
        <f>(HTF$87*$B101+SUM($F$8:$F$10)-((HTF$87*$B101+SUM($F$8:$F$10))/$F$11*$F$40)-($F$27*HTF$87/$D$7)-SUM($F$14:$F$26,$F$28:$F$33,$F$35:$F$36,$F$41))</f>
        <v>-533.82179022363027</v>
      </c>
      <c r="HTG88" s="294">
        <f>(HTG$87*$B101+SUM($F$8:$F$10)-((HTG$87*$B101+SUM($F$8:$F$10))/$F$11*$F$40)-($F$27*HTG$87/$D$7)-SUM($F$14:$F$26,$F$28:$F$33,$F$35:$F$36,$F$41))</f>
        <v>-533.82179022363027</v>
      </c>
      <c r="HTH88" s="294">
        <f>(HTH$87*$B101+SUM($F$8:$F$10)-((HTH$87*$B101+SUM($F$8:$F$10))/$F$11*$F$40)-($F$27*HTH$87/$D$7)-SUM($F$14:$F$26,$F$28:$F$33,$F$35:$F$36,$F$41))</f>
        <v>-533.82179022363027</v>
      </c>
      <c r="HTI88" s="294">
        <f>(HTI$87*$B101+SUM($F$8:$F$10)-((HTI$87*$B101+SUM($F$8:$F$10))/$F$11*$F$40)-($F$27*HTI$87/$D$7)-SUM($F$14:$F$26,$F$28:$F$33,$F$35:$F$36,$F$41))</f>
        <v>-533.82179022363027</v>
      </c>
      <c r="HTJ88" s="294">
        <f>(HTJ$87*$B101+SUM($F$8:$F$10)-((HTJ$87*$B101+SUM($F$8:$F$10))/$F$11*$F$40)-($F$27*HTJ$87/$D$7)-SUM($F$14:$F$26,$F$28:$F$33,$F$35:$F$36,$F$41))</f>
        <v>-533.82179022363027</v>
      </c>
      <c r="HTK88" s="294">
        <f>(HTK$87*$B101+SUM($F$8:$F$10)-((HTK$87*$B101+SUM($F$8:$F$10))/$F$11*$F$40)-($F$27*HTK$87/$D$7)-SUM($F$14:$F$26,$F$28:$F$33,$F$35:$F$36,$F$41))</f>
        <v>-533.82179022363027</v>
      </c>
      <c r="HTL88" s="294">
        <f>(HTL$87*$B101+SUM($F$8:$F$10)-((HTL$87*$B101+SUM($F$8:$F$10))/$F$11*$F$40)-($F$27*HTL$87/$D$7)-SUM($F$14:$F$26,$F$28:$F$33,$F$35:$F$36,$F$41))</f>
        <v>-533.82179022363027</v>
      </c>
      <c r="HTM88" s="294">
        <f>(HTM$87*$B101+SUM($F$8:$F$10)-((HTM$87*$B101+SUM($F$8:$F$10))/$F$11*$F$40)-($F$27*HTM$87/$D$7)-SUM($F$14:$F$26,$F$28:$F$33,$F$35:$F$36,$F$41))</f>
        <v>-533.82179022363027</v>
      </c>
      <c r="HTN88" s="294">
        <f>(HTN$87*$B101+SUM($F$8:$F$10)-((HTN$87*$B101+SUM($F$8:$F$10))/$F$11*$F$40)-($F$27*HTN$87/$D$7)-SUM($F$14:$F$26,$F$28:$F$33,$F$35:$F$36,$F$41))</f>
        <v>-533.82179022363027</v>
      </c>
      <c r="HTO88" s="294">
        <f>(HTO$87*$B101+SUM($F$8:$F$10)-((HTO$87*$B101+SUM($F$8:$F$10))/$F$11*$F$40)-($F$27*HTO$87/$D$7)-SUM($F$14:$F$26,$F$28:$F$33,$F$35:$F$36,$F$41))</f>
        <v>-533.82179022363027</v>
      </c>
      <c r="HTP88" s="294">
        <f>(HTP$87*$B101+SUM($F$8:$F$10)-((HTP$87*$B101+SUM($F$8:$F$10))/$F$11*$F$40)-($F$27*HTP$87/$D$7)-SUM($F$14:$F$26,$F$28:$F$33,$F$35:$F$36,$F$41))</f>
        <v>-533.82179022363027</v>
      </c>
      <c r="HTQ88" s="294">
        <f>(HTQ$87*$B101+SUM($F$8:$F$10)-((HTQ$87*$B101+SUM($F$8:$F$10))/$F$11*$F$40)-($F$27*HTQ$87/$D$7)-SUM($F$14:$F$26,$F$28:$F$33,$F$35:$F$36,$F$41))</f>
        <v>-533.82179022363027</v>
      </c>
      <c r="HTR88" s="294">
        <f>(HTR$87*$B101+SUM($F$8:$F$10)-((HTR$87*$B101+SUM($F$8:$F$10))/$F$11*$F$40)-($F$27*HTR$87/$D$7)-SUM($F$14:$F$26,$F$28:$F$33,$F$35:$F$36,$F$41))</f>
        <v>-533.82179022363027</v>
      </c>
      <c r="HTS88" s="294">
        <f>(HTS$87*$B101+SUM($F$8:$F$10)-((HTS$87*$B101+SUM($F$8:$F$10))/$F$11*$F$40)-($F$27*HTS$87/$D$7)-SUM($F$14:$F$26,$F$28:$F$33,$F$35:$F$36,$F$41))</f>
        <v>-533.82179022363027</v>
      </c>
      <c r="HTT88" s="294">
        <f>(HTT$87*$B101+SUM($F$8:$F$10)-((HTT$87*$B101+SUM($F$8:$F$10))/$F$11*$F$40)-($F$27*HTT$87/$D$7)-SUM($F$14:$F$26,$F$28:$F$33,$F$35:$F$36,$F$41))</f>
        <v>-533.82179022363027</v>
      </c>
      <c r="HTU88" s="294">
        <f>(HTU$87*$B101+SUM($F$8:$F$10)-((HTU$87*$B101+SUM($F$8:$F$10))/$F$11*$F$40)-($F$27*HTU$87/$D$7)-SUM($F$14:$F$26,$F$28:$F$33,$F$35:$F$36,$F$41))</f>
        <v>-533.82179022363027</v>
      </c>
      <c r="HTV88" s="294">
        <f>(HTV$87*$B101+SUM($F$8:$F$10)-((HTV$87*$B101+SUM($F$8:$F$10))/$F$11*$F$40)-($F$27*HTV$87/$D$7)-SUM($F$14:$F$26,$F$28:$F$33,$F$35:$F$36,$F$41))</f>
        <v>-533.82179022363027</v>
      </c>
      <c r="HTW88" s="294">
        <f>(HTW$87*$B101+SUM($F$8:$F$10)-((HTW$87*$B101+SUM($F$8:$F$10))/$F$11*$F$40)-($F$27*HTW$87/$D$7)-SUM($F$14:$F$26,$F$28:$F$33,$F$35:$F$36,$F$41))</f>
        <v>-533.82179022363027</v>
      </c>
      <c r="HTX88" s="294">
        <f>(HTX$87*$B101+SUM($F$8:$F$10)-((HTX$87*$B101+SUM($F$8:$F$10))/$F$11*$F$40)-($F$27*HTX$87/$D$7)-SUM($F$14:$F$26,$F$28:$F$33,$F$35:$F$36,$F$41))</f>
        <v>-533.82179022363027</v>
      </c>
      <c r="HTY88" s="294">
        <f>(HTY$87*$B101+SUM($F$8:$F$10)-((HTY$87*$B101+SUM($F$8:$F$10))/$F$11*$F$40)-($F$27*HTY$87/$D$7)-SUM($F$14:$F$26,$F$28:$F$33,$F$35:$F$36,$F$41))</f>
        <v>-533.82179022363027</v>
      </c>
      <c r="HTZ88" s="294">
        <f>(HTZ$87*$B101+SUM($F$8:$F$10)-((HTZ$87*$B101+SUM($F$8:$F$10))/$F$11*$F$40)-($F$27*HTZ$87/$D$7)-SUM($F$14:$F$26,$F$28:$F$33,$F$35:$F$36,$F$41))</f>
        <v>-533.82179022363027</v>
      </c>
      <c r="HUA88" s="294">
        <f>(HUA$87*$B101+SUM($F$8:$F$10)-((HUA$87*$B101+SUM($F$8:$F$10))/$F$11*$F$40)-($F$27*HUA$87/$D$7)-SUM($F$14:$F$26,$F$28:$F$33,$F$35:$F$36,$F$41))</f>
        <v>-533.82179022363027</v>
      </c>
      <c r="HUB88" s="294">
        <f>(HUB$87*$B101+SUM($F$8:$F$10)-((HUB$87*$B101+SUM($F$8:$F$10))/$F$11*$F$40)-($F$27*HUB$87/$D$7)-SUM($F$14:$F$26,$F$28:$F$33,$F$35:$F$36,$F$41))</f>
        <v>-533.82179022363027</v>
      </c>
      <c r="HUC88" s="294">
        <f>(HUC$87*$B101+SUM($F$8:$F$10)-((HUC$87*$B101+SUM($F$8:$F$10))/$F$11*$F$40)-($F$27*HUC$87/$D$7)-SUM($F$14:$F$26,$F$28:$F$33,$F$35:$F$36,$F$41))</f>
        <v>-533.82179022363027</v>
      </c>
      <c r="HUD88" s="294">
        <f>(HUD$87*$B101+SUM($F$8:$F$10)-((HUD$87*$B101+SUM($F$8:$F$10))/$F$11*$F$40)-($F$27*HUD$87/$D$7)-SUM($F$14:$F$26,$F$28:$F$33,$F$35:$F$36,$F$41))</f>
        <v>-533.82179022363027</v>
      </c>
      <c r="HUE88" s="294">
        <f>(HUE$87*$B101+SUM($F$8:$F$10)-((HUE$87*$B101+SUM($F$8:$F$10))/$F$11*$F$40)-($F$27*HUE$87/$D$7)-SUM($F$14:$F$26,$F$28:$F$33,$F$35:$F$36,$F$41))</f>
        <v>-533.82179022363027</v>
      </c>
      <c r="HUF88" s="294">
        <f>(HUF$87*$B101+SUM($F$8:$F$10)-((HUF$87*$B101+SUM($F$8:$F$10))/$F$11*$F$40)-($F$27*HUF$87/$D$7)-SUM($F$14:$F$26,$F$28:$F$33,$F$35:$F$36,$F$41))</f>
        <v>-533.82179022363027</v>
      </c>
      <c r="HUG88" s="294">
        <f>(HUG$87*$B101+SUM($F$8:$F$10)-((HUG$87*$B101+SUM($F$8:$F$10))/$F$11*$F$40)-($F$27*HUG$87/$D$7)-SUM($F$14:$F$26,$F$28:$F$33,$F$35:$F$36,$F$41))</f>
        <v>-533.82179022363027</v>
      </c>
      <c r="HUH88" s="294">
        <f>(HUH$87*$B101+SUM($F$8:$F$10)-((HUH$87*$B101+SUM($F$8:$F$10))/$F$11*$F$40)-($F$27*HUH$87/$D$7)-SUM($F$14:$F$26,$F$28:$F$33,$F$35:$F$36,$F$41))</f>
        <v>-533.82179022363027</v>
      </c>
      <c r="HUI88" s="294">
        <f>(HUI$87*$B101+SUM($F$8:$F$10)-((HUI$87*$B101+SUM($F$8:$F$10))/$F$11*$F$40)-($F$27*HUI$87/$D$7)-SUM($F$14:$F$26,$F$28:$F$33,$F$35:$F$36,$F$41))</f>
        <v>-533.82179022363027</v>
      </c>
      <c r="HUJ88" s="294">
        <f>(HUJ$87*$B101+SUM($F$8:$F$10)-((HUJ$87*$B101+SUM($F$8:$F$10))/$F$11*$F$40)-($F$27*HUJ$87/$D$7)-SUM($F$14:$F$26,$F$28:$F$33,$F$35:$F$36,$F$41))</f>
        <v>-533.82179022363027</v>
      </c>
      <c r="HUK88" s="294">
        <f>(HUK$87*$B101+SUM($F$8:$F$10)-((HUK$87*$B101+SUM($F$8:$F$10))/$F$11*$F$40)-($F$27*HUK$87/$D$7)-SUM($F$14:$F$26,$F$28:$F$33,$F$35:$F$36,$F$41))</f>
        <v>-533.82179022363027</v>
      </c>
      <c r="HUL88" s="294">
        <f>(HUL$87*$B101+SUM($F$8:$F$10)-((HUL$87*$B101+SUM($F$8:$F$10))/$F$11*$F$40)-($F$27*HUL$87/$D$7)-SUM($F$14:$F$26,$F$28:$F$33,$F$35:$F$36,$F$41))</f>
        <v>-533.82179022363027</v>
      </c>
      <c r="HUM88" s="294">
        <f>(HUM$87*$B101+SUM($F$8:$F$10)-((HUM$87*$B101+SUM($F$8:$F$10))/$F$11*$F$40)-($F$27*HUM$87/$D$7)-SUM($F$14:$F$26,$F$28:$F$33,$F$35:$F$36,$F$41))</f>
        <v>-533.82179022363027</v>
      </c>
      <c r="HUN88" s="294">
        <f>(HUN$87*$B101+SUM($F$8:$F$10)-((HUN$87*$B101+SUM($F$8:$F$10))/$F$11*$F$40)-($F$27*HUN$87/$D$7)-SUM($F$14:$F$26,$F$28:$F$33,$F$35:$F$36,$F$41))</f>
        <v>-533.82179022363027</v>
      </c>
      <c r="HUO88" s="294">
        <f>(HUO$87*$B101+SUM($F$8:$F$10)-((HUO$87*$B101+SUM($F$8:$F$10))/$F$11*$F$40)-($F$27*HUO$87/$D$7)-SUM($F$14:$F$26,$F$28:$F$33,$F$35:$F$36,$F$41))</f>
        <v>-533.82179022363027</v>
      </c>
      <c r="HUP88" s="294">
        <f>(HUP$87*$B101+SUM($F$8:$F$10)-((HUP$87*$B101+SUM($F$8:$F$10))/$F$11*$F$40)-($F$27*HUP$87/$D$7)-SUM($F$14:$F$26,$F$28:$F$33,$F$35:$F$36,$F$41))</f>
        <v>-533.82179022363027</v>
      </c>
      <c r="HUQ88" s="294">
        <f>(HUQ$87*$B101+SUM($F$8:$F$10)-((HUQ$87*$B101+SUM($F$8:$F$10))/$F$11*$F$40)-($F$27*HUQ$87/$D$7)-SUM($F$14:$F$26,$F$28:$F$33,$F$35:$F$36,$F$41))</f>
        <v>-533.82179022363027</v>
      </c>
      <c r="HUR88" s="294">
        <f>(HUR$87*$B101+SUM($F$8:$F$10)-((HUR$87*$B101+SUM($F$8:$F$10))/$F$11*$F$40)-($F$27*HUR$87/$D$7)-SUM($F$14:$F$26,$F$28:$F$33,$F$35:$F$36,$F$41))</f>
        <v>-533.82179022363027</v>
      </c>
      <c r="HUS88" s="294">
        <f>(HUS$87*$B101+SUM($F$8:$F$10)-((HUS$87*$B101+SUM($F$8:$F$10))/$F$11*$F$40)-($F$27*HUS$87/$D$7)-SUM($F$14:$F$26,$F$28:$F$33,$F$35:$F$36,$F$41))</f>
        <v>-533.82179022363027</v>
      </c>
      <c r="HUT88" s="294">
        <f>(HUT$87*$B101+SUM($F$8:$F$10)-((HUT$87*$B101+SUM($F$8:$F$10))/$F$11*$F$40)-($F$27*HUT$87/$D$7)-SUM($F$14:$F$26,$F$28:$F$33,$F$35:$F$36,$F$41))</f>
        <v>-533.82179022363027</v>
      </c>
      <c r="HUU88" s="294">
        <f>(HUU$87*$B101+SUM($F$8:$F$10)-((HUU$87*$B101+SUM($F$8:$F$10))/$F$11*$F$40)-($F$27*HUU$87/$D$7)-SUM($F$14:$F$26,$F$28:$F$33,$F$35:$F$36,$F$41))</f>
        <v>-533.82179022363027</v>
      </c>
      <c r="HUV88" s="294">
        <f>(HUV$87*$B101+SUM($F$8:$F$10)-((HUV$87*$B101+SUM($F$8:$F$10))/$F$11*$F$40)-($F$27*HUV$87/$D$7)-SUM($F$14:$F$26,$F$28:$F$33,$F$35:$F$36,$F$41))</f>
        <v>-533.82179022363027</v>
      </c>
      <c r="HUW88" s="294">
        <f>(HUW$87*$B101+SUM($F$8:$F$10)-((HUW$87*$B101+SUM($F$8:$F$10))/$F$11*$F$40)-($F$27*HUW$87/$D$7)-SUM($F$14:$F$26,$F$28:$F$33,$F$35:$F$36,$F$41))</f>
        <v>-533.82179022363027</v>
      </c>
      <c r="HUX88" s="294">
        <f>(HUX$87*$B101+SUM($F$8:$F$10)-((HUX$87*$B101+SUM($F$8:$F$10))/$F$11*$F$40)-($F$27*HUX$87/$D$7)-SUM($F$14:$F$26,$F$28:$F$33,$F$35:$F$36,$F$41))</f>
        <v>-533.82179022363027</v>
      </c>
      <c r="HUY88" s="294">
        <f>(HUY$87*$B101+SUM($F$8:$F$10)-((HUY$87*$B101+SUM($F$8:$F$10))/$F$11*$F$40)-($F$27*HUY$87/$D$7)-SUM($F$14:$F$26,$F$28:$F$33,$F$35:$F$36,$F$41))</f>
        <v>-533.82179022363027</v>
      </c>
      <c r="HUZ88" s="294">
        <f>(HUZ$87*$B101+SUM($F$8:$F$10)-((HUZ$87*$B101+SUM($F$8:$F$10))/$F$11*$F$40)-($F$27*HUZ$87/$D$7)-SUM($F$14:$F$26,$F$28:$F$33,$F$35:$F$36,$F$41))</f>
        <v>-533.82179022363027</v>
      </c>
      <c r="HVA88" s="294">
        <f>(HVA$87*$B101+SUM($F$8:$F$10)-((HVA$87*$B101+SUM($F$8:$F$10))/$F$11*$F$40)-($F$27*HVA$87/$D$7)-SUM($F$14:$F$26,$F$28:$F$33,$F$35:$F$36,$F$41))</f>
        <v>-533.82179022363027</v>
      </c>
      <c r="HVB88" s="294">
        <f>(HVB$87*$B101+SUM($F$8:$F$10)-((HVB$87*$B101+SUM($F$8:$F$10))/$F$11*$F$40)-($F$27*HVB$87/$D$7)-SUM($F$14:$F$26,$F$28:$F$33,$F$35:$F$36,$F$41))</f>
        <v>-533.82179022363027</v>
      </c>
      <c r="HVC88" s="294">
        <f>(HVC$87*$B101+SUM($F$8:$F$10)-((HVC$87*$B101+SUM($F$8:$F$10))/$F$11*$F$40)-($F$27*HVC$87/$D$7)-SUM($F$14:$F$26,$F$28:$F$33,$F$35:$F$36,$F$41))</f>
        <v>-533.82179022363027</v>
      </c>
      <c r="HVD88" s="294">
        <f>(HVD$87*$B101+SUM($F$8:$F$10)-((HVD$87*$B101+SUM($F$8:$F$10))/$F$11*$F$40)-($F$27*HVD$87/$D$7)-SUM($F$14:$F$26,$F$28:$F$33,$F$35:$F$36,$F$41))</f>
        <v>-533.82179022363027</v>
      </c>
      <c r="HVE88" s="294">
        <f>(HVE$87*$B101+SUM($F$8:$F$10)-((HVE$87*$B101+SUM($F$8:$F$10))/$F$11*$F$40)-($F$27*HVE$87/$D$7)-SUM($F$14:$F$26,$F$28:$F$33,$F$35:$F$36,$F$41))</f>
        <v>-533.82179022363027</v>
      </c>
      <c r="HVF88" s="294">
        <f>(HVF$87*$B101+SUM($F$8:$F$10)-((HVF$87*$B101+SUM($F$8:$F$10))/$F$11*$F$40)-($F$27*HVF$87/$D$7)-SUM($F$14:$F$26,$F$28:$F$33,$F$35:$F$36,$F$41))</f>
        <v>-533.82179022363027</v>
      </c>
      <c r="HVG88" s="294">
        <f>(HVG$87*$B101+SUM($F$8:$F$10)-((HVG$87*$B101+SUM($F$8:$F$10))/$F$11*$F$40)-($F$27*HVG$87/$D$7)-SUM($F$14:$F$26,$F$28:$F$33,$F$35:$F$36,$F$41))</f>
        <v>-533.82179022363027</v>
      </c>
      <c r="HVH88" s="294">
        <f>(HVH$87*$B101+SUM($F$8:$F$10)-((HVH$87*$B101+SUM($F$8:$F$10))/$F$11*$F$40)-($F$27*HVH$87/$D$7)-SUM($F$14:$F$26,$F$28:$F$33,$F$35:$F$36,$F$41))</f>
        <v>-533.82179022363027</v>
      </c>
      <c r="HVI88" s="294">
        <f>(HVI$87*$B101+SUM($F$8:$F$10)-((HVI$87*$B101+SUM($F$8:$F$10))/$F$11*$F$40)-($F$27*HVI$87/$D$7)-SUM($F$14:$F$26,$F$28:$F$33,$F$35:$F$36,$F$41))</f>
        <v>-533.82179022363027</v>
      </c>
      <c r="HVJ88" s="294">
        <f>(HVJ$87*$B101+SUM($F$8:$F$10)-((HVJ$87*$B101+SUM($F$8:$F$10))/$F$11*$F$40)-($F$27*HVJ$87/$D$7)-SUM($F$14:$F$26,$F$28:$F$33,$F$35:$F$36,$F$41))</f>
        <v>-533.82179022363027</v>
      </c>
      <c r="HVK88" s="294">
        <f>(HVK$87*$B101+SUM($F$8:$F$10)-((HVK$87*$B101+SUM($F$8:$F$10))/$F$11*$F$40)-($F$27*HVK$87/$D$7)-SUM($F$14:$F$26,$F$28:$F$33,$F$35:$F$36,$F$41))</f>
        <v>-533.82179022363027</v>
      </c>
      <c r="HVL88" s="294">
        <f>(HVL$87*$B101+SUM($F$8:$F$10)-((HVL$87*$B101+SUM($F$8:$F$10))/$F$11*$F$40)-($F$27*HVL$87/$D$7)-SUM($F$14:$F$26,$F$28:$F$33,$F$35:$F$36,$F$41))</f>
        <v>-533.82179022363027</v>
      </c>
      <c r="HVM88" s="294">
        <f>(HVM$87*$B101+SUM($F$8:$F$10)-((HVM$87*$B101+SUM($F$8:$F$10))/$F$11*$F$40)-($F$27*HVM$87/$D$7)-SUM($F$14:$F$26,$F$28:$F$33,$F$35:$F$36,$F$41))</f>
        <v>-533.82179022363027</v>
      </c>
      <c r="HVN88" s="294">
        <f>(HVN$87*$B101+SUM($F$8:$F$10)-((HVN$87*$B101+SUM($F$8:$F$10))/$F$11*$F$40)-($F$27*HVN$87/$D$7)-SUM($F$14:$F$26,$F$28:$F$33,$F$35:$F$36,$F$41))</f>
        <v>-533.82179022363027</v>
      </c>
      <c r="HVO88" s="294">
        <f>(HVO$87*$B101+SUM($F$8:$F$10)-((HVO$87*$B101+SUM($F$8:$F$10))/$F$11*$F$40)-($F$27*HVO$87/$D$7)-SUM($F$14:$F$26,$F$28:$F$33,$F$35:$F$36,$F$41))</f>
        <v>-533.82179022363027</v>
      </c>
      <c r="HVP88" s="294">
        <f>(HVP$87*$B101+SUM($F$8:$F$10)-((HVP$87*$B101+SUM($F$8:$F$10))/$F$11*$F$40)-($F$27*HVP$87/$D$7)-SUM($F$14:$F$26,$F$28:$F$33,$F$35:$F$36,$F$41))</f>
        <v>-533.82179022363027</v>
      </c>
      <c r="HVQ88" s="294">
        <f>(HVQ$87*$B101+SUM($F$8:$F$10)-((HVQ$87*$B101+SUM($F$8:$F$10))/$F$11*$F$40)-($F$27*HVQ$87/$D$7)-SUM($F$14:$F$26,$F$28:$F$33,$F$35:$F$36,$F$41))</f>
        <v>-533.82179022363027</v>
      </c>
      <c r="HVR88" s="294">
        <f>(HVR$87*$B101+SUM($F$8:$F$10)-((HVR$87*$B101+SUM($F$8:$F$10))/$F$11*$F$40)-($F$27*HVR$87/$D$7)-SUM($F$14:$F$26,$F$28:$F$33,$F$35:$F$36,$F$41))</f>
        <v>-533.82179022363027</v>
      </c>
      <c r="HVS88" s="294">
        <f>(HVS$87*$B101+SUM($F$8:$F$10)-((HVS$87*$B101+SUM($F$8:$F$10))/$F$11*$F$40)-($F$27*HVS$87/$D$7)-SUM($F$14:$F$26,$F$28:$F$33,$F$35:$F$36,$F$41))</f>
        <v>-533.82179022363027</v>
      </c>
      <c r="HVT88" s="294">
        <f>(HVT$87*$B101+SUM($F$8:$F$10)-((HVT$87*$B101+SUM($F$8:$F$10))/$F$11*$F$40)-($F$27*HVT$87/$D$7)-SUM($F$14:$F$26,$F$28:$F$33,$F$35:$F$36,$F$41))</f>
        <v>-533.82179022363027</v>
      </c>
      <c r="HVU88" s="294">
        <f>(HVU$87*$B101+SUM($F$8:$F$10)-((HVU$87*$B101+SUM($F$8:$F$10))/$F$11*$F$40)-($F$27*HVU$87/$D$7)-SUM($F$14:$F$26,$F$28:$F$33,$F$35:$F$36,$F$41))</f>
        <v>-533.82179022363027</v>
      </c>
      <c r="HVV88" s="294">
        <f>(HVV$87*$B101+SUM($F$8:$F$10)-((HVV$87*$B101+SUM($F$8:$F$10))/$F$11*$F$40)-($F$27*HVV$87/$D$7)-SUM($F$14:$F$26,$F$28:$F$33,$F$35:$F$36,$F$41))</f>
        <v>-533.82179022363027</v>
      </c>
      <c r="HVW88" s="294">
        <f>(HVW$87*$B101+SUM($F$8:$F$10)-((HVW$87*$B101+SUM($F$8:$F$10))/$F$11*$F$40)-($F$27*HVW$87/$D$7)-SUM($F$14:$F$26,$F$28:$F$33,$F$35:$F$36,$F$41))</f>
        <v>-533.82179022363027</v>
      </c>
      <c r="HVX88" s="294">
        <f>(HVX$87*$B101+SUM($F$8:$F$10)-((HVX$87*$B101+SUM($F$8:$F$10))/$F$11*$F$40)-($F$27*HVX$87/$D$7)-SUM($F$14:$F$26,$F$28:$F$33,$F$35:$F$36,$F$41))</f>
        <v>-533.82179022363027</v>
      </c>
      <c r="HVY88" s="294">
        <f>(HVY$87*$B101+SUM($F$8:$F$10)-((HVY$87*$B101+SUM($F$8:$F$10))/$F$11*$F$40)-($F$27*HVY$87/$D$7)-SUM($F$14:$F$26,$F$28:$F$33,$F$35:$F$36,$F$41))</f>
        <v>-533.82179022363027</v>
      </c>
      <c r="HVZ88" s="294">
        <f>(HVZ$87*$B101+SUM($F$8:$F$10)-((HVZ$87*$B101+SUM($F$8:$F$10))/$F$11*$F$40)-($F$27*HVZ$87/$D$7)-SUM($F$14:$F$26,$F$28:$F$33,$F$35:$F$36,$F$41))</f>
        <v>-533.82179022363027</v>
      </c>
      <c r="HWA88" s="294">
        <f>(HWA$87*$B101+SUM($F$8:$F$10)-((HWA$87*$B101+SUM($F$8:$F$10))/$F$11*$F$40)-($F$27*HWA$87/$D$7)-SUM($F$14:$F$26,$F$28:$F$33,$F$35:$F$36,$F$41))</f>
        <v>-533.82179022363027</v>
      </c>
      <c r="HWB88" s="294">
        <f>(HWB$87*$B101+SUM($F$8:$F$10)-((HWB$87*$B101+SUM($F$8:$F$10))/$F$11*$F$40)-($F$27*HWB$87/$D$7)-SUM($F$14:$F$26,$F$28:$F$33,$F$35:$F$36,$F$41))</f>
        <v>-533.82179022363027</v>
      </c>
      <c r="HWC88" s="294">
        <f>(HWC$87*$B101+SUM($F$8:$F$10)-((HWC$87*$B101+SUM($F$8:$F$10))/$F$11*$F$40)-($F$27*HWC$87/$D$7)-SUM($F$14:$F$26,$F$28:$F$33,$F$35:$F$36,$F$41))</f>
        <v>-533.82179022363027</v>
      </c>
      <c r="HWD88" s="294">
        <f>(HWD$87*$B101+SUM($F$8:$F$10)-((HWD$87*$B101+SUM($F$8:$F$10))/$F$11*$F$40)-($F$27*HWD$87/$D$7)-SUM($F$14:$F$26,$F$28:$F$33,$F$35:$F$36,$F$41))</f>
        <v>-533.82179022363027</v>
      </c>
      <c r="HWE88" s="294">
        <f>(HWE$87*$B101+SUM($F$8:$F$10)-((HWE$87*$B101+SUM($F$8:$F$10))/$F$11*$F$40)-($F$27*HWE$87/$D$7)-SUM($F$14:$F$26,$F$28:$F$33,$F$35:$F$36,$F$41))</f>
        <v>-533.82179022363027</v>
      </c>
      <c r="HWF88" s="294">
        <f>(HWF$87*$B101+SUM($F$8:$F$10)-((HWF$87*$B101+SUM($F$8:$F$10))/$F$11*$F$40)-($F$27*HWF$87/$D$7)-SUM($F$14:$F$26,$F$28:$F$33,$F$35:$F$36,$F$41))</f>
        <v>-533.82179022363027</v>
      </c>
      <c r="HWG88" s="294">
        <f>(HWG$87*$B101+SUM($F$8:$F$10)-((HWG$87*$B101+SUM($F$8:$F$10))/$F$11*$F$40)-($F$27*HWG$87/$D$7)-SUM($F$14:$F$26,$F$28:$F$33,$F$35:$F$36,$F$41))</f>
        <v>-533.82179022363027</v>
      </c>
      <c r="HWH88" s="294">
        <f>(HWH$87*$B101+SUM($F$8:$F$10)-((HWH$87*$B101+SUM($F$8:$F$10))/$F$11*$F$40)-($F$27*HWH$87/$D$7)-SUM($F$14:$F$26,$F$28:$F$33,$F$35:$F$36,$F$41))</f>
        <v>-533.82179022363027</v>
      </c>
      <c r="HWI88" s="294">
        <f>(HWI$87*$B101+SUM($F$8:$F$10)-((HWI$87*$B101+SUM($F$8:$F$10))/$F$11*$F$40)-($F$27*HWI$87/$D$7)-SUM($F$14:$F$26,$F$28:$F$33,$F$35:$F$36,$F$41))</f>
        <v>-533.82179022363027</v>
      </c>
      <c r="HWJ88" s="294">
        <f>(HWJ$87*$B101+SUM($F$8:$F$10)-((HWJ$87*$B101+SUM($F$8:$F$10))/$F$11*$F$40)-($F$27*HWJ$87/$D$7)-SUM($F$14:$F$26,$F$28:$F$33,$F$35:$F$36,$F$41))</f>
        <v>-533.82179022363027</v>
      </c>
      <c r="HWK88" s="294">
        <f>(HWK$87*$B101+SUM($F$8:$F$10)-((HWK$87*$B101+SUM($F$8:$F$10))/$F$11*$F$40)-($F$27*HWK$87/$D$7)-SUM($F$14:$F$26,$F$28:$F$33,$F$35:$F$36,$F$41))</f>
        <v>-533.82179022363027</v>
      </c>
      <c r="HWL88" s="294">
        <f>(HWL$87*$B101+SUM($F$8:$F$10)-((HWL$87*$B101+SUM($F$8:$F$10))/$F$11*$F$40)-($F$27*HWL$87/$D$7)-SUM($F$14:$F$26,$F$28:$F$33,$F$35:$F$36,$F$41))</f>
        <v>-533.82179022363027</v>
      </c>
      <c r="HWM88" s="294">
        <f>(HWM$87*$B101+SUM($F$8:$F$10)-((HWM$87*$B101+SUM($F$8:$F$10))/$F$11*$F$40)-($F$27*HWM$87/$D$7)-SUM($F$14:$F$26,$F$28:$F$33,$F$35:$F$36,$F$41))</f>
        <v>-533.82179022363027</v>
      </c>
      <c r="HWN88" s="294">
        <f>(HWN$87*$B101+SUM($F$8:$F$10)-((HWN$87*$B101+SUM($F$8:$F$10))/$F$11*$F$40)-($F$27*HWN$87/$D$7)-SUM($F$14:$F$26,$F$28:$F$33,$F$35:$F$36,$F$41))</f>
        <v>-533.82179022363027</v>
      </c>
      <c r="HWO88" s="294">
        <f>(HWO$87*$B101+SUM($F$8:$F$10)-((HWO$87*$B101+SUM($F$8:$F$10))/$F$11*$F$40)-($F$27*HWO$87/$D$7)-SUM($F$14:$F$26,$F$28:$F$33,$F$35:$F$36,$F$41))</f>
        <v>-533.82179022363027</v>
      </c>
      <c r="HWP88" s="294">
        <f>(HWP$87*$B101+SUM($F$8:$F$10)-((HWP$87*$B101+SUM($F$8:$F$10))/$F$11*$F$40)-($F$27*HWP$87/$D$7)-SUM($F$14:$F$26,$F$28:$F$33,$F$35:$F$36,$F$41))</f>
        <v>-533.82179022363027</v>
      </c>
      <c r="HWQ88" s="294">
        <f>(HWQ$87*$B101+SUM($F$8:$F$10)-((HWQ$87*$B101+SUM($F$8:$F$10))/$F$11*$F$40)-($F$27*HWQ$87/$D$7)-SUM($F$14:$F$26,$F$28:$F$33,$F$35:$F$36,$F$41))</f>
        <v>-533.82179022363027</v>
      </c>
      <c r="HWR88" s="294">
        <f>(HWR$87*$B101+SUM($F$8:$F$10)-((HWR$87*$B101+SUM($F$8:$F$10))/$F$11*$F$40)-($F$27*HWR$87/$D$7)-SUM($F$14:$F$26,$F$28:$F$33,$F$35:$F$36,$F$41))</f>
        <v>-533.82179022363027</v>
      </c>
      <c r="HWS88" s="294">
        <f>(HWS$87*$B101+SUM($F$8:$F$10)-((HWS$87*$B101+SUM($F$8:$F$10))/$F$11*$F$40)-($F$27*HWS$87/$D$7)-SUM($F$14:$F$26,$F$28:$F$33,$F$35:$F$36,$F$41))</f>
        <v>-533.82179022363027</v>
      </c>
      <c r="HWT88" s="294">
        <f>(HWT$87*$B101+SUM($F$8:$F$10)-((HWT$87*$B101+SUM($F$8:$F$10))/$F$11*$F$40)-($F$27*HWT$87/$D$7)-SUM($F$14:$F$26,$F$28:$F$33,$F$35:$F$36,$F$41))</f>
        <v>-533.82179022363027</v>
      </c>
      <c r="HWU88" s="294">
        <f>(HWU$87*$B101+SUM($F$8:$F$10)-((HWU$87*$B101+SUM($F$8:$F$10))/$F$11*$F$40)-($F$27*HWU$87/$D$7)-SUM($F$14:$F$26,$F$28:$F$33,$F$35:$F$36,$F$41))</f>
        <v>-533.82179022363027</v>
      </c>
      <c r="HWV88" s="294">
        <f>(HWV$87*$B101+SUM($F$8:$F$10)-((HWV$87*$B101+SUM($F$8:$F$10))/$F$11*$F$40)-($F$27*HWV$87/$D$7)-SUM($F$14:$F$26,$F$28:$F$33,$F$35:$F$36,$F$41))</f>
        <v>-533.82179022363027</v>
      </c>
      <c r="HWW88" s="294">
        <f>(HWW$87*$B101+SUM($F$8:$F$10)-((HWW$87*$B101+SUM($F$8:$F$10))/$F$11*$F$40)-($F$27*HWW$87/$D$7)-SUM($F$14:$F$26,$F$28:$F$33,$F$35:$F$36,$F$41))</f>
        <v>-533.82179022363027</v>
      </c>
      <c r="HWX88" s="294">
        <f>(HWX$87*$B101+SUM($F$8:$F$10)-((HWX$87*$B101+SUM($F$8:$F$10))/$F$11*$F$40)-($F$27*HWX$87/$D$7)-SUM($F$14:$F$26,$F$28:$F$33,$F$35:$F$36,$F$41))</f>
        <v>-533.82179022363027</v>
      </c>
      <c r="HWY88" s="294">
        <f>(HWY$87*$B101+SUM($F$8:$F$10)-((HWY$87*$B101+SUM($F$8:$F$10))/$F$11*$F$40)-($F$27*HWY$87/$D$7)-SUM($F$14:$F$26,$F$28:$F$33,$F$35:$F$36,$F$41))</f>
        <v>-533.82179022363027</v>
      </c>
      <c r="HWZ88" s="294">
        <f>(HWZ$87*$B101+SUM($F$8:$F$10)-((HWZ$87*$B101+SUM($F$8:$F$10))/$F$11*$F$40)-($F$27*HWZ$87/$D$7)-SUM($F$14:$F$26,$F$28:$F$33,$F$35:$F$36,$F$41))</f>
        <v>-533.82179022363027</v>
      </c>
      <c r="HXA88" s="294">
        <f>(HXA$87*$B101+SUM($F$8:$F$10)-((HXA$87*$B101+SUM($F$8:$F$10))/$F$11*$F$40)-($F$27*HXA$87/$D$7)-SUM($F$14:$F$26,$F$28:$F$33,$F$35:$F$36,$F$41))</f>
        <v>-533.82179022363027</v>
      </c>
      <c r="HXB88" s="294">
        <f>(HXB$87*$B101+SUM($F$8:$F$10)-((HXB$87*$B101+SUM($F$8:$F$10))/$F$11*$F$40)-($F$27*HXB$87/$D$7)-SUM($F$14:$F$26,$F$28:$F$33,$F$35:$F$36,$F$41))</f>
        <v>-533.82179022363027</v>
      </c>
      <c r="HXC88" s="294">
        <f>(HXC$87*$B101+SUM($F$8:$F$10)-((HXC$87*$B101+SUM($F$8:$F$10))/$F$11*$F$40)-($F$27*HXC$87/$D$7)-SUM($F$14:$F$26,$F$28:$F$33,$F$35:$F$36,$F$41))</f>
        <v>-533.82179022363027</v>
      </c>
      <c r="HXD88" s="294">
        <f>(HXD$87*$B101+SUM($F$8:$F$10)-((HXD$87*$B101+SUM($F$8:$F$10))/$F$11*$F$40)-($F$27*HXD$87/$D$7)-SUM($F$14:$F$26,$F$28:$F$33,$F$35:$F$36,$F$41))</f>
        <v>-533.82179022363027</v>
      </c>
      <c r="HXE88" s="294">
        <f>(HXE$87*$B101+SUM($F$8:$F$10)-((HXE$87*$B101+SUM($F$8:$F$10))/$F$11*$F$40)-($F$27*HXE$87/$D$7)-SUM($F$14:$F$26,$F$28:$F$33,$F$35:$F$36,$F$41))</f>
        <v>-533.82179022363027</v>
      </c>
      <c r="HXF88" s="294">
        <f>(HXF$87*$B101+SUM($F$8:$F$10)-((HXF$87*$B101+SUM($F$8:$F$10))/$F$11*$F$40)-($F$27*HXF$87/$D$7)-SUM($F$14:$F$26,$F$28:$F$33,$F$35:$F$36,$F$41))</f>
        <v>-533.82179022363027</v>
      </c>
      <c r="HXG88" s="294">
        <f>(HXG$87*$B101+SUM($F$8:$F$10)-((HXG$87*$B101+SUM($F$8:$F$10))/$F$11*$F$40)-($F$27*HXG$87/$D$7)-SUM($F$14:$F$26,$F$28:$F$33,$F$35:$F$36,$F$41))</f>
        <v>-533.82179022363027</v>
      </c>
      <c r="HXH88" s="294">
        <f>(HXH$87*$B101+SUM($F$8:$F$10)-((HXH$87*$B101+SUM($F$8:$F$10))/$F$11*$F$40)-($F$27*HXH$87/$D$7)-SUM($F$14:$F$26,$F$28:$F$33,$F$35:$F$36,$F$41))</f>
        <v>-533.82179022363027</v>
      </c>
      <c r="HXI88" s="294">
        <f>(HXI$87*$B101+SUM($F$8:$F$10)-((HXI$87*$B101+SUM($F$8:$F$10))/$F$11*$F$40)-($F$27*HXI$87/$D$7)-SUM($F$14:$F$26,$F$28:$F$33,$F$35:$F$36,$F$41))</f>
        <v>-533.82179022363027</v>
      </c>
      <c r="HXJ88" s="294">
        <f>(HXJ$87*$B101+SUM($F$8:$F$10)-((HXJ$87*$B101+SUM($F$8:$F$10))/$F$11*$F$40)-($F$27*HXJ$87/$D$7)-SUM($F$14:$F$26,$F$28:$F$33,$F$35:$F$36,$F$41))</f>
        <v>-533.82179022363027</v>
      </c>
      <c r="HXK88" s="294">
        <f>(HXK$87*$B101+SUM($F$8:$F$10)-((HXK$87*$B101+SUM($F$8:$F$10))/$F$11*$F$40)-($F$27*HXK$87/$D$7)-SUM($F$14:$F$26,$F$28:$F$33,$F$35:$F$36,$F$41))</f>
        <v>-533.82179022363027</v>
      </c>
      <c r="HXL88" s="294">
        <f>(HXL$87*$B101+SUM($F$8:$F$10)-((HXL$87*$B101+SUM($F$8:$F$10))/$F$11*$F$40)-($F$27*HXL$87/$D$7)-SUM($F$14:$F$26,$F$28:$F$33,$F$35:$F$36,$F$41))</f>
        <v>-533.82179022363027</v>
      </c>
      <c r="HXM88" s="294">
        <f>(HXM$87*$B101+SUM($F$8:$F$10)-((HXM$87*$B101+SUM($F$8:$F$10))/$F$11*$F$40)-($F$27*HXM$87/$D$7)-SUM($F$14:$F$26,$F$28:$F$33,$F$35:$F$36,$F$41))</f>
        <v>-533.82179022363027</v>
      </c>
      <c r="HXN88" s="294">
        <f>(HXN$87*$B101+SUM($F$8:$F$10)-((HXN$87*$B101+SUM($F$8:$F$10))/$F$11*$F$40)-($F$27*HXN$87/$D$7)-SUM($F$14:$F$26,$F$28:$F$33,$F$35:$F$36,$F$41))</f>
        <v>-533.82179022363027</v>
      </c>
      <c r="HXO88" s="294">
        <f>(HXO$87*$B101+SUM($F$8:$F$10)-((HXO$87*$B101+SUM($F$8:$F$10))/$F$11*$F$40)-($F$27*HXO$87/$D$7)-SUM($F$14:$F$26,$F$28:$F$33,$F$35:$F$36,$F$41))</f>
        <v>-533.82179022363027</v>
      </c>
      <c r="HXP88" s="294">
        <f>(HXP$87*$B101+SUM($F$8:$F$10)-((HXP$87*$B101+SUM($F$8:$F$10))/$F$11*$F$40)-($F$27*HXP$87/$D$7)-SUM($F$14:$F$26,$F$28:$F$33,$F$35:$F$36,$F$41))</f>
        <v>-533.82179022363027</v>
      </c>
      <c r="HXQ88" s="294">
        <f>(HXQ$87*$B101+SUM($F$8:$F$10)-((HXQ$87*$B101+SUM($F$8:$F$10))/$F$11*$F$40)-($F$27*HXQ$87/$D$7)-SUM($F$14:$F$26,$F$28:$F$33,$F$35:$F$36,$F$41))</f>
        <v>-533.82179022363027</v>
      </c>
      <c r="HXR88" s="294">
        <f>(HXR$87*$B101+SUM($F$8:$F$10)-((HXR$87*$B101+SUM($F$8:$F$10))/$F$11*$F$40)-($F$27*HXR$87/$D$7)-SUM($F$14:$F$26,$F$28:$F$33,$F$35:$F$36,$F$41))</f>
        <v>-533.82179022363027</v>
      </c>
      <c r="HXS88" s="294">
        <f>(HXS$87*$B101+SUM($F$8:$F$10)-((HXS$87*$B101+SUM($F$8:$F$10))/$F$11*$F$40)-($F$27*HXS$87/$D$7)-SUM($F$14:$F$26,$F$28:$F$33,$F$35:$F$36,$F$41))</f>
        <v>-533.82179022363027</v>
      </c>
      <c r="HXT88" s="294">
        <f>(HXT$87*$B101+SUM($F$8:$F$10)-((HXT$87*$B101+SUM($F$8:$F$10))/$F$11*$F$40)-($F$27*HXT$87/$D$7)-SUM($F$14:$F$26,$F$28:$F$33,$F$35:$F$36,$F$41))</f>
        <v>-533.82179022363027</v>
      </c>
      <c r="HXU88" s="294">
        <f>(HXU$87*$B101+SUM($F$8:$F$10)-((HXU$87*$B101+SUM($F$8:$F$10))/$F$11*$F$40)-($F$27*HXU$87/$D$7)-SUM($F$14:$F$26,$F$28:$F$33,$F$35:$F$36,$F$41))</f>
        <v>-533.82179022363027</v>
      </c>
      <c r="HXV88" s="294">
        <f>(HXV$87*$B101+SUM($F$8:$F$10)-((HXV$87*$B101+SUM($F$8:$F$10))/$F$11*$F$40)-($F$27*HXV$87/$D$7)-SUM($F$14:$F$26,$F$28:$F$33,$F$35:$F$36,$F$41))</f>
        <v>-533.82179022363027</v>
      </c>
      <c r="HXW88" s="294">
        <f>(HXW$87*$B101+SUM($F$8:$F$10)-((HXW$87*$B101+SUM($F$8:$F$10))/$F$11*$F$40)-($F$27*HXW$87/$D$7)-SUM($F$14:$F$26,$F$28:$F$33,$F$35:$F$36,$F$41))</f>
        <v>-533.82179022363027</v>
      </c>
      <c r="HXX88" s="294">
        <f>(HXX$87*$B101+SUM($F$8:$F$10)-((HXX$87*$B101+SUM($F$8:$F$10))/$F$11*$F$40)-($F$27*HXX$87/$D$7)-SUM($F$14:$F$26,$F$28:$F$33,$F$35:$F$36,$F$41))</f>
        <v>-533.82179022363027</v>
      </c>
      <c r="HXY88" s="294">
        <f>(HXY$87*$B101+SUM($F$8:$F$10)-((HXY$87*$B101+SUM($F$8:$F$10))/$F$11*$F$40)-($F$27*HXY$87/$D$7)-SUM($F$14:$F$26,$F$28:$F$33,$F$35:$F$36,$F$41))</f>
        <v>-533.82179022363027</v>
      </c>
      <c r="HXZ88" s="294">
        <f>(HXZ$87*$B101+SUM($F$8:$F$10)-((HXZ$87*$B101+SUM($F$8:$F$10))/$F$11*$F$40)-($F$27*HXZ$87/$D$7)-SUM($F$14:$F$26,$F$28:$F$33,$F$35:$F$36,$F$41))</f>
        <v>-533.82179022363027</v>
      </c>
      <c r="HYA88" s="294">
        <f>(HYA$87*$B101+SUM($F$8:$F$10)-((HYA$87*$B101+SUM($F$8:$F$10))/$F$11*$F$40)-($F$27*HYA$87/$D$7)-SUM($F$14:$F$26,$F$28:$F$33,$F$35:$F$36,$F$41))</f>
        <v>-533.82179022363027</v>
      </c>
      <c r="HYB88" s="294">
        <f>(HYB$87*$B101+SUM($F$8:$F$10)-((HYB$87*$B101+SUM($F$8:$F$10))/$F$11*$F$40)-($F$27*HYB$87/$D$7)-SUM($F$14:$F$26,$F$28:$F$33,$F$35:$F$36,$F$41))</f>
        <v>-533.82179022363027</v>
      </c>
      <c r="HYC88" s="294">
        <f>(HYC$87*$B101+SUM($F$8:$F$10)-((HYC$87*$B101+SUM($F$8:$F$10))/$F$11*$F$40)-($F$27*HYC$87/$D$7)-SUM($F$14:$F$26,$F$28:$F$33,$F$35:$F$36,$F$41))</f>
        <v>-533.82179022363027</v>
      </c>
      <c r="HYD88" s="294">
        <f>(HYD$87*$B101+SUM($F$8:$F$10)-((HYD$87*$B101+SUM($F$8:$F$10))/$F$11*$F$40)-($F$27*HYD$87/$D$7)-SUM($F$14:$F$26,$F$28:$F$33,$F$35:$F$36,$F$41))</f>
        <v>-533.82179022363027</v>
      </c>
      <c r="HYE88" s="294">
        <f>(HYE$87*$B101+SUM($F$8:$F$10)-((HYE$87*$B101+SUM($F$8:$F$10))/$F$11*$F$40)-($F$27*HYE$87/$D$7)-SUM($F$14:$F$26,$F$28:$F$33,$F$35:$F$36,$F$41))</f>
        <v>-533.82179022363027</v>
      </c>
      <c r="HYF88" s="294">
        <f>(HYF$87*$B101+SUM($F$8:$F$10)-((HYF$87*$B101+SUM($F$8:$F$10))/$F$11*$F$40)-($F$27*HYF$87/$D$7)-SUM($F$14:$F$26,$F$28:$F$33,$F$35:$F$36,$F$41))</f>
        <v>-533.82179022363027</v>
      </c>
      <c r="HYG88" s="294">
        <f>(HYG$87*$B101+SUM($F$8:$F$10)-((HYG$87*$B101+SUM($F$8:$F$10))/$F$11*$F$40)-($F$27*HYG$87/$D$7)-SUM($F$14:$F$26,$F$28:$F$33,$F$35:$F$36,$F$41))</f>
        <v>-533.82179022363027</v>
      </c>
      <c r="HYH88" s="294">
        <f>(HYH$87*$B101+SUM($F$8:$F$10)-((HYH$87*$B101+SUM($F$8:$F$10))/$F$11*$F$40)-($F$27*HYH$87/$D$7)-SUM($F$14:$F$26,$F$28:$F$33,$F$35:$F$36,$F$41))</f>
        <v>-533.82179022363027</v>
      </c>
      <c r="HYI88" s="294">
        <f>(HYI$87*$B101+SUM($F$8:$F$10)-((HYI$87*$B101+SUM($F$8:$F$10))/$F$11*$F$40)-($F$27*HYI$87/$D$7)-SUM($F$14:$F$26,$F$28:$F$33,$F$35:$F$36,$F$41))</f>
        <v>-533.82179022363027</v>
      </c>
      <c r="HYJ88" s="294">
        <f>(HYJ$87*$B101+SUM($F$8:$F$10)-((HYJ$87*$B101+SUM($F$8:$F$10))/$F$11*$F$40)-($F$27*HYJ$87/$D$7)-SUM($F$14:$F$26,$F$28:$F$33,$F$35:$F$36,$F$41))</f>
        <v>-533.82179022363027</v>
      </c>
      <c r="HYK88" s="294">
        <f>(HYK$87*$B101+SUM($F$8:$F$10)-((HYK$87*$B101+SUM($F$8:$F$10))/$F$11*$F$40)-($F$27*HYK$87/$D$7)-SUM($F$14:$F$26,$F$28:$F$33,$F$35:$F$36,$F$41))</f>
        <v>-533.82179022363027</v>
      </c>
      <c r="HYL88" s="294">
        <f>(HYL$87*$B101+SUM($F$8:$F$10)-((HYL$87*$B101+SUM($F$8:$F$10))/$F$11*$F$40)-($F$27*HYL$87/$D$7)-SUM($F$14:$F$26,$F$28:$F$33,$F$35:$F$36,$F$41))</f>
        <v>-533.82179022363027</v>
      </c>
      <c r="HYM88" s="294">
        <f>(HYM$87*$B101+SUM($F$8:$F$10)-((HYM$87*$B101+SUM($F$8:$F$10))/$F$11*$F$40)-($F$27*HYM$87/$D$7)-SUM($F$14:$F$26,$F$28:$F$33,$F$35:$F$36,$F$41))</f>
        <v>-533.82179022363027</v>
      </c>
      <c r="HYN88" s="294">
        <f>(HYN$87*$B101+SUM($F$8:$F$10)-((HYN$87*$B101+SUM($F$8:$F$10))/$F$11*$F$40)-($F$27*HYN$87/$D$7)-SUM($F$14:$F$26,$F$28:$F$33,$F$35:$F$36,$F$41))</f>
        <v>-533.82179022363027</v>
      </c>
      <c r="HYO88" s="294">
        <f>(HYO$87*$B101+SUM($F$8:$F$10)-((HYO$87*$B101+SUM($F$8:$F$10))/$F$11*$F$40)-($F$27*HYO$87/$D$7)-SUM($F$14:$F$26,$F$28:$F$33,$F$35:$F$36,$F$41))</f>
        <v>-533.82179022363027</v>
      </c>
      <c r="HYP88" s="294">
        <f>(HYP$87*$B101+SUM($F$8:$F$10)-((HYP$87*$B101+SUM($F$8:$F$10))/$F$11*$F$40)-($F$27*HYP$87/$D$7)-SUM($F$14:$F$26,$F$28:$F$33,$F$35:$F$36,$F$41))</f>
        <v>-533.82179022363027</v>
      </c>
      <c r="HYQ88" s="294">
        <f>(HYQ$87*$B101+SUM($F$8:$F$10)-((HYQ$87*$B101+SUM($F$8:$F$10))/$F$11*$F$40)-($F$27*HYQ$87/$D$7)-SUM($F$14:$F$26,$F$28:$F$33,$F$35:$F$36,$F$41))</f>
        <v>-533.82179022363027</v>
      </c>
      <c r="HYR88" s="294">
        <f>(HYR$87*$B101+SUM($F$8:$F$10)-((HYR$87*$B101+SUM($F$8:$F$10))/$F$11*$F$40)-($F$27*HYR$87/$D$7)-SUM($F$14:$F$26,$F$28:$F$33,$F$35:$F$36,$F$41))</f>
        <v>-533.82179022363027</v>
      </c>
      <c r="HYS88" s="294">
        <f>(HYS$87*$B101+SUM($F$8:$F$10)-((HYS$87*$B101+SUM($F$8:$F$10))/$F$11*$F$40)-($F$27*HYS$87/$D$7)-SUM($F$14:$F$26,$F$28:$F$33,$F$35:$F$36,$F$41))</f>
        <v>-533.82179022363027</v>
      </c>
      <c r="HYT88" s="294">
        <f>(HYT$87*$B101+SUM($F$8:$F$10)-((HYT$87*$B101+SUM($F$8:$F$10))/$F$11*$F$40)-($F$27*HYT$87/$D$7)-SUM($F$14:$F$26,$F$28:$F$33,$F$35:$F$36,$F$41))</f>
        <v>-533.82179022363027</v>
      </c>
      <c r="HYU88" s="294">
        <f>(HYU$87*$B101+SUM($F$8:$F$10)-((HYU$87*$B101+SUM($F$8:$F$10))/$F$11*$F$40)-($F$27*HYU$87/$D$7)-SUM($F$14:$F$26,$F$28:$F$33,$F$35:$F$36,$F$41))</f>
        <v>-533.82179022363027</v>
      </c>
      <c r="HYV88" s="294">
        <f>(HYV$87*$B101+SUM($F$8:$F$10)-((HYV$87*$B101+SUM($F$8:$F$10))/$F$11*$F$40)-($F$27*HYV$87/$D$7)-SUM($F$14:$F$26,$F$28:$F$33,$F$35:$F$36,$F$41))</f>
        <v>-533.82179022363027</v>
      </c>
      <c r="HYW88" s="294">
        <f>(HYW$87*$B101+SUM($F$8:$F$10)-((HYW$87*$B101+SUM($F$8:$F$10))/$F$11*$F$40)-($F$27*HYW$87/$D$7)-SUM($F$14:$F$26,$F$28:$F$33,$F$35:$F$36,$F$41))</f>
        <v>-533.82179022363027</v>
      </c>
      <c r="HYX88" s="294">
        <f>(HYX$87*$B101+SUM($F$8:$F$10)-((HYX$87*$B101+SUM($F$8:$F$10))/$F$11*$F$40)-($F$27*HYX$87/$D$7)-SUM($F$14:$F$26,$F$28:$F$33,$F$35:$F$36,$F$41))</f>
        <v>-533.82179022363027</v>
      </c>
      <c r="HYY88" s="294">
        <f>(HYY$87*$B101+SUM($F$8:$F$10)-((HYY$87*$B101+SUM($F$8:$F$10))/$F$11*$F$40)-($F$27*HYY$87/$D$7)-SUM($F$14:$F$26,$F$28:$F$33,$F$35:$F$36,$F$41))</f>
        <v>-533.82179022363027</v>
      </c>
      <c r="HYZ88" s="294">
        <f>(HYZ$87*$B101+SUM($F$8:$F$10)-((HYZ$87*$B101+SUM($F$8:$F$10))/$F$11*$F$40)-($F$27*HYZ$87/$D$7)-SUM($F$14:$F$26,$F$28:$F$33,$F$35:$F$36,$F$41))</f>
        <v>-533.82179022363027</v>
      </c>
      <c r="HZA88" s="294">
        <f>(HZA$87*$B101+SUM($F$8:$F$10)-((HZA$87*$B101+SUM($F$8:$F$10))/$F$11*$F$40)-($F$27*HZA$87/$D$7)-SUM($F$14:$F$26,$F$28:$F$33,$F$35:$F$36,$F$41))</f>
        <v>-533.82179022363027</v>
      </c>
      <c r="HZB88" s="294">
        <f>(HZB$87*$B101+SUM($F$8:$F$10)-((HZB$87*$B101+SUM($F$8:$F$10))/$F$11*$F$40)-($F$27*HZB$87/$D$7)-SUM($F$14:$F$26,$F$28:$F$33,$F$35:$F$36,$F$41))</f>
        <v>-533.82179022363027</v>
      </c>
      <c r="HZC88" s="294">
        <f>(HZC$87*$B101+SUM($F$8:$F$10)-((HZC$87*$B101+SUM($F$8:$F$10))/$F$11*$F$40)-($F$27*HZC$87/$D$7)-SUM($F$14:$F$26,$F$28:$F$33,$F$35:$F$36,$F$41))</f>
        <v>-533.82179022363027</v>
      </c>
      <c r="HZD88" s="294">
        <f>(HZD$87*$B101+SUM($F$8:$F$10)-((HZD$87*$B101+SUM($F$8:$F$10))/$F$11*$F$40)-($F$27*HZD$87/$D$7)-SUM($F$14:$F$26,$F$28:$F$33,$F$35:$F$36,$F$41))</f>
        <v>-533.82179022363027</v>
      </c>
      <c r="HZE88" s="294">
        <f>(HZE$87*$B101+SUM($F$8:$F$10)-((HZE$87*$B101+SUM($F$8:$F$10))/$F$11*$F$40)-($F$27*HZE$87/$D$7)-SUM($F$14:$F$26,$F$28:$F$33,$F$35:$F$36,$F$41))</f>
        <v>-533.82179022363027</v>
      </c>
      <c r="HZF88" s="294">
        <f>(HZF$87*$B101+SUM($F$8:$F$10)-((HZF$87*$B101+SUM($F$8:$F$10))/$F$11*$F$40)-($F$27*HZF$87/$D$7)-SUM($F$14:$F$26,$F$28:$F$33,$F$35:$F$36,$F$41))</f>
        <v>-533.82179022363027</v>
      </c>
      <c r="HZG88" s="294">
        <f>(HZG$87*$B101+SUM($F$8:$F$10)-((HZG$87*$B101+SUM($F$8:$F$10))/$F$11*$F$40)-($F$27*HZG$87/$D$7)-SUM($F$14:$F$26,$F$28:$F$33,$F$35:$F$36,$F$41))</f>
        <v>-533.82179022363027</v>
      </c>
      <c r="HZH88" s="294">
        <f>(HZH$87*$B101+SUM($F$8:$F$10)-((HZH$87*$B101+SUM($F$8:$F$10))/$F$11*$F$40)-($F$27*HZH$87/$D$7)-SUM($F$14:$F$26,$F$28:$F$33,$F$35:$F$36,$F$41))</f>
        <v>-533.82179022363027</v>
      </c>
      <c r="HZI88" s="294">
        <f>(HZI$87*$B101+SUM($F$8:$F$10)-((HZI$87*$B101+SUM($F$8:$F$10))/$F$11*$F$40)-($F$27*HZI$87/$D$7)-SUM($F$14:$F$26,$F$28:$F$33,$F$35:$F$36,$F$41))</f>
        <v>-533.82179022363027</v>
      </c>
      <c r="HZJ88" s="294">
        <f>(HZJ$87*$B101+SUM($F$8:$F$10)-((HZJ$87*$B101+SUM($F$8:$F$10))/$F$11*$F$40)-($F$27*HZJ$87/$D$7)-SUM($F$14:$F$26,$F$28:$F$33,$F$35:$F$36,$F$41))</f>
        <v>-533.82179022363027</v>
      </c>
      <c r="HZK88" s="294">
        <f>(HZK$87*$B101+SUM($F$8:$F$10)-((HZK$87*$B101+SUM($F$8:$F$10))/$F$11*$F$40)-($F$27*HZK$87/$D$7)-SUM($F$14:$F$26,$F$28:$F$33,$F$35:$F$36,$F$41))</f>
        <v>-533.82179022363027</v>
      </c>
      <c r="HZL88" s="294">
        <f>(HZL$87*$B101+SUM($F$8:$F$10)-((HZL$87*$B101+SUM($F$8:$F$10))/$F$11*$F$40)-($F$27*HZL$87/$D$7)-SUM($F$14:$F$26,$F$28:$F$33,$F$35:$F$36,$F$41))</f>
        <v>-533.82179022363027</v>
      </c>
      <c r="HZM88" s="294">
        <f>(HZM$87*$B101+SUM($F$8:$F$10)-((HZM$87*$B101+SUM($F$8:$F$10))/$F$11*$F$40)-($F$27*HZM$87/$D$7)-SUM($F$14:$F$26,$F$28:$F$33,$F$35:$F$36,$F$41))</f>
        <v>-533.82179022363027</v>
      </c>
      <c r="HZN88" s="294">
        <f>(HZN$87*$B101+SUM($F$8:$F$10)-((HZN$87*$B101+SUM($F$8:$F$10))/$F$11*$F$40)-($F$27*HZN$87/$D$7)-SUM($F$14:$F$26,$F$28:$F$33,$F$35:$F$36,$F$41))</f>
        <v>-533.82179022363027</v>
      </c>
      <c r="HZO88" s="294">
        <f>(HZO$87*$B101+SUM($F$8:$F$10)-((HZO$87*$B101+SUM($F$8:$F$10))/$F$11*$F$40)-($F$27*HZO$87/$D$7)-SUM($F$14:$F$26,$F$28:$F$33,$F$35:$F$36,$F$41))</f>
        <v>-533.82179022363027</v>
      </c>
      <c r="HZP88" s="294">
        <f>(HZP$87*$B101+SUM($F$8:$F$10)-((HZP$87*$B101+SUM($F$8:$F$10))/$F$11*$F$40)-($F$27*HZP$87/$D$7)-SUM($F$14:$F$26,$F$28:$F$33,$F$35:$F$36,$F$41))</f>
        <v>-533.82179022363027</v>
      </c>
      <c r="HZQ88" s="294">
        <f>(HZQ$87*$B101+SUM($F$8:$F$10)-((HZQ$87*$B101+SUM($F$8:$F$10))/$F$11*$F$40)-($F$27*HZQ$87/$D$7)-SUM($F$14:$F$26,$F$28:$F$33,$F$35:$F$36,$F$41))</f>
        <v>-533.82179022363027</v>
      </c>
      <c r="HZR88" s="294">
        <f>(HZR$87*$B101+SUM($F$8:$F$10)-((HZR$87*$B101+SUM($F$8:$F$10))/$F$11*$F$40)-($F$27*HZR$87/$D$7)-SUM($F$14:$F$26,$F$28:$F$33,$F$35:$F$36,$F$41))</f>
        <v>-533.82179022363027</v>
      </c>
      <c r="HZS88" s="294">
        <f>(HZS$87*$B101+SUM($F$8:$F$10)-((HZS$87*$B101+SUM($F$8:$F$10))/$F$11*$F$40)-($F$27*HZS$87/$D$7)-SUM($F$14:$F$26,$F$28:$F$33,$F$35:$F$36,$F$41))</f>
        <v>-533.82179022363027</v>
      </c>
      <c r="HZT88" s="294">
        <f>(HZT$87*$B101+SUM($F$8:$F$10)-((HZT$87*$B101+SUM($F$8:$F$10))/$F$11*$F$40)-($F$27*HZT$87/$D$7)-SUM($F$14:$F$26,$F$28:$F$33,$F$35:$F$36,$F$41))</f>
        <v>-533.82179022363027</v>
      </c>
      <c r="HZU88" s="294">
        <f>(HZU$87*$B101+SUM($F$8:$F$10)-((HZU$87*$B101+SUM($F$8:$F$10))/$F$11*$F$40)-($F$27*HZU$87/$D$7)-SUM($F$14:$F$26,$F$28:$F$33,$F$35:$F$36,$F$41))</f>
        <v>-533.82179022363027</v>
      </c>
      <c r="HZV88" s="294">
        <f>(HZV$87*$B101+SUM($F$8:$F$10)-((HZV$87*$B101+SUM($F$8:$F$10))/$F$11*$F$40)-($F$27*HZV$87/$D$7)-SUM($F$14:$F$26,$F$28:$F$33,$F$35:$F$36,$F$41))</f>
        <v>-533.82179022363027</v>
      </c>
      <c r="HZW88" s="294">
        <f>(HZW$87*$B101+SUM($F$8:$F$10)-((HZW$87*$B101+SUM($F$8:$F$10))/$F$11*$F$40)-($F$27*HZW$87/$D$7)-SUM($F$14:$F$26,$F$28:$F$33,$F$35:$F$36,$F$41))</f>
        <v>-533.82179022363027</v>
      </c>
      <c r="HZX88" s="294">
        <f>(HZX$87*$B101+SUM($F$8:$F$10)-((HZX$87*$B101+SUM($F$8:$F$10))/$F$11*$F$40)-($F$27*HZX$87/$D$7)-SUM($F$14:$F$26,$F$28:$F$33,$F$35:$F$36,$F$41))</f>
        <v>-533.82179022363027</v>
      </c>
      <c r="HZY88" s="294">
        <f>(HZY$87*$B101+SUM($F$8:$F$10)-((HZY$87*$B101+SUM($F$8:$F$10))/$F$11*$F$40)-($F$27*HZY$87/$D$7)-SUM($F$14:$F$26,$F$28:$F$33,$F$35:$F$36,$F$41))</f>
        <v>-533.82179022363027</v>
      </c>
      <c r="HZZ88" s="294">
        <f>(HZZ$87*$B101+SUM($F$8:$F$10)-((HZZ$87*$B101+SUM($F$8:$F$10))/$F$11*$F$40)-($F$27*HZZ$87/$D$7)-SUM($F$14:$F$26,$F$28:$F$33,$F$35:$F$36,$F$41))</f>
        <v>-533.82179022363027</v>
      </c>
      <c r="IAA88" s="294">
        <f>(IAA$87*$B101+SUM($F$8:$F$10)-((IAA$87*$B101+SUM($F$8:$F$10))/$F$11*$F$40)-($F$27*IAA$87/$D$7)-SUM($F$14:$F$26,$F$28:$F$33,$F$35:$F$36,$F$41))</f>
        <v>-533.82179022363027</v>
      </c>
      <c r="IAB88" s="294">
        <f>(IAB$87*$B101+SUM($F$8:$F$10)-((IAB$87*$B101+SUM($F$8:$F$10))/$F$11*$F$40)-($F$27*IAB$87/$D$7)-SUM($F$14:$F$26,$F$28:$F$33,$F$35:$F$36,$F$41))</f>
        <v>-533.82179022363027</v>
      </c>
      <c r="IAC88" s="294">
        <f>(IAC$87*$B101+SUM($F$8:$F$10)-((IAC$87*$B101+SUM($F$8:$F$10))/$F$11*$F$40)-($F$27*IAC$87/$D$7)-SUM($F$14:$F$26,$F$28:$F$33,$F$35:$F$36,$F$41))</f>
        <v>-533.82179022363027</v>
      </c>
      <c r="IAD88" s="294">
        <f>(IAD$87*$B101+SUM($F$8:$F$10)-((IAD$87*$B101+SUM($F$8:$F$10))/$F$11*$F$40)-($F$27*IAD$87/$D$7)-SUM($F$14:$F$26,$F$28:$F$33,$F$35:$F$36,$F$41))</f>
        <v>-533.82179022363027</v>
      </c>
      <c r="IAE88" s="294">
        <f>(IAE$87*$B101+SUM($F$8:$F$10)-((IAE$87*$B101+SUM($F$8:$F$10))/$F$11*$F$40)-($F$27*IAE$87/$D$7)-SUM($F$14:$F$26,$F$28:$F$33,$F$35:$F$36,$F$41))</f>
        <v>-533.82179022363027</v>
      </c>
      <c r="IAF88" s="294">
        <f>(IAF$87*$B101+SUM($F$8:$F$10)-((IAF$87*$B101+SUM($F$8:$F$10))/$F$11*$F$40)-($F$27*IAF$87/$D$7)-SUM($F$14:$F$26,$F$28:$F$33,$F$35:$F$36,$F$41))</f>
        <v>-533.82179022363027</v>
      </c>
      <c r="IAG88" s="294">
        <f>(IAG$87*$B101+SUM($F$8:$F$10)-((IAG$87*$B101+SUM($F$8:$F$10))/$F$11*$F$40)-($F$27*IAG$87/$D$7)-SUM($F$14:$F$26,$F$28:$F$33,$F$35:$F$36,$F$41))</f>
        <v>-533.82179022363027</v>
      </c>
      <c r="IAH88" s="294">
        <f>(IAH$87*$B101+SUM($F$8:$F$10)-((IAH$87*$B101+SUM($F$8:$F$10))/$F$11*$F$40)-($F$27*IAH$87/$D$7)-SUM($F$14:$F$26,$F$28:$F$33,$F$35:$F$36,$F$41))</f>
        <v>-533.82179022363027</v>
      </c>
      <c r="IAI88" s="294">
        <f>(IAI$87*$B101+SUM($F$8:$F$10)-((IAI$87*$B101+SUM($F$8:$F$10))/$F$11*$F$40)-($F$27*IAI$87/$D$7)-SUM($F$14:$F$26,$F$28:$F$33,$F$35:$F$36,$F$41))</f>
        <v>-533.82179022363027</v>
      </c>
      <c r="IAJ88" s="294">
        <f>(IAJ$87*$B101+SUM($F$8:$F$10)-((IAJ$87*$B101+SUM($F$8:$F$10))/$F$11*$F$40)-($F$27*IAJ$87/$D$7)-SUM($F$14:$F$26,$F$28:$F$33,$F$35:$F$36,$F$41))</f>
        <v>-533.82179022363027</v>
      </c>
      <c r="IAK88" s="294">
        <f>(IAK$87*$B101+SUM($F$8:$F$10)-((IAK$87*$B101+SUM($F$8:$F$10))/$F$11*$F$40)-($F$27*IAK$87/$D$7)-SUM($F$14:$F$26,$F$28:$F$33,$F$35:$F$36,$F$41))</f>
        <v>-533.82179022363027</v>
      </c>
      <c r="IAL88" s="294">
        <f>(IAL$87*$B101+SUM($F$8:$F$10)-((IAL$87*$B101+SUM($F$8:$F$10))/$F$11*$F$40)-($F$27*IAL$87/$D$7)-SUM($F$14:$F$26,$F$28:$F$33,$F$35:$F$36,$F$41))</f>
        <v>-533.82179022363027</v>
      </c>
      <c r="IAM88" s="294">
        <f>(IAM$87*$B101+SUM($F$8:$F$10)-((IAM$87*$B101+SUM($F$8:$F$10))/$F$11*$F$40)-($F$27*IAM$87/$D$7)-SUM($F$14:$F$26,$F$28:$F$33,$F$35:$F$36,$F$41))</f>
        <v>-533.82179022363027</v>
      </c>
      <c r="IAN88" s="294">
        <f>(IAN$87*$B101+SUM($F$8:$F$10)-((IAN$87*$B101+SUM($F$8:$F$10))/$F$11*$F$40)-($F$27*IAN$87/$D$7)-SUM($F$14:$F$26,$F$28:$F$33,$F$35:$F$36,$F$41))</f>
        <v>-533.82179022363027</v>
      </c>
      <c r="IAO88" s="294">
        <f>(IAO$87*$B101+SUM($F$8:$F$10)-((IAO$87*$B101+SUM($F$8:$F$10))/$F$11*$F$40)-($F$27*IAO$87/$D$7)-SUM($F$14:$F$26,$F$28:$F$33,$F$35:$F$36,$F$41))</f>
        <v>-533.82179022363027</v>
      </c>
      <c r="IAP88" s="294">
        <f>(IAP$87*$B101+SUM($F$8:$F$10)-((IAP$87*$B101+SUM($F$8:$F$10))/$F$11*$F$40)-($F$27*IAP$87/$D$7)-SUM($F$14:$F$26,$F$28:$F$33,$F$35:$F$36,$F$41))</f>
        <v>-533.82179022363027</v>
      </c>
      <c r="IAQ88" s="294">
        <f>(IAQ$87*$B101+SUM($F$8:$F$10)-((IAQ$87*$B101+SUM($F$8:$F$10))/$F$11*$F$40)-($F$27*IAQ$87/$D$7)-SUM($F$14:$F$26,$F$28:$F$33,$F$35:$F$36,$F$41))</f>
        <v>-533.82179022363027</v>
      </c>
      <c r="IAR88" s="294">
        <f>(IAR$87*$B101+SUM($F$8:$F$10)-((IAR$87*$B101+SUM($F$8:$F$10))/$F$11*$F$40)-($F$27*IAR$87/$D$7)-SUM($F$14:$F$26,$F$28:$F$33,$F$35:$F$36,$F$41))</f>
        <v>-533.82179022363027</v>
      </c>
      <c r="IAS88" s="294">
        <f>(IAS$87*$B101+SUM($F$8:$F$10)-((IAS$87*$B101+SUM($F$8:$F$10))/$F$11*$F$40)-($F$27*IAS$87/$D$7)-SUM($F$14:$F$26,$F$28:$F$33,$F$35:$F$36,$F$41))</f>
        <v>-533.82179022363027</v>
      </c>
      <c r="IAT88" s="294">
        <f>(IAT$87*$B101+SUM($F$8:$F$10)-((IAT$87*$B101+SUM($F$8:$F$10))/$F$11*$F$40)-($F$27*IAT$87/$D$7)-SUM($F$14:$F$26,$F$28:$F$33,$F$35:$F$36,$F$41))</f>
        <v>-533.82179022363027</v>
      </c>
      <c r="IAU88" s="294">
        <f>(IAU$87*$B101+SUM($F$8:$F$10)-((IAU$87*$B101+SUM($F$8:$F$10))/$F$11*$F$40)-($F$27*IAU$87/$D$7)-SUM($F$14:$F$26,$F$28:$F$33,$F$35:$F$36,$F$41))</f>
        <v>-533.82179022363027</v>
      </c>
      <c r="IAV88" s="294">
        <f>(IAV$87*$B101+SUM($F$8:$F$10)-((IAV$87*$B101+SUM($F$8:$F$10))/$F$11*$F$40)-($F$27*IAV$87/$D$7)-SUM($F$14:$F$26,$F$28:$F$33,$F$35:$F$36,$F$41))</f>
        <v>-533.82179022363027</v>
      </c>
      <c r="IAW88" s="294">
        <f>(IAW$87*$B101+SUM($F$8:$F$10)-((IAW$87*$B101+SUM($F$8:$F$10))/$F$11*$F$40)-($F$27*IAW$87/$D$7)-SUM($F$14:$F$26,$F$28:$F$33,$F$35:$F$36,$F$41))</f>
        <v>-533.82179022363027</v>
      </c>
      <c r="IAX88" s="294">
        <f>(IAX$87*$B101+SUM($F$8:$F$10)-((IAX$87*$B101+SUM($F$8:$F$10))/$F$11*$F$40)-($F$27*IAX$87/$D$7)-SUM($F$14:$F$26,$F$28:$F$33,$F$35:$F$36,$F$41))</f>
        <v>-533.82179022363027</v>
      </c>
      <c r="IAY88" s="294">
        <f>(IAY$87*$B101+SUM($F$8:$F$10)-((IAY$87*$B101+SUM($F$8:$F$10))/$F$11*$F$40)-($F$27*IAY$87/$D$7)-SUM($F$14:$F$26,$F$28:$F$33,$F$35:$F$36,$F$41))</f>
        <v>-533.82179022363027</v>
      </c>
      <c r="IAZ88" s="294">
        <f>(IAZ$87*$B101+SUM($F$8:$F$10)-((IAZ$87*$B101+SUM($F$8:$F$10))/$F$11*$F$40)-($F$27*IAZ$87/$D$7)-SUM($F$14:$F$26,$F$28:$F$33,$F$35:$F$36,$F$41))</f>
        <v>-533.82179022363027</v>
      </c>
      <c r="IBA88" s="294">
        <f>(IBA$87*$B101+SUM($F$8:$F$10)-((IBA$87*$B101+SUM($F$8:$F$10))/$F$11*$F$40)-($F$27*IBA$87/$D$7)-SUM($F$14:$F$26,$F$28:$F$33,$F$35:$F$36,$F$41))</f>
        <v>-533.82179022363027</v>
      </c>
      <c r="IBB88" s="294">
        <f>(IBB$87*$B101+SUM($F$8:$F$10)-((IBB$87*$B101+SUM($F$8:$F$10))/$F$11*$F$40)-($F$27*IBB$87/$D$7)-SUM($F$14:$F$26,$F$28:$F$33,$F$35:$F$36,$F$41))</f>
        <v>-533.82179022363027</v>
      </c>
      <c r="IBC88" s="294">
        <f>(IBC$87*$B101+SUM($F$8:$F$10)-((IBC$87*$B101+SUM($F$8:$F$10))/$F$11*$F$40)-($F$27*IBC$87/$D$7)-SUM($F$14:$F$26,$F$28:$F$33,$F$35:$F$36,$F$41))</f>
        <v>-533.82179022363027</v>
      </c>
      <c r="IBD88" s="294">
        <f>(IBD$87*$B101+SUM($F$8:$F$10)-((IBD$87*$B101+SUM($F$8:$F$10))/$F$11*$F$40)-($F$27*IBD$87/$D$7)-SUM($F$14:$F$26,$F$28:$F$33,$F$35:$F$36,$F$41))</f>
        <v>-533.82179022363027</v>
      </c>
      <c r="IBE88" s="294">
        <f>(IBE$87*$B101+SUM($F$8:$F$10)-((IBE$87*$B101+SUM($F$8:$F$10))/$F$11*$F$40)-($F$27*IBE$87/$D$7)-SUM($F$14:$F$26,$F$28:$F$33,$F$35:$F$36,$F$41))</f>
        <v>-533.82179022363027</v>
      </c>
      <c r="IBF88" s="294">
        <f>(IBF$87*$B101+SUM($F$8:$F$10)-((IBF$87*$B101+SUM($F$8:$F$10))/$F$11*$F$40)-($F$27*IBF$87/$D$7)-SUM($F$14:$F$26,$F$28:$F$33,$F$35:$F$36,$F$41))</f>
        <v>-533.82179022363027</v>
      </c>
      <c r="IBG88" s="294">
        <f>(IBG$87*$B101+SUM($F$8:$F$10)-((IBG$87*$B101+SUM($F$8:$F$10))/$F$11*$F$40)-($F$27*IBG$87/$D$7)-SUM($F$14:$F$26,$F$28:$F$33,$F$35:$F$36,$F$41))</f>
        <v>-533.82179022363027</v>
      </c>
      <c r="IBH88" s="294">
        <f>(IBH$87*$B101+SUM($F$8:$F$10)-((IBH$87*$B101+SUM($F$8:$F$10))/$F$11*$F$40)-($F$27*IBH$87/$D$7)-SUM($F$14:$F$26,$F$28:$F$33,$F$35:$F$36,$F$41))</f>
        <v>-533.82179022363027</v>
      </c>
      <c r="IBI88" s="294">
        <f>(IBI$87*$B101+SUM($F$8:$F$10)-((IBI$87*$B101+SUM($F$8:$F$10))/$F$11*$F$40)-($F$27*IBI$87/$D$7)-SUM($F$14:$F$26,$F$28:$F$33,$F$35:$F$36,$F$41))</f>
        <v>-533.82179022363027</v>
      </c>
      <c r="IBJ88" s="294">
        <f>(IBJ$87*$B101+SUM($F$8:$F$10)-((IBJ$87*$B101+SUM($F$8:$F$10))/$F$11*$F$40)-($F$27*IBJ$87/$D$7)-SUM($F$14:$F$26,$F$28:$F$33,$F$35:$F$36,$F$41))</f>
        <v>-533.82179022363027</v>
      </c>
      <c r="IBK88" s="294">
        <f>(IBK$87*$B101+SUM($F$8:$F$10)-((IBK$87*$B101+SUM($F$8:$F$10))/$F$11*$F$40)-($F$27*IBK$87/$D$7)-SUM($F$14:$F$26,$F$28:$F$33,$F$35:$F$36,$F$41))</f>
        <v>-533.82179022363027</v>
      </c>
      <c r="IBL88" s="294">
        <f>(IBL$87*$B101+SUM($F$8:$F$10)-((IBL$87*$B101+SUM($F$8:$F$10))/$F$11*$F$40)-($F$27*IBL$87/$D$7)-SUM($F$14:$F$26,$F$28:$F$33,$F$35:$F$36,$F$41))</f>
        <v>-533.82179022363027</v>
      </c>
      <c r="IBM88" s="294">
        <f>(IBM$87*$B101+SUM($F$8:$F$10)-((IBM$87*$B101+SUM($F$8:$F$10))/$F$11*$F$40)-($F$27*IBM$87/$D$7)-SUM($F$14:$F$26,$F$28:$F$33,$F$35:$F$36,$F$41))</f>
        <v>-533.82179022363027</v>
      </c>
      <c r="IBN88" s="294">
        <f>(IBN$87*$B101+SUM($F$8:$F$10)-((IBN$87*$B101+SUM($F$8:$F$10))/$F$11*$F$40)-($F$27*IBN$87/$D$7)-SUM($F$14:$F$26,$F$28:$F$33,$F$35:$F$36,$F$41))</f>
        <v>-533.82179022363027</v>
      </c>
      <c r="IBO88" s="294">
        <f>(IBO$87*$B101+SUM($F$8:$F$10)-((IBO$87*$B101+SUM($F$8:$F$10))/$F$11*$F$40)-($F$27*IBO$87/$D$7)-SUM($F$14:$F$26,$F$28:$F$33,$F$35:$F$36,$F$41))</f>
        <v>-533.82179022363027</v>
      </c>
      <c r="IBP88" s="294">
        <f>(IBP$87*$B101+SUM($F$8:$F$10)-((IBP$87*$B101+SUM($F$8:$F$10))/$F$11*$F$40)-($F$27*IBP$87/$D$7)-SUM($F$14:$F$26,$F$28:$F$33,$F$35:$F$36,$F$41))</f>
        <v>-533.82179022363027</v>
      </c>
      <c r="IBQ88" s="294">
        <f>(IBQ$87*$B101+SUM($F$8:$F$10)-((IBQ$87*$B101+SUM($F$8:$F$10))/$F$11*$F$40)-($F$27*IBQ$87/$D$7)-SUM($F$14:$F$26,$F$28:$F$33,$F$35:$F$36,$F$41))</f>
        <v>-533.82179022363027</v>
      </c>
      <c r="IBR88" s="294">
        <f>(IBR$87*$B101+SUM($F$8:$F$10)-((IBR$87*$B101+SUM($F$8:$F$10))/$F$11*$F$40)-($F$27*IBR$87/$D$7)-SUM($F$14:$F$26,$F$28:$F$33,$F$35:$F$36,$F$41))</f>
        <v>-533.82179022363027</v>
      </c>
      <c r="IBS88" s="294">
        <f>(IBS$87*$B101+SUM($F$8:$F$10)-((IBS$87*$B101+SUM($F$8:$F$10))/$F$11*$F$40)-($F$27*IBS$87/$D$7)-SUM($F$14:$F$26,$F$28:$F$33,$F$35:$F$36,$F$41))</f>
        <v>-533.82179022363027</v>
      </c>
      <c r="IBT88" s="294">
        <f>(IBT$87*$B101+SUM($F$8:$F$10)-((IBT$87*$B101+SUM($F$8:$F$10))/$F$11*$F$40)-($F$27*IBT$87/$D$7)-SUM($F$14:$F$26,$F$28:$F$33,$F$35:$F$36,$F$41))</f>
        <v>-533.82179022363027</v>
      </c>
      <c r="IBU88" s="294">
        <f>(IBU$87*$B101+SUM($F$8:$F$10)-((IBU$87*$B101+SUM($F$8:$F$10))/$F$11*$F$40)-($F$27*IBU$87/$D$7)-SUM($F$14:$F$26,$F$28:$F$33,$F$35:$F$36,$F$41))</f>
        <v>-533.82179022363027</v>
      </c>
      <c r="IBV88" s="294">
        <f>(IBV$87*$B101+SUM($F$8:$F$10)-((IBV$87*$B101+SUM($F$8:$F$10))/$F$11*$F$40)-($F$27*IBV$87/$D$7)-SUM($F$14:$F$26,$F$28:$F$33,$F$35:$F$36,$F$41))</f>
        <v>-533.82179022363027</v>
      </c>
      <c r="IBW88" s="294">
        <f>(IBW$87*$B101+SUM($F$8:$F$10)-((IBW$87*$B101+SUM($F$8:$F$10))/$F$11*$F$40)-($F$27*IBW$87/$D$7)-SUM($F$14:$F$26,$F$28:$F$33,$F$35:$F$36,$F$41))</f>
        <v>-533.82179022363027</v>
      </c>
      <c r="IBX88" s="294">
        <f>(IBX$87*$B101+SUM($F$8:$F$10)-((IBX$87*$B101+SUM($F$8:$F$10))/$F$11*$F$40)-($F$27*IBX$87/$D$7)-SUM($F$14:$F$26,$F$28:$F$33,$F$35:$F$36,$F$41))</f>
        <v>-533.82179022363027</v>
      </c>
      <c r="IBY88" s="294">
        <f>(IBY$87*$B101+SUM($F$8:$F$10)-((IBY$87*$B101+SUM($F$8:$F$10))/$F$11*$F$40)-($F$27*IBY$87/$D$7)-SUM($F$14:$F$26,$F$28:$F$33,$F$35:$F$36,$F$41))</f>
        <v>-533.82179022363027</v>
      </c>
      <c r="IBZ88" s="294">
        <f>(IBZ$87*$B101+SUM($F$8:$F$10)-((IBZ$87*$B101+SUM($F$8:$F$10))/$F$11*$F$40)-($F$27*IBZ$87/$D$7)-SUM($F$14:$F$26,$F$28:$F$33,$F$35:$F$36,$F$41))</f>
        <v>-533.82179022363027</v>
      </c>
      <c r="ICA88" s="294">
        <f>(ICA$87*$B101+SUM($F$8:$F$10)-((ICA$87*$B101+SUM($F$8:$F$10))/$F$11*$F$40)-($F$27*ICA$87/$D$7)-SUM($F$14:$F$26,$F$28:$F$33,$F$35:$F$36,$F$41))</f>
        <v>-533.82179022363027</v>
      </c>
      <c r="ICB88" s="294">
        <f>(ICB$87*$B101+SUM($F$8:$F$10)-((ICB$87*$B101+SUM($F$8:$F$10))/$F$11*$F$40)-($F$27*ICB$87/$D$7)-SUM($F$14:$F$26,$F$28:$F$33,$F$35:$F$36,$F$41))</f>
        <v>-533.82179022363027</v>
      </c>
      <c r="ICC88" s="294">
        <f>(ICC$87*$B101+SUM($F$8:$F$10)-((ICC$87*$B101+SUM($F$8:$F$10))/$F$11*$F$40)-($F$27*ICC$87/$D$7)-SUM($F$14:$F$26,$F$28:$F$33,$F$35:$F$36,$F$41))</f>
        <v>-533.82179022363027</v>
      </c>
      <c r="ICD88" s="294">
        <f>(ICD$87*$B101+SUM($F$8:$F$10)-((ICD$87*$B101+SUM($F$8:$F$10))/$F$11*$F$40)-($F$27*ICD$87/$D$7)-SUM($F$14:$F$26,$F$28:$F$33,$F$35:$F$36,$F$41))</f>
        <v>-533.82179022363027</v>
      </c>
      <c r="ICE88" s="294">
        <f>(ICE$87*$B101+SUM($F$8:$F$10)-((ICE$87*$B101+SUM($F$8:$F$10))/$F$11*$F$40)-($F$27*ICE$87/$D$7)-SUM($F$14:$F$26,$F$28:$F$33,$F$35:$F$36,$F$41))</f>
        <v>-533.82179022363027</v>
      </c>
      <c r="ICF88" s="294">
        <f>(ICF$87*$B101+SUM($F$8:$F$10)-((ICF$87*$B101+SUM($F$8:$F$10))/$F$11*$F$40)-($F$27*ICF$87/$D$7)-SUM($F$14:$F$26,$F$28:$F$33,$F$35:$F$36,$F$41))</f>
        <v>-533.82179022363027</v>
      </c>
      <c r="ICG88" s="294">
        <f>(ICG$87*$B101+SUM($F$8:$F$10)-((ICG$87*$B101+SUM($F$8:$F$10))/$F$11*$F$40)-($F$27*ICG$87/$D$7)-SUM($F$14:$F$26,$F$28:$F$33,$F$35:$F$36,$F$41))</f>
        <v>-533.82179022363027</v>
      </c>
      <c r="ICH88" s="294">
        <f>(ICH$87*$B101+SUM($F$8:$F$10)-((ICH$87*$B101+SUM($F$8:$F$10))/$F$11*$F$40)-($F$27*ICH$87/$D$7)-SUM($F$14:$F$26,$F$28:$F$33,$F$35:$F$36,$F$41))</f>
        <v>-533.82179022363027</v>
      </c>
      <c r="ICI88" s="294">
        <f>(ICI$87*$B101+SUM($F$8:$F$10)-((ICI$87*$B101+SUM($F$8:$F$10))/$F$11*$F$40)-($F$27*ICI$87/$D$7)-SUM($F$14:$F$26,$F$28:$F$33,$F$35:$F$36,$F$41))</f>
        <v>-533.82179022363027</v>
      </c>
      <c r="ICJ88" s="294">
        <f>(ICJ$87*$B101+SUM($F$8:$F$10)-((ICJ$87*$B101+SUM($F$8:$F$10))/$F$11*$F$40)-($F$27*ICJ$87/$D$7)-SUM($F$14:$F$26,$F$28:$F$33,$F$35:$F$36,$F$41))</f>
        <v>-533.82179022363027</v>
      </c>
      <c r="ICK88" s="294">
        <f>(ICK$87*$B101+SUM($F$8:$F$10)-((ICK$87*$B101+SUM($F$8:$F$10))/$F$11*$F$40)-($F$27*ICK$87/$D$7)-SUM($F$14:$F$26,$F$28:$F$33,$F$35:$F$36,$F$41))</f>
        <v>-533.82179022363027</v>
      </c>
      <c r="ICL88" s="294">
        <f>(ICL$87*$B101+SUM($F$8:$F$10)-((ICL$87*$B101+SUM($F$8:$F$10))/$F$11*$F$40)-($F$27*ICL$87/$D$7)-SUM($F$14:$F$26,$F$28:$F$33,$F$35:$F$36,$F$41))</f>
        <v>-533.82179022363027</v>
      </c>
      <c r="ICM88" s="294">
        <f>(ICM$87*$B101+SUM($F$8:$F$10)-((ICM$87*$B101+SUM($F$8:$F$10))/$F$11*$F$40)-($F$27*ICM$87/$D$7)-SUM($F$14:$F$26,$F$28:$F$33,$F$35:$F$36,$F$41))</f>
        <v>-533.82179022363027</v>
      </c>
      <c r="ICN88" s="294">
        <f>(ICN$87*$B101+SUM($F$8:$F$10)-((ICN$87*$B101+SUM($F$8:$F$10))/$F$11*$F$40)-($F$27*ICN$87/$D$7)-SUM($F$14:$F$26,$F$28:$F$33,$F$35:$F$36,$F$41))</f>
        <v>-533.82179022363027</v>
      </c>
      <c r="ICO88" s="294">
        <f>(ICO$87*$B101+SUM($F$8:$F$10)-((ICO$87*$B101+SUM($F$8:$F$10))/$F$11*$F$40)-($F$27*ICO$87/$D$7)-SUM($F$14:$F$26,$F$28:$F$33,$F$35:$F$36,$F$41))</f>
        <v>-533.82179022363027</v>
      </c>
      <c r="ICP88" s="294">
        <f>(ICP$87*$B101+SUM($F$8:$F$10)-((ICP$87*$B101+SUM($F$8:$F$10))/$F$11*$F$40)-($F$27*ICP$87/$D$7)-SUM($F$14:$F$26,$F$28:$F$33,$F$35:$F$36,$F$41))</f>
        <v>-533.82179022363027</v>
      </c>
      <c r="ICQ88" s="294">
        <f>(ICQ$87*$B101+SUM($F$8:$F$10)-((ICQ$87*$B101+SUM($F$8:$F$10))/$F$11*$F$40)-($F$27*ICQ$87/$D$7)-SUM($F$14:$F$26,$F$28:$F$33,$F$35:$F$36,$F$41))</f>
        <v>-533.82179022363027</v>
      </c>
      <c r="ICR88" s="294">
        <f>(ICR$87*$B101+SUM($F$8:$F$10)-((ICR$87*$B101+SUM($F$8:$F$10))/$F$11*$F$40)-($F$27*ICR$87/$D$7)-SUM($F$14:$F$26,$F$28:$F$33,$F$35:$F$36,$F$41))</f>
        <v>-533.82179022363027</v>
      </c>
      <c r="ICS88" s="294">
        <f>(ICS$87*$B101+SUM($F$8:$F$10)-((ICS$87*$B101+SUM($F$8:$F$10))/$F$11*$F$40)-($F$27*ICS$87/$D$7)-SUM($F$14:$F$26,$F$28:$F$33,$F$35:$F$36,$F$41))</f>
        <v>-533.82179022363027</v>
      </c>
      <c r="ICT88" s="294">
        <f>(ICT$87*$B101+SUM($F$8:$F$10)-((ICT$87*$B101+SUM($F$8:$F$10))/$F$11*$F$40)-($F$27*ICT$87/$D$7)-SUM($F$14:$F$26,$F$28:$F$33,$F$35:$F$36,$F$41))</f>
        <v>-533.82179022363027</v>
      </c>
      <c r="ICU88" s="294">
        <f>(ICU$87*$B101+SUM($F$8:$F$10)-((ICU$87*$B101+SUM($F$8:$F$10))/$F$11*$F$40)-($F$27*ICU$87/$D$7)-SUM($F$14:$F$26,$F$28:$F$33,$F$35:$F$36,$F$41))</f>
        <v>-533.82179022363027</v>
      </c>
      <c r="ICV88" s="294">
        <f>(ICV$87*$B101+SUM($F$8:$F$10)-((ICV$87*$B101+SUM($F$8:$F$10))/$F$11*$F$40)-($F$27*ICV$87/$D$7)-SUM($F$14:$F$26,$F$28:$F$33,$F$35:$F$36,$F$41))</f>
        <v>-533.82179022363027</v>
      </c>
      <c r="ICW88" s="294">
        <f>(ICW$87*$B101+SUM($F$8:$F$10)-((ICW$87*$B101+SUM($F$8:$F$10))/$F$11*$F$40)-($F$27*ICW$87/$D$7)-SUM($F$14:$F$26,$F$28:$F$33,$F$35:$F$36,$F$41))</f>
        <v>-533.82179022363027</v>
      </c>
      <c r="ICX88" s="294">
        <f>(ICX$87*$B101+SUM($F$8:$F$10)-((ICX$87*$B101+SUM($F$8:$F$10))/$F$11*$F$40)-($F$27*ICX$87/$D$7)-SUM($F$14:$F$26,$F$28:$F$33,$F$35:$F$36,$F$41))</f>
        <v>-533.82179022363027</v>
      </c>
      <c r="ICY88" s="294">
        <f>(ICY$87*$B101+SUM($F$8:$F$10)-((ICY$87*$B101+SUM($F$8:$F$10))/$F$11*$F$40)-($F$27*ICY$87/$D$7)-SUM($F$14:$F$26,$F$28:$F$33,$F$35:$F$36,$F$41))</f>
        <v>-533.82179022363027</v>
      </c>
      <c r="ICZ88" s="294">
        <f>(ICZ$87*$B101+SUM($F$8:$F$10)-((ICZ$87*$B101+SUM($F$8:$F$10))/$F$11*$F$40)-($F$27*ICZ$87/$D$7)-SUM($F$14:$F$26,$F$28:$F$33,$F$35:$F$36,$F$41))</f>
        <v>-533.82179022363027</v>
      </c>
      <c r="IDA88" s="294">
        <f>(IDA$87*$B101+SUM($F$8:$F$10)-((IDA$87*$B101+SUM($F$8:$F$10))/$F$11*$F$40)-($F$27*IDA$87/$D$7)-SUM($F$14:$F$26,$F$28:$F$33,$F$35:$F$36,$F$41))</f>
        <v>-533.82179022363027</v>
      </c>
      <c r="IDB88" s="294">
        <f>(IDB$87*$B101+SUM($F$8:$F$10)-((IDB$87*$B101+SUM($F$8:$F$10))/$F$11*$F$40)-($F$27*IDB$87/$D$7)-SUM($F$14:$F$26,$F$28:$F$33,$F$35:$F$36,$F$41))</f>
        <v>-533.82179022363027</v>
      </c>
      <c r="IDC88" s="294">
        <f>(IDC$87*$B101+SUM($F$8:$F$10)-((IDC$87*$B101+SUM($F$8:$F$10))/$F$11*$F$40)-($F$27*IDC$87/$D$7)-SUM($F$14:$F$26,$F$28:$F$33,$F$35:$F$36,$F$41))</f>
        <v>-533.82179022363027</v>
      </c>
      <c r="IDD88" s="294">
        <f>(IDD$87*$B101+SUM($F$8:$F$10)-((IDD$87*$B101+SUM($F$8:$F$10))/$F$11*$F$40)-($F$27*IDD$87/$D$7)-SUM($F$14:$F$26,$F$28:$F$33,$F$35:$F$36,$F$41))</f>
        <v>-533.82179022363027</v>
      </c>
      <c r="IDE88" s="294">
        <f>(IDE$87*$B101+SUM($F$8:$F$10)-((IDE$87*$B101+SUM($F$8:$F$10))/$F$11*$F$40)-($F$27*IDE$87/$D$7)-SUM($F$14:$F$26,$F$28:$F$33,$F$35:$F$36,$F$41))</f>
        <v>-533.82179022363027</v>
      </c>
      <c r="IDF88" s="294">
        <f>(IDF$87*$B101+SUM($F$8:$F$10)-((IDF$87*$B101+SUM($F$8:$F$10))/$F$11*$F$40)-($F$27*IDF$87/$D$7)-SUM($F$14:$F$26,$F$28:$F$33,$F$35:$F$36,$F$41))</f>
        <v>-533.82179022363027</v>
      </c>
      <c r="IDG88" s="294">
        <f>(IDG$87*$B101+SUM($F$8:$F$10)-((IDG$87*$B101+SUM($F$8:$F$10))/$F$11*$F$40)-($F$27*IDG$87/$D$7)-SUM($F$14:$F$26,$F$28:$F$33,$F$35:$F$36,$F$41))</f>
        <v>-533.82179022363027</v>
      </c>
      <c r="IDH88" s="294">
        <f>(IDH$87*$B101+SUM($F$8:$F$10)-((IDH$87*$B101+SUM($F$8:$F$10))/$F$11*$F$40)-($F$27*IDH$87/$D$7)-SUM($F$14:$F$26,$F$28:$F$33,$F$35:$F$36,$F$41))</f>
        <v>-533.82179022363027</v>
      </c>
      <c r="IDI88" s="294">
        <f>(IDI$87*$B101+SUM($F$8:$F$10)-((IDI$87*$B101+SUM($F$8:$F$10))/$F$11*$F$40)-($F$27*IDI$87/$D$7)-SUM($F$14:$F$26,$F$28:$F$33,$F$35:$F$36,$F$41))</f>
        <v>-533.82179022363027</v>
      </c>
      <c r="IDJ88" s="294">
        <f>(IDJ$87*$B101+SUM($F$8:$F$10)-((IDJ$87*$B101+SUM($F$8:$F$10))/$F$11*$F$40)-($F$27*IDJ$87/$D$7)-SUM($F$14:$F$26,$F$28:$F$33,$F$35:$F$36,$F$41))</f>
        <v>-533.82179022363027</v>
      </c>
      <c r="IDK88" s="294">
        <f>(IDK$87*$B101+SUM($F$8:$F$10)-((IDK$87*$B101+SUM($F$8:$F$10))/$F$11*$F$40)-($F$27*IDK$87/$D$7)-SUM($F$14:$F$26,$F$28:$F$33,$F$35:$F$36,$F$41))</f>
        <v>-533.82179022363027</v>
      </c>
      <c r="IDL88" s="294">
        <f>(IDL$87*$B101+SUM($F$8:$F$10)-((IDL$87*$B101+SUM($F$8:$F$10))/$F$11*$F$40)-($F$27*IDL$87/$D$7)-SUM($F$14:$F$26,$F$28:$F$33,$F$35:$F$36,$F$41))</f>
        <v>-533.82179022363027</v>
      </c>
      <c r="IDM88" s="294">
        <f>(IDM$87*$B101+SUM($F$8:$F$10)-((IDM$87*$B101+SUM($F$8:$F$10))/$F$11*$F$40)-($F$27*IDM$87/$D$7)-SUM($F$14:$F$26,$F$28:$F$33,$F$35:$F$36,$F$41))</f>
        <v>-533.82179022363027</v>
      </c>
      <c r="IDN88" s="294">
        <f>(IDN$87*$B101+SUM($F$8:$F$10)-((IDN$87*$B101+SUM($F$8:$F$10))/$F$11*$F$40)-($F$27*IDN$87/$D$7)-SUM($F$14:$F$26,$F$28:$F$33,$F$35:$F$36,$F$41))</f>
        <v>-533.82179022363027</v>
      </c>
      <c r="IDO88" s="294">
        <f>(IDO$87*$B101+SUM($F$8:$F$10)-((IDO$87*$B101+SUM($F$8:$F$10))/$F$11*$F$40)-($F$27*IDO$87/$D$7)-SUM($F$14:$F$26,$F$28:$F$33,$F$35:$F$36,$F$41))</f>
        <v>-533.82179022363027</v>
      </c>
      <c r="IDP88" s="294">
        <f>(IDP$87*$B101+SUM($F$8:$F$10)-((IDP$87*$B101+SUM($F$8:$F$10))/$F$11*$F$40)-($F$27*IDP$87/$D$7)-SUM($F$14:$F$26,$F$28:$F$33,$F$35:$F$36,$F$41))</f>
        <v>-533.82179022363027</v>
      </c>
      <c r="IDQ88" s="294">
        <f>(IDQ$87*$B101+SUM($F$8:$F$10)-((IDQ$87*$B101+SUM($F$8:$F$10))/$F$11*$F$40)-($F$27*IDQ$87/$D$7)-SUM($F$14:$F$26,$F$28:$F$33,$F$35:$F$36,$F$41))</f>
        <v>-533.82179022363027</v>
      </c>
      <c r="IDR88" s="294">
        <f>(IDR$87*$B101+SUM($F$8:$F$10)-((IDR$87*$B101+SUM($F$8:$F$10))/$F$11*$F$40)-($F$27*IDR$87/$D$7)-SUM($F$14:$F$26,$F$28:$F$33,$F$35:$F$36,$F$41))</f>
        <v>-533.82179022363027</v>
      </c>
      <c r="IDS88" s="294">
        <f>(IDS$87*$B101+SUM($F$8:$F$10)-((IDS$87*$B101+SUM($F$8:$F$10))/$F$11*$F$40)-($F$27*IDS$87/$D$7)-SUM($F$14:$F$26,$F$28:$F$33,$F$35:$F$36,$F$41))</f>
        <v>-533.82179022363027</v>
      </c>
      <c r="IDT88" s="294">
        <f>(IDT$87*$B101+SUM($F$8:$F$10)-((IDT$87*$B101+SUM($F$8:$F$10))/$F$11*$F$40)-($F$27*IDT$87/$D$7)-SUM($F$14:$F$26,$F$28:$F$33,$F$35:$F$36,$F$41))</f>
        <v>-533.82179022363027</v>
      </c>
      <c r="IDU88" s="294">
        <f>(IDU$87*$B101+SUM($F$8:$F$10)-((IDU$87*$B101+SUM($F$8:$F$10))/$F$11*$F$40)-($F$27*IDU$87/$D$7)-SUM($F$14:$F$26,$F$28:$F$33,$F$35:$F$36,$F$41))</f>
        <v>-533.82179022363027</v>
      </c>
      <c r="IDV88" s="294">
        <f>(IDV$87*$B101+SUM($F$8:$F$10)-((IDV$87*$B101+SUM($F$8:$F$10))/$F$11*$F$40)-($F$27*IDV$87/$D$7)-SUM($F$14:$F$26,$F$28:$F$33,$F$35:$F$36,$F$41))</f>
        <v>-533.82179022363027</v>
      </c>
      <c r="IDW88" s="294">
        <f>(IDW$87*$B101+SUM($F$8:$F$10)-((IDW$87*$B101+SUM($F$8:$F$10))/$F$11*$F$40)-($F$27*IDW$87/$D$7)-SUM($F$14:$F$26,$F$28:$F$33,$F$35:$F$36,$F$41))</f>
        <v>-533.82179022363027</v>
      </c>
      <c r="IDX88" s="294">
        <f>(IDX$87*$B101+SUM($F$8:$F$10)-((IDX$87*$B101+SUM($F$8:$F$10))/$F$11*$F$40)-($F$27*IDX$87/$D$7)-SUM($F$14:$F$26,$F$28:$F$33,$F$35:$F$36,$F$41))</f>
        <v>-533.82179022363027</v>
      </c>
      <c r="IDY88" s="294">
        <f>(IDY$87*$B101+SUM($F$8:$F$10)-((IDY$87*$B101+SUM($F$8:$F$10))/$F$11*$F$40)-($F$27*IDY$87/$D$7)-SUM($F$14:$F$26,$F$28:$F$33,$F$35:$F$36,$F$41))</f>
        <v>-533.82179022363027</v>
      </c>
      <c r="IDZ88" s="294">
        <f>(IDZ$87*$B101+SUM($F$8:$F$10)-((IDZ$87*$B101+SUM($F$8:$F$10))/$F$11*$F$40)-($F$27*IDZ$87/$D$7)-SUM($F$14:$F$26,$F$28:$F$33,$F$35:$F$36,$F$41))</f>
        <v>-533.82179022363027</v>
      </c>
      <c r="IEA88" s="294">
        <f>(IEA$87*$B101+SUM($F$8:$F$10)-((IEA$87*$B101+SUM($F$8:$F$10))/$F$11*$F$40)-($F$27*IEA$87/$D$7)-SUM($F$14:$F$26,$F$28:$F$33,$F$35:$F$36,$F$41))</f>
        <v>-533.82179022363027</v>
      </c>
      <c r="IEB88" s="294">
        <f>(IEB$87*$B101+SUM($F$8:$F$10)-((IEB$87*$B101+SUM($F$8:$F$10))/$F$11*$F$40)-($F$27*IEB$87/$D$7)-SUM($F$14:$F$26,$F$28:$F$33,$F$35:$F$36,$F$41))</f>
        <v>-533.82179022363027</v>
      </c>
      <c r="IEC88" s="294">
        <f>(IEC$87*$B101+SUM($F$8:$F$10)-((IEC$87*$B101+SUM($F$8:$F$10))/$F$11*$F$40)-($F$27*IEC$87/$D$7)-SUM($F$14:$F$26,$F$28:$F$33,$F$35:$F$36,$F$41))</f>
        <v>-533.82179022363027</v>
      </c>
      <c r="IED88" s="294">
        <f>(IED$87*$B101+SUM($F$8:$F$10)-((IED$87*$B101+SUM($F$8:$F$10))/$F$11*$F$40)-($F$27*IED$87/$D$7)-SUM($F$14:$F$26,$F$28:$F$33,$F$35:$F$36,$F$41))</f>
        <v>-533.82179022363027</v>
      </c>
      <c r="IEE88" s="294">
        <f>(IEE$87*$B101+SUM($F$8:$F$10)-((IEE$87*$B101+SUM($F$8:$F$10))/$F$11*$F$40)-($F$27*IEE$87/$D$7)-SUM($F$14:$F$26,$F$28:$F$33,$F$35:$F$36,$F$41))</f>
        <v>-533.82179022363027</v>
      </c>
      <c r="IEF88" s="294">
        <f>(IEF$87*$B101+SUM($F$8:$F$10)-((IEF$87*$B101+SUM($F$8:$F$10))/$F$11*$F$40)-($F$27*IEF$87/$D$7)-SUM($F$14:$F$26,$F$28:$F$33,$F$35:$F$36,$F$41))</f>
        <v>-533.82179022363027</v>
      </c>
      <c r="IEG88" s="294">
        <f>(IEG$87*$B101+SUM($F$8:$F$10)-((IEG$87*$B101+SUM($F$8:$F$10))/$F$11*$F$40)-($F$27*IEG$87/$D$7)-SUM($F$14:$F$26,$F$28:$F$33,$F$35:$F$36,$F$41))</f>
        <v>-533.82179022363027</v>
      </c>
      <c r="IEH88" s="294">
        <f>(IEH$87*$B101+SUM($F$8:$F$10)-((IEH$87*$B101+SUM($F$8:$F$10))/$F$11*$F$40)-($F$27*IEH$87/$D$7)-SUM($F$14:$F$26,$F$28:$F$33,$F$35:$F$36,$F$41))</f>
        <v>-533.82179022363027</v>
      </c>
      <c r="IEI88" s="294">
        <f>(IEI$87*$B101+SUM($F$8:$F$10)-((IEI$87*$B101+SUM($F$8:$F$10))/$F$11*$F$40)-($F$27*IEI$87/$D$7)-SUM($F$14:$F$26,$F$28:$F$33,$F$35:$F$36,$F$41))</f>
        <v>-533.82179022363027</v>
      </c>
      <c r="IEJ88" s="294">
        <f>(IEJ$87*$B101+SUM($F$8:$F$10)-((IEJ$87*$B101+SUM($F$8:$F$10))/$F$11*$F$40)-($F$27*IEJ$87/$D$7)-SUM($F$14:$F$26,$F$28:$F$33,$F$35:$F$36,$F$41))</f>
        <v>-533.82179022363027</v>
      </c>
      <c r="IEK88" s="294">
        <f>(IEK$87*$B101+SUM($F$8:$F$10)-((IEK$87*$B101+SUM($F$8:$F$10))/$F$11*$F$40)-($F$27*IEK$87/$D$7)-SUM($F$14:$F$26,$F$28:$F$33,$F$35:$F$36,$F$41))</f>
        <v>-533.82179022363027</v>
      </c>
      <c r="IEL88" s="294">
        <f>(IEL$87*$B101+SUM($F$8:$F$10)-((IEL$87*$B101+SUM($F$8:$F$10))/$F$11*$F$40)-($F$27*IEL$87/$D$7)-SUM($F$14:$F$26,$F$28:$F$33,$F$35:$F$36,$F$41))</f>
        <v>-533.82179022363027</v>
      </c>
      <c r="IEM88" s="294">
        <f>(IEM$87*$B101+SUM($F$8:$F$10)-((IEM$87*$B101+SUM($F$8:$F$10))/$F$11*$F$40)-($F$27*IEM$87/$D$7)-SUM($F$14:$F$26,$F$28:$F$33,$F$35:$F$36,$F$41))</f>
        <v>-533.82179022363027</v>
      </c>
      <c r="IEN88" s="294">
        <f>(IEN$87*$B101+SUM($F$8:$F$10)-((IEN$87*$B101+SUM($F$8:$F$10))/$F$11*$F$40)-($F$27*IEN$87/$D$7)-SUM($F$14:$F$26,$F$28:$F$33,$F$35:$F$36,$F$41))</f>
        <v>-533.82179022363027</v>
      </c>
      <c r="IEO88" s="294">
        <f>(IEO$87*$B101+SUM($F$8:$F$10)-((IEO$87*$B101+SUM($F$8:$F$10))/$F$11*$F$40)-($F$27*IEO$87/$D$7)-SUM($F$14:$F$26,$F$28:$F$33,$F$35:$F$36,$F$41))</f>
        <v>-533.82179022363027</v>
      </c>
      <c r="IEP88" s="294">
        <f>(IEP$87*$B101+SUM($F$8:$F$10)-((IEP$87*$B101+SUM($F$8:$F$10))/$F$11*$F$40)-($F$27*IEP$87/$D$7)-SUM($F$14:$F$26,$F$28:$F$33,$F$35:$F$36,$F$41))</f>
        <v>-533.82179022363027</v>
      </c>
      <c r="IEQ88" s="294">
        <f>(IEQ$87*$B101+SUM($F$8:$F$10)-((IEQ$87*$B101+SUM($F$8:$F$10))/$F$11*$F$40)-($F$27*IEQ$87/$D$7)-SUM($F$14:$F$26,$F$28:$F$33,$F$35:$F$36,$F$41))</f>
        <v>-533.82179022363027</v>
      </c>
      <c r="IER88" s="294">
        <f>(IER$87*$B101+SUM($F$8:$F$10)-((IER$87*$B101+SUM($F$8:$F$10))/$F$11*$F$40)-($F$27*IER$87/$D$7)-SUM($F$14:$F$26,$F$28:$F$33,$F$35:$F$36,$F$41))</f>
        <v>-533.82179022363027</v>
      </c>
      <c r="IES88" s="294">
        <f>(IES$87*$B101+SUM($F$8:$F$10)-((IES$87*$B101+SUM($F$8:$F$10))/$F$11*$F$40)-($F$27*IES$87/$D$7)-SUM($F$14:$F$26,$F$28:$F$33,$F$35:$F$36,$F$41))</f>
        <v>-533.82179022363027</v>
      </c>
      <c r="IET88" s="294">
        <f>(IET$87*$B101+SUM($F$8:$F$10)-((IET$87*$B101+SUM($F$8:$F$10))/$F$11*$F$40)-($F$27*IET$87/$D$7)-SUM($F$14:$F$26,$F$28:$F$33,$F$35:$F$36,$F$41))</f>
        <v>-533.82179022363027</v>
      </c>
      <c r="IEU88" s="294">
        <f>(IEU$87*$B101+SUM($F$8:$F$10)-((IEU$87*$B101+SUM($F$8:$F$10))/$F$11*$F$40)-($F$27*IEU$87/$D$7)-SUM($F$14:$F$26,$F$28:$F$33,$F$35:$F$36,$F$41))</f>
        <v>-533.82179022363027</v>
      </c>
      <c r="IEV88" s="294">
        <f>(IEV$87*$B101+SUM($F$8:$F$10)-((IEV$87*$B101+SUM($F$8:$F$10))/$F$11*$F$40)-($F$27*IEV$87/$D$7)-SUM($F$14:$F$26,$F$28:$F$33,$F$35:$F$36,$F$41))</f>
        <v>-533.82179022363027</v>
      </c>
      <c r="IEW88" s="294">
        <f>(IEW$87*$B101+SUM($F$8:$F$10)-((IEW$87*$B101+SUM($F$8:$F$10))/$F$11*$F$40)-($F$27*IEW$87/$D$7)-SUM($F$14:$F$26,$F$28:$F$33,$F$35:$F$36,$F$41))</f>
        <v>-533.82179022363027</v>
      </c>
      <c r="IEX88" s="294">
        <f>(IEX$87*$B101+SUM($F$8:$F$10)-((IEX$87*$B101+SUM($F$8:$F$10))/$F$11*$F$40)-($F$27*IEX$87/$D$7)-SUM($F$14:$F$26,$F$28:$F$33,$F$35:$F$36,$F$41))</f>
        <v>-533.82179022363027</v>
      </c>
      <c r="IEY88" s="294">
        <f>(IEY$87*$B101+SUM($F$8:$F$10)-((IEY$87*$B101+SUM($F$8:$F$10))/$F$11*$F$40)-($F$27*IEY$87/$D$7)-SUM($F$14:$F$26,$F$28:$F$33,$F$35:$F$36,$F$41))</f>
        <v>-533.82179022363027</v>
      </c>
      <c r="IEZ88" s="294">
        <f>(IEZ$87*$B101+SUM($F$8:$F$10)-((IEZ$87*$B101+SUM($F$8:$F$10))/$F$11*$F$40)-($F$27*IEZ$87/$D$7)-SUM($F$14:$F$26,$F$28:$F$33,$F$35:$F$36,$F$41))</f>
        <v>-533.82179022363027</v>
      </c>
      <c r="IFA88" s="294">
        <f>(IFA$87*$B101+SUM($F$8:$F$10)-((IFA$87*$B101+SUM($F$8:$F$10))/$F$11*$F$40)-($F$27*IFA$87/$D$7)-SUM($F$14:$F$26,$F$28:$F$33,$F$35:$F$36,$F$41))</f>
        <v>-533.82179022363027</v>
      </c>
      <c r="IFB88" s="294">
        <f>(IFB$87*$B101+SUM($F$8:$F$10)-((IFB$87*$B101+SUM($F$8:$F$10))/$F$11*$F$40)-($F$27*IFB$87/$D$7)-SUM($F$14:$F$26,$F$28:$F$33,$F$35:$F$36,$F$41))</f>
        <v>-533.82179022363027</v>
      </c>
      <c r="IFC88" s="294">
        <f>(IFC$87*$B101+SUM($F$8:$F$10)-((IFC$87*$B101+SUM($F$8:$F$10))/$F$11*$F$40)-($F$27*IFC$87/$D$7)-SUM($F$14:$F$26,$F$28:$F$33,$F$35:$F$36,$F$41))</f>
        <v>-533.82179022363027</v>
      </c>
      <c r="IFD88" s="294">
        <f>(IFD$87*$B101+SUM($F$8:$F$10)-((IFD$87*$B101+SUM($F$8:$F$10))/$F$11*$F$40)-($F$27*IFD$87/$D$7)-SUM($F$14:$F$26,$F$28:$F$33,$F$35:$F$36,$F$41))</f>
        <v>-533.82179022363027</v>
      </c>
      <c r="IFE88" s="294">
        <f>(IFE$87*$B101+SUM($F$8:$F$10)-((IFE$87*$B101+SUM($F$8:$F$10))/$F$11*$F$40)-($F$27*IFE$87/$D$7)-SUM($F$14:$F$26,$F$28:$F$33,$F$35:$F$36,$F$41))</f>
        <v>-533.82179022363027</v>
      </c>
      <c r="IFF88" s="294">
        <f>(IFF$87*$B101+SUM($F$8:$F$10)-((IFF$87*$B101+SUM($F$8:$F$10))/$F$11*$F$40)-($F$27*IFF$87/$D$7)-SUM($F$14:$F$26,$F$28:$F$33,$F$35:$F$36,$F$41))</f>
        <v>-533.82179022363027</v>
      </c>
      <c r="IFG88" s="294">
        <f>(IFG$87*$B101+SUM($F$8:$F$10)-((IFG$87*$B101+SUM($F$8:$F$10))/$F$11*$F$40)-($F$27*IFG$87/$D$7)-SUM($F$14:$F$26,$F$28:$F$33,$F$35:$F$36,$F$41))</f>
        <v>-533.82179022363027</v>
      </c>
      <c r="IFH88" s="294">
        <f>(IFH$87*$B101+SUM($F$8:$F$10)-((IFH$87*$B101+SUM($F$8:$F$10))/$F$11*$F$40)-($F$27*IFH$87/$D$7)-SUM($F$14:$F$26,$F$28:$F$33,$F$35:$F$36,$F$41))</f>
        <v>-533.82179022363027</v>
      </c>
      <c r="IFI88" s="294">
        <f>(IFI$87*$B101+SUM($F$8:$F$10)-((IFI$87*$B101+SUM($F$8:$F$10))/$F$11*$F$40)-($F$27*IFI$87/$D$7)-SUM($F$14:$F$26,$F$28:$F$33,$F$35:$F$36,$F$41))</f>
        <v>-533.82179022363027</v>
      </c>
      <c r="IFJ88" s="294">
        <f>(IFJ$87*$B101+SUM($F$8:$F$10)-((IFJ$87*$B101+SUM($F$8:$F$10))/$F$11*$F$40)-($F$27*IFJ$87/$D$7)-SUM($F$14:$F$26,$F$28:$F$33,$F$35:$F$36,$F$41))</f>
        <v>-533.82179022363027</v>
      </c>
      <c r="IFK88" s="294">
        <f>(IFK$87*$B101+SUM($F$8:$F$10)-((IFK$87*$B101+SUM($F$8:$F$10))/$F$11*$F$40)-($F$27*IFK$87/$D$7)-SUM($F$14:$F$26,$F$28:$F$33,$F$35:$F$36,$F$41))</f>
        <v>-533.82179022363027</v>
      </c>
      <c r="IFL88" s="294">
        <f>(IFL$87*$B101+SUM($F$8:$F$10)-((IFL$87*$B101+SUM($F$8:$F$10))/$F$11*$F$40)-($F$27*IFL$87/$D$7)-SUM($F$14:$F$26,$F$28:$F$33,$F$35:$F$36,$F$41))</f>
        <v>-533.82179022363027</v>
      </c>
      <c r="IFM88" s="294">
        <f>(IFM$87*$B101+SUM($F$8:$F$10)-((IFM$87*$B101+SUM($F$8:$F$10))/$F$11*$F$40)-($F$27*IFM$87/$D$7)-SUM($F$14:$F$26,$F$28:$F$33,$F$35:$F$36,$F$41))</f>
        <v>-533.82179022363027</v>
      </c>
      <c r="IFN88" s="294">
        <f>(IFN$87*$B101+SUM($F$8:$F$10)-((IFN$87*$B101+SUM($F$8:$F$10))/$F$11*$F$40)-($F$27*IFN$87/$D$7)-SUM($F$14:$F$26,$F$28:$F$33,$F$35:$F$36,$F$41))</f>
        <v>-533.82179022363027</v>
      </c>
      <c r="IFO88" s="294">
        <f>(IFO$87*$B101+SUM($F$8:$F$10)-((IFO$87*$B101+SUM($F$8:$F$10))/$F$11*$F$40)-($F$27*IFO$87/$D$7)-SUM($F$14:$F$26,$F$28:$F$33,$F$35:$F$36,$F$41))</f>
        <v>-533.82179022363027</v>
      </c>
      <c r="IFP88" s="294">
        <f>(IFP$87*$B101+SUM($F$8:$F$10)-((IFP$87*$B101+SUM($F$8:$F$10))/$F$11*$F$40)-($F$27*IFP$87/$D$7)-SUM($F$14:$F$26,$F$28:$F$33,$F$35:$F$36,$F$41))</f>
        <v>-533.82179022363027</v>
      </c>
      <c r="IFQ88" s="294">
        <f>(IFQ$87*$B101+SUM($F$8:$F$10)-((IFQ$87*$B101+SUM($F$8:$F$10))/$F$11*$F$40)-($F$27*IFQ$87/$D$7)-SUM($F$14:$F$26,$F$28:$F$33,$F$35:$F$36,$F$41))</f>
        <v>-533.82179022363027</v>
      </c>
      <c r="IFR88" s="294">
        <f>(IFR$87*$B101+SUM($F$8:$F$10)-((IFR$87*$B101+SUM($F$8:$F$10))/$F$11*$F$40)-($F$27*IFR$87/$D$7)-SUM($F$14:$F$26,$F$28:$F$33,$F$35:$F$36,$F$41))</f>
        <v>-533.82179022363027</v>
      </c>
      <c r="IFS88" s="294">
        <f>(IFS$87*$B101+SUM($F$8:$F$10)-((IFS$87*$B101+SUM($F$8:$F$10))/$F$11*$F$40)-($F$27*IFS$87/$D$7)-SUM($F$14:$F$26,$F$28:$F$33,$F$35:$F$36,$F$41))</f>
        <v>-533.82179022363027</v>
      </c>
      <c r="IFT88" s="294">
        <f>(IFT$87*$B101+SUM($F$8:$F$10)-((IFT$87*$B101+SUM($F$8:$F$10))/$F$11*$F$40)-($F$27*IFT$87/$D$7)-SUM($F$14:$F$26,$F$28:$F$33,$F$35:$F$36,$F$41))</f>
        <v>-533.82179022363027</v>
      </c>
      <c r="IFU88" s="294">
        <f>(IFU$87*$B101+SUM($F$8:$F$10)-((IFU$87*$B101+SUM($F$8:$F$10))/$F$11*$F$40)-($F$27*IFU$87/$D$7)-SUM($F$14:$F$26,$F$28:$F$33,$F$35:$F$36,$F$41))</f>
        <v>-533.82179022363027</v>
      </c>
      <c r="IFV88" s="294">
        <f>(IFV$87*$B101+SUM($F$8:$F$10)-((IFV$87*$B101+SUM($F$8:$F$10))/$F$11*$F$40)-($F$27*IFV$87/$D$7)-SUM($F$14:$F$26,$F$28:$F$33,$F$35:$F$36,$F$41))</f>
        <v>-533.82179022363027</v>
      </c>
      <c r="IFW88" s="294">
        <f>(IFW$87*$B101+SUM($F$8:$F$10)-((IFW$87*$B101+SUM($F$8:$F$10))/$F$11*$F$40)-($F$27*IFW$87/$D$7)-SUM($F$14:$F$26,$F$28:$F$33,$F$35:$F$36,$F$41))</f>
        <v>-533.82179022363027</v>
      </c>
      <c r="IFX88" s="294">
        <f>(IFX$87*$B101+SUM($F$8:$F$10)-((IFX$87*$B101+SUM($F$8:$F$10))/$F$11*$F$40)-($F$27*IFX$87/$D$7)-SUM($F$14:$F$26,$F$28:$F$33,$F$35:$F$36,$F$41))</f>
        <v>-533.82179022363027</v>
      </c>
      <c r="IFY88" s="294">
        <f>(IFY$87*$B101+SUM($F$8:$F$10)-((IFY$87*$B101+SUM($F$8:$F$10))/$F$11*$F$40)-($F$27*IFY$87/$D$7)-SUM($F$14:$F$26,$F$28:$F$33,$F$35:$F$36,$F$41))</f>
        <v>-533.82179022363027</v>
      </c>
      <c r="IFZ88" s="294">
        <f>(IFZ$87*$B101+SUM($F$8:$F$10)-((IFZ$87*$B101+SUM($F$8:$F$10))/$F$11*$F$40)-($F$27*IFZ$87/$D$7)-SUM($F$14:$F$26,$F$28:$F$33,$F$35:$F$36,$F$41))</f>
        <v>-533.82179022363027</v>
      </c>
      <c r="IGA88" s="294">
        <f>(IGA$87*$B101+SUM($F$8:$F$10)-((IGA$87*$B101+SUM($F$8:$F$10))/$F$11*$F$40)-($F$27*IGA$87/$D$7)-SUM($F$14:$F$26,$F$28:$F$33,$F$35:$F$36,$F$41))</f>
        <v>-533.82179022363027</v>
      </c>
      <c r="IGB88" s="294">
        <f>(IGB$87*$B101+SUM($F$8:$F$10)-((IGB$87*$B101+SUM($F$8:$F$10))/$F$11*$F$40)-($F$27*IGB$87/$D$7)-SUM($F$14:$F$26,$F$28:$F$33,$F$35:$F$36,$F$41))</f>
        <v>-533.82179022363027</v>
      </c>
      <c r="IGC88" s="294">
        <f>(IGC$87*$B101+SUM($F$8:$F$10)-((IGC$87*$B101+SUM($F$8:$F$10))/$F$11*$F$40)-($F$27*IGC$87/$D$7)-SUM($F$14:$F$26,$F$28:$F$33,$F$35:$F$36,$F$41))</f>
        <v>-533.82179022363027</v>
      </c>
      <c r="IGD88" s="294">
        <f>(IGD$87*$B101+SUM($F$8:$F$10)-((IGD$87*$B101+SUM($F$8:$F$10))/$F$11*$F$40)-($F$27*IGD$87/$D$7)-SUM($F$14:$F$26,$F$28:$F$33,$F$35:$F$36,$F$41))</f>
        <v>-533.82179022363027</v>
      </c>
      <c r="IGE88" s="294">
        <f>(IGE$87*$B101+SUM($F$8:$F$10)-((IGE$87*$B101+SUM($F$8:$F$10))/$F$11*$F$40)-($F$27*IGE$87/$D$7)-SUM($F$14:$F$26,$F$28:$F$33,$F$35:$F$36,$F$41))</f>
        <v>-533.82179022363027</v>
      </c>
      <c r="IGF88" s="294">
        <f>(IGF$87*$B101+SUM($F$8:$F$10)-((IGF$87*$B101+SUM($F$8:$F$10))/$F$11*$F$40)-($F$27*IGF$87/$D$7)-SUM($F$14:$F$26,$F$28:$F$33,$F$35:$F$36,$F$41))</f>
        <v>-533.82179022363027</v>
      </c>
      <c r="IGG88" s="294">
        <f>(IGG$87*$B101+SUM($F$8:$F$10)-((IGG$87*$B101+SUM($F$8:$F$10))/$F$11*$F$40)-($F$27*IGG$87/$D$7)-SUM($F$14:$F$26,$F$28:$F$33,$F$35:$F$36,$F$41))</f>
        <v>-533.82179022363027</v>
      </c>
      <c r="IGH88" s="294">
        <f>(IGH$87*$B101+SUM($F$8:$F$10)-((IGH$87*$B101+SUM($F$8:$F$10))/$F$11*$F$40)-($F$27*IGH$87/$D$7)-SUM($F$14:$F$26,$F$28:$F$33,$F$35:$F$36,$F$41))</f>
        <v>-533.82179022363027</v>
      </c>
      <c r="IGI88" s="294">
        <f>(IGI$87*$B101+SUM($F$8:$F$10)-((IGI$87*$B101+SUM($F$8:$F$10))/$F$11*$F$40)-($F$27*IGI$87/$D$7)-SUM($F$14:$F$26,$F$28:$F$33,$F$35:$F$36,$F$41))</f>
        <v>-533.82179022363027</v>
      </c>
      <c r="IGJ88" s="294">
        <f>(IGJ$87*$B101+SUM($F$8:$F$10)-((IGJ$87*$B101+SUM($F$8:$F$10))/$F$11*$F$40)-($F$27*IGJ$87/$D$7)-SUM($F$14:$F$26,$F$28:$F$33,$F$35:$F$36,$F$41))</f>
        <v>-533.82179022363027</v>
      </c>
      <c r="IGK88" s="294">
        <f>(IGK$87*$B101+SUM($F$8:$F$10)-((IGK$87*$B101+SUM($F$8:$F$10))/$F$11*$F$40)-($F$27*IGK$87/$D$7)-SUM($F$14:$F$26,$F$28:$F$33,$F$35:$F$36,$F$41))</f>
        <v>-533.82179022363027</v>
      </c>
      <c r="IGL88" s="294">
        <f>(IGL$87*$B101+SUM($F$8:$F$10)-((IGL$87*$B101+SUM($F$8:$F$10))/$F$11*$F$40)-($F$27*IGL$87/$D$7)-SUM($F$14:$F$26,$F$28:$F$33,$F$35:$F$36,$F$41))</f>
        <v>-533.82179022363027</v>
      </c>
      <c r="IGM88" s="294">
        <f>(IGM$87*$B101+SUM($F$8:$F$10)-((IGM$87*$B101+SUM($F$8:$F$10))/$F$11*$F$40)-($F$27*IGM$87/$D$7)-SUM($F$14:$F$26,$F$28:$F$33,$F$35:$F$36,$F$41))</f>
        <v>-533.82179022363027</v>
      </c>
      <c r="IGN88" s="294">
        <f>(IGN$87*$B101+SUM($F$8:$F$10)-((IGN$87*$B101+SUM($F$8:$F$10))/$F$11*$F$40)-($F$27*IGN$87/$D$7)-SUM($F$14:$F$26,$F$28:$F$33,$F$35:$F$36,$F$41))</f>
        <v>-533.82179022363027</v>
      </c>
      <c r="IGO88" s="294">
        <f>(IGO$87*$B101+SUM($F$8:$F$10)-((IGO$87*$B101+SUM($F$8:$F$10))/$F$11*$F$40)-($F$27*IGO$87/$D$7)-SUM($F$14:$F$26,$F$28:$F$33,$F$35:$F$36,$F$41))</f>
        <v>-533.82179022363027</v>
      </c>
      <c r="IGP88" s="294">
        <f>(IGP$87*$B101+SUM($F$8:$F$10)-((IGP$87*$B101+SUM($F$8:$F$10))/$F$11*$F$40)-($F$27*IGP$87/$D$7)-SUM($F$14:$F$26,$F$28:$F$33,$F$35:$F$36,$F$41))</f>
        <v>-533.82179022363027</v>
      </c>
      <c r="IGQ88" s="294">
        <f>(IGQ$87*$B101+SUM($F$8:$F$10)-((IGQ$87*$B101+SUM($F$8:$F$10))/$F$11*$F$40)-($F$27*IGQ$87/$D$7)-SUM($F$14:$F$26,$F$28:$F$33,$F$35:$F$36,$F$41))</f>
        <v>-533.82179022363027</v>
      </c>
      <c r="IGR88" s="294">
        <f>(IGR$87*$B101+SUM($F$8:$F$10)-((IGR$87*$B101+SUM($F$8:$F$10))/$F$11*$F$40)-($F$27*IGR$87/$D$7)-SUM($F$14:$F$26,$F$28:$F$33,$F$35:$F$36,$F$41))</f>
        <v>-533.82179022363027</v>
      </c>
      <c r="IGS88" s="294">
        <f>(IGS$87*$B101+SUM($F$8:$F$10)-((IGS$87*$B101+SUM($F$8:$F$10))/$F$11*$F$40)-($F$27*IGS$87/$D$7)-SUM($F$14:$F$26,$F$28:$F$33,$F$35:$F$36,$F$41))</f>
        <v>-533.82179022363027</v>
      </c>
      <c r="IGT88" s="294">
        <f>(IGT$87*$B101+SUM($F$8:$F$10)-((IGT$87*$B101+SUM($F$8:$F$10))/$F$11*$F$40)-($F$27*IGT$87/$D$7)-SUM($F$14:$F$26,$F$28:$F$33,$F$35:$F$36,$F$41))</f>
        <v>-533.82179022363027</v>
      </c>
      <c r="IGU88" s="294">
        <f>(IGU$87*$B101+SUM($F$8:$F$10)-((IGU$87*$B101+SUM($F$8:$F$10))/$F$11*$F$40)-($F$27*IGU$87/$D$7)-SUM($F$14:$F$26,$F$28:$F$33,$F$35:$F$36,$F$41))</f>
        <v>-533.82179022363027</v>
      </c>
      <c r="IGV88" s="294">
        <f>(IGV$87*$B101+SUM($F$8:$F$10)-((IGV$87*$B101+SUM($F$8:$F$10))/$F$11*$F$40)-($F$27*IGV$87/$D$7)-SUM($F$14:$F$26,$F$28:$F$33,$F$35:$F$36,$F$41))</f>
        <v>-533.82179022363027</v>
      </c>
      <c r="IGW88" s="294">
        <f>(IGW$87*$B101+SUM($F$8:$F$10)-((IGW$87*$B101+SUM($F$8:$F$10))/$F$11*$F$40)-($F$27*IGW$87/$D$7)-SUM($F$14:$F$26,$F$28:$F$33,$F$35:$F$36,$F$41))</f>
        <v>-533.82179022363027</v>
      </c>
      <c r="IGX88" s="294">
        <f>(IGX$87*$B101+SUM($F$8:$F$10)-((IGX$87*$B101+SUM($F$8:$F$10))/$F$11*$F$40)-($F$27*IGX$87/$D$7)-SUM($F$14:$F$26,$F$28:$F$33,$F$35:$F$36,$F$41))</f>
        <v>-533.82179022363027</v>
      </c>
      <c r="IGY88" s="294">
        <f>(IGY$87*$B101+SUM($F$8:$F$10)-((IGY$87*$B101+SUM($F$8:$F$10))/$F$11*$F$40)-($F$27*IGY$87/$D$7)-SUM($F$14:$F$26,$F$28:$F$33,$F$35:$F$36,$F$41))</f>
        <v>-533.82179022363027</v>
      </c>
      <c r="IGZ88" s="294">
        <f>(IGZ$87*$B101+SUM($F$8:$F$10)-((IGZ$87*$B101+SUM($F$8:$F$10))/$F$11*$F$40)-($F$27*IGZ$87/$D$7)-SUM($F$14:$F$26,$F$28:$F$33,$F$35:$F$36,$F$41))</f>
        <v>-533.82179022363027</v>
      </c>
      <c r="IHA88" s="294">
        <f>(IHA$87*$B101+SUM($F$8:$F$10)-((IHA$87*$B101+SUM($F$8:$F$10))/$F$11*$F$40)-($F$27*IHA$87/$D$7)-SUM($F$14:$F$26,$F$28:$F$33,$F$35:$F$36,$F$41))</f>
        <v>-533.82179022363027</v>
      </c>
      <c r="IHB88" s="294">
        <f>(IHB$87*$B101+SUM($F$8:$F$10)-((IHB$87*$B101+SUM($F$8:$F$10))/$F$11*$F$40)-($F$27*IHB$87/$D$7)-SUM($F$14:$F$26,$F$28:$F$33,$F$35:$F$36,$F$41))</f>
        <v>-533.82179022363027</v>
      </c>
      <c r="IHC88" s="294">
        <f>(IHC$87*$B101+SUM($F$8:$F$10)-((IHC$87*$B101+SUM($F$8:$F$10))/$F$11*$F$40)-($F$27*IHC$87/$D$7)-SUM($F$14:$F$26,$F$28:$F$33,$F$35:$F$36,$F$41))</f>
        <v>-533.82179022363027</v>
      </c>
      <c r="IHD88" s="294">
        <f>(IHD$87*$B101+SUM($F$8:$F$10)-((IHD$87*$B101+SUM($F$8:$F$10))/$F$11*$F$40)-($F$27*IHD$87/$D$7)-SUM($F$14:$F$26,$F$28:$F$33,$F$35:$F$36,$F$41))</f>
        <v>-533.82179022363027</v>
      </c>
      <c r="IHE88" s="294">
        <f>(IHE$87*$B101+SUM($F$8:$F$10)-((IHE$87*$B101+SUM($F$8:$F$10))/$F$11*$F$40)-($F$27*IHE$87/$D$7)-SUM($F$14:$F$26,$F$28:$F$33,$F$35:$F$36,$F$41))</f>
        <v>-533.82179022363027</v>
      </c>
      <c r="IHF88" s="294">
        <f>(IHF$87*$B101+SUM($F$8:$F$10)-((IHF$87*$B101+SUM($F$8:$F$10))/$F$11*$F$40)-($F$27*IHF$87/$D$7)-SUM($F$14:$F$26,$F$28:$F$33,$F$35:$F$36,$F$41))</f>
        <v>-533.82179022363027</v>
      </c>
      <c r="IHG88" s="294">
        <f>(IHG$87*$B101+SUM($F$8:$F$10)-((IHG$87*$B101+SUM($F$8:$F$10))/$F$11*$F$40)-($F$27*IHG$87/$D$7)-SUM($F$14:$F$26,$F$28:$F$33,$F$35:$F$36,$F$41))</f>
        <v>-533.82179022363027</v>
      </c>
      <c r="IHH88" s="294">
        <f>(IHH$87*$B101+SUM($F$8:$F$10)-((IHH$87*$B101+SUM($F$8:$F$10))/$F$11*$F$40)-($F$27*IHH$87/$D$7)-SUM($F$14:$F$26,$F$28:$F$33,$F$35:$F$36,$F$41))</f>
        <v>-533.82179022363027</v>
      </c>
      <c r="IHI88" s="294">
        <f>(IHI$87*$B101+SUM($F$8:$F$10)-((IHI$87*$B101+SUM($F$8:$F$10))/$F$11*$F$40)-($F$27*IHI$87/$D$7)-SUM($F$14:$F$26,$F$28:$F$33,$F$35:$F$36,$F$41))</f>
        <v>-533.82179022363027</v>
      </c>
      <c r="IHJ88" s="294">
        <f>(IHJ$87*$B101+SUM($F$8:$F$10)-((IHJ$87*$B101+SUM($F$8:$F$10))/$F$11*$F$40)-($F$27*IHJ$87/$D$7)-SUM($F$14:$F$26,$F$28:$F$33,$F$35:$F$36,$F$41))</f>
        <v>-533.82179022363027</v>
      </c>
      <c r="IHK88" s="294">
        <f>(IHK$87*$B101+SUM($F$8:$F$10)-((IHK$87*$B101+SUM($F$8:$F$10))/$F$11*$F$40)-($F$27*IHK$87/$D$7)-SUM($F$14:$F$26,$F$28:$F$33,$F$35:$F$36,$F$41))</f>
        <v>-533.82179022363027</v>
      </c>
      <c r="IHL88" s="294">
        <f>(IHL$87*$B101+SUM($F$8:$F$10)-((IHL$87*$B101+SUM($F$8:$F$10))/$F$11*$F$40)-($F$27*IHL$87/$D$7)-SUM($F$14:$F$26,$F$28:$F$33,$F$35:$F$36,$F$41))</f>
        <v>-533.82179022363027</v>
      </c>
      <c r="IHM88" s="294">
        <f>(IHM$87*$B101+SUM($F$8:$F$10)-((IHM$87*$B101+SUM($F$8:$F$10))/$F$11*$F$40)-($F$27*IHM$87/$D$7)-SUM($F$14:$F$26,$F$28:$F$33,$F$35:$F$36,$F$41))</f>
        <v>-533.82179022363027</v>
      </c>
      <c r="IHN88" s="294">
        <f>(IHN$87*$B101+SUM($F$8:$F$10)-((IHN$87*$B101+SUM($F$8:$F$10))/$F$11*$F$40)-($F$27*IHN$87/$D$7)-SUM($F$14:$F$26,$F$28:$F$33,$F$35:$F$36,$F$41))</f>
        <v>-533.82179022363027</v>
      </c>
      <c r="IHO88" s="294">
        <f>(IHO$87*$B101+SUM($F$8:$F$10)-((IHO$87*$B101+SUM($F$8:$F$10))/$F$11*$F$40)-($F$27*IHO$87/$D$7)-SUM($F$14:$F$26,$F$28:$F$33,$F$35:$F$36,$F$41))</f>
        <v>-533.82179022363027</v>
      </c>
      <c r="IHP88" s="294">
        <f>(IHP$87*$B101+SUM($F$8:$F$10)-((IHP$87*$B101+SUM($F$8:$F$10))/$F$11*$F$40)-($F$27*IHP$87/$D$7)-SUM($F$14:$F$26,$F$28:$F$33,$F$35:$F$36,$F$41))</f>
        <v>-533.82179022363027</v>
      </c>
      <c r="IHQ88" s="294">
        <f>(IHQ$87*$B101+SUM($F$8:$F$10)-((IHQ$87*$B101+SUM($F$8:$F$10))/$F$11*$F$40)-($F$27*IHQ$87/$D$7)-SUM($F$14:$F$26,$F$28:$F$33,$F$35:$F$36,$F$41))</f>
        <v>-533.82179022363027</v>
      </c>
      <c r="IHR88" s="294">
        <f>(IHR$87*$B101+SUM($F$8:$F$10)-((IHR$87*$B101+SUM($F$8:$F$10))/$F$11*$F$40)-($F$27*IHR$87/$D$7)-SUM($F$14:$F$26,$F$28:$F$33,$F$35:$F$36,$F$41))</f>
        <v>-533.82179022363027</v>
      </c>
      <c r="IHS88" s="294">
        <f>(IHS$87*$B101+SUM($F$8:$F$10)-((IHS$87*$B101+SUM($F$8:$F$10))/$F$11*$F$40)-($F$27*IHS$87/$D$7)-SUM($F$14:$F$26,$F$28:$F$33,$F$35:$F$36,$F$41))</f>
        <v>-533.82179022363027</v>
      </c>
      <c r="IHT88" s="294">
        <f>(IHT$87*$B101+SUM($F$8:$F$10)-((IHT$87*$B101+SUM($F$8:$F$10))/$F$11*$F$40)-($F$27*IHT$87/$D$7)-SUM($F$14:$F$26,$F$28:$F$33,$F$35:$F$36,$F$41))</f>
        <v>-533.82179022363027</v>
      </c>
      <c r="IHU88" s="294">
        <f>(IHU$87*$B101+SUM($F$8:$F$10)-((IHU$87*$B101+SUM($F$8:$F$10))/$F$11*$F$40)-($F$27*IHU$87/$D$7)-SUM($F$14:$F$26,$F$28:$F$33,$F$35:$F$36,$F$41))</f>
        <v>-533.82179022363027</v>
      </c>
      <c r="IHV88" s="294">
        <f>(IHV$87*$B101+SUM($F$8:$F$10)-((IHV$87*$B101+SUM($F$8:$F$10))/$F$11*$F$40)-($F$27*IHV$87/$D$7)-SUM($F$14:$F$26,$F$28:$F$33,$F$35:$F$36,$F$41))</f>
        <v>-533.82179022363027</v>
      </c>
      <c r="IHW88" s="294">
        <f>(IHW$87*$B101+SUM($F$8:$F$10)-((IHW$87*$B101+SUM($F$8:$F$10))/$F$11*$F$40)-($F$27*IHW$87/$D$7)-SUM($F$14:$F$26,$F$28:$F$33,$F$35:$F$36,$F$41))</f>
        <v>-533.82179022363027</v>
      </c>
      <c r="IHX88" s="294">
        <f>(IHX$87*$B101+SUM($F$8:$F$10)-((IHX$87*$B101+SUM($F$8:$F$10))/$F$11*$F$40)-($F$27*IHX$87/$D$7)-SUM($F$14:$F$26,$F$28:$F$33,$F$35:$F$36,$F$41))</f>
        <v>-533.82179022363027</v>
      </c>
      <c r="IHY88" s="294">
        <f>(IHY$87*$B101+SUM($F$8:$F$10)-((IHY$87*$B101+SUM($F$8:$F$10))/$F$11*$F$40)-($F$27*IHY$87/$D$7)-SUM($F$14:$F$26,$F$28:$F$33,$F$35:$F$36,$F$41))</f>
        <v>-533.82179022363027</v>
      </c>
      <c r="IHZ88" s="294">
        <f>(IHZ$87*$B101+SUM($F$8:$F$10)-((IHZ$87*$B101+SUM($F$8:$F$10))/$F$11*$F$40)-($F$27*IHZ$87/$D$7)-SUM($F$14:$F$26,$F$28:$F$33,$F$35:$F$36,$F$41))</f>
        <v>-533.82179022363027</v>
      </c>
      <c r="IIA88" s="294">
        <f>(IIA$87*$B101+SUM($F$8:$F$10)-((IIA$87*$B101+SUM($F$8:$F$10))/$F$11*$F$40)-($F$27*IIA$87/$D$7)-SUM($F$14:$F$26,$F$28:$F$33,$F$35:$F$36,$F$41))</f>
        <v>-533.82179022363027</v>
      </c>
      <c r="IIB88" s="294">
        <f>(IIB$87*$B101+SUM($F$8:$F$10)-((IIB$87*$B101+SUM($F$8:$F$10))/$F$11*$F$40)-($F$27*IIB$87/$D$7)-SUM($F$14:$F$26,$F$28:$F$33,$F$35:$F$36,$F$41))</f>
        <v>-533.82179022363027</v>
      </c>
      <c r="IIC88" s="294">
        <f>(IIC$87*$B101+SUM($F$8:$F$10)-((IIC$87*$B101+SUM($F$8:$F$10))/$F$11*$F$40)-($F$27*IIC$87/$D$7)-SUM($F$14:$F$26,$F$28:$F$33,$F$35:$F$36,$F$41))</f>
        <v>-533.82179022363027</v>
      </c>
      <c r="IID88" s="294">
        <f>(IID$87*$B101+SUM($F$8:$F$10)-((IID$87*$B101+SUM($F$8:$F$10))/$F$11*$F$40)-($F$27*IID$87/$D$7)-SUM($F$14:$F$26,$F$28:$F$33,$F$35:$F$36,$F$41))</f>
        <v>-533.82179022363027</v>
      </c>
      <c r="IIE88" s="294">
        <f>(IIE$87*$B101+SUM($F$8:$F$10)-((IIE$87*$B101+SUM($F$8:$F$10))/$F$11*$F$40)-($F$27*IIE$87/$D$7)-SUM($F$14:$F$26,$F$28:$F$33,$F$35:$F$36,$F$41))</f>
        <v>-533.82179022363027</v>
      </c>
      <c r="IIF88" s="294">
        <f>(IIF$87*$B101+SUM($F$8:$F$10)-((IIF$87*$B101+SUM($F$8:$F$10))/$F$11*$F$40)-($F$27*IIF$87/$D$7)-SUM($F$14:$F$26,$F$28:$F$33,$F$35:$F$36,$F$41))</f>
        <v>-533.82179022363027</v>
      </c>
      <c r="IIG88" s="294">
        <f>(IIG$87*$B101+SUM($F$8:$F$10)-((IIG$87*$B101+SUM($F$8:$F$10))/$F$11*$F$40)-($F$27*IIG$87/$D$7)-SUM($F$14:$F$26,$F$28:$F$33,$F$35:$F$36,$F$41))</f>
        <v>-533.82179022363027</v>
      </c>
      <c r="IIH88" s="294">
        <f>(IIH$87*$B101+SUM($F$8:$F$10)-((IIH$87*$B101+SUM($F$8:$F$10))/$F$11*$F$40)-($F$27*IIH$87/$D$7)-SUM($F$14:$F$26,$F$28:$F$33,$F$35:$F$36,$F$41))</f>
        <v>-533.82179022363027</v>
      </c>
      <c r="III88" s="294">
        <f>(III$87*$B101+SUM($F$8:$F$10)-((III$87*$B101+SUM($F$8:$F$10))/$F$11*$F$40)-($F$27*III$87/$D$7)-SUM($F$14:$F$26,$F$28:$F$33,$F$35:$F$36,$F$41))</f>
        <v>-533.82179022363027</v>
      </c>
      <c r="IIJ88" s="294">
        <f>(IIJ$87*$B101+SUM($F$8:$F$10)-((IIJ$87*$B101+SUM($F$8:$F$10))/$F$11*$F$40)-($F$27*IIJ$87/$D$7)-SUM($F$14:$F$26,$F$28:$F$33,$F$35:$F$36,$F$41))</f>
        <v>-533.82179022363027</v>
      </c>
      <c r="IIK88" s="294">
        <f>(IIK$87*$B101+SUM($F$8:$F$10)-((IIK$87*$B101+SUM($F$8:$F$10))/$F$11*$F$40)-($F$27*IIK$87/$D$7)-SUM($F$14:$F$26,$F$28:$F$33,$F$35:$F$36,$F$41))</f>
        <v>-533.82179022363027</v>
      </c>
      <c r="IIL88" s="294">
        <f>(IIL$87*$B101+SUM($F$8:$F$10)-((IIL$87*$B101+SUM($F$8:$F$10))/$F$11*$F$40)-($F$27*IIL$87/$D$7)-SUM($F$14:$F$26,$F$28:$F$33,$F$35:$F$36,$F$41))</f>
        <v>-533.82179022363027</v>
      </c>
      <c r="IIM88" s="294">
        <f>(IIM$87*$B101+SUM($F$8:$F$10)-((IIM$87*$B101+SUM($F$8:$F$10))/$F$11*$F$40)-($F$27*IIM$87/$D$7)-SUM($F$14:$F$26,$F$28:$F$33,$F$35:$F$36,$F$41))</f>
        <v>-533.82179022363027</v>
      </c>
      <c r="IIN88" s="294">
        <f>(IIN$87*$B101+SUM($F$8:$F$10)-((IIN$87*$B101+SUM($F$8:$F$10))/$F$11*$F$40)-($F$27*IIN$87/$D$7)-SUM($F$14:$F$26,$F$28:$F$33,$F$35:$F$36,$F$41))</f>
        <v>-533.82179022363027</v>
      </c>
      <c r="IIO88" s="294">
        <f>(IIO$87*$B101+SUM($F$8:$F$10)-((IIO$87*$B101+SUM($F$8:$F$10))/$F$11*$F$40)-($F$27*IIO$87/$D$7)-SUM($F$14:$F$26,$F$28:$F$33,$F$35:$F$36,$F$41))</f>
        <v>-533.82179022363027</v>
      </c>
      <c r="IIP88" s="294">
        <f>(IIP$87*$B101+SUM($F$8:$F$10)-((IIP$87*$B101+SUM($F$8:$F$10))/$F$11*$F$40)-($F$27*IIP$87/$D$7)-SUM($F$14:$F$26,$F$28:$F$33,$F$35:$F$36,$F$41))</f>
        <v>-533.82179022363027</v>
      </c>
      <c r="IIQ88" s="294">
        <f>(IIQ$87*$B101+SUM($F$8:$F$10)-((IIQ$87*$B101+SUM($F$8:$F$10))/$F$11*$F$40)-($F$27*IIQ$87/$D$7)-SUM($F$14:$F$26,$F$28:$F$33,$F$35:$F$36,$F$41))</f>
        <v>-533.82179022363027</v>
      </c>
      <c r="IIR88" s="294">
        <f>(IIR$87*$B101+SUM($F$8:$F$10)-((IIR$87*$B101+SUM($F$8:$F$10))/$F$11*$F$40)-($F$27*IIR$87/$D$7)-SUM($F$14:$F$26,$F$28:$F$33,$F$35:$F$36,$F$41))</f>
        <v>-533.82179022363027</v>
      </c>
      <c r="IIS88" s="294">
        <f>(IIS$87*$B101+SUM($F$8:$F$10)-((IIS$87*$B101+SUM($F$8:$F$10))/$F$11*$F$40)-($F$27*IIS$87/$D$7)-SUM($F$14:$F$26,$F$28:$F$33,$F$35:$F$36,$F$41))</f>
        <v>-533.82179022363027</v>
      </c>
      <c r="IIT88" s="294">
        <f>(IIT$87*$B101+SUM($F$8:$F$10)-((IIT$87*$B101+SUM($F$8:$F$10))/$F$11*$F$40)-($F$27*IIT$87/$D$7)-SUM($F$14:$F$26,$F$28:$F$33,$F$35:$F$36,$F$41))</f>
        <v>-533.82179022363027</v>
      </c>
      <c r="IIU88" s="294">
        <f>(IIU$87*$B101+SUM($F$8:$F$10)-((IIU$87*$B101+SUM($F$8:$F$10))/$F$11*$F$40)-($F$27*IIU$87/$D$7)-SUM($F$14:$F$26,$F$28:$F$33,$F$35:$F$36,$F$41))</f>
        <v>-533.82179022363027</v>
      </c>
      <c r="IIV88" s="294">
        <f>(IIV$87*$B101+SUM($F$8:$F$10)-((IIV$87*$B101+SUM($F$8:$F$10))/$F$11*$F$40)-($F$27*IIV$87/$D$7)-SUM($F$14:$F$26,$F$28:$F$33,$F$35:$F$36,$F$41))</f>
        <v>-533.82179022363027</v>
      </c>
      <c r="IIW88" s="294">
        <f>(IIW$87*$B101+SUM($F$8:$F$10)-((IIW$87*$B101+SUM($F$8:$F$10))/$F$11*$F$40)-($F$27*IIW$87/$D$7)-SUM($F$14:$F$26,$F$28:$F$33,$F$35:$F$36,$F$41))</f>
        <v>-533.82179022363027</v>
      </c>
      <c r="IIX88" s="294">
        <f>(IIX$87*$B101+SUM($F$8:$F$10)-((IIX$87*$B101+SUM($F$8:$F$10))/$F$11*$F$40)-($F$27*IIX$87/$D$7)-SUM($F$14:$F$26,$F$28:$F$33,$F$35:$F$36,$F$41))</f>
        <v>-533.82179022363027</v>
      </c>
      <c r="IIY88" s="294">
        <f>(IIY$87*$B101+SUM($F$8:$F$10)-((IIY$87*$B101+SUM($F$8:$F$10))/$F$11*$F$40)-($F$27*IIY$87/$D$7)-SUM($F$14:$F$26,$F$28:$F$33,$F$35:$F$36,$F$41))</f>
        <v>-533.82179022363027</v>
      </c>
      <c r="IIZ88" s="294">
        <f>(IIZ$87*$B101+SUM($F$8:$F$10)-((IIZ$87*$B101+SUM($F$8:$F$10))/$F$11*$F$40)-($F$27*IIZ$87/$D$7)-SUM($F$14:$F$26,$F$28:$F$33,$F$35:$F$36,$F$41))</f>
        <v>-533.82179022363027</v>
      </c>
      <c r="IJA88" s="294">
        <f>(IJA$87*$B101+SUM($F$8:$F$10)-((IJA$87*$B101+SUM($F$8:$F$10))/$F$11*$F$40)-($F$27*IJA$87/$D$7)-SUM($F$14:$F$26,$F$28:$F$33,$F$35:$F$36,$F$41))</f>
        <v>-533.82179022363027</v>
      </c>
      <c r="IJB88" s="294">
        <f>(IJB$87*$B101+SUM($F$8:$F$10)-((IJB$87*$B101+SUM($F$8:$F$10))/$F$11*$F$40)-($F$27*IJB$87/$D$7)-SUM($F$14:$F$26,$F$28:$F$33,$F$35:$F$36,$F$41))</f>
        <v>-533.82179022363027</v>
      </c>
      <c r="IJC88" s="294">
        <f>(IJC$87*$B101+SUM($F$8:$F$10)-((IJC$87*$B101+SUM($F$8:$F$10))/$F$11*$F$40)-($F$27*IJC$87/$D$7)-SUM($F$14:$F$26,$F$28:$F$33,$F$35:$F$36,$F$41))</f>
        <v>-533.82179022363027</v>
      </c>
      <c r="IJD88" s="294">
        <f>(IJD$87*$B101+SUM($F$8:$F$10)-((IJD$87*$B101+SUM($F$8:$F$10))/$F$11*$F$40)-($F$27*IJD$87/$D$7)-SUM($F$14:$F$26,$F$28:$F$33,$F$35:$F$36,$F$41))</f>
        <v>-533.82179022363027</v>
      </c>
      <c r="IJE88" s="294">
        <f>(IJE$87*$B101+SUM($F$8:$F$10)-((IJE$87*$B101+SUM($F$8:$F$10))/$F$11*$F$40)-($F$27*IJE$87/$D$7)-SUM($F$14:$F$26,$F$28:$F$33,$F$35:$F$36,$F$41))</f>
        <v>-533.82179022363027</v>
      </c>
      <c r="IJF88" s="294">
        <f>(IJF$87*$B101+SUM($F$8:$F$10)-((IJF$87*$B101+SUM($F$8:$F$10))/$F$11*$F$40)-($F$27*IJF$87/$D$7)-SUM($F$14:$F$26,$F$28:$F$33,$F$35:$F$36,$F$41))</f>
        <v>-533.82179022363027</v>
      </c>
      <c r="IJG88" s="294">
        <f>(IJG$87*$B101+SUM($F$8:$F$10)-((IJG$87*$B101+SUM($F$8:$F$10))/$F$11*$F$40)-($F$27*IJG$87/$D$7)-SUM($F$14:$F$26,$F$28:$F$33,$F$35:$F$36,$F$41))</f>
        <v>-533.82179022363027</v>
      </c>
      <c r="IJH88" s="294">
        <f>(IJH$87*$B101+SUM($F$8:$F$10)-((IJH$87*$B101+SUM($F$8:$F$10))/$F$11*$F$40)-($F$27*IJH$87/$D$7)-SUM($F$14:$F$26,$F$28:$F$33,$F$35:$F$36,$F$41))</f>
        <v>-533.82179022363027</v>
      </c>
      <c r="IJI88" s="294">
        <f>(IJI$87*$B101+SUM($F$8:$F$10)-((IJI$87*$B101+SUM($F$8:$F$10))/$F$11*$F$40)-($F$27*IJI$87/$D$7)-SUM($F$14:$F$26,$F$28:$F$33,$F$35:$F$36,$F$41))</f>
        <v>-533.82179022363027</v>
      </c>
      <c r="IJJ88" s="294">
        <f>(IJJ$87*$B101+SUM($F$8:$F$10)-((IJJ$87*$B101+SUM($F$8:$F$10))/$F$11*$F$40)-($F$27*IJJ$87/$D$7)-SUM($F$14:$F$26,$F$28:$F$33,$F$35:$F$36,$F$41))</f>
        <v>-533.82179022363027</v>
      </c>
      <c r="IJK88" s="294">
        <f>(IJK$87*$B101+SUM($F$8:$F$10)-((IJK$87*$B101+SUM($F$8:$F$10))/$F$11*$F$40)-($F$27*IJK$87/$D$7)-SUM($F$14:$F$26,$F$28:$F$33,$F$35:$F$36,$F$41))</f>
        <v>-533.82179022363027</v>
      </c>
      <c r="IJL88" s="294">
        <f>(IJL$87*$B101+SUM($F$8:$F$10)-((IJL$87*$B101+SUM($F$8:$F$10))/$F$11*$F$40)-($F$27*IJL$87/$D$7)-SUM($F$14:$F$26,$F$28:$F$33,$F$35:$F$36,$F$41))</f>
        <v>-533.82179022363027</v>
      </c>
      <c r="IJM88" s="294">
        <f>(IJM$87*$B101+SUM($F$8:$F$10)-((IJM$87*$B101+SUM($F$8:$F$10))/$F$11*$F$40)-($F$27*IJM$87/$D$7)-SUM($F$14:$F$26,$F$28:$F$33,$F$35:$F$36,$F$41))</f>
        <v>-533.82179022363027</v>
      </c>
      <c r="IJN88" s="294">
        <f>(IJN$87*$B101+SUM($F$8:$F$10)-((IJN$87*$B101+SUM($F$8:$F$10))/$F$11*$F$40)-($F$27*IJN$87/$D$7)-SUM($F$14:$F$26,$F$28:$F$33,$F$35:$F$36,$F$41))</f>
        <v>-533.82179022363027</v>
      </c>
      <c r="IJO88" s="294">
        <f>(IJO$87*$B101+SUM($F$8:$F$10)-((IJO$87*$B101+SUM($F$8:$F$10))/$F$11*$F$40)-($F$27*IJO$87/$D$7)-SUM($F$14:$F$26,$F$28:$F$33,$F$35:$F$36,$F$41))</f>
        <v>-533.82179022363027</v>
      </c>
      <c r="IJP88" s="294">
        <f>(IJP$87*$B101+SUM($F$8:$F$10)-((IJP$87*$B101+SUM($F$8:$F$10))/$F$11*$F$40)-($F$27*IJP$87/$D$7)-SUM($F$14:$F$26,$F$28:$F$33,$F$35:$F$36,$F$41))</f>
        <v>-533.82179022363027</v>
      </c>
      <c r="IJQ88" s="294">
        <f>(IJQ$87*$B101+SUM($F$8:$F$10)-((IJQ$87*$B101+SUM($F$8:$F$10))/$F$11*$F$40)-($F$27*IJQ$87/$D$7)-SUM($F$14:$F$26,$F$28:$F$33,$F$35:$F$36,$F$41))</f>
        <v>-533.82179022363027</v>
      </c>
      <c r="IJR88" s="294">
        <f>(IJR$87*$B101+SUM($F$8:$F$10)-((IJR$87*$B101+SUM($F$8:$F$10))/$F$11*$F$40)-($F$27*IJR$87/$D$7)-SUM($F$14:$F$26,$F$28:$F$33,$F$35:$F$36,$F$41))</f>
        <v>-533.82179022363027</v>
      </c>
      <c r="IJS88" s="294">
        <f>(IJS$87*$B101+SUM($F$8:$F$10)-((IJS$87*$B101+SUM($F$8:$F$10))/$F$11*$F$40)-($F$27*IJS$87/$D$7)-SUM($F$14:$F$26,$F$28:$F$33,$F$35:$F$36,$F$41))</f>
        <v>-533.82179022363027</v>
      </c>
      <c r="IJT88" s="294">
        <f>(IJT$87*$B101+SUM($F$8:$F$10)-((IJT$87*$B101+SUM($F$8:$F$10))/$F$11*$F$40)-($F$27*IJT$87/$D$7)-SUM($F$14:$F$26,$F$28:$F$33,$F$35:$F$36,$F$41))</f>
        <v>-533.82179022363027</v>
      </c>
      <c r="IJU88" s="294">
        <f>(IJU$87*$B101+SUM($F$8:$F$10)-((IJU$87*$B101+SUM($F$8:$F$10))/$F$11*$F$40)-($F$27*IJU$87/$D$7)-SUM($F$14:$F$26,$F$28:$F$33,$F$35:$F$36,$F$41))</f>
        <v>-533.82179022363027</v>
      </c>
      <c r="IJV88" s="294">
        <f>(IJV$87*$B101+SUM($F$8:$F$10)-((IJV$87*$B101+SUM($F$8:$F$10))/$F$11*$F$40)-($F$27*IJV$87/$D$7)-SUM($F$14:$F$26,$F$28:$F$33,$F$35:$F$36,$F$41))</f>
        <v>-533.82179022363027</v>
      </c>
      <c r="IJW88" s="294">
        <f>(IJW$87*$B101+SUM($F$8:$F$10)-((IJW$87*$B101+SUM($F$8:$F$10))/$F$11*$F$40)-($F$27*IJW$87/$D$7)-SUM($F$14:$F$26,$F$28:$F$33,$F$35:$F$36,$F$41))</f>
        <v>-533.82179022363027</v>
      </c>
      <c r="IJX88" s="294">
        <f>(IJX$87*$B101+SUM($F$8:$F$10)-((IJX$87*$B101+SUM($F$8:$F$10))/$F$11*$F$40)-($F$27*IJX$87/$D$7)-SUM($F$14:$F$26,$F$28:$F$33,$F$35:$F$36,$F$41))</f>
        <v>-533.82179022363027</v>
      </c>
      <c r="IJY88" s="294">
        <f>(IJY$87*$B101+SUM($F$8:$F$10)-((IJY$87*$B101+SUM($F$8:$F$10))/$F$11*$F$40)-($F$27*IJY$87/$D$7)-SUM($F$14:$F$26,$F$28:$F$33,$F$35:$F$36,$F$41))</f>
        <v>-533.82179022363027</v>
      </c>
      <c r="IJZ88" s="294">
        <f>(IJZ$87*$B101+SUM($F$8:$F$10)-((IJZ$87*$B101+SUM($F$8:$F$10))/$F$11*$F$40)-($F$27*IJZ$87/$D$7)-SUM($F$14:$F$26,$F$28:$F$33,$F$35:$F$36,$F$41))</f>
        <v>-533.82179022363027</v>
      </c>
      <c r="IKA88" s="294">
        <f>(IKA$87*$B101+SUM($F$8:$F$10)-((IKA$87*$B101+SUM($F$8:$F$10))/$F$11*$F$40)-($F$27*IKA$87/$D$7)-SUM($F$14:$F$26,$F$28:$F$33,$F$35:$F$36,$F$41))</f>
        <v>-533.82179022363027</v>
      </c>
      <c r="IKB88" s="294">
        <f>(IKB$87*$B101+SUM($F$8:$F$10)-((IKB$87*$B101+SUM($F$8:$F$10))/$F$11*$F$40)-($F$27*IKB$87/$D$7)-SUM($F$14:$F$26,$F$28:$F$33,$F$35:$F$36,$F$41))</f>
        <v>-533.82179022363027</v>
      </c>
      <c r="IKC88" s="294">
        <f>(IKC$87*$B101+SUM($F$8:$F$10)-((IKC$87*$B101+SUM($F$8:$F$10))/$F$11*$F$40)-($F$27*IKC$87/$D$7)-SUM($F$14:$F$26,$F$28:$F$33,$F$35:$F$36,$F$41))</f>
        <v>-533.82179022363027</v>
      </c>
      <c r="IKD88" s="294">
        <f>(IKD$87*$B101+SUM($F$8:$F$10)-((IKD$87*$B101+SUM($F$8:$F$10))/$F$11*$F$40)-($F$27*IKD$87/$D$7)-SUM($F$14:$F$26,$F$28:$F$33,$F$35:$F$36,$F$41))</f>
        <v>-533.82179022363027</v>
      </c>
      <c r="IKE88" s="294">
        <f>(IKE$87*$B101+SUM($F$8:$F$10)-((IKE$87*$B101+SUM($F$8:$F$10))/$F$11*$F$40)-($F$27*IKE$87/$D$7)-SUM($F$14:$F$26,$F$28:$F$33,$F$35:$F$36,$F$41))</f>
        <v>-533.82179022363027</v>
      </c>
      <c r="IKF88" s="294">
        <f>(IKF$87*$B101+SUM($F$8:$F$10)-((IKF$87*$B101+SUM($F$8:$F$10))/$F$11*$F$40)-($F$27*IKF$87/$D$7)-SUM($F$14:$F$26,$F$28:$F$33,$F$35:$F$36,$F$41))</f>
        <v>-533.82179022363027</v>
      </c>
      <c r="IKG88" s="294">
        <f>(IKG$87*$B101+SUM($F$8:$F$10)-((IKG$87*$B101+SUM($F$8:$F$10))/$F$11*$F$40)-($F$27*IKG$87/$D$7)-SUM($F$14:$F$26,$F$28:$F$33,$F$35:$F$36,$F$41))</f>
        <v>-533.82179022363027</v>
      </c>
      <c r="IKH88" s="294">
        <f>(IKH$87*$B101+SUM($F$8:$F$10)-((IKH$87*$B101+SUM($F$8:$F$10))/$F$11*$F$40)-($F$27*IKH$87/$D$7)-SUM($F$14:$F$26,$F$28:$F$33,$F$35:$F$36,$F$41))</f>
        <v>-533.82179022363027</v>
      </c>
      <c r="IKI88" s="294">
        <f>(IKI$87*$B101+SUM($F$8:$F$10)-((IKI$87*$B101+SUM($F$8:$F$10))/$F$11*$F$40)-($F$27*IKI$87/$D$7)-SUM($F$14:$F$26,$F$28:$F$33,$F$35:$F$36,$F$41))</f>
        <v>-533.82179022363027</v>
      </c>
      <c r="IKJ88" s="294">
        <f>(IKJ$87*$B101+SUM($F$8:$F$10)-((IKJ$87*$B101+SUM($F$8:$F$10))/$F$11*$F$40)-($F$27*IKJ$87/$D$7)-SUM($F$14:$F$26,$F$28:$F$33,$F$35:$F$36,$F$41))</f>
        <v>-533.82179022363027</v>
      </c>
      <c r="IKK88" s="294">
        <f>(IKK$87*$B101+SUM($F$8:$F$10)-((IKK$87*$B101+SUM($F$8:$F$10))/$F$11*$F$40)-($F$27*IKK$87/$D$7)-SUM($F$14:$F$26,$F$28:$F$33,$F$35:$F$36,$F$41))</f>
        <v>-533.82179022363027</v>
      </c>
      <c r="IKL88" s="294">
        <f>(IKL$87*$B101+SUM($F$8:$F$10)-((IKL$87*$B101+SUM($F$8:$F$10))/$F$11*$F$40)-($F$27*IKL$87/$D$7)-SUM($F$14:$F$26,$F$28:$F$33,$F$35:$F$36,$F$41))</f>
        <v>-533.82179022363027</v>
      </c>
      <c r="IKM88" s="294">
        <f>(IKM$87*$B101+SUM($F$8:$F$10)-((IKM$87*$B101+SUM($F$8:$F$10))/$F$11*$F$40)-($F$27*IKM$87/$D$7)-SUM($F$14:$F$26,$F$28:$F$33,$F$35:$F$36,$F$41))</f>
        <v>-533.82179022363027</v>
      </c>
      <c r="IKN88" s="294">
        <f>(IKN$87*$B101+SUM($F$8:$F$10)-((IKN$87*$B101+SUM($F$8:$F$10))/$F$11*$F$40)-($F$27*IKN$87/$D$7)-SUM($F$14:$F$26,$F$28:$F$33,$F$35:$F$36,$F$41))</f>
        <v>-533.82179022363027</v>
      </c>
      <c r="IKO88" s="294">
        <f>(IKO$87*$B101+SUM($F$8:$F$10)-((IKO$87*$B101+SUM($F$8:$F$10))/$F$11*$F$40)-($F$27*IKO$87/$D$7)-SUM($F$14:$F$26,$F$28:$F$33,$F$35:$F$36,$F$41))</f>
        <v>-533.82179022363027</v>
      </c>
      <c r="IKP88" s="294">
        <f>(IKP$87*$B101+SUM($F$8:$F$10)-((IKP$87*$B101+SUM($F$8:$F$10))/$F$11*$F$40)-($F$27*IKP$87/$D$7)-SUM($F$14:$F$26,$F$28:$F$33,$F$35:$F$36,$F$41))</f>
        <v>-533.82179022363027</v>
      </c>
      <c r="IKQ88" s="294">
        <f>(IKQ$87*$B101+SUM($F$8:$F$10)-((IKQ$87*$B101+SUM($F$8:$F$10))/$F$11*$F$40)-($F$27*IKQ$87/$D$7)-SUM($F$14:$F$26,$F$28:$F$33,$F$35:$F$36,$F$41))</f>
        <v>-533.82179022363027</v>
      </c>
      <c r="IKR88" s="294">
        <f>(IKR$87*$B101+SUM($F$8:$F$10)-((IKR$87*$B101+SUM($F$8:$F$10))/$F$11*$F$40)-($F$27*IKR$87/$D$7)-SUM($F$14:$F$26,$F$28:$F$33,$F$35:$F$36,$F$41))</f>
        <v>-533.82179022363027</v>
      </c>
      <c r="IKS88" s="294">
        <f>(IKS$87*$B101+SUM($F$8:$F$10)-((IKS$87*$B101+SUM($F$8:$F$10))/$F$11*$F$40)-($F$27*IKS$87/$D$7)-SUM($F$14:$F$26,$F$28:$F$33,$F$35:$F$36,$F$41))</f>
        <v>-533.82179022363027</v>
      </c>
      <c r="IKT88" s="294">
        <f>(IKT$87*$B101+SUM($F$8:$F$10)-((IKT$87*$B101+SUM($F$8:$F$10))/$F$11*$F$40)-($F$27*IKT$87/$D$7)-SUM($F$14:$F$26,$F$28:$F$33,$F$35:$F$36,$F$41))</f>
        <v>-533.82179022363027</v>
      </c>
      <c r="IKU88" s="294">
        <f>(IKU$87*$B101+SUM($F$8:$F$10)-((IKU$87*$B101+SUM($F$8:$F$10))/$F$11*$F$40)-($F$27*IKU$87/$D$7)-SUM($F$14:$F$26,$F$28:$F$33,$F$35:$F$36,$F$41))</f>
        <v>-533.82179022363027</v>
      </c>
      <c r="IKV88" s="294">
        <f>(IKV$87*$B101+SUM($F$8:$F$10)-((IKV$87*$B101+SUM($F$8:$F$10))/$F$11*$F$40)-($F$27*IKV$87/$D$7)-SUM($F$14:$F$26,$F$28:$F$33,$F$35:$F$36,$F$41))</f>
        <v>-533.82179022363027</v>
      </c>
      <c r="IKW88" s="294">
        <f>(IKW$87*$B101+SUM($F$8:$F$10)-((IKW$87*$B101+SUM($F$8:$F$10))/$F$11*$F$40)-($F$27*IKW$87/$D$7)-SUM($F$14:$F$26,$F$28:$F$33,$F$35:$F$36,$F$41))</f>
        <v>-533.82179022363027</v>
      </c>
      <c r="IKX88" s="294">
        <f>(IKX$87*$B101+SUM($F$8:$F$10)-((IKX$87*$B101+SUM($F$8:$F$10))/$F$11*$F$40)-($F$27*IKX$87/$D$7)-SUM($F$14:$F$26,$F$28:$F$33,$F$35:$F$36,$F$41))</f>
        <v>-533.82179022363027</v>
      </c>
      <c r="IKY88" s="294">
        <f>(IKY$87*$B101+SUM($F$8:$F$10)-((IKY$87*$B101+SUM($F$8:$F$10))/$F$11*$F$40)-($F$27*IKY$87/$D$7)-SUM($F$14:$F$26,$F$28:$F$33,$F$35:$F$36,$F$41))</f>
        <v>-533.82179022363027</v>
      </c>
      <c r="IKZ88" s="294">
        <f>(IKZ$87*$B101+SUM($F$8:$F$10)-((IKZ$87*$B101+SUM($F$8:$F$10))/$F$11*$F$40)-($F$27*IKZ$87/$D$7)-SUM($F$14:$F$26,$F$28:$F$33,$F$35:$F$36,$F$41))</f>
        <v>-533.82179022363027</v>
      </c>
      <c r="ILA88" s="294">
        <f>(ILA$87*$B101+SUM($F$8:$F$10)-((ILA$87*$B101+SUM($F$8:$F$10))/$F$11*$F$40)-($F$27*ILA$87/$D$7)-SUM($F$14:$F$26,$F$28:$F$33,$F$35:$F$36,$F$41))</f>
        <v>-533.82179022363027</v>
      </c>
      <c r="ILB88" s="294">
        <f>(ILB$87*$B101+SUM($F$8:$F$10)-((ILB$87*$B101+SUM($F$8:$F$10))/$F$11*$F$40)-($F$27*ILB$87/$D$7)-SUM($F$14:$F$26,$F$28:$F$33,$F$35:$F$36,$F$41))</f>
        <v>-533.82179022363027</v>
      </c>
      <c r="ILC88" s="294">
        <f>(ILC$87*$B101+SUM($F$8:$F$10)-((ILC$87*$B101+SUM($F$8:$F$10))/$F$11*$F$40)-($F$27*ILC$87/$D$7)-SUM($F$14:$F$26,$F$28:$F$33,$F$35:$F$36,$F$41))</f>
        <v>-533.82179022363027</v>
      </c>
      <c r="ILD88" s="294">
        <f>(ILD$87*$B101+SUM($F$8:$F$10)-((ILD$87*$B101+SUM($F$8:$F$10))/$F$11*$F$40)-($F$27*ILD$87/$D$7)-SUM($F$14:$F$26,$F$28:$F$33,$F$35:$F$36,$F$41))</f>
        <v>-533.82179022363027</v>
      </c>
      <c r="ILE88" s="294">
        <f>(ILE$87*$B101+SUM($F$8:$F$10)-((ILE$87*$B101+SUM($F$8:$F$10))/$F$11*$F$40)-($F$27*ILE$87/$D$7)-SUM($F$14:$F$26,$F$28:$F$33,$F$35:$F$36,$F$41))</f>
        <v>-533.82179022363027</v>
      </c>
      <c r="ILF88" s="294">
        <f>(ILF$87*$B101+SUM($F$8:$F$10)-((ILF$87*$B101+SUM($F$8:$F$10))/$F$11*$F$40)-($F$27*ILF$87/$D$7)-SUM($F$14:$F$26,$F$28:$F$33,$F$35:$F$36,$F$41))</f>
        <v>-533.82179022363027</v>
      </c>
      <c r="ILG88" s="294">
        <f>(ILG$87*$B101+SUM($F$8:$F$10)-((ILG$87*$B101+SUM($F$8:$F$10))/$F$11*$F$40)-($F$27*ILG$87/$D$7)-SUM($F$14:$F$26,$F$28:$F$33,$F$35:$F$36,$F$41))</f>
        <v>-533.82179022363027</v>
      </c>
      <c r="ILH88" s="294">
        <f>(ILH$87*$B101+SUM($F$8:$F$10)-((ILH$87*$B101+SUM($F$8:$F$10))/$F$11*$F$40)-($F$27*ILH$87/$D$7)-SUM($F$14:$F$26,$F$28:$F$33,$F$35:$F$36,$F$41))</f>
        <v>-533.82179022363027</v>
      </c>
      <c r="ILI88" s="294">
        <f>(ILI$87*$B101+SUM($F$8:$F$10)-((ILI$87*$B101+SUM($F$8:$F$10))/$F$11*$F$40)-($F$27*ILI$87/$D$7)-SUM($F$14:$F$26,$F$28:$F$33,$F$35:$F$36,$F$41))</f>
        <v>-533.82179022363027</v>
      </c>
      <c r="ILJ88" s="294">
        <f>(ILJ$87*$B101+SUM($F$8:$F$10)-((ILJ$87*$B101+SUM($F$8:$F$10))/$F$11*$F$40)-($F$27*ILJ$87/$D$7)-SUM($F$14:$F$26,$F$28:$F$33,$F$35:$F$36,$F$41))</f>
        <v>-533.82179022363027</v>
      </c>
      <c r="ILK88" s="294">
        <f>(ILK$87*$B101+SUM($F$8:$F$10)-((ILK$87*$B101+SUM($F$8:$F$10))/$F$11*$F$40)-($F$27*ILK$87/$D$7)-SUM($F$14:$F$26,$F$28:$F$33,$F$35:$F$36,$F$41))</f>
        <v>-533.82179022363027</v>
      </c>
      <c r="ILL88" s="294">
        <f>(ILL$87*$B101+SUM($F$8:$F$10)-((ILL$87*$B101+SUM($F$8:$F$10))/$F$11*$F$40)-($F$27*ILL$87/$D$7)-SUM($F$14:$F$26,$F$28:$F$33,$F$35:$F$36,$F$41))</f>
        <v>-533.82179022363027</v>
      </c>
      <c r="ILM88" s="294">
        <f>(ILM$87*$B101+SUM($F$8:$F$10)-((ILM$87*$B101+SUM($F$8:$F$10))/$F$11*$F$40)-($F$27*ILM$87/$D$7)-SUM($F$14:$F$26,$F$28:$F$33,$F$35:$F$36,$F$41))</f>
        <v>-533.82179022363027</v>
      </c>
      <c r="ILN88" s="294">
        <f>(ILN$87*$B101+SUM($F$8:$F$10)-((ILN$87*$B101+SUM($F$8:$F$10))/$F$11*$F$40)-($F$27*ILN$87/$D$7)-SUM($F$14:$F$26,$F$28:$F$33,$F$35:$F$36,$F$41))</f>
        <v>-533.82179022363027</v>
      </c>
      <c r="ILO88" s="294">
        <f>(ILO$87*$B101+SUM($F$8:$F$10)-((ILO$87*$B101+SUM($F$8:$F$10))/$F$11*$F$40)-($F$27*ILO$87/$D$7)-SUM($F$14:$F$26,$F$28:$F$33,$F$35:$F$36,$F$41))</f>
        <v>-533.82179022363027</v>
      </c>
      <c r="ILP88" s="294">
        <f>(ILP$87*$B101+SUM($F$8:$F$10)-((ILP$87*$B101+SUM($F$8:$F$10))/$F$11*$F$40)-($F$27*ILP$87/$D$7)-SUM($F$14:$F$26,$F$28:$F$33,$F$35:$F$36,$F$41))</f>
        <v>-533.82179022363027</v>
      </c>
      <c r="ILQ88" s="294">
        <f>(ILQ$87*$B101+SUM($F$8:$F$10)-((ILQ$87*$B101+SUM($F$8:$F$10))/$F$11*$F$40)-($F$27*ILQ$87/$D$7)-SUM($F$14:$F$26,$F$28:$F$33,$F$35:$F$36,$F$41))</f>
        <v>-533.82179022363027</v>
      </c>
      <c r="ILR88" s="294">
        <f>(ILR$87*$B101+SUM($F$8:$F$10)-((ILR$87*$B101+SUM($F$8:$F$10))/$F$11*$F$40)-($F$27*ILR$87/$D$7)-SUM($F$14:$F$26,$F$28:$F$33,$F$35:$F$36,$F$41))</f>
        <v>-533.82179022363027</v>
      </c>
      <c r="ILS88" s="294">
        <f>(ILS$87*$B101+SUM($F$8:$F$10)-((ILS$87*$B101+SUM($F$8:$F$10))/$F$11*$F$40)-($F$27*ILS$87/$D$7)-SUM($F$14:$F$26,$F$28:$F$33,$F$35:$F$36,$F$41))</f>
        <v>-533.82179022363027</v>
      </c>
      <c r="ILT88" s="294">
        <f>(ILT$87*$B101+SUM($F$8:$F$10)-((ILT$87*$B101+SUM($F$8:$F$10))/$F$11*$F$40)-($F$27*ILT$87/$D$7)-SUM($F$14:$F$26,$F$28:$F$33,$F$35:$F$36,$F$41))</f>
        <v>-533.82179022363027</v>
      </c>
      <c r="ILU88" s="294">
        <f>(ILU$87*$B101+SUM($F$8:$F$10)-((ILU$87*$B101+SUM($F$8:$F$10))/$F$11*$F$40)-($F$27*ILU$87/$D$7)-SUM($F$14:$F$26,$F$28:$F$33,$F$35:$F$36,$F$41))</f>
        <v>-533.82179022363027</v>
      </c>
      <c r="ILV88" s="294">
        <f>(ILV$87*$B101+SUM($F$8:$F$10)-((ILV$87*$B101+SUM($F$8:$F$10))/$F$11*$F$40)-($F$27*ILV$87/$D$7)-SUM($F$14:$F$26,$F$28:$F$33,$F$35:$F$36,$F$41))</f>
        <v>-533.82179022363027</v>
      </c>
      <c r="ILW88" s="294">
        <f>(ILW$87*$B101+SUM($F$8:$F$10)-((ILW$87*$B101+SUM($F$8:$F$10))/$F$11*$F$40)-($F$27*ILW$87/$D$7)-SUM($F$14:$F$26,$F$28:$F$33,$F$35:$F$36,$F$41))</f>
        <v>-533.82179022363027</v>
      </c>
      <c r="ILX88" s="294">
        <f>(ILX$87*$B101+SUM($F$8:$F$10)-((ILX$87*$B101+SUM($F$8:$F$10))/$F$11*$F$40)-($F$27*ILX$87/$D$7)-SUM($F$14:$F$26,$F$28:$F$33,$F$35:$F$36,$F$41))</f>
        <v>-533.82179022363027</v>
      </c>
      <c r="ILY88" s="294">
        <f>(ILY$87*$B101+SUM($F$8:$F$10)-((ILY$87*$B101+SUM($F$8:$F$10))/$F$11*$F$40)-($F$27*ILY$87/$D$7)-SUM($F$14:$F$26,$F$28:$F$33,$F$35:$F$36,$F$41))</f>
        <v>-533.82179022363027</v>
      </c>
      <c r="ILZ88" s="294">
        <f>(ILZ$87*$B101+SUM($F$8:$F$10)-((ILZ$87*$B101+SUM($F$8:$F$10))/$F$11*$F$40)-($F$27*ILZ$87/$D$7)-SUM($F$14:$F$26,$F$28:$F$33,$F$35:$F$36,$F$41))</f>
        <v>-533.82179022363027</v>
      </c>
      <c r="IMA88" s="294">
        <f>(IMA$87*$B101+SUM($F$8:$F$10)-((IMA$87*$B101+SUM($F$8:$F$10))/$F$11*$F$40)-($F$27*IMA$87/$D$7)-SUM($F$14:$F$26,$F$28:$F$33,$F$35:$F$36,$F$41))</f>
        <v>-533.82179022363027</v>
      </c>
      <c r="IMB88" s="294">
        <f>(IMB$87*$B101+SUM($F$8:$F$10)-((IMB$87*$B101+SUM($F$8:$F$10))/$F$11*$F$40)-($F$27*IMB$87/$D$7)-SUM($F$14:$F$26,$F$28:$F$33,$F$35:$F$36,$F$41))</f>
        <v>-533.82179022363027</v>
      </c>
      <c r="IMC88" s="294">
        <f>(IMC$87*$B101+SUM($F$8:$F$10)-((IMC$87*$B101+SUM($F$8:$F$10))/$F$11*$F$40)-($F$27*IMC$87/$D$7)-SUM($F$14:$F$26,$F$28:$F$33,$F$35:$F$36,$F$41))</f>
        <v>-533.82179022363027</v>
      </c>
      <c r="IMD88" s="294">
        <f>(IMD$87*$B101+SUM($F$8:$F$10)-((IMD$87*$B101+SUM($F$8:$F$10))/$F$11*$F$40)-($F$27*IMD$87/$D$7)-SUM($F$14:$F$26,$F$28:$F$33,$F$35:$F$36,$F$41))</f>
        <v>-533.82179022363027</v>
      </c>
      <c r="IME88" s="294">
        <f>(IME$87*$B101+SUM($F$8:$F$10)-((IME$87*$B101+SUM($F$8:$F$10))/$F$11*$F$40)-($F$27*IME$87/$D$7)-SUM($F$14:$F$26,$F$28:$F$33,$F$35:$F$36,$F$41))</f>
        <v>-533.82179022363027</v>
      </c>
      <c r="IMF88" s="294">
        <f>(IMF$87*$B101+SUM($F$8:$F$10)-((IMF$87*$B101+SUM($F$8:$F$10))/$F$11*$F$40)-($F$27*IMF$87/$D$7)-SUM($F$14:$F$26,$F$28:$F$33,$F$35:$F$36,$F$41))</f>
        <v>-533.82179022363027</v>
      </c>
      <c r="IMG88" s="294">
        <f>(IMG$87*$B101+SUM($F$8:$F$10)-((IMG$87*$B101+SUM($F$8:$F$10))/$F$11*$F$40)-($F$27*IMG$87/$D$7)-SUM($F$14:$F$26,$F$28:$F$33,$F$35:$F$36,$F$41))</f>
        <v>-533.82179022363027</v>
      </c>
      <c r="IMH88" s="294">
        <f>(IMH$87*$B101+SUM($F$8:$F$10)-((IMH$87*$B101+SUM($F$8:$F$10))/$F$11*$F$40)-($F$27*IMH$87/$D$7)-SUM($F$14:$F$26,$F$28:$F$33,$F$35:$F$36,$F$41))</f>
        <v>-533.82179022363027</v>
      </c>
      <c r="IMI88" s="294">
        <f>(IMI$87*$B101+SUM($F$8:$F$10)-((IMI$87*$B101+SUM($F$8:$F$10))/$F$11*$F$40)-($F$27*IMI$87/$D$7)-SUM($F$14:$F$26,$F$28:$F$33,$F$35:$F$36,$F$41))</f>
        <v>-533.82179022363027</v>
      </c>
      <c r="IMJ88" s="294">
        <f>(IMJ$87*$B101+SUM($F$8:$F$10)-((IMJ$87*$B101+SUM($F$8:$F$10))/$F$11*$F$40)-($F$27*IMJ$87/$D$7)-SUM($F$14:$F$26,$F$28:$F$33,$F$35:$F$36,$F$41))</f>
        <v>-533.82179022363027</v>
      </c>
      <c r="IMK88" s="294">
        <f>(IMK$87*$B101+SUM($F$8:$F$10)-((IMK$87*$B101+SUM($F$8:$F$10))/$F$11*$F$40)-($F$27*IMK$87/$D$7)-SUM($F$14:$F$26,$F$28:$F$33,$F$35:$F$36,$F$41))</f>
        <v>-533.82179022363027</v>
      </c>
      <c r="IML88" s="294">
        <f>(IML$87*$B101+SUM($F$8:$F$10)-((IML$87*$B101+SUM($F$8:$F$10))/$F$11*$F$40)-($F$27*IML$87/$D$7)-SUM($F$14:$F$26,$F$28:$F$33,$F$35:$F$36,$F$41))</f>
        <v>-533.82179022363027</v>
      </c>
      <c r="IMM88" s="294">
        <f>(IMM$87*$B101+SUM($F$8:$F$10)-((IMM$87*$B101+SUM($F$8:$F$10))/$F$11*$F$40)-($F$27*IMM$87/$D$7)-SUM($F$14:$F$26,$F$28:$F$33,$F$35:$F$36,$F$41))</f>
        <v>-533.82179022363027</v>
      </c>
      <c r="IMN88" s="294">
        <f>(IMN$87*$B101+SUM($F$8:$F$10)-((IMN$87*$B101+SUM($F$8:$F$10))/$F$11*$F$40)-($F$27*IMN$87/$D$7)-SUM($F$14:$F$26,$F$28:$F$33,$F$35:$F$36,$F$41))</f>
        <v>-533.82179022363027</v>
      </c>
      <c r="IMO88" s="294">
        <f>(IMO$87*$B101+SUM($F$8:$F$10)-((IMO$87*$B101+SUM($F$8:$F$10))/$F$11*$F$40)-($F$27*IMO$87/$D$7)-SUM($F$14:$F$26,$F$28:$F$33,$F$35:$F$36,$F$41))</f>
        <v>-533.82179022363027</v>
      </c>
      <c r="IMP88" s="294">
        <f>(IMP$87*$B101+SUM($F$8:$F$10)-((IMP$87*$B101+SUM($F$8:$F$10))/$F$11*$F$40)-($F$27*IMP$87/$D$7)-SUM($F$14:$F$26,$F$28:$F$33,$F$35:$F$36,$F$41))</f>
        <v>-533.82179022363027</v>
      </c>
      <c r="IMQ88" s="294">
        <f>(IMQ$87*$B101+SUM($F$8:$F$10)-((IMQ$87*$B101+SUM($F$8:$F$10))/$F$11*$F$40)-($F$27*IMQ$87/$D$7)-SUM($F$14:$F$26,$F$28:$F$33,$F$35:$F$36,$F$41))</f>
        <v>-533.82179022363027</v>
      </c>
      <c r="IMR88" s="294">
        <f>(IMR$87*$B101+SUM($F$8:$F$10)-((IMR$87*$B101+SUM($F$8:$F$10))/$F$11*$F$40)-($F$27*IMR$87/$D$7)-SUM($F$14:$F$26,$F$28:$F$33,$F$35:$F$36,$F$41))</f>
        <v>-533.82179022363027</v>
      </c>
      <c r="IMS88" s="294">
        <f>(IMS$87*$B101+SUM($F$8:$F$10)-((IMS$87*$B101+SUM($F$8:$F$10))/$F$11*$F$40)-($F$27*IMS$87/$D$7)-SUM($F$14:$F$26,$F$28:$F$33,$F$35:$F$36,$F$41))</f>
        <v>-533.82179022363027</v>
      </c>
      <c r="IMT88" s="294">
        <f>(IMT$87*$B101+SUM($F$8:$F$10)-((IMT$87*$B101+SUM($F$8:$F$10))/$F$11*$F$40)-($F$27*IMT$87/$D$7)-SUM($F$14:$F$26,$F$28:$F$33,$F$35:$F$36,$F$41))</f>
        <v>-533.82179022363027</v>
      </c>
      <c r="IMU88" s="294">
        <f>(IMU$87*$B101+SUM($F$8:$F$10)-((IMU$87*$B101+SUM($F$8:$F$10))/$F$11*$F$40)-($F$27*IMU$87/$D$7)-SUM($F$14:$F$26,$F$28:$F$33,$F$35:$F$36,$F$41))</f>
        <v>-533.82179022363027</v>
      </c>
      <c r="IMV88" s="294">
        <f>(IMV$87*$B101+SUM($F$8:$F$10)-((IMV$87*$B101+SUM($F$8:$F$10))/$F$11*$F$40)-($F$27*IMV$87/$D$7)-SUM($F$14:$F$26,$F$28:$F$33,$F$35:$F$36,$F$41))</f>
        <v>-533.82179022363027</v>
      </c>
      <c r="IMW88" s="294">
        <f>(IMW$87*$B101+SUM($F$8:$F$10)-((IMW$87*$B101+SUM($F$8:$F$10))/$F$11*$F$40)-($F$27*IMW$87/$D$7)-SUM($F$14:$F$26,$F$28:$F$33,$F$35:$F$36,$F$41))</f>
        <v>-533.82179022363027</v>
      </c>
      <c r="IMX88" s="294">
        <f>(IMX$87*$B101+SUM($F$8:$F$10)-((IMX$87*$B101+SUM($F$8:$F$10))/$F$11*$F$40)-($F$27*IMX$87/$D$7)-SUM($F$14:$F$26,$F$28:$F$33,$F$35:$F$36,$F$41))</f>
        <v>-533.82179022363027</v>
      </c>
      <c r="IMY88" s="294">
        <f>(IMY$87*$B101+SUM($F$8:$F$10)-((IMY$87*$B101+SUM($F$8:$F$10))/$F$11*$F$40)-($F$27*IMY$87/$D$7)-SUM($F$14:$F$26,$F$28:$F$33,$F$35:$F$36,$F$41))</f>
        <v>-533.82179022363027</v>
      </c>
      <c r="IMZ88" s="294">
        <f>(IMZ$87*$B101+SUM($F$8:$F$10)-((IMZ$87*$B101+SUM($F$8:$F$10))/$F$11*$F$40)-($F$27*IMZ$87/$D$7)-SUM($F$14:$F$26,$F$28:$F$33,$F$35:$F$36,$F$41))</f>
        <v>-533.82179022363027</v>
      </c>
      <c r="INA88" s="294">
        <f>(INA$87*$B101+SUM($F$8:$F$10)-((INA$87*$B101+SUM($F$8:$F$10))/$F$11*$F$40)-($F$27*INA$87/$D$7)-SUM($F$14:$F$26,$F$28:$F$33,$F$35:$F$36,$F$41))</f>
        <v>-533.82179022363027</v>
      </c>
      <c r="INB88" s="294">
        <f>(INB$87*$B101+SUM($F$8:$F$10)-((INB$87*$B101+SUM($F$8:$F$10))/$F$11*$F$40)-($F$27*INB$87/$D$7)-SUM($F$14:$F$26,$F$28:$F$33,$F$35:$F$36,$F$41))</f>
        <v>-533.82179022363027</v>
      </c>
      <c r="INC88" s="294">
        <f>(INC$87*$B101+SUM($F$8:$F$10)-((INC$87*$B101+SUM($F$8:$F$10))/$F$11*$F$40)-($F$27*INC$87/$D$7)-SUM($F$14:$F$26,$F$28:$F$33,$F$35:$F$36,$F$41))</f>
        <v>-533.82179022363027</v>
      </c>
      <c r="IND88" s="294">
        <f>(IND$87*$B101+SUM($F$8:$F$10)-((IND$87*$B101+SUM($F$8:$F$10))/$F$11*$F$40)-($F$27*IND$87/$D$7)-SUM($F$14:$F$26,$F$28:$F$33,$F$35:$F$36,$F$41))</f>
        <v>-533.82179022363027</v>
      </c>
      <c r="INE88" s="294">
        <f>(INE$87*$B101+SUM($F$8:$F$10)-((INE$87*$B101+SUM($F$8:$F$10))/$F$11*$F$40)-($F$27*INE$87/$D$7)-SUM($F$14:$F$26,$F$28:$F$33,$F$35:$F$36,$F$41))</f>
        <v>-533.82179022363027</v>
      </c>
      <c r="INF88" s="294">
        <f>(INF$87*$B101+SUM($F$8:$F$10)-((INF$87*$B101+SUM($F$8:$F$10))/$F$11*$F$40)-($F$27*INF$87/$D$7)-SUM($F$14:$F$26,$F$28:$F$33,$F$35:$F$36,$F$41))</f>
        <v>-533.82179022363027</v>
      </c>
      <c r="ING88" s="294">
        <f>(ING$87*$B101+SUM($F$8:$F$10)-((ING$87*$B101+SUM($F$8:$F$10))/$F$11*$F$40)-($F$27*ING$87/$D$7)-SUM($F$14:$F$26,$F$28:$F$33,$F$35:$F$36,$F$41))</f>
        <v>-533.82179022363027</v>
      </c>
      <c r="INH88" s="294">
        <f>(INH$87*$B101+SUM($F$8:$F$10)-((INH$87*$B101+SUM($F$8:$F$10))/$F$11*$F$40)-($F$27*INH$87/$D$7)-SUM($F$14:$F$26,$F$28:$F$33,$F$35:$F$36,$F$41))</f>
        <v>-533.82179022363027</v>
      </c>
      <c r="INI88" s="294">
        <f>(INI$87*$B101+SUM($F$8:$F$10)-((INI$87*$B101+SUM($F$8:$F$10))/$F$11*$F$40)-($F$27*INI$87/$D$7)-SUM($F$14:$F$26,$F$28:$F$33,$F$35:$F$36,$F$41))</f>
        <v>-533.82179022363027</v>
      </c>
      <c r="INJ88" s="294">
        <f>(INJ$87*$B101+SUM($F$8:$F$10)-((INJ$87*$B101+SUM($F$8:$F$10))/$F$11*$F$40)-($F$27*INJ$87/$D$7)-SUM($F$14:$F$26,$F$28:$F$33,$F$35:$F$36,$F$41))</f>
        <v>-533.82179022363027</v>
      </c>
      <c r="INK88" s="294">
        <f>(INK$87*$B101+SUM($F$8:$F$10)-((INK$87*$B101+SUM($F$8:$F$10))/$F$11*$F$40)-($F$27*INK$87/$D$7)-SUM($F$14:$F$26,$F$28:$F$33,$F$35:$F$36,$F$41))</f>
        <v>-533.82179022363027</v>
      </c>
      <c r="INL88" s="294">
        <f>(INL$87*$B101+SUM($F$8:$F$10)-((INL$87*$B101+SUM($F$8:$F$10))/$F$11*$F$40)-($F$27*INL$87/$D$7)-SUM($F$14:$F$26,$F$28:$F$33,$F$35:$F$36,$F$41))</f>
        <v>-533.82179022363027</v>
      </c>
      <c r="INM88" s="294">
        <f>(INM$87*$B101+SUM($F$8:$F$10)-((INM$87*$B101+SUM($F$8:$F$10))/$F$11*$F$40)-($F$27*INM$87/$D$7)-SUM($F$14:$F$26,$F$28:$F$33,$F$35:$F$36,$F$41))</f>
        <v>-533.82179022363027</v>
      </c>
      <c r="INN88" s="294">
        <f>(INN$87*$B101+SUM($F$8:$F$10)-((INN$87*$B101+SUM($F$8:$F$10))/$F$11*$F$40)-($F$27*INN$87/$D$7)-SUM($F$14:$F$26,$F$28:$F$33,$F$35:$F$36,$F$41))</f>
        <v>-533.82179022363027</v>
      </c>
      <c r="INO88" s="294">
        <f>(INO$87*$B101+SUM($F$8:$F$10)-((INO$87*$B101+SUM($F$8:$F$10))/$F$11*$F$40)-($F$27*INO$87/$D$7)-SUM($F$14:$F$26,$F$28:$F$33,$F$35:$F$36,$F$41))</f>
        <v>-533.82179022363027</v>
      </c>
      <c r="INP88" s="294">
        <f>(INP$87*$B101+SUM($F$8:$F$10)-((INP$87*$B101+SUM($F$8:$F$10))/$F$11*$F$40)-($F$27*INP$87/$D$7)-SUM($F$14:$F$26,$F$28:$F$33,$F$35:$F$36,$F$41))</f>
        <v>-533.82179022363027</v>
      </c>
      <c r="INQ88" s="294">
        <f>(INQ$87*$B101+SUM($F$8:$F$10)-((INQ$87*$B101+SUM($F$8:$F$10))/$F$11*$F$40)-($F$27*INQ$87/$D$7)-SUM($F$14:$F$26,$F$28:$F$33,$F$35:$F$36,$F$41))</f>
        <v>-533.82179022363027</v>
      </c>
      <c r="INR88" s="294">
        <f>(INR$87*$B101+SUM($F$8:$F$10)-((INR$87*$B101+SUM($F$8:$F$10))/$F$11*$F$40)-($F$27*INR$87/$D$7)-SUM($F$14:$F$26,$F$28:$F$33,$F$35:$F$36,$F$41))</f>
        <v>-533.82179022363027</v>
      </c>
      <c r="INS88" s="294">
        <f>(INS$87*$B101+SUM($F$8:$F$10)-((INS$87*$B101+SUM($F$8:$F$10))/$F$11*$F$40)-($F$27*INS$87/$D$7)-SUM($F$14:$F$26,$F$28:$F$33,$F$35:$F$36,$F$41))</f>
        <v>-533.82179022363027</v>
      </c>
      <c r="INT88" s="294">
        <f>(INT$87*$B101+SUM($F$8:$F$10)-((INT$87*$B101+SUM($F$8:$F$10))/$F$11*$F$40)-($F$27*INT$87/$D$7)-SUM($F$14:$F$26,$F$28:$F$33,$F$35:$F$36,$F$41))</f>
        <v>-533.82179022363027</v>
      </c>
      <c r="INU88" s="294">
        <f>(INU$87*$B101+SUM($F$8:$F$10)-((INU$87*$B101+SUM($F$8:$F$10))/$F$11*$F$40)-($F$27*INU$87/$D$7)-SUM($F$14:$F$26,$F$28:$F$33,$F$35:$F$36,$F$41))</f>
        <v>-533.82179022363027</v>
      </c>
      <c r="INV88" s="294">
        <f>(INV$87*$B101+SUM($F$8:$F$10)-((INV$87*$B101+SUM($F$8:$F$10))/$F$11*$F$40)-($F$27*INV$87/$D$7)-SUM($F$14:$F$26,$F$28:$F$33,$F$35:$F$36,$F$41))</f>
        <v>-533.82179022363027</v>
      </c>
      <c r="INW88" s="294">
        <f>(INW$87*$B101+SUM($F$8:$F$10)-((INW$87*$B101+SUM($F$8:$F$10))/$F$11*$F$40)-($F$27*INW$87/$D$7)-SUM($F$14:$F$26,$F$28:$F$33,$F$35:$F$36,$F$41))</f>
        <v>-533.82179022363027</v>
      </c>
      <c r="INX88" s="294">
        <f>(INX$87*$B101+SUM($F$8:$F$10)-((INX$87*$B101+SUM($F$8:$F$10))/$F$11*$F$40)-($F$27*INX$87/$D$7)-SUM($F$14:$F$26,$F$28:$F$33,$F$35:$F$36,$F$41))</f>
        <v>-533.82179022363027</v>
      </c>
      <c r="INY88" s="294">
        <f>(INY$87*$B101+SUM($F$8:$F$10)-((INY$87*$B101+SUM($F$8:$F$10))/$F$11*$F$40)-($F$27*INY$87/$D$7)-SUM($F$14:$F$26,$F$28:$F$33,$F$35:$F$36,$F$41))</f>
        <v>-533.82179022363027</v>
      </c>
      <c r="INZ88" s="294">
        <f>(INZ$87*$B101+SUM($F$8:$F$10)-((INZ$87*$B101+SUM($F$8:$F$10))/$F$11*$F$40)-($F$27*INZ$87/$D$7)-SUM($F$14:$F$26,$F$28:$F$33,$F$35:$F$36,$F$41))</f>
        <v>-533.82179022363027</v>
      </c>
      <c r="IOA88" s="294">
        <f>(IOA$87*$B101+SUM($F$8:$F$10)-((IOA$87*$B101+SUM($F$8:$F$10))/$F$11*$F$40)-($F$27*IOA$87/$D$7)-SUM($F$14:$F$26,$F$28:$F$33,$F$35:$F$36,$F$41))</f>
        <v>-533.82179022363027</v>
      </c>
      <c r="IOB88" s="294">
        <f>(IOB$87*$B101+SUM($F$8:$F$10)-((IOB$87*$B101+SUM($F$8:$F$10))/$F$11*$F$40)-($F$27*IOB$87/$D$7)-SUM($F$14:$F$26,$F$28:$F$33,$F$35:$F$36,$F$41))</f>
        <v>-533.82179022363027</v>
      </c>
      <c r="IOC88" s="294">
        <f>(IOC$87*$B101+SUM($F$8:$F$10)-((IOC$87*$B101+SUM($F$8:$F$10))/$F$11*$F$40)-($F$27*IOC$87/$D$7)-SUM($F$14:$F$26,$F$28:$F$33,$F$35:$F$36,$F$41))</f>
        <v>-533.82179022363027</v>
      </c>
      <c r="IOD88" s="294">
        <f>(IOD$87*$B101+SUM($F$8:$F$10)-((IOD$87*$B101+SUM($F$8:$F$10))/$F$11*$F$40)-($F$27*IOD$87/$D$7)-SUM($F$14:$F$26,$F$28:$F$33,$F$35:$F$36,$F$41))</f>
        <v>-533.82179022363027</v>
      </c>
      <c r="IOE88" s="294">
        <f>(IOE$87*$B101+SUM($F$8:$F$10)-((IOE$87*$B101+SUM($F$8:$F$10))/$F$11*$F$40)-($F$27*IOE$87/$D$7)-SUM($F$14:$F$26,$F$28:$F$33,$F$35:$F$36,$F$41))</f>
        <v>-533.82179022363027</v>
      </c>
      <c r="IOF88" s="294">
        <f>(IOF$87*$B101+SUM($F$8:$F$10)-((IOF$87*$B101+SUM($F$8:$F$10))/$F$11*$F$40)-($F$27*IOF$87/$D$7)-SUM($F$14:$F$26,$F$28:$F$33,$F$35:$F$36,$F$41))</f>
        <v>-533.82179022363027</v>
      </c>
      <c r="IOG88" s="294">
        <f>(IOG$87*$B101+SUM($F$8:$F$10)-((IOG$87*$B101+SUM($F$8:$F$10))/$F$11*$F$40)-($F$27*IOG$87/$D$7)-SUM($F$14:$F$26,$F$28:$F$33,$F$35:$F$36,$F$41))</f>
        <v>-533.82179022363027</v>
      </c>
      <c r="IOH88" s="294">
        <f>(IOH$87*$B101+SUM($F$8:$F$10)-((IOH$87*$B101+SUM($F$8:$F$10))/$F$11*$F$40)-($F$27*IOH$87/$D$7)-SUM($F$14:$F$26,$F$28:$F$33,$F$35:$F$36,$F$41))</f>
        <v>-533.82179022363027</v>
      </c>
      <c r="IOI88" s="294">
        <f>(IOI$87*$B101+SUM($F$8:$F$10)-((IOI$87*$B101+SUM($F$8:$F$10))/$F$11*$F$40)-($F$27*IOI$87/$D$7)-SUM($F$14:$F$26,$F$28:$F$33,$F$35:$F$36,$F$41))</f>
        <v>-533.82179022363027</v>
      </c>
      <c r="IOJ88" s="294">
        <f>(IOJ$87*$B101+SUM($F$8:$F$10)-((IOJ$87*$B101+SUM($F$8:$F$10))/$F$11*$F$40)-($F$27*IOJ$87/$D$7)-SUM($F$14:$F$26,$F$28:$F$33,$F$35:$F$36,$F$41))</f>
        <v>-533.82179022363027</v>
      </c>
      <c r="IOK88" s="294">
        <f>(IOK$87*$B101+SUM($F$8:$F$10)-((IOK$87*$B101+SUM($F$8:$F$10))/$F$11*$F$40)-($F$27*IOK$87/$D$7)-SUM($F$14:$F$26,$F$28:$F$33,$F$35:$F$36,$F$41))</f>
        <v>-533.82179022363027</v>
      </c>
      <c r="IOL88" s="294">
        <f>(IOL$87*$B101+SUM($F$8:$F$10)-((IOL$87*$B101+SUM($F$8:$F$10))/$F$11*$F$40)-($F$27*IOL$87/$D$7)-SUM($F$14:$F$26,$F$28:$F$33,$F$35:$F$36,$F$41))</f>
        <v>-533.82179022363027</v>
      </c>
      <c r="IOM88" s="294">
        <f>(IOM$87*$B101+SUM($F$8:$F$10)-((IOM$87*$B101+SUM($F$8:$F$10))/$F$11*$F$40)-($F$27*IOM$87/$D$7)-SUM($F$14:$F$26,$F$28:$F$33,$F$35:$F$36,$F$41))</f>
        <v>-533.82179022363027</v>
      </c>
      <c r="ION88" s="294">
        <f>(ION$87*$B101+SUM($F$8:$F$10)-((ION$87*$B101+SUM($F$8:$F$10))/$F$11*$F$40)-($F$27*ION$87/$D$7)-SUM($F$14:$F$26,$F$28:$F$33,$F$35:$F$36,$F$41))</f>
        <v>-533.82179022363027</v>
      </c>
      <c r="IOO88" s="294">
        <f>(IOO$87*$B101+SUM($F$8:$F$10)-((IOO$87*$B101+SUM($F$8:$F$10))/$F$11*$F$40)-($F$27*IOO$87/$D$7)-SUM($F$14:$F$26,$F$28:$F$33,$F$35:$F$36,$F$41))</f>
        <v>-533.82179022363027</v>
      </c>
      <c r="IOP88" s="294">
        <f>(IOP$87*$B101+SUM($F$8:$F$10)-((IOP$87*$B101+SUM($F$8:$F$10))/$F$11*$F$40)-($F$27*IOP$87/$D$7)-SUM($F$14:$F$26,$F$28:$F$33,$F$35:$F$36,$F$41))</f>
        <v>-533.82179022363027</v>
      </c>
      <c r="IOQ88" s="294">
        <f>(IOQ$87*$B101+SUM($F$8:$F$10)-((IOQ$87*$B101+SUM($F$8:$F$10))/$F$11*$F$40)-($F$27*IOQ$87/$D$7)-SUM($F$14:$F$26,$F$28:$F$33,$F$35:$F$36,$F$41))</f>
        <v>-533.82179022363027</v>
      </c>
      <c r="IOR88" s="294">
        <f>(IOR$87*$B101+SUM($F$8:$F$10)-((IOR$87*$B101+SUM($F$8:$F$10))/$F$11*$F$40)-($F$27*IOR$87/$D$7)-SUM($F$14:$F$26,$F$28:$F$33,$F$35:$F$36,$F$41))</f>
        <v>-533.82179022363027</v>
      </c>
      <c r="IOS88" s="294">
        <f>(IOS$87*$B101+SUM($F$8:$F$10)-((IOS$87*$B101+SUM($F$8:$F$10))/$F$11*$F$40)-($F$27*IOS$87/$D$7)-SUM($F$14:$F$26,$F$28:$F$33,$F$35:$F$36,$F$41))</f>
        <v>-533.82179022363027</v>
      </c>
      <c r="IOT88" s="294">
        <f>(IOT$87*$B101+SUM($F$8:$F$10)-((IOT$87*$B101+SUM($F$8:$F$10))/$F$11*$F$40)-($F$27*IOT$87/$D$7)-SUM($F$14:$F$26,$F$28:$F$33,$F$35:$F$36,$F$41))</f>
        <v>-533.82179022363027</v>
      </c>
      <c r="IOU88" s="294">
        <f>(IOU$87*$B101+SUM($F$8:$F$10)-((IOU$87*$B101+SUM($F$8:$F$10))/$F$11*$F$40)-($F$27*IOU$87/$D$7)-SUM($F$14:$F$26,$F$28:$F$33,$F$35:$F$36,$F$41))</f>
        <v>-533.82179022363027</v>
      </c>
      <c r="IOV88" s="294">
        <f>(IOV$87*$B101+SUM($F$8:$F$10)-((IOV$87*$B101+SUM($F$8:$F$10))/$F$11*$F$40)-($F$27*IOV$87/$D$7)-SUM($F$14:$F$26,$F$28:$F$33,$F$35:$F$36,$F$41))</f>
        <v>-533.82179022363027</v>
      </c>
      <c r="IOW88" s="294">
        <f>(IOW$87*$B101+SUM($F$8:$F$10)-((IOW$87*$B101+SUM($F$8:$F$10))/$F$11*$F$40)-($F$27*IOW$87/$D$7)-SUM($F$14:$F$26,$F$28:$F$33,$F$35:$F$36,$F$41))</f>
        <v>-533.82179022363027</v>
      </c>
      <c r="IOX88" s="294">
        <f>(IOX$87*$B101+SUM($F$8:$F$10)-((IOX$87*$B101+SUM($F$8:$F$10))/$F$11*$F$40)-($F$27*IOX$87/$D$7)-SUM($F$14:$F$26,$F$28:$F$33,$F$35:$F$36,$F$41))</f>
        <v>-533.82179022363027</v>
      </c>
      <c r="IOY88" s="294">
        <f>(IOY$87*$B101+SUM($F$8:$F$10)-((IOY$87*$B101+SUM($F$8:$F$10))/$F$11*$F$40)-($F$27*IOY$87/$D$7)-SUM($F$14:$F$26,$F$28:$F$33,$F$35:$F$36,$F$41))</f>
        <v>-533.82179022363027</v>
      </c>
      <c r="IOZ88" s="294">
        <f>(IOZ$87*$B101+SUM($F$8:$F$10)-((IOZ$87*$B101+SUM($F$8:$F$10))/$F$11*$F$40)-($F$27*IOZ$87/$D$7)-SUM($F$14:$F$26,$F$28:$F$33,$F$35:$F$36,$F$41))</f>
        <v>-533.82179022363027</v>
      </c>
      <c r="IPA88" s="294">
        <f>(IPA$87*$B101+SUM($F$8:$F$10)-((IPA$87*$B101+SUM($F$8:$F$10))/$F$11*$F$40)-($F$27*IPA$87/$D$7)-SUM($F$14:$F$26,$F$28:$F$33,$F$35:$F$36,$F$41))</f>
        <v>-533.82179022363027</v>
      </c>
      <c r="IPB88" s="294">
        <f>(IPB$87*$B101+SUM($F$8:$F$10)-((IPB$87*$B101+SUM($F$8:$F$10))/$F$11*$F$40)-($F$27*IPB$87/$D$7)-SUM($F$14:$F$26,$F$28:$F$33,$F$35:$F$36,$F$41))</f>
        <v>-533.82179022363027</v>
      </c>
      <c r="IPC88" s="294">
        <f>(IPC$87*$B101+SUM($F$8:$F$10)-((IPC$87*$B101+SUM($F$8:$F$10))/$F$11*$F$40)-($F$27*IPC$87/$D$7)-SUM($F$14:$F$26,$F$28:$F$33,$F$35:$F$36,$F$41))</f>
        <v>-533.82179022363027</v>
      </c>
      <c r="IPD88" s="294">
        <f>(IPD$87*$B101+SUM($F$8:$F$10)-((IPD$87*$B101+SUM($F$8:$F$10))/$F$11*$F$40)-($F$27*IPD$87/$D$7)-SUM($F$14:$F$26,$F$28:$F$33,$F$35:$F$36,$F$41))</f>
        <v>-533.82179022363027</v>
      </c>
      <c r="IPE88" s="294">
        <f>(IPE$87*$B101+SUM($F$8:$F$10)-((IPE$87*$B101+SUM($F$8:$F$10))/$F$11*$F$40)-($F$27*IPE$87/$D$7)-SUM($F$14:$F$26,$F$28:$F$33,$F$35:$F$36,$F$41))</f>
        <v>-533.82179022363027</v>
      </c>
      <c r="IPF88" s="294">
        <f>(IPF$87*$B101+SUM($F$8:$F$10)-((IPF$87*$B101+SUM($F$8:$F$10))/$F$11*$F$40)-($F$27*IPF$87/$D$7)-SUM($F$14:$F$26,$F$28:$F$33,$F$35:$F$36,$F$41))</f>
        <v>-533.82179022363027</v>
      </c>
      <c r="IPG88" s="294">
        <f>(IPG$87*$B101+SUM($F$8:$F$10)-((IPG$87*$B101+SUM($F$8:$F$10))/$F$11*$F$40)-($F$27*IPG$87/$D$7)-SUM($F$14:$F$26,$F$28:$F$33,$F$35:$F$36,$F$41))</f>
        <v>-533.82179022363027</v>
      </c>
      <c r="IPH88" s="294">
        <f>(IPH$87*$B101+SUM($F$8:$F$10)-((IPH$87*$B101+SUM($F$8:$F$10))/$F$11*$F$40)-($F$27*IPH$87/$D$7)-SUM($F$14:$F$26,$F$28:$F$33,$F$35:$F$36,$F$41))</f>
        <v>-533.82179022363027</v>
      </c>
      <c r="IPI88" s="294">
        <f>(IPI$87*$B101+SUM($F$8:$F$10)-((IPI$87*$B101+SUM($F$8:$F$10))/$F$11*$F$40)-($F$27*IPI$87/$D$7)-SUM($F$14:$F$26,$F$28:$F$33,$F$35:$F$36,$F$41))</f>
        <v>-533.82179022363027</v>
      </c>
      <c r="IPJ88" s="294">
        <f>(IPJ$87*$B101+SUM($F$8:$F$10)-((IPJ$87*$B101+SUM($F$8:$F$10))/$F$11*$F$40)-($F$27*IPJ$87/$D$7)-SUM($F$14:$F$26,$F$28:$F$33,$F$35:$F$36,$F$41))</f>
        <v>-533.82179022363027</v>
      </c>
      <c r="IPK88" s="294">
        <f>(IPK$87*$B101+SUM($F$8:$F$10)-((IPK$87*$B101+SUM($F$8:$F$10))/$F$11*$F$40)-($F$27*IPK$87/$D$7)-SUM($F$14:$F$26,$F$28:$F$33,$F$35:$F$36,$F$41))</f>
        <v>-533.82179022363027</v>
      </c>
      <c r="IPL88" s="294">
        <f>(IPL$87*$B101+SUM($F$8:$F$10)-((IPL$87*$B101+SUM($F$8:$F$10))/$F$11*$F$40)-($F$27*IPL$87/$D$7)-SUM($F$14:$F$26,$F$28:$F$33,$F$35:$F$36,$F$41))</f>
        <v>-533.82179022363027</v>
      </c>
      <c r="IPM88" s="294">
        <f>(IPM$87*$B101+SUM($F$8:$F$10)-((IPM$87*$B101+SUM($F$8:$F$10))/$F$11*$F$40)-($F$27*IPM$87/$D$7)-SUM($F$14:$F$26,$F$28:$F$33,$F$35:$F$36,$F$41))</f>
        <v>-533.82179022363027</v>
      </c>
      <c r="IPN88" s="294">
        <f>(IPN$87*$B101+SUM($F$8:$F$10)-((IPN$87*$B101+SUM($F$8:$F$10))/$F$11*$F$40)-($F$27*IPN$87/$D$7)-SUM($F$14:$F$26,$F$28:$F$33,$F$35:$F$36,$F$41))</f>
        <v>-533.82179022363027</v>
      </c>
      <c r="IPO88" s="294">
        <f>(IPO$87*$B101+SUM($F$8:$F$10)-((IPO$87*$B101+SUM($F$8:$F$10))/$F$11*$F$40)-($F$27*IPO$87/$D$7)-SUM($F$14:$F$26,$F$28:$F$33,$F$35:$F$36,$F$41))</f>
        <v>-533.82179022363027</v>
      </c>
      <c r="IPP88" s="294">
        <f>(IPP$87*$B101+SUM($F$8:$F$10)-((IPP$87*$B101+SUM($F$8:$F$10))/$F$11*$F$40)-($F$27*IPP$87/$D$7)-SUM($F$14:$F$26,$F$28:$F$33,$F$35:$F$36,$F$41))</f>
        <v>-533.82179022363027</v>
      </c>
      <c r="IPQ88" s="294">
        <f>(IPQ$87*$B101+SUM($F$8:$F$10)-((IPQ$87*$B101+SUM($F$8:$F$10))/$F$11*$F$40)-($F$27*IPQ$87/$D$7)-SUM($F$14:$F$26,$F$28:$F$33,$F$35:$F$36,$F$41))</f>
        <v>-533.82179022363027</v>
      </c>
      <c r="IPR88" s="294">
        <f>(IPR$87*$B101+SUM($F$8:$F$10)-((IPR$87*$B101+SUM($F$8:$F$10))/$F$11*$F$40)-($F$27*IPR$87/$D$7)-SUM($F$14:$F$26,$F$28:$F$33,$F$35:$F$36,$F$41))</f>
        <v>-533.82179022363027</v>
      </c>
      <c r="IPS88" s="294">
        <f>(IPS$87*$B101+SUM($F$8:$F$10)-((IPS$87*$B101+SUM($F$8:$F$10))/$F$11*$F$40)-($F$27*IPS$87/$D$7)-SUM($F$14:$F$26,$F$28:$F$33,$F$35:$F$36,$F$41))</f>
        <v>-533.82179022363027</v>
      </c>
      <c r="IPT88" s="294">
        <f>(IPT$87*$B101+SUM($F$8:$F$10)-((IPT$87*$B101+SUM($F$8:$F$10))/$F$11*$F$40)-($F$27*IPT$87/$D$7)-SUM($F$14:$F$26,$F$28:$F$33,$F$35:$F$36,$F$41))</f>
        <v>-533.82179022363027</v>
      </c>
      <c r="IPU88" s="294">
        <f>(IPU$87*$B101+SUM($F$8:$F$10)-((IPU$87*$B101+SUM($F$8:$F$10))/$F$11*$F$40)-($F$27*IPU$87/$D$7)-SUM($F$14:$F$26,$F$28:$F$33,$F$35:$F$36,$F$41))</f>
        <v>-533.82179022363027</v>
      </c>
      <c r="IPV88" s="294">
        <f>(IPV$87*$B101+SUM($F$8:$F$10)-((IPV$87*$B101+SUM($F$8:$F$10))/$F$11*$F$40)-($F$27*IPV$87/$D$7)-SUM($F$14:$F$26,$F$28:$F$33,$F$35:$F$36,$F$41))</f>
        <v>-533.82179022363027</v>
      </c>
      <c r="IPW88" s="294">
        <f>(IPW$87*$B101+SUM($F$8:$F$10)-((IPW$87*$B101+SUM($F$8:$F$10))/$F$11*$F$40)-($F$27*IPW$87/$D$7)-SUM($F$14:$F$26,$F$28:$F$33,$F$35:$F$36,$F$41))</f>
        <v>-533.82179022363027</v>
      </c>
      <c r="IPX88" s="294">
        <f>(IPX$87*$B101+SUM($F$8:$F$10)-((IPX$87*$B101+SUM($F$8:$F$10))/$F$11*$F$40)-($F$27*IPX$87/$D$7)-SUM($F$14:$F$26,$F$28:$F$33,$F$35:$F$36,$F$41))</f>
        <v>-533.82179022363027</v>
      </c>
      <c r="IPY88" s="294">
        <f>(IPY$87*$B101+SUM($F$8:$F$10)-((IPY$87*$B101+SUM($F$8:$F$10))/$F$11*$F$40)-($F$27*IPY$87/$D$7)-SUM($F$14:$F$26,$F$28:$F$33,$F$35:$F$36,$F$41))</f>
        <v>-533.82179022363027</v>
      </c>
      <c r="IPZ88" s="294">
        <f>(IPZ$87*$B101+SUM($F$8:$F$10)-((IPZ$87*$B101+SUM($F$8:$F$10))/$F$11*$F$40)-($F$27*IPZ$87/$D$7)-SUM($F$14:$F$26,$F$28:$F$33,$F$35:$F$36,$F$41))</f>
        <v>-533.82179022363027</v>
      </c>
      <c r="IQA88" s="294">
        <f>(IQA$87*$B101+SUM($F$8:$F$10)-((IQA$87*$B101+SUM($F$8:$F$10))/$F$11*$F$40)-($F$27*IQA$87/$D$7)-SUM($F$14:$F$26,$F$28:$F$33,$F$35:$F$36,$F$41))</f>
        <v>-533.82179022363027</v>
      </c>
      <c r="IQB88" s="294">
        <f>(IQB$87*$B101+SUM($F$8:$F$10)-((IQB$87*$B101+SUM($F$8:$F$10))/$F$11*$F$40)-($F$27*IQB$87/$D$7)-SUM($F$14:$F$26,$F$28:$F$33,$F$35:$F$36,$F$41))</f>
        <v>-533.82179022363027</v>
      </c>
      <c r="IQC88" s="294">
        <f>(IQC$87*$B101+SUM($F$8:$F$10)-((IQC$87*$B101+SUM($F$8:$F$10))/$F$11*$F$40)-($F$27*IQC$87/$D$7)-SUM($F$14:$F$26,$F$28:$F$33,$F$35:$F$36,$F$41))</f>
        <v>-533.82179022363027</v>
      </c>
      <c r="IQD88" s="294">
        <f>(IQD$87*$B101+SUM($F$8:$F$10)-((IQD$87*$B101+SUM($F$8:$F$10))/$F$11*$F$40)-($F$27*IQD$87/$D$7)-SUM($F$14:$F$26,$F$28:$F$33,$F$35:$F$36,$F$41))</f>
        <v>-533.82179022363027</v>
      </c>
      <c r="IQE88" s="294">
        <f>(IQE$87*$B101+SUM($F$8:$F$10)-((IQE$87*$B101+SUM($F$8:$F$10))/$F$11*$F$40)-($F$27*IQE$87/$D$7)-SUM($F$14:$F$26,$F$28:$F$33,$F$35:$F$36,$F$41))</f>
        <v>-533.82179022363027</v>
      </c>
      <c r="IQF88" s="294">
        <f>(IQF$87*$B101+SUM($F$8:$F$10)-((IQF$87*$B101+SUM($F$8:$F$10))/$F$11*$F$40)-($F$27*IQF$87/$D$7)-SUM($F$14:$F$26,$F$28:$F$33,$F$35:$F$36,$F$41))</f>
        <v>-533.82179022363027</v>
      </c>
      <c r="IQG88" s="294">
        <f>(IQG$87*$B101+SUM($F$8:$F$10)-((IQG$87*$B101+SUM($F$8:$F$10))/$F$11*$F$40)-($F$27*IQG$87/$D$7)-SUM($F$14:$F$26,$F$28:$F$33,$F$35:$F$36,$F$41))</f>
        <v>-533.82179022363027</v>
      </c>
      <c r="IQH88" s="294">
        <f>(IQH$87*$B101+SUM($F$8:$F$10)-((IQH$87*$B101+SUM($F$8:$F$10))/$F$11*$F$40)-($F$27*IQH$87/$D$7)-SUM($F$14:$F$26,$F$28:$F$33,$F$35:$F$36,$F$41))</f>
        <v>-533.82179022363027</v>
      </c>
      <c r="IQI88" s="294">
        <f>(IQI$87*$B101+SUM($F$8:$F$10)-((IQI$87*$B101+SUM($F$8:$F$10))/$F$11*$F$40)-($F$27*IQI$87/$D$7)-SUM($F$14:$F$26,$F$28:$F$33,$F$35:$F$36,$F$41))</f>
        <v>-533.82179022363027</v>
      </c>
      <c r="IQJ88" s="294">
        <f>(IQJ$87*$B101+SUM($F$8:$F$10)-((IQJ$87*$B101+SUM($F$8:$F$10))/$F$11*$F$40)-($F$27*IQJ$87/$D$7)-SUM($F$14:$F$26,$F$28:$F$33,$F$35:$F$36,$F$41))</f>
        <v>-533.82179022363027</v>
      </c>
      <c r="IQK88" s="294">
        <f>(IQK$87*$B101+SUM($F$8:$F$10)-((IQK$87*$B101+SUM($F$8:$F$10))/$F$11*$F$40)-($F$27*IQK$87/$D$7)-SUM($F$14:$F$26,$F$28:$F$33,$F$35:$F$36,$F$41))</f>
        <v>-533.82179022363027</v>
      </c>
      <c r="IQL88" s="294">
        <f>(IQL$87*$B101+SUM($F$8:$F$10)-((IQL$87*$B101+SUM($F$8:$F$10))/$F$11*$F$40)-($F$27*IQL$87/$D$7)-SUM($F$14:$F$26,$F$28:$F$33,$F$35:$F$36,$F$41))</f>
        <v>-533.82179022363027</v>
      </c>
      <c r="IQM88" s="294">
        <f>(IQM$87*$B101+SUM($F$8:$F$10)-((IQM$87*$B101+SUM($F$8:$F$10))/$F$11*$F$40)-($F$27*IQM$87/$D$7)-SUM($F$14:$F$26,$F$28:$F$33,$F$35:$F$36,$F$41))</f>
        <v>-533.82179022363027</v>
      </c>
      <c r="IQN88" s="294">
        <f>(IQN$87*$B101+SUM($F$8:$F$10)-((IQN$87*$B101+SUM($F$8:$F$10))/$F$11*$F$40)-($F$27*IQN$87/$D$7)-SUM($F$14:$F$26,$F$28:$F$33,$F$35:$F$36,$F$41))</f>
        <v>-533.82179022363027</v>
      </c>
      <c r="IQO88" s="294">
        <f>(IQO$87*$B101+SUM($F$8:$F$10)-((IQO$87*$B101+SUM($F$8:$F$10))/$F$11*$F$40)-($F$27*IQO$87/$D$7)-SUM($F$14:$F$26,$F$28:$F$33,$F$35:$F$36,$F$41))</f>
        <v>-533.82179022363027</v>
      </c>
      <c r="IQP88" s="294">
        <f>(IQP$87*$B101+SUM($F$8:$F$10)-((IQP$87*$B101+SUM($F$8:$F$10))/$F$11*$F$40)-($F$27*IQP$87/$D$7)-SUM($F$14:$F$26,$F$28:$F$33,$F$35:$F$36,$F$41))</f>
        <v>-533.82179022363027</v>
      </c>
      <c r="IQQ88" s="294">
        <f>(IQQ$87*$B101+SUM($F$8:$F$10)-((IQQ$87*$B101+SUM($F$8:$F$10))/$F$11*$F$40)-($F$27*IQQ$87/$D$7)-SUM($F$14:$F$26,$F$28:$F$33,$F$35:$F$36,$F$41))</f>
        <v>-533.82179022363027</v>
      </c>
      <c r="IQR88" s="294">
        <f>(IQR$87*$B101+SUM($F$8:$F$10)-((IQR$87*$B101+SUM($F$8:$F$10))/$F$11*$F$40)-($F$27*IQR$87/$D$7)-SUM($F$14:$F$26,$F$28:$F$33,$F$35:$F$36,$F$41))</f>
        <v>-533.82179022363027</v>
      </c>
      <c r="IQS88" s="294">
        <f>(IQS$87*$B101+SUM($F$8:$F$10)-((IQS$87*$B101+SUM($F$8:$F$10))/$F$11*$F$40)-($F$27*IQS$87/$D$7)-SUM($F$14:$F$26,$F$28:$F$33,$F$35:$F$36,$F$41))</f>
        <v>-533.82179022363027</v>
      </c>
      <c r="IQT88" s="294">
        <f>(IQT$87*$B101+SUM($F$8:$F$10)-((IQT$87*$B101+SUM($F$8:$F$10))/$F$11*$F$40)-($F$27*IQT$87/$D$7)-SUM($F$14:$F$26,$F$28:$F$33,$F$35:$F$36,$F$41))</f>
        <v>-533.82179022363027</v>
      </c>
      <c r="IQU88" s="294">
        <f>(IQU$87*$B101+SUM($F$8:$F$10)-((IQU$87*$B101+SUM($F$8:$F$10))/$F$11*$F$40)-($F$27*IQU$87/$D$7)-SUM($F$14:$F$26,$F$28:$F$33,$F$35:$F$36,$F$41))</f>
        <v>-533.82179022363027</v>
      </c>
      <c r="IQV88" s="294">
        <f>(IQV$87*$B101+SUM($F$8:$F$10)-((IQV$87*$B101+SUM($F$8:$F$10))/$F$11*$F$40)-($F$27*IQV$87/$D$7)-SUM($F$14:$F$26,$F$28:$F$33,$F$35:$F$36,$F$41))</f>
        <v>-533.82179022363027</v>
      </c>
      <c r="IQW88" s="294">
        <f>(IQW$87*$B101+SUM($F$8:$F$10)-((IQW$87*$B101+SUM($F$8:$F$10))/$F$11*$F$40)-($F$27*IQW$87/$D$7)-SUM($F$14:$F$26,$F$28:$F$33,$F$35:$F$36,$F$41))</f>
        <v>-533.82179022363027</v>
      </c>
      <c r="IQX88" s="294">
        <f>(IQX$87*$B101+SUM($F$8:$F$10)-((IQX$87*$B101+SUM($F$8:$F$10))/$F$11*$F$40)-($F$27*IQX$87/$D$7)-SUM($F$14:$F$26,$F$28:$F$33,$F$35:$F$36,$F$41))</f>
        <v>-533.82179022363027</v>
      </c>
      <c r="IQY88" s="294">
        <f>(IQY$87*$B101+SUM($F$8:$F$10)-((IQY$87*$B101+SUM($F$8:$F$10))/$F$11*$F$40)-($F$27*IQY$87/$D$7)-SUM($F$14:$F$26,$F$28:$F$33,$F$35:$F$36,$F$41))</f>
        <v>-533.82179022363027</v>
      </c>
      <c r="IQZ88" s="294">
        <f>(IQZ$87*$B101+SUM($F$8:$F$10)-((IQZ$87*$B101+SUM($F$8:$F$10))/$F$11*$F$40)-($F$27*IQZ$87/$D$7)-SUM($F$14:$F$26,$F$28:$F$33,$F$35:$F$36,$F$41))</f>
        <v>-533.82179022363027</v>
      </c>
      <c r="IRA88" s="294">
        <f>(IRA$87*$B101+SUM($F$8:$F$10)-((IRA$87*$B101+SUM($F$8:$F$10))/$F$11*$F$40)-($F$27*IRA$87/$D$7)-SUM($F$14:$F$26,$F$28:$F$33,$F$35:$F$36,$F$41))</f>
        <v>-533.82179022363027</v>
      </c>
      <c r="IRB88" s="294">
        <f>(IRB$87*$B101+SUM($F$8:$F$10)-((IRB$87*$B101+SUM($F$8:$F$10))/$F$11*$F$40)-($F$27*IRB$87/$D$7)-SUM($F$14:$F$26,$F$28:$F$33,$F$35:$F$36,$F$41))</f>
        <v>-533.82179022363027</v>
      </c>
      <c r="IRC88" s="294">
        <f>(IRC$87*$B101+SUM($F$8:$F$10)-((IRC$87*$B101+SUM($F$8:$F$10))/$F$11*$F$40)-($F$27*IRC$87/$D$7)-SUM($F$14:$F$26,$F$28:$F$33,$F$35:$F$36,$F$41))</f>
        <v>-533.82179022363027</v>
      </c>
      <c r="IRD88" s="294">
        <f>(IRD$87*$B101+SUM($F$8:$F$10)-((IRD$87*$B101+SUM($F$8:$F$10))/$F$11*$F$40)-($F$27*IRD$87/$D$7)-SUM($F$14:$F$26,$F$28:$F$33,$F$35:$F$36,$F$41))</f>
        <v>-533.82179022363027</v>
      </c>
      <c r="IRE88" s="294">
        <f>(IRE$87*$B101+SUM($F$8:$F$10)-((IRE$87*$B101+SUM($F$8:$F$10))/$F$11*$F$40)-($F$27*IRE$87/$D$7)-SUM($F$14:$F$26,$F$28:$F$33,$F$35:$F$36,$F$41))</f>
        <v>-533.82179022363027</v>
      </c>
      <c r="IRF88" s="294">
        <f>(IRF$87*$B101+SUM($F$8:$F$10)-((IRF$87*$B101+SUM($F$8:$F$10))/$F$11*$F$40)-($F$27*IRF$87/$D$7)-SUM($F$14:$F$26,$F$28:$F$33,$F$35:$F$36,$F$41))</f>
        <v>-533.82179022363027</v>
      </c>
      <c r="IRG88" s="294">
        <f>(IRG$87*$B101+SUM($F$8:$F$10)-((IRG$87*$B101+SUM($F$8:$F$10))/$F$11*$F$40)-($F$27*IRG$87/$D$7)-SUM($F$14:$F$26,$F$28:$F$33,$F$35:$F$36,$F$41))</f>
        <v>-533.82179022363027</v>
      </c>
      <c r="IRH88" s="294">
        <f>(IRH$87*$B101+SUM($F$8:$F$10)-((IRH$87*$B101+SUM($F$8:$F$10))/$F$11*$F$40)-($F$27*IRH$87/$D$7)-SUM($F$14:$F$26,$F$28:$F$33,$F$35:$F$36,$F$41))</f>
        <v>-533.82179022363027</v>
      </c>
      <c r="IRI88" s="294">
        <f>(IRI$87*$B101+SUM($F$8:$F$10)-((IRI$87*$B101+SUM($F$8:$F$10))/$F$11*$F$40)-($F$27*IRI$87/$D$7)-SUM($F$14:$F$26,$F$28:$F$33,$F$35:$F$36,$F$41))</f>
        <v>-533.82179022363027</v>
      </c>
      <c r="IRJ88" s="294">
        <f>(IRJ$87*$B101+SUM($F$8:$F$10)-((IRJ$87*$B101+SUM($F$8:$F$10))/$F$11*$F$40)-($F$27*IRJ$87/$D$7)-SUM($F$14:$F$26,$F$28:$F$33,$F$35:$F$36,$F$41))</f>
        <v>-533.82179022363027</v>
      </c>
      <c r="IRK88" s="294">
        <f>(IRK$87*$B101+SUM($F$8:$F$10)-((IRK$87*$B101+SUM($F$8:$F$10))/$F$11*$F$40)-($F$27*IRK$87/$D$7)-SUM($F$14:$F$26,$F$28:$F$33,$F$35:$F$36,$F$41))</f>
        <v>-533.82179022363027</v>
      </c>
      <c r="IRL88" s="294">
        <f>(IRL$87*$B101+SUM($F$8:$F$10)-((IRL$87*$B101+SUM($F$8:$F$10))/$F$11*$F$40)-($F$27*IRL$87/$D$7)-SUM($F$14:$F$26,$F$28:$F$33,$F$35:$F$36,$F$41))</f>
        <v>-533.82179022363027</v>
      </c>
      <c r="IRM88" s="294">
        <f>(IRM$87*$B101+SUM($F$8:$F$10)-((IRM$87*$B101+SUM($F$8:$F$10))/$F$11*$F$40)-($F$27*IRM$87/$D$7)-SUM($F$14:$F$26,$F$28:$F$33,$F$35:$F$36,$F$41))</f>
        <v>-533.82179022363027</v>
      </c>
      <c r="IRN88" s="294">
        <f>(IRN$87*$B101+SUM($F$8:$F$10)-((IRN$87*$B101+SUM($F$8:$F$10))/$F$11*$F$40)-($F$27*IRN$87/$D$7)-SUM($F$14:$F$26,$F$28:$F$33,$F$35:$F$36,$F$41))</f>
        <v>-533.82179022363027</v>
      </c>
      <c r="IRO88" s="294">
        <f>(IRO$87*$B101+SUM($F$8:$F$10)-((IRO$87*$B101+SUM($F$8:$F$10))/$F$11*$F$40)-($F$27*IRO$87/$D$7)-SUM($F$14:$F$26,$F$28:$F$33,$F$35:$F$36,$F$41))</f>
        <v>-533.82179022363027</v>
      </c>
      <c r="IRP88" s="294">
        <f>(IRP$87*$B101+SUM($F$8:$F$10)-((IRP$87*$B101+SUM($F$8:$F$10))/$F$11*$F$40)-($F$27*IRP$87/$D$7)-SUM($F$14:$F$26,$F$28:$F$33,$F$35:$F$36,$F$41))</f>
        <v>-533.82179022363027</v>
      </c>
      <c r="IRQ88" s="294">
        <f>(IRQ$87*$B101+SUM($F$8:$F$10)-((IRQ$87*$B101+SUM($F$8:$F$10))/$F$11*$F$40)-($F$27*IRQ$87/$D$7)-SUM($F$14:$F$26,$F$28:$F$33,$F$35:$F$36,$F$41))</f>
        <v>-533.82179022363027</v>
      </c>
      <c r="IRR88" s="294">
        <f>(IRR$87*$B101+SUM($F$8:$F$10)-((IRR$87*$B101+SUM($F$8:$F$10))/$F$11*$F$40)-($F$27*IRR$87/$D$7)-SUM($F$14:$F$26,$F$28:$F$33,$F$35:$F$36,$F$41))</f>
        <v>-533.82179022363027</v>
      </c>
      <c r="IRS88" s="294">
        <f>(IRS$87*$B101+SUM($F$8:$F$10)-((IRS$87*$B101+SUM($F$8:$F$10))/$F$11*$F$40)-($F$27*IRS$87/$D$7)-SUM($F$14:$F$26,$F$28:$F$33,$F$35:$F$36,$F$41))</f>
        <v>-533.82179022363027</v>
      </c>
      <c r="IRT88" s="294">
        <f>(IRT$87*$B101+SUM($F$8:$F$10)-((IRT$87*$B101+SUM($F$8:$F$10))/$F$11*$F$40)-($F$27*IRT$87/$D$7)-SUM($F$14:$F$26,$F$28:$F$33,$F$35:$F$36,$F$41))</f>
        <v>-533.82179022363027</v>
      </c>
      <c r="IRU88" s="294">
        <f>(IRU$87*$B101+SUM($F$8:$F$10)-((IRU$87*$B101+SUM($F$8:$F$10))/$F$11*$F$40)-($F$27*IRU$87/$D$7)-SUM($F$14:$F$26,$F$28:$F$33,$F$35:$F$36,$F$41))</f>
        <v>-533.82179022363027</v>
      </c>
      <c r="IRV88" s="294">
        <f>(IRV$87*$B101+SUM($F$8:$F$10)-((IRV$87*$B101+SUM($F$8:$F$10))/$F$11*$F$40)-($F$27*IRV$87/$D$7)-SUM($F$14:$F$26,$F$28:$F$33,$F$35:$F$36,$F$41))</f>
        <v>-533.82179022363027</v>
      </c>
      <c r="IRW88" s="294">
        <f>(IRW$87*$B101+SUM($F$8:$F$10)-((IRW$87*$B101+SUM($F$8:$F$10))/$F$11*$F$40)-($F$27*IRW$87/$D$7)-SUM($F$14:$F$26,$F$28:$F$33,$F$35:$F$36,$F$41))</f>
        <v>-533.82179022363027</v>
      </c>
      <c r="IRX88" s="294">
        <f>(IRX$87*$B101+SUM($F$8:$F$10)-((IRX$87*$B101+SUM($F$8:$F$10))/$F$11*$F$40)-($F$27*IRX$87/$D$7)-SUM($F$14:$F$26,$F$28:$F$33,$F$35:$F$36,$F$41))</f>
        <v>-533.82179022363027</v>
      </c>
      <c r="IRY88" s="294">
        <f>(IRY$87*$B101+SUM($F$8:$F$10)-((IRY$87*$B101+SUM($F$8:$F$10))/$F$11*$F$40)-($F$27*IRY$87/$D$7)-SUM($F$14:$F$26,$F$28:$F$33,$F$35:$F$36,$F$41))</f>
        <v>-533.82179022363027</v>
      </c>
      <c r="IRZ88" s="294">
        <f>(IRZ$87*$B101+SUM($F$8:$F$10)-((IRZ$87*$B101+SUM($F$8:$F$10))/$F$11*$F$40)-($F$27*IRZ$87/$D$7)-SUM($F$14:$F$26,$F$28:$F$33,$F$35:$F$36,$F$41))</f>
        <v>-533.82179022363027</v>
      </c>
      <c r="ISA88" s="294">
        <f>(ISA$87*$B101+SUM($F$8:$F$10)-((ISA$87*$B101+SUM($F$8:$F$10))/$F$11*$F$40)-($F$27*ISA$87/$D$7)-SUM($F$14:$F$26,$F$28:$F$33,$F$35:$F$36,$F$41))</f>
        <v>-533.82179022363027</v>
      </c>
      <c r="ISB88" s="294">
        <f>(ISB$87*$B101+SUM($F$8:$F$10)-((ISB$87*$B101+SUM($F$8:$F$10))/$F$11*$F$40)-($F$27*ISB$87/$D$7)-SUM($F$14:$F$26,$F$28:$F$33,$F$35:$F$36,$F$41))</f>
        <v>-533.82179022363027</v>
      </c>
      <c r="ISC88" s="294">
        <f>(ISC$87*$B101+SUM($F$8:$F$10)-((ISC$87*$B101+SUM($F$8:$F$10))/$F$11*$F$40)-($F$27*ISC$87/$D$7)-SUM($F$14:$F$26,$F$28:$F$33,$F$35:$F$36,$F$41))</f>
        <v>-533.82179022363027</v>
      </c>
      <c r="ISD88" s="294">
        <f>(ISD$87*$B101+SUM($F$8:$F$10)-((ISD$87*$B101+SUM($F$8:$F$10))/$F$11*$F$40)-($F$27*ISD$87/$D$7)-SUM($F$14:$F$26,$F$28:$F$33,$F$35:$F$36,$F$41))</f>
        <v>-533.82179022363027</v>
      </c>
      <c r="ISE88" s="294">
        <f>(ISE$87*$B101+SUM($F$8:$F$10)-((ISE$87*$B101+SUM($F$8:$F$10))/$F$11*$F$40)-($F$27*ISE$87/$D$7)-SUM($F$14:$F$26,$F$28:$F$33,$F$35:$F$36,$F$41))</f>
        <v>-533.82179022363027</v>
      </c>
      <c r="ISF88" s="294">
        <f>(ISF$87*$B101+SUM($F$8:$F$10)-((ISF$87*$B101+SUM($F$8:$F$10))/$F$11*$F$40)-($F$27*ISF$87/$D$7)-SUM($F$14:$F$26,$F$28:$F$33,$F$35:$F$36,$F$41))</f>
        <v>-533.82179022363027</v>
      </c>
      <c r="ISG88" s="294">
        <f>(ISG$87*$B101+SUM($F$8:$F$10)-((ISG$87*$B101+SUM($F$8:$F$10))/$F$11*$F$40)-($F$27*ISG$87/$D$7)-SUM($F$14:$F$26,$F$28:$F$33,$F$35:$F$36,$F$41))</f>
        <v>-533.82179022363027</v>
      </c>
      <c r="ISH88" s="294">
        <f>(ISH$87*$B101+SUM($F$8:$F$10)-((ISH$87*$B101+SUM($F$8:$F$10))/$F$11*$F$40)-($F$27*ISH$87/$D$7)-SUM($F$14:$F$26,$F$28:$F$33,$F$35:$F$36,$F$41))</f>
        <v>-533.82179022363027</v>
      </c>
      <c r="ISI88" s="294">
        <f>(ISI$87*$B101+SUM($F$8:$F$10)-((ISI$87*$B101+SUM($F$8:$F$10))/$F$11*$F$40)-($F$27*ISI$87/$D$7)-SUM($F$14:$F$26,$F$28:$F$33,$F$35:$F$36,$F$41))</f>
        <v>-533.82179022363027</v>
      </c>
      <c r="ISJ88" s="294">
        <f>(ISJ$87*$B101+SUM($F$8:$F$10)-((ISJ$87*$B101+SUM($F$8:$F$10))/$F$11*$F$40)-($F$27*ISJ$87/$D$7)-SUM($F$14:$F$26,$F$28:$F$33,$F$35:$F$36,$F$41))</f>
        <v>-533.82179022363027</v>
      </c>
      <c r="ISK88" s="294">
        <f>(ISK$87*$B101+SUM($F$8:$F$10)-((ISK$87*$B101+SUM($F$8:$F$10))/$F$11*$F$40)-($F$27*ISK$87/$D$7)-SUM($F$14:$F$26,$F$28:$F$33,$F$35:$F$36,$F$41))</f>
        <v>-533.82179022363027</v>
      </c>
      <c r="ISL88" s="294">
        <f>(ISL$87*$B101+SUM($F$8:$F$10)-((ISL$87*$B101+SUM($F$8:$F$10))/$F$11*$F$40)-($F$27*ISL$87/$D$7)-SUM($F$14:$F$26,$F$28:$F$33,$F$35:$F$36,$F$41))</f>
        <v>-533.82179022363027</v>
      </c>
      <c r="ISM88" s="294">
        <f>(ISM$87*$B101+SUM($F$8:$F$10)-((ISM$87*$B101+SUM($F$8:$F$10))/$F$11*$F$40)-($F$27*ISM$87/$D$7)-SUM($F$14:$F$26,$F$28:$F$33,$F$35:$F$36,$F$41))</f>
        <v>-533.82179022363027</v>
      </c>
      <c r="ISN88" s="294">
        <f>(ISN$87*$B101+SUM($F$8:$F$10)-((ISN$87*$B101+SUM($F$8:$F$10))/$F$11*$F$40)-($F$27*ISN$87/$D$7)-SUM($F$14:$F$26,$F$28:$F$33,$F$35:$F$36,$F$41))</f>
        <v>-533.82179022363027</v>
      </c>
      <c r="ISO88" s="294">
        <f>(ISO$87*$B101+SUM($F$8:$F$10)-((ISO$87*$B101+SUM($F$8:$F$10))/$F$11*$F$40)-($F$27*ISO$87/$D$7)-SUM($F$14:$F$26,$F$28:$F$33,$F$35:$F$36,$F$41))</f>
        <v>-533.82179022363027</v>
      </c>
      <c r="ISP88" s="294">
        <f>(ISP$87*$B101+SUM($F$8:$F$10)-((ISP$87*$B101+SUM($F$8:$F$10))/$F$11*$F$40)-($F$27*ISP$87/$D$7)-SUM($F$14:$F$26,$F$28:$F$33,$F$35:$F$36,$F$41))</f>
        <v>-533.82179022363027</v>
      </c>
      <c r="ISQ88" s="294">
        <f>(ISQ$87*$B101+SUM($F$8:$F$10)-((ISQ$87*$B101+SUM($F$8:$F$10))/$F$11*$F$40)-($F$27*ISQ$87/$D$7)-SUM($F$14:$F$26,$F$28:$F$33,$F$35:$F$36,$F$41))</f>
        <v>-533.82179022363027</v>
      </c>
      <c r="ISR88" s="294">
        <f>(ISR$87*$B101+SUM($F$8:$F$10)-((ISR$87*$B101+SUM($F$8:$F$10))/$F$11*$F$40)-($F$27*ISR$87/$D$7)-SUM($F$14:$F$26,$F$28:$F$33,$F$35:$F$36,$F$41))</f>
        <v>-533.82179022363027</v>
      </c>
      <c r="ISS88" s="294">
        <f>(ISS$87*$B101+SUM($F$8:$F$10)-((ISS$87*$B101+SUM($F$8:$F$10))/$F$11*$F$40)-($F$27*ISS$87/$D$7)-SUM($F$14:$F$26,$F$28:$F$33,$F$35:$F$36,$F$41))</f>
        <v>-533.82179022363027</v>
      </c>
      <c r="IST88" s="294">
        <f>(IST$87*$B101+SUM($F$8:$F$10)-((IST$87*$B101+SUM($F$8:$F$10))/$F$11*$F$40)-($F$27*IST$87/$D$7)-SUM($F$14:$F$26,$F$28:$F$33,$F$35:$F$36,$F$41))</f>
        <v>-533.82179022363027</v>
      </c>
      <c r="ISU88" s="294">
        <f>(ISU$87*$B101+SUM($F$8:$F$10)-((ISU$87*$B101+SUM($F$8:$F$10))/$F$11*$F$40)-($F$27*ISU$87/$D$7)-SUM($F$14:$F$26,$F$28:$F$33,$F$35:$F$36,$F$41))</f>
        <v>-533.82179022363027</v>
      </c>
      <c r="ISV88" s="294">
        <f>(ISV$87*$B101+SUM($F$8:$F$10)-((ISV$87*$B101+SUM($F$8:$F$10))/$F$11*$F$40)-($F$27*ISV$87/$D$7)-SUM($F$14:$F$26,$F$28:$F$33,$F$35:$F$36,$F$41))</f>
        <v>-533.82179022363027</v>
      </c>
      <c r="ISW88" s="294">
        <f>(ISW$87*$B101+SUM($F$8:$F$10)-((ISW$87*$B101+SUM($F$8:$F$10))/$F$11*$F$40)-($F$27*ISW$87/$D$7)-SUM($F$14:$F$26,$F$28:$F$33,$F$35:$F$36,$F$41))</f>
        <v>-533.82179022363027</v>
      </c>
      <c r="ISX88" s="294">
        <f>(ISX$87*$B101+SUM($F$8:$F$10)-((ISX$87*$B101+SUM($F$8:$F$10))/$F$11*$F$40)-($F$27*ISX$87/$D$7)-SUM($F$14:$F$26,$F$28:$F$33,$F$35:$F$36,$F$41))</f>
        <v>-533.82179022363027</v>
      </c>
      <c r="ISY88" s="294">
        <f>(ISY$87*$B101+SUM($F$8:$F$10)-((ISY$87*$B101+SUM($F$8:$F$10))/$F$11*$F$40)-($F$27*ISY$87/$D$7)-SUM($F$14:$F$26,$F$28:$F$33,$F$35:$F$36,$F$41))</f>
        <v>-533.82179022363027</v>
      </c>
      <c r="ISZ88" s="294">
        <f>(ISZ$87*$B101+SUM($F$8:$F$10)-((ISZ$87*$B101+SUM($F$8:$F$10))/$F$11*$F$40)-($F$27*ISZ$87/$D$7)-SUM($F$14:$F$26,$F$28:$F$33,$F$35:$F$36,$F$41))</f>
        <v>-533.82179022363027</v>
      </c>
      <c r="ITA88" s="294">
        <f>(ITA$87*$B101+SUM($F$8:$F$10)-((ITA$87*$B101+SUM($F$8:$F$10))/$F$11*$F$40)-($F$27*ITA$87/$D$7)-SUM($F$14:$F$26,$F$28:$F$33,$F$35:$F$36,$F$41))</f>
        <v>-533.82179022363027</v>
      </c>
      <c r="ITB88" s="294">
        <f>(ITB$87*$B101+SUM($F$8:$F$10)-((ITB$87*$B101+SUM($F$8:$F$10))/$F$11*$F$40)-($F$27*ITB$87/$D$7)-SUM($F$14:$F$26,$F$28:$F$33,$F$35:$F$36,$F$41))</f>
        <v>-533.82179022363027</v>
      </c>
      <c r="ITC88" s="294">
        <f>(ITC$87*$B101+SUM($F$8:$F$10)-((ITC$87*$B101+SUM($F$8:$F$10))/$F$11*$F$40)-($F$27*ITC$87/$D$7)-SUM($F$14:$F$26,$F$28:$F$33,$F$35:$F$36,$F$41))</f>
        <v>-533.82179022363027</v>
      </c>
      <c r="ITD88" s="294">
        <f>(ITD$87*$B101+SUM($F$8:$F$10)-((ITD$87*$B101+SUM($F$8:$F$10))/$F$11*$F$40)-($F$27*ITD$87/$D$7)-SUM($F$14:$F$26,$F$28:$F$33,$F$35:$F$36,$F$41))</f>
        <v>-533.82179022363027</v>
      </c>
      <c r="ITE88" s="294">
        <f>(ITE$87*$B101+SUM($F$8:$F$10)-((ITE$87*$B101+SUM($F$8:$F$10))/$F$11*$F$40)-($F$27*ITE$87/$D$7)-SUM($F$14:$F$26,$F$28:$F$33,$F$35:$F$36,$F$41))</f>
        <v>-533.82179022363027</v>
      </c>
      <c r="ITF88" s="294">
        <f>(ITF$87*$B101+SUM($F$8:$F$10)-((ITF$87*$B101+SUM($F$8:$F$10))/$F$11*$F$40)-($F$27*ITF$87/$D$7)-SUM($F$14:$F$26,$F$28:$F$33,$F$35:$F$36,$F$41))</f>
        <v>-533.82179022363027</v>
      </c>
      <c r="ITG88" s="294">
        <f>(ITG$87*$B101+SUM($F$8:$F$10)-((ITG$87*$B101+SUM($F$8:$F$10))/$F$11*$F$40)-($F$27*ITG$87/$D$7)-SUM($F$14:$F$26,$F$28:$F$33,$F$35:$F$36,$F$41))</f>
        <v>-533.82179022363027</v>
      </c>
      <c r="ITH88" s="294">
        <f>(ITH$87*$B101+SUM($F$8:$F$10)-((ITH$87*$B101+SUM($F$8:$F$10))/$F$11*$F$40)-($F$27*ITH$87/$D$7)-SUM($F$14:$F$26,$F$28:$F$33,$F$35:$F$36,$F$41))</f>
        <v>-533.82179022363027</v>
      </c>
      <c r="ITI88" s="294">
        <f>(ITI$87*$B101+SUM($F$8:$F$10)-((ITI$87*$B101+SUM($F$8:$F$10))/$F$11*$F$40)-($F$27*ITI$87/$D$7)-SUM($F$14:$F$26,$F$28:$F$33,$F$35:$F$36,$F$41))</f>
        <v>-533.82179022363027</v>
      </c>
      <c r="ITJ88" s="294">
        <f>(ITJ$87*$B101+SUM($F$8:$F$10)-((ITJ$87*$B101+SUM($F$8:$F$10))/$F$11*$F$40)-($F$27*ITJ$87/$D$7)-SUM($F$14:$F$26,$F$28:$F$33,$F$35:$F$36,$F$41))</f>
        <v>-533.82179022363027</v>
      </c>
      <c r="ITK88" s="294">
        <f>(ITK$87*$B101+SUM($F$8:$F$10)-((ITK$87*$B101+SUM($F$8:$F$10))/$F$11*$F$40)-($F$27*ITK$87/$D$7)-SUM($F$14:$F$26,$F$28:$F$33,$F$35:$F$36,$F$41))</f>
        <v>-533.82179022363027</v>
      </c>
      <c r="ITL88" s="294">
        <f>(ITL$87*$B101+SUM($F$8:$F$10)-((ITL$87*$B101+SUM($F$8:$F$10))/$F$11*$F$40)-($F$27*ITL$87/$D$7)-SUM($F$14:$F$26,$F$28:$F$33,$F$35:$F$36,$F$41))</f>
        <v>-533.82179022363027</v>
      </c>
      <c r="ITM88" s="294">
        <f>(ITM$87*$B101+SUM($F$8:$F$10)-((ITM$87*$B101+SUM($F$8:$F$10))/$F$11*$F$40)-($F$27*ITM$87/$D$7)-SUM($F$14:$F$26,$F$28:$F$33,$F$35:$F$36,$F$41))</f>
        <v>-533.82179022363027</v>
      </c>
      <c r="ITN88" s="294">
        <f>(ITN$87*$B101+SUM($F$8:$F$10)-((ITN$87*$B101+SUM($F$8:$F$10))/$F$11*$F$40)-($F$27*ITN$87/$D$7)-SUM($F$14:$F$26,$F$28:$F$33,$F$35:$F$36,$F$41))</f>
        <v>-533.82179022363027</v>
      </c>
      <c r="ITO88" s="294">
        <f>(ITO$87*$B101+SUM($F$8:$F$10)-((ITO$87*$B101+SUM($F$8:$F$10))/$F$11*$F$40)-($F$27*ITO$87/$D$7)-SUM($F$14:$F$26,$F$28:$F$33,$F$35:$F$36,$F$41))</f>
        <v>-533.82179022363027</v>
      </c>
      <c r="ITP88" s="294">
        <f>(ITP$87*$B101+SUM($F$8:$F$10)-((ITP$87*$B101+SUM($F$8:$F$10))/$F$11*$F$40)-($F$27*ITP$87/$D$7)-SUM($F$14:$F$26,$F$28:$F$33,$F$35:$F$36,$F$41))</f>
        <v>-533.82179022363027</v>
      </c>
      <c r="ITQ88" s="294">
        <f>(ITQ$87*$B101+SUM($F$8:$F$10)-((ITQ$87*$B101+SUM($F$8:$F$10))/$F$11*$F$40)-($F$27*ITQ$87/$D$7)-SUM($F$14:$F$26,$F$28:$F$33,$F$35:$F$36,$F$41))</f>
        <v>-533.82179022363027</v>
      </c>
      <c r="ITR88" s="294">
        <f>(ITR$87*$B101+SUM($F$8:$F$10)-((ITR$87*$B101+SUM($F$8:$F$10))/$F$11*$F$40)-($F$27*ITR$87/$D$7)-SUM($F$14:$F$26,$F$28:$F$33,$F$35:$F$36,$F$41))</f>
        <v>-533.82179022363027</v>
      </c>
      <c r="ITS88" s="294">
        <f>(ITS$87*$B101+SUM($F$8:$F$10)-((ITS$87*$B101+SUM($F$8:$F$10))/$F$11*$F$40)-($F$27*ITS$87/$D$7)-SUM($F$14:$F$26,$F$28:$F$33,$F$35:$F$36,$F$41))</f>
        <v>-533.82179022363027</v>
      </c>
      <c r="ITT88" s="294">
        <f>(ITT$87*$B101+SUM($F$8:$F$10)-((ITT$87*$B101+SUM($F$8:$F$10))/$F$11*$F$40)-($F$27*ITT$87/$D$7)-SUM($F$14:$F$26,$F$28:$F$33,$F$35:$F$36,$F$41))</f>
        <v>-533.82179022363027</v>
      </c>
      <c r="ITU88" s="294">
        <f>(ITU$87*$B101+SUM($F$8:$F$10)-((ITU$87*$B101+SUM($F$8:$F$10))/$F$11*$F$40)-($F$27*ITU$87/$D$7)-SUM($F$14:$F$26,$F$28:$F$33,$F$35:$F$36,$F$41))</f>
        <v>-533.82179022363027</v>
      </c>
      <c r="ITV88" s="294">
        <f>(ITV$87*$B101+SUM($F$8:$F$10)-((ITV$87*$B101+SUM($F$8:$F$10))/$F$11*$F$40)-($F$27*ITV$87/$D$7)-SUM($F$14:$F$26,$F$28:$F$33,$F$35:$F$36,$F$41))</f>
        <v>-533.82179022363027</v>
      </c>
      <c r="ITW88" s="294">
        <f>(ITW$87*$B101+SUM($F$8:$F$10)-((ITW$87*$B101+SUM($F$8:$F$10))/$F$11*$F$40)-($F$27*ITW$87/$D$7)-SUM($F$14:$F$26,$F$28:$F$33,$F$35:$F$36,$F$41))</f>
        <v>-533.82179022363027</v>
      </c>
      <c r="ITX88" s="294">
        <f>(ITX$87*$B101+SUM($F$8:$F$10)-((ITX$87*$B101+SUM($F$8:$F$10))/$F$11*$F$40)-($F$27*ITX$87/$D$7)-SUM($F$14:$F$26,$F$28:$F$33,$F$35:$F$36,$F$41))</f>
        <v>-533.82179022363027</v>
      </c>
      <c r="ITY88" s="294">
        <f>(ITY$87*$B101+SUM($F$8:$F$10)-((ITY$87*$B101+SUM($F$8:$F$10))/$F$11*$F$40)-($F$27*ITY$87/$D$7)-SUM($F$14:$F$26,$F$28:$F$33,$F$35:$F$36,$F$41))</f>
        <v>-533.82179022363027</v>
      </c>
      <c r="ITZ88" s="294">
        <f>(ITZ$87*$B101+SUM($F$8:$F$10)-((ITZ$87*$B101+SUM($F$8:$F$10))/$F$11*$F$40)-($F$27*ITZ$87/$D$7)-SUM($F$14:$F$26,$F$28:$F$33,$F$35:$F$36,$F$41))</f>
        <v>-533.82179022363027</v>
      </c>
      <c r="IUA88" s="294">
        <f>(IUA$87*$B101+SUM($F$8:$F$10)-((IUA$87*$B101+SUM($F$8:$F$10))/$F$11*$F$40)-($F$27*IUA$87/$D$7)-SUM($F$14:$F$26,$F$28:$F$33,$F$35:$F$36,$F$41))</f>
        <v>-533.82179022363027</v>
      </c>
      <c r="IUB88" s="294">
        <f>(IUB$87*$B101+SUM($F$8:$F$10)-((IUB$87*$B101+SUM($F$8:$F$10))/$F$11*$F$40)-($F$27*IUB$87/$D$7)-SUM($F$14:$F$26,$F$28:$F$33,$F$35:$F$36,$F$41))</f>
        <v>-533.82179022363027</v>
      </c>
      <c r="IUC88" s="294">
        <f>(IUC$87*$B101+SUM($F$8:$F$10)-((IUC$87*$B101+SUM($F$8:$F$10))/$F$11*$F$40)-($F$27*IUC$87/$D$7)-SUM($F$14:$F$26,$F$28:$F$33,$F$35:$F$36,$F$41))</f>
        <v>-533.82179022363027</v>
      </c>
      <c r="IUD88" s="294">
        <f>(IUD$87*$B101+SUM($F$8:$F$10)-((IUD$87*$B101+SUM($F$8:$F$10))/$F$11*$F$40)-($F$27*IUD$87/$D$7)-SUM($F$14:$F$26,$F$28:$F$33,$F$35:$F$36,$F$41))</f>
        <v>-533.82179022363027</v>
      </c>
      <c r="IUE88" s="294">
        <f>(IUE$87*$B101+SUM($F$8:$F$10)-((IUE$87*$B101+SUM($F$8:$F$10))/$F$11*$F$40)-($F$27*IUE$87/$D$7)-SUM($F$14:$F$26,$F$28:$F$33,$F$35:$F$36,$F$41))</f>
        <v>-533.82179022363027</v>
      </c>
      <c r="IUF88" s="294">
        <f>(IUF$87*$B101+SUM($F$8:$F$10)-((IUF$87*$B101+SUM($F$8:$F$10))/$F$11*$F$40)-($F$27*IUF$87/$D$7)-SUM($F$14:$F$26,$F$28:$F$33,$F$35:$F$36,$F$41))</f>
        <v>-533.82179022363027</v>
      </c>
      <c r="IUG88" s="294">
        <f>(IUG$87*$B101+SUM($F$8:$F$10)-((IUG$87*$B101+SUM($F$8:$F$10))/$F$11*$F$40)-($F$27*IUG$87/$D$7)-SUM($F$14:$F$26,$F$28:$F$33,$F$35:$F$36,$F$41))</f>
        <v>-533.82179022363027</v>
      </c>
      <c r="IUH88" s="294">
        <f>(IUH$87*$B101+SUM($F$8:$F$10)-((IUH$87*$B101+SUM($F$8:$F$10))/$F$11*$F$40)-($F$27*IUH$87/$D$7)-SUM($F$14:$F$26,$F$28:$F$33,$F$35:$F$36,$F$41))</f>
        <v>-533.82179022363027</v>
      </c>
      <c r="IUI88" s="294">
        <f>(IUI$87*$B101+SUM($F$8:$F$10)-((IUI$87*$B101+SUM($F$8:$F$10))/$F$11*$F$40)-($F$27*IUI$87/$D$7)-SUM($F$14:$F$26,$F$28:$F$33,$F$35:$F$36,$F$41))</f>
        <v>-533.82179022363027</v>
      </c>
      <c r="IUJ88" s="294">
        <f>(IUJ$87*$B101+SUM($F$8:$F$10)-((IUJ$87*$B101+SUM($F$8:$F$10))/$F$11*$F$40)-($F$27*IUJ$87/$D$7)-SUM($F$14:$F$26,$F$28:$F$33,$F$35:$F$36,$F$41))</f>
        <v>-533.82179022363027</v>
      </c>
      <c r="IUK88" s="294">
        <f>(IUK$87*$B101+SUM($F$8:$F$10)-((IUK$87*$B101+SUM($F$8:$F$10))/$F$11*$F$40)-($F$27*IUK$87/$D$7)-SUM($F$14:$F$26,$F$28:$F$33,$F$35:$F$36,$F$41))</f>
        <v>-533.82179022363027</v>
      </c>
      <c r="IUL88" s="294">
        <f>(IUL$87*$B101+SUM($F$8:$F$10)-((IUL$87*$B101+SUM($F$8:$F$10))/$F$11*$F$40)-($F$27*IUL$87/$D$7)-SUM($F$14:$F$26,$F$28:$F$33,$F$35:$F$36,$F$41))</f>
        <v>-533.82179022363027</v>
      </c>
      <c r="IUM88" s="294">
        <f>(IUM$87*$B101+SUM($F$8:$F$10)-((IUM$87*$B101+SUM($F$8:$F$10))/$F$11*$F$40)-($F$27*IUM$87/$D$7)-SUM($F$14:$F$26,$F$28:$F$33,$F$35:$F$36,$F$41))</f>
        <v>-533.82179022363027</v>
      </c>
      <c r="IUN88" s="294">
        <f>(IUN$87*$B101+SUM($F$8:$F$10)-((IUN$87*$B101+SUM($F$8:$F$10))/$F$11*$F$40)-($F$27*IUN$87/$D$7)-SUM($F$14:$F$26,$F$28:$F$33,$F$35:$F$36,$F$41))</f>
        <v>-533.82179022363027</v>
      </c>
      <c r="IUO88" s="294">
        <f>(IUO$87*$B101+SUM($F$8:$F$10)-((IUO$87*$B101+SUM($F$8:$F$10))/$F$11*$F$40)-($F$27*IUO$87/$D$7)-SUM($F$14:$F$26,$F$28:$F$33,$F$35:$F$36,$F$41))</f>
        <v>-533.82179022363027</v>
      </c>
      <c r="IUP88" s="294">
        <f>(IUP$87*$B101+SUM($F$8:$F$10)-((IUP$87*$B101+SUM($F$8:$F$10))/$F$11*$F$40)-($F$27*IUP$87/$D$7)-SUM($F$14:$F$26,$F$28:$F$33,$F$35:$F$36,$F$41))</f>
        <v>-533.82179022363027</v>
      </c>
      <c r="IUQ88" s="294">
        <f>(IUQ$87*$B101+SUM($F$8:$F$10)-((IUQ$87*$B101+SUM($F$8:$F$10))/$F$11*$F$40)-($F$27*IUQ$87/$D$7)-SUM($F$14:$F$26,$F$28:$F$33,$F$35:$F$36,$F$41))</f>
        <v>-533.82179022363027</v>
      </c>
      <c r="IUR88" s="294">
        <f>(IUR$87*$B101+SUM($F$8:$F$10)-((IUR$87*$B101+SUM($F$8:$F$10))/$F$11*$F$40)-($F$27*IUR$87/$D$7)-SUM($F$14:$F$26,$F$28:$F$33,$F$35:$F$36,$F$41))</f>
        <v>-533.82179022363027</v>
      </c>
      <c r="IUS88" s="294">
        <f>(IUS$87*$B101+SUM($F$8:$F$10)-((IUS$87*$B101+SUM($F$8:$F$10))/$F$11*$F$40)-($F$27*IUS$87/$D$7)-SUM($F$14:$F$26,$F$28:$F$33,$F$35:$F$36,$F$41))</f>
        <v>-533.82179022363027</v>
      </c>
      <c r="IUT88" s="294">
        <f>(IUT$87*$B101+SUM($F$8:$F$10)-((IUT$87*$B101+SUM($F$8:$F$10))/$F$11*$F$40)-($F$27*IUT$87/$D$7)-SUM($F$14:$F$26,$F$28:$F$33,$F$35:$F$36,$F$41))</f>
        <v>-533.82179022363027</v>
      </c>
      <c r="IUU88" s="294">
        <f>(IUU$87*$B101+SUM($F$8:$F$10)-((IUU$87*$B101+SUM($F$8:$F$10))/$F$11*$F$40)-($F$27*IUU$87/$D$7)-SUM($F$14:$F$26,$F$28:$F$33,$F$35:$F$36,$F$41))</f>
        <v>-533.82179022363027</v>
      </c>
      <c r="IUV88" s="294">
        <f>(IUV$87*$B101+SUM($F$8:$F$10)-((IUV$87*$B101+SUM($F$8:$F$10))/$F$11*$F$40)-($F$27*IUV$87/$D$7)-SUM($F$14:$F$26,$F$28:$F$33,$F$35:$F$36,$F$41))</f>
        <v>-533.82179022363027</v>
      </c>
      <c r="IUW88" s="294">
        <f>(IUW$87*$B101+SUM($F$8:$F$10)-((IUW$87*$B101+SUM($F$8:$F$10))/$F$11*$F$40)-($F$27*IUW$87/$D$7)-SUM($F$14:$F$26,$F$28:$F$33,$F$35:$F$36,$F$41))</f>
        <v>-533.82179022363027</v>
      </c>
      <c r="IUX88" s="294">
        <f>(IUX$87*$B101+SUM($F$8:$F$10)-((IUX$87*$B101+SUM($F$8:$F$10))/$F$11*$F$40)-($F$27*IUX$87/$D$7)-SUM($F$14:$F$26,$F$28:$F$33,$F$35:$F$36,$F$41))</f>
        <v>-533.82179022363027</v>
      </c>
      <c r="IUY88" s="294">
        <f>(IUY$87*$B101+SUM($F$8:$F$10)-((IUY$87*$B101+SUM($F$8:$F$10))/$F$11*$F$40)-($F$27*IUY$87/$D$7)-SUM($F$14:$F$26,$F$28:$F$33,$F$35:$F$36,$F$41))</f>
        <v>-533.82179022363027</v>
      </c>
      <c r="IUZ88" s="294">
        <f>(IUZ$87*$B101+SUM($F$8:$F$10)-((IUZ$87*$B101+SUM($F$8:$F$10))/$F$11*$F$40)-($F$27*IUZ$87/$D$7)-SUM($F$14:$F$26,$F$28:$F$33,$F$35:$F$36,$F$41))</f>
        <v>-533.82179022363027</v>
      </c>
      <c r="IVA88" s="294">
        <f>(IVA$87*$B101+SUM($F$8:$F$10)-((IVA$87*$B101+SUM($F$8:$F$10))/$F$11*$F$40)-($F$27*IVA$87/$D$7)-SUM($F$14:$F$26,$F$28:$F$33,$F$35:$F$36,$F$41))</f>
        <v>-533.82179022363027</v>
      </c>
      <c r="IVB88" s="294">
        <f>(IVB$87*$B101+SUM($F$8:$F$10)-((IVB$87*$B101+SUM($F$8:$F$10))/$F$11*$F$40)-($F$27*IVB$87/$D$7)-SUM($F$14:$F$26,$F$28:$F$33,$F$35:$F$36,$F$41))</f>
        <v>-533.82179022363027</v>
      </c>
      <c r="IVC88" s="294">
        <f>(IVC$87*$B101+SUM($F$8:$F$10)-((IVC$87*$B101+SUM($F$8:$F$10))/$F$11*$F$40)-($F$27*IVC$87/$D$7)-SUM($F$14:$F$26,$F$28:$F$33,$F$35:$F$36,$F$41))</f>
        <v>-533.82179022363027</v>
      </c>
      <c r="IVD88" s="294">
        <f>(IVD$87*$B101+SUM($F$8:$F$10)-((IVD$87*$B101+SUM($F$8:$F$10))/$F$11*$F$40)-($F$27*IVD$87/$D$7)-SUM($F$14:$F$26,$F$28:$F$33,$F$35:$F$36,$F$41))</f>
        <v>-533.82179022363027</v>
      </c>
      <c r="IVE88" s="294">
        <f>(IVE$87*$B101+SUM($F$8:$F$10)-((IVE$87*$B101+SUM($F$8:$F$10))/$F$11*$F$40)-($F$27*IVE$87/$D$7)-SUM($F$14:$F$26,$F$28:$F$33,$F$35:$F$36,$F$41))</f>
        <v>-533.82179022363027</v>
      </c>
      <c r="IVF88" s="294">
        <f>(IVF$87*$B101+SUM($F$8:$F$10)-((IVF$87*$B101+SUM($F$8:$F$10))/$F$11*$F$40)-($F$27*IVF$87/$D$7)-SUM($F$14:$F$26,$F$28:$F$33,$F$35:$F$36,$F$41))</f>
        <v>-533.82179022363027</v>
      </c>
      <c r="IVG88" s="294">
        <f>(IVG$87*$B101+SUM($F$8:$F$10)-((IVG$87*$B101+SUM($F$8:$F$10))/$F$11*$F$40)-($F$27*IVG$87/$D$7)-SUM($F$14:$F$26,$F$28:$F$33,$F$35:$F$36,$F$41))</f>
        <v>-533.82179022363027</v>
      </c>
      <c r="IVH88" s="294">
        <f>(IVH$87*$B101+SUM($F$8:$F$10)-((IVH$87*$B101+SUM($F$8:$F$10))/$F$11*$F$40)-($F$27*IVH$87/$D$7)-SUM($F$14:$F$26,$F$28:$F$33,$F$35:$F$36,$F$41))</f>
        <v>-533.82179022363027</v>
      </c>
      <c r="IVI88" s="294">
        <f>(IVI$87*$B101+SUM($F$8:$F$10)-((IVI$87*$B101+SUM($F$8:$F$10))/$F$11*$F$40)-($F$27*IVI$87/$D$7)-SUM($F$14:$F$26,$F$28:$F$33,$F$35:$F$36,$F$41))</f>
        <v>-533.82179022363027</v>
      </c>
      <c r="IVJ88" s="294">
        <f>(IVJ$87*$B101+SUM($F$8:$F$10)-((IVJ$87*$B101+SUM($F$8:$F$10))/$F$11*$F$40)-($F$27*IVJ$87/$D$7)-SUM($F$14:$F$26,$F$28:$F$33,$F$35:$F$36,$F$41))</f>
        <v>-533.82179022363027</v>
      </c>
      <c r="IVK88" s="294">
        <f>(IVK$87*$B101+SUM($F$8:$F$10)-((IVK$87*$B101+SUM($F$8:$F$10))/$F$11*$F$40)-($F$27*IVK$87/$D$7)-SUM($F$14:$F$26,$F$28:$F$33,$F$35:$F$36,$F$41))</f>
        <v>-533.82179022363027</v>
      </c>
      <c r="IVL88" s="294">
        <f>(IVL$87*$B101+SUM($F$8:$F$10)-((IVL$87*$B101+SUM($F$8:$F$10))/$F$11*$F$40)-($F$27*IVL$87/$D$7)-SUM($F$14:$F$26,$F$28:$F$33,$F$35:$F$36,$F$41))</f>
        <v>-533.82179022363027</v>
      </c>
      <c r="IVM88" s="294">
        <f>(IVM$87*$B101+SUM($F$8:$F$10)-((IVM$87*$B101+SUM($F$8:$F$10))/$F$11*$F$40)-($F$27*IVM$87/$D$7)-SUM($F$14:$F$26,$F$28:$F$33,$F$35:$F$36,$F$41))</f>
        <v>-533.82179022363027</v>
      </c>
      <c r="IVN88" s="294">
        <f>(IVN$87*$B101+SUM($F$8:$F$10)-((IVN$87*$B101+SUM($F$8:$F$10))/$F$11*$F$40)-($F$27*IVN$87/$D$7)-SUM($F$14:$F$26,$F$28:$F$33,$F$35:$F$36,$F$41))</f>
        <v>-533.82179022363027</v>
      </c>
      <c r="IVO88" s="294">
        <f>(IVO$87*$B101+SUM($F$8:$F$10)-((IVO$87*$B101+SUM($F$8:$F$10))/$F$11*$F$40)-($F$27*IVO$87/$D$7)-SUM($F$14:$F$26,$F$28:$F$33,$F$35:$F$36,$F$41))</f>
        <v>-533.82179022363027</v>
      </c>
      <c r="IVP88" s="294">
        <f>(IVP$87*$B101+SUM($F$8:$F$10)-((IVP$87*$B101+SUM($F$8:$F$10))/$F$11*$F$40)-($F$27*IVP$87/$D$7)-SUM($F$14:$F$26,$F$28:$F$33,$F$35:$F$36,$F$41))</f>
        <v>-533.82179022363027</v>
      </c>
      <c r="IVQ88" s="294">
        <f>(IVQ$87*$B101+SUM($F$8:$F$10)-((IVQ$87*$B101+SUM($F$8:$F$10))/$F$11*$F$40)-($F$27*IVQ$87/$D$7)-SUM($F$14:$F$26,$F$28:$F$33,$F$35:$F$36,$F$41))</f>
        <v>-533.82179022363027</v>
      </c>
      <c r="IVR88" s="294">
        <f>(IVR$87*$B101+SUM($F$8:$F$10)-((IVR$87*$B101+SUM($F$8:$F$10))/$F$11*$F$40)-($F$27*IVR$87/$D$7)-SUM($F$14:$F$26,$F$28:$F$33,$F$35:$F$36,$F$41))</f>
        <v>-533.82179022363027</v>
      </c>
      <c r="IVS88" s="294">
        <f>(IVS$87*$B101+SUM($F$8:$F$10)-((IVS$87*$B101+SUM($F$8:$F$10))/$F$11*$F$40)-($F$27*IVS$87/$D$7)-SUM($F$14:$F$26,$F$28:$F$33,$F$35:$F$36,$F$41))</f>
        <v>-533.82179022363027</v>
      </c>
      <c r="IVT88" s="294">
        <f>(IVT$87*$B101+SUM($F$8:$F$10)-((IVT$87*$B101+SUM($F$8:$F$10))/$F$11*$F$40)-($F$27*IVT$87/$D$7)-SUM($F$14:$F$26,$F$28:$F$33,$F$35:$F$36,$F$41))</f>
        <v>-533.82179022363027</v>
      </c>
      <c r="IVU88" s="294">
        <f>(IVU$87*$B101+SUM($F$8:$F$10)-((IVU$87*$B101+SUM($F$8:$F$10))/$F$11*$F$40)-($F$27*IVU$87/$D$7)-SUM($F$14:$F$26,$F$28:$F$33,$F$35:$F$36,$F$41))</f>
        <v>-533.82179022363027</v>
      </c>
      <c r="IVV88" s="294">
        <f>(IVV$87*$B101+SUM($F$8:$F$10)-((IVV$87*$B101+SUM($F$8:$F$10))/$F$11*$F$40)-($F$27*IVV$87/$D$7)-SUM($F$14:$F$26,$F$28:$F$33,$F$35:$F$36,$F$41))</f>
        <v>-533.82179022363027</v>
      </c>
      <c r="IVW88" s="294">
        <f>(IVW$87*$B101+SUM($F$8:$F$10)-((IVW$87*$B101+SUM($F$8:$F$10))/$F$11*$F$40)-($F$27*IVW$87/$D$7)-SUM($F$14:$F$26,$F$28:$F$33,$F$35:$F$36,$F$41))</f>
        <v>-533.82179022363027</v>
      </c>
      <c r="IVX88" s="294">
        <f>(IVX$87*$B101+SUM($F$8:$F$10)-((IVX$87*$B101+SUM($F$8:$F$10))/$F$11*$F$40)-($F$27*IVX$87/$D$7)-SUM($F$14:$F$26,$F$28:$F$33,$F$35:$F$36,$F$41))</f>
        <v>-533.82179022363027</v>
      </c>
      <c r="IVY88" s="294">
        <f>(IVY$87*$B101+SUM($F$8:$F$10)-((IVY$87*$B101+SUM($F$8:$F$10))/$F$11*$F$40)-($F$27*IVY$87/$D$7)-SUM($F$14:$F$26,$F$28:$F$33,$F$35:$F$36,$F$41))</f>
        <v>-533.82179022363027</v>
      </c>
      <c r="IVZ88" s="294">
        <f>(IVZ$87*$B101+SUM($F$8:$F$10)-((IVZ$87*$B101+SUM($F$8:$F$10))/$F$11*$F$40)-($F$27*IVZ$87/$D$7)-SUM($F$14:$F$26,$F$28:$F$33,$F$35:$F$36,$F$41))</f>
        <v>-533.82179022363027</v>
      </c>
      <c r="IWA88" s="294">
        <f>(IWA$87*$B101+SUM($F$8:$F$10)-((IWA$87*$B101+SUM($F$8:$F$10))/$F$11*$F$40)-($F$27*IWA$87/$D$7)-SUM($F$14:$F$26,$F$28:$F$33,$F$35:$F$36,$F$41))</f>
        <v>-533.82179022363027</v>
      </c>
      <c r="IWB88" s="294">
        <f>(IWB$87*$B101+SUM($F$8:$F$10)-((IWB$87*$B101+SUM($F$8:$F$10))/$F$11*$F$40)-($F$27*IWB$87/$D$7)-SUM($F$14:$F$26,$F$28:$F$33,$F$35:$F$36,$F$41))</f>
        <v>-533.82179022363027</v>
      </c>
      <c r="IWC88" s="294">
        <f>(IWC$87*$B101+SUM($F$8:$F$10)-((IWC$87*$B101+SUM($F$8:$F$10))/$F$11*$F$40)-($F$27*IWC$87/$D$7)-SUM($F$14:$F$26,$F$28:$F$33,$F$35:$F$36,$F$41))</f>
        <v>-533.82179022363027</v>
      </c>
      <c r="IWD88" s="294">
        <f>(IWD$87*$B101+SUM($F$8:$F$10)-((IWD$87*$B101+SUM($F$8:$F$10))/$F$11*$F$40)-($F$27*IWD$87/$D$7)-SUM($F$14:$F$26,$F$28:$F$33,$F$35:$F$36,$F$41))</f>
        <v>-533.82179022363027</v>
      </c>
      <c r="IWE88" s="294">
        <f>(IWE$87*$B101+SUM($F$8:$F$10)-((IWE$87*$B101+SUM($F$8:$F$10))/$F$11*$F$40)-($F$27*IWE$87/$D$7)-SUM($F$14:$F$26,$F$28:$F$33,$F$35:$F$36,$F$41))</f>
        <v>-533.82179022363027</v>
      </c>
      <c r="IWF88" s="294">
        <f>(IWF$87*$B101+SUM($F$8:$F$10)-((IWF$87*$B101+SUM($F$8:$F$10))/$F$11*$F$40)-($F$27*IWF$87/$D$7)-SUM($F$14:$F$26,$F$28:$F$33,$F$35:$F$36,$F$41))</f>
        <v>-533.82179022363027</v>
      </c>
      <c r="IWG88" s="294">
        <f>(IWG$87*$B101+SUM($F$8:$F$10)-((IWG$87*$B101+SUM($F$8:$F$10))/$F$11*$F$40)-($F$27*IWG$87/$D$7)-SUM($F$14:$F$26,$F$28:$F$33,$F$35:$F$36,$F$41))</f>
        <v>-533.82179022363027</v>
      </c>
      <c r="IWH88" s="294">
        <f>(IWH$87*$B101+SUM($F$8:$F$10)-((IWH$87*$B101+SUM($F$8:$F$10))/$F$11*$F$40)-($F$27*IWH$87/$D$7)-SUM($F$14:$F$26,$F$28:$F$33,$F$35:$F$36,$F$41))</f>
        <v>-533.82179022363027</v>
      </c>
      <c r="IWI88" s="294">
        <f>(IWI$87*$B101+SUM($F$8:$F$10)-((IWI$87*$B101+SUM($F$8:$F$10))/$F$11*$F$40)-($F$27*IWI$87/$D$7)-SUM($F$14:$F$26,$F$28:$F$33,$F$35:$F$36,$F$41))</f>
        <v>-533.82179022363027</v>
      </c>
      <c r="IWJ88" s="294">
        <f>(IWJ$87*$B101+SUM($F$8:$F$10)-((IWJ$87*$B101+SUM($F$8:$F$10))/$F$11*$F$40)-($F$27*IWJ$87/$D$7)-SUM($F$14:$F$26,$F$28:$F$33,$F$35:$F$36,$F$41))</f>
        <v>-533.82179022363027</v>
      </c>
      <c r="IWK88" s="294">
        <f>(IWK$87*$B101+SUM($F$8:$F$10)-((IWK$87*$B101+SUM($F$8:$F$10))/$F$11*$F$40)-($F$27*IWK$87/$D$7)-SUM($F$14:$F$26,$F$28:$F$33,$F$35:$F$36,$F$41))</f>
        <v>-533.82179022363027</v>
      </c>
      <c r="IWL88" s="294">
        <f>(IWL$87*$B101+SUM($F$8:$F$10)-((IWL$87*$B101+SUM($F$8:$F$10))/$F$11*$F$40)-($F$27*IWL$87/$D$7)-SUM($F$14:$F$26,$F$28:$F$33,$F$35:$F$36,$F$41))</f>
        <v>-533.82179022363027</v>
      </c>
      <c r="IWM88" s="294">
        <f>(IWM$87*$B101+SUM($F$8:$F$10)-((IWM$87*$B101+SUM($F$8:$F$10))/$F$11*$F$40)-($F$27*IWM$87/$D$7)-SUM($F$14:$F$26,$F$28:$F$33,$F$35:$F$36,$F$41))</f>
        <v>-533.82179022363027</v>
      </c>
      <c r="IWN88" s="294">
        <f>(IWN$87*$B101+SUM($F$8:$F$10)-((IWN$87*$B101+SUM($F$8:$F$10))/$F$11*$F$40)-($F$27*IWN$87/$D$7)-SUM($F$14:$F$26,$F$28:$F$33,$F$35:$F$36,$F$41))</f>
        <v>-533.82179022363027</v>
      </c>
      <c r="IWO88" s="294">
        <f>(IWO$87*$B101+SUM($F$8:$F$10)-((IWO$87*$B101+SUM($F$8:$F$10))/$F$11*$F$40)-($F$27*IWO$87/$D$7)-SUM($F$14:$F$26,$F$28:$F$33,$F$35:$F$36,$F$41))</f>
        <v>-533.82179022363027</v>
      </c>
      <c r="IWP88" s="294">
        <f>(IWP$87*$B101+SUM($F$8:$F$10)-((IWP$87*$B101+SUM($F$8:$F$10))/$F$11*$F$40)-($F$27*IWP$87/$D$7)-SUM($F$14:$F$26,$F$28:$F$33,$F$35:$F$36,$F$41))</f>
        <v>-533.82179022363027</v>
      </c>
      <c r="IWQ88" s="294">
        <f>(IWQ$87*$B101+SUM($F$8:$F$10)-((IWQ$87*$B101+SUM($F$8:$F$10))/$F$11*$F$40)-($F$27*IWQ$87/$D$7)-SUM($F$14:$F$26,$F$28:$F$33,$F$35:$F$36,$F$41))</f>
        <v>-533.82179022363027</v>
      </c>
      <c r="IWR88" s="294">
        <f>(IWR$87*$B101+SUM($F$8:$F$10)-((IWR$87*$B101+SUM($F$8:$F$10))/$F$11*$F$40)-($F$27*IWR$87/$D$7)-SUM($F$14:$F$26,$F$28:$F$33,$F$35:$F$36,$F$41))</f>
        <v>-533.82179022363027</v>
      </c>
      <c r="IWS88" s="294">
        <f>(IWS$87*$B101+SUM($F$8:$F$10)-((IWS$87*$B101+SUM($F$8:$F$10))/$F$11*$F$40)-($F$27*IWS$87/$D$7)-SUM($F$14:$F$26,$F$28:$F$33,$F$35:$F$36,$F$41))</f>
        <v>-533.82179022363027</v>
      </c>
      <c r="IWT88" s="294">
        <f>(IWT$87*$B101+SUM($F$8:$F$10)-((IWT$87*$B101+SUM($F$8:$F$10))/$F$11*$F$40)-($F$27*IWT$87/$D$7)-SUM($F$14:$F$26,$F$28:$F$33,$F$35:$F$36,$F$41))</f>
        <v>-533.82179022363027</v>
      </c>
      <c r="IWU88" s="294">
        <f>(IWU$87*$B101+SUM($F$8:$F$10)-((IWU$87*$B101+SUM($F$8:$F$10))/$F$11*$F$40)-($F$27*IWU$87/$D$7)-SUM($F$14:$F$26,$F$28:$F$33,$F$35:$F$36,$F$41))</f>
        <v>-533.82179022363027</v>
      </c>
      <c r="IWV88" s="294">
        <f>(IWV$87*$B101+SUM($F$8:$F$10)-((IWV$87*$B101+SUM($F$8:$F$10))/$F$11*$F$40)-($F$27*IWV$87/$D$7)-SUM($F$14:$F$26,$F$28:$F$33,$F$35:$F$36,$F$41))</f>
        <v>-533.82179022363027</v>
      </c>
      <c r="IWW88" s="294">
        <f>(IWW$87*$B101+SUM($F$8:$F$10)-((IWW$87*$B101+SUM($F$8:$F$10))/$F$11*$F$40)-($F$27*IWW$87/$D$7)-SUM($F$14:$F$26,$F$28:$F$33,$F$35:$F$36,$F$41))</f>
        <v>-533.82179022363027</v>
      </c>
      <c r="IWX88" s="294">
        <f>(IWX$87*$B101+SUM($F$8:$F$10)-((IWX$87*$B101+SUM($F$8:$F$10))/$F$11*$F$40)-($F$27*IWX$87/$D$7)-SUM($F$14:$F$26,$F$28:$F$33,$F$35:$F$36,$F$41))</f>
        <v>-533.82179022363027</v>
      </c>
      <c r="IWY88" s="294">
        <f>(IWY$87*$B101+SUM($F$8:$F$10)-((IWY$87*$B101+SUM($F$8:$F$10))/$F$11*$F$40)-($F$27*IWY$87/$D$7)-SUM($F$14:$F$26,$F$28:$F$33,$F$35:$F$36,$F$41))</f>
        <v>-533.82179022363027</v>
      </c>
      <c r="IWZ88" s="294">
        <f>(IWZ$87*$B101+SUM($F$8:$F$10)-((IWZ$87*$B101+SUM($F$8:$F$10))/$F$11*$F$40)-($F$27*IWZ$87/$D$7)-SUM($F$14:$F$26,$F$28:$F$33,$F$35:$F$36,$F$41))</f>
        <v>-533.82179022363027</v>
      </c>
      <c r="IXA88" s="294">
        <f>(IXA$87*$B101+SUM($F$8:$F$10)-((IXA$87*$B101+SUM($F$8:$F$10))/$F$11*$F$40)-($F$27*IXA$87/$D$7)-SUM($F$14:$F$26,$F$28:$F$33,$F$35:$F$36,$F$41))</f>
        <v>-533.82179022363027</v>
      </c>
      <c r="IXB88" s="294">
        <f>(IXB$87*$B101+SUM($F$8:$F$10)-((IXB$87*$B101+SUM($F$8:$F$10))/$F$11*$F$40)-($F$27*IXB$87/$D$7)-SUM($F$14:$F$26,$F$28:$F$33,$F$35:$F$36,$F$41))</f>
        <v>-533.82179022363027</v>
      </c>
      <c r="IXC88" s="294">
        <f>(IXC$87*$B101+SUM($F$8:$F$10)-((IXC$87*$B101+SUM($F$8:$F$10))/$F$11*$F$40)-($F$27*IXC$87/$D$7)-SUM($F$14:$F$26,$F$28:$F$33,$F$35:$F$36,$F$41))</f>
        <v>-533.82179022363027</v>
      </c>
      <c r="IXD88" s="294">
        <f>(IXD$87*$B101+SUM($F$8:$F$10)-((IXD$87*$B101+SUM($F$8:$F$10))/$F$11*$F$40)-($F$27*IXD$87/$D$7)-SUM($F$14:$F$26,$F$28:$F$33,$F$35:$F$36,$F$41))</f>
        <v>-533.82179022363027</v>
      </c>
      <c r="IXE88" s="294">
        <f>(IXE$87*$B101+SUM($F$8:$F$10)-((IXE$87*$B101+SUM($F$8:$F$10))/$F$11*$F$40)-($F$27*IXE$87/$D$7)-SUM($F$14:$F$26,$F$28:$F$33,$F$35:$F$36,$F$41))</f>
        <v>-533.82179022363027</v>
      </c>
      <c r="IXF88" s="294">
        <f>(IXF$87*$B101+SUM($F$8:$F$10)-((IXF$87*$B101+SUM($F$8:$F$10))/$F$11*$F$40)-($F$27*IXF$87/$D$7)-SUM($F$14:$F$26,$F$28:$F$33,$F$35:$F$36,$F$41))</f>
        <v>-533.82179022363027</v>
      </c>
      <c r="IXG88" s="294">
        <f>(IXG$87*$B101+SUM($F$8:$F$10)-((IXG$87*$B101+SUM($F$8:$F$10))/$F$11*$F$40)-($F$27*IXG$87/$D$7)-SUM($F$14:$F$26,$F$28:$F$33,$F$35:$F$36,$F$41))</f>
        <v>-533.82179022363027</v>
      </c>
      <c r="IXH88" s="294">
        <f>(IXH$87*$B101+SUM($F$8:$F$10)-((IXH$87*$B101+SUM($F$8:$F$10))/$F$11*$F$40)-($F$27*IXH$87/$D$7)-SUM($F$14:$F$26,$F$28:$F$33,$F$35:$F$36,$F$41))</f>
        <v>-533.82179022363027</v>
      </c>
      <c r="IXI88" s="294">
        <f>(IXI$87*$B101+SUM($F$8:$F$10)-((IXI$87*$B101+SUM($F$8:$F$10))/$F$11*$F$40)-($F$27*IXI$87/$D$7)-SUM($F$14:$F$26,$F$28:$F$33,$F$35:$F$36,$F$41))</f>
        <v>-533.82179022363027</v>
      </c>
      <c r="IXJ88" s="294">
        <f>(IXJ$87*$B101+SUM($F$8:$F$10)-((IXJ$87*$B101+SUM($F$8:$F$10))/$F$11*$F$40)-($F$27*IXJ$87/$D$7)-SUM($F$14:$F$26,$F$28:$F$33,$F$35:$F$36,$F$41))</f>
        <v>-533.82179022363027</v>
      </c>
      <c r="IXK88" s="294">
        <f>(IXK$87*$B101+SUM($F$8:$F$10)-((IXK$87*$B101+SUM($F$8:$F$10))/$F$11*$F$40)-($F$27*IXK$87/$D$7)-SUM($F$14:$F$26,$F$28:$F$33,$F$35:$F$36,$F$41))</f>
        <v>-533.82179022363027</v>
      </c>
      <c r="IXL88" s="294">
        <f>(IXL$87*$B101+SUM($F$8:$F$10)-((IXL$87*$B101+SUM($F$8:$F$10))/$F$11*$F$40)-($F$27*IXL$87/$D$7)-SUM($F$14:$F$26,$F$28:$F$33,$F$35:$F$36,$F$41))</f>
        <v>-533.82179022363027</v>
      </c>
      <c r="IXM88" s="294">
        <f>(IXM$87*$B101+SUM($F$8:$F$10)-((IXM$87*$B101+SUM($F$8:$F$10))/$F$11*$F$40)-($F$27*IXM$87/$D$7)-SUM($F$14:$F$26,$F$28:$F$33,$F$35:$F$36,$F$41))</f>
        <v>-533.82179022363027</v>
      </c>
      <c r="IXN88" s="294">
        <f>(IXN$87*$B101+SUM($F$8:$F$10)-((IXN$87*$B101+SUM($F$8:$F$10))/$F$11*$F$40)-($F$27*IXN$87/$D$7)-SUM($F$14:$F$26,$F$28:$F$33,$F$35:$F$36,$F$41))</f>
        <v>-533.82179022363027</v>
      </c>
      <c r="IXO88" s="294">
        <f>(IXO$87*$B101+SUM($F$8:$F$10)-((IXO$87*$B101+SUM($F$8:$F$10))/$F$11*$F$40)-($F$27*IXO$87/$D$7)-SUM($F$14:$F$26,$F$28:$F$33,$F$35:$F$36,$F$41))</f>
        <v>-533.82179022363027</v>
      </c>
      <c r="IXP88" s="294">
        <f>(IXP$87*$B101+SUM($F$8:$F$10)-((IXP$87*$B101+SUM($F$8:$F$10))/$F$11*$F$40)-($F$27*IXP$87/$D$7)-SUM($F$14:$F$26,$F$28:$F$33,$F$35:$F$36,$F$41))</f>
        <v>-533.82179022363027</v>
      </c>
      <c r="IXQ88" s="294">
        <f>(IXQ$87*$B101+SUM($F$8:$F$10)-((IXQ$87*$B101+SUM($F$8:$F$10))/$F$11*$F$40)-($F$27*IXQ$87/$D$7)-SUM($F$14:$F$26,$F$28:$F$33,$F$35:$F$36,$F$41))</f>
        <v>-533.82179022363027</v>
      </c>
      <c r="IXR88" s="294">
        <f>(IXR$87*$B101+SUM($F$8:$F$10)-((IXR$87*$B101+SUM($F$8:$F$10))/$F$11*$F$40)-($F$27*IXR$87/$D$7)-SUM($F$14:$F$26,$F$28:$F$33,$F$35:$F$36,$F$41))</f>
        <v>-533.82179022363027</v>
      </c>
      <c r="IXS88" s="294">
        <f>(IXS$87*$B101+SUM($F$8:$F$10)-((IXS$87*$B101+SUM($F$8:$F$10))/$F$11*$F$40)-($F$27*IXS$87/$D$7)-SUM($F$14:$F$26,$F$28:$F$33,$F$35:$F$36,$F$41))</f>
        <v>-533.82179022363027</v>
      </c>
      <c r="IXT88" s="294">
        <f>(IXT$87*$B101+SUM($F$8:$F$10)-((IXT$87*$B101+SUM($F$8:$F$10))/$F$11*$F$40)-($F$27*IXT$87/$D$7)-SUM($F$14:$F$26,$F$28:$F$33,$F$35:$F$36,$F$41))</f>
        <v>-533.82179022363027</v>
      </c>
      <c r="IXU88" s="294">
        <f>(IXU$87*$B101+SUM($F$8:$F$10)-((IXU$87*$B101+SUM($F$8:$F$10))/$F$11*$F$40)-($F$27*IXU$87/$D$7)-SUM($F$14:$F$26,$F$28:$F$33,$F$35:$F$36,$F$41))</f>
        <v>-533.82179022363027</v>
      </c>
      <c r="IXV88" s="294">
        <f>(IXV$87*$B101+SUM($F$8:$F$10)-((IXV$87*$B101+SUM($F$8:$F$10))/$F$11*$F$40)-($F$27*IXV$87/$D$7)-SUM($F$14:$F$26,$F$28:$F$33,$F$35:$F$36,$F$41))</f>
        <v>-533.82179022363027</v>
      </c>
      <c r="IXW88" s="294">
        <f>(IXW$87*$B101+SUM($F$8:$F$10)-((IXW$87*$B101+SUM($F$8:$F$10))/$F$11*$F$40)-($F$27*IXW$87/$D$7)-SUM($F$14:$F$26,$F$28:$F$33,$F$35:$F$36,$F$41))</f>
        <v>-533.82179022363027</v>
      </c>
      <c r="IXX88" s="294">
        <f>(IXX$87*$B101+SUM($F$8:$F$10)-((IXX$87*$B101+SUM($F$8:$F$10))/$F$11*$F$40)-($F$27*IXX$87/$D$7)-SUM($F$14:$F$26,$F$28:$F$33,$F$35:$F$36,$F$41))</f>
        <v>-533.82179022363027</v>
      </c>
      <c r="IXY88" s="294">
        <f>(IXY$87*$B101+SUM($F$8:$F$10)-((IXY$87*$B101+SUM($F$8:$F$10))/$F$11*$F$40)-($F$27*IXY$87/$D$7)-SUM($F$14:$F$26,$F$28:$F$33,$F$35:$F$36,$F$41))</f>
        <v>-533.82179022363027</v>
      </c>
      <c r="IXZ88" s="294">
        <f>(IXZ$87*$B101+SUM($F$8:$F$10)-((IXZ$87*$B101+SUM($F$8:$F$10))/$F$11*$F$40)-($F$27*IXZ$87/$D$7)-SUM($F$14:$F$26,$F$28:$F$33,$F$35:$F$36,$F$41))</f>
        <v>-533.82179022363027</v>
      </c>
      <c r="IYA88" s="294">
        <f>(IYA$87*$B101+SUM($F$8:$F$10)-((IYA$87*$B101+SUM($F$8:$F$10))/$F$11*$F$40)-($F$27*IYA$87/$D$7)-SUM($F$14:$F$26,$F$28:$F$33,$F$35:$F$36,$F$41))</f>
        <v>-533.82179022363027</v>
      </c>
      <c r="IYB88" s="294">
        <f>(IYB$87*$B101+SUM($F$8:$F$10)-((IYB$87*$B101+SUM($F$8:$F$10))/$F$11*$F$40)-($F$27*IYB$87/$D$7)-SUM($F$14:$F$26,$F$28:$F$33,$F$35:$F$36,$F$41))</f>
        <v>-533.82179022363027</v>
      </c>
      <c r="IYC88" s="294">
        <f>(IYC$87*$B101+SUM($F$8:$F$10)-((IYC$87*$B101+SUM($F$8:$F$10))/$F$11*$F$40)-($F$27*IYC$87/$D$7)-SUM($F$14:$F$26,$F$28:$F$33,$F$35:$F$36,$F$41))</f>
        <v>-533.82179022363027</v>
      </c>
      <c r="IYD88" s="294">
        <f>(IYD$87*$B101+SUM($F$8:$F$10)-((IYD$87*$B101+SUM($F$8:$F$10))/$F$11*$F$40)-($F$27*IYD$87/$D$7)-SUM($F$14:$F$26,$F$28:$F$33,$F$35:$F$36,$F$41))</f>
        <v>-533.82179022363027</v>
      </c>
      <c r="IYE88" s="294">
        <f>(IYE$87*$B101+SUM($F$8:$F$10)-((IYE$87*$B101+SUM($F$8:$F$10))/$F$11*$F$40)-($F$27*IYE$87/$D$7)-SUM($F$14:$F$26,$F$28:$F$33,$F$35:$F$36,$F$41))</f>
        <v>-533.82179022363027</v>
      </c>
      <c r="IYF88" s="294">
        <f>(IYF$87*$B101+SUM($F$8:$F$10)-((IYF$87*$B101+SUM($F$8:$F$10))/$F$11*$F$40)-($F$27*IYF$87/$D$7)-SUM($F$14:$F$26,$F$28:$F$33,$F$35:$F$36,$F$41))</f>
        <v>-533.82179022363027</v>
      </c>
      <c r="IYG88" s="294">
        <f>(IYG$87*$B101+SUM($F$8:$F$10)-((IYG$87*$B101+SUM($F$8:$F$10))/$F$11*$F$40)-($F$27*IYG$87/$D$7)-SUM($F$14:$F$26,$F$28:$F$33,$F$35:$F$36,$F$41))</f>
        <v>-533.82179022363027</v>
      </c>
      <c r="IYH88" s="294">
        <f>(IYH$87*$B101+SUM($F$8:$F$10)-((IYH$87*$B101+SUM($F$8:$F$10))/$F$11*$F$40)-($F$27*IYH$87/$D$7)-SUM($F$14:$F$26,$F$28:$F$33,$F$35:$F$36,$F$41))</f>
        <v>-533.82179022363027</v>
      </c>
      <c r="IYI88" s="294">
        <f>(IYI$87*$B101+SUM($F$8:$F$10)-((IYI$87*$B101+SUM($F$8:$F$10))/$F$11*$F$40)-($F$27*IYI$87/$D$7)-SUM($F$14:$F$26,$F$28:$F$33,$F$35:$F$36,$F$41))</f>
        <v>-533.82179022363027</v>
      </c>
      <c r="IYJ88" s="294">
        <f>(IYJ$87*$B101+SUM($F$8:$F$10)-((IYJ$87*$B101+SUM($F$8:$F$10))/$F$11*$F$40)-($F$27*IYJ$87/$D$7)-SUM($F$14:$F$26,$F$28:$F$33,$F$35:$F$36,$F$41))</f>
        <v>-533.82179022363027</v>
      </c>
      <c r="IYK88" s="294">
        <f>(IYK$87*$B101+SUM($F$8:$F$10)-((IYK$87*$B101+SUM($F$8:$F$10))/$F$11*$F$40)-($F$27*IYK$87/$D$7)-SUM($F$14:$F$26,$F$28:$F$33,$F$35:$F$36,$F$41))</f>
        <v>-533.82179022363027</v>
      </c>
      <c r="IYL88" s="294">
        <f>(IYL$87*$B101+SUM($F$8:$F$10)-((IYL$87*$B101+SUM($F$8:$F$10))/$F$11*$F$40)-($F$27*IYL$87/$D$7)-SUM($F$14:$F$26,$F$28:$F$33,$F$35:$F$36,$F$41))</f>
        <v>-533.82179022363027</v>
      </c>
      <c r="IYM88" s="294">
        <f>(IYM$87*$B101+SUM($F$8:$F$10)-((IYM$87*$B101+SUM($F$8:$F$10))/$F$11*$F$40)-($F$27*IYM$87/$D$7)-SUM($F$14:$F$26,$F$28:$F$33,$F$35:$F$36,$F$41))</f>
        <v>-533.82179022363027</v>
      </c>
      <c r="IYN88" s="294">
        <f>(IYN$87*$B101+SUM($F$8:$F$10)-((IYN$87*$B101+SUM($F$8:$F$10))/$F$11*$F$40)-($F$27*IYN$87/$D$7)-SUM($F$14:$F$26,$F$28:$F$33,$F$35:$F$36,$F$41))</f>
        <v>-533.82179022363027</v>
      </c>
      <c r="IYO88" s="294">
        <f>(IYO$87*$B101+SUM($F$8:$F$10)-((IYO$87*$B101+SUM($F$8:$F$10))/$F$11*$F$40)-($F$27*IYO$87/$D$7)-SUM($F$14:$F$26,$F$28:$F$33,$F$35:$F$36,$F$41))</f>
        <v>-533.82179022363027</v>
      </c>
      <c r="IYP88" s="294">
        <f>(IYP$87*$B101+SUM($F$8:$F$10)-((IYP$87*$B101+SUM($F$8:$F$10))/$F$11*$F$40)-($F$27*IYP$87/$D$7)-SUM($F$14:$F$26,$F$28:$F$33,$F$35:$F$36,$F$41))</f>
        <v>-533.82179022363027</v>
      </c>
      <c r="IYQ88" s="294">
        <f>(IYQ$87*$B101+SUM($F$8:$F$10)-((IYQ$87*$B101+SUM($F$8:$F$10))/$F$11*$F$40)-($F$27*IYQ$87/$D$7)-SUM($F$14:$F$26,$F$28:$F$33,$F$35:$F$36,$F$41))</f>
        <v>-533.82179022363027</v>
      </c>
      <c r="IYR88" s="294">
        <f>(IYR$87*$B101+SUM($F$8:$F$10)-((IYR$87*$B101+SUM($F$8:$F$10))/$F$11*$F$40)-($F$27*IYR$87/$D$7)-SUM($F$14:$F$26,$F$28:$F$33,$F$35:$F$36,$F$41))</f>
        <v>-533.82179022363027</v>
      </c>
      <c r="IYS88" s="294">
        <f>(IYS$87*$B101+SUM($F$8:$F$10)-((IYS$87*$B101+SUM($F$8:$F$10))/$F$11*$F$40)-($F$27*IYS$87/$D$7)-SUM($F$14:$F$26,$F$28:$F$33,$F$35:$F$36,$F$41))</f>
        <v>-533.82179022363027</v>
      </c>
      <c r="IYT88" s="294">
        <f>(IYT$87*$B101+SUM($F$8:$F$10)-((IYT$87*$B101+SUM($F$8:$F$10))/$F$11*$F$40)-($F$27*IYT$87/$D$7)-SUM($F$14:$F$26,$F$28:$F$33,$F$35:$F$36,$F$41))</f>
        <v>-533.82179022363027</v>
      </c>
      <c r="IYU88" s="294">
        <f>(IYU$87*$B101+SUM($F$8:$F$10)-((IYU$87*$B101+SUM($F$8:$F$10))/$F$11*$F$40)-($F$27*IYU$87/$D$7)-SUM($F$14:$F$26,$F$28:$F$33,$F$35:$F$36,$F$41))</f>
        <v>-533.82179022363027</v>
      </c>
      <c r="IYV88" s="294">
        <f>(IYV$87*$B101+SUM($F$8:$F$10)-((IYV$87*$B101+SUM($F$8:$F$10))/$F$11*$F$40)-($F$27*IYV$87/$D$7)-SUM($F$14:$F$26,$F$28:$F$33,$F$35:$F$36,$F$41))</f>
        <v>-533.82179022363027</v>
      </c>
      <c r="IYW88" s="294">
        <f>(IYW$87*$B101+SUM($F$8:$F$10)-((IYW$87*$B101+SUM($F$8:$F$10))/$F$11*$F$40)-($F$27*IYW$87/$D$7)-SUM($F$14:$F$26,$F$28:$F$33,$F$35:$F$36,$F$41))</f>
        <v>-533.82179022363027</v>
      </c>
      <c r="IYX88" s="294">
        <f>(IYX$87*$B101+SUM($F$8:$F$10)-((IYX$87*$B101+SUM($F$8:$F$10))/$F$11*$F$40)-($F$27*IYX$87/$D$7)-SUM($F$14:$F$26,$F$28:$F$33,$F$35:$F$36,$F$41))</f>
        <v>-533.82179022363027</v>
      </c>
      <c r="IYY88" s="294">
        <f>(IYY$87*$B101+SUM($F$8:$F$10)-((IYY$87*$B101+SUM($F$8:$F$10))/$F$11*$F$40)-($F$27*IYY$87/$D$7)-SUM($F$14:$F$26,$F$28:$F$33,$F$35:$F$36,$F$41))</f>
        <v>-533.82179022363027</v>
      </c>
      <c r="IYZ88" s="294">
        <f>(IYZ$87*$B101+SUM($F$8:$F$10)-((IYZ$87*$B101+SUM($F$8:$F$10))/$F$11*$F$40)-($F$27*IYZ$87/$D$7)-SUM($F$14:$F$26,$F$28:$F$33,$F$35:$F$36,$F$41))</f>
        <v>-533.82179022363027</v>
      </c>
      <c r="IZA88" s="294">
        <f>(IZA$87*$B101+SUM($F$8:$F$10)-((IZA$87*$B101+SUM($F$8:$F$10))/$F$11*$F$40)-($F$27*IZA$87/$D$7)-SUM($F$14:$F$26,$F$28:$F$33,$F$35:$F$36,$F$41))</f>
        <v>-533.82179022363027</v>
      </c>
      <c r="IZB88" s="294">
        <f>(IZB$87*$B101+SUM($F$8:$F$10)-((IZB$87*$B101+SUM($F$8:$F$10))/$F$11*$F$40)-($F$27*IZB$87/$D$7)-SUM($F$14:$F$26,$F$28:$F$33,$F$35:$F$36,$F$41))</f>
        <v>-533.82179022363027</v>
      </c>
      <c r="IZC88" s="294">
        <f>(IZC$87*$B101+SUM($F$8:$F$10)-((IZC$87*$B101+SUM($F$8:$F$10))/$F$11*$F$40)-($F$27*IZC$87/$D$7)-SUM($F$14:$F$26,$F$28:$F$33,$F$35:$F$36,$F$41))</f>
        <v>-533.82179022363027</v>
      </c>
      <c r="IZD88" s="294">
        <f>(IZD$87*$B101+SUM($F$8:$F$10)-((IZD$87*$B101+SUM($F$8:$F$10))/$F$11*$F$40)-($F$27*IZD$87/$D$7)-SUM($F$14:$F$26,$F$28:$F$33,$F$35:$F$36,$F$41))</f>
        <v>-533.82179022363027</v>
      </c>
      <c r="IZE88" s="294">
        <f>(IZE$87*$B101+SUM($F$8:$F$10)-((IZE$87*$B101+SUM($F$8:$F$10))/$F$11*$F$40)-($F$27*IZE$87/$D$7)-SUM($F$14:$F$26,$F$28:$F$33,$F$35:$F$36,$F$41))</f>
        <v>-533.82179022363027</v>
      </c>
      <c r="IZF88" s="294">
        <f>(IZF$87*$B101+SUM($F$8:$F$10)-((IZF$87*$B101+SUM($F$8:$F$10))/$F$11*$F$40)-($F$27*IZF$87/$D$7)-SUM($F$14:$F$26,$F$28:$F$33,$F$35:$F$36,$F$41))</f>
        <v>-533.82179022363027</v>
      </c>
      <c r="IZG88" s="294">
        <f>(IZG$87*$B101+SUM($F$8:$F$10)-((IZG$87*$B101+SUM($F$8:$F$10))/$F$11*$F$40)-($F$27*IZG$87/$D$7)-SUM($F$14:$F$26,$F$28:$F$33,$F$35:$F$36,$F$41))</f>
        <v>-533.82179022363027</v>
      </c>
      <c r="IZH88" s="294">
        <f>(IZH$87*$B101+SUM($F$8:$F$10)-((IZH$87*$B101+SUM($F$8:$F$10))/$F$11*$F$40)-($F$27*IZH$87/$D$7)-SUM($F$14:$F$26,$F$28:$F$33,$F$35:$F$36,$F$41))</f>
        <v>-533.82179022363027</v>
      </c>
      <c r="IZI88" s="294">
        <f>(IZI$87*$B101+SUM($F$8:$F$10)-((IZI$87*$B101+SUM($F$8:$F$10))/$F$11*$F$40)-($F$27*IZI$87/$D$7)-SUM($F$14:$F$26,$F$28:$F$33,$F$35:$F$36,$F$41))</f>
        <v>-533.82179022363027</v>
      </c>
      <c r="IZJ88" s="294">
        <f>(IZJ$87*$B101+SUM($F$8:$F$10)-((IZJ$87*$B101+SUM($F$8:$F$10))/$F$11*$F$40)-($F$27*IZJ$87/$D$7)-SUM($F$14:$F$26,$F$28:$F$33,$F$35:$F$36,$F$41))</f>
        <v>-533.82179022363027</v>
      </c>
      <c r="IZK88" s="294">
        <f>(IZK$87*$B101+SUM($F$8:$F$10)-((IZK$87*$B101+SUM($F$8:$F$10))/$F$11*$F$40)-($F$27*IZK$87/$D$7)-SUM($F$14:$F$26,$F$28:$F$33,$F$35:$F$36,$F$41))</f>
        <v>-533.82179022363027</v>
      </c>
      <c r="IZL88" s="294">
        <f>(IZL$87*$B101+SUM($F$8:$F$10)-((IZL$87*$B101+SUM($F$8:$F$10))/$F$11*$F$40)-($F$27*IZL$87/$D$7)-SUM($F$14:$F$26,$F$28:$F$33,$F$35:$F$36,$F$41))</f>
        <v>-533.82179022363027</v>
      </c>
      <c r="IZM88" s="294">
        <f>(IZM$87*$B101+SUM($F$8:$F$10)-((IZM$87*$B101+SUM($F$8:$F$10))/$F$11*$F$40)-($F$27*IZM$87/$D$7)-SUM($F$14:$F$26,$F$28:$F$33,$F$35:$F$36,$F$41))</f>
        <v>-533.82179022363027</v>
      </c>
      <c r="IZN88" s="294">
        <f>(IZN$87*$B101+SUM($F$8:$F$10)-((IZN$87*$B101+SUM($F$8:$F$10))/$F$11*$F$40)-($F$27*IZN$87/$D$7)-SUM($F$14:$F$26,$F$28:$F$33,$F$35:$F$36,$F$41))</f>
        <v>-533.82179022363027</v>
      </c>
      <c r="IZO88" s="294">
        <f>(IZO$87*$B101+SUM($F$8:$F$10)-((IZO$87*$B101+SUM($F$8:$F$10))/$F$11*$F$40)-($F$27*IZO$87/$D$7)-SUM($F$14:$F$26,$F$28:$F$33,$F$35:$F$36,$F$41))</f>
        <v>-533.82179022363027</v>
      </c>
      <c r="IZP88" s="294">
        <f>(IZP$87*$B101+SUM($F$8:$F$10)-((IZP$87*$B101+SUM($F$8:$F$10))/$F$11*$F$40)-($F$27*IZP$87/$D$7)-SUM($F$14:$F$26,$F$28:$F$33,$F$35:$F$36,$F$41))</f>
        <v>-533.82179022363027</v>
      </c>
      <c r="IZQ88" s="294">
        <f>(IZQ$87*$B101+SUM($F$8:$F$10)-((IZQ$87*$B101+SUM($F$8:$F$10))/$F$11*$F$40)-($F$27*IZQ$87/$D$7)-SUM($F$14:$F$26,$F$28:$F$33,$F$35:$F$36,$F$41))</f>
        <v>-533.82179022363027</v>
      </c>
      <c r="IZR88" s="294">
        <f>(IZR$87*$B101+SUM($F$8:$F$10)-((IZR$87*$B101+SUM($F$8:$F$10))/$F$11*$F$40)-($F$27*IZR$87/$D$7)-SUM($F$14:$F$26,$F$28:$F$33,$F$35:$F$36,$F$41))</f>
        <v>-533.82179022363027</v>
      </c>
      <c r="IZS88" s="294">
        <f>(IZS$87*$B101+SUM($F$8:$F$10)-((IZS$87*$B101+SUM($F$8:$F$10))/$F$11*$F$40)-($F$27*IZS$87/$D$7)-SUM($F$14:$F$26,$F$28:$F$33,$F$35:$F$36,$F$41))</f>
        <v>-533.82179022363027</v>
      </c>
      <c r="IZT88" s="294">
        <f>(IZT$87*$B101+SUM($F$8:$F$10)-((IZT$87*$B101+SUM($F$8:$F$10))/$F$11*$F$40)-($F$27*IZT$87/$D$7)-SUM($F$14:$F$26,$F$28:$F$33,$F$35:$F$36,$F$41))</f>
        <v>-533.82179022363027</v>
      </c>
      <c r="IZU88" s="294">
        <f>(IZU$87*$B101+SUM($F$8:$F$10)-((IZU$87*$B101+SUM($F$8:$F$10))/$F$11*$F$40)-($F$27*IZU$87/$D$7)-SUM($F$14:$F$26,$F$28:$F$33,$F$35:$F$36,$F$41))</f>
        <v>-533.82179022363027</v>
      </c>
      <c r="IZV88" s="294">
        <f>(IZV$87*$B101+SUM($F$8:$F$10)-((IZV$87*$B101+SUM($F$8:$F$10))/$F$11*$F$40)-($F$27*IZV$87/$D$7)-SUM($F$14:$F$26,$F$28:$F$33,$F$35:$F$36,$F$41))</f>
        <v>-533.82179022363027</v>
      </c>
      <c r="IZW88" s="294">
        <f>(IZW$87*$B101+SUM($F$8:$F$10)-((IZW$87*$B101+SUM($F$8:$F$10))/$F$11*$F$40)-($F$27*IZW$87/$D$7)-SUM($F$14:$F$26,$F$28:$F$33,$F$35:$F$36,$F$41))</f>
        <v>-533.82179022363027</v>
      </c>
      <c r="IZX88" s="294">
        <f>(IZX$87*$B101+SUM($F$8:$F$10)-((IZX$87*$B101+SUM($F$8:$F$10))/$F$11*$F$40)-($F$27*IZX$87/$D$7)-SUM($F$14:$F$26,$F$28:$F$33,$F$35:$F$36,$F$41))</f>
        <v>-533.82179022363027</v>
      </c>
      <c r="IZY88" s="294">
        <f>(IZY$87*$B101+SUM($F$8:$F$10)-((IZY$87*$B101+SUM($F$8:$F$10))/$F$11*$F$40)-($F$27*IZY$87/$D$7)-SUM($F$14:$F$26,$F$28:$F$33,$F$35:$F$36,$F$41))</f>
        <v>-533.82179022363027</v>
      </c>
      <c r="IZZ88" s="294">
        <f>(IZZ$87*$B101+SUM($F$8:$F$10)-((IZZ$87*$B101+SUM($F$8:$F$10))/$F$11*$F$40)-($F$27*IZZ$87/$D$7)-SUM($F$14:$F$26,$F$28:$F$33,$F$35:$F$36,$F$41))</f>
        <v>-533.82179022363027</v>
      </c>
      <c r="JAA88" s="294">
        <f>(JAA$87*$B101+SUM($F$8:$F$10)-((JAA$87*$B101+SUM($F$8:$F$10))/$F$11*$F$40)-($F$27*JAA$87/$D$7)-SUM($F$14:$F$26,$F$28:$F$33,$F$35:$F$36,$F$41))</f>
        <v>-533.82179022363027</v>
      </c>
      <c r="JAB88" s="294">
        <f>(JAB$87*$B101+SUM($F$8:$F$10)-((JAB$87*$B101+SUM($F$8:$F$10))/$F$11*$F$40)-($F$27*JAB$87/$D$7)-SUM($F$14:$F$26,$F$28:$F$33,$F$35:$F$36,$F$41))</f>
        <v>-533.82179022363027</v>
      </c>
      <c r="JAC88" s="294">
        <f>(JAC$87*$B101+SUM($F$8:$F$10)-((JAC$87*$B101+SUM($F$8:$F$10))/$F$11*$F$40)-($F$27*JAC$87/$D$7)-SUM($F$14:$F$26,$F$28:$F$33,$F$35:$F$36,$F$41))</f>
        <v>-533.82179022363027</v>
      </c>
      <c r="JAD88" s="294">
        <f>(JAD$87*$B101+SUM($F$8:$F$10)-((JAD$87*$B101+SUM($F$8:$F$10))/$F$11*$F$40)-($F$27*JAD$87/$D$7)-SUM($F$14:$F$26,$F$28:$F$33,$F$35:$F$36,$F$41))</f>
        <v>-533.82179022363027</v>
      </c>
      <c r="JAE88" s="294">
        <f>(JAE$87*$B101+SUM($F$8:$F$10)-((JAE$87*$B101+SUM($F$8:$F$10))/$F$11*$F$40)-($F$27*JAE$87/$D$7)-SUM($F$14:$F$26,$F$28:$F$33,$F$35:$F$36,$F$41))</f>
        <v>-533.82179022363027</v>
      </c>
      <c r="JAF88" s="294">
        <f>(JAF$87*$B101+SUM($F$8:$F$10)-((JAF$87*$B101+SUM($F$8:$F$10))/$F$11*$F$40)-($F$27*JAF$87/$D$7)-SUM($F$14:$F$26,$F$28:$F$33,$F$35:$F$36,$F$41))</f>
        <v>-533.82179022363027</v>
      </c>
      <c r="JAG88" s="294">
        <f>(JAG$87*$B101+SUM($F$8:$F$10)-((JAG$87*$B101+SUM($F$8:$F$10))/$F$11*$F$40)-($F$27*JAG$87/$D$7)-SUM($F$14:$F$26,$F$28:$F$33,$F$35:$F$36,$F$41))</f>
        <v>-533.82179022363027</v>
      </c>
      <c r="JAH88" s="294">
        <f>(JAH$87*$B101+SUM($F$8:$F$10)-((JAH$87*$B101+SUM($F$8:$F$10))/$F$11*$F$40)-($F$27*JAH$87/$D$7)-SUM($F$14:$F$26,$F$28:$F$33,$F$35:$F$36,$F$41))</f>
        <v>-533.82179022363027</v>
      </c>
      <c r="JAI88" s="294">
        <f>(JAI$87*$B101+SUM($F$8:$F$10)-((JAI$87*$B101+SUM($F$8:$F$10))/$F$11*$F$40)-($F$27*JAI$87/$D$7)-SUM($F$14:$F$26,$F$28:$F$33,$F$35:$F$36,$F$41))</f>
        <v>-533.82179022363027</v>
      </c>
      <c r="JAJ88" s="294">
        <f>(JAJ$87*$B101+SUM($F$8:$F$10)-((JAJ$87*$B101+SUM($F$8:$F$10))/$F$11*$F$40)-($F$27*JAJ$87/$D$7)-SUM($F$14:$F$26,$F$28:$F$33,$F$35:$F$36,$F$41))</f>
        <v>-533.82179022363027</v>
      </c>
      <c r="JAK88" s="294">
        <f>(JAK$87*$B101+SUM($F$8:$F$10)-((JAK$87*$B101+SUM($F$8:$F$10))/$F$11*$F$40)-($F$27*JAK$87/$D$7)-SUM($F$14:$F$26,$F$28:$F$33,$F$35:$F$36,$F$41))</f>
        <v>-533.82179022363027</v>
      </c>
      <c r="JAL88" s="294">
        <f>(JAL$87*$B101+SUM($F$8:$F$10)-((JAL$87*$B101+SUM($F$8:$F$10))/$F$11*$F$40)-($F$27*JAL$87/$D$7)-SUM($F$14:$F$26,$F$28:$F$33,$F$35:$F$36,$F$41))</f>
        <v>-533.82179022363027</v>
      </c>
      <c r="JAM88" s="294">
        <f>(JAM$87*$B101+SUM($F$8:$F$10)-((JAM$87*$B101+SUM($F$8:$F$10))/$F$11*$F$40)-($F$27*JAM$87/$D$7)-SUM($F$14:$F$26,$F$28:$F$33,$F$35:$F$36,$F$41))</f>
        <v>-533.82179022363027</v>
      </c>
      <c r="JAN88" s="294">
        <f>(JAN$87*$B101+SUM($F$8:$F$10)-((JAN$87*$B101+SUM($F$8:$F$10))/$F$11*$F$40)-($F$27*JAN$87/$D$7)-SUM($F$14:$F$26,$F$28:$F$33,$F$35:$F$36,$F$41))</f>
        <v>-533.82179022363027</v>
      </c>
      <c r="JAO88" s="294">
        <f>(JAO$87*$B101+SUM($F$8:$F$10)-((JAO$87*$B101+SUM($F$8:$F$10))/$F$11*$F$40)-($F$27*JAO$87/$D$7)-SUM($F$14:$F$26,$F$28:$F$33,$F$35:$F$36,$F$41))</f>
        <v>-533.82179022363027</v>
      </c>
      <c r="JAP88" s="294">
        <f>(JAP$87*$B101+SUM($F$8:$F$10)-((JAP$87*$B101+SUM($F$8:$F$10))/$F$11*$F$40)-($F$27*JAP$87/$D$7)-SUM($F$14:$F$26,$F$28:$F$33,$F$35:$F$36,$F$41))</f>
        <v>-533.82179022363027</v>
      </c>
      <c r="JAQ88" s="294">
        <f>(JAQ$87*$B101+SUM($F$8:$F$10)-((JAQ$87*$B101+SUM($F$8:$F$10))/$F$11*$F$40)-($F$27*JAQ$87/$D$7)-SUM($F$14:$F$26,$F$28:$F$33,$F$35:$F$36,$F$41))</f>
        <v>-533.82179022363027</v>
      </c>
      <c r="JAR88" s="294">
        <f>(JAR$87*$B101+SUM($F$8:$F$10)-((JAR$87*$B101+SUM($F$8:$F$10))/$F$11*$F$40)-($F$27*JAR$87/$D$7)-SUM($F$14:$F$26,$F$28:$F$33,$F$35:$F$36,$F$41))</f>
        <v>-533.82179022363027</v>
      </c>
      <c r="JAS88" s="294">
        <f>(JAS$87*$B101+SUM($F$8:$F$10)-((JAS$87*$B101+SUM($F$8:$F$10))/$F$11*$F$40)-($F$27*JAS$87/$D$7)-SUM($F$14:$F$26,$F$28:$F$33,$F$35:$F$36,$F$41))</f>
        <v>-533.82179022363027</v>
      </c>
      <c r="JAT88" s="294">
        <f>(JAT$87*$B101+SUM($F$8:$F$10)-((JAT$87*$B101+SUM($F$8:$F$10))/$F$11*$F$40)-($F$27*JAT$87/$D$7)-SUM($F$14:$F$26,$F$28:$F$33,$F$35:$F$36,$F$41))</f>
        <v>-533.82179022363027</v>
      </c>
      <c r="JAU88" s="294">
        <f>(JAU$87*$B101+SUM($F$8:$F$10)-((JAU$87*$B101+SUM($F$8:$F$10))/$F$11*$F$40)-($F$27*JAU$87/$D$7)-SUM($F$14:$F$26,$F$28:$F$33,$F$35:$F$36,$F$41))</f>
        <v>-533.82179022363027</v>
      </c>
      <c r="JAV88" s="294">
        <f>(JAV$87*$B101+SUM($F$8:$F$10)-((JAV$87*$B101+SUM($F$8:$F$10))/$F$11*$F$40)-($F$27*JAV$87/$D$7)-SUM($F$14:$F$26,$F$28:$F$33,$F$35:$F$36,$F$41))</f>
        <v>-533.82179022363027</v>
      </c>
      <c r="JAW88" s="294">
        <f>(JAW$87*$B101+SUM($F$8:$F$10)-((JAW$87*$B101+SUM($F$8:$F$10))/$F$11*$F$40)-($F$27*JAW$87/$D$7)-SUM($F$14:$F$26,$F$28:$F$33,$F$35:$F$36,$F$41))</f>
        <v>-533.82179022363027</v>
      </c>
      <c r="JAX88" s="294">
        <f>(JAX$87*$B101+SUM($F$8:$F$10)-((JAX$87*$B101+SUM($F$8:$F$10))/$F$11*$F$40)-($F$27*JAX$87/$D$7)-SUM($F$14:$F$26,$F$28:$F$33,$F$35:$F$36,$F$41))</f>
        <v>-533.82179022363027</v>
      </c>
      <c r="JAY88" s="294">
        <f>(JAY$87*$B101+SUM($F$8:$F$10)-((JAY$87*$B101+SUM($F$8:$F$10))/$F$11*$F$40)-($F$27*JAY$87/$D$7)-SUM($F$14:$F$26,$F$28:$F$33,$F$35:$F$36,$F$41))</f>
        <v>-533.82179022363027</v>
      </c>
      <c r="JAZ88" s="294">
        <f>(JAZ$87*$B101+SUM($F$8:$F$10)-((JAZ$87*$B101+SUM($F$8:$F$10))/$F$11*$F$40)-($F$27*JAZ$87/$D$7)-SUM($F$14:$F$26,$F$28:$F$33,$F$35:$F$36,$F$41))</f>
        <v>-533.82179022363027</v>
      </c>
      <c r="JBA88" s="294">
        <f>(JBA$87*$B101+SUM($F$8:$F$10)-((JBA$87*$B101+SUM($F$8:$F$10))/$F$11*$F$40)-($F$27*JBA$87/$D$7)-SUM($F$14:$F$26,$F$28:$F$33,$F$35:$F$36,$F$41))</f>
        <v>-533.82179022363027</v>
      </c>
      <c r="JBB88" s="294">
        <f>(JBB$87*$B101+SUM($F$8:$F$10)-((JBB$87*$B101+SUM($F$8:$F$10))/$F$11*$F$40)-($F$27*JBB$87/$D$7)-SUM($F$14:$F$26,$F$28:$F$33,$F$35:$F$36,$F$41))</f>
        <v>-533.82179022363027</v>
      </c>
      <c r="JBC88" s="294">
        <f>(JBC$87*$B101+SUM($F$8:$F$10)-((JBC$87*$B101+SUM($F$8:$F$10))/$F$11*$F$40)-($F$27*JBC$87/$D$7)-SUM($F$14:$F$26,$F$28:$F$33,$F$35:$F$36,$F$41))</f>
        <v>-533.82179022363027</v>
      </c>
      <c r="JBD88" s="294">
        <f>(JBD$87*$B101+SUM($F$8:$F$10)-((JBD$87*$B101+SUM($F$8:$F$10))/$F$11*$F$40)-($F$27*JBD$87/$D$7)-SUM($F$14:$F$26,$F$28:$F$33,$F$35:$F$36,$F$41))</f>
        <v>-533.82179022363027</v>
      </c>
      <c r="JBE88" s="294">
        <f>(JBE$87*$B101+SUM($F$8:$F$10)-((JBE$87*$B101+SUM($F$8:$F$10))/$F$11*$F$40)-($F$27*JBE$87/$D$7)-SUM($F$14:$F$26,$F$28:$F$33,$F$35:$F$36,$F$41))</f>
        <v>-533.82179022363027</v>
      </c>
      <c r="JBF88" s="294">
        <f>(JBF$87*$B101+SUM($F$8:$F$10)-((JBF$87*$B101+SUM($F$8:$F$10))/$F$11*$F$40)-($F$27*JBF$87/$D$7)-SUM($F$14:$F$26,$F$28:$F$33,$F$35:$F$36,$F$41))</f>
        <v>-533.82179022363027</v>
      </c>
      <c r="JBG88" s="294">
        <f>(JBG$87*$B101+SUM($F$8:$F$10)-((JBG$87*$B101+SUM($F$8:$F$10))/$F$11*$F$40)-($F$27*JBG$87/$D$7)-SUM($F$14:$F$26,$F$28:$F$33,$F$35:$F$36,$F$41))</f>
        <v>-533.82179022363027</v>
      </c>
      <c r="JBH88" s="294">
        <f>(JBH$87*$B101+SUM($F$8:$F$10)-((JBH$87*$B101+SUM($F$8:$F$10))/$F$11*$F$40)-($F$27*JBH$87/$D$7)-SUM($F$14:$F$26,$F$28:$F$33,$F$35:$F$36,$F$41))</f>
        <v>-533.82179022363027</v>
      </c>
      <c r="JBI88" s="294">
        <f>(JBI$87*$B101+SUM($F$8:$F$10)-((JBI$87*$B101+SUM($F$8:$F$10))/$F$11*$F$40)-($F$27*JBI$87/$D$7)-SUM($F$14:$F$26,$F$28:$F$33,$F$35:$F$36,$F$41))</f>
        <v>-533.82179022363027</v>
      </c>
      <c r="JBJ88" s="294">
        <f>(JBJ$87*$B101+SUM($F$8:$F$10)-((JBJ$87*$B101+SUM($F$8:$F$10))/$F$11*$F$40)-($F$27*JBJ$87/$D$7)-SUM($F$14:$F$26,$F$28:$F$33,$F$35:$F$36,$F$41))</f>
        <v>-533.82179022363027</v>
      </c>
      <c r="JBK88" s="294">
        <f>(JBK$87*$B101+SUM($F$8:$F$10)-((JBK$87*$B101+SUM($F$8:$F$10))/$F$11*$F$40)-($F$27*JBK$87/$D$7)-SUM($F$14:$F$26,$F$28:$F$33,$F$35:$F$36,$F$41))</f>
        <v>-533.82179022363027</v>
      </c>
      <c r="JBL88" s="294">
        <f>(JBL$87*$B101+SUM($F$8:$F$10)-((JBL$87*$B101+SUM($F$8:$F$10))/$F$11*$F$40)-($F$27*JBL$87/$D$7)-SUM($F$14:$F$26,$F$28:$F$33,$F$35:$F$36,$F$41))</f>
        <v>-533.82179022363027</v>
      </c>
      <c r="JBM88" s="294">
        <f>(JBM$87*$B101+SUM($F$8:$F$10)-((JBM$87*$B101+SUM($F$8:$F$10))/$F$11*$F$40)-($F$27*JBM$87/$D$7)-SUM($F$14:$F$26,$F$28:$F$33,$F$35:$F$36,$F$41))</f>
        <v>-533.82179022363027</v>
      </c>
      <c r="JBN88" s="294">
        <f>(JBN$87*$B101+SUM($F$8:$F$10)-((JBN$87*$B101+SUM($F$8:$F$10))/$F$11*$F$40)-($F$27*JBN$87/$D$7)-SUM($F$14:$F$26,$F$28:$F$33,$F$35:$F$36,$F$41))</f>
        <v>-533.82179022363027</v>
      </c>
      <c r="JBO88" s="294">
        <f>(JBO$87*$B101+SUM($F$8:$F$10)-((JBO$87*$B101+SUM($F$8:$F$10))/$F$11*$F$40)-($F$27*JBO$87/$D$7)-SUM($F$14:$F$26,$F$28:$F$33,$F$35:$F$36,$F$41))</f>
        <v>-533.82179022363027</v>
      </c>
      <c r="JBP88" s="294">
        <f>(JBP$87*$B101+SUM($F$8:$F$10)-((JBP$87*$B101+SUM($F$8:$F$10))/$F$11*$F$40)-($F$27*JBP$87/$D$7)-SUM($F$14:$F$26,$F$28:$F$33,$F$35:$F$36,$F$41))</f>
        <v>-533.82179022363027</v>
      </c>
      <c r="JBQ88" s="294">
        <f>(JBQ$87*$B101+SUM($F$8:$F$10)-((JBQ$87*$B101+SUM($F$8:$F$10))/$F$11*$F$40)-($F$27*JBQ$87/$D$7)-SUM($F$14:$F$26,$F$28:$F$33,$F$35:$F$36,$F$41))</f>
        <v>-533.82179022363027</v>
      </c>
      <c r="JBR88" s="294">
        <f>(JBR$87*$B101+SUM($F$8:$F$10)-((JBR$87*$B101+SUM($F$8:$F$10))/$F$11*$F$40)-($F$27*JBR$87/$D$7)-SUM($F$14:$F$26,$F$28:$F$33,$F$35:$F$36,$F$41))</f>
        <v>-533.82179022363027</v>
      </c>
      <c r="JBS88" s="294">
        <f>(JBS$87*$B101+SUM($F$8:$F$10)-((JBS$87*$B101+SUM($F$8:$F$10))/$F$11*$F$40)-($F$27*JBS$87/$D$7)-SUM($F$14:$F$26,$F$28:$F$33,$F$35:$F$36,$F$41))</f>
        <v>-533.82179022363027</v>
      </c>
      <c r="JBT88" s="294">
        <f>(JBT$87*$B101+SUM($F$8:$F$10)-((JBT$87*$B101+SUM($F$8:$F$10))/$F$11*$F$40)-($F$27*JBT$87/$D$7)-SUM($F$14:$F$26,$F$28:$F$33,$F$35:$F$36,$F$41))</f>
        <v>-533.82179022363027</v>
      </c>
      <c r="JBU88" s="294">
        <f>(JBU$87*$B101+SUM($F$8:$F$10)-((JBU$87*$B101+SUM($F$8:$F$10))/$F$11*$F$40)-($F$27*JBU$87/$D$7)-SUM($F$14:$F$26,$F$28:$F$33,$F$35:$F$36,$F$41))</f>
        <v>-533.82179022363027</v>
      </c>
      <c r="JBV88" s="294">
        <f>(JBV$87*$B101+SUM($F$8:$F$10)-((JBV$87*$B101+SUM($F$8:$F$10))/$F$11*$F$40)-($F$27*JBV$87/$D$7)-SUM($F$14:$F$26,$F$28:$F$33,$F$35:$F$36,$F$41))</f>
        <v>-533.82179022363027</v>
      </c>
      <c r="JBW88" s="294">
        <f>(JBW$87*$B101+SUM($F$8:$F$10)-((JBW$87*$B101+SUM($F$8:$F$10))/$F$11*$F$40)-($F$27*JBW$87/$D$7)-SUM($F$14:$F$26,$F$28:$F$33,$F$35:$F$36,$F$41))</f>
        <v>-533.82179022363027</v>
      </c>
      <c r="JBX88" s="294">
        <f>(JBX$87*$B101+SUM($F$8:$F$10)-((JBX$87*$B101+SUM($F$8:$F$10))/$F$11*$F$40)-($F$27*JBX$87/$D$7)-SUM($F$14:$F$26,$F$28:$F$33,$F$35:$F$36,$F$41))</f>
        <v>-533.82179022363027</v>
      </c>
      <c r="JBY88" s="294">
        <f>(JBY$87*$B101+SUM($F$8:$F$10)-((JBY$87*$B101+SUM($F$8:$F$10))/$F$11*$F$40)-($F$27*JBY$87/$D$7)-SUM($F$14:$F$26,$F$28:$F$33,$F$35:$F$36,$F$41))</f>
        <v>-533.82179022363027</v>
      </c>
      <c r="JBZ88" s="294">
        <f>(JBZ$87*$B101+SUM($F$8:$F$10)-((JBZ$87*$B101+SUM($F$8:$F$10))/$F$11*$F$40)-($F$27*JBZ$87/$D$7)-SUM($F$14:$F$26,$F$28:$F$33,$F$35:$F$36,$F$41))</f>
        <v>-533.82179022363027</v>
      </c>
      <c r="JCA88" s="294">
        <f>(JCA$87*$B101+SUM($F$8:$F$10)-((JCA$87*$B101+SUM($F$8:$F$10))/$F$11*$F$40)-($F$27*JCA$87/$D$7)-SUM($F$14:$F$26,$F$28:$F$33,$F$35:$F$36,$F$41))</f>
        <v>-533.82179022363027</v>
      </c>
      <c r="JCB88" s="294">
        <f>(JCB$87*$B101+SUM($F$8:$F$10)-((JCB$87*$B101+SUM($F$8:$F$10))/$F$11*$F$40)-($F$27*JCB$87/$D$7)-SUM($F$14:$F$26,$F$28:$F$33,$F$35:$F$36,$F$41))</f>
        <v>-533.82179022363027</v>
      </c>
      <c r="JCC88" s="294">
        <f>(JCC$87*$B101+SUM($F$8:$F$10)-((JCC$87*$B101+SUM($F$8:$F$10))/$F$11*$F$40)-($F$27*JCC$87/$D$7)-SUM($F$14:$F$26,$F$28:$F$33,$F$35:$F$36,$F$41))</f>
        <v>-533.82179022363027</v>
      </c>
      <c r="JCD88" s="294">
        <f>(JCD$87*$B101+SUM($F$8:$F$10)-((JCD$87*$B101+SUM($F$8:$F$10))/$F$11*$F$40)-($F$27*JCD$87/$D$7)-SUM($F$14:$F$26,$F$28:$F$33,$F$35:$F$36,$F$41))</f>
        <v>-533.82179022363027</v>
      </c>
      <c r="JCE88" s="294">
        <f>(JCE$87*$B101+SUM($F$8:$F$10)-((JCE$87*$B101+SUM($F$8:$F$10))/$F$11*$F$40)-($F$27*JCE$87/$D$7)-SUM($F$14:$F$26,$F$28:$F$33,$F$35:$F$36,$F$41))</f>
        <v>-533.82179022363027</v>
      </c>
      <c r="JCF88" s="294">
        <f>(JCF$87*$B101+SUM($F$8:$F$10)-((JCF$87*$B101+SUM($F$8:$F$10))/$F$11*$F$40)-($F$27*JCF$87/$D$7)-SUM($F$14:$F$26,$F$28:$F$33,$F$35:$F$36,$F$41))</f>
        <v>-533.82179022363027</v>
      </c>
      <c r="JCG88" s="294">
        <f>(JCG$87*$B101+SUM($F$8:$F$10)-((JCG$87*$B101+SUM($F$8:$F$10))/$F$11*$F$40)-($F$27*JCG$87/$D$7)-SUM($F$14:$F$26,$F$28:$F$33,$F$35:$F$36,$F$41))</f>
        <v>-533.82179022363027</v>
      </c>
      <c r="JCH88" s="294">
        <f>(JCH$87*$B101+SUM($F$8:$F$10)-((JCH$87*$B101+SUM($F$8:$F$10))/$F$11*$F$40)-($F$27*JCH$87/$D$7)-SUM($F$14:$F$26,$F$28:$F$33,$F$35:$F$36,$F$41))</f>
        <v>-533.82179022363027</v>
      </c>
      <c r="JCI88" s="294">
        <f>(JCI$87*$B101+SUM($F$8:$F$10)-((JCI$87*$B101+SUM($F$8:$F$10))/$F$11*$F$40)-($F$27*JCI$87/$D$7)-SUM($F$14:$F$26,$F$28:$F$33,$F$35:$F$36,$F$41))</f>
        <v>-533.82179022363027</v>
      </c>
      <c r="JCJ88" s="294">
        <f>(JCJ$87*$B101+SUM($F$8:$F$10)-((JCJ$87*$B101+SUM($F$8:$F$10))/$F$11*$F$40)-($F$27*JCJ$87/$D$7)-SUM($F$14:$F$26,$F$28:$F$33,$F$35:$F$36,$F$41))</f>
        <v>-533.82179022363027</v>
      </c>
      <c r="JCK88" s="294">
        <f>(JCK$87*$B101+SUM($F$8:$F$10)-((JCK$87*$B101+SUM($F$8:$F$10))/$F$11*$F$40)-($F$27*JCK$87/$D$7)-SUM($F$14:$F$26,$F$28:$F$33,$F$35:$F$36,$F$41))</f>
        <v>-533.82179022363027</v>
      </c>
      <c r="JCL88" s="294">
        <f>(JCL$87*$B101+SUM($F$8:$F$10)-((JCL$87*$B101+SUM($F$8:$F$10))/$F$11*$F$40)-($F$27*JCL$87/$D$7)-SUM($F$14:$F$26,$F$28:$F$33,$F$35:$F$36,$F$41))</f>
        <v>-533.82179022363027</v>
      </c>
      <c r="JCM88" s="294">
        <f>(JCM$87*$B101+SUM($F$8:$F$10)-((JCM$87*$B101+SUM($F$8:$F$10))/$F$11*$F$40)-($F$27*JCM$87/$D$7)-SUM($F$14:$F$26,$F$28:$F$33,$F$35:$F$36,$F$41))</f>
        <v>-533.82179022363027</v>
      </c>
      <c r="JCN88" s="294">
        <f>(JCN$87*$B101+SUM($F$8:$F$10)-((JCN$87*$B101+SUM($F$8:$F$10))/$F$11*$F$40)-($F$27*JCN$87/$D$7)-SUM($F$14:$F$26,$F$28:$F$33,$F$35:$F$36,$F$41))</f>
        <v>-533.82179022363027</v>
      </c>
      <c r="JCO88" s="294">
        <f>(JCO$87*$B101+SUM($F$8:$F$10)-((JCO$87*$B101+SUM($F$8:$F$10))/$F$11*$F$40)-($F$27*JCO$87/$D$7)-SUM($F$14:$F$26,$F$28:$F$33,$F$35:$F$36,$F$41))</f>
        <v>-533.82179022363027</v>
      </c>
      <c r="JCP88" s="294">
        <f>(JCP$87*$B101+SUM($F$8:$F$10)-((JCP$87*$B101+SUM($F$8:$F$10))/$F$11*$F$40)-($F$27*JCP$87/$D$7)-SUM($F$14:$F$26,$F$28:$F$33,$F$35:$F$36,$F$41))</f>
        <v>-533.82179022363027</v>
      </c>
      <c r="JCQ88" s="294">
        <f>(JCQ$87*$B101+SUM($F$8:$F$10)-((JCQ$87*$B101+SUM($F$8:$F$10))/$F$11*$F$40)-($F$27*JCQ$87/$D$7)-SUM($F$14:$F$26,$F$28:$F$33,$F$35:$F$36,$F$41))</f>
        <v>-533.82179022363027</v>
      </c>
      <c r="JCR88" s="294">
        <f>(JCR$87*$B101+SUM($F$8:$F$10)-((JCR$87*$B101+SUM($F$8:$F$10))/$F$11*$F$40)-($F$27*JCR$87/$D$7)-SUM($F$14:$F$26,$F$28:$F$33,$F$35:$F$36,$F$41))</f>
        <v>-533.82179022363027</v>
      </c>
      <c r="JCS88" s="294">
        <f>(JCS$87*$B101+SUM($F$8:$F$10)-((JCS$87*$B101+SUM($F$8:$F$10))/$F$11*$F$40)-($F$27*JCS$87/$D$7)-SUM($F$14:$F$26,$F$28:$F$33,$F$35:$F$36,$F$41))</f>
        <v>-533.82179022363027</v>
      </c>
      <c r="JCT88" s="294">
        <f>(JCT$87*$B101+SUM($F$8:$F$10)-((JCT$87*$B101+SUM($F$8:$F$10))/$F$11*$F$40)-($F$27*JCT$87/$D$7)-SUM($F$14:$F$26,$F$28:$F$33,$F$35:$F$36,$F$41))</f>
        <v>-533.82179022363027</v>
      </c>
      <c r="JCU88" s="294">
        <f>(JCU$87*$B101+SUM($F$8:$F$10)-((JCU$87*$B101+SUM($F$8:$F$10))/$F$11*$F$40)-($F$27*JCU$87/$D$7)-SUM($F$14:$F$26,$F$28:$F$33,$F$35:$F$36,$F$41))</f>
        <v>-533.82179022363027</v>
      </c>
      <c r="JCV88" s="294">
        <f>(JCV$87*$B101+SUM($F$8:$F$10)-((JCV$87*$B101+SUM($F$8:$F$10))/$F$11*$F$40)-($F$27*JCV$87/$D$7)-SUM($F$14:$F$26,$F$28:$F$33,$F$35:$F$36,$F$41))</f>
        <v>-533.82179022363027</v>
      </c>
      <c r="JCW88" s="294">
        <f>(JCW$87*$B101+SUM($F$8:$F$10)-((JCW$87*$B101+SUM($F$8:$F$10))/$F$11*$F$40)-($F$27*JCW$87/$D$7)-SUM($F$14:$F$26,$F$28:$F$33,$F$35:$F$36,$F$41))</f>
        <v>-533.82179022363027</v>
      </c>
      <c r="JCX88" s="294">
        <f>(JCX$87*$B101+SUM($F$8:$F$10)-((JCX$87*$B101+SUM($F$8:$F$10))/$F$11*$F$40)-($F$27*JCX$87/$D$7)-SUM($F$14:$F$26,$F$28:$F$33,$F$35:$F$36,$F$41))</f>
        <v>-533.82179022363027</v>
      </c>
      <c r="JCY88" s="294">
        <f>(JCY$87*$B101+SUM($F$8:$F$10)-((JCY$87*$B101+SUM($F$8:$F$10))/$F$11*$F$40)-($F$27*JCY$87/$D$7)-SUM($F$14:$F$26,$F$28:$F$33,$F$35:$F$36,$F$41))</f>
        <v>-533.82179022363027</v>
      </c>
      <c r="JCZ88" s="294">
        <f>(JCZ$87*$B101+SUM($F$8:$F$10)-((JCZ$87*$B101+SUM($F$8:$F$10))/$F$11*$F$40)-($F$27*JCZ$87/$D$7)-SUM($F$14:$F$26,$F$28:$F$33,$F$35:$F$36,$F$41))</f>
        <v>-533.82179022363027</v>
      </c>
      <c r="JDA88" s="294">
        <f>(JDA$87*$B101+SUM($F$8:$F$10)-((JDA$87*$B101+SUM($F$8:$F$10))/$F$11*$F$40)-($F$27*JDA$87/$D$7)-SUM($F$14:$F$26,$F$28:$F$33,$F$35:$F$36,$F$41))</f>
        <v>-533.82179022363027</v>
      </c>
      <c r="JDB88" s="294">
        <f>(JDB$87*$B101+SUM($F$8:$F$10)-((JDB$87*$B101+SUM($F$8:$F$10))/$F$11*$F$40)-($F$27*JDB$87/$D$7)-SUM($F$14:$F$26,$F$28:$F$33,$F$35:$F$36,$F$41))</f>
        <v>-533.82179022363027</v>
      </c>
      <c r="JDC88" s="294">
        <f>(JDC$87*$B101+SUM($F$8:$F$10)-((JDC$87*$B101+SUM($F$8:$F$10))/$F$11*$F$40)-($F$27*JDC$87/$D$7)-SUM($F$14:$F$26,$F$28:$F$33,$F$35:$F$36,$F$41))</f>
        <v>-533.82179022363027</v>
      </c>
      <c r="JDD88" s="294">
        <f>(JDD$87*$B101+SUM($F$8:$F$10)-((JDD$87*$B101+SUM($F$8:$F$10))/$F$11*$F$40)-($F$27*JDD$87/$D$7)-SUM($F$14:$F$26,$F$28:$F$33,$F$35:$F$36,$F$41))</f>
        <v>-533.82179022363027</v>
      </c>
      <c r="JDE88" s="294">
        <f>(JDE$87*$B101+SUM($F$8:$F$10)-((JDE$87*$B101+SUM($F$8:$F$10))/$F$11*$F$40)-($F$27*JDE$87/$D$7)-SUM($F$14:$F$26,$F$28:$F$33,$F$35:$F$36,$F$41))</f>
        <v>-533.82179022363027</v>
      </c>
      <c r="JDF88" s="294">
        <f>(JDF$87*$B101+SUM($F$8:$F$10)-((JDF$87*$B101+SUM($F$8:$F$10))/$F$11*$F$40)-($F$27*JDF$87/$D$7)-SUM($F$14:$F$26,$F$28:$F$33,$F$35:$F$36,$F$41))</f>
        <v>-533.82179022363027</v>
      </c>
      <c r="JDG88" s="294">
        <f>(JDG$87*$B101+SUM($F$8:$F$10)-((JDG$87*$B101+SUM($F$8:$F$10))/$F$11*$F$40)-($F$27*JDG$87/$D$7)-SUM($F$14:$F$26,$F$28:$F$33,$F$35:$F$36,$F$41))</f>
        <v>-533.82179022363027</v>
      </c>
      <c r="JDH88" s="294">
        <f>(JDH$87*$B101+SUM($F$8:$F$10)-((JDH$87*$B101+SUM($F$8:$F$10))/$F$11*$F$40)-($F$27*JDH$87/$D$7)-SUM($F$14:$F$26,$F$28:$F$33,$F$35:$F$36,$F$41))</f>
        <v>-533.82179022363027</v>
      </c>
      <c r="JDI88" s="294">
        <f>(JDI$87*$B101+SUM($F$8:$F$10)-((JDI$87*$B101+SUM($F$8:$F$10))/$F$11*$F$40)-($F$27*JDI$87/$D$7)-SUM($F$14:$F$26,$F$28:$F$33,$F$35:$F$36,$F$41))</f>
        <v>-533.82179022363027</v>
      </c>
      <c r="JDJ88" s="294">
        <f>(JDJ$87*$B101+SUM($F$8:$F$10)-((JDJ$87*$B101+SUM($F$8:$F$10))/$F$11*$F$40)-($F$27*JDJ$87/$D$7)-SUM($F$14:$F$26,$F$28:$F$33,$F$35:$F$36,$F$41))</f>
        <v>-533.82179022363027</v>
      </c>
      <c r="JDK88" s="294">
        <f>(JDK$87*$B101+SUM($F$8:$F$10)-((JDK$87*$B101+SUM($F$8:$F$10))/$F$11*$F$40)-($F$27*JDK$87/$D$7)-SUM($F$14:$F$26,$F$28:$F$33,$F$35:$F$36,$F$41))</f>
        <v>-533.82179022363027</v>
      </c>
      <c r="JDL88" s="294">
        <f>(JDL$87*$B101+SUM($F$8:$F$10)-((JDL$87*$B101+SUM($F$8:$F$10))/$F$11*$F$40)-($F$27*JDL$87/$D$7)-SUM($F$14:$F$26,$F$28:$F$33,$F$35:$F$36,$F$41))</f>
        <v>-533.82179022363027</v>
      </c>
      <c r="JDM88" s="294">
        <f>(JDM$87*$B101+SUM($F$8:$F$10)-((JDM$87*$B101+SUM($F$8:$F$10))/$F$11*$F$40)-($F$27*JDM$87/$D$7)-SUM($F$14:$F$26,$F$28:$F$33,$F$35:$F$36,$F$41))</f>
        <v>-533.82179022363027</v>
      </c>
      <c r="JDN88" s="294">
        <f>(JDN$87*$B101+SUM($F$8:$F$10)-((JDN$87*$B101+SUM($F$8:$F$10))/$F$11*$F$40)-($F$27*JDN$87/$D$7)-SUM($F$14:$F$26,$F$28:$F$33,$F$35:$F$36,$F$41))</f>
        <v>-533.82179022363027</v>
      </c>
      <c r="JDO88" s="294">
        <f>(JDO$87*$B101+SUM($F$8:$F$10)-((JDO$87*$B101+SUM($F$8:$F$10))/$F$11*$F$40)-($F$27*JDO$87/$D$7)-SUM($F$14:$F$26,$F$28:$F$33,$F$35:$F$36,$F$41))</f>
        <v>-533.82179022363027</v>
      </c>
      <c r="JDP88" s="294">
        <f>(JDP$87*$B101+SUM($F$8:$F$10)-((JDP$87*$B101+SUM($F$8:$F$10))/$F$11*$F$40)-($F$27*JDP$87/$D$7)-SUM($F$14:$F$26,$F$28:$F$33,$F$35:$F$36,$F$41))</f>
        <v>-533.82179022363027</v>
      </c>
      <c r="JDQ88" s="294">
        <f>(JDQ$87*$B101+SUM($F$8:$F$10)-((JDQ$87*$B101+SUM($F$8:$F$10))/$F$11*$F$40)-($F$27*JDQ$87/$D$7)-SUM($F$14:$F$26,$F$28:$F$33,$F$35:$F$36,$F$41))</f>
        <v>-533.82179022363027</v>
      </c>
      <c r="JDR88" s="294">
        <f>(JDR$87*$B101+SUM($F$8:$F$10)-((JDR$87*$B101+SUM($F$8:$F$10))/$F$11*$F$40)-($F$27*JDR$87/$D$7)-SUM($F$14:$F$26,$F$28:$F$33,$F$35:$F$36,$F$41))</f>
        <v>-533.82179022363027</v>
      </c>
      <c r="JDS88" s="294">
        <f>(JDS$87*$B101+SUM($F$8:$F$10)-((JDS$87*$B101+SUM($F$8:$F$10))/$F$11*$F$40)-($F$27*JDS$87/$D$7)-SUM($F$14:$F$26,$F$28:$F$33,$F$35:$F$36,$F$41))</f>
        <v>-533.82179022363027</v>
      </c>
      <c r="JDT88" s="294">
        <f>(JDT$87*$B101+SUM($F$8:$F$10)-((JDT$87*$B101+SUM($F$8:$F$10))/$F$11*$F$40)-($F$27*JDT$87/$D$7)-SUM($F$14:$F$26,$F$28:$F$33,$F$35:$F$36,$F$41))</f>
        <v>-533.82179022363027</v>
      </c>
      <c r="JDU88" s="294">
        <f>(JDU$87*$B101+SUM($F$8:$F$10)-((JDU$87*$B101+SUM($F$8:$F$10))/$F$11*$F$40)-($F$27*JDU$87/$D$7)-SUM($F$14:$F$26,$F$28:$F$33,$F$35:$F$36,$F$41))</f>
        <v>-533.82179022363027</v>
      </c>
      <c r="JDV88" s="294">
        <f>(JDV$87*$B101+SUM($F$8:$F$10)-((JDV$87*$B101+SUM($F$8:$F$10))/$F$11*$F$40)-($F$27*JDV$87/$D$7)-SUM($F$14:$F$26,$F$28:$F$33,$F$35:$F$36,$F$41))</f>
        <v>-533.82179022363027</v>
      </c>
      <c r="JDW88" s="294">
        <f>(JDW$87*$B101+SUM($F$8:$F$10)-((JDW$87*$B101+SUM($F$8:$F$10))/$F$11*$F$40)-($F$27*JDW$87/$D$7)-SUM($F$14:$F$26,$F$28:$F$33,$F$35:$F$36,$F$41))</f>
        <v>-533.82179022363027</v>
      </c>
      <c r="JDX88" s="294">
        <f>(JDX$87*$B101+SUM($F$8:$F$10)-((JDX$87*$B101+SUM($F$8:$F$10))/$F$11*$F$40)-($F$27*JDX$87/$D$7)-SUM($F$14:$F$26,$F$28:$F$33,$F$35:$F$36,$F$41))</f>
        <v>-533.82179022363027</v>
      </c>
      <c r="JDY88" s="294">
        <f>(JDY$87*$B101+SUM($F$8:$F$10)-((JDY$87*$B101+SUM($F$8:$F$10))/$F$11*$F$40)-($F$27*JDY$87/$D$7)-SUM($F$14:$F$26,$F$28:$F$33,$F$35:$F$36,$F$41))</f>
        <v>-533.82179022363027</v>
      </c>
      <c r="JDZ88" s="294">
        <f>(JDZ$87*$B101+SUM($F$8:$F$10)-((JDZ$87*$B101+SUM($F$8:$F$10))/$F$11*$F$40)-($F$27*JDZ$87/$D$7)-SUM($F$14:$F$26,$F$28:$F$33,$F$35:$F$36,$F$41))</f>
        <v>-533.82179022363027</v>
      </c>
      <c r="JEA88" s="294">
        <f>(JEA$87*$B101+SUM($F$8:$F$10)-((JEA$87*$B101+SUM($F$8:$F$10))/$F$11*$F$40)-($F$27*JEA$87/$D$7)-SUM($F$14:$F$26,$F$28:$F$33,$F$35:$F$36,$F$41))</f>
        <v>-533.82179022363027</v>
      </c>
      <c r="JEB88" s="294">
        <f>(JEB$87*$B101+SUM($F$8:$F$10)-((JEB$87*$B101+SUM($F$8:$F$10))/$F$11*$F$40)-($F$27*JEB$87/$D$7)-SUM($F$14:$F$26,$F$28:$F$33,$F$35:$F$36,$F$41))</f>
        <v>-533.82179022363027</v>
      </c>
      <c r="JEC88" s="294">
        <f>(JEC$87*$B101+SUM($F$8:$F$10)-((JEC$87*$B101+SUM($F$8:$F$10))/$F$11*$F$40)-($F$27*JEC$87/$D$7)-SUM($F$14:$F$26,$F$28:$F$33,$F$35:$F$36,$F$41))</f>
        <v>-533.82179022363027</v>
      </c>
      <c r="JED88" s="294">
        <f>(JED$87*$B101+SUM($F$8:$F$10)-((JED$87*$B101+SUM($F$8:$F$10))/$F$11*$F$40)-($F$27*JED$87/$D$7)-SUM($F$14:$F$26,$F$28:$F$33,$F$35:$F$36,$F$41))</f>
        <v>-533.82179022363027</v>
      </c>
      <c r="JEE88" s="294">
        <f>(JEE$87*$B101+SUM($F$8:$F$10)-((JEE$87*$B101+SUM($F$8:$F$10))/$F$11*$F$40)-($F$27*JEE$87/$D$7)-SUM($F$14:$F$26,$F$28:$F$33,$F$35:$F$36,$F$41))</f>
        <v>-533.82179022363027</v>
      </c>
      <c r="JEF88" s="294">
        <f>(JEF$87*$B101+SUM($F$8:$F$10)-((JEF$87*$B101+SUM($F$8:$F$10))/$F$11*$F$40)-($F$27*JEF$87/$D$7)-SUM($F$14:$F$26,$F$28:$F$33,$F$35:$F$36,$F$41))</f>
        <v>-533.82179022363027</v>
      </c>
      <c r="JEG88" s="294">
        <f>(JEG$87*$B101+SUM($F$8:$F$10)-((JEG$87*$B101+SUM($F$8:$F$10))/$F$11*$F$40)-($F$27*JEG$87/$D$7)-SUM($F$14:$F$26,$F$28:$F$33,$F$35:$F$36,$F$41))</f>
        <v>-533.82179022363027</v>
      </c>
      <c r="JEH88" s="294">
        <f>(JEH$87*$B101+SUM($F$8:$F$10)-((JEH$87*$B101+SUM($F$8:$F$10))/$F$11*$F$40)-($F$27*JEH$87/$D$7)-SUM($F$14:$F$26,$F$28:$F$33,$F$35:$F$36,$F$41))</f>
        <v>-533.82179022363027</v>
      </c>
      <c r="JEI88" s="294">
        <f>(JEI$87*$B101+SUM($F$8:$F$10)-((JEI$87*$B101+SUM($F$8:$F$10))/$F$11*$F$40)-($F$27*JEI$87/$D$7)-SUM($F$14:$F$26,$F$28:$F$33,$F$35:$F$36,$F$41))</f>
        <v>-533.82179022363027</v>
      </c>
      <c r="JEJ88" s="294">
        <f>(JEJ$87*$B101+SUM($F$8:$F$10)-((JEJ$87*$B101+SUM($F$8:$F$10))/$F$11*$F$40)-($F$27*JEJ$87/$D$7)-SUM($F$14:$F$26,$F$28:$F$33,$F$35:$F$36,$F$41))</f>
        <v>-533.82179022363027</v>
      </c>
      <c r="JEK88" s="294">
        <f>(JEK$87*$B101+SUM($F$8:$F$10)-((JEK$87*$B101+SUM($F$8:$F$10))/$F$11*$F$40)-($F$27*JEK$87/$D$7)-SUM($F$14:$F$26,$F$28:$F$33,$F$35:$F$36,$F$41))</f>
        <v>-533.82179022363027</v>
      </c>
      <c r="JEL88" s="294">
        <f>(JEL$87*$B101+SUM($F$8:$F$10)-((JEL$87*$B101+SUM($F$8:$F$10))/$F$11*$F$40)-($F$27*JEL$87/$D$7)-SUM($F$14:$F$26,$F$28:$F$33,$F$35:$F$36,$F$41))</f>
        <v>-533.82179022363027</v>
      </c>
      <c r="JEM88" s="294">
        <f>(JEM$87*$B101+SUM($F$8:$F$10)-((JEM$87*$B101+SUM($F$8:$F$10))/$F$11*$F$40)-($F$27*JEM$87/$D$7)-SUM($F$14:$F$26,$F$28:$F$33,$F$35:$F$36,$F$41))</f>
        <v>-533.82179022363027</v>
      </c>
      <c r="JEN88" s="294">
        <f>(JEN$87*$B101+SUM($F$8:$F$10)-((JEN$87*$B101+SUM($F$8:$F$10))/$F$11*$F$40)-($F$27*JEN$87/$D$7)-SUM($F$14:$F$26,$F$28:$F$33,$F$35:$F$36,$F$41))</f>
        <v>-533.82179022363027</v>
      </c>
      <c r="JEO88" s="294">
        <f>(JEO$87*$B101+SUM($F$8:$F$10)-((JEO$87*$B101+SUM($F$8:$F$10))/$F$11*$F$40)-($F$27*JEO$87/$D$7)-SUM($F$14:$F$26,$F$28:$F$33,$F$35:$F$36,$F$41))</f>
        <v>-533.82179022363027</v>
      </c>
      <c r="JEP88" s="294">
        <f>(JEP$87*$B101+SUM($F$8:$F$10)-((JEP$87*$B101+SUM($F$8:$F$10))/$F$11*$F$40)-($F$27*JEP$87/$D$7)-SUM($F$14:$F$26,$F$28:$F$33,$F$35:$F$36,$F$41))</f>
        <v>-533.82179022363027</v>
      </c>
      <c r="JEQ88" s="294">
        <f>(JEQ$87*$B101+SUM($F$8:$F$10)-((JEQ$87*$B101+SUM($F$8:$F$10))/$F$11*$F$40)-($F$27*JEQ$87/$D$7)-SUM($F$14:$F$26,$F$28:$F$33,$F$35:$F$36,$F$41))</f>
        <v>-533.82179022363027</v>
      </c>
      <c r="JER88" s="294">
        <f>(JER$87*$B101+SUM($F$8:$F$10)-((JER$87*$B101+SUM($F$8:$F$10))/$F$11*$F$40)-($F$27*JER$87/$D$7)-SUM($F$14:$F$26,$F$28:$F$33,$F$35:$F$36,$F$41))</f>
        <v>-533.82179022363027</v>
      </c>
      <c r="JES88" s="294">
        <f>(JES$87*$B101+SUM($F$8:$F$10)-((JES$87*$B101+SUM($F$8:$F$10))/$F$11*$F$40)-($F$27*JES$87/$D$7)-SUM($F$14:$F$26,$F$28:$F$33,$F$35:$F$36,$F$41))</f>
        <v>-533.82179022363027</v>
      </c>
      <c r="JET88" s="294">
        <f>(JET$87*$B101+SUM($F$8:$F$10)-((JET$87*$B101+SUM($F$8:$F$10))/$F$11*$F$40)-($F$27*JET$87/$D$7)-SUM($F$14:$F$26,$F$28:$F$33,$F$35:$F$36,$F$41))</f>
        <v>-533.82179022363027</v>
      </c>
      <c r="JEU88" s="294">
        <f>(JEU$87*$B101+SUM($F$8:$F$10)-((JEU$87*$B101+SUM($F$8:$F$10))/$F$11*$F$40)-($F$27*JEU$87/$D$7)-SUM($F$14:$F$26,$F$28:$F$33,$F$35:$F$36,$F$41))</f>
        <v>-533.82179022363027</v>
      </c>
      <c r="JEV88" s="294">
        <f>(JEV$87*$B101+SUM($F$8:$F$10)-((JEV$87*$B101+SUM($F$8:$F$10))/$F$11*$F$40)-($F$27*JEV$87/$D$7)-SUM($F$14:$F$26,$F$28:$F$33,$F$35:$F$36,$F$41))</f>
        <v>-533.82179022363027</v>
      </c>
      <c r="JEW88" s="294">
        <f>(JEW$87*$B101+SUM($F$8:$F$10)-((JEW$87*$B101+SUM($F$8:$F$10))/$F$11*$F$40)-($F$27*JEW$87/$D$7)-SUM($F$14:$F$26,$F$28:$F$33,$F$35:$F$36,$F$41))</f>
        <v>-533.82179022363027</v>
      </c>
      <c r="JEX88" s="294">
        <f>(JEX$87*$B101+SUM($F$8:$F$10)-((JEX$87*$B101+SUM($F$8:$F$10))/$F$11*$F$40)-($F$27*JEX$87/$D$7)-SUM($F$14:$F$26,$F$28:$F$33,$F$35:$F$36,$F$41))</f>
        <v>-533.82179022363027</v>
      </c>
      <c r="JEY88" s="294">
        <f>(JEY$87*$B101+SUM($F$8:$F$10)-((JEY$87*$B101+SUM($F$8:$F$10))/$F$11*$F$40)-($F$27*JEY$87/$D$7)-SUM($F$14:$F$26,$F$28:$F$33,$F$35:$F$36,$F$41))</f>
        <v>-533.82179022363027</v>
      </c>
      <c r="JEZ88" s="294">
        <f>(JEZ$87*$B101+SUM($F$8:$F$10)-((JEZ$87*$B101+SUM($F$8:$F$10))/$F$11*$F$40)-($F$27*JEZ$87/$D$7)-SUM($F$14:$F$26,$F$28:$F$33,$F$35:$F$36,$F$41))</f>
        <v>-533.82179022363027</v>
      </c>
      <c r="JFA88" s="294">
        <f>(JFA$87*$B101+SUM($F$8:$F$10)-((JFA$87*$B101+SUM($F$8:$F$10))/$F$11*$F$40)-($F$27*JFA$87/$D$7)-SUM($F$14:$F$26,$F$28:$F$33,$F$35:$F$36,$F$41))</f>
        <v>-533.82179022363027</v>
      </c>
      <c r="JFB88" s="294">
        <f>(JFB$87*$B101+SUM($F$8:$F$10)-((JFB$87*$B101+SUM($F$8:$F$10))/$F$11*$F$40)-($F$27*JFB$87/$D$7)-SUM($F$14:$F$26,$F$28:$F$33,$F$35:$F$36,$F$41))</f>
        <v>-533.82179022363027</v>
      </c>
      <c r="JFC88" s="294">
        <f>(JFC$87*$B101+SUM($F$8:$F$10)-((JFC$87*$B101+SUM($F$8:$F$10))/$F$11*$F$40)-($F$27*JFC$87/$D$7)-SUM($F$14:$F$26,$F$28:$F$33,$F$35:$F$36,$F$41))</f>
        <v>-533.82179022363027</v>
      </c>
      <c r="JFD88" s="294">
        <f>(JFD$87*$B101+SUM($F$8:$F$10)-((JFD$87*$B101+SUM($F$8:$F$10))/$F$11*$F$40)-($F$27*JFD$87/$D$7)-SUM($F$14:$F$26,$F$28:$F$33,$F$35:$F$36,$F$41))</f>
        <v>-533.82179022363027</v>
      </c>
      <c r="JFE88" s="294">
        <f>(JFE$87*$B101+SUM($F$8:$F$10)-((JFE$87*$B101+SUM($F$8:$F$10))/$F$11*$F$40)-($F$27*JFE$87/$D$7)-SUM($F$14:$F$26,$F$28:$F$33,$F$35:$F$36,$F$41))</f>
        <v>-533.82179022363027</v>
      </c>
      <c r="JFF88" s="294">
        <f>(JFF$87*$B101+SUM($F$8:$F$10)-((JFF$87*$B101+SUM($F$8:$F$10))/$F$11*$F$40)-($F$27*JFF$87/$D$7)-SUM($F$14:$F$26,$F$28:$F$33,$F$35:$F$36,$F$41))</f>
        <v>-533.82179022363027</v>
      </c>
      <c r="JFG88" s="294">
        <f>(JFG$87*$B101+SUM($F$8:$F$10)-((JFG$87*$B101+SUM($F$8:$F$10))/$F$11*$F$40)-($F$27*JFG$87/$D$7)-SUM($F$14:$F$26,$F$28:$F$33,$F$35:$F$36,$F$41))</f>
        <v>-533.82179022363027</v>
      </c>
      <c r="JFH88" s="294">
        <f>(JFH$87*$B101+SUM($F$8:$F$10)-((JFH$87*$B101+SUM($F$8:$F$10))/$F$11*$F$40)-($F$27*JFH$87/$D$7)-SUM($F$14:$F$26,$F$28:$F$33,$F$35:$F$36,$F$41))</f>
        <v>-533.82179022363027</v>
      </c>
      <c r="JFI88" s="294">
        <f>(JFI$87*$B101+SUM($F$8:$F$10)-((JFI$87*$B101+SUM($F$8:$F$10))/$F$11*$F$40)-($F$27*JFI$87/$D$7)-SUM($F$14:$F$26,$F$28:$F$33,$F$35:$F$36,$F$41))</f>
        <v>-533.82179022363027</v>
      </c>
      <c r="JFJ88" s="294">
        <f>(JFJ$87*$B101+SUM($F$8:$F$10)-((JFJ$87*$B101+SUM($F$8:$F$10))/$F$11*$F$40)-($F$27*JFJ$87/$D$7)-SUM($F$14:$F$26,$F$28:$F$33,$F$35:$F$36,$F$41))</f>
        <v>-533.82179022363027</v>
      </c>
      <c r="JFK88" s="294">
        <f>(JFK$87*$B101+SUM($F$8:$F$10)-((JFK$87*$B101+SUM($F$8:$F$10))/$F$11*$F$40)-($F$27*JFK$87/$D$7)-SUM($F$14:$F$26,$F$28:$F$33,$F$35:$F$36,$F$41))</f>
        <v>-533.82179022363027</v>
      </c>
      <c r="JFL88" s="294">
        <f>(JFL$87*$B101+SUM($F$8:$F$10)-((JFL$87*$B101+SUM($F$8:$F$10))/$F$11*$F$40)-($F$27*JFL$87/$D$7)-SUM($F$14:$F$26,$F$28:$F$33,$F$35:$F$36,$F$41))</f>
        <v>-533.82179022363027</v>
      </c>
      <c r="JFM88" s="294">
        <f>(JFM$87*$B101+SUM($F$8:$F$10)-((JFM$87*$B101+SUM($F$8:$F$10))/$F$11*$F$40)-($F$27*JFM$87/$D$7)-SUM($F$14:$F$26,$F$28:$F$33,$F$35:$F$36,$F$41))</f>
        <v>-533.82179022363027</v>
      </c>
      <c r="JFN88" s="294">
        <f>(JFN$87*$B101+SUM($F$8:$F$10)-((JFN$87*$B101+SUM($F$8:$F$10))/$F$11*$F$40)-($F$27*JFN$87/$D$7)-SUM($F$14:$F$26,$F$28:$F$33,$F$35:$F$36,$F$41))</f>
        <v>-533.82179022363027</v>
      </c>
      <c r="JFO88" s="294">
        <f>(JFO$87*$B101+SUM($F$8:$F$10)-((JFO$87*$B101+SUM($F$8:$F$10))/$F$11*$F$40)-($F$27*JFO$87/$D$7)-SUM($F$14:$F$26,$F$28:$F$33,$F$35:$F$36,$F$41))</f>
        <v>-533.82179022363027</v>
      </c>
      <c r="JFP88" s="294">
        <f>(JFP$87*$B101+SUM($F$8:$F$10)-((JFP$87*$B101+SUM($F$8:$F$10))/$F$11*$F$40)-($F$27*JFP$87/$D$7)-SUM($F$14:$F$26,$F$28:$F$33,$F$35:$F$36,$F$41))</f>
        <v>-533.82179022363027</v>
      </c>
      <c r="JFQ88" s="294">
        <f>(JFQ$87*$B101+SUM($F$8:$F$10)-((JFQ$87*$B101+SUM($F$8:$F$10))/$F$11*$F$40)-($F$27*JFQ$87/$D$7)-SUM($F$14:$F$26,$F$28:$F$33,$F$35:$F$36,$F$41))</f>
        <v>-533.82179022363027</v>
      </c>
      <c r="JFR88" s="294">
        <f>(JFR$87*$B101+SUM($F$8:$F$10)-((JFR$87*$B101+SUM($F$8:$F$10))/$F$11*$F$40)-($F$27*JFR$87/$D$7)-SUM($F$14:$F$26,$F$28:$F$33,$F$35:$F$36,$F$41))</f>
        <v>-533.82179022363027</v>
      </c>
      <c r="JFS88" s="294">
        <f>(JFS$87*$B101+SUM($F$8:$F$10)-((JFS$87*$B101+SUM($F$8:$F$10))/$F$11*$F$40)-($F$27*JFS$87/$D$7)-SUM($F$14:$F$26,$F$28:$F$33,$F$35:$F$36,$F$41))</f>
        <v>-533.82179022363027</v>
      </c>
      <c r="JFT88" s="294">
        <f>(JFT$87*$B101+SUM($F$8:$F$10)-((JFT$87*$B101+SUM($F$8:$F$10))/$F$11*$F$40)-($F$27*JFT$87/$D$7)-SUM($F$14:$F$26,$F$28:$F$33,$F$35:$F$36,$F$41))</f>
        <v>-533.82179022363027</v>
      </c>
      <c r="JFU88" s="294">
        <f>(JFU$87*$B101+SUM($F$8:$F$10)-((JFU$87*$B101+SUM($F$8:$F$10))/$F$11*$F$40)-($F$27*JFU$87/$D$7)-SUM($F$14:$F$26,$F$28:$F$33,$F$35:$F$36,$F$41))</f>
        <v>-533.82179022363027</v>
      </c>
      <c r="JFV88" s="294">
        <f>(JFV$87*$B101+SUM($F$8:$F$10)-((JFV$87*$B101+SUM($F$8:$F$10))/$F$11*$F$40)-($F$27*JFV$87/$D$7)-SUM($F$14:$F$26,$F$28:$F$33,$F$35:$F$36,$F$41))</f>
        <v>-533.82179022363027</v>
      </c>
      <c r="JFW88" s="294">
        <f>(JFW$87*$B101+SUM($F$8:$F$10)-((JFW$87*$B101+SUM($F$8:$F$10))/$F$11*$F$40)-($F$27*JFW$87/$D$7)-SUM($F$14:$F$26,$F$28:$F$33,$F$35:$F$36,$F$41))</f>
        <v>-533.82179022363027</v>
      </c>
      <c r="JFX88" s="294">
        <f>(JFX$87*$B101+SUM($F$8:$F$10)-((JFX$87*$B101+SUM($F$8:$F$10))/$F$11*$F$40)-($F$27*JFX$87/$D$7)-SUM($F$14:$F$26,$F$28:$F$33,$F$35:$F$36,$F$41))</f>
        <v>-533.82179022363027</v>
      </c>
      <c r="JFY88" s="294">
        <f>(JFY$87*$B101+SUM($F$8:$F$10)-((JFY$87*$B101+SUM($F$8:$F$10))/$F$11*$F$40)-($F$27*JFY$87/$D$7)-SUM($F$14:$F$26,$F$28:$F$33,$F$35:$F$36,$F$41))</f>
        <v>-533.82179022363027</v>
      </c>
      <c r="JFZ88" s="294">
        <f>(JFZ$87*$B101+SUM($F$8:$F$10)-((JFZ$87*$B101+SUM($F$8:$F$10))/$F$11*$F$40)-($F$27*JFZ$87/$D$7)-SUM($F$14:$F$26,$F$28:$F$33,$F$35:$F$36,$F$41))</f>
        <v>-533.82179022363027</v>
      </c>
      <c r="JGA88" s="294">
        <f>(JGA$87*$B101+SUM($F$8:$F$10)-((JGA$87*$B101+SUM($F$8:$F$10))/$F$11*$F$40)-($F$27*JGA$87/$D$7)-SUM($F$14:$F$26,$F$28:$F$33,$F$35:$F$36,$F$41))</f>
        <v>-533.82179022363027</v>
      </c>
      <c r="JGB88" s="294">
        <f>(JGB$87*$B101+SUM($F$8:$F$10)-((JGB$87*$B101+SUM($F$8:$F$10))/$F$11*$F$40)-($F$27*JGB$87/$D$7)-SUM($F$14:$F$26,$F$28:$F$33,$F$35:$F$36,$F$41))</f>
        <v>-533.82179022363027</v>
      </c>
      <c r="JGC88" s="294">
        <f>(JGC$87*$B101+SUM($F$8:$F$10)-((JGC$87*$B101+SUM($F$8:$F$10))/$F$11*$F$40)-($F$27*JGC$87/$D$7)-SUM($F$14:$F$26,$F$28:$F$33,$F$35:$F$36,$F$41))</f>
        <v>-533.82179022363027</v>
      </c>
      <c r="JGD88" s="294">
        <f>(JGD$87*$B101+SUM($F$8:$F$10)-((JGD$87*$B101+SUM($F$8:$F$10))/$F$11*$F$40)-($F$27*JGD$87/$D$7)-SUM($F$14:$F$26,$F$28:$F$33,$F$35:$F$36,$F$41))</f>
        <v>-533.82179022363027</v>
      </c>
      <c r="JGE88" s="294">
        <f>(JGE$87*$B101+SUM($F$8:$F$10)-((JGE$87*$B101+SUM($F$8:$F$10))/$F$11*$F$40)-($F$27*JGE$87/$D$7)-SUM($F$14:$F$26,$F$28:$F$33,$F$35:$F$36,$F$41))</f>
        <v>-533.82179022363027</v>
      </c>
      <c r="JGF88" s="294">
        <f>(JGF$87*$B101+SUM($F$8:$F$10)-((JGF$87*$B101+SUM($F$8:$F$10))/$F$11*$F$40)-($F$27*JGF$87/$D$7)-SUM($F$14:$F$26,$F$28:$F$33,$F$35:$F$36,$F$41))</f>
        <v>-533.82179022363027</v>
      </c>
      <c r="JGG88" s="294">
        <f>(JGG$87*$B101+SUM($F$8:$F$10)-((JGG$87*$B101+SUM($F$8:$F$10))/$F$11*$F$40)-($F$27*JGG$87/$D$7)-SUM($F$14:$F$26,$F$28:$F$33,$F$35:$F$36,$F$41))</f>
        <v>-533.82179022363027</v>
      </c>
      <c r="JGH88" s="294">
        <f>(JGH$87*$B101+SUM($F$8:$F$10)-((JGH$87*$B101+SUM($F$8:$F$10))/$F$11*$F$40)-($F$27*JGH$87/$D$7)-SUM($F$14:$F$26,$F$28:$F$33,$F$35:$F$36,$F$41))</f>
        <v>-533.82179022363027</v>
      </c>
      <c r="JGI88" s="294">
        <f>(JGI$87*$B101+SUM($F$8:$F$10)-((JGI$87*$B101+SUM($F$8:$F$10))/$F$11*$F$40)-($F$27*JGI$87/$D$7)-SUM($F$14:$F$26,$F$28:$F$33,$F$35:$F$36,$F$41))</f>
        <v>-533.82179022363027</v>
      </c>
      <c r="JGJ88" s="294">
        <f>(JGJ$87*$B101+SUM($F$8:$F$10)-((JGJ$87*$B101+SUM($F$8:$F$10))/$F$11*$F$40)-($F$27*JGJ$87/$D$7)-SUM($F$14:$F$26,$F$28:$F$33,$F$35:$F$36,$F$41))</f>
        <v>-533.82179022363027</v>
      </c>
      <c r="JGK88" s="294">
        <f>(JGK$87*$B101+SUM($F$8:$F$10)-((JGK$87*$B101+SUM($F$8:$F$10))/$F$11*$F$40)-($F$27*JGK$87/$D$7)-SUM($F$14:$F$26,$F$28:$F$33,$F$35:$F$36,$F$41))</f>
        <v>-533.82179022363027</v>
      </c>
      <c r="JGL88" s="294">
        <f>(JGL$87*$B101+SUM($F$8:$F$10)-((JGL$87*$B101+SUM($F$8:$F$10))/$F$11*$F$40)-($F$27*JGL$87/$D$7)-SUM($F$14:$F$26,$F$28:$F$33,$F$35:$F$36,$F$41))</f>
        <v>-533.82179022363027</v>
      </c>
      <c r="JGM88" s="294">
        <f>(JGM$87*$B101+SUM($F$8:$F$10)-((JGM$87*$B101+SUM($F$8:$F$10))/$F$11*$F$40)-($F$27*JGM$87/$D$7)-SUM($F$14:$F$26,$F$28:$F$33,$F$35:$F$36,$F$41))</f>
        <v>-533.82179022363027</v>
      </c>
      <c r="JGN88" s="294">
        <f>(JGN$87*$B101+SUM($F$8:$F$10)-((JGN$87*$B101+SUM($F$8:$F$10))/$F$11*$F$40)-($F$27*JGN$87/$D$7)-SUM($F$14:$F$26,$F$28:$F$33,$F$35:$F$36,$F$41))</f>
        <v>-533.82179022363027</v>
      </c>
      <c r="JGO88" s="294">
        <f>(JGO$87*$B101+SUM($F$8:$F$10)-((JGO$87*$B101+SUM($F$8:$F$10))/$F$11*$F$40)-($F$27*JGO$87/$D$7)-SUM($F$14:$F$26,$F$28:$F$33,$F$35:$F$36,$F$41))</f>
        <v>-533.82179022363027</v>
      </c>
      <c r="JGP88" s="294">
        <f>(JGP$87*$B101+SUM($F$8:$F$10)-((JGP$87*$B101+SUM($F$8:$F$10))/$F$11*$F$40)-($F$27*JGP$87/$D$7)-SUM($F$14:$F$26,$F$28:$F$33,$F$35:$F$36,$F$41))</f>
        <v>-533.82179022363027</v>
      </c>
      <c r="JGQ88" s="294">
        <f>(JGQ$87*$B101+SUM($F$8:$F$10)-((JGQ$87*$B101+SUM($F$8:$F$10))/$F$11*$F$40)-($F$27*JGQ$87/$D$7)-SUM($F$14:$F$26,$F$28:$F$33,$F$35:$F$36,$F$41))</f>
        <v>-533.82179022363027</v>
      </c>
      <c r="JGR88" s="294">
        <f>(JGR$87*$B101+SUM($F$8:$F$10)-((JGR$87*$B101+SUM($F$8:$F$10))/$F$11*$F$40)-($F$27*JGR$87/$D$7)-SUM($F$14:$F$26,$F$28:$F$33,$F$35:$F$36,$F$41))</f>
        <v>-533.82179022363027</v>
      </c>
      <c r="JGS88" s="294">
        <f>(JGS$87*$B101+SUM($F$8:$F$10)-((JGS$87*$B101+SUM($F$8:$F$10))/$F$11*$F$40)-($F$27*JGS$87/$D$7)-SUM($F$14:$F$26,$F$28:$F$33,$F$35:$F$36,$F$41))</f>
        <v>-533.82179022363027</v>
      </c>
      <c r="JGT88" s="294">
        <f>(JGT$87*$B101+SUM($F$8:$F$10)-((JGT$87*$B101+SUM($F$8:$F$10))/$F$11*$F$40)-($F$27*JGT$87/$D$7)-SUM($F$14:$F$26,$F$28:$F$33,$F$35:$F$36,$F$41))</f>
        <v>-533.82179022363027</v>
      </c>
      <c r="JGU88" s="294">
        <f>(JGU$87*$B101+SUM($F$8:$F$10)-((JGU$87*$B101+SUM($F$8:$F$10))/$F$11*$F$40)-($F$27*JGU$87/$D$7)-SUM($F$14:$F$26,$F$28:$F$33,$F$35:$F$36,$F$41))</f>
        <v>-533.82179022363027</v>
      </c>
      <c r="JGV88" s="294">
        <f>(JGV$87*$B101+SUM($F$8:$F$10)-((JGV$87*$B101+SUM($F$8:$F$10))/$F$11*$F$40)-($F$27*JGV$87/$D$7)-SUM($F$14:$F$26,$F$28:$F$33,$F$35:$F$36,$F$41))</f>
        <v>-533.82179022363027</v>
      </c>
      <c r="JGW88" s="294">
        <f>(JGW$87*$B101+SUM($F$8:$F$10)-((JGW$87*$B101+SUM($F$8:$F$10))/$F$11*$F$40)-($F$27*JGW$87/$D$7)-SUM($F$14:$F$26,$F$28:$F$33,$F$35:$F$36,$F$41))</f>
        <v>-533.82179022363027</v>
      </c>
      <c r="JGX88" s="294">
        <f>(JGX$87*$B101+SUM($F$8:$F$10)-((JGX$87*$B101+SUM($F$8:$F$10))/$F$11*$F$40)-($F$27*JGX$87/$D$7)-SUM($F$14:$F$26,$F$28:$F$33,$F$35:$F$36,$F$41))</f>
        <v>-533.82179022363027</v>
      </c>
      <c r="JGY88" s="294">
        <f>(JGY$87*$B101+SUM($F$8:$F$10)-((JGY$87*$B101+SUM($F$8:$F$10))/$F$11*$F$40)-($F$27*JGY$87/$D$7)-SUM($F$14:$F$26,$F$28:$F$33,$F$35:$F$36,$F$41))</f>
        <v>-533.82179022363027</v>
      </c>
      <c r="JGZ88" s="294">
        <f>(JGZ$87*$B101+SUM($F$8:$F$10)-((JGZ$87*$B101+SUM($F$8:$F$10))/$F$11*$F$40)-($F$27*JGZ$87/$D$7)-SUM($F$14:$F$26,$F$28:$F$33,$F$35:$F$36,$F$41))</f>
        <v>-533.82179022363027</v>
      </c>
      <c r="JHA88" s="294">
        <f>(JHA$87*$B101+SUM($F$8:$F$10)-((JHA$87*$B101+SUM($F$8:$F$10))/$F$11*$F$40)-($F$27*JHA$87/$D$7)-SUM($F$14:$F$26,$F$28:$F$33,$F$35:$F$36,$F$41))</f>
        <v>-533.82179022363027</v>
      </c>
      <c r="JHB88" s="294">
        <f>(JHB$87*$B101+SUM($F$8:$F$10)-((JHB$87*$B101+SUM($F$8:$F$10))/$F$11*$F$40)-($F$27*JHB$87/$D$7)-SUM($F$14:$F$26,$F$28:$F$33,$F$35:$F$36,$F$41))</f>
        <v>-533.82179022363027</v>
      </c>
      <c r="JHC88" s="294">
        <f>(JHC$87*$B101+SUM($F$8:$F$10)-((JHC$87*$B101+SUM($F$8:$F$10))/$F$11*$F$40)-($F$27*JHC$87/$D$7)-SUM($F$14:$F$26,$F$28:$F$33,$F$35:$F$36,$F$41))</f>
        <v>-533.82179022363027</v>
      </c>
      <c r="JHD88" s="294">
        <f>(JHD$87*$B101+SUM($F$8:$F$10)-((JHD$87*$B101+SUM($F$8:$F$10))/$F$11*$F$40)-($F$27*JHD$87/$D$7)-SUM($F$14:$F$26,$F$28:$F$33,$F$35:$F$36,$F$41))</f>
        <v>-533.82179022363027</v>
      </c>
      <c r="JHE88" s="294">
        <f>(JHE$87*$B101+SUM($F$8:$F$10)-((JHE$87*$B101+SUM($F$8:$F$10))/$F$11*$F$40)-($F$27*JHE$87/$D$7)-SUM($F$14:$F$26,$F$28:$F$33,$F$35:$F$36,$F$41))</f>
        <v>-533.82179022363027</v>
      </c>
      <c r="JHF88" s="294">
        <f>(JHF$87*$B101+SUM($F$8:$F$10)-((JHF$87*$B101+SUM($F$8:$F$10))/$F$11*$F$40)-($F$27*JHF$87/$D$7)-SUM($F$14:$F$26,$F$28:$F$33,$F$35:$F$36,$F$41))</f>
        <v>-533.82179022363027</v>
      </c>
      <c r="JHG88" s="294">
        <f>(JHG$87*$B101+SUM($F$8:$F$10)-((JHG$87*$B101+SUM($F$8:$F$10))/$F$11*$F$40)-($F$27*JHG$87/$D$7)-SUM($F$14:$F$26,$F$28:$F$33,$F$35:$F$36,$F$41))</f>
        <v>-533.82179022363027</v>
      </c>
      <c r="JHH88" s="294">
        <f>(JHH$87*$B101+SUM($F$8:$F$10)-((JHH$87*$B101+SUM($F$8:$F$10))/$F$11*$F$40)-($F$27*JHH$87/$D$7)-SUM($F$14:$F$26,$F$28:$F$33,$F$35:$F$36,$F$41))</f>
        <v>-533.82179022363027</v>
      </c>
      <c r="JHI88" s="294">
        <f>(JHI$87*$B101+SUM($F$8:$F$10)-((JHI$87*$B101+SUM($F$8:$F$10))/$F$11*$F$40)-($F$27*JHI$87/$D$7)-SUM($F$14:$F$26,$F$28:$F$33,$F$35:$F$36,$F$41))</f>
        <v>-533.82179022363027</v>
      </c>
      <c r="JHJ88" s="294">
        <f>(JHJ$87*$B101+SUM($F$8:$F$10)-((JHJ$87*$B101+SUM($F$8:$F$10))/$F$11*$F$40)-($F$27*JHJ$87/$D$7)-SUM($F$14:$F$26,$F$28:$F$33,$F$35:$F$36,$F$41))</f>
        <v>-533.82179022363027</v>
      </c>
      <c r="JHK88" s="294">
        <f>(JHK$87*$B101+SUM($F$8:$F$10)-((JHK$87*$B101+SUM($F$8:$F$10))/$F$11*$F$40)-($F$27*JHK$87/$D$7)-SUM($F$14:$F$26,$F$28:$F$33,$F$35:$F$36,$F$41))</f>
        <v>-533.82179022363027</v>
      </c>
      <c r="JHL88" s="294">
        <f>(JHL$87*$B101+SUM($F$8:$F$10)-((JHL$87*$B101+SUM($F$8:$F$10))/$F$11*$F$40)-($F$27*JHL$87/$D$7)-SUM($F$14:$F$26,$F$28:$F$33,$F$35:$F$36,$F$41))</f>
        <v>-533.82179022363027</v>
      </c>
      <c r="JHM88" s="294">
        <f>(JHM$87*$B101+SUM($F$8:$F$10)-((JHM$87*$B101+SUM($F$8:$F$10))/$F$11*$F$40)-($F$27*JHM$87/$D$7)-SUM($F$14:$F$26,$F$28:$F$33,$F$35:$F$36,$F$41))</f>
        <v>-533.82179022363027</v>
      </c>
      <c r="JHN88" s="294">
        <f>(JHN$87*$B101+SUM($F$8:$F$10)-((JHN$87*$B101+SUM($F$8:$F$10))/$F$11*$F$40)-($F$27*JHN$87/$D$7)-SUM($F$14:$F$26,$F$28:$F$33,$F$35:$F$36,$F$41))</f>
        <v>-533.82179022363027</v>
      </c>
      <c r="JHO88" s="294">
        <f>(JHO$87*$B101+SUM($F$8:$F$10)-((JHO$87*$B101+SUM($F$8:$F$10))/$F$11*$F$40)-($F$27*JHO$87/$D$7)-SUM($F$14:$F$26,$F$28:$F$33,$F$35:$F$36,$F$41))</f>
        <v>-533.82179022363027</v>
      </c>
      <c r="JHP88" s="294">
        <f>(JHP$87*$B101+SUM($F$8:$F$10)-((JHP$87*$B101+SUM($F$8:$F$10))/$F$11*$F$40)-($F$27*JHP$87/$D$7)-SUM($F$14:$F$26,$F$28:$F$33,$F$35:$F$36,$F$41))</f>
        <v>-533.82179022363027</v>
      </c>
      <c r="JHQ88" s="294">
        <f>(JHQ$87*$B101+SUM($F$8:$F$10)-((JHQ$87*$B101+SUM($F$8:$F$10))/$F$11*$F$40)-($F$27*JHQ$87/$D$7)-SUM($F$14:$F$26,$F$28:$F$33,$F$35:$F$36,$F$41))</f>
        <v>-533.82179022363027</v>
      </c>
      <c r="JHR88" s="294">
        <f>(JHR$87*$B101+SUM($F$8:$F$10)-((JHR$87*$B101+SUM($F$8:$F$10))/$F$11*$F$40)-($F$27*JHR$87/$D$7)-SUM($F$14:$F$26,$F$28:$F$33,$F$35:$F$36,$F$41))</f>
        <v>-533.82179022363027</v>
      </c>
      <c r="JHS88" s="294">
        <f>(JHS$87*$B101+SUM($F$8:$F$10)-((JHS$87*$B101+SUM($F$8:$F$10))/$F$11*$F$40)-($F$27*JHS$87/$D$7)-SUM($F$14:$F$26,$F$28:$F$33,$F$35:$F$36,$F$41))</f>
        <v>-533.82179022363027</v>
      </c>
      <c r="JHT88" s="294">
        <f>(JHT$87*$B101+SUM($F$8:$F$10)-((JHT$87*$B101+SUM($F$8:$F$10))/$F$11*$F$40)-($F$27*JHT$87/$D$7)-SUM($F$14:$F$26,$F$28:$F$33,$F$35:$F$36,$F$41))</f>
        <v>-533.82179022363027</v>
      </c>
      <c r="JHU88" s="294">
        <f>(JHU$87*$B101+SUM($F$8:$F$10)-((JHU$87*$B101+SUM($F$8:$F$10))/$F$11*$F$40)-($F$27*JHU$87/$D$7)-SUM($F$14:$F$26,$F$28:$F$33,$F$35:$F$36,$F$41))</f>
        <v>-533.82179022363027</v>
      </c>
      <c r="JHV88" s="294">
        <f>(JHV$87*$B101+SUM($F$8:$F$10)-((JHV$87*$B101+SUM($F$8:$F$10))/$F$11*$F$40)-($F$27*JHV$87/$D$7)-SUM($F$14:$F$26,$F$28:$F$33,$F$35:$F$36,$F$41))</f>
        <v>-533.82179022363027</v>
      </c>
      <c r="JHW88" s="294">
        <f>(JHW$87*$B101+SUM($F$8:$F$10)-((JHW$87*$B101+SUM($F$8:$F$10))/$F$11*$F$40)-($F$27*JHW$87/$D$7)-SUM($F$14:$F$26,$F$28:$F$33,$F$35:$F$36,$F$41))</f>
        <v>-533.82179022363027</v>
      </c>
      <c r="JHX88" s="294">
        <f>(JHX$87*$B101+SUM($F$8:$F$10)-((JHX$87*$B101+SUM($F$8:$F$10))/$F$11*$F$40)-($F$27*JHX$87/$D$7)-SUM($F$14:$F$26,$F$28:$F$33,$F$35:$F$36,$F$41))</f>
        <v>-533.82179022363027</v>
      </c>
      <c r="JHY88" s="294">
        <f>(JHY$87*$B101+SUM($F$8:$F$10)-((JHY$87*$B101+SUM($F$8:$F$10))/$F$11*$F$40)-($F$27*JHY$87/$D$7)-SUM($F$14:$F$26,$F$28:$F$33,$F$35:$F$36,$F$41))</f>
        <v>-533.82179022363027</v>
      </c>
      <c r="JHZ88" s="294">
        <f>(JHZ$87*$B101+SUM($F$8:$F$10)-((JHZ$87*$B101+SUM($F$8:$F$10))/$F$11*$F$40)-($F$27*JHZ$87/$D$7)-SUM($F$14:$F$26,$F$28:$F$33,$F$35:$F$36,$F$41))</f>
        <v>-533.82179022363027</v>
      </c>
      <c r="JIA88" s="294">
        <f>(JIA$87*$B101+SUM($F$8:$F$10)-((JIA$87*$B101+SUM($F$8:$F$10))/$F$11*$F$40)-($F$27*JIA$87/$D$7)-SUM($F$14:$F$26,$F$28:$F$33,$F$35:$F$36,$F$41))</f>
        <v>-533.82179022363027</v>
      </c>
      <c r="JIB88" s="294">
        <f>(JIB$87*$B101+SUM($F$8:$F$10)-((JIB$87*$B101+SUM($F$8:$F$10))/$F$11*$F$40)-($F$27*JIB$87/$D$7)-SUM($F$14:$F$26,$F$28:$F$33,$F$35:$F$36,$F$41))</f>
        <v>-533.82179022363027</v>
      </c>
      <c r="JIC88" s="294">
        <f>(JIC$87*$B101+SUM($F$8:$F$10)-((JIC$87*$B101+SUM($F$8:$F$10))/$F$11*$F$40)-($F$27*JIC$87/$D$7)-SUM($F$14:$F$26,$F$28:$F$33,$F$35:$F$36,$F$41))</f>
        <v>-533.82179022363027</v>
      </c>
      <c r="JID88" s="294">
        <f>(JID$87*$B101+SUM($F$8:$F$10)-((JID$87*$B101+SUM($F$8:$F$10))/$F$11*$F$40)-($F$27*JID$87/$D$7)-SUM($F$14:$F$26,$F$28:$F$33,$F$35:$F$36,$F$41))</f>
        <v>-533.82179022363027</v>
      </c>
      <c r="JIE88" s="294">
        <f>(JIE$87*$B101+SUM($F$8:$F$10)-((JIE$87*$B101+SUM($F$8:$F$10))/$F$11*$F$40)-($F$27*JIE$87/$D$7)-SUM($F$14:$F$26,$F$28:$F$33,$F$35:$F$36,$F$41))</f>
        <v>-533.82179022363027</v>
      </c>
      <c r="JIF88" s="294">
        <f>(JIF$87*$B101+SUM($F$8:$F$10)-((JIF$87*$B101+SUM($F$8:$F$10))/$F$11*$F$40)-($F$27*JIF$87/$D$7)-SUM($F$14:$F$26,$F$28:$F$33,$F$35:$F$36,$F$41))</f>
        <v>-533.82179022363027</v>
      </c>
      <c r="JIG88" s="294">
        <f>(JIG$87*$B101+SUM($F$8:$F$10)-((JIG$87*$B101+SUM($F$8:$F$10))/$F$11*$F$40)-($F$27*JIG$87/$D$7)-SUM($F$14:$F$26,$F$28:$F$33,$F$35:$F$36,$F$41))</f>
        <v>-533.82179022363027</v>
      </c>
      <c r="JIH88" s="294">
        <f>(JIH$87*$B101+SUM($F$8:$F$10)-((JIH$87*$B101+SUM($F$8:$F$10))/$F$11*$F$40)-($F$27*JIH$87/$D$7)-SUM($F$14:$F$26,$F$28:$F$33,$F$35:$F$36,$F$41))</f>
        <v>-533.82179022363027</v>
      </c>
      <c r="JII88" s="294">
        <f>(JII$87*$B101+SUM($F$8:$F$10)-((JII$87*$B101+SUM($F$8:$F$10))/$F$11*$F$40)-($F$27*JII$87/$D$7)-SUM($F$14:$F$26,$F$28:$F$33,$F$35:$F$36,$F$41))</f>
        <v>-533.82179022363027</v>
      </c>
      <c r="JIJ88" s="294">
        <f>(JIJ$87*$B101+SUM($F$8:$F$10)-((JIJ$87*$B101+SUM($F$8:$F$10))/$F$11*$F$40)-($F$27*JIJ$87/$D$7)-SUM($F$14:$F$26,$F$28:$F$33,$F$35:$F$36,$F$41))</f>
        <v>-533.82179022363027</v>
      </c>
      <c r="JIK88" s="294">
        <f>(JIK$87*$B101+SUM($F$8:$F$10)-((JIK$87*$B101+SUM($F$8:$F$10))/$F$11*$F$40)-($F$27*JIK$87/$D$7)-SUM($F$14:$F$26,$F$28:$F$33,$F$35:$F$36,$F$41))</f>
        <v>-533.82179022363027</v>
      </c>
      <c r="JIL88" s="294">
        <f>(JIL$87*$B101+SUM($F$8:$F$10)-((JIL$87*$B101+SUM($F$8:$F$10))/$F$11*$F$40)-($F$27*JIL$87/$D$7)-SUM($F$14:$F$26,$F$28:$F$33,$F$35:$F$36,$F$41))</f>
        <v>-533.82179022363027</v>
      </c>
      <c r="JIM88" s="294">
        <f>(JIM$87*$B101+SUM($F$8:$F$10)-((JIM$87*$B101+SUM($F$8:$F$10))/$F$11*$F$40)-($F$27*JIM$87/$D$7)-SUM($F$14:$F$26,$F$28:$F$33,$F$35:$F$36,$F$41))</f>
        <v>-533.82179022363027</v>
      </c>
      <c r="JIN88" s="294">
        <f>(JIN$87*$B101+SUM($F$8:$F$10)-((JIN$87*$B101+SUM($F$8:$F$10))/$F$11*$F$40)-($F$27*JIN$87/$D$7)-SUM($F$14:$F$26,$F$28:$F$33,$F$35:$F$36,$F$41))</f>
        <v>-533.82179022363027</v>
      </c>
      <c r="JIO88" s="294">
        <f>(JIO$87*$B101+SUM($F$8:$F$10)-((JIO$87*$B101+SUM($F$8:$F$10))/$F$11*$F$40)-($F$27*JIO$87/$D$7)-SUM($F$14:$F$26,$F$28:$F$33,$F$35:$F$36,$F$41))</f>
        <v>-533.82179022363027</v>
      </c>
      <c r="JIP88" s="294">
        <f>(JIP$87*$B101+SUM($F$8:$F$10)-((JIP$87*$B101+SUM($F$8:$F$10))/$F$11*$F$40)-($F$27*JIP$87/$D$7)-SUM($F$14:$F$26,$F$28:$F$33,$F$35:$F$36,$F$41))</f>
        <v>-533.82179022363027</v>
      </c>
      <c r="JIQ88" s="294">
        <f>(JIQ$87*$B101+SUM($F$8:$F$10)-((JIQ$87*$B101+SUM($F$8:$F$10))/$F$11*$F$40)-($F$27*JIQ$87/$D$7)-SUM($F$14:$F$26,$F$28:$F$33,$F$35:$F$36,$F$41))</f>
        <v>-533.82179022363027</v>
      </c>
      <c r="JIR88" s="294">
        <f>(JIR$87*$B101+SUM($F$8:$F$10)-((JIR$87*$B101+SUM($F$8:$F$10))/$F$11*$F$40)-($F$27*JIR$87/$D$7)-SUM($F$14:$F$26,$F$28:$F$33,$F$35:$F$36,$F$41))</f>
        <v>-533.82179022363027</v>
      </c>
      <c r="JIS88" s="294">
        <f>(JIS$87*$B101+SUM($F$8:$F$10)-((JIS$87*$B101+SUM($F$8:$F$10))/$F$11*$F$40)-($F$27*JIS$87/$D$7)-SUM($F$14:$F$26,$F$28:$F$33,$F$35:$F$36,$F$41))</f>
        <v>-533.82179022363027</v>
      </c>
      <c r="JIT88" s="294">
        <f>(JIT$87*$B101+SUM($F$8:$F$10)-((JIT$87*$B101+SUM($F$8:$F$10))/$F$11*$F$40)-($F$27*JIT$87/$D$7)-SUM($F$14:$F$26,$F$28:$F$33,$F$35:$F$36,$F$41))</f>
        <v>-533.82179022363027</v>
      </c>
      <c r="JIU88" s="294">
        <f>(JIU$87*$B101+SUM($F$8:$F$10)-((JIU$87*$B101+SUM($F$8:$F$10))/$F$11*$F$40)-($F$27*JIU$87/$D$7)-SUM($F$14:$F$26,$F$28:$F$33,$F$35:$F$36,$F$41))</f>
        <v>-533.82179022363027</v>
      </c>
      <c r="JIV88" s="294">
        <f>(JIV$87*$B101+SUM($F$8:$F$10)-((JIV$87*$B101+SUM($F$8:$F$10))/$F$11*$F$40)-($F$27*JIV$87/$D$7)-SUM($F$14:$F$26,$F$28:$F$33,$F$35:$F$36,$F$41))</f>
        <v>-533.82179022363027</v>
      </c>
      <c r="JIW88" s="294">
        <f>(JIW$87*$B101+SUM($F$8:$F$10)-((JIW$87*$B101+SUM($F$8:$F$10))/$F$11*$F$40)-($F$27*JIW$87/$D$7)-SUM($F$14:$F$26,$F$28:$F$33,$F$35:$F$36,$F$41))</f>
        <v>-533.82179022363027</v>
      </c>
      <c r="JIX88" s="294">
        <f>(JIX$87*$B101+SUM($F$8:$F$10)-((JIX$87*$B101+SUM($F$8:$F$10))/$F$11*$F$40)-($F$27*JIX$87/$D$7)-SUM($F$14:$F$26,$F$28:$F$33,$F$35:$F$36,$F$41))</f>
        <v>-533.82179022363027</v>
      </c>
      <c r="JIY88" s="294">
        <f>(JIY$87*$B101+SUM($F$8:$F$10)-((JIY$87*$B101+SUM($F$8:$F$10))/$F$11*$F$40)-($F$27*JIY$87/$D$7)-SUM($F$14:$F$26,$F$28:$F$33,$F$35:$F$36,$F$41))</f>
        <v>-533.82179022363027</v>
      </c>
      <c r="JIZ88" s="294">
        <f>(JIZ$87*$B101+SUM($F$8:$F$10)-((JIZ$87*$B101+SUM($F$8:$F$10))/$F$11*$F$40)-($F$27*JIZ$87/$D$7)-SUM($F$14:$F$26,$F$28:$F$33,$F$35:$F$36,$F$41))</f>
        <v>-533.82179022363027</v>
      </c>
      <c r="JJA88" s="294">
        <f>(JJA$87*$B101+SUM($F$8:$F$10)-((JJA$87*$B101+SUM($F$8:$F$10))/$F$11*$F$40)-($F$27*JJA$87/$D$7)-SUM($F$14:$F$26,$F$28:$F$33,$F$35:$F$36,$F$41))</f>
        <v>-533.82179022363027</v>
      </c>
      <c r="JJB88" s="294">
        <f>(JJB$87*$B101+SUM($F$8:$F$10)-((JJB$87*$B101+SUM($F$8:$F$10))/$F$11*$F$40)-($F$27*JJB$87/$D$7)-SUM($F$14:$F$26,$F$28:$F$33,$F$35:$F$36,$F$41))</f>
        <v>-533.82179022363027</v>
      </c>
      <c r="JJC88" s="294">
        <f>(JJC$87*$B101+SUM($F$8:$F$10)-((JJC$87*$B101+SUM($F$8:$F$10))/$F$11*$F$40)-($F$27*JJC$87/$D$7)-SUM($F$14:$F$26,$F$28:$F$33,$F$35:$F$36,$F$41))</f>
        <v>-533.82179022363027</v>
      </c>
      <c r="JJD88" s="294">
        <f>(JJD$87*$B101+SUM($F$8:$F$10)-((JJD$87*$B101+SUM($F$8:$F$10))/$F$11*$F$40)-($F$27*JJD$87/$D$7)-SUM($F$14:$F$26,$F$28:$F$33,$F$35:$F$36,$F$41))</f>
        <v>-533.82179022363027</v>
      </c>
      <c r="JJE88" s="294">
        <f>(JJE$87*$B101+SUM($F$8:$F$10)-((JJE$87*$B101+SUM($F$8:$F$10))/$F$11*$F$40)-($F$27*JJE$87/$D$7)-SUM($F$14:$F$26,$F$28:$F$33,$F$35:$F$36,$F$41))</f>
        <v>-533.82179022363027</v>
      </c>
      <c r="JJF88" s="294">
        <f>(JJF$87*$B101+SUM($F$8:$F$10)-((JJF$87*$B101+SUM($F$8:$F$10))/$F$11*$F$40)-($F$27*JJF$87/$D$7)-SUM($F$14:$F$26,$F$28:$F$33,$F$35:$F$36,$F$41))</f>
        <v>-533.82179022363027</v>
      </c>
      <c r="JJG88" s="294">
        <f>(JJG$87*$B101+SUM($F$8:$F$10)-((JJG$87*$B101+SUM($F$8:$F$10))/$F$11*$F$40)-($F$27*JJG$87/$D$7)-SUM($F$14:$F$26,$F$28:$F$33,$F$35:$F$36,$F$41))</f>
        <v>-533.82179022363027</v>
      </c>
      <c r="JJH88" s="294">
        <f>(JJH$87*$B101+SUM($F$8:$F$10)-((JJH$87*$B101+SUM($F$8:$F$10))/$F$11*$F$40)-($F$27*JJH$87/$D$7)-SUM($F$14:$F$26,$F$28:$F$33,$F$35:$F$36,$F$41))</f>
        <v>-533.82179022363027</v>
      </c>
      <c r="JJI88" s="294">
        <f>(JJI$87*$B101+SUM($F$8:$F$10)-((JJI$87*$B101+SUM($F$8:$F$10))/$F$11*$F$40)-($F$27*JJI$87/$D$7)-SUM($F$14:$F$26,$F$28:$F$33,$F$35:$F$36,$F$41))</f>
        <v>-533.82179022363027</v>
      </c>
      <c r="JJJ88" s="294">
        <f>(JJJ$87*$B101+SUM($F$8:$F$10)-((JJJ$87*$B101+SUM($F$8:$F$10))/$F$11*$F$40)-($F$27*JJJ$87/$D$7)-SUM($F$14:$F$26,$F$28:$F$33,$F$35:$F$36,$F$41))</f>
        <v>-533.82179022363027</v>
      </c>
      <c r="JJK88" s="294">
        <f>(JJK$87*$B101+SUM($F$8:$F$10)-((JJK$87*$B101+SUM($F$8:$F$10))/$F$11*$F$40)-($F$27*JJK$87/$D$7)-SUM($F$14:$F$26,$F$28:$F$33,$F$35:$F$36,$F$41))</f>
        <v>-533.82179022363027</v>
      </c>
      <c r="JJL88" s="294">
        <f>(JJL$87*$B101+SUM($F$8:$F$10)-((JJL$87*$B101+SUM($F$8:$F$10))/$F$11*$F$40)-($F$27*JJL$87/$D$7)-SUM($F$14:$F$26,$F$28:$F$33,$F$35:$F$36,$F$41))</f>
        <v>-533.82179022363027</v>
      </c>
      <c r="JJM88" s="294">
        <f>(JJM$87*$B101+SUM($F$8:$F$10)-((JJM$87*$B101+SUM($F$8:$F$10))/$F$11*$F$40)-($F$27*JJM$87/$D$7)-SUM($F$14:$F$26,$F$28:$F$33,$F$35:$F$36,$F$41))</f>
        <v>-533.82179022363027</v>
      </c>
      <c r="JJN88" s="294">
        <f>(JJN$87*$B101+SUM($F$8:$F$10)-((JJN$87*$B101+SUM($F$8:$F$10))/$F$11*$F$40)-($F$27*JJN$87/$D$7)-SUM($F$14:$F$26,$F$28:$F$33,$F$35:$F$36,$F$41))</f>
        <v>-533.82179022363027</v>
      </c>
      <c r="JJO88" s="294">
        <f>(JJO$87*$B101+SUM($F$8:$F$10)-((JJO$87*$B101+SUM($F$8:$F$10))/$F$11*$F$40)-($F$27*JJO$87/$D$7)-SUM($F$14:$F$26,$F$28:$F$33,$F$35:$F$36,$F$41))</f>
        <v>-533.82179022363027</v>
      </c>
      <c r="JJP88" s="294">
        <f>(JJP$87*$B101+SUM($F$8:$F$10)-((JJP$87*$B101+SUM($F$8:$F$10))/$F$11*$F$40)-($F$27*JJP$87/$D$7)-SUM($F$14:$F$26,$F$28:$F$33,$F$35:$F$36,$F$41))</f>
        <v>-533.82179022363027</v>
      </c>
      <c r="JJQ88" s="294">
        <f>(JJQ$87*$B101+SUM($F$8:$F$10)-((JJQ$87*$B101+SUM($F$8:$F$10))/$F$11*$F$40)-($F$27*JJQ$87/$D$7)-SUM($F$14:$F$26,$F$28:$F$33,$F$35:$F$36,$F$41))</f>
        <v>-533.82179022363027</v>
      </c>
      <c r="JJR88" s="294">
        <f>(JJR$87*$B101+SUM($F$8:$F$10)-((JJR$87*$B101+SUM($F$8:$F$10))/$F$11*$F$40)-($F$27*JJR$87/$D$7)-SUM($F$14:$F$26,$F$28:$F$33,$F$35:$F$36,$F$41))</f>
        <v>-533.82179022363027</v>
      </c>
      <c r="JJS88" s="294">
        <f>(JJS$87*$B101+SUM($F$8:$F$10)-((JJS$87*$B101+SUM($F$8:$F$10))/$F$11*$F$40)-($F$27*JJS$87/$D$7)-SUM($F$14:$F$26,$F$28:$F$33,$F$35:$F$36,$F$41))</f>
        <v>-533.82179022363027</v>
      </c>
      <c r="JJT88" s="294">
        <f>(JJT$87*$B101+SUM($F$8:$F$10)-((JJT$87*$B101+SUM($F$8:$F$10))/$F$11*$F$40)-($F$27*JJT$87/$D$7)-SUM($F$14:$F$26,$F$28:$F$33,$F$35:$F$36,$F$41))</f>
        <v>-533.82179022363027</v>
      </c>
      <c r="JJU88" s="294">
        <f>(JJU$87*$B101+SUM($F$8:$F$10)-((JJU$87*$B101+SUM($F$8:$F$10))/$F$11*$F$40)-($F$27*JJU$87/$D$7)-SUM($F$14:$F$26,$F$28:$F$33,$F$35:$F$36,$F$41))</f>
        <v>-533.82179022363027</v>
      </c>
      <c r="JJV88" s="294">
        <f>(JJV$87*$B101+SUM($F$8:$F$10)-((JJV$87*$B101+SUM($F$8:$F$10))/$F$11*$F$40)-($F$27*JJV$87/$D$7)-SUM($F$14:$F$26,$F$28:$F$33,$F$35:$F$36,$F$41))</f>
        <v>-533.82179022363027</v>
      </c>
      <c r="JJW88" s="294">
        <f>(JJW$87*$B101+SUM($F$8:$F$10)-((JJW$87*$B101+SUM($F$8:$F$10))/$F$11*$F$40)-($F$27*JJW$87/$D$7)-SUM($F$14:$F$26,$F$28:$F$33,$F$35:$F$36,$F$41))</f>
        <v>-533.82179022363027</v>
      </c>
      <c r="JJX88" s="294">
        <f>(JJX$87*$B101+SUM($F$8:$F$10)-((JJX$87*$B101+SUM($F$8:$F$10))/$F$11*$F$40)-($F$27*JJX$87/$D$7)-SUM($F$14:$F$26,$F$28:$F$33,$F$35:$F$36,$F$41))</f>
        <v>-533.82179022363027</v>
      </c>
      <c r="JJY88" s="294">
        <f>(JJY$87*$B101+SUM($F$8:$F$10)-((JJY$87*$B101+SUM($F$8:$F$10))/$F$11*$F$40)-($F$27*JJY$87/$D$7)-SUM($F$14:$F$26,$F$28:$F$33,$F$35:$F$36,$F$41))</f>
        <v>-533.82179022363027</v>
      </c>
      <c r="JJZ88" s="294">
        <f>(JJZ$87*$B101+SUM($F$8:$F$10)-((JJZ$87*$B101+SUM($F$8:$F$10))/$F$11*$F$40)-($F$27*JJZ$87/$D$7)-SUM($F$14:$F$26,$F$28:$F$33,$F$35:$F$36,$F$41))</f>
        <v>-533.82179022363027</v>
      </c>
      <c r="JKA88" s="294">
        <f>(JKA$87*$B101+SUM($F$8:$F$10)-((JKA$87*$B101+SUM($F$8:$F$10))/$F$11*$F$40)-($F$27*JKA$87/$D$7)-SUM($F$14:$F$26,$F$28:$F$33,$F$35:$F$36,$F$41))</f>
        <v>-533.82179022363027</v>
      </c>
      <c r="JKB88" s="294">
        <f>(JKB$87*$B101+SUM($F$8:$F$10)-((JKB$87*$B101+SUM($F$8:$F$10))/$F$11*$F$40)-($F$27*JKB$87/$D$7)-SUM($F$14:$F$26,$F$28:$F$33,$F$35:$F$36,$F$41))</f>
        <v>-533.82179022363027</v>
      </c>
      <c r="JKC88" s="294">
        <f>(JKC$87*$B101+SUM($F$8:$F$10)-((JKC$87*$B101+SUM($F$8:$F$10))/$F$11*$F$40)-($F$27*JKC$87/$D$7)-SUM($F$14:$F$26,$F$28:$F$33,$F$35:$F$36,$F$41))</f>
        <v>-533.82179022363027</v>
      </c>
      <c r="JKD88" s="294">
        <f>(JKD$87*$B101+SUM($F$8:$F$10)-((JKD$87*$B101+SUM($F$8:$F$10))/$F$11*$F$40)-($F$27*JKD$87/$D$7)-SUM($F$14:$F$26,$F$28:$F$33,$F$35:$F$36,$F$41))</f>
        <v>-533.82179022363027</v>
      </c>
      <c r="JKE88" s="294">
        <f>(JKE$87*$B101+SUM($F$8:$F$10)-((JKE$87*$B101+SUM($F$8:$F$10))/$F$11*$F$40)-($F$27*JKE$87/$D$7)-SUM($F$14:$F$26,$F$28:$F$33,$F$35:$F$36,$F$41))</f>
        <v>-533.82179022363027</v>
      </c>
      <c r="JKF88" s="294">
        <f>(JKF$87*$B101+SUM($F$8:$F$10)-((JKF$87*$B101+SUM($F$8:$F$10))/$F$11*$F$40)-($F$27*JKF$87/$D$7)-SUM($F$14:$F$26,$F$28:$F$33,$F$35:$F$36,$F$41))</f>
        <v>-533.82179022363027</v>
      </c>
      <c r="JKG88" s="294">
        <f>(JKG$87*$B101+SUM($F$8:$F$10)-((JKG$87*$B101+SUM($F$8:$F$10))/$F$11*$F$40)-($F$27*JKG$87/$D$7)-SUM($F$14:$F$26,$F$28:$F$33,$F$35:$F$36,$F$41))</f>
        <v>-533.82179022363027</v>
      </c>
      <c r="JKH88" s="294">
        <f>(JKH$87*$B101+SUM($F$8:$F$10)-((JKH$87*$B101+SUM($F$8:$F$10))/$F$11*$F$40)-($F$27*JKH$87/$D$7)-SUM($F$14:$F$26,$F$28:$F$33,$F$35:$F$36,$F$41))</f>
        <v>-533.82179022363027</v>
      </c>
      <c r="JKI88" s="294">
        <f>(JKI$87*$B101+SUM($F$8:$F$10)-((JKI$87*$B101+SUM($F$8:$F$10))/$F$11*$F$40)-($F$27*JKI$87/$D$7)-SUM($F$14:$F$26,$F$28:$F$33,$F$35:$F$36,$F$41))</f>
        <v>-533.82179022363027</v>
      </c>
      <c r="JKJ88" s="294">
        <f>(JKJ$87*$B101+SUM($F$8:$F$10)-((JKJ$87*$B101+SUM($F$8:$F$10))/$F$11*$F$40)-($F$27*JKJ$87/$D$7)-SUM($F$14:$F$26,$F$28:$F$33,$F$35:$F$36,$F$41))</f>
        <v>-533.82179022363027</v>
      </c>
      <c r="JKK88" s="294">
        <f>(JKK$87*$B101+SUM($F$8:$F$10)-((JKK$87*$B101+SUM($F$8:$F$10))/$F$11*$F$40)-($F$27*JKK$87/$D$7)-SUM($F$14:$F$26,$F$28:$F$33,$F$35:$F$36,$F$41))</f>
        <v>-533.82179022363027</v>
      </c>
      <c r="JKL88" s="294">
        <f>(JKL$87*$B101+SUM($F$8:$F$10)-((JKL$87*$B101+SUM($F$8:$F$10))/$F$11*$F$40)-($F$27*JKL$87/$D$7)-SUM($F$14:$F$26,$F$28:$F$33,$F$35:$F$36,$F$41))</f>
        <v>-533.82179022363027</v>
      </c>
      <c r="JKM88" s="294">
        <f>(JKM$87*$B101+SUM($F$8:$F$10)-((JKM$87*$B101+SUM($F$8:$F$10))/$F$11*$F$40)-($F$27*JKM$87/$D$7)-SUM($F$14:$F$26,$F$28:$F$33,$F$35:$F$36,$F$41))</f>
        <v>-533.82179022363027</v>
      </c>
      <c r="JKN88" s="294">
        <f>(JKN$87*$B101+SUM($F$8:$F$10)-((JKN$87*$B101+SUM($F$8:$F$10))/$F$11*$F$40)-($F$27*JKN$87/$D$7)-SUM($F$14:$F$26,$F$28:$F$33,$F$35:$F$36,$F$41))</f>
        <v>-533.82179022363027</v>
      </c>
      <c r="JKO88" s="294">
        <f>(JKO$87*$B101+SUM($F$8:$F$10)-((JKO$87*$B101+SUM($F$8:$F$10))/$F$11*$F$40)-($F$27*JKO$87/$D$7)-SUM($F$14:$F$26,$F$28:$F$33,$F$35:$F$36,$F$41))</f>
        <v>-533.82179022363027</v>
      </c>
      <c r="JKP88" s="294">
        <f>(JKP$87*$B101+SUM($F$8:$F$10)-((JKP$87*$B101+SUM($F$8:$F$10))/$F$11*$F$40)-($F$27*JKP$87/$D$7)-SUM($F$14:$F$26,$F$28:$F$33,$F$35:$F$36,$F$41))</f>
        <v>-533.82179022363027</v>
      </c>
      <c r="JKQ88" s="294">
        <f>(JKQ$87*$B101+SUM($F$8:$F$10)-((JKQ$87*$B101+SUM($F$8:$F$10))/$F$11*$F$40)-($F$27*JKQ$87/$D$7)-SUM($F$14:$F$26,$F$28:$F$33,$F$35:$F$36,$F$41))</f>
        <v>-533.82179022363027</v>
      </c>
      <c r="JKR88" s="294">
        <f>(JKR$87*$B101+SUM($F$8:$F$10)-((JKR$87*$B101+SUM($F$8:$F$10))/$F$11*$F$40)-($F$27*JKR$87/$D$7)-SUM($F$14:$F$26,$F$28:$F$33,$F$35:$F$36,$F$41))</f>
        <v>-533.82179022363027</v>
      </c>
      <c r="JKS88" s="294">
        <f>(JKS$87*$B101+SUM($F$8:$F$10)-((JKS$87*$B101+SUM($F$8:$F$10))/$F$11*$F$40)-($F$27*JKS$87/$D$7)-SUM($F$14:$F$26,$F$28:$F$33,$F$35:$F$36,$F$41))</f>
        <v>-533.82179022363027</v>
      </c>
      <c r="JKT88" s="294">
        <f>(JKT$87*$B101+SUM($F$8:$F$10)-((JKT$87*$B101+SUM($F$8:$F$10))/$F$11*$F$40)-($F$27*JKT$87/$D$7)-SUM($F$14:$F$26,$F$28:$F$33,$F$35:$F$36,$F$41))</f>
        <v>-533.82179022363027</v>
      </c>
      <c r="JKU88" s="294">
        <f>(JKU$87*$B101+SUM($F$8:$F$10)-((JKU$87*$B101+SUM($F$8:$F$10))/$F$11*$F$40)-($F$27*JKU$87/$D$7)-SUM($F$14:$F$26,$F$28:$F$33,$F$35:$F$36,$F$41))</f>
        <v>-533.82179022363027</v>
      </c>
      <c r="JKV88" s="294">
        <f>(JKV$87*$B101+SUM($F$8:$F$10)-((JKV$87*$B101+SUM($F$8:$F$10))/$F$11*$F$40)-($F$27*JKV$87/$D$7)-SUM($F$14:$F$26,$F$28:$F$33,$F$35:$F$36,$F$41))</f>
        <v>-533.82179022363027</v>
      </c>
      <c r="JKW88" s="294">
        <f>(JKW$87*$B101+SUM($F$8:$F$10)-((JKW$87*$B101+SUM($F$8:$F$10))/$F$11*$F$40)-($F$27*JKW$87/$D$7)-SUM($F$14:$F$26,$F$28:$F$33,$F$35:$F$36,$F$41))</f>
        <v>-533.82179022363027</v>
      </c>
      <c r="JKX88" s="294">
        <f>(JKX$87*$B101+SUM($F$8:$F$10)-((JKX$87*$B101+SUM($F$8:$F$10))/$F$11*$F$40)-($F$27*JKX$87/$D$7)-SUM($F$14:$F$26,$F$28:$F$33,$F$35:$F$36,$F$41))</f>
        <v>-533.82179022363027</v>
      </c>
      <c r="JKY88" s="294">
        <f>(JKY$87*$B101+SUM($F$8:$F$10)-((JKY$87*$B101+SUM($F$8:$F$10))/$F$11*$F$40)-($F$27*JKY$87/$D$7)-SUM($F$14:$F$26,$F$28:$F$33,$F$35:$F$36,$F$41))</f>
        <v>-533.82179022363027</v>
      </c>
      <c r="JKZ88" s="294">
        <f>(JKZ$87*$B101+SUM($F$8:$F$10)-((JKZ$87*$B101+SUM($F$8:$F$10))/$F$11*$F$40)-($F$27*JKZ$87/$D$7)-SUM($F$14:$F$26,$F$28:$F$33,$F$35:$F$36,$F$41))</f>
        <v>-533.82179022363027</v>
      </c>
      <c r="JLA88" s="294">
        <f>(JLA$87*$B101+SUM($F$8:$F$10)-((JLA$87*$B101+SUM($F$8:$F$10))/$F$11*$F$40)-($F$27*JLA$87/$D$7)-SUM($F$14:$F$26,$F$28:$F$33,$F$35:$F$36,$F$41))</f>
        <v>-533.82179022363027</v>
      </c>
      <c r="JLB88" s="294">
        <f>(JLB$87*$B101+SUM($F$8:$F$10)-((JLB$87*$B101+SUM($F$8:$F$10))/$F$11*$F$40)-($F$27*JLB$87/$D$7)-SUM($F$14:$F$26,$F$28:$F$33,$F$35:$F$36,$F$41))</f>
        <v>-533.82179022363027</v>
      </c>
      <c r="JLC88" s="294">
        <f>(JLC$87*$B101+SUM($F$8:$F$10)-((JLC$87*$B101+SUM($F$8:$F$10))/$F$11*$F$40)-($F$27*JLC$87/$D$7)-SUM($F$14:$F$26,$F$28:$F$33,$F$35:$F$36,$F$41))</f>
        <v>-533.82179022363027</v>
      </c>
      <c r="JLD88" s="294">
        <f>(JLD$87*$B101+SUM($F$8:$F$10)-((JLD$87*$B101+SUM($F$8:$F$10))/$F$11*$F$40)-($F$27*JLD$87/$D$7)-SUM($F$14:$F$26,$F$28:$F$33,$F$35:$F$36,$F$41))</f>
        <v>-533.82179022363027</v>
      </c>
      <c r="JLE88" s="294">
        <f>(JLE$87*$B101+SUM($F$8:$F$10)-((JLE$87*$B101+SUM($F$8:$F$10))/$F$11*$F$40)-($F$27*JLE$87/$D$7)-SUM($F$14:$F$26,$F$28:$F$33,$F$35:$F$36,$F$41))</f>
        <v>-533.82179022363027</v>
      </c>
      <c r="JLF88" s="294">
        <f>(JLF$87*$B101+SUM($F$8:$F$10)-((JLF$87*$B101+SUM($F$8:$F$10))/$F$11*$F$40)-($F$27*JLF$87/$D$7)-SUM($F$14:$F$26,$F$28:$F$33,$F$35:$F$36,$F$41))</f>
        <v>-533.82179022363027</v>
      </c>
      <c r="JLG88" s="294">
        <f>(JLG$87*$B101+SUM($F$8:$F$10)-((JLG$87*$B101+SUM($F$8:$F$10))/$F$11*$F$40)-($F$27*JLG$87/$D$7)-SUM($F$14:$F$26,$F$28:$F$33,$F$35:$F$36,$F$41))</f>
        <v>-533.82179022363027</v>
      </c>
      <c r="JLH88" s="294">
        <f>(JLH$87*$B101+SUM($F$8:$F$10)-((JLH$87*$B101+SUM($F$8:$F$10))/$F$11*$F$40)-($F$27*JLH$87/$D$7)-SUM($F$14:$F$26,$F$28:$F$33,$F$35:$F$36,$F$41))</f>
        <v>-533.82179022363027</v>
      </c>
      <c r="JLI88" s="294">
        <f>(JLI$87*$B101+SUM($F$8:$F$10)-((JLI$87*$B101+SUM($F$8:$F$10))/$F$11*$F$40)-($F$27*JLI$87/$D$7)-SUM($F$14:$F$26,$F$28:$F$33,$F$35:$F$36,$F$41))</f>
        <v>-533.82179022363027</v>
      </c>
      <c r="JLJ88" s="294">
        <f>(JLJ$87*$B101+SUM($F$8:$F$10)-((JLJ$87*$B101+SUM($F$8:$F$10))/$F$11*$F$40)-($F$27*JLJ$87/$D$7)-SUM($F$14:$F$26,$F$28:$F$33,$F$35:$F$36,$F$41))</f>
        <v>-533.82179022363027</v>
      </c>
      <c r="JLK88" s="294">
        <f>(JLK$87*$B101+SUM($F$8:$F$10)-((JLK$87*$B101+SUM($F$8:$F$10))/$F$11*$F$40)-($F$27*JLK$87/$D$7)-SUM($F$14:$F$26,$F$28:$F$33,$F$35:$F$36,$F$41))</f>
        <v>-533.82179022363027</v>
      </c>
      <c r="JLL88" s="294">
        <f>(JLL$87*$B101+SUM($F$8:$F$10)-((JLL$87*$B101+SUM($F$8:$F$10))/$F$11*$F$40)-($F$27*JLL$87/$D$7)-SUM($F$14:$F$26,$F$28:$F$33,$F$35:$F$36,$F$41))</f>
        <v>-533.82179022363027</v>
      </c>
      <c r="JLM88" s="294">
        <f>(JLM$87*$B101+SUM($F$8:$F$10)-((JLM$87*$B101+SUM($F$8:$F$10))/$F$11*$F$40)-($F$27*JLM$87/$D$7)-SUM($F$14:$F$26,$F$28:$F$33,$F$35:$F$36,$F$41))</f>
        <v>-533.82179022363027</v>
      </c>
      <c r="JLN88" s="294">
        <f>(JLN$87*$B101+SUM($F$8:$F$10)-((JLN$87*$B101+SUM($F$8:$F$10))/$F$11*$F$40)-($F$27*JLN$87/$D$7)-SUM($F$14:$F$26,$F$28:$F$33,$F$35:$F$36,$F$41))</f>
        <v>-533.82179022363027</v>
      </c>
      <c r="JLO88" s="294">
        <f>(JLO$87*$B101+SUM($F$8:$F$10)-((JLO$87*$B101+SUM($F$8:$F$10))/$F$11*$F$40)-($F$27*JLO$87/$D$7)-SUM($F$14:$F$26,$F$28:$F$33,$F$35:$F$36,$F$41))</f>
        <v>-533.82179022363027</v>
      </c>
      <c r="JLP88" s="294">
        <f>(JLP$87*$B101+SUM($F$8:$F$10)-((JLP$87*$B101+SUM($F$8:$F$10))/$F$11*$F$40)-($F$27*JLP$87/$D$7)-SUM($F$14:$F$26,$F$28:$F$33,$F$35:$F$36,$F$41))</f>
        <v>-533.82179022363027</v>
      </c>
      <c r="JLQ88" s="294">
        <f>(JLQ$87*$B101+SUM($F$8:$F$10)-((JLQ$87*$B101+SUM($F$8:$F$10))/$F$11*$F$40)-($F$27*JLQ$87/$D$7)-SUM($F$14:$F$26,$F$28:$F$33,$F$35:$F$36,$F$41))</f>
        <v>-533.82179022363027</v>
      </c>
      <c r="JLR88" s="294">
        <f>(JLR$87*$B101+SUM($F$8:$F$10)-((JLR$87*$B101+SUM($F$8:$F$10))/$F$11*$F$40)-($F$27*JLR$87/$D$7)-SUM($F$14:$F$26,$F$28:$F$33,$F$35:$F$36,$F$41))</f>
        <v>-533.82179022363027</v>
      </c>
      <c r="JLS88" s="294">
        <f>(JLS$87*$B101+SUM($F$8:$F$10)-((JLS$87*$B101+SUM($F$8:$F$10))/$F$11*$F$40)-($F$27*JLS$87/$D$7)-SUM($F$14:$F$26,$F$28:$F$33,$F$35:$F$36,$F$41))</f>
        <v>-533.82179022363027</v>
      </c>
      <c r="JLT88" s="294">
        <f>(JLT$87*$B101+SUM($F$8:$F$10)-((JLT$87*$B101+SUM($F$8:$F$10))/$F$11*$F$40)-($F$27*JLT$87/$D$7)-SUM($F$14:$F$26,$F$28:$F$33,$F$35:$F$36,$F$41))</f>
        <v>-533.82179022363027</v>
      </c>
      <c r="JLU88" s="294">
        <f>(JLU$87*$B101+SUM($F$8:$F$10)-((JLU$87*$B101+SUM($F$8:$F$10))/$F$11*$F$40)-($F$27*JLU$87/$D$7)-SUM($F$14:$F$26,$F$28:$F$33,$F$35:$F$36,$F$41))</f>
        <v>-533.82179022363027</v>
      </c>
      <c r="JLV88" s="294">
        <f>(JLV$87*$B101+SUM($F$8:$F$10)-((JLV$87*$B101+SUM($F$8:$F$10))/$F$11*$F$40)-($F$27*JLV$87/$D$7)-SUM($F$14:$F$26,$F$28:$F$33,$F$35:$F$36,$F$41))</f>
        <v>-533.82179022363027</v>
      </c>
      <c r="JLW88" s="294">
        <f>(JLW$87*$B101+SUM($F$8:$F$10)-((JLW$87*$B101+SUM($F$8:$F$10))/$F$11*$F$40)-($F$27*JLW$87/$D$7)-SUM($F$14:$F$26,$F$28:$F$33,$F$35:$F$36,$F$41))</f>
        <v>-533.82179022363027</v>
      </c>
      <c r="JLX88" s="294">
        <f>(JLX$87*$B101+SUM($F$8:$F$10)-((JLX$87*$B101+SUM($F$8:$F$10))/$F$11*$F$40)-($F$27*JLX$87/$D$7)-SUM($F$14:$F$26,$F$28:$F$33,$F$35:$F$36,$F$41))</f>
        <v>-533.82179022363027</v>
      </c>
      <c r="JLY88" s="294">
        <f>(JLY$87*$B101+SUM($F$8:$F$10)-((JLY$87*$B101+SUM($F$8:$F$10))/$F$11*$F$40)-($F$27*JLY$87/$D$7)-SUM($F$14:$F$26,$F$28:$F$33,$F$35:$F$36,$F$41))</f>
        <v>-533.82179022363027</v>
      </c>
      <c r="JLZ88" s="294">
        <f>(JLZ$87*$B101+SUM($F$8:$F$10)-((JLZ$87*$B101+SUM($F$8:$F$10))/$F$11*$F$40)-($F$27*JLZ$87/$D$7)-SUM($F$14:$F$26,$F$28:$F$33,$F$35:$F$36,$F$41))</f>
        <v>-533.82179022363027</v>
      </c>
      <c r="JMA88" s="294">
        <f>(JMA$87*$B101+SUM($F$8:$F$10)-((JMA$87*$B101+SUM($F$8:$F$10))/$F$11*$F$40)-($F$27*JMA$87/$D$7)-SUM($F$14:$F$26,$F$28:$F$33,$F$35:$F$36,$F$41))</f>
        <v>-533.82179022363027</v>
      </c>
      <c r="JMB88" s="294">
        <f>(JMB$87*$B101+SUM($F$8:$F$10)-((JMB$87*$B101+SUM($F$8:$F$10))/$F$11*$F$40)-($F$27*JMB$87/$D$7)-SUM($F$14:$F$26,$F$28:$F$33,$F$35:$F$36,$F$41))</f>
        <v>-533.82179022363027</v>
      </c>
      <c r="JMC88" s="294">
        <f>(JMC$87*$B101+SUM($F$8:$F$10)-((JMC$87*$B101+SUM($F$8:$F$10))/$F$11*$F$40)-($F$27*JMC$87/$D$7)-SUM($F$14:$F$26,$F$28:$F$33,$F$35:$F$36,$F$41))</f>
        <v>-533.82179022363027</v>
      </c>
      <c r="JMD88" s="294">
        <f>(JMD$87*$B101+SUM($F$8:$F$10)-((JMD$87*$B101+SUM($F$8:$F$10))/$F$11*$F$40)-($F$27*JMD$87/$D$7)-SUM($F$14:$F$26,$F$28:$F$33,$F$35:$F$36,$F$41))</f>
        <v>-533.82179022363027</v>
      </c>
      <c r="JME88" s="294">
        <f>(JME$87*$B101+SUM($F$8:$F$10)-((JME$87*$B101+SUM($F$8:$F$10))/$F$11*$F$40)-($F$27*JME$87/$D$7)-SUM($F$14:$F$26,$F$28:$F$33,$F$35:$F$36,$F$41))</f>
        <v>-533.82179022363027</v>
      </c>
      <c r="JMF88" s="294">
        <f>(JMF$87*$B101+SUM($F$8:$F$10)-((JMF$87*$B101+SUM($F$8:$F$10))/$F$11*$F$40)-($F$27*JMF$87/$D$7)-SUM($F$14:$F$26,$F$28:$F$33,$F$35:$F$36,$F$41))</f>
        <v>-533.82179022363027</v>
      </c>
      <c r="JMG88" s="294">
        <f>(JMG$87*$B101+SUM($F$8:$F$10)-((JMG$87*$B101+SUM($F$8:$F$10))/$F$11*$F$40)-($F$27*JMG$87/$D$7)-SUM($F$14:$F$26,$F$28:$F$33,$F$35:$F$36,$F$41))</f>
        <v>-533.82179022363027</v>
      </c>
      <c r="JMH88" s="294">
        <f>(JMH$87*$B101+SUM($F$8:$F$10)-((JMH$87*$B101+SUM($F$8:$F$10))/$F$11*$F$40)-($F$27*JMH$87/$D$7)-SUM($F$14:$F$26,$F$28:$F$33,$F$35:$F$36,$F$41))</f>
        <v>-533.82179022363027</v>
      </c>
      <c r="JMI88" s="294">
        <f>(JMI$87*$B101+SUM($F$8:$F$10)-((JMI$87*$B101+SUM($F$8:$F$10))/$F$11*$F$40)-($F$27*JMI$87/$D$7)-SUM($F$14:$F$26,$F$28:$F$33,$F$35:$F$36,$F$41))</f>
        <v>-533.82179022363027</v>
      </c>
      <c r="JMJ88" s="294">
        <f>(JMJ$87*$B101+SUM($F$8:$F$10)-((JMJ$87*$B101+SUM($F$8:$F$10))/$F$11*$F$40)-($F$27*JMJ$87/$D$7)-SUM($F$14:$F$26,$F$28:$F$33,$F$35:$F$36,$F$41))</f>
        <v>-533.82179022363027</v>
      </c>
      <c r="JMK88" s="294">
        <f>(JMK$87*$B101+SUM($F$8:$F$10)-((JMK$87*$B101+SUM($F$8:$F$10))/$F$11*$F$40)-($F$27*JMK$87/$D$7)-SUM($F$14:$F$26,$F$28:$F$33,$F$35:$F$36,$F$41))</f>
        <v>-533.82179022363027</v>
      </c>
      <c r="JML88" s="294">
        <f>(JML$87*$B101+SUM($F$8:$F$10)-((JML$87*$B101+SUM($F$8:$F$10))/$F$11*$F$40)-($F$27*JML$87/$D$7)-SUM($F$14:$F$26,$F$28:$F$33,$F$35:$F$36,$F$41))</f>
        <v>-533.82179022363027</v>
      </c>
      <c r="JMM88" s="294">
        <f>(JMM$87*$B101+SUM($F$8:$F$10)-((JMM$87*$B101+SUM($F$8:$F$10))/$F$11*$F$40)-($F$27*JMM$87/$D$7)-SUM($F$14:$F$26,$F$28:$F$33,$F$35:$F$36,$F$41))</f>
        <v>-533.82179022363027</v>
      </c>
      <c r="JMN88" s="294">
        <f>(JMN$87*$B101+SUM($F$8:$F$10)-((JMN$87*$B101+SUM($F$8:$F$10))/$F$11*$F$40)-($F$27*JMN$87/$D$7)-SUM($F$14:$F$26,$F$28:$F$33,$F$35:$F$36,$F$41))</f>
        <v>-533.82179022363027</v>
      </c>
      <c r="JMO88" s="294">
        <f>(JMO$87*$B101+SUM($F$8:$F$10)-((JMO$87*$B101+SUM($F$8:$F$10))/$F$11*$F$40)-($F$27*JMO$87/$D$7)-SUM($F$14:$F$26,$F$28:$F$33,$F$35:$F$36,$F$41))</f>
        <v>-533.82179022363027</v>
      </c>
      <c r="JMP88" s="294">
        <f>(JMP$87*$B101+SUM($F$8:$F$10)-((JMP$87*$B101+SUM($F$8:$F$10))/$F$11*$F$40)-($F$27*JMP$87/$D$7)-SUM($F$14:$F$26,$F$28:$F$33,$F$35:$F$36,$F$41))</f>
        <v>-533.82179022363027</v>
      </c>
      <c r="JMQ88" s="294">
        <f>(JMQ$87*$B101+SUM($F$8:$F$10)-((JMQ$87*$B101+SUM($F$8:$F$10))/$F$11*$F$40)-($F$27*JMQ$87/$D$7)-SUM($F$14:$F$26,$F$28:$F$33,$F$35:$F$36,$F$41))</f>
        <v>-533.82179022363027</v>
      </c>
      <c r="JMR88" s="294">
        <f>(JMR$87*$B101+SUM($F$8:$F$10)-((JMR$87*$B101+SUM($F$8:$F$10))/$F$11*$F$40)-($F$27*JMR$87/$D$7)-SUM($F$14:$F$26,$F$28:$F$33,$F$35:$F$36,$F$41))</f>
        <v>-533.82179022363027</v>
      </c>
      <c r="JMS88" s="294">
        <f>(JMS$87*$B101+SUM($F$8:$F$10)-((JMS$87*$B101+SUM($F$8:$F$10))/$F$11*$F$40)-($F$27*JMS$87/$D$7)-SUM($F$14:$F$26,$F$28:$F$33,$F$35:$F$36,$F$41))</f>
        <v>-533.82179022363027</v>
      </c>
      <c r="JMT88" s="294">
        <f>(JMT$87*$B101+SUM($F$8:$F$10)-((JMT$87*$B101+SUM($F$8:$F$10))/$F$11*$F$40)-($F$27*JMT$87/$D$7)-SUM($F$14:$F$26,$F$28:$F$33,$F$35:$F$36,$F$41))</f>
        <v>-533.82179022363027</v>
      </c>
      <c r="JMU88" s="294">
        <f>(JMU$87*$B101+SUM($F$8:$F$10)-((JMU$87*$B101+SUM($F$8:$F$10))/$F$11*$F$40)-($F$27*JMU$87/$D$7)-SUM($F$14:$F$26,$F$28:$F$33,$F$35:$F$36,$F$41))</f>
        <v>-533.82179022363027</v>
      </c>
      <c r="JMV88" s="294">
        <f>(JMV$87*$B101+SUM($F$8:$F$10)-((JMV$87*$B101+SUM($F$8:$F$10))/$F$11*$F$40)-($F$27*JMV$87/$D$7)-SUM($F$14:$F$26,$F$28:$F$33,$F$35:$F$36,$F$41))</f>
        <v>-533.82179022363027</v>
      </c>
      <c r="JMW88" s="294">
        <f>(JMW$87*$B101+SUM($F$8:$F$10)-((JMW$87*$B101+SUM($F$8:$F$10))/$F$11*$F$40)-($F$27*JMW$87/$D$7)-SUM($F$14:$F$26,$F$28:$F$33,$F$35:$F$36,$F$41))</f>
        <v>-533.82179022363027</v>
      </c>
      <c r="JMX88" s="294">
        <f>(JMX$87*$B101+SUM($F$8:$F$10)-((JMX$87*$B101+SUM($F$8:$F$10))/$F$11*$F$40)-($F$27*JMX$87/$D$7)-SUM($F$14:$F$26,$F$28:$F$33,$F$35:$F$36,$F$41))</f>
        <v>-533.82179022363027</v>
      </c>
      <c r="JMY88" s="294">
        <f>(JMY$87*$B101+SUM($F$8:$F$10)-((JMY$87*$B101+SUM($F$8:$F$10))/$F$11*$F$40)-($F$27*JMY$87/$D$7)-SUM($F$14:$F$26,$F$28:$F$33,$F$35:$F$36,$F$41))</f>
        <v>-533.82179022363027</v>
      </c>
      <c r="JMZ88" s="294">
        <f>(JMZ$87*$B101+SUM($F$8:$F$10)-((JMZ$87*$B101+SUM($F$8:$F$10))/$F$11*$F$40)-($F$27*JMZ$87/$D$7)-SUM($F$14:$F$26,$F$28:$F$33,$F$35:$F$36,$F$41))</f>
        <v>-533.82179022363027</v>
      </c>
      <c r="JNA88" s="294">
        <f>(JNA$87*$B101+SUM($F$8:$F$10)-((JNA$87*$B101+SUM($F$8:$F$10))/$F$11*$F$40)-($F$27*JNA$87/$D$7)-SUM($F$14:$F$26,$F$28:$F$33,$F$35:$F$36,$F$41))</f>
        <v>-533.82179022363027</v>
      </c>
      <c r="JNB88" s="294">
        <f>(JNB$87*$B101+SUM($F$8:$F$10)-((JNB$87*$B101+SUM($F$8:$F$10))/$F$11*$F$40)-($F$27*JNB$87/$D$7)-SUM($F$14:$F$26,$F$28:$F$33,$F$35:$F$36,$F$41))</f>
        <v>-533.82179022363027</v>
      </c>
      <c r="JNC88" s="294">
        <f>(JNC$87*$B101+SUM($F$8:$F$10)-((JNC$87*$B101+SUM($F$8:$F$10))/$F$11*$F$40)-($F$27*JNC$87/$D$7)-SUM($F$14:$F$26,$F$28:$F$33,$F$35:$F$36,$F$41))</f>
        <v>-533.82179022363027</v>
      </c>
      <c r="JND88" s="294">
        <f>(JND$87*$B101+SUM($F$8:$F$10)-((JND$87*$B101+SUM($F$8:$F$10))/$F$11*$F$40)-($F$27*JND$87/$D$7)-SUM($F$14:$F$26,$F$28:$F$33,$F$35:$F$36,$F$41))</f>
        <v>-533.82179022363027</v>
      </c>
      <c r="JNE88" s="294">
        <f>(JNE$87*$B101+SUM($F$8:$F$10)-((JNE$87*$B101+SUM($F$8:$F$10))/$F$11*$F$40)-($F$27*JNE$87/$D$7)-SUM($F$14:$F$26,$F$28:$F$33,$F$35:$F$36,$F$41))</f>
        <v>-533.82179022363027</v>
      </c>
      <c r="JNF88" s="294">
        <f>(JNF$87*$B101+SUM($F$8:$F$10)-((JNF$87*$B101+SUM($F$8:$F$10))/$F$11*$F$40)-($F$27*JNF$87/$D$7)-SUM($F$14:$F$26,$F$28:$F$33,$F$35:$F$36,$F$41))</f>
        <v>-533.82179022363027</v>
      </c>
      <c r="JNG88" s="294">
        <f>(JNG$87*$B101+SUM($F$8:$F$10)-((JNG$87*$B101+SUM($F$8:$F$10))/$F$11*$F$40)-($F$27*JNG$87/$D$7)-SUM($F$14:$F$26,$F$28:$F$33,$F$35:$F$36,$F$41))</f>
        <v>-533.82179022363027</v>
      </c>
      <c r="JNH88" s="294">
        <f>(JNH$87*$B101+SUM($F$8:$F$10)-((JNH$87*$B101+SUM($F$8:$F$10))/$F$11*$F$40)-($F$27*JNH$87/$D$7)-SUM($F$14:$F$26,$F$28:$F$33,$F$35:$F$36,$F$41))</f>
        <v>-533.82179022363027</v>
      </c>
      <c r="JNI88" s="294">
        <f>(JNI$87*$B101+SUM($F$8:$F$10)-((JNI$87*$B101+SUM($F$8:$F$10))/$F$11*$F$40)-($F$27*JNI$87/$D$7)-SUM($F$14:$F$26,$F$28:$F$33,$F$35:$F$36,$F$41))</f>
        <v>-533.82179022363027</v>
      </c>
      <c r="JNJ88" s="294">
        <f>(JNJ$87*$B101+SUM($F$8:$F$10)-((JNJ$87*$B101+SUM($F$8:$F$10))/$F$11*$F$40)-($F$27*JNJ$87/$D$7)-SUM($F$14:$F$26,$F$28:$F$33,$F$35:$F$36,$F$41))</f>
        <v>-533.82179022363027</v>
      </c>
      <c r="JNK88" s="294">
        <f>(JNK$87*$B101+SUM($F$8:$F$10)-((JNK$87*$B101+SUM($F$8:$F$10))/$F$11*$F$40)-($F$27*JNK$87/$D$7)-SUM($F$14:$F$26,$F$28:$F$33,$F$35:$F$36,$F$41))</f>
        <v>-533.82179022363027</v>
      </c>
      <c r="JNL88" s="294">
        <f>(JNL$87*$B101+SUM($F$8:$F$10)-((JNL$87*$B101+SUM($F$8:$F$10))/$F$11*$F$40)-($F$27*JNL$87/$D$7)-SUM($F$14:$F$26,$F$28:$F$33,$F$35:$F$36,$F$41))</f>
        <v>-533.82179022363027</v>
      </c>
      <c r="JNM88" s="294">
        <f>(JNM$87*$B101+SUM($F$8:$F$10)-((JNM$87*$B101+SUM($F$8:$F$10))/$F$11*$F$40)-($F$27*JNM$87/$D$7)-SUM($F$14:$F$26,$F$28:$F$33,$F$35:$F$36,$F$41))</f>
        <v>-533.82179022363027</v>
      </c>
      <c r="JNN88" s="294">
        <f>(JNN$87*$B101+SUM($F$8:$F$10)-((JNN$87*$B101+SUM($F$8:$F$10))/$F$11*$F$40)-($F$27*JNN$87/$D$7)-SUM($F$14:$F$26,$F$28:$F$33,$F$35:$F$36,$F$41))</f>
        <v>-533.82179022363027</v>
      </c>
      <c r="JNO88" s="294">
        <f>(JNO$87*$B101+SUM($F$8:$F$10)-((JNO$87*$B101+SUM($F$8:$F$10))/$F$11*$F$40)-($F$27*JNO$87/$D$7)-SUM($F$14:$F$26,$F$28:$F$33,$F$35:$F$36,$F$41))</f>
        <v>-533.82179022363027</v>
      </c>
      <c r="JNP88" s="294">
        <f>(JNP$87*$B101+SUM($F$8:$F$10)-((JNP$87*$B101+SUM($F$8:$F$10))/$F$11*$F$40)-($F$27*JNP$87/$D$7)-SUM($F$14:$F$26,$F$28:$F$33,$F$35:$F$36,$F$41))</f>
        <v>-533.82179022363027</v>
      </c>
      <c r="JNQ88" s="294">
        <f>(JNQ$87*$B101+SUM($F$8:$F$10)-((JNQ$87*$B101+SUM($F$8:$F$10))/$F$11*$F$40)-($F$27*JNQ$87/$D$7)-SUM($F$14:$F$26,$F$28:$F$33,$F$35:$F$36,$F$41))</f>
        <v>-533.82179022363027</v>
      </c>
      <c r="JNR88" s="294">
        <f>(JNR$87*$B101+SUM($F$8:$F$10)-((JNR$87*$B101+SUM($F$8:$F$10))/$F$11*$F$40)-($F$27*JNR$87/$D$7)-SUM($F$14:$F$26,$F$28:$F$33,$F$35:$F$36,$F$41))</f>
        <v>-533.82179022363027</v>
      </c>
      <c r="JNS88" s="294">
        <f>(JNS$87*$B101+SUM($F$8:$F$10)-((JNS$87*$B101+SUM($F$8:$F$10))/$F$11*$F$40)-($F$27*JNS$87/$D$7)-SUM($F$14:$F$26,$F$28:$F$33,$F$35:$F$36,$F$41))</f>
        <v>-533.82179022363027</v>
      </c>
      <c r="JNT88" s="294">
        <f>(JNT$87*$B101+SUM($F$8:$F$10)-((JNT$87*$B101+SUM($F$8:$F$10))/$F$11*$F$40)-($F$27*JNT$87/$D$7)-SUM($F$14:$F$26,$F$28:$F$33,$F$35:$F$36,$F$41))</f>
        <v>-533.82179022363027</v>
      </c>
      <c r="JNU88" s="294">
        <f>(JNU$87*$B101+SUM($F$8:$F$10)-((JNU$87*$B101+SUM($F$8:$F$10))/$F$11*$F$40)-($F$27*JNU$87/$D$7)-SUM($F$14:$F$26,$F$28:$F$33,$F$35:$F$36,$F$41))</f>
        <v>-533.82179022363027</v>
      </c>
      <c r="JNV88" s="294">
        <f>(JNV$87*$B101+SUM($F$8:$F$10)-((JNV$87*$B101+SUM($F$8:$F$10))/$F$11*$F$40)-($F$27*JNV$87/$D$7)-SUM($F$14:$F$26,$F$28:$F$33,$F$35:$F$36,$F$41))</f>
        <v>-533.82179022363027</v>
      </c>
      <c r="JNW88" s="294">
        <f>(JNW$87*$B101+SUM($F$8:$F$10)-((JNW$87*$B101+SUM($F$8:$F$10))/$F$11*$F$40)-($F$27*JNW$87/$D$7)-SUM($F$14:$F$26,$F$28:$F$33,$F$35:$F$36,$F$41))</f>
        <v>-533.82179022363027</v>
      </c>
      <c r="JNX88" s="294">
        <f>(JNX$87*$B101+SUM($F$8:$F$10)-((JNX$87*$B101+SUM($F$8:$F$10))/$F$11*$F$40)-($F$27*JNX$87/$D$7)-SUM($F$14:$F$26,$F$28:$F$33,$F$35:$F$36,$F$41))</f>
        <v>-533.82179022363027</v>
      </c>
      <c r="JNY88" s="294">
        <f>(JNY$87*$B101+SUM($F$8:$F$10)-((JNY$87*$B101+SUM($F$8:$F$10))/$F$11*$F$40)-($F$27*JNY$87/$D$7)-SUM($F$14:$F$26,$F$28:$F$33,$F$35:$F$36,$F$41))</f>
        <v>-533.82179022363027</v>
      </c>
      <c r="JNZ88" s="294">
        <f>(JNZ$87*$B101+SUM($F$8:$F$10)-((JNZ$87*$B101+SUM($F$8:$F$10))/$F$11*$F$40)-($F$27*JNZ$87/$D$7)-SUM($F$14:$F$26,$F$28:$F$33,$F$35:$F$36,$F$41))</f>
        <v>-533.82179022363027</v>
      </c>
      <c r="JOA88" s="294">
        <f>(JOA$87*$B101+SUM($F$8:$F$10)-((JOA$87*$B101+SUM($F$8:$F$10))/$F$11*$F$40)-($F$27*JOA$87/$D$7)-SUM($F$14:$F$26,$F$28:$F$33,$F$35:$F$36,$F$41))</f>
        <v>-533.82179022363027</v>
      </c>
      <c r="JOB88" s="294">
        <f>(JOB$87*$B101+SUM($F$8:$F$10)-((JOB$87*$B101+SUM($F$8:$F$10))/$F$11*$F$40)-($F$27*JOB$87/$D$7)-SUM($F$14:$F$26,$F$28:$F$33,$F$35:$F$36,$F$41))</f>
        <v>-533.82179022363027</v>
      </c>
      <c r="JOC88" s="294">
        <f>(JOC$87*$B101+SUM($F$8:$F$10)-((JOC$87*$B101+SUM($F$8:$F$10))/$F$11*$F$40)-($F$27*JOC$87/$D$7)-SUM($F$14:$F$26,$F$28:$F$33,$F$35:$F$36,$F$41))</f>
        <v>-533.82179022363027</v>
      </c>
      <c r="JOD88" s="294">
        <f>(JOD$87*$B101+SUM($F$8:$F$10)-((JOD$87*$B101+SUM($F$8:$F$10))/$F$11*$F$40)-($F$27*JOD$87/$D$7)-SUM($F$14:$F$26,$F$28:$F$33,$F$35:$F$36,$F$41))</f>
        <v>-533.82179022363027</v>
      </c>
      <c r="JOE88" s="294">
        <f>(JOE$87*$B101+SUM($F$8:$F$10)-((JOE$87*$B101+SUM($F$8:$F$10))/$F$11*$F$40)-($F$27*JOE$87/$D$7)-SUM($F$14:$F$26,$F$28:$F$33,$F$35:$F$36,$F$41))</f>
        <v>-533.82179022363027</v>
      </c>
      <c r="JOF88" s="294">
        <f>(JOF$87*$B101+SUM($F$8:$F$10)-((JOF$87*$B101+SUM($F$8:$F$10))/$F$11*$F$40)-($F$27*JOF$87/$D$7)-SUM($F$14:$F$26,$F$28:$F$33,$F$35:$F$36,$F$41))</f>
        <v>-533.82179022363027</v>
      </c>
      <c r="JOG88" s="294">
        <f>(JOG$87*$B101+SUM($F$8:$F$10)-((JOG$87*$B101+SUM($F$8:$F$10))/$F$11*$F$40)-($F$27*JOG$87/$D$7)-SUM($F$14:$F$26,$F$28:$F$33,$F$35:$F$36,$F$41))</f>
        <v>-533.82179022363027</v>
      </c>
      <c r="JOH88" s="294">
        <f>(JOH$87*$B101+SUM($F$8:$F$10)-((JOH$87*$B101+SUM($F$8:$F$10))/$F$11*$F$40)-($F$27*JOH$87/$D$7)-SUM($F$14:$F$26,$F$28:$F$33,$F$35:$F$36,$F$41))</f>
        <v>-533.82179022363027</v>
      </c>
      <c r="JOI88" s="294">
        <f>(JOI$87*$B101+SUM($F$8:$F$10)-((JOI$87*$B101+SUM($F$8:$F$10))/$F$11*$F$40)-($F$27*JOI$87/$D$7)-SUM($F$14:$F$26,$F$28:$F$33,$F$35:$F$36,$F$41))</f>
        <v>-533.82179022363027</v>
      </c>
      <c r="JOJ88" s="294">
        <f>(JOJ$87*$B101+SUM($F$8:$F$10)-((JOJ$87*$B101+SUM($F$8:$F$10))/$F$11*$F$40)-($F$27*JOJ$87/$D$7)-SUM($F$14:$F$26,$F$28:$F$33,$F$35:$F$36,$F$41))</f>
        <v>-533.82179022363027</v>
      </c>
      <c r="JOK88" s="294">
        <f>(JOK$87*$B101+SUM($F$8:$F$10)-((JOK$87*$B101+SUM($F$8:$F$10))/$F$11*$F$40)-($F$27*JOK$87/$D$7)-SUM($F$14:$F$26,$F$28:$F$33,$F$35:$F$36,$F$41))</f>
        <v>-533.82179022363027</v>
      </c>
      <c r="JOL88" s="294">
        <f>(JOL$87*$B101+SUM($F$8:$F$10)-((JOL$87*$B101+SUM($F$8:$F$10))/$F$11*$F$40)-($F$27*JOL$87/$D$7)-SUM($F$14:$F$26,$F$28:$F$33,$F$35:$F$36,$F$41))</f>
        <v>-533.82179022363027</v>
      </c>
      <c r="JOM88" s="294">
        <f>(JOM$87*$B101+SUM($F$8:$F$10)-((JOM$87*$B101+SUM($F$8:$F$10))/$F$11*$F$40)-($F$27*JOM$87/$D$7)-SUM($F$14:$F$26,$F$28:$F$33,$F$35:$F$36,$F$41))</f>
        <v>-533.82179022363027</v>
      </c>
      <c r="JON88" s="294">
        <f>(JON$87*$B101+SUM($F$8:$F$10)-((JON$87*$B101+SUM($F$8:$F$10))/$F$11*$F$40)-($F$27*JON$87/$D$7)-SUM($F$14:$F$26,$F$28:$F$33,$F$35:$F$36,$F$41))</f>
        <v>-533.82179022363027</v>
      </c>
      <c r="JOO88" s="294">
        <f>(JOO$87*$B101+SUM($F$8:$F$10)-((JOO$87*$B101+SUM($F$8:$F$10))/$F$11*$F$40)-($F$27*JOO$87/$D$7)-SUM($F$14:$F$26,$F$28:$F$33,$F$35:$F$36,$F$41))</f>
        <v>-533.82179022363027</v>
      </c>
      <c r="JOP88" s="294">
        <f>(JOP$87*$B101+SUM($F$8:$F$10)-((JOP$87*$B101+SUM($F$8:$F$10))/$F$11*$F$40)-($F$27*JOP$87/$D$7)-SUM($F$14:$F$26,$F$28:$F$33,$F$35:$F$36,$F$41))</f>
        <v>-533.82179022363027</v>
      </c>
      <c r="JOQ88" s="294">
        <f>(JOQ$87*$B101+SUM($F$8:$F$10)-((JOQ$87*$B101+SUM($F$8:$F$10))/$F$11*$F$40)-($F$27*JOQ$87/$D$7)-SUM($F$14:$F$26,$F$28:$F$33,$F$35:$F$36,$F$41))</f>
        <v>-533.82179022363027</v>
      </c>
      <c r="JOR88" s="294">
        <f>(JOR$87*$B101+SUM($F$8:$F$10)-((JOR$87*$B101+SUM($F$8:$F$10))/$F$11*$F$40)-($F$27*JOR$87/$D$7)-SUM($F$14:$F$26,$F$28:$F$33,$F$35:$F$36,$F$41))</f>
        <v>-533.82179022363027</v>
      </c>
      <c r="JOS88" s="294">
        <f>(JOS$87*$B101+SUM($F$8:$F$10)-((JOS$87*$B101+SUM($F$8:$F$10))/$F$11*$F$40)-($F$27*JOS$87/$D$7)-SUM($F$14:$F$26,$F$28:$F$33,$F$35:$F$36,$F$41))</f>
        <v>-533.82179022363027</v>
      </c>
      <c r="JOT88" s="294">
        <f>(JOT$87*$B101+SUM($F$8:$F$10)-((JOT$87*$B101+SUM($F$8:$F$10))/$F$11*$F$40)-($F$27*JOT$87/$D$7)-SUM($F$14:$F$26,$F$28:$F$33,$F$35:$F$36,$F$41))</f>
        <v>-533.82179022363027</v>
      </c>
      <c r="JOU88" s="294">
        <f>(JOU$87*$B101+SUM($F$8:$F$10)-((JOU$87*$B101+SUM($F$8:$F$10))/$F$11*$F$40)-($F$27*JOU$87/$D$7)-SUM($F$14:$F$26,$F$28:$F$33,$F$35:$F$36,$F$41))</f>
        <v>-533.82179022363027</v>
      </c>
      <c r="JOV88" s="294">
        <f>(JOV$87*$B101+SUM($F$8:$F$10)-((JOV$87*$B101+SUM($F$8:$F$10))/$F$11*$F$40)-($F$27*JOV$87/$D$7)-SUM($F$14:$F$26,$F$28:$F$33,$F$35:$F$36,$F$41))</f>
        <v>-533.82179022363027</v>
      </c>
      <c r="JOW88" s="294">
        <f>(JOW$87*$B101+SUM($F$8:$F$10)-((JOW$87*$B101+SUM($F$8:$F$10))/$F$11*$F$40)-($F$27*JOW$87/$D$7)-SUM($F$14:$F$26,$F$28:$F$33,$F$35:$F$36,$F$41))</f>
        <v>-533.82179022363027</v>
      </c>
      <c r="JOX88" s="294">
        <f>(JOX$87*$B101+SUM($F$8:$F$10)-((JOX$87*$B101+SUM($F$8:$F$10))/$F$11*$F$40)-($F$27*JOX$87/$D$7)-SUM($F$14:$F$26,$F$28:$F$33,$F$35:$F$36,$F$41))</f>
        <v>-533.82179022363027</v>
      </c>
      <c r="JOY88" s="294">
        <f>(JOY$87*$B101+SUM($F$8:$F$10)-((JOY$87*$B101+SUM($F$8:$F$10))/$F$11*$F$40)-($F$27*JOY$87/$D$7)-SUM($F$14:$F$26,$F$28:$F$33,$F$35:$F$36,$F$41))</f>
        <v>-533.82179022363027</v>
      </c>
      <c r="JOZ88" s="294">
        <f>(JOZ$87*$B101+SUM($F$8:$F$10)-((JOZ$87*$B101+SUM($F$8:$F$10))/$F$11*$F$40)-($F$27*JOZ$87/$D$7)-SUM($F$14:$F$26,$F$28:$F$33,$F$35:$F$36,$F$41))</f>
        <v>-533.82179022363027</v>
      </c>
      <c r="JPA88" s="294">
        <f>(JPA$87*$B101+SUM($F$8:$F$10)-((JPA$87*$B101+SUM($F$8:$F$10))/$F$11*$F$40)-($F$27*JPA$87/$D$7)-SUM($F$14:$F$26,$F$28:$F$33,$F$35:$F$36,$F$41))</f>
        <v>-533.82179022363027</v>
      </c>
      <c r="JPB88" s="294">
        <f>(JPB$87*$B101+SUM($F$8:$F$10)-((JPB$87*$B101+SUM($F$8:$F$10))/$F$11*$F$40)-($F$27*JPB$87/$D$7)-SUM($F$14:$F$26,$F$28:$F$33,$F$35:$F$36,$F$41))</f>
        <v>-533.82179022363027</v>
      </c>
      <c r="JPC88" s="294">
        <f>(JPC$87*$B101+SUM($F$8:$F$10)-((JPC$87*$B101+SUM($F$8:$F$10))/$F$11*$F$40)-($F$27*JPC$87/$D$7)-SUM($F$14:$F$26,$F$28:$F$33,$F$35:$F$36,$F$41))</f>
        <v>-533.82179022363027</v>
      </c>
      <c r="JPD88" s="294">
        <f>(JPD$87*$B101+SUM($F$8:$F$10)-((JPD$87*$B101+SUM($F$8:$F$10))/$F$11*$F$40)-($F$27*JPD$87/$D$7)-SUM($F$14:$F$26,$F$28:$F$33,$F$35:$F$36,$F$41))</f>
        <v>-533.82179022363027</v>
      </c>
      <c r="JPE88" s="294">
        <f>(JPE$87*$B101+SUM($F$8:$F$10)-((JPE$87*$B101+SUM($F$8:$F$10))/$F$11*$F$40)-($F$27*JPE$87/$D$7)-SUM($F$14:$F$26,$F$28:$F$33,$F$35:$F$36,$F$41))</f>
        <v>-533.82179022363027</v>
      </c>
      <c r="JPF88" s="294">
        <f>(JPF$87*$B101+SUM($F$8:$F$10)-((JPF$87*$B101+SUM($F$8:$F$10))/$F$11*$F$40)-($F$27*JPF$87/$D$7)-SUM($F$14:$F$26,$F$28:$F$33,$F$35:$F$36,$F$41))</f>
        <v>-533.82179022363027</v>
      </c>
      <c r="JPG88" s="294">
        <f>(JPG$87*$B101+SUM($F$8:$F$10)-((JPG$87*$B101+SUM($F$8:$F$10))/$F$11*$F$40)-($F$27*JPG$87/$D$7)-SUM($F$14:$F$26,$F$28:$F$33,$F$35:$F$36,$F$41))</f>
        <v>-533.82179022363027</v>
      </c>
      <c r="JPH88" s="294">
        <f>(JPH$87*$B101+SUM($F$8:$F$10)-((JPH$87*$B101+SUM($F$8:$F$10))/$F$11*$F$40)-($F$27*JPH$87/$D$7)-SUM($F$14:$F$26,$F$28:$F$33,$F$35:$F$36,$F$41))</f>
        <v>-533.82179022363027</v>
      </c>
      <c r="JPI88" s="294">
        <f>(JPI$87*$B101+SUM($F$8:$F$10)-((JPI$87*$B101+SUM($F$8:$F$10))/$F$11*$F$40)-($F$27*JPI$87/$D$7)-SUM($F$14:$F$26,$F$28:$F$33,$F$35:$F$36,$F$41))</f>
        <v>-533.82179022363027</v>
      </c>
      <c r="JPJ88" s="294">
        <f>(JPJ$87*$B101+SUM($F$8:$F$10)-((JPJ$87*$B101+SUM($F$8:$F$10))/$F$11*$F$40)-($F$27*JPJ$87/$D$7)-SUM($F$14:$F$26,$F$28:$F$33,$F$35:$F$36,$F$41))</f>
        <v>-533.82179022363027</v>
      </c>
      <c r="JPK88" s="294">
        <f>(JPK$87*$B101+SUM($F$8:$F$10)-((JPK$87*$B101+SUM($F$8:$F$10))/$F$11*$F$40)-($F$27*JPK$87/$D$7)-SUM($F$14:$F$26,$F$28:$F$33,$F$35:$F$36,$F$41))</f>
        <v>-533.82179022363027</v>
      </c>
      <c r="JPL88" s="294">
        <f>(JPL$87*$B101+SUM($F$8:$F$10)-((JPL$87*$B101+SUM($F$8:$F$10))/$F$11*$F$40)-($F$27*JPL$87/$D$7)-SUM($F$14:$F$26,$F$28:$F$33,$F$35:$F$36,$F$41))</f>
        <v>-533.82179022363027</v>
      </c>
      <c r="JPM88" s="294">
        <f>(JPM$87*$B101+SUM($F$8:$F$10)-((JPM$87*$B101+SUM($F$8:$F$10))/$F$11*$F$40)-($F$27*JPM$87/$D$7)-SUM($F$14:$F$26,$F$28:$F$33,$F$35:$F$36,$F$41))</f>
        <v>-533.82179022363027</v>
      </c>
      <c r="JPN88" s="294">
        <f>(JPN$87*$B101+SUM($F$8:$F$10)-((JPN$87*$B101+SUM($F$8:$F$10))/$F$11*$F$40)-($F$27*JPN$87/$D$7)-SUM($F$14:$F$26,$F$28:$F$33,$F$35:$F$36,$F$41))</f>
        <v>-533.82179022363027</v>
      </c>
      <c r="JPO88" s="294">
        <f>(JPO$87*$B101+SUM($F$8:$F$10)-((JPO$87*$B101+SUM($F$8:$F$10))/$F$11*$F$40)-($F$27*JPO$87/$D$7)-SUM($F$14:$F$26,$F$28:$F$33,$F$35:$F$36,$F$41))</f>
        <v>-533.82179022363027</v>
      </c>
      <c r="JPP88" s="294">
        <f>(JPP$87*$B101+SUM($F$8:$F$10)-((JPP$87*$B101+SUM($F$8:$F$10))/$F$11*$F$40)-($F$27*JPP$87/$D$7)-SUM($F$14:$F$26,$F$28:$F$33,$F$35:$F$36,$F$41))</f>
        <v>-533.82179022363027</v>
      </c>
      <c r="JPQ88" s="294">
        <f>(JPQ$87*$B101+SUM($F$8:$F$10)-((JPQ$87*$B101+SUM($F$8:$F$10))/$F$11*$F$40)-($F$27*JPQ$87/$D$7)-SUM($F$14:$F$26,$F$28:$F$33,$F$35:$F$36,$F$41))</f>
        <v>-533.82179022363027</v>
      </c>
      <c r="JPR88" s="294">
        <f>(JPR$87*$B101+SUM($F$8:$F$10)-((JPR$87*$B101+SUM($F$8:$F$10))/$F$11*$F$40)-($F$27*JPR$87/$D$7)-SUM($F$14:$F$26,$F$28:$F$33,$F$35:$F$36,$F$41))</f>
        <v>-533.82179022363027</v>
      </c>
      <c r="JPS88" s="294">
        <f>(JPS$87*$B101+SUM($F$8:$F$10)-((JPS$87*$B101+SUM($F$8:$F$10))/$F$11*$F$40)-($F$27*JPS$87/$D$7)-SUM($F$14:$F$26,$F$28:$F$33,$F$35:$F$36,$F$41))</f>
        <v>-533.82179022363027</v>
      </c>
      <c r="JPT88" s="294">
        <f>(JPT$87*$B101+SUM($F$8:$F$10)-((JPT$87*$B101+SUM($F$8:$F$10))/$F$11*$F$40)-($F$27*JPT$87/$D$7)-SUM($F$14:$F$26,$F$28:$F$33,$F$35:$F$36,$F$41))</f>
        <v>-533.82179022363027</v>
      </c>
      <c r="JPU88" s="294">
        <f>(JPU$87*$B101+SUM($F$8:$F$10)-((JPU$87*$B101+SUM($F$8:$F$10))/$F$11*$F$40)-($F$27*JPU$87/$D$7)-SUM($F$14:$F$26,$F$28:$F$33,$F$35:$F$36,$F$41))</f>
        <v>-533.82179022363027</v>
      </c>
      <c r="JPV88" s="294">
        <f>(JPV$87*$B101+SUM($F$8:$F$10)-((JPV$87*$B101+SUM($F$8:$F$10))/$F$11*$F$40)-($F$27*JPV$87/$D$7)-SUM($F$14:$F$26,$F$28:$F$33,$F$35:$F$36,$F$41))</f>
        <v>-533.82179022363027</v>
      </c>
      <c r="JPW88" s="294">
        <f>(JPW$87*$B101+SUM($F$8:$F$10)-((JPW$87*$B101+SUM($F$8:$F$10))/$F$11*$F$40)-($F$27*JPW$87/$D$7)-SUM($F$14:$F$26,$F$28:$F$33,$F$35:$F$36,$F$41))</f>
        <v>-533.82179022363027</v>
      </c>
      <c r="JPX88" s="294">
        <f>(JPX$87*$B101+SUM($F$8:$F$10)-((JPX$87*$B101+SUM($F$8:$F$10))/$F$11*$F$40)-($F$27*JPX$87/$D$7)-SUM($F$14:$F$26,$F$28:$F$33,$F$35:$F$36,$F$41))</f>
        <v>-533.82179022363027</v>
      </c>
      <c r="JPY88" s="294">
        <f>(JPY$87*$B101+SUM($F$8:$F$10)-((JPY$87*$B101+SUM($F$8:$F$10))/$F$11*$F$40)-($F$27*JPY$87/$D$7)-SUM($F$14:$F$26,$F$28:$F$33,$F$35:$F$36,$F$41))</f>
        <v>-533.82179022363027</v>
      </c>
      <c r="JPZ88" s="294">
        <f>(JPZ$87*$B101+SUM($F$8:$F$10)-((JPZ$87*$B101+SUM($F$8:$F$10))/$F$11*$F$40)-($F$27*JPZ$87/$D$7)-SUM($F$14:$F$26,$F$28:$F$33,$F$35:$F$36,$F$41))</f>
        <v>-533.82179022363027</v>
      </c>
      <c r="JQA88" s="294">
        <f>(JQA$87*$B101+SUM($F$8:$F$10)-((JQA$87*$B101+SUM($F$8:$F$10))/$F$11*$F$40)-($F$27*JQA$87/$D$7)-SUM($F$14:$F$26,$F$28:$F$33,$F$35:$F$36,$F$41))</f>
        <v>-533.82179022363027</v>
      </c>
      <c r="JQB88" s="294">
        <f>(JQB$87*$B101+SUM($F$8:$F$10)-((JQB$87*$B101+SUM($F$8:$F$10))/$F$11*$F$40)-($F$27*JQB$87/$D$7)-SUM($F$14:$F$26,$F$28:$F$33,$F$35:$F$36,$F$41))</f>
        <v>-533.82179022363027</v>
      </c>
      <c r="JQC88" s="294">
        <f>(JQC$87*$B101+SUM($F$8:$F$10)-((JQC$87*$B101+SUM($F$8:$F$10))/$F$11*$F$40)-($F$27*JQC$87/$D$7)-SUM($F$14:$F$26,$F$28:$F$33,$F$35:$F$36,$F$41))</f>
        <v>-533.82179022363027</v>
      </c>
      <c r="JQD88" s="294">
        <f>(JQD$87*$B101+SUM($F$8:$F$10)-((JQD$87*$B101+SUM($F$8:$F$10))/$F$11*$F$40)-($F$27*JQD$87/$D$7)-SUM($F$14:$F$26,$F$28:$F$33,$F$35:$F$36,$F$41))</f>
        <v>-533.82179022363027</v>
      </c>
      <c r="JQE88" s="294">
        <f>(JQE$87*$B101+SUM($F$8:$F$10)-((JQE$87*$B101+SUM($F$8:$F$10))/$F$11*$F$40)-($F$27*JQE$87/$D$7)-SUM($F$14:$F$26,$F$28:$F$33,$F$35:$F$36,$F$41))</f>
        <v>-533.82179022363027</v>
      </c>
      <c r="JQF88" s="294">
        <f>(JQF$87*$B101+SUM($F$8:$F$10)-((JQF$87*$B101+SUM($F$8:$F$10))/$F$11*$F$40)-($F$27*JQF$87/$D$7)-SUM($F$14:$F$26,$F$28:$F$33,$F$35:$F$36,$F$41))</f>
        <v>-533.82179022363027</v>
      </c>
      <c r="JQG88" s="294">
        <f>(JQG$87*$B101+SUM($F$8:$F$10)-((JQG$87*$B101+SUM($F$8:$F$10))/$F$11*$F$40)-($F$27*JQG$87/$D$7)-SUM($F$14:$F$26,$F$28:$F$33,$F$35:$F$36,$F$41))</f>
        <v>-533.82179022363027</v>
      </c>
      <c r="JQH88" s="294">
        <f>(JQH$87*$B101+SUM($F$8:$F$10)-((JQH$87*$B101+SUM($F$8:$F$10))/$F$11*$F$40)-($F$27*JQH$87/$D$7)-SUM($F$14:$F$26,$F$28:$F$33,$F$35:$F$36,$F$41))</f>
        <v>-533.82179022363027</v>
      </c>
      <c r="JQI88" s="294">
        <f>(JQI$87*$B101+SUM($F$8:$F$10)-((JQI$87*$B101+SUM($F$8:$F$10))/$F$11*$F$40)-($F$27*JQI$87/$D$7)-SUM($F$14:$F$26,$F$28:$F$33,$F$35:$F$36,$F$41))</f>
        <v>-533.82179022363027</v>
      </c>
      <c r="JQJ88" s="294">
        <f>(JQJ$87*$B101+SUM($F$8:$F$10)-((JQJ$87*$B101+SUM($F$8:$F$10))/$F$11*$F$40)-($F$27*JQJ$87/$D$7)-SUM($F$14:$F$26,$F$28:$F$33,$F$35:$F$36,$F$41))</f>
        <v>-533.82179022363027</v>
      </c>
      <c r="JQK88" s="294">
        <f>(JQK$87*$B101+SUM($F$8:$F$10)-((JQK$87*$B101+SUM($F$8:$F$10))/$F$11*$F$40)-($F$27*JQK$87/$D$7)-SUM($F$14:$F$26,$F$28:$F$33,$F$35:$F$36,$F$41))</f>
        <v>-533.82179022363027</v>
      </c>
      <c r="JQL88" s="294">
        <f>(JQL$87*$B101+SUM($F$8:$F$10)-((JQL$87*$B101+SUM($F$8:$F$10))/$F$11*$F$40)-($F$27*JQL$87/$D$7)-SUM($F$14:$F$26,$F$28:$F$33,$F$35:$F$36,$F$41))</f>
        <v>-533.82179022363027</v>
      </c>
      <c r="JQM88" s="294">
        <f>(JQM$87*$B101+SUM($F$8:$F$10)-((JQM$87*$B101+SUM($F$8:$F$10))/$F$11*$F$40)-($F$27*JQM$87/$D$7)-SUM($F$14:$F$26,$F$28:$F$33,$F$35:$F$36,$F$41))</f>
        <v>-533.82179022363027</v>
      </c>
      <c r="JQN88" s="294">
        <f>(JQN$87*$B101+SUM($F$8:$F$10)-((JQN$87*$B101+SUM($F$8:$F$10))/$F$11*$F$40)-($F$27*JQN$87/$D$7)-SUM($F$14:$F$26,$F$28:$F$33,$F$35:$F$36,$F$41))</f>
        <v>-533.82179022363027</v>
      </c>
      <c r="JQO88" s="294">
        <f>(JQO$87*$B101+SUM($F$8:$F$10)-((JQO$87*$B101+SUM($F$8:$F$10))/$F$11*$F$40)-($F$27*JQO$87/$D$7)-SUM($F$14:$F$26,$F$28:$F$33,$F$35:$F$36,$F$41))</f>
        <v>-533.82179022363027</v>
      </c>
      <c r="JQP88" s="294">
        <f>(JQP$87*$B101+SUM($F$8:$F$10)-((JQP$87*$B101+SUM($F$8:$F$10))/$F$11*$F$40)-($F$27*JQP$87/$D$7)-SUM($F$14:$F$26,$F$28:$F$33,$F$35:$F$36,$F$41))</f>
        <v>-533.82179022363027</v>
      </c>
      <c r="JQQ88" s="294">
        <f>(JQQ$87*$B101+SUM($F$8:$F$10)-((JQQ$87*$B101+SUM($F$8:$F$10))/$F$11*$F$40)-($F$27*JQQ$87/$D$7)-SUM($F$14:$F$26,$F$28:$F$33,$F$35:$F$36,$F$41))</f>
        <v>-533.82179022363027</v>
      </c>
      <c r="JQR88" s="294">
        <f>(JQR$87*$B101+SUM($F$8:$F$10)-((JQR$87*$B101+SUM($F$8:$F$10))/$F$11*$F$40)-($F$27*JQR$87/$D$7)-SUM($F$14:$F$26,$F$28:$F$33,$F$35:$F$36,$F$41))</f>
        <v>-533.82179022363027</v>
      </c>
      <c r="JQS88" s="294">
        <f>(JQS$87*$B101+SUM($F$8:$F$10)-((JQS$87*$B101+SUM($F$8:$F$10))/$F$11*$F$40)-($F$27*JQS$87/$D$7)-SUM($F$14:$F$26,$F$28:$F$33,$F$35:$F$36,$F$41))</f>
        <v>-533.82179022363027</v>
      </c>
      <c r="JQT88" s="294">
        <f>(JQT$87*$B101+SUM($F$8:$F$10)-((JQT$87*$B101+SUM($F$8:$F$10))/$F$11*$F$40)-($F$27*JQT$87/$D$7)-SUM($F$14:$F$26,$F$28:$F$33,$F$35:$F$36,$F$41))</f>
        <v>-533.82179022363027</v>
      </c>
      <c r="JQU88" s="294">
        <f>(JQU$87*$B101+SUM($F$8:$F$10)-((JQU$87*$B101+SUM($F$8:$F$10))/$F$11*$F$40)-($F$27*JQU$87/$D$7)-SUM($F$14:$F$26,$F$28:$F$33,$F$35:$F$36,$F$41))</f>
        <v>-533.82179022363027</v>
      </c>
      <c r="JQV88" s="294">
        <f>(JQV$87*$B101+SUM($F$8:$F$10)-((JQV$87*$B101+SUM($F$8:$F$10))/$F$11*$F$40)-($F$27*JQV$87/$D$7)-SUM($F$14:$F$26,$F$28:$F$33,$F$35:$F$36,$F$41))</f>
        <v>-533.82179022363027</v>
      </c>
      <c r="JQW88" s="294">
        <f>(JQW$87*$B101+SUM($F$8:$F$10)-((JQW$87*$B101+SUM($F$8:$F$10))/$F$11*$F$40)-($F$27*JQW$87/$D$7)-SUM($F$14:$F$26,$F$28:$F$33,$F$35:$F$36,$F$41))</f>
        <v>-533.82179022363027</v>
      </c>
      <c r="JQX88" s="294">
        <f>(JQX$87*$B101+SUM($F$8:$F$10)-((JQX$87*$B101+SUM($F$8:$F$10))/$F$11*$F$40)-($F$27*JQX$87/$D$7)-SUM($F$14:$F$26,$F$28:$F$33,$F$35:$F$36,$F$41))</f>
        <v>-533.82179022363027</v>
      </c>
      <c r="JQY88" s="294">
        <f>(JQY$87*$B101+SUM($F$8:$F$10)-((JQY$87*$B101+SUM($F$8:$F$10))/$F$11*$F$40)-($F$27*JQY$87/$D$7)-SUM($F$14:$F$26,$F$28:$F$33,$F$35:$F$36,$F$41))</f>
        <v>-533.82179022363027</v>
      </c>
      <c r="JQZ88" s="294">
        <f>(JQZ$87*$B101+SUM($F$8:$F$10)-((JQZ$87*$B101+SUM($F$8:$F$10))/$F$11*$F$40)-($F$27*JQZ$87/$D$7)-SUM($F$14:$F$26,$F$28:$F$33,$F$35:$F$36,$F$41))</f>
        <v>-533.82179022363027</v>
      </c>
      <c r="JRA88" s="294">
        <f>(JRA$87*$B101+SUM($F$8:$F$10)-((JRA$87*$B101+SUM($F$8:$F$10))/$F$11*$F$40)-($F$27*JRA$87/$D$7)-SUM($F$14:$F$26,$F$28:$F$33,$F$35:$F$36,$F$41))</f>
        <v>-533.82179022363027</v>
      </c>
      <c r="JRB88" s="294">
        <f>(JRB$87*$B101+SUM($F$8:$F$10)-((JRB$87*$B101+SUM($F$8:$F$10))/$F$11*$F$40)-($F$27*JRB$87/$D$7)-SUM($F$14:$F$26,$F$28:$F$33,$F$35:$F$36,$F$41))</f>
        <v>-533.82179022363027</v>
      </c>
      <c r="JRC88" s="294">
        <f>(JRC$87*$B101+SUM($F$8:$F$10)-((JRC$87*$B101+SUM($F$8:$F$10))/$F$11*$F$40)-($F$27*JRC$87/$D$7)-SUM($F$14:$F$26,$F$28:$F$33,$F$35:$F$36,$F$41))</f>
        <v>-533.82179022363027</v>
      </c>
      <c r="JRD88" s="294">
        <f>(JRD$87*$B101+SUM($F$8:$F$10)-((JRD$87*$B101+SUM($F$8:$F$10))/$F$11*$F$40)-($F$27*JRD$87/$D$7)-SUM($F$14:$F$26,$F$28:$F$33,$F$35:$F$36,$F$41))</f>
        <v>-533.82179022363027</v>
      </c>
      <c r="JRE88" s="294">
        <f>(JRE$87*$B101+SUM($F$8:$F$10)-((JRE$87*$B101+SUM($F$8:$F$10))/$F$11*$F$40)-($F$27*JRE$87/$D$7)-SUM($F$14:$F$26,$F$28:$F$33,$F$35:$F$36,$F$41))</f>
        <v>-533.82179022363027</v>
      </c>
      <c r="JRF88" s="294">
        <f>(JRF$87*$B101+SUM($F$8:$F$10)-((JRF$87*$B101+SUM($F$8:$F$10))/$F$11*$F$40)-($F$27*JRF$87/$D$7)-SUM($F$14:$F$26,$F$28:$F$33,$F$35:$F$36,$F$41))</f>
        <v>-533.82179022363027</v>
      </c>
      <c r="JRG88" s="294">
        <f>(JRG$87*$B101+SUM($F$8:$F$10)-((JRG$87*$B101+SUM($F$8:$F$10))/$F$11*$F$40)-($F$27*JRG$87/$D$7)-SUM($F$14:$F$26,$F$28:$F$33,$F$35:$F$36,$F$41))</f>
        <v>-533.82179022363027</v>
      </c>
      <c r="JRH88" s="294">
        <f>(JRH$87*$B101+SUM($F$8:$F$10)-((JRH$87*$B101+SUM($F$8:$F$10))/$F$11*$F$40)-($F$27*JRH$87/$D$7)-SUM($F$14:$F$26,$F$28:$F$33,$F$35:$F$36,$F$41))</f>
        <v>-533.82179022363027</v>
      </c>
      <c r="JRI88" s="294">
        <f>(JRI$87*$B101+SUM($F$8:$F$10)-((JRI$87*$B101+SUM($F$8:$F$10))/$F$11*$F$40)-($F$27*JRI$87/$D$7)-SUM($F$14:$F$26,$F$28:$F$33,$F$35:$F$36,$F$41))</f>
        <v>-533.82179022363027</v>
      </c>
      <c r="JRJ88" s="294">
        <f>(JRJ$87*$B101+SUM($F$8:$F$10)-((JRJ$87*$B101+SUM($F$8:$F$10))/$F$11*$F$40)-($F$27*JRJ$87/$D$7)-SUM($F$14:$F$26,$F$28:$F$33,$F$35:$F$36,$F$41))</f>
        <v>-533.82179022363027</v>
      </c>
      <c r="JRK88" s="294">
        <f>(JRK$87*$B101+SUM($F$8:$F$10)-((JRK$87*$B101+SUM($F$8:$F$10))/$F$11*$F$40)-($F$27*JRK$87/$D$7)-SUM($F$14:$F$26,$F$28:$F$33,$F$35:$F$36,$F$41))</f>
        <v>-533.82179022363027</v>
      </c>
      <c r="JRL88" s="294">
        <f>(JRL$87*$B101+SUM($F$8:$F$10)-((JRL$87*$B101+SUM($F$8:$F$10))/$F$11*$F$40)-($F$27*JRL$87/$D$7)-SUM($F$14:$F$26,$F$28:$F$33,$F$35:$F$36,$F$41))</f>
        <v>-533.82179022363027</v>
      </c>
      <c r="JRM88" s="294">
        <f>(JRM$87*$B101+SUM($F$8:$F$10)-((JRM$87*$B101+SUM($F$8:$F$10))/$F$11*$F$40)-($F$27*JRM$87/$D$7)-SUM($F$14:$F$26,$F$28:$F$33,$F$35:$F$36,$F$41))</f>
        <v>-533.82179022363027</v>
      </c>
      <c r="JRN88" s="294">
        <f>(JRN$87*$B101+SUM($F$8:$F$10)-((JRN$87*$B101+SUM($F$8:$F$10))/$F$11*$F$40)-($F$27*JRN$87/$D$7)-SUM($F$14:$F$26,$F$28:$F$33,$F$35:$F$36,$F$41))</f>
        <v>-533.82179022363027</v>
      </c>
      <c r="JRO88" s="294">
        <f>(JRO$87*$B101+SUM($F$8:$F$10)-((JRO$87*$B101+SUM($F$8:$F$10))/$F$11*$F$40)-($F$27*JRO$87/$D$7)-SUM($F$14:$F$26,$F$28:$F$33,$F$35:$F$36,$F$41))</f>
        <v>-533.82179022363027</v>
      </c>
      <c r="JRP88" s="294">
        <f>(JRP$87*$B101+SUM($F$8:$F$10)-((JRP$87*$B101+SUM($F$8:$F$10))/$F$11*$F$40)-($F$27*JRP$87/$D$7)-SUM($F$14:$F$26,$F$28:$F$33,$F$35:$F$36,$F$41))</f>
        <v>-533.82179022363027</v>
      </c>
      <c r="JRQ88" s="294">
        <f>(JRQ$87*$B101+SUM($F$8:$F$10)-((JRQ$87*$B101+SUM($F$8:$F$10))/$F$11*$F$40)-($F$27*JRQ$87/$D$7)-SUM($F$14:$F$26,$F$28:$F$33,$F$35:$F$36,$F$41))</f>
        <v>-533.82179022363027</v>
      </c>
      <c r="JRR88" s="294">
        <f>(JRR$87*$B101+SUM($F$8:$F$10)-((JRR$87*$B101+SUM($F$8:$F$10))/$F$11*$F$40)-($F$27*JRR$87/$D$7)-SUM($F$14:$F$26,$F$28:$F$33,$F$35:$F$36,$F$41))</f>
        <v>-533.82179022363027</v>
      </c>
      <c r="JRS88" s="294">
        <f>(JRS$87*$B101+SUM($F$8:$F$10)-((JRS$87*$B101+SUM($F$8:$F$10))/$F$11*$F$40)-($F$27*JRS$87/$D$7)-SUM($F$14:$F$26,$F$28:$F$33,$F$35:$F$36,$F$41))</f>
        <v>-533.82179022363027</v>
      </c>
      <c r="JRT88" s="294">
        <f>(JRT$87*$B101+SUM($F$8:$F$10)-((JRT$87*$B101+SUM($F$8:$F$10))/$F$11*$F$40)-($F$27*JRT$87/$D$7)-SUM($F$14:$F$26,$F$28:$F$33,$F$35:$F$36,$F$41))</f>
        <v>-533.82179022363027</v>
      </c>
      <c r="JRU88" s="294">
        <f>(JRU$87*$B101+SUM($F$8:$F$10)-((JRU$87*$B101+SUM($F$8:$F$10))/$F$11*$F$40)-($F$27*JRU$87/$D$7)-SUM($F$14:$F$26,$F$28:$F$33,$F$35:$F$36,$F$41))</f>
        <v>-533.82179022363027</v>
      </c>
      <c r="JRV88" s="294">
        <f>(JRV$87*$B101+SUM($F$8:$F$10)-((JRV$87*$B101+SUM($F$8:$F$10))/$F$11*$F$40)-($F$27*JRV$87/$D$7)-SUM($F$14:$F$26,$F$28:$F$33,$F$35:$F$36,$F$41))</f>
        <v>-533.82179022363027</v>
      </c>
      <c r="JRW88" s="294">
        <f>(JRW$87*$B101+SUM($F$8:$F$10)-((JRW$87*$B101+SUM($F$8:$F$10))/$F$11*$F$40)-($F$27*JRW$87/$D$7)-SUM($F$14:$F$26,$F$28:$F$33,$F$35:$F$36,$F$41))</f>
        <v>-533.82179022363027</v>
      </c>
      <c r="JRX88" s="294">
        <f>(JRX$87*$B101+SUM($F$8:$F$10)-((JRX$87*$B101+SUM($F$8:$F$10))/$F$11*$F$40)-($F$27*JRX$87/$D$7)-SUM($F$14:$F$26,$F$28:$F$33,$F$35:$F$36,$F$41))</f>
        <v>-533.82179022363027</v>
      </c>
      <c r="JRY88" s="294">
        <f>(JRY$87*$B101+SUM($F$8:$F$10)-((JRY$87*$B101+SUM($F$8:$F$10))/$F$11*$F$40)-($F$27*JRY$87/$D$7)-SUM($F$14:$F$26,$F$28:$F$33,$F$35:$F$36,$F$41))</f>
        <v>-533.82179022363027</v>
      </c>
      <c r="JRZ88" s="294">
        <f>(JRZ$87*$B101+SUM($F$8:$F$10)-((JRZ$87*$B101+SUM($F$8:$F$10))/$F$11*$F$40)-($F$27*JRZ$87/$D$7)-SUM($F$14:$F$26,$F$28:$F$33,$F$35:$F$36,$F$41))</f>
        <v>-533.82179022363027</v>
      </c>
      <c r="JSA88" s="294">
        <f>(JSA$87*$B101+SUM($F$8:$F$10)-((JSA$87*$B101+SUM($F$8:$F$10))/$F$11*$F$40)-($F$27*JSA$87/$D$7)-SUM($F$14:$F$26,$F$28:$F$33,$F$35:$F$36,$F$41))</f>
        <v>-533.82179022363027</v>
      </c>
      <c r="JSB88" s="294">
        <f>(JSB$87*$B101+SUM($F$8:$F$10)-((JSB$87*$B101+SUM($F$8:$F$10))/$F$11*$F$40)-($F$27*JSB$87/$D$7)-SUM($F$14:$F$26,$F$28:$F$33,$F$35:$F$36,$F$41))</f>
        <v>-533.82179022363027</v>
      </c>
      <c r="JSC88" s="294">
        <f>(JSC$87*$B101+SUM($F$8:$F$10)-((JSC$87*$B101+SUM($F$8:$F$10))/$F$11*$F$40)-($F$27*JSC$87/$D$7)-SUM($F$14:$F$26,$F$28:$F$33,$F$35:$F$36,$F$41))</f>
        <v>-533.82179022363027</v>
      </c>
      <c r="JSD88" s="294">
        <f>(JSD$87*$B101+SUM($F$8:$F$10)-((JSD$87*$B101+SUM($F$8:$F$10))/$F$11*$F$40)-($F$27*JSD$87/$D$7)-SUM($F$14:$F$26,$F$28:$F$33,$F$35:$F$36,$F$41))</f>
        <v>-533.82179022363027</v>
      </c>
      <c r="JSE88" s="294">
        <f>(JSE$87*$B101+SUM($F$8:$F$10)-((JSE$87*$B101+SUM($F$8:$F$10))/$F$11*$F$40)-($F$27*JSE$87/$D$7)-SUM($F$14:$F$26,$F$28:$F$33,$F$35:$F$36,$F$41))</f>
        <v>-533.82179022363027</v>
      </c>
      <c r="JSF88" s="294">
        <f>(JSF$87*$B101+SUM($F$8:$F$10)-((JSF$87*$B101+SUM($F$8:$F$10))/$F$11*$F$40)-($F$27*JSF$87/$D$7)-SUM($F$14:$F$26,$F$28:$F$33,$F$35:$F$36,$F$41))</f>
        <v>-533.82179022363027</v>
      </c>
      <c r="JSG88" s="294">
        <f>(JSG$87*$B101+SUM($F$8:$F$10)-((JSG$87*$B101+SUM($F$8:$F$10))/$F$11*$F$40)-($F$27*JSG$87/$D$7)-SUM($F$14:$F$26,$F$28:$F$33,$F$35:$F$36,$F$41))</f>
        <v>-533.82179022363027</v>
      </c>
      <c r="JSH88" s="294">
        <f>(JSH$87*$B101+SUM($F$8:$F$10)-((JSH$87*$B101+SUM($F$8:$F$10))/$F$11*$F$40)-($F$27*JSH$87/$D$7)-SUM($F$14:$F$26,$F$28:$F$33,$F$35:$F$36,$F$41))</f>
        <v>-533.82179022363027</v>
      </c>
      <c r="JSI88" s="294">
        <f>(JSI$87*$B101+SUM($F$8:$F$10)-((JSI$87*$B101+SUM($F$8:$F$10))/$F$11*$F$40)-($F$27*JSI$87/$D$7)-SUM($F$14:$F$26,$F$28:$F$33,$F$35:$F$36,$F$41))</f>
        <v>-533.82179022363027</v>
      </c>
      <c r="JSJ88" s="294">
        <f>(JSJ$87*$B101+SUM($F$8:$F$10)-((JSJ$87*$B101+SUM($F$8:$F$10))/$F$11*$F$40)-($F$27*JSJ$87/$D$7)-SUM($F$14:$F$26,$F$28:$F$33,$F$35:$F$36,$F$41))</f>
        <v>-533.82179022363027</v>
      </c>
      <c r="JSK88" s="294">
        <f>(JSK$87*$B101+SUM($F$8:$F$10)-((JSK$87*$B101+SUM($F$8:$F$10))/$F$11*$F$40)-($F$27*JSK$87/$D$7)-SUM($F$14:$F$26,$F$28:$F$33,$F$35:$F$36,$F$41))</f>
        <v>-533.82179022363027</v>
      </c>
      <c r="JSL88" s="294">
        <f>(JSL$87*$B101+SUM($F$8:$F$10)-((JSL$87*$B101+SUM($F$8:$F$10))/$F$11*$F$40)-($F$27*JSL$87/$D$7)-SUM($F$14:$F$26,$F$28:$F$33,$F$35:$F$36,$F$41))</f>
        <v>-533.82179022363027</v>
      </c>
      <c r="JSM88" s="294">
        <f>(JSM$87*$B101+SUM($F$8:$F$10)-((JSM$87*$B101+SUM($F$8:$F$10))/$F$11*$F$40)-($F$27*JSM$87/$D$7)-SUM($F$14:$F$26,$F$28:$F$33,$F$35:$F$36,$F$41))</f>
        <v>-533.82179022363027</v>
      </c>
      <c r="JSN88" s="294">
        <f>(JSN$87*$B101+SUM($F$8:$F$10)-((JSN$87*$B101+SUM($F$8:$F$10))/$F$11*$F$40)-($F$27*JSN$87/$D$7)-SUM($F$14:$F$26,$F$28:$F$33,$F$35:$F$36,$F$41))</f>
        <v>-533.82179022363027</v>
      </c>
      <c r="JSO88" s="294">
        <f>(JSO$87*$B101+SUM($F$8:$F$10)-((JSO$87*$B101+SUM($F$8:$F$10))/$F$11*$F$40)-($F$27*JSO$87/$D$7)-SUM($F$14:$F$26,$F$28:$F$33,$F$35:$F$36,$F$41))</f>
        <v>-533.82179022363027</v>
      </c>
      <c r="JSP88" s="294">
        <f>(JSP$87*$B101+SUM($F$8:$F$10)-((JSP$87*$B101+SUM($F$8:$F$10))/$F$11*$F$40)-($F$27*JSP$87/$D$7)-SUM($F$14:$F$26,$F$28:$F$33,$F$35:$F$36,$F$41))</f>
        <v>-533.82179022363027</v>
      </c>
      <c r="JSQ88" s="294">
        <f>(JSQ$87*$B101+SUM($F$8:$F$10)-((JSQ$87*$B101+SUM($F$8:$F$10))/$F$11*$F$40)-($F$27*JSQ$87/$D$7)-SUM($F$14:$F$26,$F$28:$F$33,$F$35:$F$36,$F$41))</f>
        <v>-533.82179022363027</v>
      </c>
      <c r="JSR88" s="294">
        <f>(JSR$87*$B101+SUM($F$8:$F$10)-((JSR$87*$B101+SUM($F$8:$F$10))/$F$11*$F$40)-($F$27*JSR$87/$D$7)-SUM($F$14:$F$26,$F$28:$F$33,$F$35:$F$36,$F$41))</f>
        <v>-533.82179022363027</v>
      </c>
      <c r="JSS88" s="294">
        <f>(JSS$87*$B101+SUM($F$8:$F$10)-((JSS$87*$B101+SUM($F$8:$F$10))/$F$11*$F$40)-($F$27*JSS$87/$D$7)-SUM($F$14:$F$26,$F$28:$F$33,$F$35:$F$36,$F$41))</f>
        <v>-533.82179022363027</v>
      </c>
      <c r="JST88" s="294">
        <f>(JST$87*$B101+SUM($F$8:$F$10)-((JST$87*$B101+SUM($F$8:$F$10))/$F$11*$F$40)-($F$27*JST$87/$D$7)-SUM($F$14:$F$26,$F$28:$F$33,$F$35:$F$36,$F$41))</f>
        <v>-533.82179022363027</v>
      </c>
      <c r="JSU88" s="294">
        <f>(JSU$87*$B101+SUM($F$8:$F$10)-((JSU$87*$B101+SUM($F$8:$F$10))/$F$11*$F$40)-($F$27*JSU$87/$D$7)-SUM($F$14:$F$26,$F$28:$F$33,$F$35:$F$36,$F$41))</f>
        <v>-533.82179022363027</v>
      </c>
      <c r="JSV88" s="294">
        <f>(JSV$87*$B101+SUM($F$8:$F$10)-((JSV$87*$B101+SUM($F$8:$F$10))/$F$11*$F$40)-($F$27*JSV$87/$D$7)-SUM($F$14:$F$26,$F$28:$F$33,$F$35:$F$36,$F$41))</f>
        <v>-533.82179022363027</v>
      </c>
      <c r="JSW88" s="294">
        <f>(JSW$87*$B101+SUM($F$8:$F$10)-((JSW$87*$B101+SUM($F$8:$F$10))/$F$11*$F$40)-($F$27*JSW$87/$D$7)-SUM($F$14:$F$26,$F$28:$F$33,$F$35:$F$36,$F$41))</f>
        <v>-533.82179022363027</v>
      </c>
      <c r="JSX88" s="294">
        <f>(JSX$87*$B101+SUM($F$8:$F$10)-((JSX$87*$B101+SUM($F$8:$F$10))/$F$11*$F$40)-($F$27*JSX$87/$D$7)-SUM($F$14:$F$26,$F$28:$F$33,$F$35:$F$36,$F$41))</f>
        <v>-533.82179022363027</v>
      </c>
      <c r="JSY88" s="294">
        <f>(JSY$87*$B101+SUM($F$8:$F$10)-((JSY$87*$B101+SUM($F$8:$F$10))/$F$11*$F$40)-($F$27*JSY$87/$D$7)-SUM($F$14:$F$26,$F$28:$F$33,$F$35:$F$36,$F$41))</f>
        <v>-533.82179022363027</v>
      </c>
      <c r="JSZ88" s="294">
        <f>(JSZ$87*$B101+SUM($F$8:$F$10)-((JSZ$87*$B101+SUM($F$8:$F$10))/$F$11*$F$40)-($F$27*JSZ$87/$D$7)-SUM($F$14:$F$26,$F$28:$F$33,$F$35:$F$36,$F$41))</f>
        <v>-533.82179022363027</v>
      </c>
      <c r="JTA88" s="294">
        <f>(JTA$87*$B101+SUM($F$8:$F$10)-((JTA$87*$B101+SUM($F$8:$F$10))/$F$11*$F$40)-($F$27*JTA$87/$D$7)-SUM($F$14:$F$26,$F$28:$F$33,$F$35:$F$36,$F$41))</f>
        <v>-533.82179022363027</v>
      </c>
      <c r="JTB88" s="294">
        <f>(JTB$87*$B101+SUM($F$8:$F$10)-((JTB$87*$B101+SUM($F$8:$F$10))/$F$11*$F$40)-($F$27*JTB$87/$D$7)-SUM($F$14:$F$26,$F$28:$F$33,$F$35:$F$36,$F$41))</f>
        <v>-533.82179022363027</v>
      </c>
      <c r="JTC88" s="294">
        <f>(JTC$87*$B101+SUM($F$8:$F$10)-((JTC$87*$B101+SUM($F$8:$F$10))/$F$11*$F$40)-($F$27*JTC$87/$D$7)-SUM($F$14:$F$26,$F$28:$F$33,$F$35:$F$36,$F$41))</f>
        <v>-533.82179022363027</v>
      </c>
      <c r="JTD88" s="294">
        <f>(JTD$87*$B101+SUM($F$8:$F$10)-((JTD$87*$B101+SUM($F$8:$F$10))/$F$11*$F$40)-($F$27*JTD$87/$D$7)-SUM($F$14:$F$26,$F$28:$F$33,$F$35:$F$36,$F$41))</f>
        <v>-533.82179022363027</v>
      </c>
      <c r="JTE88" s="294">
        <f>(JTE$87*$B101+SUM($F$8:$F$10)-((JTE$87*$B101+SUM($F$8:$F$10))/$F$11*$F$40)-($F$27*JTE$87/$D$7)-SUM($F$14:$F$26,$F$28:$F$33,$F$35:$F$36,$F$41))</f>
        <v>-533.82179022363027</v>
      </c>
      <c r="JTF88" s="294">
        <f>(JTF$87*$B101+SUM($F$8:$F$10)-((JTF$87*$B101+SUM($F$8:$F$10))/$F$11*$F$40)-($F$27*JTF$87/$D$7)-SUM($F$14:$F$26,$F$28:$F$33,$F$35:$F$36,$F$41))</f>
        <v>-533.82179022363027</v>
      </c>
      <c r="JTG88" s="294">
        <f>(JTG$87*$B101+SUM($F$8:$F$10)-((JTG$87*$B101+SUM($F$8:$F$10))/$F$11*$F$40)-($F$27*JTG$87/$D$7)-SUM($F$14:$F$26,$F$28:$F$33,$F$35:$F$36,$F$41))</f>
        <v>-533.82179022363027</v>
      </c>
      <c r="JTH88" s="294">
        <f>(JTH$87*$B101+SUM($F$8:$F$10)-((JTH$87*$B101+SUM($F$8:$F$10))/$F$11*$F$40)-($F$27*JTH$87/$D$7)-SUM($F$14:$F$26,$F$28:$F$33,$F$35:$F$36,$F$41))</f>
        <v>-533.82179022363027</v>
      </c>
      <c r="JTI88" s="294">
        <f>(JTI$87*$B101+SUM($F$8:$F$10)-((JTI$87*$B101+SUM($F$8:$F$10))/$F$11*$F$40)-($F$27*JTI$87/$D$7)-SUM($F$14:$F$26,$F$28:$F$33,$F$35:$F$36,$F$41))</f>
        <v>-533.82179022363027</v>
      </c>
      <c r="JTJ88" s="294">
        <f>(JTJ$87*$B101+SUM($F$8:$F$10)-((JTJ$87*$B101+SUM($F$8:$F$10))/$F$11*$F$40)-($F$27*JTJ$87/$D$7)-SUM($F$14:$F$26,$F$28:$F$33,$F$35:$F$36,$F$41))</f>
        <v>-533.82179022363027</v>
      </c>
      <c r="JTK88" s="294">
        <f>(JTK$87*$B101+SUM($F$8:$F$10)-((JTK$87*$B101+SUM($F$8:$F$10))/$F$11*$F$40)-($F$27*JTK$87/$D$7)-SUM($F$14:$F$26,$F$28:$F$33,$F$35:$F$36,$F$41))</f>
        <v>-533.82179022363027</v>
      </c>
      <c r="JTL88" s="294">
        <f>(JTL$87*$B101+SUM($F$8:$F$10)-((JTL$87*$B101+SUM($F$8:$F$10))/$F$11*$F$40)-($F$27*JTL$87/$D$7)-SUM($F$14:$F$26,$F$28:$F$33,$F$35:$F$36,$F$41))</f>
        <v>-533.82179022363027</v>
      </c>
      <c r="JTM88" s="294">
        <f>(JTM$87*$B101+SUM($F$8:$F$10)-((JTM$87*$B101+SUM($F$8:$F$10))/$F$11*$F$40)-($F$27*JTM$87/$D$7)-SUM($F$14:$F$26,$F$28:$F$33,$F$35:$F$36,$F$41))</f>
        <v>-533.82179022363027</v>
      </c>
      <c r="JTN88" s="294">
        <f>(JTN$87*$B101+SUM($F$8:$F$10)-((JTN$87*$B101+SUM($F$8:$F$10))/$F$11*$F$40)-($F$27*JTN$87/$D$7)-SUM($F$14:$F$26,$F$28:$F$33,$F$35:$F$36,$F$41))</f>
        <v>-533.82179022363027</v>
      </c>
      <c r="JTO88" s="294">
        <f>(JTO$87*$B101+SUM($F$8:$F$10)-((JTO$87*$B101+SUM($F$8:$F$10))/$F$11*$F$40)-($F$27*JTO$87/$D$7)-SUM($F$14:$F$26,$F$28:$F$33,$F$35:$F$36,$F$41))</f>
        <v>-533.82179022363027</v>
      </c>
      <c r="JTP88" s="294">
        <f>(JTP$87*$B101+SUM($F$8:$F$10)-((JTP$87*$B101+SUM($F$8:$F$10))/$F$11*$F$40)-($F$27*JTP$87/$D$7)-SUM($F$14:$F$26,$F$28:$F$33,$F$35:$F$36,$F$41))</f>
        <v>-533.82179022363027</v>
      </c>
      <c r="JTQ88" s="294">
        <f>(JTQ$87*$B101+SUM($F$8:$F$10)-((JTQ$87*$B101+SUM($F$8:$F$10))/$F$11*$F$40)-($F$27*JTQ$87/$D$7)-SUM($F$14:$F$26,$F$28:$F$33,$F$35:$F$36,$F$41))</f>
        <v>-533.82179022363027</v>
      </c>
      <c r="JTR88" s="294">
        <f>(JTR$87*$B101+SUM($F$8:$F$10)-((JTR$87*$B101+SUM($F$8:$F$10))/$F$11*$F$40)-($F$27*JTR$87/$D$7)-SUM($F$14:$F$26,$F$28:$F$33,$F$35:$F$36,$F$41))</f>
        <v>-533.82179022363027</v>
      </c>
      <c r="JTS88" s="294">
        <f>(JTS$87*$B101+SUM($F$8:$F$10)-((JTS$87*$B101+SUM($F$8:$F$10))/$F$11*$F$40)-($F$27*JTS$87/$D$7)-SUM($F$14:$F$26,$F$28:$F$33,$F$35:$F$36,$F$41))</f>
        <v>-533.82179022363027</v>
      </c>
      <c r="JTT88" s="294">
        <f>(JTT$87*$B101+SUM($F$8:$F$10)-((JTT$87*$B101+SUM($F$8:$F$10))/$F$11*$F$40)-($F$27*JTT$87/$D$7)-SUM($F$14:$F$26,$F$28:$F$33,$F$35:$F$36,$F$41))</f>
        <v>-533.82179022363027</v>
      </c>
      <c r="JTU88" s="294">
        <f>(JTU$87*$B101+SUM($F$8:$F$10)-((JTU$87*$B101+SUM($F$8:$F$10))/$F$11*$F$40)-($F$27*JTU$87/$D$7)-SUM($F$14:$F$26,$F$28:$F$33,$F$35:$F$36,$F$41))</f>
        <v>-533.82179022363027</v>
      </c>
      <c r="JTV88" s="294">
        <f>(JTV$87*$B101+SUM($F$8:$F$10)-((JTV$87*$B101+SUM($F$8:$F$10))/$F$11*$F$40)-($F$27*JTV$87/$D$7)-SUM($F$14:$F$26,$F$28:$F$33,$F$35:$F$36,$F$41))</f>
        <v>-533.82179022363027</v>
      </c>
      <c r="JTW88" s="294">
        <f>(JTW$87*$B101+SUM($F$8:$F$10)-((JTW$87*$B101+SUM($F$8:$F$10))/$F$11*$F$40)-($F$27*JTW$87/$D$7)-SUM($F$14:$F$26,$F$28:$F$33,$F$35:$F$36,$F$41))</f>
        <v>-533.82179022363027</v>
      </c>
      <c r="JTX88" s="294">
        <f>(JTX$87*$B101+SUM($F$8:$F$10)-((JTX$87*$B101+SUM($F$8:$F$10))/$F$11*$F$40)-($F$27*JTX$87/$D$7)-SUM($F$14:$F$26,$F$28:$F$33,$F$35:$F$36,$F$41))</f>
        <v>-533.82179022363027</v>
      </c>
      <c r="JTY88" s="294">
        <f>(JTY$87*$B101+SUM($F$8:$F$10)-((JTY$87*$B101+SUM($F$8:$F$10))/$F$11*$F$40)-($F$27*JTY$87/$D$7)-SUM($F$14:$F$26,$F$28:$F$33,$F$35:$F$36,$F$41))</f>
        <v>-533.82179022363027</v>
      </c>
      <c r="JTZ88" s="294">
        <f>(JTZ$87*$B101+SUM($F$8:$F$10)-((JTZ$87*$B101+SUM($F$8:$F$10))/$F$11*$F$40)-($F$27*JTZ$87/$D$7)-SUM($F$14:$F$26,$F$28:$F$33,$F$35:$F$36,$F$41))</f>
        <v>-533.82179022363027</v>
      </c>
      <c r="JUA88" s="294">
        <f>(JUA$87*$B101+SUM($F$8:$F$10)-((JUA$87*$B101+SUM($F$8:$F$10))/$F$11*$F$40)-($F$27*JUA$87/$D$7)-SUM($F$14:$F$26,$F$28:$F$33,$F$35:$F$36,$F$41))</f>
        <v>-533.82179022363027</v>
      </c>
      <c r="JUB88" s="294">
        <f>(JUB$87*$B101+SUM($F$8:$F$10)-((JUB$87*$B101+SUM($F$8:$F$10))/$F$11*$F$40)-($F$27*JUB$87/$D$7)-SUM($F$14:$F$26,$F$28:$F$33,$F$35:$F$36,$F$41))</f>
        <v>-533.82179022363027</v>
      </c>
      <c r="JUC88" s="294">
        <f>(JUC$87*$B101+SUM($F$8:$F$10)-((JUC$87*$B101+SUM($F$8:$F$10))/$F$11*$F$40)-($F$27*JUC$87/$D$7)-SUM($F$14:$F$26,$F$28:$F$33,$F$35:$F$36,$F$41))</f>
        <v>-533.82179022363027</v>
      </c>
      <c r="JUD88" s="294">
        <f>(JUD$87*$B101+SUM($F$8:$F$10)-((JUD$87*$B101+SUM($F$8:$F$10))/$F$11*$F$40)-($F$27*JUD$87/$D$7)-SUM($F$14:$F$26,$F$28:$F$33,$F$35:$F$36,$F$41))</f>
        <v>-533.82179022363027</v>
      </c>
      <c r="JUE88" s="294">
        <f>(JUE$87*$B101+SUM($F$8:$F$10)-((JUE$87*$B101+SUM($F$8:$F$10))/$F$11*$F$40)-($F$27*JUE$87/$D$7)-SUM($F$14:$F$26,$F$28:$F$33,$F$35:$F$36,$F$41))</f>
        <v>-533.82179022363027</v>
      </c>
      <c r="JUF88" s="294">
        <f>(JUF$87*$B101+SUM($F$8:$F$10)-((JUF$87*$B101+SUM($F$8:$F$10))/$F$11*$F$40)-($F$27*JUF$87/$D$7)-SUM($F$14:$F$26,$F$28:$F$33,$F$35:$F$36,$F$41))</f>
        <v>-533.82179022363027</v>
      </c>
      <c r="JUG88" s="294">
        <f>(JUG$87*$B101+SUM($F$8:$F$10)-((JUG$87*$B101+SUM($F$8:$F$10))/$F$11*$F$40)-($F$27*JUG$87/$D$7)-SUM($F$14:$F$26,$F$28:$F$33,$F$35:$F$36,$F$41))</f>
        <v>-533.82179022363027</v>
      </c>
      <c r="JUH88" s="294">
        <f>(JUH$87*$B101+SUM($F$8:$F$10)-((JUH$87*$B101+SUM($F$8:$F$10))/$F$11*$F$40)-($F$27*JUH$87/$D$7)-SUM($F$14:$F$26,$F$28:$F$33,$F$35:$F$36,$F$41))</f>
        <v>-533.82179022363027</v>
      </c>
      <c r="JUI88" s="294">
        <f>(JUI$87*$B101+SUM($F$8:$F$10)-((JUI$87*$B101+SUM($F$8:$F$10))/$F$11*$F$40)-($F$27*JUI$87/$D$7)-SUM($F$14:$F$26,$F$28:$F$33,$F$35:$F$36,$F$41))</f>
        <v>-533.82179022363027</v>
      </c>
      <c r="JUJ88" s="294">
        <f>(JUJ$87*$B101+SUM($F$8:$F$10)-((JUJ$87*$B101+SUM($F$8:$F$10))/$F$11*$F$40)-($F$27*JUJ$87/$D$7)-SUM($F$14:$F$26,$F$28:$F$33,$F$35:$F$36,$F$41))</f>
        <v>-533.82179022363027</v>
      </c>
      <c r="JUK88" s="294">
        <f>(JUK$87*$B101+SUM($F$8:$F$10)-((JUK$87*$B101+SUM($F$8:$F$10))/$F$11*$F$40)-($F$27*JUK$87/$D$7)-SUM($F$14:$F$26,$F$28:$F$33,$F$35:$F$36,$F$41))</f>
        <v>-533.82179022363027</v>
      </c>
      <c r="JUL88" s="294">
        <f>(JUL$87*$B101+SUM($F$8:$F$10)-((JUL$87*$B101+SUM($F$8:$F$10))/$F$11*$F$40)-($F$27*JUL$87/$D$7)-SUM($F$14:$F$26,$F$28:$F$33,$F$35:$F$36,$F$41))</f>
        <v>-533.82179022363027</v>
      </c>
      <c r="JUM88" s="294">
        <f>(JUM$87*$B101+SUM($F$8:$F$10)-((JUM$87*$B101+SUM($F$8:$F$10))/$F$11*$F$40)-($F$27*JUM$87/$D$7)-SUM($F$14:$F$26,$F$28:$F$33,$F$35:$F$36,$F$41))</f>
        <v>-533.82179022363027</v>
      </c>
      <c r="JUN88" s="294">
        <f>(JUN$87*$B101+SUM($F$8:$F$10)-((JUN$87*$B101+SUM($F$8:$F$10))/$F$11*$F$40)-($F$27*JUN$87/$D$7)-SUM($F$14:$F$26,$F$28:$F$33,$F$35:$F$36,$F$41))</f>
        <v>-533.82179022363027</v>
      </c>
      <c r="JUO88" s="294">
        <f>(JUO$87*$B101+SUM($F$8:$F$10)-((JUO$87*$B101+SUM($F$8:$F$10))/$F$11*$F$40)-($F$27*JUO$87/$D$7)-SUM($F$14:$F$26,$F$28:$F$33,$F$35:$F$36,$F$41))</f>
        <v>-533.82179022363027</v>
      </c>
      <c r="JUP88" s="294">
        <f>(JUP$87*$B101+SUM($F$8:$F$10)-((JUP$87*$B101+SUM($F$8:$F$10))/$F$11*$F$40)-($F$27*JUP$87/$D$7)-SUM($F$14:$F$26,$F$28:$F$33,$F$35:$F$36,$F$41))</f>
        <v>-533.82179022363027</v>
      </c>
      <c r="JUQ88" s="294">
        <f>(JUQ$87*$B101+SUM($F$8:$F$10)-((JUQ$87*$B101+SUM($F$8:$F$10))/$F$11*$F$40)-($F$27*JUQ$87/$D$7)-SUM($F$14:$F$26,$F$28:$F$33,$F$35:$F$36,$F$41))</f>
        <v>-533.82179022363027</v>
      </c>
      <c r="JUR88" s="294">
        <f>(JUR$87*$B101+SUM($F$8:$F$10)-((JUR$87*$B101+SUM($F$8:$F$10))/$F$11*$F$40)-($F$27*JUR$87/$D$7)-SUM($F$14:$F$26,$F$28:$F$33,$F$35:$F$36,$F$41))</f>
        <v>-533.82179022363027</v>
      </c>
      <c r="JUS88" s="294">
        <f>(JUS$87*$B101+SUM($F$8:$F$10)-((JUS$87*$B101+SUM($F$8:$F$10))/$F$11*$F$40)-($F$27*JUS$87/$D$7)-SUM($F$14:$F$26,$F$28:$F$33,$F$35:$F$36,$F$41))</f>
        <v>-533.82179022363027</v>
      </c>
      <c r="JUT88" s="294">
        <f>(JUT$87*$B101+SUM($F$8:$F$10)-((JUT$87*$B101+SUM($F$8:$F$10))/$F$11*$F$40)-($F$27*JUT$87/$D$7)-SUM($F$14:$F$26,$F$28:$F$33,$F$35:$F$36,$F$41))</f>
        <v>-533.82179022363027</v>
      </c>
      <c r="JUU88" s="294">
        <f>(JUU$87*$B101+SUM($F$8:$F$10)-((JUU$87*$B101+SUM($F$8:$F$10))/$F$11*$F$40)-($F$27*JUU$87/$D$7)-SUM($F$14:$F$26,$F$28:$F$33,$F$35:$F$36,$F$41))</f>
        <v>-533.82179022363027</v>
      </c>
      <c r="JUV88" s="294">
        <f>(JUV$87*$B101+SUM($F$8:$F$10)-((JUV$87*$B101+SUM($F$8:$F$10))/$F$11*$F$40)-($F$27*JUV$87/$D$7)-SUM($F$14:$F$26,$F$28:$F$33,$F$35:$F$36,$F$41))</f>
        <v>-533.82179022363027</v>
      </c>
      <c r="JUW88" s="294">
        <f>(JUW$87*$B101+SUM($F$8:$F$10)-((JUW$87*$B101+SUM($F$8:$F$10))/$F$11*$F$40)-($F$27*JUW$87/$D$7)-SUM($F$14:$F$26,$F$28:$F$33,$F$35:$F$36,$F$41))</f>
        <v>-533.82179022363027</v>
      </c>
      <c r="JUX88" s="294">
        <f>(JUX$87*$B101+SUM($F$8:$F$10)-((JUX$87*$B101+SUM($F$8:$F$10))/$F$11*$F$40)-($F$27*JUX$87/$D$7)-SUM($F$14:$F$26,$F$28:$F$33,$F$35:$F$36,$F$41))</f>
        <v>-533.82179022363027</v>
      </c>
      <c r="JUY88" s="294">
        <f>(JUY$87*$B101+SUM($F$8:$F$10)-((JUY$87*$B101+SUM($F$8:$F$10))/$F$11*$F$40)-($F$27*JUY$87/$D$7)-SUM($F$14:$F$26,$F$28:$F$33,$F$35:$F$36,$F$41))</f>
        <v>-533.82179022363027</v>
      </c>
      <c r="JUZ88" s="294">
        <f>(JUZ$87*$B101+SUM($F$8:$F$10)-((JUZ$87*$B101+SUM($F$8:$F$10))/$F$11*$F$40)-($F$27*JUZ$87/$D$7)-SUM($F$14:$F$26,$F$28:$F$33,$F$35:$F$36,$F$41))</f>
        <v>-533.82179022363027</v>
      </c>
      <c r="JVA88" s="294">
        <f>(JVA$87*$B101+SUM($F$8:$F$10)-((JVA$87*$B101+SUM($F$8:$F$10))/$F$11*$F$40)-($F$27*JVA$87/$D$7)-SUM($F$14:$F$26,$F$28:$F$33,$F$35:$F$36,$F$41))</f>
        <v>-533.82179022363027</v>
      </c>
      <c r="JVB88" s="294">
        <f>(JVB$87*$B101+SUM($F$8:$F$10)-((JVB$87*$B101+SUM($F$8:$F$10))/$F$11*$F$40)-($F$27*JVB$87/$D$7)-SUM($F$14:$F$26,$F$28:$F$33,$F$35:$F$36,$F$41))</f>
        <v>-533.82179022363027</v>
      </c>
      <c r="JVC88" s="294">
        <f>(JVC$87*$B101+SUM($F$8:$F$10)-((JVC$87*$B101+SUM($F$8:$F$10))/$F$11*$F$40)-($F$27*JVC$87/$D$7)-SUM($F$14:$F$26,$F$28:$F$33,$F$35:$F$36,$F$41))</f>
        <v>-533.82179022363027</v>
      </c>
      <c r="JVD88" s="294">
        <f>(JVD$87*$B101+SUM($F$8:$F$10)-((JVD$87*$B101+SUM($F$8:$F$10))/$F$11*$F$40)-($F$27*JVD$87/$D$7)-SUM($F$14:$F$26,$F$28:$F$33,$F$35:$F$36,$F$41))</f>
        <v>-533.82179022363027</v>
      </c>
      <c r="JVE88" s="294">
        <f>(JVE$87*$B101+SUM($F$8:$F$10)-((JVE$87*$B101+SUM($F$8:$F$10))/$F$11*$F$40)-($F$27*JVE$87/$D$7)-SUM($F$14:$F$26,$F$28:$F$33,$F$35:$F$36,$F$41))</f>
        <v>-533.82179022363027</v>
      </c>
      <c r="JVF88" s="294">
        <f>(JVF$87*$B101+SUM($F$8:$F$10)-((JVF$87*$B101+SUM($F$8:$F$10))/$F$11*$F$40)-($F$27*JVF$87/$D$7)-SUM($F$14:$F$26,$F$28:$F$33,$F$35:$F$36,$F$41))</f>
        <v>-533.82179022363027</v>
      </c>
      <c r="JVG88" s="294">
        <f>(JVG$87*$B101+SUM($F$8:$F$10)-((JVG$87*$B101+SUM($F$8:$F$10))/$F$11*$F$40)-($F$27*JVG$87/$D$7)-SUM($F$14:$F$26,$F$28:$F$33,$F$35:$F$36,$F$41))</f>
        <v>-533.82179022363027</v>
      </c>
      <c r="JVH88" s="294">
        <f>(JVH$87*$B101+SUM($F$8:$F$10)-((JVH$87*$B101+SUM($F$8:$F$10))/$F$11*$F$40)-($F$27*JVH$87/$D$7)-SUM($F$14:$F$26,$F$28:$F$33,$F$35:$F$36,$F$41))</f>
        <v>-533.82179022363027</v>
      </c>
      <c r="JVI88" s="294">
        <f>(JVI$87*$B101+SUM($F$8:$F$10)-((JVI$87*$B101+SUM($F$8:$F$10))/$F$11*$F$40)-($F$27*JVI$87/$D$7)-SUM($F$14:$F$26,$F$28:$F$33,$F$35:$F$36,$F$41))</f>
        <v>-533.82179022363027</v>
      </c>
      <c r="JVJ88" s="294">
        <f>(JVJ$87*$B101+SUM($F$8:$F$10)-((JVJ$87*$B101+SUM($F$8:$F$10))/$F$11*$F$40)-($F$27*JVJ$87/$D$7)-SUM($F$14:$F$26,$F$28:$F$33,$F$35:$F$36,$F$41))</f>
        <v>-533.82179022363027</v>
      </c>
      <c r="JVK88" s="294">
        <f>(JVK$87*$B101+SUM($F$8:$F$10)-((JVK$87*$B101+SUM($F$8:$F$10))/$F$11*$F$40)-($F$27*JVK$87/$D$7)-SUM($F$14:$F$26,$F$28:$F$33,$F$35:$F$36,$F$41))</f>
        <v>-533.82179022363027</v>
      </c>
      <c r="JVL88" s="294">
        <f>(JVL$87*$B101+SUM($F$8:$F$10)-((JVL$87*$B101+SUM($F$8:$F$10))/$F$11*$F$40)-($F$27*JVL$87/$D$7)-SUM($F$14:$F$26,$F$28:$F$33,$F$35:$F$36,$F$41))</f>
        <v>-533.82179022363027</v>
      </c>
      <c r="JVM88" s="294">
        <f>(JVM$87*$B101+SUM($F$8:$F$10)-((JVM$87*$B101+SUM($F$8:$F$10))/$F$11*$F$40)-($F$27*JVM$87/$D$7)-SUM($F$14:$F$26,$F$28:$F$33,$F$35:$F$36,$F$41))</f>
        <v>-533.82179022363027</v>
      </c>
      <c r="JVN88" s="294">
        <f>(JVN$87*$B101+SUM($F$8:$F$10)-((JVN$87*$B101+SUM($F$8:$F$10))/$F$11*$F$40)-($F$27*JVN$87/$D$7)-SUM($F$14:$F$26,$F$28:$F$33,$F$35:$F$36,$F$41))</f>
        <v>-533.82179022363027</v>
      </c>
      <c r="JVO88" s="294">
        <f>(JVO$87*$B101+SUM($F$8:$F$10)-((JVO$87*$B101+SUM($F$8:$F$10))/$F$11*$F$40)-($F$27*JVO$87/$D$7)-SUM($F$14:$F$26,$F$28:$F$33,$F$35:$F$36,$F$41))</f>
        <v>-533.82179022363027</v>
      </c>
      <c r="JVP88" s="294">
        <f>(JVP$87*$B101+SUM($F$8:$F$10)-((JVP$87*$B101+SUM($F$8:$F$10))/$F$11*$F$40)-($F$27*JVP$87/$D$7)-SUM($F$14:$F$26,$F$28:$F$33,$F$35:$F$36,$F$41))</f>
        <v>-533.82179022363027</v>
      </c>
      <c r="JVQ88" s="294">
        <f>(JVQ$87*$B101+SUM($F$8:$F$10)-((JVQ$87*$B101+SUM($F$8:$F$10))/$F$11*$F$40)-($F$27*JVQ$87/$D$7)-SUM($F$14:$F$26,$F$28:$F$33,$F$35:$F$36,$F$41))</f>
        <v>-533.82179022363027</v>
      </c>
      <c r="JVR88" s="294">
        <f>(JVR$87*$B101+SUM($F$8:$F$10)-((JVR$87*$B101+SUM($F$8:$F$10))/$F$11*$F$40)-($F$27*JVR$87/$D$7)-SUM($F$14:$F$26,$F$28:$F$33,$F$35:$F$36,$F$41))</f>
        <v>-533.82179022363027</v>
      </c>
      <c r="JVS88" s="294">
        <f>(JVS$87*$B101+SUM($F$8:$F$10)-((JVS$87*$B101+SUM($F$8:$F$10))/$F$11*$F$40)-($F$27*JVS$87/$D$7)-SUM($F$14:$F$26,$F$28:$F$33,$F$35:$F$36,$F$41))</f>
        <v>-533.82179022363027</v>
      </c>
      <c r="JVT88" s="294">
        <f>(JVT$87*$B101+SUM($F$8:$F$10)-((JVT$87*$B101+SUM($F$8:$F$10))/$F$11*$F$40)-($F$27*JVT$87/$D$7)-SUM($F$14:$F$26,$F$28:$F$33,$F$35:$F$36,$F$41))</f>
        <v>-533.82179022363027</v>
      </c>
      <c r="JVU88" s="294">
        <f>(JVU$87*$B101+SUM($F$8:$F$10)-((JVU$87*$B101+SUM($F$8:$F$10))/$F$11*$F$40)-($F$27*JVU$87/$D$7)-SUM($F$14:$F$26,$F$28:$F$33,$F$35:$F$36,$F$41))</f>
        <v>-533.82179022363027</v>
      </c>
      <c r="JVV88" s="294">
        <f>(JVV$87*$B101+SUM($F$8:$F$10)-((JVV$87*$B101+SUM($F$8:$F$10))/$F$11*$F$40)-($F$27*JVV$87/$D$7)-SUM($F$14:$F$26,$F$28:$F$33,$F$35:$F$36,$F$41))</f>
        <v>-533.82179022363027</v>
      </c>
      <c r="JVW88" s="294">
        <f>(JVW$87*$B101+SUM($F$8:$F$10)-((JVW$87*$B101+SUM($F$8:$F$10))/$F$11*$F$40)-($F$27*JVW$87/$D$7)-SUM($F$14:$F$26,$F$28:$F$33,$F$35:$F$36,$F$41))</f>
        <v>-533.82179022363027</v>
      </c>
      <c r="JVX88" s="294">
        <f>(JVX$87*$B101+SUM($F$8:$F$10)-((JVX$87*$B101+SUM($F$8:$F$10))/$F$11*$F$40)-($F$27*JVX$87/$D$7)-SUM($F$14:$F$26,$F$28:$F$33,$F$35:$F$36,$F$41))</f>
        <v>-533.82179022363027</v>
      </c>
      <c r="JVY88" s="294">
        <f>(JVY$87*$B101+SUM($F$8:$F$10)-((JVY$87*$B101+SUM($F$8:$F$10))/$F$11*$F$40)-($F$27*JVY$87/$D$7)-SUM($F$14:$F$26,$F$28:$F$33,$F$35:$F$36,$F$41))</f>
        <v>-533.82179022363027</v>
      </c>
      <c r="JVZ88" s="294">
        <f>(JVZ$87*$B101+SUM($F$8:$F$10)-((JVZ$87*$B101+SUM($F$8:$F$10))/$F$11*$F$40)-($F$27*JVZ$87/$D$7)-SUM($F$14:$F$26,$F$28:$F$33,$F$35:$F$36,$F$41))</f>
        <v>-533.82179022363027</v>
      </c>
      <c r="JWA88" s="294">
        <f>(JWA$87*$B101+SUM($F$8:$F$10)-((JWA$87*$B101+SUM($F$8:$F$10))/$F$11*$F$40)-($F$27*JWA$87/$D$7)-SUM($F$14:$F$26,$F$28:$F$33,$F$35:$F$36,$F$41))</f>
        <v>-533.82179022363027</v>
      </c>
      <c r="JWB88" s="294">
        <f>(JWB$87*$B101+SUM($F$8:$F$10)-((JWB$87*$B101+SUM($F$8:$F$10))/$F$11*$F$40)-($F$27*JWB$87/$D$7)-SUM($F$14:$F$26,$F$28:$F$33,$F$35:$F$36,$F$41))</f>
        <v>-533.82179022363027</v>
      </c>
      <c r="JWC88" s="294">
        <f>(JWC$87*$B101+SUM($F$8:$F$10)-((JWC$87*$B101+SUM($F$8:$F$10))/$F$11*$F$40)-($F$27*JWC$87/$D$7)-SUM($F$14:$F$26,$F$28:$F$33,$F$35:$F$36,$F$41))</f>
        <v>-533.82179022363027</v>
      </c>
      <c r="JWD88" s="294">
        <f>(JWD$87*$B101+SUM($F$8:$F$10)-((JWD$87*$B101+SUM($F$8:$F$10))/$F$11*$F$40)-($F$27*JWD$87/$D$7)-SUM($F$14:$F$26,$F$28:$F$33,$F$35:$F$36,$F$41))</f>
        <v>-533.82179022363027</v>
      </c>
      <c r="JWE88" s="294">
        <f>(JWE$87*$B101+SUM($F$8:$F$10)-((JWE$87*$B101+SUM($F$8:$F$10))/$F$11*$F$40)-($F$27*JWE$87/$D$7)-SUM($F$14:$F$26,$F$28:$F$33,$F$35:$F$36,$F$41))</f>
        <v>-533.82179022363027</v>
      </c>
      <c r="JWF88" s="294">
        <f>(JWF$87*$B101+SUM($F$8:$F$10)-((JWF$87*$B101+SUM($F$8:$F$10))/$F$11*$F$40)-($F$27*JWF$87/$D$7)-SUM($F$14:$F$26,$F$28:$F$33,$F$35:$F$36,$F$41))</f>
        <v>-533.82179022363027</v>
      </c>
      <c r="JWG88" s="294">
        <f>(JWG$87*$B101+SUM($F$8:$F$10)-((JWG$87*$B101+SUM($F$8:$F$10))/$F$11*$F$40)-($F$27*JWG$87/$D$7)-SUM($F$14:$F$26,$F$28:$F$33,$F$35:$F$36,$F$41))</f>
        <v>-533.82179022363027</v>
      </c>
      <c r="JWH88" s="294">
        <f>(JWH$87*$B101+SUM($F$8:$F$10)-((JWH$87*$B101+SUM($F$8:$F$10))/$F$11*$F$40)-($F$27*JWH$87/$D$7)-SUM($F$14:$F$26,$F$28:$F$33,$F$35:$F$36,$F$41))</f>
        <v>-533.82179022363027</v>
      </c>
      <c r="JWI88" s="294">
        <f>(JWI$87*$B101+SUM($F$8:$F$10)-((JWI$87*$B101+SUM($F$8:$F$10))/$F$11*$F$40)-($F$27*JWI$87/$D$7)-SUM($F$14:$F$26,$F$28:$F$33,$F$35:$F$36,$F$41))</f>
        <v>-533.82179022363027</v>
      </c>
      <c r="JWJ88" s="294">
        <f>(JWJ$87*$B101+SUM($F$8:$F$10)-((JWJ$87*$B101+SUM($F$8:$F$10))/$F$11*$F$40)-($F$27*JWJ$87/$D$7)-SUM($F$14:$F$26,$F$28:$F$33,$F$35:$F$36,$F$41))</f>
        <v>-533.82179022363027</v>
      </c>
      <c r="JWK88" s="294">
        <f>(JWK$87*$B101+SUM($F$8:$F$10)-((JWK$87*$B101+SUM($F$8:$F$10))/$F$11*$F$40)-($F$27*JWK$87/$D$7)-SUM($F$14:$F$26,$F$28:$F$33,$F$35:$F$36,$F$41))</f>
        <v>-533.82179022363027</v>
      </c>
      <c r="JWL88" s="294">
        <f>(JWL$87*$B101+SUM($F$8:$F$10)-((JWL$87*$B101+SUM($F$8:$F$10))/$F$11*$F$40)-($F$27*JWL$87/$D$7)-SUM($F$14:$F$26,$F$28:$F$33,$F$35:$F$36,$F$41))</f>
        <v>-533.82179022363027</v>
      </c>
      <c r="JWM88" s="294">
        <f>(JWM$87*$B101+SUM($F$8:$F$10)-((JWM$87*$B101+SUM($F$8:$F$10))/$F$11*$F$40)-($F$27*JWM$87/$D$7)-SUM($F$14:$F$26,$F$28:$F$33,$F$35:$F$36,$F$41))</f>
        <v>-533.82179022363027</v>
      </c>
      <c r="JWN88" s="294">
        <f>(JWN$87*$B101+SUM($F$8:$F$10)-((JWN$87*$B101+SUM($F$8:$F$10))/$F$11*$F$40)-($F$27*JWN$87/$D$7)-SUM($F$14:$F$26,$F$28:$F$33,$F$35:$F$36,$F$41))</f>
        <v>-533.82179022363027</v>
      </c>
      <c r="JWO88" s="294">
        <f>(JWO$87*$B101+SUM($F$8:$F$10)-((JWO$87*$B101+SUM($F$8:$F$10))/$F$11*$F$40)-($F$27*JWO$87/$D$7)-SUM($F$14:$F$26,$F$28:$F$33,$F$35:$F$36,$F$41))</f>
        <v>-533.82179022363027</v>
      </c>
      <c r="JWP88" s="294">
        <f>(JWP$87*$B101+SUM($F$8:$F$10)-((JWP$87*$B101+SUM($F$8:$F$10))/$F$11*$F$40)-($F$27*JWP$87/$D$7)-SUM($F$14:$F$26,$F$28:$F$33,$F$35:$F$36,$F$41))</f>
        <v>-533.82179022363027</v>
      </c>
      <c r="JWQ88" s="294">
        <f>(JWQ$87*$B101+SUM($F$8:$F$10)-((JWQ$87*$B101+SUM($F$8:$F$10))/$F$11*$F$40)-($F$27*JWQ$87/$D$7)-SUM($F$14:$F$26,$F$28:$F$33,$F$35:$F$36,$F$41))</f>
        <v>-533.82179022363027</v>
      </c>
      <c r="JWR88" s="294">
        <f>(JWR$87*$B101+SUM($F$8:$F$10)-((JWR$87*$B101+SUM($F$8:$F$10))/$F$11*$F$40)-($F$27*JWR$87/$D$7)-SUM($F$14:$F$26,$F$28:$F$33,$F$35:$F$36,$F$41))</f>
        <v>-533.82179022363027</v>
      </c>
      <c r="JWS88" s="294">
        <f>(JWS$87*$B101+SUM($F$8:$F$10)-((JWS$87*$B101+SUM($F$8:$F$10))/$F$11*$F$40)-($F$27*JWS$87/$D$7)-SUM($F$14:$F$26,$F$28:$F$33,$F$35:$F$36,$F$41))</f>
        <v>-533.82179022363027</v>
      </c>
      <c r="JWT88" s="294">
        <f>(JWT$87*$B101+SUM($F$8:$F$10)-((JWT$87*$B101+SUM($F$8:$F$10))/$F$11*$F$40)-($F$27*JWT$87/$D$7)-SUM($F$14:$F$26,$F$28:$F$33,$F$35:$F$36,$F$41))</f>
        <v>-533.82179022363027</v>
      </c>
      <c r="JWU88" s="294">
        <f>(JWU$87*$B101+SUM($F$8:$F$10)-((JWU$87*$B101+SUM($F$8:$F$10))/$F$11*$F$40)-($F$27*JWU$87/$D$7)-SUM($F$14:$F$26,$F$28:$F$33,$F$35:$F$36,$F$41))</f>
        <v>-533.82179022363027</v>
      </c>
      <c r="JWV88" s="294">
        <f>(JWV$87*$B101+SUM($F$8:$F$10)-((JWV$87*$B101+SUM($F$8:$F$10))/$F$11*$F$40)-($F$27*JWV$87/$D$7)-SUM($F$14:$F$26,$F$28:$F$33,$F$35:$F$36,$F$41))</f>
        <v>-533.82179022363027</v>
      </c>
      <c r="JWW88" s="294">
        <f>(JWW$87*$B101+SUM($F$8:$F$10)-((JWW$87*$B101+SUM($F$8:$F$10))/$F$11*$F$40)-($F$27*JWW$87/$D$7)-SUM($F$14:$F$26,$F$28:$F$33,$F$35:$F$36,$F$41))</f>
        <v>-533.82179022363027</v>
      </c>
      <c r="JWX88" s="294">
        <f>(JWX$87*$B101+SUM($F$8:$F$10)-((JWX$87*$B101+SUM($F$8:$F$10))/$F$11*$F$40)-($F$27*JWX$87/$D$7)-SUM($F$14:$F$26,$F$28:$F$33,$F$35:$F$36,$F$41))</f>
        <v>-533.82179022363027</v>
      </c>
      <c r="JWY88" s="294">
        <f>(JWY$87*$B101+SUM($F$8:$F$10)-((JWY$87*$B101+SUM($F$8:$F$10))/$F$11*$F$40)-($F$27*JWY$87/$D$7)-SUM($F$14:$F$26,$F$28:$F$33,$F$35:$F$36,$F$41))</f>
        <v>-533.82179022363027</v>
      </c>
      <c r="JWZ88" s="294">
        <f>(JWZ$87*$B101+SUM($F$8:$F$10)-((JWZ$87*$B101+SUM($F$8:$F$10))/$F$11*$F$40)-($F$27*JWZ$87/$D$7)-SUM($F$14:$F$26,$F$28:$F$33,$F$35:$F$36,$F$41))</f>
        <v>-533.82179022363027</v>
      </c>
      <c r="JXA88" s="294">
        <f>(JXA$87*$B101+SUM($F$8:$F$10)-((JXA$87*$B101+SUM($F$8:$F$10))/$F$11*$F$40)-($F$27*JXA$87/$D$7)-SUM($F$14:$F$26,$F$28:$F$33,$F$35:$F$36,$F$41))</f>
        <v>-533.82179022363027</v>
      </c>
      <c r="JXB88" s="294">
        <f>(JXB$87*$B101+SUM($F$8:$F$10)-((JXB$87*$B101+SUM($F$8:$F$10))/$F$11*$F$40)-($F$27*JXB$87/$D$7)-SUM($F$14:$F$26,$F$28:$F$33,$F$35:$F$36,$F$41))</f>
        <v>-533.82179022363027</v>
      </c>
      <c r="JXC88" s="294">
        <f>(JXC$87*$B101+SUM($F$8:$F$10)-((JXC$87*$B101+SUM($F$8:$F$10))/$F$11*$F$40)-($F$27*JXC$87/$D$7)-SUM($F$14:$F$26,$F$28:$F$33,$F$35:$F$36,$F$41))</f>
        <v>-533.82179022363027</v>
      </c>
      <c r="JXD88" s="294">
        <f>(JXD$87*$B101+SUM($F$8:$F$10)-((JXD$87*$B101+SUM($F$8:$F$10))/$F$11*$F$40)-($F$27*JXD$87/$D$7)-SUM($F$14:$F$26,$F$28:$F$33,$F$35:$F$36,$F$41))</f>
        <v>-533.82179022363027</v>
      </c>
      <c r="JXE88" s="294">
        <f>(JXE$87*$B101+SUM($F$8:$F$10)-((JXE$87*$B101+SUM($F$8:$F$10))/$F$11*$F$40)-($F$27*JXE$87/$D$7)-SUM($F$14:$F$26,$F$28:$F$33,$F$35:$F$36,$F$41))</f>
        <v>-533.82179022363027</v>
      </c>
      <c r="JXF88" s="294">
        <f>(JXF$87*$B101+SUM($F$8:$F$10)-((JXF$87*$B101+SUM($F$8:$F$10))/$F$11*$F$40)-($F$27*JXF$87/$D$7)-SUM($F$14:$F$26,$F$28:$F$33,$F$35:$F$36,$F$41))</f>
        <v>-533.82179022363027</v>
      </c>
      <c r="JXG88" s="294">
        <f>(JXG$87*$B101+SUM($F$8:$F$10)-((JXG$87*$B101+SUM($F$8:$F$10))/$F$11*$F$40)-($F$27*JXG$87/$D$7)-SUM($F$14:$F$26,$F$28:$F$33,$F$35:$F$36,$F$41))</f>
        <v>-533.82179022363027</v>
      </c>
      <c r="JXH88" s="294">
        <f>(JXH$87*$B101+SUM($F$8:$F$10)-((JXH$87*$B101+SUM($F$8:$F$10))/$F$11*$F$40)-($F$27*JXH$87/$D$7)-SUM($F$14:$F$26,$F$28:$F$33,$F$35:$F$36,$F$41))</f>
        <v>-533.82179022363027</v>
      </c>
      <c r="JXI88" s="294">
        <f>(JXI$87*$B101+SUM($F$8:$F$10)-((JXI$87*$B101+SUM($F$8:$F$10))/$F$11*$F$40)-($F$27*JXI$87/$D$7)-SUM($F$14:$F$26,$F$28:$F$33,$F$35:$F$36,$F$41))</f>
        <v>-533.82179022363027</v>
      </c>
      <c r="JXJ88" s="294">
        <f>(JXJ$87*$B101+SUM($F$8:$F$10)-((JXJ$87*$B101+SUM($F$8:$F$10))/$F$11*$F$40)-($F$27*JXJ$87/$D$7)-SUM($F$14:$F$26,$F$28:$F$33,$F$35:$F$36,$F$41))</f>
        <v>-533.82179022363027</v>
      </c>
      <c r="JXK88" s="294">
        <f>(JXK$87*$B101+SUM($F$8:$F$10)-((JXK$87*$B101+SUM($F$8:$F$10))/$F$11*$F$40)-($F$27*JXK$87/$D$7)-SUM($F$14:$F$26,$F$28:$F$33,$F$35:$F$36,$F$41))</f>
        <v>-533.82179022363027</v>
      </c>
      <c r="JXL88" s="294">
        <f>(JXL$87*$B101+SUM($F$8:$F$10)-((JXL$87*$B101+SUM($F$8:$F$10))/$F$11*$F$40)-($F$27*JXL$87/$D$7)-SUM($F$14:$F$26,$F$28:$F$33,$F$35:$F$36,$F$41))</f>
        <v>-533.82179022363027</v>
      </c>
      <c r="JXM88" s="294">
        <f>(JXM$87*$B101+SUM($F$8:$F$10)-((JXM$87*$B101+SUM($F$8:$F$10))/$F$11*$F$40)-($F$27*JXM$87/$D$7)-SUM($F$14:$F$26,$F$28:$F$33,$F$35:$F$36,$F$41))</f>
        <v>-533.82179022363027</v>
      </c>
      <c r="JXN88" s="294">
        <f>(JXN$87*$B101+SUM($F$8:$F$10)-((JXN$87*$B101+SUM($F$8:$F$10))/$F$11*$F$40)-($F$27*JXN$87/$D$7)-SUM($F$14:$F$26,$F$28:$F$33,$F$35:$F$36,$F$41))</f>
        <v>-533.82179022363027</v>
      </c>
      <c r="JXO88" s="294">
        <f>(JXO$87*$B101+SUM($F$8:$F$10)-((JXO$87*$B101+SUM($F$8:$F$10))/$F$11*$F$40)-($F$27*JXO$87/$D$7)-SUM($F$14:$F$26,$F$28:$F$33,$F$35:$F$36,$F$41))</f>
        <v>-533.82179022363027</v>
      </c>
      <c r="JXP88" s="294">
        <f>(JXP$87*$B101+SUM($F$8:$F$10)-((JXP$87*$B101+SUM($F$8:$F$10))/$F$11*$F$40)-($F$27*JXP$87/$D$7)-SUM($F$14:$F$26,$F$28:$F$33,$F$35:$F$36,$F$41))</f>
        <v>-533.82179022363027</v>
      </c>
      <c r="JXQ88" s="294">
        <f>(JXQ$87*$B101+SUM($F$8:$F$10)-((JXQ$87*$B101+SUM($F$8:$F$10))/$F$11*$F$40)-($F$27*JXQ$87/$D$7)-SUM($F$14:$F$26,$F$28:$F$33,$F$35:$F$36,$F$41))</f>
        <v>-533.82179022363027</v>
      </c>
      <c r="JXR88" s="294">
        <f>(JXR$87*$B101+SUM($F$8:$F$10)-((JXR$87*$B101+SUM($F$8:$F$10))/$F$11*$F$40)-($F$27*JXR$87/$D$7)-SUM($F$14:$F$26,$F$28:$F$33,$F$35:$F$36,$F$41))</f>
        <v>-533.82179022363027</v>
      </c>
      <c r="JXS88" s="294">
        <f>(JXS$87*$B101+SUM($F$8:$F$10)-((JXS$87*$B101+SUM($F$8:$F$10))/$F$11*$F$40)-($F$27*JXS$87/$D$7)-SUM($F$14:$F$26,$F$28:$F$33,$F$35:$F$36,$F$41))</f>
        <v>-533.82179022363027</v>
      </c>
      <c r="JXT88" s="294">
        <f>(JXT$87*$B101+SUM($F$8:$F$10)-((JXT$87*$B101+SUM($F$8:$F$10))/$F$11*$F$40)-($F$27*JXT$87/$D$7)-SUM($F$14:$F$26,$F$28:$F$33,$F$35:$F$36,$F$41))</f>
        <v>-533.82179022363027</v>
      </c>
      <c r="JXU88" s="294">
        <f>(JXU$87*$B101+SUM($F$8:$F$10)-((JXU$87*$B101+SUM($F$8:$F$10))/$F$11*$F$40)-($F$27*JXU$87/$D$7)-SUM($F$14:$F$26,$F$28:$F$33,$F$35:$F$36,$F$41))</f>
        <v>-533.82179022363027</v>
      </c>
      <c r="JXV88" s="294">
        <f>(JXV$87*$B101+SUM($F$8:$F$10)-((JXV$87*$B101+SUM($F$8:$F$10))/$F$11*$F$40)-($F$27*JXV$87/$D$7)-SUM($F$14:$F$26,$F$28:$F$33,$F$35:$F$36,$F$41))</f>
        <v>-533.82179022363027</v>
      </c>
      <c r="JXW88" s="294">
        <f>(JXW$87*$B101+SUM($F$8:$F$10)-((JXW$87*$B101+SUM($F$8:$F$10))/$F$11*$F$40)-($F$27*JXW$87/$D$7)-SUM($F$14:$F$26,$F$28:$F$33,$F$35:$F$36,$F$41))</f>
        <v>-533.82179022363027</v>
      </c>
      <c r="JXX88" s="294">
        <f>(JXX$87*$B101+SUM($F$8:$F$10)-((JXX$87*$B101+SUM($F$8:$F$10))/$F$11*$F$40)-($F$27*JXX$87/$D$7)-SUM($F$14:$F$26,$F$28:$F$33,$F$35:$F$36,$F$41))</f>
        <v>-533.82179022363027</v>
      </c>
      <c r="JXY88" s="294">
        <f>(JXY$87*$B101+SUM($F$8:$F$10)-((JXY$87*$B101+SUM($F$8:$F$10))/$F$11*$F$40)-($F$27*JXY$87/$D$7)-SUM($F$14:$F$26,$F$28:$F$33,$F$35:$F$36,$F$41))</f>
        <v>-533.82179022363027</v>
      </c>
      <c r="JXZ88" s="294">
        <f>(JXZ$87*$B101+SUM($F$8:$F$10)-((JXZ$87*$B101+SUM($F$8:$F$10))/$F$11*$F$40)-($F$27*JXZ$87/$D$7)-SUM($F$14:$F$26,$F$28:$F$33,$F$35:$F$36,$F$41))</f>
        <v>-533.82179022363027</v>
      </c>
      <c r="JYA88" s="294">
        <f>(JYA$87*$B101+SUM($F$8:$F$10)-((JYA$87*$B101+SUM($F$8:$F$10))/$F$11*$F$40)-($F$27*JYA$87/$D$7)-SUM($F$14:$F$26,$F$28:$F$33,$F$35:$F$36,$F$41))</f>
        <v>-533.82179022363027</v>
      </c>
      <c r="JYB88" s="294">
        <f>(JYB$87*$B101+SUM($F$8:$F$10)-((JYB$87*$B101+SUM($F$8:$F$10))/$F$11*$F$40)-($F$27*JYB$87/$D$7)-SUM($F$14:$F$26,$F$28:$F$33,$F$35:$F$36,$F$41))</f>
        <v>-533.82179022363027</v>
      </c>
      <c r="JYC88" s="294">
        <f>(JYC$87*$B101+SUM($F$8:$F$10)-((JYC$87*$B101+SUM($F$8:$F$10))/$F$11*$F$40)-($F$27*JYC$87/$D$7)-SUM($F$14:$F$26,$F$28:$F$33,$F$35:$F$36,$F$41))</f>
        <v>-533.82179022363027</v>
      </c>
      <c r="JYD88" s="294">
        <f>(JYD$87*$B101+SUM($F$8:$F$10)-((JYD$87*$B101+SUM($F$8:$F$10))/$F$11*$F$40)-($F$27*JYD$87/$D$7)-SUM($F$14:$F$26,$F$28:$F$33,$F$35:$F$36,$F$41))</f>
        <v>-533.82179022363027</v>
      </c>
      <c r="JYE88" s="294">
        <f>(JYE$87*$B101+SUM($F$8:$F$10)-((JYE$87*$B101+SUM($F$8:$F$10))/$F$11*$F$40)-($F$27*JYE$87/$D$7)-SUM($F$14:$F$26,$F$28:$F$33,$F$35:$F$36,$F$41))</f>
        <v>-533.82179022363027</v>
      </c>
      <c r="JYF88" s="294">
        <f>(JYF$87*$B101+SUM($F$8:$F$10)-((JYF$87*$B101+SUM($F$8:$F$10))/$F$11*$F$40)-($F$27*JYF$87/$D$7)-SUM($F$14:$F$26,$F$28:$F$33,$F$35:$F$36,$F$41))</f>
        <v>-533.82179022363027</v>
      </c>
      <c r="JYG88" s="294">
        <f>(JYG$87*$B101+SUM($F$8:$F$10)-((JYG$87*$B101+SUM($F$8:$F$10))/$F$11*$F$40)-($F$27*JYG$87/$D$7)-SUM($F$14:$F$26,$F$28:$F$33,$F$35:$F$36,$F$41))</f>
        <v>-533.82179022363027</v>
      </c>
      <c r="JYH88" s="294">
        <f>(JYH$87*$B101+SUM($F$8:$F$10)-((JYH$87*$B101+SUM($F$8:$F$10))/$F$11*$F$40)-($F$27*JYH$87/$D$7)-SUM($F$14:$F$26,$F$28:$F$33,$F$35:$F$36,$F$41))</f>
        <v>-533.82179022363027</v>
      </c>
      <c r="JYI88" s="294">
        <f>(JYI$87*$B101+SUM($F$8:$F$10)-((JYI$87*$B101+SUM($F$8:$F$10))/$F$11*$F$40)-($F$27*JYI$87/$D$7)-SUM($F$14:$F$26,$F$28:$F$33,$F$35:$F$36,$F$41))</f>
        <v>-533.82179022363027</v>
      </c>
      <c r="JYJ88" s="294">
        <f>(JYJ$87*$B101+SUM($F$8:$F$10)-((JYJ$87*$B101+SUM($F$8:$F$10))/$F$11*$F$40)-($F$27*JYJ$87/$D$7)-SUM($F$14:$F$26,$F$28:$F$33,$F$35:$F$36,$F$41))</f>
        <v>-533.82179022363027</v>
      </c>
      <c r="JYK88" s="294">
        <f>(JYK$87*$B101+SUM($F$8:$F$10)-((JYK$87*$B101+SUM($F$8:$F$10))/$F$11*$F$40)-($F$27*JYK$87/$D$7)-SUM($F$14:$F$26,$F$28:$F$33,$F$35:$F$36,$F$41))</f>
        <v>-533.82179022363027</v>
      </c>
      <c r="JYL88" s="294">
        <f>(JYL$87*$B101+SUM($F$8:$F$10)-((JYL$87*$B101+SUM($F$8:$F$10))/$F$11*$F$40)-($F$27*JYL$87/$D$7)-SUM($F$14:$F$26,$F$28:$F$33,$F$35:$F$36,$F$41))</f>
        <v>-533.82179022363027</v>
      </c>
      <c r="JYM88" s="294">
        <f>(JYM$87*$B101+SUM($F$8:$F$10)-((JYM$87*$B101+SUM($F$8:$F$10))/$F$11*$F$40)-($F$27*JYM$87/$D$7)-SUM($F$14:$F$26,$F$28:$F$33,$F$35:$F$36,$F$41))</f>
        <v>-533.82179022363027</v>
      </c>
      <c r="JYN88" s="294">
        <f>(JYN$87*$B101+SUM($F$8:$F$10)-((JYN$87*$B101+SUM($F$8:$F$10))/$F$11*$F$40)-($F$27*JYN$87/$D$7)-SUM($F$14:$F$26,$F$28:$F$33,$F$35:$F$36,$F$41))</f>
        <v>-533.82179022363027</v>
      </c>
      <c r="JYO88" s="294">
        <f>(JYO$87*$B101+SUM($F$8:$F$10)-((JYO$87*$B101+SUM($F$8:$F$10))/$F$11*$F$40)-($F$27*JYO$87/$D$7)-SUM($F$14:$F$26,$F$28:$F$33,$F$35:$F$36,$F$41))</f>
        <v>-533.82179022363027</v>
      </c>
      <c r="JYP88" s="294">
        <f>(JYP$87*$B101+SUM($F$8:$F$10)-((JYP$87*$B101+SUM($F$8:$F$10))/$F$11*$F$40)-($F$27*JYP$87/$D$7)-SUM($F$14:$F$26,$F$28:$F$33,$F$35:$F$36,$F$41))</f>
        <v>-533.82179022363027</v>
      </c>
      <c r="JYQ88" s="294">
        <f>(JYQ$87*$B101+SUM($F$8:$F$10)-((JYQ$87*$B101+SUM($F$8:$F$10))/$F$11*$F$40)-($F$27*JYQ$87/$D$7)-SUM($F$14:$F$26,$F$28:$F$33,$F$35:$F$36,$F$41))</f>
        <v>-533.82179022363027</v>
      </c>
      <c r="JYR88" s="294">
        <f>(JYR$87*$B101+SUM($F$8:$F$10)-((JYR$87*$B101+SUM($F$8:$F$10))/$F$11*$F$40)-($F$27*JYR$87/$D$7)-SUM($F$14:$F$26,$F$28:$F$33,$F$35:$F$36,$F$41))</f>
        <v>-533.82179022363027</v>
      </c>
      <c r="JYS88" s="294">
        <f>(JYS$87*$B101+SUM($F$8:$F$10)-((JYS$87*$B101+SUM($F$8:$F$10))/$F$11*$F$40)-($F$27*JYS$87/$D$7)-SUM($F$14:$F$26,$F$28:$F$33,$F$35:$F$36,$F$41))</f>
        <v>-533.82179022363027</v>
      </c>
      <c r="JYT88" s="294">
        <f>(JYT$87*$B101+SUM($F$8:$F$10)-((JYT$87*$B101+SUM($F$8:$F$10))/$F$11*$F$40)-($F$27*JYT$87/$D$7)-SUM($F$14:$F$26,$F$28:$F$33,$F$35:$F$36,$F$41))</f>
        <v>-533.82179022363027</v>
      </c>
      <c r="JYU88" s="294">
        <f>(JYU$87*$B101+SUM($F$8:$F$10)-((JYU$87*$B101+SUM($F$8:$F$10))/$F$11*$F$40)-($F$27*JYU$87/$D$7)-SUM($F$14:$F$26,$F$28:$F$33,$F$35:$F$36,$F$41))</f>
        <v>-533.82179022363027</v>
      </c>
      <c r="JYV88" s="294">
        <f>(JYV$87*$B101+SUM($F$8:$F$10)-((JYV$87*$B101+SUM($F$8:$F$10))/$F$11*$F$40)-($F$27*JYV$87/$D$7)-SUM($F$14:$F$26,$F$28:$F$33,$F$35:$F$36,$F$41))</f>
        <v>-533.82179022363027</v>
      </c>
      <c r="JYW88" s="294">
        <f>(JYW$87*$B101+SUM($F$8:$F$10)-((JYW$87*$B101+SUM($F$8:$F$10))/$F$11*$F$40)-($F$27*JYW$87/$D$7)-SUM($F$14:$F$26,$F$28:$F$33,$F$35:$F$36,$F$41))</f>
        <v>-533.82179022363027</v>
      </c>
      <c r="JYX88" s="294">
        <f>(JYX$87*$B101+SUM($F$8:$F$10)-((JYX$87*$B101+SUM($F$8:$F$10))/$F$11*$F$40)-($F$27*JYX$87/$D$7)-SUM($F$14:$F$26,$F$28:$F$33,$F$35:$F$36,$F$41))</f>
        <v>-533.82179022363027</v>
      </c>
      <c r="JYY88" s="294">
        <f>(JYY$87*$B101+SUM($F$8:$F$10)-((JYY$87*$B101+SUM($F$8:$F$10))/$F$11*$F$40)-($F$27*JYY$87/$D$7)-SUM($F$14:$F$26,$F$28:$F$33,$F$35:$F$36,$F$41))</f>
        <v>-533.82179022363027</v>
      </c>
      <c r="JYZ88" s="294">
        <f>(JYZ$87*$B101+SUM($F$8:$F$10)-((JYZ$87*$B101+SUM($F$8:$F$10))/$F$11*$F$40)-($F$27*JYZ$87/$D$7)-SUM($F$14:$F$26,$F$28:$F$33,$F$35:$F$36,$F$41))</f>
        <v>-533.82179022363027</v>
      </c>
      <c r="JZA88" s="294">
        <f>(JZA$87*$B101+SUM($F$8:$F$10)-((JZA$87*$B101+SUM($F$8:$F$10))/$F$11*$F$40)-($F$27*JZA$87/$D$7)-SUM($F$14:$F$26,$F$28:$F$33,$F$35:$F$36,$F$41))</f>
        <v>-533.82179022363027</v>
      </c>
      <c r="JZB88" s="294">
        <f>(JZB$87*$B101+SUM($F$8:$F$10)-((JZB$87*$B101+SUM($F$8:$F$10))/$F$11*$F$40)-($F$27*JZB$87/$D$7)-SUM($F$14:$F$26,$F$28:$F$33,$F$35:$F$36,$F$41))</f>
        <v>-533.82179022363027</v>
      </c>
      <c r="JZC88" s="294">
        <f>(JZC$87*$B101+SUM($F$8:$F$10)-((JZC$87*$B101+SUM($F$8:$F$10))/$F$11*$F$40)-($F$27*JZC$87/$D$7)-SUM($F$14:$F$26,$F$28:$F$33,$F$35:$F$36,$F$41))</f>
        <v>-533.82179022363027</v>
      </c>
      <c r="JZD88" s="294">
        <f>(JZD$87*$B101+SUM($F$8:$F$10)-((JZD$87*$B101+SUM($F$8:$F$10))/$F$11*$F$40)-($F$27*JZD$87/$D$7)-SUM($F$14:$F$26,$F$28:$F$33,$F$35:$F$36,$F$41))</f>
        <v>-533.82179022363027</v>
      </c>
      <c r="JZE88" s="294">
        <f>(JZE$87*$B101+SUM($F$8:$F$10)-((JZE$87*$B101+SUM($F$8:$F$10))/$F$11*$F$40)-($F$27*JZE$87/$D$7)-SUM($F$14:$F$26,$F$28:$F$33,$F$35:$F$36,$F$41))</f>
        <v>-533.82179022363027</v>
      </c>
      <c r="JZF88" s="294">
        <f>(JZF$87*$B101+SUM($F$8:$F$10)-((JZF$87*$B101+SUM($F$8:$F$10))/$F$11*$F$40)-($F$27*JZF$87/$D$7)-SUM($F$14:$F$26,$F$28:$F$33,$F$35:$F$36,$F$41))</f>
        <v>-533.82179022363027</v>
      </c>
      <c r="JZG88" s="294">
        <f>(JZG$87*$B101+SUM($F$8:$F$10)-((JZG$87*$B101+SUM($F$8:$F$10))/$F$11*$F$40)-($F$27*JZG$87/$D$7)-SUM($F$14:$F$26,$F$28:$F$33,$F$35:$F$36,$F$41))</f>
        <v>-533.82179022363027</v>
      </c>
      <c r="JZH88" s="294">
        <f>(JZH$87*$B101+SUM($F$8:$F$10)-((JZH$87*$B101+SUM($F$8:$F$10))/$F$11*$F$40)-($F$27*JZH$87/$D$7)-SUM($F$14:$F$26,$F$28:$F$33,$F$35:$F$36,$F$41))</f>
        <v>-533.82179022363027</v>
      </c>
      <c r="JZI88" s="294">
        <f>(JZI$87*$B101+SUM($F$8:$F$10)-((JZI$87*$B101+SUM($F$8:$F$10))/$F$11*$F$40)-($F$27*JZI$87/$D$7)-SUM($F$14:$F$26,$F$28:$F$33,$F$35:$F$36,$F$41))</f>
        <v>-533.82179022363027</v>
      </c>
      <c r="JZJ88" s="294">
        <f>(JZJ$87*$B101+SUM($F$8:$F$10)-((JZJ$87*$B101+SUM($F$8:$F$10))/$F$11*$F$40)-($F$27*JZJ$87/$D$7)-SUM($F$14:$F$26,$F$28:$F$33,$F$35:$F$36,$F$41))</f>
        <v>-533.82179022363027</v>
      </c>
      <c r="JZK88" s="294">
        <f>(JZK$87*$B101+SUM($F$8:$F$10)-((JZK$87*$B101+SUM($F$8:$F$10))/$F$11*$F$40)-($F$27*JZK$87/$D$7)-SUM($F$14:$F$26,$F$28:$F$33,$F$35:$F$36,$F$41))</f>
        <v>-533.82179022363027</v>
      </c>
      <c r="JZL88" s="294">
        <f>(JZL$87*$B101+SUM($F$8:$F$10)-((JZL$87*$B101+SUM($F$8:$F$10))/$F$11*$F$40)-($F$27*JZL$87/$D$7)-SUM($F$14:$F$26,$F$28:$F$33,$F$35:$F$36,$F$41))</f>
        <v>-533.82179022363027</v>
      </c>
      <c r="JZM88" s="294">
        <f>(JZM$87*$B101+SUM($F$8:$F$10)-((JZM$87*$B101+SUM($F$8:$F$10))/$F$11*$F$40)-($F$27*JZM$87/$D$7)-SUM($F$14:$F$26,$F$28:$F$33,$F$35:$F$36,$F$41))</f>
        <v>-533.82179022363027</v>
      </c>
      <c r="JZN88" s="294">
        <f>(JZN$87*$B101+SUM($F$8:$F$10)-((JZN$87*$B101+SUM($F$8:$F$10))/$F$11*$F$40)-($F$27*JZN$87/$D$7)-SUM($F$14:$F$26,$F$28:$F$33,$F$35:$F$36,$F$41))</f>
        <v>-533.82179022363027</v>
      </c>
      <c r="JZO88" s="294">
        <f>(JZO$87*$B101+SUM($F$8:$F$10)-((JZO$87*$B101+SUM($F$8:$F$10))/$F$11*$F$40)-($F$27*JZO$87/$D$7)-SUM($F$14:$F$26,$F$28:$F$33,$F$35:$F$36,$F$41))</f>
        <v>-533.82179022363027</v>
      </c>
      <c r="JZP88" s="294">
        <f>(JZP$87*$B101+SUM($F$8:$F$10)-((JZP$87*$B101+SUM($F$8:$F$10))/$F$11*$F$40)-($F$27*JZP$87/$D$7)-SUM($F$14:$F$26,$F$28:$F$33,$F$35:$F$36,$F$41))</f>
        <v>-533.82179022363027</v>
      </c>
      <c r="JZQ88" s="294">
        <f>(JZQ$87*$B101+SUM($F$8:$F$10)-((JZQ$87*$B101+SUM($F$8:$F$10))/$F$11*$F$40)-($F$27*JZQ$87/$D$7)-SUM($F$14:$F$26,$F$28:$F$33,$F$35:$F$36,$F$41))</f>
        <v>-533.82179022363027</v>
      </c>
      <c r="JZR88" s="294">
        <f>(JZR$87*$B101+SUM($F$8:$F$10)-((JZR$87*$B101+SUM($F$8:$F$10))/$F$11*$F$40)-($F$27*JZR$87/$D$7)-SUM($F$14:$F$26,$F$28:$F$33,$F$35:$F$36,$F$41))</f>
        <v>-533.82179022363027</v>
      </c>
      <c r="JZS88" s="294">
        <f>(JZS$87*$B101+SUM($F$8:$F$10)-((JZS$87*$B101+SUM($F$8:$F$10))/$F$11*$F$40)-($F$27*JZS$87/$D$7)-SUM($F$14:$F$26,$F$28:$F$33,$F$35:$F$36,$F$41))</f>
        <v>-533.82179022363027</v>
      </c>
      <c r="JZT88" s="294">
        <f>(JZT$87*$B101+SUM($F$8:$F$10)-((JZT$87*$B101+SUM($F$8:$F$10))/$F$11*$F$40)-($F$27*JZT$87/$D$7)-SUM($F$14:$F$26,$F$28:$F$33,$F$35:$F$36,$F$41))</f>
        <v>-533.82179022363027</v>
      </c>
      <c r="JZU88" s="294">
        <f>(JZU$87*$B101+SUM($F$8:$F$10)-((JZU$87*$B101+SUM($F$8:$F$10))/$F$11*$F$40)-($F$27*JZU$87/$D$7)-SUM($F$14:$F$26,$F$28:$F$33,$F$35:$F$36,$F$41))</f>
        <v>-533.82179022363027</v>
      </c>
      <c r="JZV88" s="294">
        <f>(JZV$87*$B101+SUM($F$8:$F$10)-((JZV$87*$B101+SUM($F$8:$F$10))/$F$11*$F$40)-($F$27*JZV$87/$D$7)-SUM($F$14:$F$26,$F$28:$F$33,$F$35:$F$36,$F$41))</f>
        <v>-533.82179022363027</v>
      </c>
      <c r="JZW88" s="294">
        <f>(JZW$87*$B101+SUM($F$8:$F$10)-((JZW$87*$B101+SUM($F$8:$F$10))/$F$11*$F$40)-($F$27*JZW$87/$D$7)-SUM($F$14:$F$26,$F$28:$F$33,$F$35:$F$36,$F$41))</f>
        <v>-533.82179022363027</v>
      </c>
      <c r="JZX88" s="294">
        <f>(JZX$87*$B101+SUM($F$8:$F$10)-((JZX$87*$B101+SUM($F$8:$F$10))/$F$11*$F$40)-($F$27*JZX$87/$D$7)-SUM($F$14:$F$26,$F$28:$F$33,$F$35:$F$36,$F$41))</f>
        <v>-533.82179022363027</v>
      </c>
      <c r="JZY88" s="294">
        <f>(JZY$87*$B101+SUM($F$8:$F$10)-((JZY$87*$B101+SUM($F$8:$F$10))/$F$11*$F$40)-($F$27*JZY$87/$D$7)-SUM($F$14:$F$26,$F$28:$F$33,$F$35:$F$36,$F$41))</f>
        <v>-533.82179022363027</v>
      </c>
      <c r="JZZ88" s="294">
        <f>(JZZ$87*$B101+SUM($F$8:$F$10)-((JZZ$87*$B101+SUM($F$8:$F$10))/$F$11*$F$40)-($F$27*JZZ$87/$D$7)-SUM($F$14:$F$26,$F$28:$F$33,$F$35:$F$36,$F$41))</f>
        <v>-533.82179022363027</v>
      </c>
      <c r="KAA88" s="294">
        <f>(KAA$87*$B101+SUM($F$8:$F$10)-((KAA$87*$B101+SUM($F$8:$F$10))/$F$11*$F$40)-($F$27*KAA$87/$D$7)-SUM($F$14:$F$26,$F$28:$F$33,$F$35:$F$36,$F$41))</f>
        <v>-533.82179022363027</v>
      </c>
      <c r="KAB88" s="294">
        <f>(KAB$87*$B101+SUM($F$8:$F$10)-((KAB$87*$B101+SUM($F$8:$F$10))/$F$11*$F$40)-($F$27*KAB$87/$D$7)-SUM($F$14:$F$26,$F$28:$F$33,$F$35:$F$36,$F$41))</f>
        <v>-533.82179022363027</v>
      </c>
      <c r="KAC88" s="294">
        <f>(KAC$87*$B101+SUM($F$8:$F$10)-((KAC$87*$B101+SUM($F$8:$F$10))/$F$11*$F$40)-($F$27*KAC$87/$D$7)-SUM($F$14:$F$26,$F$28:$F$33,$F$35:$F$36,$F$41))</f>
        <v>-533.82179022363027</v>
      </c>
      <c r="KAD88" s="294">
        <f>(KAD$87*$B101+SUM($F$8:$F$10)-((KAD$87*$B101+SUM($F$8:$F$10))/$F$11*$F$40)-($F$27*KAD$87/$D$7)-SUM($F$14:$F$26,$F$28:$F$33,$F$35:$F$36,$F$41))</f>
        <v>-533.82179022363027</v>
      </c>
      <c r="KAE88" s="294">
        <f>(KAE$87*$B101+SUM($F$8:$F$10)-((KAE$87*$B101+SUM($F$8:$F$10))/$F$11*$F$40)-($F$27*KAE$87/$D$7)-SUM($F$14:$F$26,$F$28:$F$33,$F$35:$F$36,$F$41))</f>
        <v>-533.82179022363027</v>
      </c>
      <c r="KAF88" s="294">
        <f>(KAF$87*$B101+SUM($F$8:$F$10)-((KAF$87*$B101+SUM($F$8:$F$10))/$F$11*$F$40)-($F$27*KAF$87/$D$7)-SUM($F$14:$F$26,$F$28:$F$33,$F$35:$F$36,$F$41))</f>
        <v>-533.82179022363027</v>
      </c>
      <c r="KAG88" s="294">
        <f>(KAG$87*$B101+SUM($F$8:$F$10)-((KAG$87*$B101+SUM($F$8:$F$10))/$F$11*$F$40)-($F$27*KAG$87/$D$7)-SUM($F$14:$F$26,$F$28:$F$33,$F$35:$F$36,$F$41))</f>
        <v>-533.82179022363027</v>
      </c>
      <c r="KAH88" s="294">
        <f>(KAH$87*$B101+SUM($F$8:$F$10)-((KAH$87*$B101+SUM($F$8:$F$10))/$F$11*$F$40)-($F$27*KAH$87/$D$7)-SUM($F$14:$F$26,$F$28:$F$33,$F$35:$F$36,$F$41))</f>
        <v>-533.82179022363027</v>
      </c>
      <c r="KAI88" s="294">
        <f>(KAI$87*$B101+SUM($F$8:$F$10)-((KAI$87*$B101+SUM($F$8:$F$10))/$F$11*$F$40)-($F$27*KAI$87/$D$7)-SUM($F$14:$F$26,$F$28:$F$33,$F$35:$F$36,$F$41))</f>
        <v>-533.82179022363027</v>
      </c>
      <c r="KAJ88" s="294">
        <f>(KAJ$87*$B101+SUM($F$8:$F$10)-((KAJ$87*$B101+SUM($F$8:$F$10))/$F$11*$F$40)-($F$27*KAJ$87/$D$7)-SUM($F$14:$F$26,$F$28:$F$33,$F$35:$F$36,$F$41))</f>
        <v>-533.82179022363027</v>
      </c>
      <c r="KAK88" s="294">
        <f>(KAK$87*$B101+SUM($F$8:$F$10)-((KAK$87*$B101+SUM($F$8:$F$10))/$F$11*$F$40)-($F$27*KAK$87/$D$7)-SUM($F$14:$F$26,$F$28:$F$33,$F$35:$F$36,$F$41))</f>
        <v>-533.82179022363027</v>
      </c>
      <c r="KAL88" s="294">
        <f>(KAL$87*$B101+SUM($F$8:$F$10)-((KAL$87*$B101+SUM($F$8:$F$10))/$F$11*$F$40)-($F$27*KAL$87/$D$7)-SUM($F$14:$F$26,$F$28:$F$33,$F$35:$F$36,$F$41))</f>
        <v>-533.82179022363027</v>
      </c>
      <c r="KAM88" s="294">
        <f>(KAM$87*$B101+SUM($F$8:$F$10)-((KAM$87*$B101+SUM($F$8:$F$10))/$F$11*$F$40)-($F$27*KAM$87/$D$7)-SUM($F$14:$F$26,$F$28:$F$33,$F$35:$F$36,$F$41))</f>
        <v>-533.82179022363027</v>
      </c>
      <c r="KAN88" s="294">
        <f>(KAN$87*$B101+SUM($F$8:$F$10)-((KAN$87*$B101+SUM($F$8:$F$10))/$F$11*$F$40)-($F$27*KAN$87/$D$7)-SUM($F$14:$F$26,$F$28:$F$33,$F$35:$F$36,$F$41))</f>
        <v>-533.82179022363027</v>
      </c>
      <c r="KAO88" s="294">
        <f>(KAO$87*$B101+SUM($F$8:$F$10)-((KAO$87*$B101+SUM($F$8:$F$10))/$F$11*$F$40)-($F$27*KAO$87/$D$7)-SUM($F$14:$F$26,$F$28:$F$33,$F$35:$F$36,$F$41))</f>
        <v>-533.82179022363027</v>
      </c>
      <c r="KAP88" s="294">
        <f>(KAP$87*$B101+SUM($F$8:$F$10)-((KAP$87*$B101+SUM($F$8:$F$10))/$F$11*$F$40)-($F$27*KAP$87/$D$7)-SUM($F$14:$F$26,$F$28:$F$33,$F$35:$F$36,$F$41))</f>
        <v>-533.82179022363027</v>
      </c>
      <c r="KAQ88" s="294">
        <f>(KAQ$87*$B101+SUM($F$8:$F$10)-((KAQ$87*$B101+SUM($F$8:$F$10))/$F$11*$F$40)-($F$27*KAQ$87/$D$7)-SUM($F$14:$F$26,$F$28:$F$33,$F$35:$F$36,$F$41))</f>
        <v>-533.82179022363027</v>
      </c>
      <c r="KAR88" s="294">
        <f>(KAR$87*$B101+SUM($F$8:$F$10)-((KAR$87*$B101+SUM($F$8:$F$10))/$F$11*$F$40)-($F$27*KAR$87/$D$7)-SUM($F$14:$F$26,$F$28:$F$33,$F$35:$F$36,$F$41))</f>
        <v>-533.82179022363027</v>
      </c>
      <c r="KAS88" s="294">
        <f>(KAS$87*$B101+SUM($F$8:$F$10)-((KAS$87*$B101+SUM($F$8:$F$10))/$F$11*$F$40)-($F$27*KAS$87/$D$7)-SUM($F$14:$F$26,$F$28:$F$33,$F$35:$F$36,$F$41))</f>
        <v>-533.82179022363027</v>
      </c>
      <c r="KAT88" s="294">
        <f>(KAT$87*$B101+SUM($F$8:$F$10)-((KAT$87*$B101+SUM($F$8:$F$10))/$F$11*$F$40)-($F$27*KAT$87/$D$7)-SUM($F$14:$F$26,$F$28:$F$33,$F$35:$F$36,$F$41))</f>
        <v>-533.82179022363027</v>
      </c>
      <c r="KAU88" s="294">
        <f>(KAU$87*$B101+SUM($F$8:$F$10)-((KAU$87*$B101+SUM($F$8:$F$10))/$F$11*$F$40)-($F$27*KAU$87/$D$7)-SUM($F$14:$F$26,$F$28:$F$33,$F$35:$F$36,$F$41))</f>
        <v>-533.82179022363027</v>
      </c>
      <c r="KAV88" s="294">
        <f>(KAV$87*$B101+SUM($F$8:$F$10)-((KAV$87*$B101+SUM($F$8:$F$10))/$F$11*$F$40)-($F$27*KAV$87/$D$7)-SUM($F$14:$F$26,$F$28:$F$33,$F$35:$F$36,$F$41))</f>
        <v>-533.82179022363027</v>
      </c>
      <c r="KAW88" s="294">
        <f>(KAW$87*$B101+SUM($F$8:$F$10)-((KAW$87*$B101+SUM($F$8:$F$10))/$F$11*$F$40)-($F$27*KAW$87/$D$7)-SUM($F$14:$F$26,$F$28:$F$33,$F$35:$F$36,$F$41))</f>
        <v>-533.82179022363027</v>
      </c>
      <c r="KAX88" s="294">
        <f>(KAX$87*$B101+SUM($F$8:$F$10)-((KAX$87*$B101+SUM($F$8:$F$10))/$F$11*$F$40)-($F$27*KAX$87/$D$7)-SUM($F$14:$F$26,$F$28:$F$33,$F$35:$F$36,$F$41))</f>
        <v>-533.82179022363027</v>
      </c>
      <c r="KAY88" s="294">
        <f>(KAY$87*$B101+SUM($F$8:$F$10)-((KAY$87*$B101+SUM($F$8:$F$10))/$F$11*$F$40)-($F$27*KAY$87/$D$7)-SUM($F$14:$F$26,$F$28:$F$33,$F$35:$F$36,$F$41))</f>
        <v>-533.82179022363027</v>
      </c>
      <c r="KAZ88" s="294">
        <f>(KAZ$87*$B101+SUM($F$8:$F$10)-((KAZ$87*$B101+SUM($F$8:$F$10))/$F$11*$F$40)-($F$27*KAZ$87/$D$7)-SUM($F$14:$F$26,$F$28:$F$33,$F$35:$F$36,$F$41))</f>
        <v>-533.82179022363027</v>
      </c>
      <c r="KBA88" s="294">
        <f>(KBA$87*$B101+SUM($F$8:$F$10)-((KBA$87*$B101+SUM($F$8:$F$10))/$F$11*$F$40)-($F$27*KBA$87/$D$7)-SUM($F$14:$F$26,$F$28:$F$33,$F$35:$F$36,$F$41))</f>
        <v>-533.82179022363027</v>
      </c>
      <c r="KBB88" s="294">
        <f>(KBB$87*$B101+SUM($F$8:$F$10)-((KBB$87*$B101+SUM($F$8:$F$10))/$F$11*$F$40)-($F$27*KBB$87/$D$7)-SUM($F$14:$F$26,$F$28:$F$33,$F$35:$F$36,$F$41))</f>
        <v>-533.82179022363027</v>
      </c>
      <c r="KBC88" s="294">
        <f>(KBC$87*$B101+SUM($F$8:$F$10)-((KBC$87*$B101+SUM($F$8:$F$10))/$F$11*$F$40)-($F$27*KBC$87/$D$7)-SUM($F$14:$F$26,$F$28:$F$33,$F$35:$F$36,$F$41))</f>
        <v>-533.82179022363027</v>
      </c>
      <c r="KBD88" s="294">
        <f>(KBD$87*$B101+SUM($F$8:$F$10)-((KBD$87*$B101+SUM($F$8:$F$10))/$F$11*$F$40)-($F$27*KBD$87/$D$7)-SUM($F$14:$F$26,$F$28:$F$33,$F$35:$F$36,$F$41))</f>
        <v>-533.82179022363027</v>
      </c>
      <c r="KBE88" s="294">
        <f>(KBE$87*$B101+SUM($F$8:$F$10)-((KBE$87*$B101+SUM($F$8:$F$10))/$F$11*$F$40)-($F$27*KBE$87/$D$7)-SUM($F$14:$F$26,$F$28:$F$33,$F$35:$F$36,$F$41))</f>
        <v>-533.82179022363027</v>
      </c>
      <c r="KBF88" s="294">
        <f>(KBF$87*$B101+SUM($F$8:$F$10)-((KBF$87*$B101+SUM($F$8:$F$10))/$F$11*$F$40)-($F$27*KBF$87/$D$7)-SUM($F$14:$F$26,$F$28:$F$33,$F$35:$F$36,$F$41))</f>
        <v>-533.82179022363027</v>
      </c>
      <c r="KBG88" s="294">
        <f>(KBG$87*$B101+SUM($F$8:$F$10)-((KBG$87*$B101+SUM($F$8:$F$10))/$F$11*$F$40)-($F$27*KBG$87/$D$7)-SUM($F$14:$F$26,$F$28:$F$33,$F$35:$F$36,$F$41))</f>
        <v>-533.82179022363027</v>
      </c>
      <c r="KBH88" s="294">
        <f>(KBH$87*$B101+SUM($F$8:$F$10)-((KBH$87*$B101+SUM($F$8:$F$10))/$F$11*$F$40)-($F$27*KBH$87/$D$7)-SUM($F$14:$F$26,$F$28:$F$33,$F$35:$F$36,$F$41))</f>
        <v>-533.82179022363027</v>
      </c>
      <c r="KBI88" s="294">
        <f>(KBI$87*$B101+SUM($F$8:$F$10)-((KBI$87*$B101+SUM($F$8:$F$10))/$F$11*$F$40)-($F$27*KBI$87/$D$7)-SUM($F$14:$F$26,$F$28:$F$33,$F$35:$F$36,$F$41))</f>
        <v>-533.82179022363027</v>
      </c>
      <c r="KBJ88" s="294">
        <f>(KBJ$87*$B101+SUM($F$8:$F$10)-((KBJ$87*$B101+SUM($F$8:$F$10))/$F$11*$F$40)-($F$27*KBJ$87/$D$7)-SUM($F$14:$F$26,$F$28:$F$33,$F$35:$F$36,$F$41))</f>
        <v>-533.82179022363027</v>
      </c>
      <c r="KBK88" s="294">
        <f>(KBK$87*$B101+SUM($F$8:$F$10)-((KBK$87*$B101+SUM($F$8:$F$10))/$F$11*$F$40)-($F$27*KBK$87/$D$7)-SUM($F$14:$F$26,$F$28:$F$33,$F$35:$F$36,$F$41))</f>
        <v>-533.82179022363027</v>
      </c>
      <c r="KBL88" s="294">
        <f>(KBL$87*$B101+SUM($F$8:$F$10)-((KBL$87*$B101+SUM($F$8:$F$10))/$F$11*$F$40)-($F$27*KBL$87/$D$7)-SUM($F$14:$F$26,$F$28:$F$33,$F$35:$F$36,$F$41))</f>
        <v>-533.82179022363027</v>
      </c>
      <c r="KBM88" s="294">
        <f>(KBM$87*$B101+SUM($F$8:$F$10)-((KBM$87*$B101+SUM($F$8:$F$10))/$F$11*$F$40)-($F$27*KBM$87/$D$7)-SUM($F$14:$F$26,$F$28:$F$33,$F$35:$F$36,$F$41))</f>
        <v>-533.82179022363027</v>
      </c>
      <c r="KBN88" s="294">
        <f>(KBN$87*$B101+SUM($F$8:$F$10)-((KBN$87*$B101+SUM($F$8:$F$10))/$F$11*$F$40)-($F$27*KBN$87/$D$7)-SUM($F$14:$F$26,$F$28:$F$33,$F$35:$F$36,$F$41))</f>
        <v>-533.82179022363027</v>
      </c>
      <c r="KBO88" s="294">
        <f>(KBO$87*$B101+SUM($F$8:$F$10)-((KBO$87*$B101+SUM($F$8:$F$10))/$F$11*$F$40)-($F$27*KBO$87/$D$7)-SUM($F$14:$F$26,$F$28:$F$33,$F$35:$F$36,$F$41))</f>
        <v>-533.82179022363027</v>
      </c>
      <c r="KBP88" s="294">
        <f>(KBP$87*$B101+SUM($F$8:$F$10)-((KBP$87*$B101+SUM($F$8:$F$10))/$F$11*$F$40)-($F$27*KBP$87/$D$7)-SUM($F$14:$F$26,$F$28:$F$33,$F$35:$F$36,$F$41))</f>
        <v>-533.82179022363027</v>
      </c>
      <c r="KBQ88" s="294">
        <f>(KBQ$87*$B101+SUM($F$8:$F$10)-((KBQ$87*$B101+SUM($F$8:$F$10))/$F$11*$F$40)-($F$27*KBQ$87/$D$7)-SUM($F$14:$F$26,$F$28:$F$33,$F$35:$F$36,$F$41))</f>
        <v>-533.82179022363027</v>
      </c>
      <c r="KBR88" s="294">
        <f>(KBR$87*$B101+SUM($F$8:$F$10)-((KBR$87*$B101+SUM($F$8:$F$10))/$F$11*$F$40)-($F$27*KBR$87/$D$7)-SUM($F$14:$F$26,$F$28:$F$33,$F$35:$F$36,$F$41))</f>
        <v>-533.82179022363027</v>
      </c>
      <c r="KBS88" s="294">
        <f>(KBS$87*$B101+SUM($F$8:$F$10)-((KBS$87*$B101+SUM($F$8:$F$10))/$F$11*$F$40)-($F$27*KBS$87/$D$7)-SUM($F$14:$F$26,$F$28:$F$33,$F$35:$F$36,$F$41))</f>
        <v>-533.82179022363027</v>
      </c>
      <c r="KBT88" s="294">
        <f>(KBT$87*$B101+SUM($F$8:$F$10)-((KBT$87*$B101+SUM($F$8:$F$10))/$F$11*$F$40)-($F$27*KBT$87/$D$7)-SUM($F$14:$F$26,$F$28:$F$33,$F$35:$F$36,$F$41))</f>
        <v>-533.82179022363027</v>
      </c>
      <c r="KBU88" s="294">
        <f>(KBU$87*$B101+SUM($F$8:$F$10)-((KBU$87*$B101+SUM($F$8:$F$10))/$F$11*$F$40)-($F$27*KBU$87/$D$7)-SUM($F$14:$F$26,$F$28:$F$33,$F$35:$F$36,$F$41))</f>
        <v>-533.82179022363027</v>
      </c>
      <c r="KBV88" s="294">
        <f>(KBV$87*$B101+SUM($F$8:$F$10)-((KBV$87*$B101+SUM($F$8:$F$10))/$F$11*$F$40)-($F$27*KBV$87/$D$7)-SUM($F$14:$F$26,$F$28:$F$33,$F$35:$F$36,$F$41))</f>
        <v>-533.82179022363027</v>
      </c>
      <c r="KBW88" s="294">
        <f>(KBW$87*$B101+SUM($F$8:$F$10)-((KBW$87*$B101+SUM($F$8:$F$10))/$F$11*$F$40)-($F$27*KBW$87/$D$7)-SUM($F$14:$F$26,$F$28:$F$33,$F$35:$F$36,$F$41))</f>
        <v>-533.82179022363027</v>
      </c>
      <c r="KBX88" s="294">
        <f>(KBX$87*$B101+SUM($F$8:$F$10)-((KBX$87*$B101+SUM($F$8:$F$10))/$F$11*$F$40)-($F$27*KBX$87/$D$7)-SUM($F$14:$F$26,$F$28:$F$33,$F$35:$F$36,$F$41))</f>
        <v>-533.82179022363027</v>
      </c>
      <c r="KBY88" s="294">
        <f>(KBY$87*$B101+SUM($F$8:$F$10)-((KBY$87*$B101+SUM($F$8:$F$10))/$F$11*$F$40)-($F$27*KBY$87/$D$7)-SUM($F$14:$F$26,$F$28:$F$33,$F$35:$F$36,$F$41))</f>
        <v>-533.82179022363027</v>
      </c>
      <c r="KBZ88" s="294">
        <f>(KBZ$87*$B101+SUM($F$8:$F$10)-((KBZ$87*$B101+SUM($F$8:$F$10))/$F$11*$F$40)-($F$27*KBZ$87/$D$7)-SUM($F$14:$F$26,$F$28:$F$33,$F$35:$F$36,$F$41))</f>
        <v>-533.82179022363027</v>
      </c>
      <c r="KCA88" s="294">
        <f>(KCA$87*$B101+SUM($F$8:$F$10)-((KCA$87*$B101+SUM($F$8:$F$10))/$F$11*$F$40)-($F$27*KCA$87/$D$7)-SUM($F$14:$F$26,$F$28:$F$33,$F$35:$F$36,$F$41))</f>
        <v>-533.82179022363027</v>
      </c>
      <c r="KCB88" s="294">
        <f>(KCB$87*$B101+SUM($F$8:$F$10)-((KCB$87*$B101+SUM($F$8:$F$10))/$F$11*$F$40)-($F$27*KCB$87/$D$7)-SUM($F$14:$F$26,$F$28:$F$33,$F$35:$F$36,$F$41))</f>
        <v>-533.82179022363027</v>
      </c>
      <c r="KCC88" s="294">
        <f>(KCC$87*$B101+SUM($F$8:$F$10)-((KCC$87*$B101+SUM($F$8:$F$10))/$F$11*$F$40)-($F$27*KCC$87/$D$7)-SUM($F$14:$F$26,$F$28:$F$33,$F$35:$F$36,$F$41))</f>
        <v>-533.82179022363027</v>
      </c>
      <c r="KCD88" s="294">
        <f>(KCD$87*$B101+SUM($F$8:$F$10)-((KCD$87*$B101+SUM($F$8:$F$10))/$F$11*$F$40)-($F$27*KCD$87/$D$7)-SUM($F$14:$F$26,$F$28:$F$33,$F$35:$F$36,$F$41))</f>
        <v>-533.82179022363027</v>
      </c>
      <c r="KCE88" s="294">
        <f>(KCE$87*$B101+SUM($F$8:$F$10)-((KCE$87*$B101+SUM($F$8:$F$10))/$F$11*$F$40)-($F$27*KCE$87/$D$7)-SUM($F$14:$F$26,$F$28:$F$33,$F$35:$F$36,$F$41))</f>
        <v>-533.82179022363027</v>
      </c>
      <c r="KCF88" s="294">
        <f>(KCF$87*$B101+SUM($F$8:$F$10)-((KCF$87*$B101+SUM($F$8:$F$10))/$F$11*$F$40)-($F$27*KCF$87/$D$7)-SUM($F$14:$F$26,$F$28:$F$33,$F$35:$F$36,$F$41))</f>
        <v>-533.82179022363027</v>
      </c>
      <c r="KCG88" s="294">
        <f>(KCG$87*$B101+SUM($F$8:$F$10)-((KCG$87*$B101+SUM($F$8:$F$10))/$F$11*$F$40)-($F$27*KCG$87/$D$7)-SUM($F$14:$F$26,$F$28:$F$33,$F$35:$F$36,$F$41))</f>
        <v>-533.82179022363027</v>
      </c>
      <c r="KCH88" s="294">
        <f>(KCH$87*$B101+SUM($F$8:$F$10)-((KCH$87*$B101+SUM($F$8:$F$10))/$F$11*$F$40)-($F$27*KCH$87/$D$7)-SUM($F$14:$F$26,$F$28:$F$33,$F$35:$F$36,$F$41))</f>
        <v>-533.82179022363027</v>
      </c>
      <c r="KCI88" s="294">
        <f>(KCI$87*$B101+SUM($F$8:$F$10)-((KCI$87*$B101+SUM($F$8:$F$10))/$F$11*$F$40)-($F$27*KCI$87/$D$7)-SUM($F$14:$F$26,$F$28:$F$33,$F$35:$F$36,$F$41))</f>
        <v>-533.82179022363027</v>
      </c>
      <c r="KCJ88" s="294">
        <f>(KCJ$87*$B101+SUM($F$8:$F$10)-((KCJ$87*$B101+SUM($F$8:$F$10))/$F$11*$F$40)-($F$27*KCJ$87/$D$7)-SUM($F$14:$F$26,$F$28:$F$33,$F$35:$F$36,$F$41))</f>
        <v>-533.82179022363027</v>
      </c>
      <c r="KCK88" s="294">
        <f>(KCK$87*$B101+SUM($F$8:$F$10)-((KCK$87*$B101+SUM($F$8:$F$10))/$F$11*$F$40)-($F$27*KCK$87/$D$7)-SUM($F$14:$F$26,$F$28:$F$33,$F$35:$F$36,$F$41))</f>
        <v>-533.82179022363027</v>
      </c>
      <c r="KCL88" s="294">
        <f>(KCL$87*$B101+SUM($F$8:$F$10)-((KCL$87*$B101+SUM($F$8:$F$10))/$F$11*$F$40)-($F$27*KCL$87/$D$7)-SUM($F$14:$F$26,$F$28:$F$33,$F$35:$F$36,$F$41))</f>
        <v>-533.82179022363027</v>
      </c>
      <c r="KCM88" s="294">
        <f>(KCM$87*$B101+SUM($F$8:$F$10)-((KCM$87*$B101+SUM($F$8:$F$10))/$F$11*$F$40)-($F$27*KCM$87/$D$7)-SUM($F$14:$F$26,$F$28:$F$33,$F$35:$F$36,$F$41))</f>
        <v>-533.82179022363027</v>
      </c>
      <c r="KCN88" s="294">
        <f>(KCN$87*$B101+SUM($F$8:$F$10)-((KCN$87*$B101+SUM($F$8:$F$10))/$F$11*$F$40)-($F$27*KCN$87/$D$7)-SUM($F$14:$F$26,$F$28:$F$33,$F$35:$F$36,$F$41))</f>
        <v>-533.82179022363027</v>
      </c>
      <c r="KCO88" s="294">
        <f>(KCO$87*$B101+SUM($F$8:$F$10)-((KCO$87*$B101+SUM($F$8:$F$10))/$F$11*$F$40)-($F$27*KCO$87/$D$7)-SUM($F$14:$F$26,$F$28:$F$33,$F$35:$F$36,$F$41))</f>
        <v>-533.82179022363027</v>
      </c>
      <c r="KCP88" s="294">
        <f>(KCP$87*$B101+SUM($F$8:$F$10)-((KCP$87*$B101+SUM($F$8:$F$10))/$F$11*$F$40)-($F$27*KCP$87/$D$7)-SUM($F$14:$F$26,$F$28:$F$33,$F$35:$F$36,$F$41))</f>
        <v>-533.82179022363027</v>
      </c>
      <c r="KCQ88" s="294">
        <f>(KCQ$87*$B101+SUM($F$8:$F$10)-((KCQ$87*$B101+SUM($F$8:$F$10))/$F$11*$F$40)-($F$27*KCQ$87/$D$7)-SUM($F$14:$F$26,$F$28:$F$33,$F$35:$F$36,$F$41))</f>
        <v>-533.82179022363027</v>
      </c>
      <c r="KCR88" s="294">
        <f>(KCR$87*$B101+SUM($F$8:$F$10)-((KCR$87*$B101+SUM($F$8:$F$10))/$F$11*$F$40)-($F$27*KCR$87/$D$7)-SUM($F$14:$F$26,$F$28:$F$33,$F$35:$F$36,$F$41))</f>
        <v>-533.82179022363027</v>
      </c>
      <c r="KCS88" s="294">
        <f>(KCS$87*$B101+SUM($F$8:$F$10)-((KCS$87*$B101+SUM($F$8:$F$10))/$F$11*$F$40)-($F$27*KCS$87/$D$7)-SUM($F$14:$F$26,$F$28:$F$33,$F$35:$F$36,$F$41))</f>
        <v>-533.82179022363027</v>
      </c>
      <c r="KCT88" s="294">
        <f>(KCT$87*$B101+SUM($F$8:$F$10)-((KCT$87*$B101+SUM($F$8:$F$10))/$F$11*$F$40)-($F$27*KCT$87/$D$7)-SUM($F$14:$F$26,$F$28:$F$33,$F$35:$F$36,$F$41))</f>
        <v>-533.82179022363027</v>
      </c>
      <c r="KCU88" s="294">
        <f>(KCU$87*$B101+SUM($F$8:$F$10)-((KCU$87*$B101+SUM($F$8:$F$10))/$F$11*$F$40)-($F$27*KCU$87/$D$7)-SUM($F$14:$F$26,$F$28:$F$33,$F$35:$F$36,$F$41))</f>
        <v>-533.82179022363027</v>
      </c>
      <c r="KCV88" s="294">
        <f>(KCV$87*$B101+SUM($F$8:$F$10)-((KCV$87*$B101+SUM($F$8:$F$10))/$F$11*$F$40)-($F$27*KCV$87/$D$7)-SUM($F$14:$F$26,$F$28:$F$33,$F$35:$F$36,$F$41))</f>
        <v>-533.82179022363027</v>
      </c>
      <c r="KCW88" s="294">
        <f>(KCW$87*$B101+SUM($F$8:$F$10)-((KCW$87*$B101+SUM($F$8:$F$10))/$F$11*$F$40)-($F$27*KCW$87/$D$7)-SUM($F$14:$F$26,$F$28:$F$33,$F$35:$F$36,$F$41))</f>
        <v>-533.82179022363027</v>
      </c>
      <c r="KCX88" s="294">
        <f>(KCX$87*$B101+SUM($F$8:$F$10)-((KCX$87*$B101+SUM($F$8:$F$10))/$F$11*$F$40)-($F$27*KCX$87/$D$7)-SUM($F$14:$F$26,$F$28:$F$33,$F$35:$F$36,$F$41))</f>
        <v>-533.82179022363027</v>
      </c>
      <c r="KCY88" s="294">
        <f>(KCY$87*$B101+SUM($F$8:$F$10)-((KCY$87*$B101+SUM($F$8:$F$10))/$F$11*$F$40)-($F$27*KCY$87/$D$7)-SUM($F$14:$F$26,$F$28:$F$33,$F$35:$F$36,$F$41))</f>
        <v>-533.82179022363027</v>
      </c>
      <c r="KCZ88" s="294">
        <f>(KCZ$87*$B101+SUM($F$8:$F$10)-((KCZ$87*$B101+SUM($F$8:$F$10))/$F$11*$F$40)-($F$27*KCZ$87/$D$7)-SUM($F$14:$F$26,$F$28:$F$33,$F$35:$F$36,$F$41))</f>
        <v>-533.82179022363027</v>
      </c>
      <c r="KDA88" s="294">
        <f>(KDA$87*$B101+SUM($F$8:$F$10)-((KDA$87*$B101+SUM($F$8:$F$10))/$F$11*$F$40)-($F$27*KDA$87/$D$7)-SUM($F$14:$F$26,$F$28:$F$33,$F$35:$F$36,$F$41))</f>
        <v>-533.82179022363027</v>
      </c>
      <c r="KDB88" s="294">
        <f>(KDB$87*$B101+SUM($F$8:$F$10)-((KDB$87*$B101+SUM($F$8:$F$10))/$F$11*$F$40)-($F$27*KDB$87/$D$7)-SUM($F$14:$F$26,$F$28:$F$33,$F$35:$F$36,$F$41))</f>
        <v>-533.82179022363027</v>
      </c>
      <c r="KDC88" s="294">
        <f>(KDC$87*$B101+SUM($F$8:$F$10)-((KDC$87*$B101+SUM($F$8:$F$10))/$F$11*$F$40)-($F$27*KDC$87/$D$7)-SUM($F$14:$F$26,$F$28:$F$33,$F$35:$F$36,$F$41))</f>
        <v>-533.82179022363027</v>
      </c>
      <c r="KDD88" s="294">
        <f>(KDD$87*$B101+SUM($F$8:$F$10)-((KDD$87*$B101+SUM($F$8:$F$10))/$F$11*$F$40)-($F$27*KDD$87/$D$7)-SUM($F$14:$F$26,$F$28:$F$33,$F$35:$F$36,$F$41))</f>
        <v>-533.82179022363027</v>
      </c>
      <c r="KDE88" s="294">
        <f>(KDE$87*$B101+SUM($F$8:$F$10)-((KDE$87*$B101+SUM($F$8:$F$10))/$F$11*$F$40)-($F$27*KDE$87/$D$7)-SUM($F$14:$F$26,$F$28:$F$33,$F$35:$F$36,$F$41))</f>
        <v>-533.82179022363027</v>
      </c>
      <c r="KDF88" s="294">
        <f>(KDF$87*$B101+SUM($F$8:$F$10)-((KDF$87*$B101+SUM($F$8:$F$10))/$F$11*$F$40)-($F$27*KDF$87/$D$7)-SUM($F$14:$F$26,$F$28:$F$33,$F$35:$F$36,$F$41))</f>
        <v>-533.82179022363027</v>
      </c>
      <c r="KDG88" s="294">
        <f>(KDG$87*$B101+SUM($F$8:$F$10)-((KDG$87*$B101+SUM($F$8:$F$10))/$F$11*$F$40)-($F$27*KDG$87/$D$7)-SUM($F$14:$F$26,$F$28:$F$33,$F$35:$F$36,$F$41))</f>
        <v>-533.82179022363027</v>
      </c>
      <c r="KDH88" s="294">
        <f>(KDH$87*$B101+SUM($F$8:$F$10)-((KDH$87*$B101+SUM($F$8:$F$10))/$F$11*$F$40)-($F$27*KDH$87/$D$7)-SUM($F$14:$F$26,$F$28:$F$33,$F$35:$F$36,$F$41))</f>
        <v>-533.82179022363027</v>
      </c>
      <c r="KDI88" s="294">
        <f>(KDI$87*$B101+SUM($F$8:$F$10)-((KDI$87*$B101+SUM($F$8:$F$10))/$F$11*$F$40)-($F$27*KDI$87/$D$7)-SUM($F$14:$F$26,$F$28:$F$33,$F$35:$F$36,$F$41))</f>
        <v>-533.82179022363027</v>
      </c>
      <c r="KDJ88" s="294">
        <f>(KDJ$87*$B101+SUM($F$8:$F$10)-((KDJ$87*$B101+SUM($F$8:$F$10))/$F$11*$F$40)-($F$27*KDJ$87/$D$7)-SUM($F$14:$F$26,$F$28:$F$33,$F$35:$F$36,$F$41))</f>
        <v>-533.82179022363027</v>
      </c>
      <c r="KDK88" s="294">
        <f>(KDK$87*$B101+SUM($F$8:$F$10)-((KDK$87*$B101+SUM($F$8:$F$10))/$F$11*$F$40)-($F$27*KDK$87/$D$7)-SUM($F$14:$F$26,$F$28:$F$33,$F$35:$F$36,$F$41))</f>
        <v>-533.82179022363027</v>
      </c>
      <c r="KDL88" s="294">
        <f>(KDL$87*$B101+SUM($F$8:$F$10)-((KDL$87*$B101+SUM($F$8:$F$10))/$F$11*$F$40)-($F$27*KDL$87/$D$7)-SUM($F$14:$F$26,$F$28:$F$33,$F$35:$F$36,$F$41))</f>
        <v>-533.82179022363027</v>
      </c>
      <c r="KDM88" s="294">
        <f>(KDM$87*$B101+SUM($F$8:$F$10)-((KDM$87*$B101+SUM($F$8:$F$10))/$F$11*$F$40)-($F$27*KDM$87/$D$7)-SUM($F$14:$F$26,$F$28:$F$33,$F$35:$F$36,$F$41))</f>
        <v>-533.82179022363027</v>
      </c>
      <c r="KDN88" s="294">
        <f>(KDN$87*$B101+SUM($F$8:$F$10)-((KDN$87*$B101+SUM($F$8:$F$10))/$F$11*$F$40)-($F$27*KDN$87/$D$7)-SUM($F$14:$F$26,$F$28:$F$33,$F$35:$F$36,$F$41))</f>
        <v>-533.82179022363027</v>
      </c>
      <c r="KDO88" s="294">
        <f>(KDO$87*$B101+SUM($F$8:$F$10)-((KDO$87*$B101+SUM($F$8:$F$10))/$F$11*$F$40)-($F$27*KDO$87/$D$7)-SUM($F$14:$F$26,$F$28:$F$33,$F$35:$F$36,$F$41))</f>
        <v>-533.82179022363027</v>
      </c>
      <c r="KDP88" s="294">
        <f>(KDP$87*$B101+SUM($F$8:$F$10)-((KDP$87*$B101+SUM($F$8:$F$10))/$F$11*$F$40)-($F$27*KDP$87/$D$7)-SUM($F$14:$F$26,$F$28:$F$33,$F$35:$F$36,$F$41))</f>
        <v>-533.82179022363027</v>
      </c>
      <c r="KDQ88" s="294">
        <f>(KDQ$87*$B101+SUM($F$8:$F$10)-((KDQ$87*$B101+SUM($F$8:$F$10))/$F$11*$F$40)-($F$27*KDQ$87/$D$7)-SUM($F$14:$F$26,$F$28:$F$33,$F$35:$F$36,$F$41))</f>
        <v>-533.82179022363027</v>
      </c>
      <c r="KDR88" s="294">
        <f>(KDR$87*$B101+SUM($F$8:$F$10)-((KDR$87*$B101+SUM($F$8:$F$10))/$F$11*$F$40)-($F$27*KDR$87/$D$7)-SUM($F$14:$F$26,$F$28:$F$33,$F$35:$F$36,$F$41))</f>
        <v>-533.82179022363027</v>
      </c>
      <c r="KDS88" s="294">
        <f>(KDS$87*$B101+SUM($F$8:$F$10)-((KDS$87*$B101+SUM($F$8:$F$10))/$F$11*$F$40)-($F$27*KDS$87/$D$7)-SUM($F$14:$F$26,$F$28:$F$33,$F$35:$F$36,$F$41))</f>
        <v>-533.82179022363027</v>
      </c>
      <c r="KDT88" s="294">
        <f>(KDT$87*$B101+SUM($F$8:$F$10)-((KDT$87*$B101+SUM($F$8:$F$10))/$F$11*$F$40)-($F$27*KDT$87/$D$7)-SUM($F$14:$F$26,$F$28:$F$33,$F$35:$F$36,$F$41))</f>
        <v>-533.82179022363027</v>
      </c>
      <c r="KDU88" s="294">
        <f>(KDU$87*$B101+SUM($F$8:$F$10)-((KDU$87*$B101+SUM($F$8:$F$10))/$F$11*$F$40)-($F$27*KDU$87/$D$7)-SUM($F$14:$F$26,$F$28:$F$33,$F$35:$F$36,$F$41))</f>
        <v>-533.82179022363027</v>
      </c>
      <c r="KDV88" s="294">
        <f>(KDV$87*$B101+SUM($F$8:$F$10)-((KDV$87*$B101+SUM($F$8:$F$10))/$F$11*$F$40)-($F$27*KDV$87/$D$7)-SUM($F$14:$F$26,$F$28:$F$33,$F$35:$F$36,$F$41))</f>
        <v>-533.82179022363027</v>
      </c>
      <c r="KDW88" s="294">
        <f>(KDW$87*$B101+SUM($F$8:$F$10)-((KDW$87*$B101+SUM($F$8:$F$10))/$F$11*$F$40)-($F$27*KDW$87/$D$7)-SUM($F$14:$F$26,$F$28:$F$33,$F$35:$F$36,$F$41))</f>
        <v>-533.82179022363027</v>
      </c>
      <c r="KDX88" s="294">
        <f>(KDX$87*$B101+SUM($F$8:$F$10)-((KDX$87*$B101+SUM($F$8:$F$10))/$F$11*$F$40)-($F$27*KDX$87/$D$7)-SUM($F$14:$F$26,$F$28:$F$33,$F$35:$F$36,$F$41))</f>
        <v>-533.82179022363027</v>
      </c>
      <c r="KDY88" s="294">
        <f>(KDY$87*$B101+SUM($F$8:$F$10)-((KDY$87*$B101+SUM($F$8:$F$10))/$F$11*$F$40)-($F$27*KDY$87/$D$7)-SUM($F$14:$F$26,$F$28:$F$33,$F$35:$F$36,$F$41))</f>
        <v>-533.82179022363027</v>
      </c>
      <c r="KDZ88" s="294">
        <f>(KDZ$87*$B101+SUM($F$8:$F$10)-((KDZ$87*$B101+SUM($F$8:$F$10))/$F$11*$F$40)-($F$27*KDZ$87/$D$7)-SUM($F$14:$F$26,$F$28:$F$33,$F$35:$F$36,$F$41))</f>
        <v>-533.82179022363027</v>
      </c>
      <c r="KEA88" s="294">
        <f>(KEA$87*$B101+SUM($F$8:$F$10)-((KEA$87*$B101+SUM($F$8:$F$10))/$F$11*$F$40)-($F$27*KEA$87/$D$7)-SUM($F$14:$F$26,$F$28:$F$33,$F$35:$F$36,$F$41))</f>
        <v>-533.82179022363027</v>
      </c>
      <c r="KEB88" s="294">
        <f>(KEB$87*$B101+SUM($F$8:$F$10)-((KEB$87*$B101+SUM($F$8:$F$10))/$F$11*$F$40)-($F$27*KEB$87/$D$7)-SUM($F$14:$F$26,$F$28:$F$33,$F$35:$F$36,$F$41))</f>
        <v>-533.82179022363027</v>
      </c>
      <c r="KEC88" s="294">
        <f>(KEC$87*$B101+SUM($F$8:$F$10)-((KEC$87*$B101+SUM($F$8:$F$10))/$F$11*$F$40)-($F$27*KEC$87/$D$7)-SUM($F$14:$F$26,$F$28:$F$33,$F$35:$F$36,$F$41))</f>
        <v>-533.82179022363027</v>
      </c>
      <c r="KED88" s="294">
        <f>(KED$87*$B101+SUM($F$8:$F$10)-((KED$87*$B101+SUM($F$8:$F$10))/$F$11*$F$40)-($F$27*KED$87/$D$7)-SUM($F$14:$F$26,$F$28:$F$33,$F$35:$F$36,$F$41))</f>
        <v>-533.82179022363027</v>
      </c>
      <c r="KEE88" s="294">
        <f>(KEE$87*$B101+SUM($F$8:$F$10)-((KEE$87*$B101+SUM($F$8:$F$10))/$F$11*$F$40)-($F$27*KEE$87/$D$7)-SUM($F$14:$F$26,$F$28:$F$33,$F$35:$F$36,$F$41))</f>
        <v>-533.82179022363027</v>
      </c>
      <c r="KEF88" s="294">
        <f>(KEF$87*$B101+SUM($F$8:$F$10)-((KEF$87*$B101+SUM($F$8:$F$10))/$F$11*$F$40)-($F$27*KEF$87/$D$7)-SUM($F$14:$F$26,$F$28:$F$33,$F$35:$F$36,$F$41))</f>
        <v>-533.82179022363027</v>
      </c>
      <c r="KEG88" s="294">
        <f>(KEG$87*$B101+SUM($F$8:$F$10)-((KEG$87*$B101+SUM($F$8:$F$10))/$F$11*$F$40)-($F$27*KEG$87/$D$7)-SUM($F$14:$F$26,$F$28:$F$33,$F$35:$F$36,$F$41))</f>
        <v>-533.82179022363027</v>
      </c>
      <c r="KEH88" s="294">
        <f>(KEH$87*$B101+SUM($F$8:$F$10)-((KEH$87*$B101+SUM($F$8:$F$10))/$F$11*$F$40)-($F$27*KEH$87/$D$7)-SUM($F$14:$F$26,$F$28:$F$33,$F$35:$F$36,$F$41))</f>
        <v>-533.82179022363027</v>
      </c>
      <c r="KEI88" s="294">
        <f>(KEI$87*$B101+SUM($F$8:$F$10)-((KEI$87*$B101+SUM($F$8:$F$10))/$F$11*$F$40)-($F$27*KEI$87/$D$7)-SUM($F$14:$F$26,$F$28:$F$33,$F$35:$F$36,$F$41))</f>
        <v>-533.82179022363027</v>
      </c>
      <c r="KEJ88" s="294">
        <f>(KEJ$87*$B101+SUM($F$8:$F$10)-((KEJ$87*$B101+SUM($F$8:$F$10))/$F$11*$F$40)-($F$27*KEJ$87/$D$7)-SUM($F$14:$F$26,$F$28:$F$33,$F$35:$F$36,$F$41))</f>
        <v>-533.82179022363027</v>
      </c>
      <c r="KEK88" s="294">
        <f>(KEK$87*$B101+SUM($F$8:$F$10)-((KEK$87*$B101+SUM($F$8:$F$10))/$F$11*$F$40)-($F$27*KEK$87/$D$7)-SUM($F$14:$F$26,$F$28:$F$33,$F$35:$F$36,$F$41))</f>
        <v>-533.82179022363027</v>
      </c>
      <c r="KEL88" s="294">
        <f>(KEL$87*$B101+SUM($F$8:$F$10)-((KEL$87*$B101+SUM($F$8:$F$10))/$F$11*$F$40)-($F$27*KEL$87/$D$7)-SUM($F$14:$F$26,$F$28:$F$33,$F$35:$F$36,$F$41))</f>
        <v>-533.82179022363027</v>
      </c>
      <c r="KEM88" s="294">
        <f>(KEM$87*$B101+SUM($F$8:$F$10)-((KEM$87*$B101+SUM($F$8:$F$10))/$F$11*$F$40)-($F$27*KEM$87/$D$7)-SUM($F$14:$F$26,$F$28:$F$33,$F$35:$F$36,$F$41))</f>
        <v>-533.82179022363027</v>
      </c>
      <c r="KEN88" s="294">
        <f>(KEN$87*$B101+SUM($F$8:$F$10)-((KEN$87*$B101+SUM($F$8:$F$10))/$F$11*$F$40)-($F$27*KEN$87/$D$7)-SUM($F$14:$F$26,$F$28:$F$33,$F$35:$F$36,$F$41))</f>
        <v>-533.82179022363027</v>
      </c>
      <c r="KEO88" s="294">
        <f>(KEO$87*$B101+SUM($F$8:$F$10)-((KEO$87*$B101+SUM($F$8:$F$10))/$F$11*$F$40)-($F$27*KEO$87/$D$7)-SUM($F$14:$F$26,$F$28:$F$33,$F$35:$F$36,$F$41))</f>
        <v>-533.82179022363027</v>
      </c>
      <c r="KEP88" s="294">
        <f>(KEP$87*$B101+SUM($F$8:$F$10)-((KEP$87*$B101+SUM($F$8:$F$10))/$F$11*$F$40)-($F$27*KEP$87/$D$7)-SUM($F$14:$F$26,$F$28:$F$33,$F$35:$F$36,$F$41))</f>
        <v>-533.82179022363027</v>
      </c>
      <c r="KEQ88" s="294">
        <f>(KEQ$87*$B101+SUM($F$8:$F$10)-((KEQ$87*$B101+SUM($F$8:$F$10))/$F$11*$F$40)-($F$27*KEQ$87/$D$7)-SUM($F$14:$F$26,$F$28:$F$33,$F$35:$F$36,$F$41))</f>
        <v>-533.82179022363027</v>
      </c>
      <c r="KER88" s="294">
        <f>(KER$87*$B101+SUM($F$8:$F$10)-((KER$87*$B101+SUM($F$8:$F$10))/$F$11*$F$40)-($F$27*KER$87/$D$7)-SUM($F$14:$F$26,$F$28:$F$33,$F$35:$F$36,$F$41))</f>
        <v>-533.82179022363027</v>
      </c>
      <c r="KES88" s="294">
        <f>(KES$87*$B101+SUM($F$8:$F$10)-((KES$87*$B101+SUM($F$8:$F$10))/$F$11*$F$40)-($F$27*KES$87/$D$7)-SUM($F$14:$F$26,$F$28:$F$33,$F$35:$F$36,$F$41))</f>
        <v>-533.82179022363027</v>
      </c>
      <c r="KET88" s="294">
        <f>(KET$87*$B101+SUM($F$8:$F$10)-((KET$87*$B101+SUM($F$8:$F$10))/$F$11*$F$40)-($F$27*KET$87/$D$7)-SUM($F$14:$F$26,$F$28:$F$33,$F$35:$F$36,$F$41))</f>
        <v>-533.82179022363027</v>
      </c>
      <c r="KEU88" s="294">
        <f>(KEU$87*$B101+SUM($F$8:$F$10)-((KEU$87*$B101+SUM($F$8:$F$10))/$F$11*$F$40)-($F$27*KEU$87/$D$7)-SUM($F$14:$F$26,$F$28:$F$33,$F$35:$F$36,$F$41))</f>
        <v>-533.82179022363027</v>
      </c>
      <c r="KEV88" s="294">
        <f>(KEV$87*$B101+SUM($F$8:$F$10)-((KEV$87*$B101+SUM($F$8:$F$10))/$F$11*$F$40)-($F$27*KEV$87/$D$7)-SUM($F$14:$F$26,$F$28:$F$33,$F$35:$F$36,$F$41))</f>
        <v>-533.82179022363027</v>
      </c>
      <c r="KEW88" s="294">
        <f>(KEW$87*$B101+SUM($F$8:$F$10)-((KEW$87*$B101+SUM($F$8:$F$10))/$F$11*$F$40)-($F$27*KEW$87/$D$7)-SUM($F$14:$F$26,$F$28:$F$33,$F$35:$F$36,$F$41))</f>
        <v>-533.82179022363027</v>
      </c>
      <c r="KEX88" s="294">
        <f>(KEX$87*$B101+SUM($F$8:$F$10)-((KEX$87*$B101+SUM($F$8:$F$10))/$F$11*$F$40)-($F$27*KEX$87/$D$7)-SUM($F$14:$F$26,$F$28:$F$33,$F$35:$F$36,$F$41))</f>
        <v>-533.82179022363027</v>
      </c>
      <c r="KEY88" s="294">
        <f>(KEY$87*$B101+SUM($F$8:$F$10)-((KEY$87*$B101+SUM($F$8:$F$10))/$F$11*$F$40)-($F$27*KEY$87/$D$7)-SUM($F$14:$F$26,$F$28:$F$33,$F$35:$F$36,$F$41))</f>
        <v>-533.82179022363027</v>
      </c>
      <c r="KEZ88" s="294">
        <f>(KEZ$87*$B101+SUM($F$8:$F$10)-((KEZ$87*$B101+SUM($F$8:$F$10))/$F$11*$F$40)-($F$27*KEZ$87/$D$7)-SUM($F$14:$F$26,$F$28:$F$33,$F$35:$F$36,$F$41))</f>
        <v>-533.82179022363027</v>
      </c>
      <c r="KFA88" s="294">
        <f>(KFA$87*$B101+SUM($F$8:$F$10)-((KFA$87*$B101+SUM($F$8:$F$10))/$F$11*$F$40)-($F$27*KFA$87/$D$7)-SUM($F$14:$F$26,$F$28:$F$33,$F$35:$F$36,$F$41))</f>
        <v>-533.82179022363027</v>
      </c>
      <c r="KFB88" s="294">
        <f>(KFB$87*$B101+SUM($F$8:$F$10)-((KFB$87*$B101+SUM($F$8:$F$10))/$F$11*$F$40)-($F$27*KFB$87/$D$7)-SUM($F$14:$F$26,$F$28:$F$33,$F$35:$F$36,$F$41))</f>
        <v>-533.82179022363027</v>
      </c>
      <c r="KFC88" s="294">
        <f>(KFC$87*$B101+SUM($F$8:$F$10)-((KFC$87*$B101+SUM($F$8:$F$10))/$F$11*$F$40)-($F$27*KFC$87/$D$7)-SUM($F$14:$F$26,$F$28:$F$33,$F$35:$F$36,$F$41))</f>
        <v>-533.82179022363027</v>
      </c>
      <c r="KFD88" s="294">
        <f>(KFD$87*$B101+SUM($F$8:$F$10)-((KFD$87*$B101+SUM($F$8:$F$10))/$F$11*$F$40)-($F$27*KFD$87/$D$7)-SUM($F$14:$F$26,$F$28:$F$33,$F$35:$F$36,$F$41))</f>
        <v>-533.82179022363027</v>
      </c>
      <c r="KFE88" s="294">
        <f>(KFE$87*$B101+SUM($F$8:$F$10)-((KFE$87*$B101+SUM($F$8:$F$10))/$F$11*$F$40)-($F$27*KFE$87/$D$7)-SUM($F$14:$F$26,$F$28:$F$33,$F$35:$F$36,$F$41))</f>
        <v>-533.82179022363027</v>
      </c>
      <c r="KFF88" s="294">
        <f>(KFF$87*$B101+SUM($F$8:$F$10)-((KFF$87*$B101+SUM($F$8:$F$10))/$F$11*$F$40)-($F$27*KFF$87/$D$7)-SUM($F$14:$F$26,$F$28:$F$33,$F$35:$F$36,$F$41))</f>
        <v>-533.82179022363027</v>
      </c>
      <c r="KFG88" s="294">
        <f>(KFG$87*$B101+SUM($F$8:$F$10)-((KFG$87*$B101+SUM($F$8:$F$10))/$F$11*$F$40)-($F$27*KFG$87/$D$7)-SUM($F$14:$F$26,$F$28:$F$33,$F$35:$F$36,$F$41))</f>
        <v>-533.82179022363027</v>
      </c>
      <c r="KFH88" s="294">
        <f>(KFH$87*$B101+SUM($F$8:$F$10)-((KFH$87*$B101+SUM($F$8:$F$10))/$F$11*$F$40)-($F$27*KFH$87/$D$7)-SUM($F$14:$F$26,$F$28:$F$33,$F$35:$F$36,$F$41))</f>
        <v>-533.82179022363027</v>
      </c>
      <c r="KFI88" s="294">
        <f>(KFI$87*$B101+SUM($F$8:$F$10)-((KFI$87*$B101+SUM($F$8:$F$10))/$F$11*$F$40)-($F$27*KFI$87/$D$7)-SUM($F$14:$F$26,$F$28:$F$33,$F$35:$F$36,$F$41))</f>
        <v>-533.82179022363027</v>
      </c>
      <c r="KFJ88" s="294">
        <f>(KFJ$87*$B101+SUM($F$8:$F$10)-((KFJ$87*$B101+SUM($F$8:$F$10))/$F$11*$F$40)-($F$27*KFJ$87/$D$7)-SUM($F$14:$F$26,$F$28:$F$33,$F$35:$F$36,$F$41))</f>
        <v>-533.82179022363027</v>
      </c>
      <c r="KFK88" s="294">
        <f>(KFK$87*$B101+SUM($F$8:$F$10)-((KFK$87*$B101+SUM($F$8:$F$10))/$F$11*$F$40)-($F$27*KFK$87/$D$7)-SUM($F$14:$F$26,$F$28:$F$33,$F$35:$F$36,$F$41))</f>
        <v>-533.82179022363027</v>
      </c>
      <c r="KFL88" s="294">
        <f>(KFL$87*$B101+SUM($F$8:$F$10)-((KFL$87*$B101+SUM($F$8:$F$10))/$F$11*$F$40)-($F$27*KFL$87/$D$7)-SUM($F$14:$F$26,$F$28:$F$33,$F$35:$F$36,$F$41))</f>
        <v>-533.82179022363027</v>
      </c>
      <c r="KFM88" s="294">
        <f>(KFM$87*$B101+SUM($F$8:$F$10)-((KFM$87*$B101+SUM($F$8:$F$10))/$F$11*$F$40)-($F$27*KFM$87/$D$7)-SUM($F$14:$F$26,$F$28:$F$33,$F$35:$F$36,$F$41))</f>
        <v>-533.82179022363027</v>
      </c>
      <c r="KFN88" s="294">
        <f>(KFN$87*$B101+SUM($F$8:$F$10)-((KFN$87*$B101+SUM($F$8:$F$10))/$F$11*$F$40)-($F$27*KFN$87/$D$7)-SUM($F$14:$F$26,$F$28:$F$33,$F$35:$F$36,$F$41))</f>
        <v>-533.82179022363027</v>
      </c>
      <c r="KFO88" s="294">
        <f>(KFO$87*$B101+SUM($F$8:$F$10)-((KFO$87*$B101+SUM($F$8:$F$10))/$F$11*$F$40)-($F$27*KFO$87/$D$7)-SUM($F$14:$F$26,$F$28:$F$33,$F$35:$F$36,$F$41))</f>
        <v>-533.82179022363027</v>
      </c>
      <c r="KFP88" s="294">
        <f>(KFP$87*$B101+SUM($F$8:$F$10)-((KFP$87*$B101+SUM($F$8:$F$10))/$F$11*$F$40)-($F$27*KFP$87/$D$7)-SUM($F$14:$F$26,$F$28:$F$33,$F$35:$F$36,$F$41))</f>
        <v>-533.82179022363027</v>
      </c>
      <c r="KFQ88" s="294">
        <f>(KFQ$87*$B101+SUM($F$8:$F$10)-((KFQ$87*$B101+SUM($F$8:$F$10))/$F$11*$F$40)-($F$27*KFQ$87/$D$7)-SUM($F$14:$F$26,$F$28:$F$33,$F$35:$F$36,$F$41))</f>
        <v>-533.82179022363027</v>
      </c>
      <c r="KFR88" s="294">
        <f>(KFR$87*$B101+SUM($F$8:$F$10)-((KFR$87*$B101+SUM($F$8:$F$10))/$F$11*$F$40)-($F$27*KFR$87/$D$7)-SUM($F$14:$F$26,$F$28:$F$33,$F$35:$F$36,$F$41))</f>
        <v>-533.82179022363027</v>
      </c>
      <c r="KFS88" s="294">
        <f>(KFS$87*$B101+SUM($F$8:$F$10)-((KFS$87*$B101+SUM($F$8:$F$10))/$F$11*$F$40)-($F$27*KFS$87/$D$7)-SUM($F$14:$F$26,$F$28:$F$33,$F$35:$F$36,$F$41))</f>
        <v>-533.82179022363027</v>
      </c>
      <c r="KFT88" s="294">
        <f>(KFT$87*$B101+SUM($F$8:$F$10)-((KFT$87*$B101+SUM($F$8:$F$10))/$F$11*$F$40)-($F$27*KFT$87/$D$7)-SUM($F$14:$F$26,$F$28:$F$33,$F$35:$F$36,$F$41))</f>
        <v>-533.82179022363027</v>
      </c>
      <c r="KFU88" s="294">
        <f>(KFU$87*$B101+SUM($F$8:$F$10)-((KFU$87*$B101+SUM($F$8:$F$10))/$F$11*$F$40)-($F$27*KFU$87/$D$7)-SUM($F$14:$F$26,$F$28:$F$33,$F$35:$F$36,$F$41))</f>
        <v>-533.82179022363027</v>
      </c>
      <c r="KFV88" s="294">
        <f>(KFV$87*$B101+SUM($F$8:$F$10)-((KFV$87*$B101+SUM($F$8:$F$10))/$F$11*$F$40)-($F$27*KFV$87/$D$7)-SUM($F$14:$F$26,$F$28:$F$33,$F$35:$F$36,$F$41))</f>
        <v>-533.82179022363027</v>
      </c>
      <c r="KFW88" s="294">
        <f>(KFW$87*$B101+SUM($F$8:$F$10)-((KFW$87*$B101+SUM($F$8:$F$10))/$F$11*$F$40)-($F$27*KFW$87/$D$7)-SUM($F$14:$F$26,$F$28:$F$33,$F$35:$F$36,$F$41))</f>
        <v>-533.82179022363027</v>
      </c>
      <c r="KFX88" s="294">
        <f>(KFX$87*$B101+SUM($F$8:$F$10)-((KFX$87*$B101+SUM($F$8:$F$10))/$F$11*$F$40)-($F$27*KFX$87/$D$7)-SUM($F$14:$F$26,$F$28:$F$33,$F$35:$F$36,$F$41))</f>
        <v>-533.82179022363027</v>
      </c>
      <c r="KFY88" s="294">
        <f>(KFY$87*$B101+SUM($F$8:$F$10)-((KFY$87*$B101+SUM($F$8:$F$10))/$F$11*$F$40)-($F$27*KFY$87/$D$7)-SUM($F$14:$F$26,$F$28:$F$33,$F$35:$F$36,$F$41))</f>
        <v>-533.82179022363027</v>
      </c>
      <c r="KFZ88" s="294">
        <f>(KFZ$87*$B101+SUM($F$8:$F$10)-((KFZ$87*$B101+SUM($F$8:$F$10))/$F$11*$F$40)-($F$27*KFZ$87/$D$7)-SUM($F$14:$F$26,$F$28:$F$33,$F$35:$F$36,$F$41))</f>
        <v>-533.82179022363027</v>
      </c>
      <c r="KGA88" s="294">
        <f>(KGA$87*$B101+SUM($F$8:$F$10)-((KGA$87*$B101+SUM($F$8:$F$10))/$F$11*$F$40)-($F$27*KGA$87/$D$7)-SUM($F$14:$F$26,$F$28:$F$33,$F$35:$F$36,$F$41))</f>
        <v>-533.82179022363027</v>
      </c>
      <c r="KGB88" s="294">
        <f>(KGB$87*$B101+SUM($F$8:$F$10)-((KGB$87*$B101+SUM($F$8:$F$10))/$F$11*$F$40)-($F$27*KGB$87/$D$7)-SUM($F$14:$F$26,$F$28:$F$33,$F$35:$F$36,$F$41))</f>
        <v>-533.82179022363027</v>
      </c>
      <c r="KGC88" s="294">
        <f>(KGC$87*$B101+SUM($F$8:$F$10)-((KGC$87*$B101+SUM($F$8:$F$10))/$F$11*$F$40)-($F$27*KGC$87/$D$7)-SUM($F$14:$F$26,$F$28:$F$33,$F$35:$F$36,$F$41))</f>
        <v>-533.82179022363027</v>
      </c>
      <c r="KGD88" s="294">
        <f>(KGD$87*$B101+SUM($F$8:$F$10)-((KGD$87*$B101+SUM($F$8:$F$10))/$F$11*$F$40)-($F$27*KGD$87/$D$7)-SUM($F$14:$F$26,$F$28:$F$33,$F$35:$F$36,$F$41))</f>
        <v>-533.82179022363027</v>
      </c>
      <c r="KGE88" s="294">
        <f>(KGE$87*$B101+SUM($F$8:$F$10)-((KGE$87*$B101+SUM($F$8:$F$10))/$F$11*$F$40)-($F$27*KGE$87/$D$7)-SUM($F$14:$F$26,$F$28:$F$33,$F$35:$F$36,$F$41))</f>
        <v>-533.82179022363027</v>
      </c>
      <c r="KGF88" s="294">
        <f>(KGF$87*$B101+SUM($F$8:$F$10)-((KGF$87*$B101+SUM($F$8:$F$10))/$F$11*$F$40)-($F$27*KGF$87/$D$7)-SUM($F$14:$F$26,$F$28:$F$33,$F$35:$F$36,$F$41))</f>
        <v>-533.82179022363027</v>
      </c>
      <c r="KGG88" s="294">
        <f>(KGG$87*$B101+SUM($F$8:$F$10)-((KGG$87*$B101+SUM($F$8:$F$10))/$F$11*$F$40)-($F$27*KGG$87/$D$7)-SUM($F$14:$F$26,$F$28:$F$33,$F$35:$F$36,$F$41))</f>
        <v>-533.82179022363027</v>
      </c>
      <c r="KGH88" s="294">
        <f>(KGH$87*$B101+SUM($F$8:$F$10)-((KGH$87*$B101+SUM($F$8:$F$10))/$F$11*$F$40)-($F$27*KGH$87/$D$7)-SUM($F$14:$F$26,$F$28:$F$33,$F$35:$F$36,$F$41))</f>
        <v>-533.82179022363027</v>
      </c>
      <c r="KGI88" s="294">
        <f>(KGI$87*$B101+SUM($F$8:$F$10)-((KGI$87*$B101+SUM($F$8:$F$10))/$F$11*$F$40)-($F$27*KGI$87/$D$7)-SUM($F$14:$F$26,$F$28:$F$33,$F$35:$F$36,$F$41))</f>
        <v>-533.82179022363027</v>
      </c>
      <c r="KGJ88" s="294">
        <f>(KGJ$87*$B101+SUM($F$8:$F$10)-((KGJ$87*$B101+SUM($F$8:$F$10))/$F$11*$F$40)-($F$27*KGJ$87/$D$7)-SUM($F$14:$F$26,$F$28:$F$33,$F$35:$F$36,$F$41))</f>
        <v>-533.82179022363027</v>
      </c>
      <c r="KGK88" s="294">
        <f>(KGK$87*$B101+SUM($F$8:$F$10)-((KGK$87*$B101+SUM($F$8:$F$10))/$F$11*$F$40)-($F$27*KGK$87/$D$7)-SUM($F$14:$F$26,$F$28:$F$33,$F$35:$F$36,$F$41))</f>
        <v>-533.82179022363027</v>
      </c>
      <c r="KGL88" s="294">
        <f>(KGL$87*$B101+SUM($F$8:$F$10)-((KGL$87*$B101+SUM($F$8:$F$10))/$F$11*$F$40)-($F$27*KGL$87/$D$7)-SUM($F$14:$F$26,$F$28:$F$33,$F$35:$F$36,$F$41))</f>
        <v>-533.82179022363027</v>
      </c>
      <c r="KGM88" s="294">
        <f>(KGM$87*$B101+SUM($F$8:$F$10)-((KGM$87*$B101+SUM($F$8:$F$10))/$F$11*$F$40)-($F$27*KGM$87/$D$7)-SUM($F$14:$F$26,$F$28:$F$33,$F$35:$F$36,$F$41))</f>
        <v>-533.82179022363027</v>
      </c>
      <c r="KGN88" s="294">
        <f>(KGN$87*$B101+SUM($F$8:$F$10)-((KGN$87*$B101+SUM($F$8:$F$10))/$F$11*$F$40)-($F$27*KGN$87/$D$7)-SUM($F$14:$F$26,$F$28:$F$33,$F$35:$F$36,$F$41))</f>
        <v>-533.82179022363027</v>
      </c>
      <c r="KGO88" s="294">
        <f>(KGO$87*$B101+SUM($F$8:$F$10)-((KGO$87*$B101+SUM($F$8:$F$10))/$F$11*$F$40)-($F$27*KGO$87/$D$7)-SUM($F$14:$F$26,$F$28:$F$33,$F$35:$F$36,$F$41))</f>
        <v>-533.82179022363027</v>
      </c>
      <c r="KGP88" s="294">
        <f>(KGP$87*$B101+SUM($F$8:$F$10)-((KGP$87*$B101+SUM($F$8:$F$10))/$F$11*$F$40)-($F$27*KGP$87/$D$7)-SUM($F$14:$F$26,$F$28:$F$33,$F$35:$F$36,$F$41))</f>
        <v>-533.82179022363027</v>
      </c>
      <c r="KGQ88" s="294">
        <f>(KGQ$87*$B101+SUM($F$8:$F$10)-((KGQ$87*$B101+SUM($F$8:$F$10))/$F$11*$F$40)-($F$27*KGQ$87/$D$7)-SUM($F$14:$F$26,$F$28:$F$33,$F$35:$F$36,$F$41))</f>
        <v>-533.82179022363027</v>
      </c>
      <c r="KGR88" s="294">
        <f>(KGR$87*$B101+SUM($F$8:$F$10)-((KGR$87*$B101+SUM($F$8:$F$10))/$F$11*$F$40)-($F$27*KGR$87/$D$7)-SUM($F$14:$F$26,$F$28:$F$33,$F$35:$F$36,$F$41))</f>
        <v>-533.82179022363027</v>
      </c>
      <c r="KGS88" s="294">
        <f>(KGS$87*$B101+SUM($F$8:$F$10)-((KGS$87*$B101+SUM($F$8:$F$10))/$F$11*$F$40)-($F$27*KGS$87/$D$7)-SUM($F$14:$F$26,$F$28:$F$33,$F$35:$F$36,$F$41))</f>
        <v>-533.82179022363027</v>
      </c>
      <c r="KGT88" s="294">
        <f>(KGT$87*$B101+SUM($F$8:$F$10)-((KGT$87*$B101+SUM($F$8:$F$10))/$F$11*$F$40)-($F$27*KGT$87/$D$7)-SUM($F$14:$F$26,$F$28:$F$33,$F$35:$F$36,$F$41))</f>
        <v>-533.82179022363027</v>
      </c>
      <c r="KGU88" s="294">
        <f>(KGU$87*$B101+SUM($F$8:$F$10)-((KGU$87*$B101+SUM($F$8:$F$10))/$F$11*$F$40)-($F$27*KGU$87/$D$7)-SUM($F$14:$F$26,$F$28:$F$33,$F$35:$F$36,$F$41))</f>
        <v>-533.82179022363027</v>
      </c>
      <c r="KGV88" s="294">
        <f>(KGV$87*$B101+SUM($F$8:$F$10)-((KGV$87*$B101+SUM($F$8:$F$10))/$F$11*$F$40)-($F$27*KGV$87/$D$7)-SUM($F$14:$F$26,$F$28:$F$33,$F$35:$F$36,$F$41))</f>
        <v>-533.82179022363027</v>
      </c>
      <c r="KGW88" s="294">
        <f>(KGW$87*$B101+SUM($F$8:$F$10)-((KGW$87*$B101+SUM($F$8:$F$10))/$F$11*$F$40)-($F$27*KGW$87/$D$7)-SUM($F$14:$F$26,$F$28:$F$33,$F$35:$F$36,$F$41))</f>
        <v>-533.82179022363027</v>
      </c>
      <c r="KGX88" s="294">
        <f>(KGX$87*$B101+SUM($F$8:$F$10)-((KGX$87*$B101+SUM($F$8:$F$10))/$F$11*$F$40)-($F$27*KGX$87/$D$7)-SUM($F$14:$F$26,$F$28:$F$33,$F$35:$F$36,$F$41))</f>
        <v>-533.82179022363027</v>
      </c>
      <c r="KGY88" s="294">
        <f>(KGY$87*$B101+SUM($F$8:$F$10)-((KGY$87*$B101+SUM($F$8:$F$10))/$F$11*$F$40)-($F$27*KGY$87/$D$7)-SUM($F$14:$F$26,$F$28:$F$33,$F$35:$F$36,$F$41))</f>
        <v>-533.82179022363027</v>
      </c>
      <c r="KGZ88" s="294">
        <f>(KGZ$87*$B101+SUM($F$8:$F$10)-((KGZ$87*$B101+SUM($F$8:$F$10))/$F$11*$F$40)-($F$27*KGZ$87/$D$7)-SUM($F$14:$F$26,$F$28:$F$33,$F$35:$F$36,$F$41))</f>
        <v>-533.82179022363027</v>
      </c>
      <c r="KHA88" s="294">
        <f>(KHA$87*$B101+SUM($F$8:$F$10)-((KHA$87*$B101+SUM($F$8:$F$10))/$F$11*$F$40)-($F$27*KHA$87/$D$7)-SUM($F$14:$F$26,$F$28:$F$33,$F$35:$F$36,$F$41))</f>
        <v>-533.82179022363027</v>
      </c>
      <c r="KHB88" s="294">
        <f>(KHB$87*$B101+SUM($F$8:$F$10)-((KHB$87*$B101+SUM($F$8:$F$10))/$F$11*$F$40)-($F$27*KHB$87/$D$7)-SUM($F$14:$F$26,$F$28:$F$33,$F$35:$F$36,$F$41))</f>
        <v>-533.82179022363027</v>
      </c>
      <c r="KHC88" s="294">
        <f>(KHC$87*$B101+SUM($F$8:$F$10)-((KHC$87*$B101+SUM($F$8:$F$10))/$F$11*$F$40)-($F$27*KHC$87/$D$7)-SUM($F$14:$F$26,$F$28:$F$33,$F$35:$F$36,$F$41))</f>
        <v>-533.82179022363027</v>
      </c>
      <c r="KHD88" s="294">
        <f>(KHD$87*$B101+SUM($F$8:$F$10)-((KHD$87*$B101+SUM($F$8:$F$10))/$F$11*$F$40)-($F$27*KHD$87/$D$7)-SUM($F$14:$F$26,$F$28:$F$33,$F$35:$F$36,$F$41))</f>
        <v>-533.82179022363027</v>
      </c>
      <c r="KHE88" s="294">
        <f>(KHE$87*$B101+SUM($F$8:$F$10)-((KHE$87*$B101+SUM($F$8:$F$10))/$F$11*$F$40)-($F$27*KHE$87/$D$7)-SUM($F$14:$F$26,$F$28:$F$33,$F$35:$F$36,$F$41))</f>
        <v>-533.82179022363027</v>
      </c>
      <c r="KHF88" s="294">
        <f>(KHF$87*$B101+SUM($F$8:$F$10)-((KHF$87*$B101+SUM($F$8:$F$10))/$F$11*$F$40)-($F$27*KHF$87/$D$7)-SUM($F$14:$F$26,$F$28:$F$33,$F$35:$F$36,$F$41))</f>
        <v>-533.82179022363027</v>
      </c>
      <c r="KHG88" s="294">
        <f>(KHG$87*$B101+SUM($F$8:$F$10)-((KHG$87*$B101+SUM($F$8:$F$10))/$F$11*$F$40)-($F$27*KHG$87/$D$7)-SUM($F$14:$F$26,$F$28:$F$33,$F$35:$F$36,$F$41))</f>
        <v>-533.82179022363027</v>
      </c>
      <c r="KHH88" s="294">
        <f>(KHH$87*$B101+SUM($F$8:$F$10)-((KHH$87*$B101+SUM($F$8:$F$10))/$F$11*$F$40)-($F$27*KHH$87/$D$7)-SUM($F$14:$F$26,$F$28:$F$33,$F$35:$F$36,$F$41))</f>
        <v>-533.82179022363027</v>
      </c>
      <c r="KHI88" s="294">
        <f>(KHI$87*$B101+SUM($F$8:$F$10)-((KHI$87*$B101+SUM($F$8:$F$10))/$F$11*$F$40)-($F$27*KHI$87/$D$7)-SUM($F$14:$F$26,$F$28:$F$33,$F$35:$F$36,$F$41))</f>
        <v>-533.82179022363027</v>
      </c>
      <c r="KHJ88" s="294">
        <f>(KHJ$87*$B101+SUM($F$8:$F$10)-((KHJ$87*$B101+SUM($F$8:$F$10))/$F$11*$F$40)-($F$27*KHJ$87/$D$7)-SUM($F$14:$F$26,$F$28:$F$33,$F$35:$F$36,$F$41))</f>
        <v>-533.82179022363027</v>
      </c>
      <c r="KHK88" s="294">
        <f>(KHK$87*$B101+SUM($F$8:$F$10)-((KHK$87*$B101+SUM($F$8:$F$10))/$F$11*$F$40)-($F$27*KHK$87/$D$7)-SUM($F$14:$F$26,$F$28:$F$33,$F$35:$F$36,$F$41))</f>
        <v>-533.82179022363027</v>
      </c>
      <c r="KHL88" s="294">
        <f>(KHL$87*$B101+SUM($F$8:$F$10)-((KHL$87*$B101+SUM($F$8:$F$10))/$F$11*$F$40)-($F$27*KHL$87/$D$7)-SUM($F$14:$F$26,$F$28:$F$33,$F$35:$F$36,$F$41))</f>
        <v>-533.82179022363027</v>
      </c>
      <c r="KHM88" s="294">
        <f>(KHM$87*$B101+SUM($F$8:$F$10)-((KHM$87*$B101+SUM($F$8:$F$10))/$F$11*$F$40)-($F$27*KHM$87/$D$7)-SUM($F$14:$F$26,$F$28:$F$33,$F$35:$F$36,$F$41))</f>
        <v>-533.82179022363027</v>
      </c>
      <c r="KHN88" s="294">
        <f>(KHN$87*$B101+SUM($F$8:$F$10)-((KHN$87*$B101+SUM($F$8:$F$10))/$F$11*$F$40)-($F$27*KHN$87/$D$7)-SUM($F$14:$F$26,$F$28:$F$33,$F$35:$F$36,$F$41))</f>
        <v>-533.82179022363027</v>
      </c>
      <c r="KHO88" s="294">
        <f>(KHO$87*$B101+SUM($F$8:$F$10)-((KHO$87*$B101+SUM($F$8:$F$10))/$F$11*$F$40)-($F$27*KHO$87/$D$7)-SUM($F$14:$F$26,$F$28:$F$33,$F$35:$F$36,$F$41))</f>
        <v>-533.82179022363027</v>
      </c>
      <c r="KHP88" s="294">
        <f>(KHP$87*$B101+SUM($F$8:$F$10)-((KHP$87*$B101+SUM($F$8:$F$10))/$F$11*$F$40)-($F$27*KHP$87/$D$7)-SUM($F$14:$F$26,$F$28:$F$33,$F$35:$F$36,$F$41))</f>
        <v>-533.82179022363027</v>
      </c>
      <c r="KHQ88" s="294">
        <f>(KHQ$87*$B101+SUM($F$8:$F$10)-((KHQ$87*$B101+SUM($F$8:$F$10))/$F$11*$F$40)-($F$27*KHQ$87/$D$7)-SUM($F$14:$F$26,$F$28:$F$33,$F$35:$F$36,$F$41))</f>
        <v>-533.82179022363027</v>
      </c>
      <c r="KHR88" s="294">
        <f>(KHR$87*$B101+SUM($F$8:$F$10)-((KHR$87*$B101+SUM($F$8:$F$10))/$F$11*$F$40)-($F$27*KHR$87/$D$7)-SUM($F$14:$F$26,$F$28:$F$33,$F$35:$F$36,$F$41))</f>
        <v>-533.82179022363027</v>
      </c>
      <c r="KHS88" s="294">
        <f>(KHS$87*$B101+SUM($F$8:$F$10)-((KHS$87*$B101+SUM($F$8:$F$10))/$F$11*$F$40)-($F$27*KHS$87/$D$7)-SUM($F$14:$F$26,$F$28:$F$33,$F$35:$F$36,$F$41))</f>
        <v>-533.82179022363027</v>
      </c>
      <c r="KHT88" s="294">
        <f>(KHT$87*$B101+SUM($F$8:$F$10)-((KHT$87*$B101+SUM($F$8:$F$10))/$F$11*$F$40)-($F$27*KHT$87/$D$7)-SUM($F$14:$F$26,$F$28:$F$33,$F$35:$F$36,$F$41))</f>
        <v>-533.82179022363027</v>
      </c>
      <c r="KHU88" s="294">
        <f>(KHU$87*$B101+SUM($F$8:$F$10)-((KHU$87*$B101+SUM($F$8:$F$10))/$F$11*$F$40)-($F$27*KHU$87/$D$7)-SUM($F$14:$F$26,$F$28:$F$33,$F$35:$F$36,$F$41))</f>
        <v>-533.82179022363027</v>
      </c>
      <c r="KHV88" s="294">
        <f>(KHV$87*$B101+SUM($F$8:$F$10)-((KHV$87*$B101+SUM($F$8:$F$10))/$F$11*$F$40)-($F$27*KHV$87/$D$7)-SUM($F$14:$F$26,$F$28:$F$33,$F$35:$F$36,$F$41))</f>
        <v>-533.82179022363027</v>
      </c>
      <c r="KHW88" s="294">
        <f>(KHW$87*$B101+SUM($F$8:$F$10)-((KHW$87*$B101+SUM($F$8:$F$10))/$F$11*$F$40)-($F$27*KHW$87/$D$7)-SUM($F$14:$F$26,$F$28:$F$33,$F$35:$F$36,$F$41))</f>
        <v>-533.82179022363027</v>
      </c>
      <c r="KHX88" s="294">
        <f>(KHX$87*$B101+SUM($F$8:$F$10)-((KHX$87*$B101+SUM($F$8:$F$10))/$F$11*$F$40)-($F$27*KHX$87/$D$7)-SUM($F$14:$F$26,$F$28:$F$33,$F$35:$F$36,$F$41))</f>
        <v>-533.82179022363027</v>
      </c>
      <c r="KHY88" s="294">
        <f>(KHY$87*$B101+SUM($F$8:$F$10)-((KHY$87*$B101+SUM($F$8:$F$10))/$F$11*$F$40)-($F$27*KHY$87/$D$7)-SUM($F$14:$F$26,$F$28:$F$33,$F$35:$F$36,$F$41))</f>
        <v>-533.82179022363027</v>
      </c>
      <c r="KHZ88" s="294">
        <f>(KHZ$87*$B101+SUM($F$8:$F$10)-((KHZ$87*$B101+SUM($F$8:$F$10))/$F$11*$F$40)-($F$27*KHZ$87/$D$7)-SUM($F$14:$F$26,$F$28:$F$33,$F$35:$F$36,$F$41))</f>
        <v>-533.82179022363027</v>
      </c>
      <c r="KIA88" s="294">
        <f>(KIA$87*$B101+SUM($F$8:$F$10)-((KIA$87*$B101+SUM($F$8:$F$10))/$F$11*$F$40)-($F$27*KIA$87/$D$7)-SUM($F$14:$F$26,$F$28:$F$33,$F$35:$F$36,$F$41))</f>
        <v>-533.82179022363027</v>
      </c>
      <c r="KIB88" s="294">
        <f>(KIB$87*$B101+SUM($F$8:$F$10)-((KIB$87*$B101+SUM($F$8:$F$10))/$F$11*$F$40)-($F$27*KIB$87/$D$7)-SUM($F$14:$F$26,$F$28:$F$33,$F$35:$F$36,$F$41))</f>
        <v>-533.82179022363027</v>
      </c>
      <c r="KIC88" s="294">
        <f>(KIC$87*$B101+SUM($F$8:$F$10)-((KIC$87*$B101+SUM($F$8:$F$10))/$F$11*$F$40)-($F$27*KIC$87/$D$7)-SUM($F$14:$F$26,$F$28:$F$33,$F$35:$F$36,$F$41))</f>
        <v>-533.82179022363027</v>
      </c>
      <c r="KID88" s="294">
        <f>(KID$87*$B101+SUM($F$8:$F$10)-((KID$87*$B101+SUM($F$8:$F$10))/$F$11*$F$40)-($F$27*KID$87/$D$7)-SUM($F$14:$F$26,$F$28:$F$33,$F$35:$F$36,$F$41))</f>
        <v>-533.82179022363027</v>
      </c>
      <c r="KIE88" s="294">
        <f>(KIE$87*$B101+SUM($F$8:$F$10)-((KIE$87*$B101+SUM($F$8:$F$10))/$F$11*$F$40)-($F$27*KIE$87/$D$7)-SUM($F$14:$F$26,$F$28:$F$33,$F$35:$F$36,$F$41))</f>
        <v>-533.82179022363027</v>
      </c>
      <c r="KIF88" s="294">
        <f>(KIF$87*$B101+SUM($F$8:$F$10)-((KIF$87*$B101+SUM($F$8:$F$10))/$F$11*$F$40)-($F$27*KIF$87/$D$7)-SUM($F$14:$F$26,$F$28:$F$33,$F$35:$F$36,$F$41))</f>
        <v>-533.82179022363027</v>
      </c>
      <c r="KIG88" s="294">
        <f>(KIG$87*$B101+SUM($F$8:$F$10)-((KIG$87*$B101+SUM($F$8:$F$10))/$F$11*$F$40)-($F$27*KIG$87/$D$7)-SUM($F$14:$F$26,$F$28:$F$33,$F$35:$F$36,$F$41))</f>
        <v>-533.82179022363027</v>
      </c>
      <c r="KIH88" s="294">
        <f>(KIH$87*$B101+SUM($F$8:$F$10)-((KIH$87*$B101+SUM($F$8:$F$10))/$F$11*$F$40)-($F$27*KIH$87/$D$7)-SUM($F$14:$F$26,$F$28:$F$33,$F$35:$F$36,$F$41))</f>
        <v>-533.82179022363027</v>
      </c>
      <c r="KII88" s="294">
        <f>(KII$87*$B101+SUM($F$8:$F$10)-((KII$87*$B101+SUM($F$8:$F$10))/$F$11*$F$40)-($F$27*KII$87/$D$7)-SUM($F$14:$F$26,$F$28:$F$33,$F$35:$F$36,$F$41))</f>
        <v>-533.82179022363027</v>
      </c>
      <c r="KIJ88" s="294">
        <f>(KIJ$87*$B101+SUM($F$8:$F$10)-((KIJ$87*$B101+SUM($F$8:$F$10))/$F$11*$F$40)-($F$27*KIJ$87/$D$7)-SUM($F$14:$F$26,$F$28:$F$33,$F$35:$F$36,$F$41))</f>
        <v>-533.82179022363027</v>
      </c>
      <c r="KIK88" s="294">
        <f>(KIK$87*$B101+SUM($F$8:$F$10)-((KIK$87*$B101+SUM($F$8:$F$10))/$F$11*$F$40)-($F$27*KIK$87/$D$7)-SUM($F$14:$F$26,$F$28:$F$33,$F$35:$F$36,$F$41))</f>
        <v>-533.82179022363027</v>
      </c>
      <c r="KIL88" s="294">
        <f>(KIL$87*$B101+SUM($F$8:$F$10)-((KIL$87*$B101+SUM($F$8:$F$10))/$F$11*$F$40)-($F$27*KIL$87/$D$7)-SUM($F$14:$F$26,$F$28:$F$33,$F$35:$F$36,$F$41))</f>
        <v>-533.82179022363027</v>
      </c>
      <c r="KIM88" s="294">
        <f>(KIM$87*$B101+SUM($F$8:$F$10)-((KIM$87*$B101+SUM($F$8:$F$10))/$F$11*$F$40)-($F$27*KIM$87/$D$7)-SUM($F$14:$F$26,$F$28:$F$33,$F$35:$F$36,$F$41))</f>
        <v>-533.82179022363027</v>
      </c>
      <c r="KIN88" s="294">
        <f>(KIN$87*$B101+SUM($F$8:$F$10)-((KIN$87*$B101+SUM($F$8:$F$10))/$F$11*$F$40)-($F$27*KIN$87/$D$7)-SUM($F$14:$F$26,$F$28:$F$33,$F$35:$F$36,$F$41))</f>
        <v>-533.82179022363027</v>
      </c>
      <c r="KIO88" s="294">
        <f>(KIO$87*$B101+SUM($F$8:$F$10)-((KIO$87*$B101+SUM($F$8:$F$10))/$F$11*$F$40)-($F$27*KIO$87/$D$7)-SUM($F$14:$F$26,$F$28:$F$33,$F$35:$F$36,$F$41))</f>
        <v>-533.82179022363027</v>
      </c>
      <c r="KIP88" s="294">
        <f>(KIP$87*$B101+SUM($F$8:$F$10)-((KIP$87*$B101+SUM($F$8:$F$10))/$F$11*$F$40)-($F$27*KIP$87/$D$7)-SUM($F$14:$F$26,$F$28:$F$33,$F$35:$F$36,$F$41))</f>
        <v>-533.82179022363027</v>
      </c>
      <c r="KIQ88" s="294">
        <f>(KIQ$87*$B101+SUM($F$8:$F$10)-((KIQ$87*$B101+SUM($F$8:$F$10))/$F$11*$F$40)-($F$27*KIQ$87/$D$7)-SUM($F$14:$F$26,$F$28:$F$33,$F$35:$F$36,$F$41))</f>
        <v>-533.82179022363027</v>
      </c>
      <c r="KIR88" s="294">
        <f>(KIR$87*$B101+SUM($F$8:$F$10)-((KIR$87*$B101+SUM($F$8:$F$10))/$F$11*$F$40)-($F$27*KIR$87/$D$7)-SUM($F$14:$F$26,$F$28:$F$33,$F$35:$F$36,$F$41))</f>
        <v>-533.82179022363027</v>
      </c>
      <c r="KIS88" s="294">
        <f>(KIS$87*$B101+SUM($F$8:$F$10)-((KIS$87*$B101+SUM($F$8:$F$10))/$F$11*$F$40)-($F$27*KIS$87/$D$7)-SUM($F$14:$F$26,$F$28:$F$33,$F$35:$F$36,$F$41))</f>
        <v>-533.82179022363027</v>
      </c>
      <c r="KIT88" s="294">
        <f>(KIT$87*$B101+SUM($F$8:$F$10)-((KIT$87*$B101+SUM($F$8:$F$10))/$F$11*$F$40)-($F$27*KIT$87/$D$7)-SUM($F$14:$F$26,$F$28:$F$33,$F$35:$F$36,$F$41))</f>
        <v>-533.82179022363027</v>
      </c>
      <c r="KIU88" s="294">
        <f>(KIU$87*$B101+SUM($F$8:$F$10)-((KIU$87*$B101+SUM($F$8:$F$10))/$F$11*$F$40)-($F$27*KIU$87/$D$7)-SUM($F$14:$F$26,$F$28:$F$33,$F$35:$F$36,$F$41))</f>
        <v>-533.82179022363027</v>
      </c>
      <c r="KIV88" s="294">
        <f>(KIV$87*$B101+SUM($F$8:$F$10)-((KIV$87*$B101+SUM($F$8:$F$10))/$F$11*$F$40)-($F$27*KIV$87/$D$7)-SUM($F$14:$F$26,$F$28:$F$33,$F$35:$F$36,$F$41))</f>
        <v>-533.82179022363027</v>
      </c>
      <c r="KIW88" s="294">
        <f>(KIW$87*$B101+SUM($F$8:$F$10)-((KIW$87*$B101+SUM($F$8:$F$10))/$F$11*$F$40)-($F$27*KIW$87/$D$7)-SUM($F$14:$F$26,$F$28:$F$33,$F$35:$F$36,$F$41))</f>
        <v>-533.82179022363027</v>
      </c>
      <c r="KIX88" s="294">
        <f>(KIX$87*$B101+SUM($F$8:$F$10)-((KIX$87*$B101+SUM($F$8:$F$10))/$F$11*$F$40)-($F$27*KIX$87/$D$7)-SUM($F$14:$F$26,$F$28:$F$33,$F$35:$F$36,$F$41))</f>
        <v>-533.82179022363027</v>
      </c>
      <c r="KIY88" s="294">
        <f>(KIY$87*$B101+SUM($F$8:$F$10)-((KIY$87*$B101+SUM($F$8:$F$10))/$F$11*$F$40)-($F$27*KIY$87/$D$7)-SUM($F$14:$F$26,$F$28:$F$33,$F$35:$F$36,$F$41))</f>
        <v>-533.82179022363027</v>
      </c>
      <c r="KIZ88" s="294">
        <f>(KIZ$87*$B101+SUM($F$8:$F$10)-((KIZ$87*$B101+SUM($F$8:$F$10))/$F$11*$F$40)-($F$27*KIZ$87/$D$7)-SUM($F$14:$F$26,$F$28:$F$33,$F$35:$F$36,$F$41))</f>
        <v>-533.82179022363027</v>
      </c>
      <c r="KJA88" s="294">
        <f>(KJA$87*$B101+SUM($F$8:$F$10)-((KJA$87*$B101+SUM($F$8:$F$10))/$F$11*$F$40)-($F$27*KJA$87/$D$7)-SUM($F$14:$F$26,$F$28:$F$33,$F$35:$F$36,$F$41))</f>
        <v>-533.82179022363027</v>
      </c>
      <c r="KJB88" s="294">
        <f>(KJB$87*$B101+SUM($F$8:$F$10)-((KJB$87*$B101+SUM($F$8:$F$10))/$F$11*$F$40)-($F$27*KJB$87/$D$7)-SUM($F$14:$F$26,$F$28:$F$33,$F$35:$F$36,$F$41))</f>
        <v>-533.82179022363027</v>
      </c>
      <c r="KJC88" s="294">
        <f>(KJC$87*$B101+SUM($F$8:$F$10)-((KJC$87*$B101+SUM($F$8:$F$10))/$F$11*$F$40)-($F$27*KJC$87/$D$7)-SUM($F$14:$F$26,$F$28:$F$33,$F$35:$F$36,$F$41))</f>
        <v>-533.82179022363027</v>
      </c>
      <c r="KJD88" s="294">
        <f>(KJD$87*$B101+SUM($F$8:$F$10)-((KJD$87*$B101+SUM($F$8:$F$10))/$F$11*$F$40)-($F$27*KJD$87/$D$7)-SUM($F$14:$F$26,$F$28:$F$33,$F$35:$F$36,$F$41))</f>
        <v>-533.82179022363027</v>
      </c>
      <c r="KJE88" s="294">
        <f>(KJE$87*$B101+SUM($F$8:$F$10)-((KJE$87*$B101+SUM($F$8:$F$10))/$F$11*$F$40)-($F$27*KJE$87/$D$7)-SUM($F$14:$F$26,$F$28:$F$33,$F$35:$F$36,$F$41))</f>
        <v>-533.82179022363027</v>
      </c>
      <c r="KJF88" s="294">
        <f>(KJF$87*$B101+SUM($F$8:$F$10)-((KJF$87*$B101+SUM($F$8:$F$10))/$F$11*$F$40)-($F$27*KJF$87/$D$7)-SUM($F$14:$F$26,$F$28:$F$33,$F$35:$F$36,$F$41))</f>
        <v>-533.82179022363027</v>
      </c>
      <c r="KJG88" s="294">
        <f>(KJG$87*$B101+SUM($F$8:$F$10)-((KJG$87*$B101+SUM($F$8:$F$10))/$F$11*$F$40)-($F$27*KJG$87/$D$7)-SUM($F$14:$F$26,$F$28:$F$33,$F$35:$F$36,$F$41))</f>
        <v>-533.82179022363027</v>
      </c>
      <c r="KJH88" s="294">
        <f>(KJH$87*$B101+SUM($F$8:$F$10)-((KJH$87*$B101+SUM($F$8:$F$10))/$F$11*$F$40)-($F$27*KJH$87/$D$7)-SUM($F$14:$F$26,$F$28:$F$33,$F$35:$F$36,$F$41))</f>
        <v>-533.82179022363027</v>
      </c>
      <c r="KJI88" s="294">
        <f>(KJI$87*$B101+SUM($F$8:$F$10)-((KJI$87*$B101+SUM($F$8:$F$10))/$F$11*$F$40)-($F$27*KJI$87/$D$7)-SUM($F$14:$F$26,$F$28:$F$33,$F$35:$F$36,$F$41))</f>
        <v>-533.82179022363027</v>
      </c>
      <c r="KJJ88" s="294">
        <f>(KJJ$87*$B101+SUM($F$8:$F$10)-((KJJ$87*$B101+SUM($F$8:$F$10))/$F$11*$F$40)-($F$27*KJJ$87/$D$7)-SUM($F$14:$F$26,$F$28:$F$33,$F$35:$F$36,$F$41))</f>
        <v>-533.82179022363027</v>
      </c>
      <c r="KJK88" s="294">
        <f>(KJK$87*$B101+SUM($F$8:$F$10)-((KJK$87*$B101+SUM($F$8:$F$10))/$F$11*$F$40)-($F$27*KJK$87/$D$7)-SUM($F$14:$F$26,$F$28:$F$33,$F$35:$F$36,$F$41))</f>
        <v>-533.82179022363027</v>
      </c>
      <c r="KJL88" s="294">
        <f>(KJL$87*$B101+SUM($F$8:$F$10)-((KJL$87*$B101+SUM($F$8:$F$10))/$F$11*$F$40)-($F$27*KJL$87/$D$7)-SUM($F$14:$F$26,$F$28:$F$33,$F$35:$F$36,$F$41))</f>
        <v>-533.82179022363027</v>
      </c>
      <c r="KJM88" s="294">
        <f>(KJM$87*$B101+SUM($F$8:$F$10)-((KJM$87*$B101+SUM($F$8:$F$10))/$F$11*$F$40)-($F$27*KJM$87/$D$7)-SUM($F$14:$F$26,$F$28:$F$33,$F$35:$F$36,$F$41))</f>
        <v>-533.82179022363027</v>
      </c>
      <c r="KJN88" s="294">
        <f>(KJN$87*$B101+SUM($F$8:$F$10)-((KJN$87*$B101+SUM($F$8:$F$10))/$F$11*$F$40)-($F$27*KJN$87/$D$7)-SUM($F$14:$F$26,$F$28:$F$33,$F$35:$F$36,$F$41))</f>
        <v>-533.82179022363027</v>
      </c>
      <c r="KJO88" s="294">
        <f>(KJO$87*$B101+SUM($F$8:$F$10)-((KJO$87*$B101+SUM($F$8:$F$10))/$F$11*$F$40)-($F$27*KJO$87/$D$7)-SUM($F$14:$F$26,$F$28:$F$33,$F$35:$F$36,$F$41))</f>
        <v>-533.82179022363027</v>
      </c>
      <c r="KJP88" s="294">
        <f>(KJP$87*$B101+SUM($F$8:$F$10)-((KJP$87*$B101+SUM($F$8:$F$10))/$F$11*$F$40)-($F$27*KJP$87/$D$7)-SUM($F$14:$F$26,$F$28:$F$33,$F$35:$F$36,$F$41))</f>
        <v>-533.82179022363027</v>
      </c>
      <c r="KJQ88" s="294">
        <f>(KJQ$87*$B101+SUM($F$8:$F$10)-((KJQ$87*$B101+SUM($F$8:$F$10))/$F$11*$F$40)-($F$27*KJQ$87/$D$7)-SUM($F$14:$F$26,$F$28:$F$33,$F$35:$F$36,$F$41))</f>
        <v>-533.82179022363027</v>
      </c>
      <c r="KJR88" s="294">
        <f>(KJR$87*$B101+SUM($F$8:$F$10)-((KJR$87*$B101+SUM($F$8:$F$10))/$F$11*$F$40)-($F$27*KJR$87/$D$7)-SUM($F$14:$F$26,$F$28:$F$33,$F$35:$F$36,$F$41))</f>
        <v>-533.82179022363027</v>
      </c>
      <c r="KJS88" s="294">
        <f>(KJS$87*$B101+SUM($F$8:$F$10)-((KJS$87*$B101+SUM($F$8:$F$10))/$F$11*$F$40)-($F$27*KJS$87/$D$7)-SUM($F$14:$F$26,$F$28:$F$33,$F$35:$F$36,$F$41))</f>
        <v>-533.82179022363027</v>
      </c>
      <c r="KJT88" s="294">
        <f>(KJT$87*$B101+SUM($F$8:$F$10)-((KJT$87*$B101+SUM($F$8:$F$10))/$F$11*$F$40)-($F$27*KJT$87/$D$7)-SUM($F$14:$F$26,$F$28:$F$33,$F$35:$F$36,$F$41))</f>
        <v>-533.82179022363027</v>
      </c>
      <c r="KJU88" s="294">
        <f>(KJU$87*$B101+SUM($F$8:$F$10)-((KJU$87*$B101+SUM($F$8:$F$10))/$F$11*$F$40)-($F$27*KJU$87/$D$7)-SUM($F$14:$F$26,$F$28:$F$33,$F$35:$F$36,$F$41))</f>
        <v>-533.82179022363027</v>
      </c>
      <c r="KJV88" s="294">
        <f>(KJV$87*$B101+SUM($F$8:$F$10)-((KJV$87*$B101+SUM($F$8:$F$10))/$F$11*$F$40)-($F$27*KJV$87/$D$7)-SUM($F$14:$F$26,$F$28:$F$33,$F$35:$F$36,$F$41))</f>
        <v>-533.82179022363027</v>
      </c>
      <c r="KJW88" s="294">
        <f>(KJW$87*$B101+SUM($F$8:$F$10)-((KJW$87*$B101+SUM($F$8:$F$10))/$F$11*$F$40)-($F$27*KJW$87/$D$7)-SUM($F$14:$F$26,$F$28:$F$33,$F$35:$F$36,$F$41))</f>
        <v>-533.82179022363027</v>
      </c>
      <c r="KJX88" s="294">
        <f>(KJX$87*$B101+SUM($F$8:$F$10)-((KJX$87*$B101+SUM($F$8:$F$10))/$F$11*$F$40)-($F$27*KJX$87/$D$7)-SUM($F$14:$F$26,$F$28:$F$33,$F$35:$F$36,$F$41))</f>
        <v>-533.82179022363027</v>
      </c>
      <c r="KJY88" s="294">
        <f>(KJY$87*$B101+SUM($F$8:$F$10)-((KJY$87*$B101+SUM($F$8:$F$10))/$F$11*$F$40)-($F$27*KJY$87/$D$7)-SUM($F$14:$F$26,$F$28:$F$33,$F$35:$F$36,$F$41))</f>
        <v>-533.82179022363027</v>
      </c>
      <c r="KJZ88" s="294">
        <f>(KJZ$87*$B101+SUM($F$8:$F$10)-((KJZ$87*$B101+SUM($F$8:$F$10))/$F$11*$F$40)-($F$27*KJZ$87/$D$7)-SUM($F$14:$F$26,$F$28:$F$33,$F$35:$F$36,$F$41))</f>
        <v>-533.82179022363027</v>
      </c>
      <c r="KKA88" s="294">
        <f>(KKA$87*$B101+SUM($F$8:$F$10)-((KKA$87*$B101+SUM($F$8:$F$10))/$F$11*$F$40)-($F$27*KKA$87/$D$7)-SUM($F$14:$F$26,$F$28:$F$33,$F$35:$F$36,$F$41))</f>
        <v>-533.82179022363027</v>
      </c>
      <c r="KKB88" s="294">
        <f>(KKB$87*$B101+SUM($F$8:$F$10)-((KKB$87*$B101+SUM($F$8:$F$10))/$F$11*$F$40)-($F$27*KKB$87/$D$7)-SUM($F$14:$F$26,$F$28:$F$33,$F$35:$F$36,$F$41))</f>
        <v>-533.82179022363027</v>
      </c>
      <c r="KKC88" s="294">
        <f>(KKC$87*$B101+SUM($F$8:$F$10)-((KKC$87*$B101+SUM($F$8:$F$10))/$F$11*$F$40)-($F$27*KKC$87/$D$7)-SUM($F$14:$F$26,$F$28:$F$33,$F$35:$F$36,$F$41))</f>
        <v>-533.82179022363027</v>
      </c>
      <c r="KKD88" s="294">
        <f>(KKD$87*$B101+SUM($F$8:$F$10)-((KKD$87*$B101+SUM($F$8:$F$10))/$F$11*$F$40)-($F$27*KKD$87/$D$7)-SUM($F$14:$F$26,$F$28:$F$33,$F$35:$F$36,$F$41))</f>
        <v>-533.82179022363027</v>
      </c>
      <c r="KKE88" s="294">
        <f>(KKE$87*$B101+SUM($F$8:$F$10)-((KKE$87*$B101+SUM($F$8:$F$10))/$F$11*$F$40)-($F$27*KKE$87/$D$7)-SUM($F$14:$F$26,$F$28:$F$33,$F$35:$F$36,$F$41))</f>
        <v>-533.82179022363027</v>
      </c>
      <c r="KKF88" s="294">
        <f>(KKF$87*$B101+SUM($F$8:$F$10)-((KKF$87*$B101+SUM($F$8:$F$10))/$F$11*$F$40)-($F$27*KKF$87/$D$7)-SUM($F$14:$F$26,$F$28:$F$33,$F$35:$F$36,$F$41))</f>
        <v>-533.82179022363027</v>
      </c>
      <c r="KKG88" s="294">
        <f>(KKG$87*$B101+SUM($F$8:$F$10)-((KKG$87*$B101+SUM($F$8:$F$10))/$F$11*$F$40)-($F$27*KKG$87/$D$7)-SUM($F$14:$F$26,$F$28:$F$33,$F$35:$F$36,$F$41))</f>
        <v>-533.82179022363027</v>
      </c>
      <c r="KKH88" s="294">
        <f>(KKH$87*$B101+SUM($F$8:$F$10)-((KKH$87*$B101+SUM($F$8:$F$10))/$F$11*$F$40)-($F$27*KKH$87/$D$7)-SUM($F$14:$F$26,$F$28:$F$33,$F$35:$F$36,$F$41))</f>
        <v>-533.82179022363027</v>
      </c>
      <c r="KKI88" s="294">
        <f>(KKI$87*$B101+SUM($F$8:$F$10)-((KKI$87*$B101+SUM($F$8:$F$10))/$F$11*$F$40)-($F$27*KKI$87/$D$7)-SUM($F$14:$F$26,$F$28:$F$33,$F$35:$F$36,$F$41))</f>
        <v>-533.82179022363027</v>
      </c>
      <c r="KKJ88" s="294">
        <f>(KKJ$87*$B101+SUM($F$8:$F$10)-((KKJ$87*$B101+SUM($F$8:$F$10))/$F$11*$F$40)-($F$27*KKJ$87/$D$7)-SUM($F$14:$F$26,$F$28:$F$33,$F$35:$F$36,$F$41))</f>
        <v>-533.82179022363027</v>
      </c>
      <c r="KKK88" s="294">
        <f>(KKK$87*$B101+SUM($F$8:$F$10)-((KKK$87*$B101+SUM($F$8:$F$10))/$F$11*$F$40)-($F$27*KKK$87/$D$7)-SUM($F$14:$F$26,$F$28:$F$33,$F$35:$F$36,$F$41))</f>
        <v>-533.82179022363027</v>
      </c>
      <c r="KKL88" s="294">
        <f>(KKL$87*$B101+SUM($F$8:$F$10)-((KKL$87*$B101+SUM($F$8:$F$10))/$F$11*$F$40)-($F$27*KKL$87/$D$7)-SUM($F$14:$F$26,$F$28:$F$33,$F$35:$F$36,$F$41))</f>
        <v>-533.82179022363027</v>
      </c>
      <c r="KKM88" s="294">
        <f>(KKM$87*$B101+SUM($F$8:$F$10)-((KKM$87*$B101+SUM($F$8:$F$10))/$F$11*$F$40)-($F$27*KKM$87/$D$7)-SUM($F$14:$F$26,$F$28:$F$33,$F$35:$F$36,$F$41))</f>
        <v>-533.82179022363027</v>
      </c>
      <c r="KKN88" s="294">
        <f>(KKN$87*$B101+SUM($F$8:$F$10)-((KKN$87*$B101+SUM($F$8:$F$10))/$F$11*$F$40)-($F$27*KKN$87/$D$7)-SUM($F$14:$F$26,$F$28:$F$33,$F$35:$F$36,$F$41))</f>
        <v>-533.82179022363027</v>
      </c>
      <c r="KKO88" s="294">
        <f>(KKO$87*$B101+SUM($F$8:$F$10)-((KKO$87*$B101+SUM($F$8:$F$10))/$F$11*$F$40)-($F$27*KKO$87/$D$7)-SUM($F$14:$F$26,$F$28:$F$33,$F$35:$F$36,$F$41))</f>
        <v>-533.82179022363027</v>
      </c>
      <c r="KKP88" s="294">
        <f>(KKP$87*$B101+SUM($F$8:$F$10)-((KKP$87*$B101+SUM($F$8:$F$10))/$F$11*$F$40)-($F$27*KKP$87/$D$7)-SUM($F$14:$F$26,$F$28:$F$33,$F$35:$F$36,$F$41))</f>
        <v>-533.82179022363027</v>
      </c>
      <c r="KKQ88" s="294">
        <f>(KKQ$87*$B101+SUM($F$8:$F$10)-((KKQ$87*$B101+SUM($F$8:$F$10))/$F$11*$F$40)-($F$27*KKQ$87/$D$7)-SUM($F$14:$F$26,$F$28:$F$33,$F$35:$F$36,$F$41))</f>
        <v>-533.82179022363027</v>
      </c>
      <c r="KKR88" s="294">
        <f>(KKR$87*$B101+SUM($F$8:$F$10)-((KKR$87*$B101+SUM($F$8:$F$10))/$F$11*$F$40)-($F$27*KKR$87/$D$7)-SUM($F$14:$F$26,$F$28:$F$33,$F$35:$F$36,$F$41))</f>
        <v>-533.82179022363027</v>
      </c>
      <c r="KKS88" s="294">
        <f>(KKS$87*$B101+SUM($F$8:$F$10)-((KKS$87*$B101+SUM($F$8:$F$10))/$F$11*$F$40)-($F$27*KKS$87/$D$7)-SUM($F$14:$F$26,$F$28:$F$33,$F$35:$F$36,$F$41))</f>
        <v>-533.82179022363027</v>
      </c>
      <c r="KKT88" s="294">
        <f>(KKT$87*$B101+SUM($F$8:$F$10)-((KKT$87*$B101+SUM($F$8:$F$10))/$F$11*$F$40)-($F$27*KKT$87/$D$7)-SUM($F$14:$F$26,$F$28:$F$33,$F$35:$F$36,$F$41))</f>
        <v>-533.82179022363027</v>
      </c>
      <c r="KKU88" s="294">
        <f>(KKU$87*$B101+SUM($F$8:$F$10)-((KKU$87*$B101+SUM($F$8:$F$10))/$F$11*$F$40)-($F$27*KKU$87/$D$7)-SUM($F$14:$F$26,$F$28:$F$33,$F$35:$F$36,$F$41))</f>
        <v>-533.82179022363027</v>
      </c>
      <c r="KKV88" s="294">
        <f>(KKV$87*$B101+SUM($F$8:$F$10)-((KKV$87*$B101+SUM($F$8:$F$10))/$F$11*$F$40)-($F$27*KKV$87/$D$7)-SUM($F$14:$F$26,$F$28:$F$33,$F$35:$F$36,$F$41))</f>
        <v>-533.82179022363027</v>
      </c>
      <c r="KKW88" s="294">
        <f>(KKW$87*$B101+SUM($F$8:$F$10)-((KKW$87*$B101+SUM($F$8:$F$10))/$F$11*$F$40)-($F$27*KKW$87/$D$7)-SUM($F$14:$F$26,$F$28:$F$33,$F$35:$F$36,$F$41))</f>
        <v>-533.82179022363027</v>
      </c>
      <c r="KKX88" s="294">
        <f>(KKX$87*$B101+SUM($F$8:$F$10)-((KKX$87*$B101+SUM($F$8:$F$10))/$F$11*$F$40)-($F$27*KKX$87/$D$7)-SUM($F$14:$F$26,$F$28:$F$33,$F$35:$F$36,$F$41))</f>
        <v>-533.82179022363027</v>
      </c>
      <c r="KKY88" s="294">
        <f>(KKY$87*$B101+SUM($F$8:$F$10)-((KKY$87*$B101+SUM($F$8:$F$10))/$F$11*$F$40)-($F$27*KKY$87/$D$7)-SUM($F$14:$F$26,$F$28:$F$33,$F$35:$F$36,$F$41))</f>
        <v>-533.82179022363027</v>
      </c>
      <c r="KKZ88" s="294">
        <f>(KKZ$87*$B101+SUM($F$8:$F$10)-((KKZ$87*$B101+SUM($F$8:$F$10))/$F$11*$F$40)-($F$27*KKZ$87/$D$7)-SUM($F$14:$F$26,$F$28:$F$33,$F$35:$F$36,$F$41))</f>
        <v>-533.82179022363027</v>
      </c>
      <c r="KLA88" s="294">
        <f>(KLA$87*$B101+SUM($F$8:$F$10)-((KLA$87*$B101+SUM($F$8:$F$10))/$F$11*$F$40)-($F$27*KLA$87/$D$7)-SUM($F$14:$F$26,$F$28:$F$33,$F$35:$F$36,$F$41))</f>
        <v>-533.82179022363027</v>
      </c>
      <c r="KLB88" s="294">
        <f>(KLB$87*$B101+SUM($F$8:$F$10)-((KLB$87*$B101+SUM($F$8:$F$10))/$F$11*$F$40)-($F$27*KLB$87/$D$7)-SUM($F$14:$F$26,$F$28:$F$33,$F$35:$F$36,$F$41))</f>
        <v>-533.82179022363027</v>
      </c>
      <c r="KLC88" s="294">
        <f>(KLC$87*$B101+SUM($F$8:$F$10)-((KLC$87*$B101+SUM($F$8:$F$10))/$F$11*$F$40)-($F$27*KLC$87/$D$7)-SUM($F$14:$F$26,$F$28:$F$33,$F$35:$F$36,$F$41))</f>
        <v>-533.82179022363027</v>
      </c>
      <c r="KLD88" s="294">
        <f>(KLD$87*$B101+SUM($F$8:$F$10)-((KLD$87*$B101+SUM($F$8:$F$10))/$F$11*$F$40)-($F$27*KLD$87/$D$7)-SUM($F$14:$F$26,$F$28:$F$33,$F$35:$F$36,$F$41))</f>
        <v>-533.82179022363027</v>
      </c>
      <c r="KLE88" s="294">
        <f>(KLE$87*$B101+SUM($F$8:$F$10)-((KLE$87*$B101+SUM($F$8:$F$10))/$F$11*$F$40)-($F$27*KLE$87/$D$7)-SUM($F$14:$F$26,$F$28:$F$33,$F$35:$F$36,$F$41))</f>
        <v>-533.82179022363027</v>
      </c>
      <c r="KLF88" s="294">
        <f>(KLF$87*$B101+SUM($F$8:$F$10)-((KLF$87*$B101+SUM($F$8:$F$10))/$F$11*$F$40)-($F$27*KLF$87/$D$7)-SUM($F$14:$F$26,$F$28:$F$33,$F$35:$F$36,$F$41))</f>
        <v>-533.82179022363027</v>
      </c>
      <c r="KLG88" s="294">
        <f>(KLG$87*$B101+SUM($F$8:$F$10)-((KLG$87*$B101+SUM($F$8:$F$10))/$F$11*$F$40)-($F$27*KLG$87/$D$7)-SUM($F$14:$F$26,$F$28:$F$33,$F$35:$F$36,$F$41))</f>
        <v>-533.82179022363027</v>
      </c>
      <c r="KLH88" s="294">
        <f>(KLH$87*$B101+SUM($F$8:$F$10)-((KLH$87*$B101+SUM($F$8:$F$10))/$F$11*$F$40)-($F$27*KLH$87/$D$7)-SUM($F$14:$F$26,$F$28:$F$33,$F$35:$F$36,$F$41))</f>
        <v>-533.82179022363027</v>
      </c>
      <c r="KLI88" s="294">
        <f>(KLI$87*$B101+SUM($F$8:$F$10)-((KLI$87*$B101+SUM($F$8:$F$10))/$F$11*$F$40)-($F$27*KLI$87/$D$7)-SUM($F$14:$F$26,$F$28:$F$33,$F$35:$F$36,$F$41))</f>
        <v>-533.82179022363027</v>
      </c>
      <c r="KLJ88" s="294">
        <f>(KLJ$87*$B101+SUM($F$8:$F$10)-((KLJ$87*$B101+SUM($F$8:$F$10))/$F$11*$F$40)-($F$27*KLJ$87/$D$7)-SUM($F$14:$F$26,$F$28:$F$33,$F$35:$F$36,$F$41))</f>
        <v>-533.82179022363027</v>
      </c>
      <c r="KLK88" s="294">
        <f>(KLK$87*$B101+SUM($F$8:$F$10)-((KLK$87*$B101+SUM($F$8:$F$10))/$F$11*$F$40)-($F$27*KLK$87/$D$7)-SUM($F$14:$F$26,$F$28:$F$33,$F$35:$F$36,$F$41))</f>
        <v>-533.82179022363027</v>
      </c>
      <c r="KLL88" s="294">
        <f>(KLL$87*$B101+SUM($F$8:$F$10)-((KLL$87*$B101+SUM($F$8:$F$10))/$F$11*$F$40)-($F$27*KLL$87/$D$7)-SUM($F$14:$F$26,$F$28:$F$33,$F$35:$F$36,$F$41))</f>
        <v>-533.82179022363027</v>
      </c>
      <c r="KLM88" s="294">
        <f>(KLM$87*$B101+SUM($F$8:$F$10)-((KLM$87*$B101+SUM($F$8:$F$10))/$F$11*$F$40)-($F$27*KLM$87/$D$7)-SUM($F$14:$F$26,$F$28:$F$33,$F$35:$F$36,$F$41))</f>
        <v>-533.82179022363027</v>
      </c>
      <c r="KLN88" s="294">
        <f>(KLN$87*$B101+SUM($F$8:$F$10)-((KLN$87*$B101+SUM($F$8:$F$10))/$F$11*$F$40)-($F$27*KLN$87/$D$7)-SUM($F$14:$F$26,$F$28:$F$33,$F$35:$F$36,$F$41))</f>
        <v>-533.82179022363027</v>
      </c>
      <c r="KLO88" s="294">
        <f>(KLO$87*$B101+SUM($F$8:$F$10)-((KLO$87*$B101+SUM($F$8:$F$10))/$F$11*$F$40)-($F$27*KLO$87/$D$7)-SUM($F$14:$F$26,$F$28:$F$33,$F$35:$F$36,$F$41))</f>
        <v>-533.82179022363027</v>
      </c>
      <c r="KLP88" s="294">
        <f>(KLP$87*$B101+SUM($F$8:$F$10)-((KLP$87*$B101+SUM($F$8:$F$10))/$F$11*$F$40)-($F$27*KLP$87/$D$7)-SUM($F$14:$F$26,$F$28:$F$33,$F$35:$F$36,$F$41))</f>
        <v>-533.82179022363027</v>
      </c>
      <c r="KLQ88" s="294">
        <f>(KLQ$87*$B101+SUM($F$8:$F$10)-((KLQ$87*$B101+SUM($F$8:$F$10))/$F$11*$F$40)-($F$27*KLQ$87/$D$7)-SUM($F$14:$F$26,$F$28:$F$33,$F$35:$F$36,$F$41))</f>
        <v>-533.82179022363027</v>
      </c>
      <c r="KLR88" s="294">
        <f>(KLR$87*$B101+SUM($F$8:$F$10)-((KLR$87*$B101+SUM($F$8:$F$10))/$F$11*$F$40)-($F$27*KLR$87/$D$7)-SUM($F$14:$F$26,$F$28:$F$33,$F$35:$F$36,$F$41))</f>
        <v>-533.82179022363027</v>
      </c>
      <c r="KLS88" s="294">
        <f>(KLS$87*$B101+SUM($F$8:$F$10)-((KLS$87*$B101+SUM($F$8:$F$10))/$F$11*$F$40)-($F$27*KLS$87/$D$7)-SUM($F$14:$F$26,$F$28:$F$33,$F$35:$F$36,$F$41))</f>
        <v>-533.82179022363027</v>
      </c>
      <c r="KLT88" s="294">
        <f>(KLT$87*$B101+SUM($F$8:$F$10)-((KLT$87*$B101+SUM($F$8:$F$10))/$F$11*$F$40)-($F$27*KLT$87/$D$7)-SUM($F$14:$F$26,$F$28:$F$33,$F$35:$F$36,$F$41))</f>
        <v>-533.82179022363027</v>
      </c>
      <c r="KLU88" s="294">
        <f>(KLU$87*$B101+SUM($F$8:$F$10)-((KLU$87*$B101+SUM($F$8:$F$10))/$F$11*$F$40)-($F$27*KLU$87/$D$7)-SUM($F$14:$F$26,$F$28:$F$33,$F$35:$F$36,$F$41))</f>
        <v>-533.82179022363027</v>
      </c>
      <c r="KLV88" s="294">
        <f>(KLV$87*$B101+SUM($F$8:$F$10)-((KLV$87*$B101+SUM($F$8:$F$10))/$F$11*$F$40)-($F$27*KLV$87/$D$7)-SUM($F$14:$F$26,$F$28:$F$33,$F$35:$F$36,$F$41))</f>
        <v>-533.82179022363027</v>
      </c>
      <c r="KLW88" s="294">
        <f>(KLW$87*$B101+SUM($F$8:$F$10)-((KLW$87*$B101+SUM($F$8:$F$10))/$F$11*$F$40)-($F$27*KLW$87/$D$7)-SUM($F$14:$F$26,$F$28:$F$33,$F$35:$F$36,$F$41))</f>
        <v>-533.82179022363027</v>
      </c>
      <c r="KLX88" s="294">
        <f>(KLX$87*$B101+SUM($F$8:$F$10)-((KLX$87*$B101+SUM($F$8:$F$10))/$F$11*$F$40)-($F$27*KLX$87/$D$7)-SUM($F$14:$F$26,$F$28:$F$33,$F$35:$F$36,$F$41))</f>
        <v>-533.82179022363027</v>
      </c>
      <c r="KLY88" s="294">
        <f>(KLY$87*$B101+SUM($F$8:$F$10)-((KLY$87*$B101+SUM($F$8:$F$10))/$F$11*$F$40)-($F$27*KLY$87/$D$7)-SUM($F$14:$F$26,$F$28:$F$33,$F$35:$F$36,$F$41))</f>
        <v>-533.82179022363027</v>
      </c>
      <c r="KLZ88" s="294">
        <f>(KLZ$87*$B101+SUM($F$8:$F$10)-((KLZ$87*$B101+SUM($F$8:$F$10))/$F$11*$F$40)-($F$27*KLZ$87/$D$7)-SUM($F$14:$F$26,$F$28:$F$33,$F$35:$F$36,$F$41))</f>
        <v>-533.82179022363027</v>
      </c>
      <c r="KMA88" s="294">
        <f>(KMA$87*$B101+SUM($F$8:$F$10)-((KMA$87*$B101+SUM($F$8:$F$10))/$F$11*$F$40)-($F$27*KMA$87/$D$7)-SUM($F$14:$F$26,$F$28:$F$33,$F$35:$F$36,$F$41))</f>
        <v>-533.82179022363027</v>
      </c>
      <c r="KMB88" s="294">
        <f>(KMB$87*$B101+SUM($F$8:$F$10)-((KMB$87*$B101+SUM($F$8:$F$10))/$F$11*$F$40)-($F$27*KMB$87/$D$7)-SUM($F$14:$F$26,$F$28:$F$33,$F$35:$F$36,$F$41))</f>
        <v>-533.82179022363027</v>
      </c>
      <c r="KMC88" s="294">
        <f>(KMC$87*$B101+SUM($F$8:$F$10)-((KMC$87*$B101+SUM($F$8:$F$10))/$F$11*$F$40)-($F$27*KMC$87/$D$7)-SUM($F$14:$F$26,$F$28:$F$33,$F$35:$F$36,$F$41))</f>
        <v>-533.82179022363027</v>
      </c>
      <c r="KMD88" s="294">
        <f>(KMD$87*$B101+SUM($F$8:$F$10)-((KMD$87*$B101+SUM($F$8:$F$10))/$F$11*$F$40)-($F$27*KMD$87/$D$7)-SUM($F$14:$F$26,$F$28:$F$33,$F$35:$F$36,$F$41))</f>
        <v>-533.82179022363027</v>
      </c>
      <c r="KME88" s="294">
        <f>(KME$87*$B101+SUM($F$8:$F$10)-((KME$87*$B101+SUM($F$8:$F$10))/$F$11*$F$40)-($F$27*KME$87/$D$7)-SUM($F$14:$F$26,$F$28:$F$33,$F$35:$F$36,$F$41))</f>
        <v>-533.82179022363027</v>
      </c>
      <c r="KMF88" s="294">
        <f>(KMF$87*$B101+SUM($F$8:$F$10)-((KMF$87*$B101+SUM($F$8:$F$10))/$F$11*$F$40)-($F$27*KMF$87/$D$7)-SUM($F$14:$F$26,$F$28:$F$33,$F$35:$F$36,$F$41))</f>
        <v>-533.82179022363027</v>
      </c>
      <c r="KMG88" s="294">
        <f>(KMG$87*$B101+SUM($F$8:$F$10)-((KMG$87*$B101+SUM($F$8:$F$10))/$F$11*$F$40)-($F$27*KMG$87/$D$7)-SUM($F$14:$F$26,$F$28:$F$33,$F$35:$F$36,$F$41))</f>
        <v>-533.82179022363027</v>
      </c>
      <c r="KMH88" s="294">
        <f>(KMH$87*$B101+SUM($F$8:$F$10)-((KMH$87*$B101+SUM($F$8:$F$10))/$F$11*$F$40)-($F$27*KMH$87/$D$7)-SUM($F$14:$F$26,$F$28:$F$33,$F$35:$F$36,$F$41))</f>
        <v>-533.82179022363027</v>
      </c>
      <c r="KMI88" s="294">
        <f>(KMI$87*$B101+SUM($F$8:$F$10)-((KMI$87*$B101+SUM($F$8:$F$10))/$F$11*$F$40)-($F$27*KMI$87/$D$7)-SUM($F$14:$F$26,$F$28:$F$33,$F$35:$F$36,$F$41))</f>
        <v>-533.82179022363027</v>
      </c>
      <c r="KMJ88" s="294">
        <f>(KMJ$87*$B101+SUM($F$8:$F$10)-((KMJ$87*$B101+SUM($F$8:$F$10))/$F$11*$F$40)-($F$27*KMJ$87/$D$7)-SUM($F$14:$F$26,$F$28:$F$33,$F$35:$F$36,$F$41))</f>
        <v>-533.82179022363027</v>
      </c>
      <c r="KMK88" s="294">
        <f>(KMK$87*$B101+SUM($F$8:$F$10)-((KMK$87*$B101+SUM($F$8:$F$10))/$F$11*$F$40)-($F$27*KMK$87/$D$7)-SUM($F$14:$F$26,$F$28:$F$33,$F$35:$F$36,$F$41))</f>
        <v>-533.82179022363027</v>
      </c>
      <c r="KML88" s="294">
        <f>(KML$87*$B101+SUM($F$8:$F$10)-((KML$87*$B101+SUM($F$8:$F$10))/$F$11*$F$40)-($F$27*KML$87/$D$7)-SUM($F$14:$F$26,$F$28:$F$33,$F$35:$F$36,$F$41))</f>
        <v>-533.82179022363027</v>
      </c>
      <c r="KMM88" s="294">
        <f>(KMM$87*$B101+SUM($F$8:$F$10)-((KMM$87*$B101+SUM($F$8:$F$10))/$F$11*$F$40)-($F$27*KMM$87/$D$7)-SUM($F$14:$F$26,$F$28:$F$33,$F$35:$F$36,$F$41))</f>
        <v>-533.82179022363027</v>
      </c>
      <c r="KMN88" s="294">
        <f>(KMN$87*$B101+SUM($F$8:$F$10)-((KMN$87*$B101+SUM($F$8:$F$10))/$F$11*$F$40)-($F$27*KMN$87/$D$7)-SUM($F$14:$F$26,$F$28:$F$33,$F$35:$F$36,$F$41))</f>
        <v>-533.82179022363027</v>
      </c>
      <c r="KMO88" s="294">
        <f>(KMO$87*$B101+SUM($F$8:$F$10)-((KMO$87*$B101+SUM($F$8:$F$10))/$F$11*$F$40)-($F$27*KMO$87/$D$7)-SUM($F$14:$F$26,$F$28:$F$33,$F$35:$F$36,$F$41))</f>
        <v>-533.82179022363027</v>
      </c>
      <c r="KMP88" s="294">
        <f>(KMP$87*$B101+SUM($F$8:$F$10)-((KMP$87*$B101+SUM($F$8:$F$10))/$F$11*$F$40)-($F$27*KMP$87/$D$7)-SUM($F$14:$F$26,$F$28:$F$33,$F$35:$F$36,$F$41))</f>
        <v>-533.82179022363027</v>
      </c>
      <c r="KMQ88" s="294">
        <f>(KMQ$87*$B101+SUM($F$8:$F$10)-((KMQ$87*$B101+SUM($F$8:$F$10))/$F$11*$F$40)-($F$27*KMQ$87/$D$7)-SUM($F$14:$F$26,$F$28:$F$33,$F$35:$F$36,$F$41))</f>
        <v>-533.82179022363027</v>
      </c>
      <c r="KMR88" s="294">
        <f>(KMR$87*$B101+SUM($F$8:$F$10)-((KMR$87*$B101+SUM($F$8:$F$10))/$F$11*$F$40)-($F$27*KMR$87/$D$7)-SUM($F$14:$F$26,$F$28:$F$33,$F$35:$F$36,$F$41))</f>
        <v>-533.82179022363027</v>
      </c>
      <c r="KMS88" s="294">
        <f>(KMS$87*$B101+SUM($F$8:$F$10)-((KMS$87*$B101+SUM($F$8:$F$10))/$F$11*$F$40)-($F$27*KMS$87/$D$7)-SUM($F$14:$F$26,$F$28:$F$33,$F$35:$F$36,$F$41))</f>
        <v>-533.82179022363027</v>
      </c>
      <c r="KMT88" s="294">
        <f>(KMT$87*$B101+SUM($F$8:$F$10)-((KMT$87*$B101+SUM($F$8:$F$10))/$F$11*$F$40)-($F$27*KMT$87/$D$7)-SUM($F$14:$F$26,$F$28:$F$33,$F$35:$F$36,$F$41))</f>
        <v>-533.82179022363027</v>
      </c>
      <c r="KMU88" s="294">
        <f>(KMU$87*$B101+SUM($F$8:$F$10)-((KMU$87*$B101+SUM($F$8:$F$10))/$F$11*$F$40)-($F$27*KMU$87/$D$7)-SUM($F$14:$F$26,$F$28:$F$33,$F$35:$F$36,$F$41))</f>
        <v>-533.82179022363027</v>
      </c>
      <c r="KMV88" s="294">
        <f>(KMV$87*$B101+SUM($F$8:$F$10)-((KMV$87*$B101+SUM($F$8:$F$10))/$F$11*$F$40)-($F$27*KMV$87/$D$7)-SUM($F$14:$F$26,$F$28:$F$33,$F$35:$F$36,$F$41))</f>
        <v>-533.82179022363027</v>
      </c>
      <c r="KMW88" s="294">
        <f>(KMW$87*$B101+SUM($F$8:$F$10)-((KMW$87*$B101+SUM($F$8:$F$10))/$F$11*$F$40)-($F$27*KMW$87/$D$7)-SUM($F$14:$F$26,$F$28:$F$33,$F$35:$F$36,$F$41))</f>
        <v>-533.82179022363027</v>
      </c>
      <c r="KMX88" s="294">
        <f>(KMX$87*$B101+SUM($F$8:$F$10)-((KMX$87*$B101+SUM($F$8:$F$10))/$F$11*$F$40)-($F$27*KMX$87/$D$7)-SUM($F$14:$F$26,$F$28:$F$33,$F$35:$F$36,$F$41))</f>
        <v>-533.82179022363027</v>
      </c>
      <c r="KMY88" s="294">
        <f>(KMY$87*$B101+SUM($F$8:$F$10)-((KMY$87*$B101+SUM($F$8:$F$10))/$F$11*$F$40)-($F$27*KMY$87/$D$7)-SUM($F$14:$F$26,$F$28:$F$33,$F$35:$F$36,$F$41))</f>
        <v>-533.82179022363027</v>
      </c>
      <c r="KMZ88" s="294">
        <f>(KMZ$87*$B101+SUM($F$8:$F$10)-((KMZ$87*$B101+SUM($F$8:$F$10))/$F$11*$F$40)-($F$27*KMZ$87/$D$7)-SUM($F$14:$F$26,$F$28:$F$33,$F$35:$F$36,$F$41))</f>
        <v>-533.82179022363027</v>
      </c>
      <c r="KNA88" s="294">
        <f>(KNA$87*$B101+SUM($F$8:$F$10)-((KNA$87*$B101+SUM($F$8:$F$10))/$F$11*$F$40)-($F$27*KNA$87/$D$7)-SUM($F$14:$F$26,$F$28:$F$33,$F$35:$F$36,$F$41))</f>
        <v>-533.82179022363027</v>
      </c>
      <c r="KNB88" s="294">
        <f>(KNB$87*$B101+SUM($F$8:$F$10)-((KNB$87*$B101+SUM($F$8:$F$10))/$F$11*$F$40)-($F$27*KNB$87/$D$7)-SUM($F$14:$F$26,$F$28:$F$33,$F$35:$F$36,$F$41))</f>
        <v>-533.82179022363027</v>
      </c>
      <c r="KNC88" s="294">
        <f>(KNC$87*$B101+SUM($F$8:$F$10)-((KNC$87*$B101+SUM($F$8:$F$10))/$F$11*$F$40)-($F$27*KNC$87/$D$7)-SUM($F$14:$F$26,$F$28:$F$33,$F$35:$F$36,$F$41))</f>
        <v>-533.82179022363027</v>
      </c>
      <c r="KND88" s="294">
        <f>(KND$87*$B101+SUM($F$8:$F$10)-((KND$87*$B101+SUM($F$8:$F$10))/$F$11*$F$40)-($F$27*KND$87/$D$7)-SUM($F$14:$F$26,$F$28:$F$33,$F$35:$F$36,$F$41))</f>
        <v>-533.82179022363027</v>
      </c>
      <c r="KNE88" s="294">
        <f>(KNE$87*$B101+SUM($F$8:$F$10)-((KNE$87*$B101+SUM($F$8:$F$10))/$F$11*$F$40)-($F$27*KNE$87/$D$7)-SUM($F$14:$F$26,$F$28:$F$33,$F$35:$F$36,$F$41))</f>
        <v>-533.82179022363027</v>
      </c>
      <c r="KNF88" s="294">
        <f>(KNF$87*$B101+SUM($F$8:$F$10)-((KNF$87*$B101+SUM($F$8:$F$10))/$F$11*$F$40)-($F$27*KNF$87/$D$7)-SUM($F$14:$F$26,$F$28:$F$33,$F$35:$F$36,$F$41))</f>
        <v>-533.82179022363027</v>
      </c>
      <c r="KNG88" s="294">
        <f>(KNG$87*$B101+SUM($F$8:$F$10)-((KNG$87*$B101+SUM($F$8:$F$10))/$F$11*$F$40)-($F$27*KNG$87/$D$7)-SUM($F$14:$F$26,$F$28:$F$33,$F$35:$F$36,$F$41))</f>
        <v>-533.82179022363027</v>
      </c>
      <c r="KNH88" s="294">
        <f>(KNH$87*$B101+SUM($F$8:$F$10)-((KNH$87*$B101+SUM($F$8:$F$10))/$F$11*$F$40)-($F$27*KNH$87/$D$7)-SUM($F$14:$F$26,$F$28:$F$33,$F$35:$F$36,$F$41))</f>
        <v>-533.82179022363027</v>
      </c>
      <c r="KNI88" s="294">
        <f>(KNI$87*$B101+SUM($F$8:$F$10)-((KNI$87*$B101+SUM($F$8:$F$10))/$F$11*$F$40)-($F$27*KNI$87/$D$7)-SUM($F$14:$F$26,$F$28:$F$33,$F$35:$F$36,$F$41))</f>
        <v>-533.82179022363027</v>
      </c>
      <c r="KNJ88" s="294">
        <f>(KNJ$87*$B101+SUM($F$8:$F$10)-((KNJ$87*$B101+SUM($F$8:$F$10))/$F$11*$F$40)-($F$27*KNJ$87/$D$7)-SUM($F$14:$F$26,$F$28:$F$33,$F$35:$F$36,$F$41))</f>
        <v>-533.82179022363027</v>
      </c>
      <c r="KNK88" s="294">
        <f>(KNK$87*$B101+SUM($F$8:$F$10)-((KNK$87*$B101+SUM($F$8:$F$10))/$F$11*$F$40)-($F$27*KNK$87/$D$7)-SUM($F$14:$F$26,$F$28:$F$33,$F$35:$F$36,$F$41))</f>
        <v>-533.82179022363027</v>
      </c>
      <c r="KNL88" s="294">
        <f>(KNL$87*$B101+SUM($F$8:$F$10)-((KNL$87*$B101+SUM($F$8:$F$10))/$F$11*$F$40)-($F$27*KNL$87/$D$7)-SUM($F$14:$F$26,$F$28:$F$33,$F$35:$F$36,$F$41))</f>
        <v>-533.82179022363027</v>
      </c>
      <c r="KNM88" s="294">
        <f>(KNM$87*$B101+SUM($F$8:$F$10)-((KNM$87*$B101+SUM($F$8:$F$10))/$F$11*$F$40)-($F$27*KNM$87/$D$7)-SUM($F$14:$F$26,$F$28:$F$33,$F$35:$F$36,$F$41))</f>
        <v>-533.82179022363027</v>
      </c>
      <c r="KNN88" s="294">
        <f>(KNN$87*$B101+SUM($F$8:$F$10)-((KNN$87*$B101+SUM($F$8:$F$10))/$F$11*$F$40)-($F$27*KNN$87/$D$7)-SUM($F$14:$F$26,$F$28:$F$33,$F$35:$F$36,$F$41))</f>
        <v>-533.82179022363027</v>
      </c>
      <c r="KNO88" s="294">
        <f>(KNO$87*$B101+SUM($F$8:$F$10)-((KNO$87*$B101+SUM($F$8:$F$10))/$F$11*$F$40)-($F$27*KNO$87/$D$7)-SUM($F$14:$F$26,$F$28:$F$33,$F$35:$F$36,$F$41))</f>
        <v>-533.82179022363027</v>
      </c>
      <c r="KNP88" s="294">
        <f>(KNP$87*$B101+SUM($F$8:$F$10)-((KNP$87*$B101+SUM($F$8:$F$10))/$F$11*$F$40)-($F$27*KNP$87/$D$7)-SUM($F$14:$F$26,$F$28:$F$33,$F$35:$F$36,$F$41))</f>
        <v>-533.82179022363027</v>
      </c>
      <c r="KNQ88" s="294">
        <f>(KNQ$87*$B101+SUM($F$8:$F$10)-((KNQ$87*$B101+SUM($F$8:$F$10))/$F$11*$F$40)-($F$27*KNQ$87/$D$7)-SUM($F$14:$F$26,$F$28:$F$33,$F$35:$F$36,$F$41))</f>
        <v>-533.82179022363027</v>
      </c>
      <c r="KNR88" s="294">
        <f>(KNR$87*$B101+SUM($F$8:$F$10)-((KNR$87*$B101+SUM($F$8:$F$10))/$F$11*$F$40)-($F$27*KNR$87/$D$7)-SUM($F$14:$F$26,$F$28:$F$33,$F$35:$F$36,$F$41))</f>
        <v>-533.82179022363027</v>
      </c>
      <c r="KNS88" s="294">
        <f>(KNS$87*$B101+SUM($F$8:$F$10)-((KNS$87*$B101+SUM($F$8:$F$10))/$F$11*$F$40)-($F$27*KNS$87/$D$7)-SUM($F$14:$F$26,$F$28:$F$33,$F$35:$F$36,$F$41))</f>
        <v>-533.82179022363027</v>
      </c>
      <c r="KNT88" s="294">
        <f>(KNT$87*$B101+SUM($F$8:$F$10)-((KNT$87*$B101+SUM($F$8:$F$10))/$F$11*$F$40)-($F$27*KNT$87/$D$7)-SUM($F$14:$F$26,$F$28:$F$33,$F$35:$F$36,$F$41))</f>
        <v>-533.82179022363027</v>
      </c>
      <c r="KNU88" s="294">
        <f>(KNU$87*$B101+SUM($F$8:$F$10)-((KNU$87*$B101+SUM($F$8:$F$10))/$F$11*$F$40)-($F$27*KNU$87/$D$7)-SUM($F$14:$F$26,$F$28:$F$33,$F$35:$F$36,$F$41))</f>
        <v>-533.82179022363027</v>
      </c>
      <c r="KNV88" s="294">
        <f>(KNV$87*$B101+SUM($F$8:$F$10)-((KNV$87*$B101+SUM($F$8:$F$10))/$F$11*$F$40)-($F$27*KNV$87/$D$7)-SUM($F$14:$F$26,$F$28:$F$33,$F$35:$F$36,$F$41))</f>
        <v>-533.82179022363027</v>
      </c>
      <c r="KNW88" s="294">
        <f>(KNW$87*$B101+SUM($F$8:$F$10)-((KNW$87*$B101+SUM($F$8:$F$10))/$F$11*$F$40)-($F$27*KNW$87/$D$7)-SUM($F$14:$F$26,$F$28:$F$33,$F$35:$F$36,$F$41))</f>
        <v>-533.82179022363027</v>
      </c>
      <c r="KNX88" s="294">
        <f>(KNX$87*$B101+SUM($F$8:$F$10)-((KNX$87*$B101+SUM($F$8:$F$10))/$F$11*$F$40)-($F$27*KNX$87/$D$7)-SUM($F$14:$F$26,$F$28:$F$33,$F$35:$F$36,$F$41))</f>
        <v>-533.82179022363027</v>
      </c>
      <c r="KNY88" s="294">
        <f>(KNY$87*$B101+SUM($F$8:$F$10)-((KNY$87*$B101+SUM($F$8:$F$10))/$F$11*$F$40)-($F$27*KNY$87/$D$7)-SUM($F$14:$F$26,$F$28:$F$33,$F$35:$F$36,$F$41))</f>
        <v>-533.82179022363027</v>
      </c>
      <c r="KNZ88" s="294">
        <f>(KNZ$87*$B101+SUM($F$8:$F$10)-((KNZ$87*$B101+SUM($F$8:$F$10))/$F$11*$F$40)-($F$27*KNZ$87/$D$7)-SUM($F$14:$F$26,$F$28:$F$33,$F$35:$F$36,$F$41))</f>
        <v>-533.82179022363027</v>
      </c>
      <c r="KOA88" s="294">
        <f>(KOA$87*$B101+SUM($F$8:$F$10)-((KOA$87*$B101+SUM($F$8:$F$10))/$F$11*$F$40)-($F$27*KOA$87/$D$7)-SUM($F$14:$F$26,$F$28:$F$33,$F$35:$F$36,$F$41))</f>
        <v>-533.82179022363027</v>
      </c>
      <c r="KOB88" s="294">
        <f>(KOB$87*$B101+SUM($F$8:$F$10)-((KOB$87*$B101+SUM($F$8:$F$10))/$F$11*$F$40)-($F$27*KOB$87/$D$7)-SUM($F$14:$F$26,$F$28:$F$33,$F$35:$F$36,$F$41))</f>
        <v>-533.82179022363027</v>
      </c>
      <c r="KOC88" s="294">
        <f>(KOC$87*$B101+SUM($F$8:$F$10)-((KOC$87*$B101+SUM($F$8:$F$10))/$F$11*$F$40)-($F$27*KOC$87/$D$7)-SUM($F$14:$F$26,$F$28:$F$33,$F$35:$F$36,$F$41))</f>
        <v>-533.82179022363027</v>
      </c>
      <c r="KOD88" s="294">
        <f>(KOD$87*$B101+SUM($F$8:$F$10)-((KOD$87*$B101+SUM($F$8:$F$10))/$F$11*$F$40)-($F$27*KOD$87/$D$7)-SUM($F$14:$F$26,$F$28:$F$33,$F$35:$F$36,$F$41))</f>
        <v>-533.82179022363027</v>
      </c>
      <c r="KOE88" s="294">
        <f>(KOE$87*$B101+SUM($F$8:$F$10)-((KOE$87*$B101+SUM($F$8:$F$10))/$F$11*$F$40)-($F$27*KOE$87/$D$7)-SUM($F$14:$F$26,$F$28:$F$33,$F$35:$F$36,$F$41))</f>
        <v>-533.82179022363027</v>
      </c>
      <c r="KOF88" s="294">
        <f>(KOF$87*$B101+SUM($F$8:$F$10)-((KOF$87*$B101+SUM($F$8:$F$10))/$F$11*$F$40)-($F$27*KOF$87/$D$7)-SUM($F$14:$F$26,$F$28:$F$33,$F$35:$F$36,$F$41))</f>
        <v>-533.82179022363027</v>
      </c>
      <c r="KOG88" s="294">
        <f>(KOG$87*$B101+SUM($F$8:$F$10)-((KOG$87*$B101+SUM($F$8:$F$10))/$F$11*$F$40)-($F$27*KOG$87/$D$7)-SUM($F$14:$F$26,$F$28:$F$33,$F$35:$F$36,$F$41))</f>
        <v>-533.82179022363027</v>
      </c>
      <c r="KOH88" s="294">
        <f>(KOH$87*$B101+SUM($F$8:$F$10)-((KOH$87*$B101+SUM($F$8:$F$10))/$F$11*$F$40)-($F$27*KOH$87/$D$7)-SUM($F$14:$F$26,$F$28:$F$33,$F$35:$F$36,$F$41))</f>
        <v>-533.82179022363027</v>
      </c>
      <c r="KOI88" s="294">
        <f>(KOI$87*$B101+SUM($F$8:$F$10)-((KOI$87*$B101+SUM($F$8:$F$10))/$F$11*$F$40)-($F$27*KOI$87/$D$7)-SUM($F$14:$F$26,$F$28:$F$33,$F$35:$F$36,$F$41))</f>
        <v>-533.82179022363027</v>
      </c>
      <c r="KOJ88" s="294">
        <f>(KOJ$87*$B101+SUM($F$8:$F$10)-((KOJ$87*$B101+SUM($F$8:$F$10))/$F$11*$F$40)-($F$27*KOJ$87/$D$7)-SUM($F$14:$F$26,$F$28:$F$33,$F$35:$F$36,$F$41))</f>
        <v>-533.82179022363027</v>
      </c>
      <c r="KOK88" s="294">
        <f>(KOK$87*$B101+SUM($F$8:$F$10)-((KOK$87*$B101+SUM($F$8:$F$10))/$F$11*$F$40)-($F$27*KOK$87/$D$7)-SUM($F$14:$F$26,$F$28:$F$33,$F$35:$F$36,$F$41))</f>
        <v>-533.82179022363027</v>
      </c>
      <c r="KOL88" s="294">
        <f>(KOL$87*$B101+SUM($F$8:$F$10)-((KOL$87*$B101+SUM($F$8:$F$10))/$F$11*$F$40)-($F$27*KOL$87/$D$7)-SUM($F$14:$F$26,$F$28:$F$33,$F$35:$F$36,$F$41))</f>
        <v>-533.82179022363027</v>
      </c>
      <c r="KOM88" s="294">
        <f>(KOM$87*$B101+SUM($F$8:$F$10)-((KOM$87*$B101+SUM($F$8:$F$10))/$F$11*$F$40)-($F$27*KOM$87/$D$7)-SUM($F$14:$F$26,$F$28:$F$33,$F$35:$F$36,$F$41))</f>
        <v>-533.82179022363027</v>
      </c>
      <c r="KON88" s="294">
        <f>(KON$87*$B101+SUM($F$8:$F$10)-((KON$87*$B101+SUM($F$8:$F$10))/$F$11*$F$40)-($F$27*KON$87/$D$7)-SUM($F$14:$F$26,$F$28:$F$33,$F$35:$F$36,$F$41))</f>
        <v>-533.82179022363027</v>
      </c>
      <c r="KOO88" s="294">
        <f>(KOO$87*$B101+SUM($F$8:$F$10)-((KOO$87*$B101+SUM($F$8:$F$10))/$F$11*$F$40)-($F$27*KOO$87/$D$7)-SUM($F$14:$F$26,$F$28:$F$33,$F$35:$F$36,$F$41))</f>
        <v>-533.82179022363027</v>
      </c>
      <c r="KOP88" s="294">
        <f>(KOP$87*$B101+SUM($F$8:$F$10)-((KOP$87*$B101+SUM($F$8:$F$10))/$F$11*$F$40)-($F$27*KOP$87/$D$7)-SUM($F$14:$F$26,$F$28:$F$33,$F$35:$F$36,$F$41))</f>
        <v>-533.82179022363027</v>
      </c>
      <c r="KOQ88" s="294">
        <f>(KOQ$87*$B101+SUM($F$8:$F$10)-((KOQ$87*$B101+SUM($F$8:$F$10))/$F$11*$F$40)-($F$27*KOQ$87/$D$7)-SUM($F$14:$F$26,$F$28:$F$33,$F$35:$F$36,$F$41))</f>
        <v>-533.82179022363027</v>
      </c>
      <c r="KOR88" s="294">
        <f>(KOR$87*$B101+SUM($F$8:$F$10)-((KOR$87*$B101+SUM($F$8:$F$10))/$F$11*$F$40)-($F$27*KOR$87/$D$7)-SUM($F$14:$F$26,$F$28:$F$33,$F$35:$F$36,$F$41))</f>
        <v>-533.82179022363027</v>
      </c>
      <c r="KOS88" s="294">
        <f>(KOS$87*$B101+SUM($F$8:$F$10)-((KOS$87*$B101+SUM($F$8:$F$10))/$F$11*$F$40)-($F$27*KOS$87/$D$7)-SUM($F$14:$F$26,$F$28:$F$33,$F$35:$F$36,$F$41))</f>
        <v>-533.82179022363027</v>
      </c>
      <c r="KOT88" s="294">
        <f>(KOT$87*$B101+SUM($F$8:$F$10)-((KOT$87*$B101+SUM($F$8:$F$10))/$F$11*$F$40)-($F$27*KOT$87/$D$7)-SUM($F$14:$F$26,$F$28:$F$33,$F$35:$F$36,$F$41))</f>
        <v>-533.82179022363027</v>
      </c>
      <c r="KOU88" s="294">
        <f>(KOU$87*$B101+SUM($F$8:$F$10)-((KOU$87*$B101+SUM($F$8:$F$10))/$F$11*$F$40)-($F$27*KOU$87/$D$7)-SUM($F$14:$F$26,$F$28:$F$33,$F$35:$F$36,$F$41))</f>
        <v>-533.82179022363027</v>
      </c>
      <c r="KOV88" s="294">
        <f>(KOV$87*$B101+SUM($F$8:$F$10)-((KOV$87*$B101+SUM($F$8:$F$10))/$F$11*$F$40)-($F$27*KOV$87/$D$7)-SUM($F$14:$F$26,$F$28:$F$33,$F$35:$F$36,$F$41))</f>
        <v>-533.82179022363027</v>
      </c>
      <c r="KOW88" s="294">
        <f>(KOW$87*$B101+SUM($F$8:$F$10)-((KOW$87*$B101+SUM($F$8:$F$10))/$F$11*$F$40)-($F$27*KOW$87/$D$7)-SUM($F$14:$F$26,$F$28:$F$33,$F$35:$F$36,$F$41))</f>
        <v>-533.82179022363027</v>
      </c>
      <c r="KOX88" s="294">
        <f>(KOX$87*$B101+SUM($F$8:$F$10)-((KOX$87*$B101+SUM($F$8:$F$10))/$F$11*$F$40)-($F$27*KOX$87/$D$7)-SUM($F$14:$F$26,$F$28:$F$33,$F$35:$F$36,$F$41))</f>
        <v>-533.82179022363027</v>
      </c>
      <c r="KOY88" s="294">
        <f>(KOY$87*$B101+SUM($F$8:$F$10)-((KOY$87*$B101+SUM($F$8:$F$10))/$F$11*$F$40)-($F$27*KOY$87/$D$7)-SUM($F$14:$F$26,$F$28:$F$33,$F$35:$F$36,$F$41))</f>
        <v>-533.82179022363027</v>
      </c>
      <c r="KOZ88" s="294">
        <f>(KOZ$87*$B101+SUM($F$8:$F$10)-((KOZ$87*$B101+SUM($F$8:$F$10))/$F$11*$F$40)-($F$27*KOZ$87/$D$7)-SUM($F$14:$F$26,$F$28:$F$33,$F$35:$F$36,$F$41))</f>
        <v>-533.82179022363027</v>
      </c>
      <c r="KPA88" s="294">
        <f>(KPA$87*$B101+SUM($F$8:$F$10)-((KPA$87*$B101+SUM($F$8:$F$10))/$F$11*$F$40)-($F$27*KPA$87/$D$7)-SUM($F$14:$F$26,$F$28:$F$33,$F$35:$F$36,$F$41))</f>
        <v>-533.82179022363027</v>
      </c>
      <c r="KPB88" s="294">
        <f>(KPB$87*$B101+SUM($F$8:$F$10)-((KPB$87*$B101+SUM($F$8:$F$10))/$F$11*$F$40)-($F$27*KPB$87/$D$7)-SUM($F$14:$F$26,$F$28:$F$33,$F$35:$F$36,$F$41))</f>
        <v>-533.82179022363027</v>
      </c>
      <c r="KPC88" s="294">
        <f>(KPC$87*$B101+SUM($F$8:$F$10)-((KPC$87*$B101+SUM($F$8:$F$10))/$F$11*$F$40)-($F$27*KPC$87/$D$7)-SUM($F$14:$F$26,$F$28:$F$33,$F$35:$F$36,$F$41))</f>
        <v>-533.82179022363027</v>
      </c>
      <c r="KPD88" s="294">
        <f>(KPD$87*$B101+SUM($F$8:$F$10)-((KPD$87*$B101+SUM($F$8:$F$10))/$F$11*$F$40)-($F$27*KPD$87/$D$7)-SUM($F$14:$F$26,$F$28:$F$33,$F$35:$F$36,$F$41))</f>
        <v>-533.82179022363027</v>
      </c>
      <c r="KPE88" s="294">
        <f>(KPE$87*$B101+SUM($F$8:$F$10)-((KPE$87*$B101+SUM($F$8:$F$10))/$F$11*$F$40)-($F$27*KPE$87/$D$7)-SUM($F$14:$F$26,$F$28:$F$33,$F$35:$F$36,$F$41))</f>
        <v>-533.82179022363027</v>
      </c>
      <c r="KPF88" s="294">
        <f>(KPF$87*$B101+SUM($F$8:$F$10)-((KPF$87*$B101+SUM($F$8:$F$10))/$F$11*$F$40)-($F$27*KPF$87/$D$7)-SUM($F$14:$F$26,$F$28:$F$33,$F$35:$F$36,$F$41))</f>
        <v>-533.82179022363027</v>
      </c>
      <c r="KPG88" s="294">
        <f>(KPG$87*$B101+SUM($F$8:$F$10)-((KPG$87*$B101+SUM($F$8:$F$10))/$F$11*$F$40)-($F$27*KPG$87/$D$7)-SUM($F$14:$F$26,$F$28:$F$33,$F$35:$F$36,$F$41))</f>
        <v>-533.82179022363027</v>
      </c>
      <c r="KPH88" s="294">
        <f>(KPH$87*$B101+SUM($F$8:$F$10)-((KPH$87*$B101+SUM($F$8:$F$10))/$F$11*$F$40)-($F$27*KPH$87/$D$7)-SUM($F$14:$F$26,$F$28:$F$33,$F$35:$F$36,$F$41))</f>
        <v>-533.82179022363027</v>
      </c>
      <c r="KPI88" s="294">
        <f>(KPI$87*$B101+SUM($F$8:$F$10)-((KPI$87*$B101+SUM($F$8:$F$10))/$F$11*$F$40)-($F$27*KPI$87/$D$7)-SUM($F$14:$F$26,$F$28:$F$33,$F$35:$F$36,$F$41))</f>
        <v>-533.82179022363027</v>
      </c>
      <c r="KPJ88" s="294">
        <f>(KPJ$87*$B101+SUM($F$8:$F$10)-((KPJ$87*$B101+SUM($F$8:$F$10))/$F$11*$F$40)-($F$27*KPJ$87/$D$7)-SUM($F$14:$F$26,$F$28:$F$33,$F$35:$F$36,$F$41))</f>
        <v>-533.82179022363027</v>
      </c>
      <c r="KPK88" s="294">
        <f>(KPK$87*$B101+SUM($F$8:$F$10)-((KPK$87*$B101+SUM($F$8:$F$10))/$F$11*$F$40)-($F$27*KPK$87/$D$7)-SUM($F$14:$F$26,$F$28:$F$33,$F$35:$F$36,$F$41))</f>
        <v>-533.82179022363027</v>
      </c>
      <c r="KPL88" s="294">
        <f>(KPL$87*$B101+SUM($F$8:$F$10)-((KPL$87*$B101+SUM($F$8:$F$10))/$F$11*$F$40)-($F$27*KPL$87/$D$7)-SUM($F$14:$F$26,$F$28:$F$33,$F$35:$F$36,$F$41))</f>
        <v>-533.82179022363027</v>
      </c>
      <c r="KPM88" s="294">
        <f>(KPM$87*$B101+SUM($F$8:$F$10)-((KPM$87*$B101+SUM($F$8:$F$10))/$F$11*$F$40)-($F$27*KPM$87/$D$7)-SUM($F$14:$F$26,$F$28:$F$33,$F$35:$F$36,$F$41))</f>
        <v>-533.82179022363027</v>
      </c>
      <c r="KPN88" s="294">
        <f>(KPN$87*$B101+SUM($F$8:$F$10)-((KPN$87*$B101+SUM($F$8:$F$10))/$F$11*$F$40)-($F$27*KPN$87/$D$7)-SUM($F$14:$F$26,$F$28:$F$33,$F$35:$F$36,$F$41))</f>
        <v>-533.82179022363027</v>
      </c>
      <c r="KPO88" s="294">
        <f>(KPO$87*$B101+SUM($F$8:$F$10)-((KPO$87*$B101+SUM($F$8:$F$10))/$F$11*$F$40)-($F$27*KPO$87/$D$7)-SUM($F$14:$F$26,$F$28:$F$33,$F$35:$F$36,$F$41))</f>
        <v>-533.82179022363027</v>
      </c>
      <c r="KPP88" s="294">
        <f>(KPP$87*$B101+SUM($F$8:$F$10)-((KPP$87*$B101+SUM($F$8:$F$10))/$F$11*$F$40)-($F$27*KPP$87/$D$7)-SUM($F$14:$F$26,$F$28:$F$33,$F$35:$F$36,$F$41))</f>
        <v>-533.82179022363027</v>
      </c>
      <c r="KPQ88" s="294">
        <f>(KPQ$87*$B101+SUM($F$8:$F$10)-((KPQ$87*$B101+SUM($F$8:$F$10))/$F$11*$F$40)-($F$27*KPQ$87/$D$7)-SUM($F$14:$F$26,$F$28:$F$33,$F$35:$F$36,$F$41))</f>
        <v>-533.82179022363027</v>
      </c>
      <c r="KPR88" s="294">
        <f>(KPR$87*$B101+SUM($F$8:$F$10)-((KPR$87*$B101+SUM($F$8:$F$10))/$F$11*$F$40)-($F$27*KPR$87/$D$7)-SUM($F$14:$F$26,$F$28:$F$33,$F$35:$F$36,$F$41))</f>
        <v>-533.82179022363027</v>
      </c>
      <c r="KPS88" s="294">
        <f>(KPS$87*$B101+SUM($F$8:$F$10)-((KPS$87*$B101+SUM($F$8:$F$10))/$F$11*$F$40)-($F$27*KPS$87/$D$7)-SUM($F$14:$F$26,$F$28:$F$33,$F$35:$F$36,$F$41))</f>
        <v>-533.82179022363027</v>
      </c>
      <c r="KPT88" s="294">
        <f>(KPT$87*$B101+SUM($F$8:$F$10)-((KPT$87*$B101+SUM($F$8:$F$10))/$F$11*$F$40)-($F$27*KPT$87/$D$7)-SUM($F$14:$F$26,$F$28:$F$33,$F$35:$F$36,$F$41))</f>
        <v>-533.82179022363027</v>
      </c>
      <c r="KPU88" s="294">
        <f>(KPU$87*$B101+SUM($F$8:$F$10)-((KPU$87*$B101+SUM($F$8:$F$10))/$F$11*$F$40)-($F$27*KPU$87/$D$7)-SUM($F$14:$F$26,$F$28:$F$33,$F$35:$F$36,$F$41))</f>
        <v>-533.82179022363027</v>
      </c>
      <c r="KPV88" s="294">
        <f>(KPV$87*$B101+SUM($F$8:$F$10)-((KPV$87*$B101+SUM($F$8:$F$10))/$F$11*$F$40)-($F$27*KPV$87/$D$7)-SUM($F$14:$F$26,$F$28:$F$33,$F$35:$F$36,$F$41))</f>
        <v>-533.82179022363027</v>
      </c>
      <c r="KPW88" s="294">
        <f>(KPW$87*$B101+SUM($F$8:$F$10)-((KPW$87*$B101+SUM($F$8:$F$10))/$F$11*$F$40)-($F$27*KPW$87/$D$7)-SUM($F$14:$F$26,$F$28:$F$33,$F$35:$F$36,$F$41))</f>
        <v>-533.82179022363027</v>
      </c>
      <c r="KPX88" s="294">
        <f>(KPX$87*$B101+SUM($F$8:$F$10)-((KPX$87*$B101+SUM($F$8:$F$10))/$F$11*$F$40)-($F$27*KPX$87/$D$7)-SUM($F$14:$F$26,$F$28:$F$33,$F$35:$F$36,$F$41))</f>
        <v>-533.82179022363027</v>
      </c>
      <c r="KPY88" s="294">
        <f>(KPY$87*$B101+SUM($F$8:$F$10)-((KPY$87*$B101+SUM($F$8:$F$10))/$F$11*$F$40)-($F$27*KPY$87/$D$7)-SUM($F$14:$F$26,$F$28:$F$33,$F$35:$F$36,$F$41))</f>
        <v>-533.82179022363027</v>
      </c>
      <c r="KPZ88" s="294">
        <f>(KPZ$87*$B101+SUM($F$8:$F$10)-((KPZ$87*$B101+SUM($F$8:$F$10))/$F$11*$F$40)-($F$27*KPZ$87/$D$7)-SUM($F$14:$F$26,$F$28:$F$33,$F$35:$F$36,$F$41))</f>
        <v>-533.82179022363027</v>
      </c>
      <c r="KQA88" s="294">
        <f>(KQA$87*$B101+SUM($F$8:$F$10)-((KQA$87*$B101+SUM($F$8:$F$10))/$F$11*$F$40)-($F$27*KQA$87/$D$7)-SUM($F$14:$F$26,$F$28:$F$33,$F$35:$F$36,$F$41))</f>
        <v>-533.82179022363027</v>
      </c>
      <c r="KQB88" s="294">
        <f>(KQB$87*$B101+SUM($F$8:$F$10)-((KQB$87*$B101+SUM($F$8:$F$10))/$F$11*$F$40)-($F$27*KQB$87/$D$7)-SUM($F$14:$F$26,$F$28:$F$33,$F$35:$F$36,$F$41))</f>
        <v>-533.82179022363027</v>
      </c>
      <c r="KQC88" s="294">
        <f>(KQC$87*$B101+SUM($F$8:$F$10)-((KQC$87*$B101+SUM($F$8:$F$10))/$F$11*$F$40)-($F$27*KQC$87/$D$7)-SUM($F$14:$F$26,$F$28:$F$33,$F$35:$F$36,$F$41))</f>
        <v>-533.82179022363027</v>
      </c>
      <c r="KQD88" s="294">
        <f>(KQD$87*$B101+SUM($F$8:$F$10)-((KQD$87*$B101+SUM($F$8:$F$10))/$F$11*$F$40)-($F$27*KQD$87/$D$7)-SUM($F$14:$F$26,$F$28:$F$33,$F$35:$F$36,$F$41))</f>
        <v>-533.82179022363027</v>
      </c>
      <c r="KQE88" s="294">
        <f>(KQE$87*$B101+SUM($F$8:$F$10)-((KQE$87*$B101+SUM($F$8:$F$10))/$F$11*$F$40)-($F$27*KQE$87/$D$7)-SUM($F$14:$F$26,$F$28:$F$33,$F$35:$F$36,$F$41))</f>
        <v>-533.82179022363027</v>
      </c>
      <c r="KQF88" s="294">
        <f>(KQF$87*$B101+SUM($F$8:$F$10)-((KQF$87*$B101+SUM($F$8:$F$10))/$F$11*$F$40)-($F$27*KQF$87/$D$7)-SUM($F$14:$F$26,$F$28:$F$33,$F$35:$F$36,$F$41))</f>
        <v>-533.82179022363027</v>
      </c>
      <c r="KQG88" s="294">
        <f>(KQG$87*$B101+SUM($F$8:$F$10)-((KQG$87*$B101+SUM($F$8:$F$10))/$F$11*$F$40)-($F$27*KQG$87/$D$7)-SUM($F$14:$F$26,$F$28:$F$33,$F$35:$F$36,$F$41))</f>
        <v>-533.82179022363027</v>
      </c>
      <c r="KQH88" s="294">
        <f>(KQH$87*$B101+SUM($F$8:$F$10)-((KQH$87*$B101+SUM($F$8:$F$10))/$F$11*$F$40)-($F$27*KQH$87/$D$7)-SUM($F$14:$F$26,$F$28:$F$33,$F$35:$F$36,$F$41))</f>
        <v>-533.82179022363027</v>
      </c>
      <c r="KQI88" s="294">
        <f>(KQI$87*$B101+SUM($F$8:$F$10)-((KQI$87*$B101+SUM($F$8:$F$10))/$F$11*$F$40)-($F$27*KQI$87/$D$7)-SUM($F$14:$F$26,$F$28:$F$33,$F$35:$F$36,$F$41))</f>
        <v>-533.82179022363027</v>
      </c>
      <c r="KQJ88" s="294">
        <f>(KQJ$87*$B101+SUM($F$8:$F$10)-((KQJ$87*$B101+SUM($F$8:$F$10))/$F$11*$F$40)-($F$27*KQJ$87/$D$7)-SUM($F$14:$F$26,$F$28:$F$33,$F$35:$F$36,$F$41))</f>
        <v>-533.82179022363027</v>
      </c>
      <c r="KQK88" s="294">
        <f>(KQK$87*$B101+SUM($F$8:$F$10)-((KQK$87*$B101+SUM($F$8:$F$10))/$F$11*$F$40)-($F$27*KQK$87/$D$7)-SUM($F$14:$F$26,$F$28:$F$33,$F$35:$F$36,$F$41))</f>
        <v>-533.82179022363027</v>
      </c>
      <c r="KQL88" s="294">
        <f>(KQL$87*$B101+SUM($F$8:$F$10)-((KQL$87*$B101+SUM($F$8:$F$10))/$F$11*$F$40)-($F$27*KQL$87/$D$7)-SUM($F$14:$F$26,$F$28:$F$33,$F$35:$F$36,$F$41))</f>
        <v>-533.82179022363027</v>
      </c>
      <c r="KQM88" s="294">
        <f>(KQM$87*$B101+SUM($F$8:$F$10)-((KQM$87*$B101+SUM($F$8:$F$10))/$F$11*$F$40)-($F$27*KQM$87/$D$7)-SUM($F$14:$F$26,$F$28:$F$33,$F$35:$F$36,$F$41))</f>
        <v>-533.82179022363027</v>
      </c>
      <c r="KQN88" s="294">
        <f>(KQN$87*$B101+SUM($F$8:$F$10)-((KQN$87*$B101+SUM($F$8:$F$10))/$F$11*$F$40)-($F$27*KQN$87/$D$7)-SUM($F$14:$F$26,$F$28:$F$33,$F$35:$F$36,$F$41))</f>
        <v>-533.82179022363027</v>
      </c>
      <c r="KQO88" s="294">
        <f>(KQO$87*$B101+SUM($F$8:$F$10)-((KQO$87*$B101+SUM($F$8:$F$10))/$F$11*$F$40)-($F$27*KQO$87/$D$7)-SUM($F$14:$F$26,$F$28:$F$33,$F$35:$F$36,$F$41))</f>
        <v>-533.82179022363027</v>
      </c>
      <c r="KQP88" s="294">
        <f>(KQP$87*$B101+SUM($F$8:$F$10)-((KQP$87*$B101+SUM($F$8:$F$10))/$F$11*$F$40)-($F$27*KQP$87/$D$7)-SUM($F$14:$F$26,$F$28:$F$33,$F$35:$F$36,$F$41))</f>
        <v>-533.82179022363027</v>
      </c>
      <c r="KQQ88" s="294">
        <f>(KQQ$87*$B101+SUM($F$8:$F$10)-((KQQ$87*$B101+SUM($F$8:$F$10))/$F$11*$F$40)-($F$27*KQQ$87/$D$7)-SUM($F$14:$F$26,$F$28:$F$33,$F$35:$F$36,$F$41))</f>
        <v>-533.82179022363027</v>
      </c>
      <c r="KQR88" s="294">
        <f>(KQR$87*$B101+SUM($F$8:$F$10)-((KQR$87*$B101+SUM($F$8:$F$10))/$F$11*$F$40)-($F$27*KQR$87/$D$7)-SUM($F$14:$F$26,$F$28:$F$33,$F$35:$F$36,$F$41))</f>
        <v>-533.82179022363027</v>
      </c>
      <c r="KQS88" s="294">
        <f>(KQS$87*$B101+SUM($F$8:$F$10)-((KQS$87*$B101+SUM($F$8:$F$10))/$F$11*$F$40)-($F$27*KQS$87/$D$7)-SUM($F$14:$F$26,$F$28:$F$33,$F$35:$F$36,$F$41))</f>
        <v>-533.82179022363027</v>
      </c>
      <c r="KQT88" s="294">
        <f>(KQT$87*$B101+SUM($F$8:$F$10)-((KQT$87*$B101+SUM($F$8:$F$10))/$F$11*$F$40)-($F$27*KQT$87/$D$7)-SUM($F$14:$F$26,$F$28:$F$33,$F$35:$F$36,$F$41))</f>
        <v>-533.82179022363027</v>
      </c>
      <c r="KQU88" s="294">
        <f>(KQU$87*$B101+SUM($F$8:$F$10)-((KQU$87*$B101+SUM($F$8:$F$10))/$F$11*$F$40)-($F$27*KQU$87/$D$7)-SUM($F$14:$F$26,$F$28:$F$33,$F$35:$F$36,$F$41))</f>
        <v>-533.82179022363027</v>
      </c>
      <c r="KQV88" s="294">
        <f>(KQV$87*$B101+SUM($F$8:$F$10)-((KQV$87*$B101+SUM($F$8:$F$10))/$F$11*$F$40)-($F$27*KQV$87/$D$7)-SUM($F$14:$F$26,$F$28:$F$33,$F$35:$F$36,$F$41))</f>
        <v>-533.82179022363027</v>
      </c>
      <c r="KQW88" s="294">
        <f>(KQW$87*$B101+SUM($F$8:$F$10)-((KQW$87*$B101+SUM($F$8:$F$10))/$F$11*$F$40)-($F$27*KQW$87/$D$7)-SUM($F$14:$F$26,$F$28:$F$33,$F$35:$F$36,$F$41))</f>
        <v>-533.82179022363027</v>
      </c>
      <c r="KQX88" s="294">
        <f>(KQX$87*$B101+SUM($F$8:$F$10)-((KQX$87*$B101+SUM($F$8:$F$10))/$F$11*$F$40)-($F$27*KQX$87/$D$7)-SUM($F$14:$F$26,$F$28:$F$33,$F$35:$F$36,$F$41))</f>
        <v>-533.82179022363027</v>
      </c>
      <c r="KQY88" s="294">
        <f>(KQY$87*$B101+SUM($F$8:$F$10)-((KQY$87*$B101+SUM($F$8:$F$10))/$F$11*$F$40)-($F$27*KQY$87/$D$7)-SUM($F$14:$F$26,$F$28:$F$33,$F$35:$F$36,$F$41))</f>
        <v>-533.82179022363027</v>
      </c>
      <c r="KQZ88" s="294">
        <f>(KQZ$87*$B101+SUM($F$8:$F$10)-((KQZ$87*$B101+SUM($F$8:$F$10))/$F$11*$F$40)-($F$27*KQZ$87/$D$7)-SUM($F$14:$F$26,$F$28:$F$33,$F$35:$F$36,$F$41))</f>
        <v>-533.82179022363027</v>
      </c>
      <c r="KRA88" s="294">
        <f>(KRA$87*$B101+SUM($F$8:$F$10)-((KRA$87*$B101+SUM($F$8:$F$10))/$F$11*$F$40)-($F$27*KRA$87/$D$7)-SUM($F$14:$F$26,$F$28:$F$33,$F$35:$F$36,$F$41))</f>
        <v>-533.82179022363027</v>
      </c>
      <c r="KRB88" s="294">
        <f>(KRB$87*$B101+SUM($F$8:$F$10)-((KRB$87*$B101+SUM($F$8:$F$10))/$F$11*$F$40)-($F$27*KRB$87/$D$7)-SUM($F$14:$F$26,$F$28:$F$33,$F$35:$F$36,$F$41))</f>
        <v>-533.82179022363027</v>
      </c>
      <c r="KRC88" s="294">
        <f>(KRC$87*$B101+SUM($F$8:$F$10)-((KRC$87*$B101+SUM($F$8:$F$10))/$F$11*$F$40)-($F$27*KRC$87/$D$7)-SUM($F$14:$F$26,$F$28:$F$33,$F$35:$F$36,$F$41))</f>
        <v>-533.82179022363027</v>
      </c>
      <c r="KRD88" s="294">
        <f>(KRD$87*$B101+SUM($F$8:$F$10)-((KRD$87*$B101+SUM($F$8:$F$10))/$F$11*$F$40)-($F$27*KRD$87/$D$7)-SUM($F$14:$F$26,$F$28:$F$33,$F$35:$F$36,$F$41))</f>
        <v>-533.82179022363027</v>
      </c>
      <c r="KRE88" s="294">
        <f>(KRE$87*$B101+SUM($F$8:$F$10)-((KRE$87*$B101+SUM($F$8:$F$10))/$F$11*$F$40)-($F$27*KRE$87/$D$7)-SUM($F$14:$F$26,$F$28:$F$33,$F$35:$F$36,$F$41))</f>
        <v>-533.82179022363027</v>
      </c>
      <c r="KRF88" s="294">
        <f>(KRF$87*$B101+SUM($F$8:$F$10)-((KRF$87*$B101+SUM($F$8:$F$10))/$F$11*$F$40)-($F$27*KRF$87/$D$7)-SUM($F$14:$F$26,$F$28:$F$33,$F$35:$F$36,$F$41))</f>
        <v>-533.82179022363027</v>
      </c>
      <c r="KRG88" s="294">
        <f>(KRG$87*$B101+SUM($F$8:$F$10)-((KRG$87*$B101+SUM($F$8:$F$10))/$F$11*$F$40)-($F$27*KRG$87/$D$7)-SUM($F$14:$F$26,$F$28:$F$33,$F$35:$F$36,$F$41))</f>
        <v>-533.82179022363027</v>
      </c>
      <c r="KRH88" s="294">
        <f>(KRH$87*$B101+SUM($F$8:$F$10)-((KRH$87*$B101+SUM($F$8:$F$10))/$F$11*$F$40)-($F$27*KRH$87/$D$7)-SUM($F$14:$F$26,$F$28:$F$33,$F$35:$F$36,$F$41))</f>
        <v>-533.82179022363027</v>
      </c>
      <c r="KRI88" s="294">
        <f>(KRI$87*$B101+SUM($F$8:$F$10)-((KRI$87*$B101+SUM($F$8:$F$10))/$F$11*$F$40)-($F$27*KRI$87/$D$7)-SUM($F$14:$F$26,$F$28:$F$33,$F$35:$F$36,$F$41))</f>
        <v>-533.82179022363027</v>
      </c>
      <c r="KRJ88" s="294">
        <f>(KRJ$87*$B101+SUM($F$8:$F$10)-((KRJ$87*$B101+SUM($F$8:$F$10))/$F$11*$F$40)-($F$27*KRJ$87/$D$7)-SUM($F$14:$F$26,$F$28:$F$33,$F$35:$F$36,$F$41))</f>
        <v>-533.82179022363027</v>
      </c>
      <c r="KRK88" s="294">
        <f>(KRK$87*$B101+SUM($F$8:$F$10)-((KRK$87*$B101+SUM($F$8:$F$10))/$F$11*$F$40)-($F$27*KRK$87/$D$7)-SUM($F$14:$F$26,$F$28:$F$33,$F$35:$F$36,$F$41))</f>
        <v>-533.82179022363027</v>
      </c>
      <c r="KRL88" s="294">
        <f>(KRL$87*$B101+SUM($F$8:$F$10)-((KRL$87*$B101+SUM($F$8:$F$10))/$F$11*$F$40)-($F$27*KRL$87/$D$7)-SUM($F$14:$F$26,$F$28:$F$33,$F$35:$F$36,$F$41))</f>
        <v>-533.82179022363027</v>
      </c>
      <c r="KRM88" s="294">
        <f>(KRM$87*$B101+SUM($F$8:$F$10)-((KRM$87*$B101+SUM($F$8:$F$10))/$F$11*$F$40)-($F$27*KRM$87/$D$7)-SUM($F$14:$F$26,$F$28:$F$33,$F$35:$F$36,$F$41))</f>
        <v>-533.82179022363027</v>
      </c>
      <c r="KRN88" s="294">
        <f>(KRN$87*$B101+SUM($F$8:$F$10)-((KRN$87*$B101+SUM($F$8:$F$10))/$F$11*$F$40)-($F$27*KRN$87/$D$7)-SUM($F$14:$F$26,$F$28:$F$33,$F$35:$F$36,$F$41))</f>
        <v>-533.82179022363027</v>
      </c>
      <c r="KRO88" s="294">
        <f>(KRO$87*$B101+SUM($F$8:$F$10)-((KRO$87*$B101+SUM($F$8:$F$10))/$F$11*$F$40)-($F$27*KRO$87/$D$7)-SUM($F$14:$F$26,$F$28:$F$33,$F$35:$F$36,$F$41))</f>
        <v>-533.82179022363027</v>
      </c>
      <c r="KRP88" s="294">
        <f>(KRP$87*$B101+SUM($F$8:$F$10)-((KRP$87*$B101+SUM($F$8:$F$10))/$F$11*$F$40)-($F$27*KRP$87/$D$7)-SUM($F$14:$F$26,$F$28:$F$33,$F$35:$F$36,$F$41))</f>
        <v>-533.82179022363027</v>
      </c>
      <c r="KRQ88" s="294">
        <f>(KRQ$87*$B101+SUM($F$8:$F$10)-((KRQ$87*$B101+SUM($F$8:$F$10))/$F$11*$F$40)-($F$27*KRQ$87/$D$7)-SUM($F$14:$F$26,$F$28:$F$33,$F$35:$F$36,$F$41))</f>
        <v>-533.82179022363027</v>
      </c>
      <c r="KRR88" s="294">
        <f>(KRR$87*$B101+SUM($F$8:$F$10)-((KRR$87*$B101+SUM($F$8:$F$10))/$F$11*$F$40)-($F$27*KRR$87/$D$7)-SUM($F$14:$F$26,$F$28:$F$33,$F$35:$F$36,$F$41))</f>
        <v>-533.82179022363027</v>
      </c>
      <c r="KRS88" s="294">
        <f>(KRS$87*$B101+SUM($F$8:$F$10)-((KRS$87*$B101+SUM($F$8:$F$10))/$F$11*$F$40)-($F$27*KRS$87/$D$7)-SUM($F$14:$F$26,$F$28:$F$33,$F$35:$F$36,$F$41))</f>
        <v>-533.82179022363027</v>
      </c>
      <c r="KRT88" s="294">
        <f>(KRT$87*$B101+SUM($F$8:$F$10)-((KRT$87*$B101+SUM($F$8:$F$10))/$F$11*$F$40)-($F$27*KRT$87/$D$7)-SUM($F$14:$F$26,$F$28:$F$33,$F$35:$F$36,$F$41))</f>
        <v>-533.82179022363027</v>
      </c>
      <c r="KRU88" s="294">
        <f>(KRU$87*$B101+SUM($F$8:$F$10)-((KRU$87*$B101+SUM($F$8:$F$10))/$F$11*$F$40)-($F$27*KRU$87/$D$7)-SUM($F$14:$F$26,$F$28:$F$33,$F$35:$F$36,$F$41))</f>
        <v>-533.82179022363027</v>
      </c>
      <c r="KRV88" s="294">
        <f>(KRV$87*$B101+SUM($F$8:$F$10)-((KRV$87*$B101+SUM($F$8:$F$10))/$F$11*$F$40)-($F$27*KRV$87/$D$7)-SUM($F$14:$F$26,$F$28:$F$33,$F$35:$F$36,$F$41))</f>
        <v>-533.82179022363027</v>
      </c>
      <c r="KRW88" s="294">
        <f>(KRW$87*$B101+SUM($F$8:$F$10)-((KRW$87*$B101+SUM($F$8:$F$10))/$F$11*$F$40)-($F$27*KRW$87/$D$7)-SUM($F$14:$F$26,$F$28:$F$33,$F$35:$F$36,$F$41))</f>
        <v>-533.82179022363027</v>
      </c>
      <c r="KRX88" s="294">
        <f>(KRX$87*$B101+SUM($F$8:$F$10)-((KRX$87*$B101+SUM($F$8:$F$10))/$F$11*$F$40)-($F$27*KRX$87/$D$7)-SUM($F$14:$F$26,$F$28:$F$33,$F$35:$F$36,$F$41))</f>
        <v>-533.82179022363027</v>
      </c>
      <c r="KRY88" s="294">
        <f>(KRY$87*$B101+SUM($F$8:$F$10)-((KRY$87*$B101+SUM($F$8:$F$10))/$F$11*$F$40)-($F$27*KRY$87/$D$7)-SUM($F$14:$F$26,$F$28:$F$33,$F$35:$F$36,$F$41))</f>
        <v>-533.82179022363027</v>
      </c>
      <c r="KRZ88" s="294">
        <f>(KRZ$87*$B101+SUM($F$8:$F$10)-((KRZ$87*$B101+SUM($F$8:$F$10))/$F$11*$F$40)-($F$27*KRZ$87/$D$7)-SUM($F$14:$F$26,$F$28:$F$33,$F$35:$F$36,$F$41))</f>
        <v>-533.82179022363027</v>
      </c>
      <c r="KSA88" s="294">
        <f>(KSA$87*$B101+SUM($F$8:$F$10)-((KSA$87*$B101+SUM($F$8:$F$10))/$F$11*$F$40)-($F$27*KSA$87/$D$7)-SUM($F$14:$F$26,$F$28:$F$33,$F$35:$F$36,$F$41))</f>
        <v>-533.82179022363027</v>
      </c>
      <c r="KSB88" s="294">
        <f>(KSB$87*$B101+SUM($F$8:$F$10)-((KSB$87*$B101+SUM($F$8:$F$10))/$F$11*$F$40)-($F$27*KSB$87/$D$7)-SUM($F$14:$F$26,$F$28:$F$33,$F$35:$F$36,$F$41))</f>
        <v>-533.82179022363027</v>
      </c>
      <c r="KSC88" s="294">
        <f>(KSC$87*$B101+SUM($F$8:$F$10)-((KSC$87*$B101+SUM($F$8:$F$10))/$F$11*$F$40)-($F$27*KSC$87/$D$7)-SUM($F$14:$F$26,$F$28:$F$33,$F$35:$F$36,$F$41))</f>
        <v>-533.82179022363027</v>
      </c>
      <c r="KSD88" s="294">
        <f>(KSD$87*$B101+SUM($F$8:$F$10)-((KSD$87*$B101+SUM($F$8:$F$10))/$F$11*$F$40)-($F$27*KSD$87/$D$7)-SUM($F$14:$F$26,$F$28:$F$33,$F$35:$F$36,$F$41))</f>
        <v>-533.82179022363027</v>
      </c>
      <c r="KSE88" s="294">
        <f>(KSE$87*$B101+SUM($F$8:$F$10)-((KSE$87*$B101+SUM($F$8:$F$10))/$F$11*$F$40)-($F$27*KSE$87/$D$7)-SUM($F$14:$F$26,$F$28:$F$33,$F$35:$F$36,$F$41))</f>
        <v>-533.82179022363027</v>
      </c>
      <c r="KSF88" s="294">
        <f>(KSF$87*$B101+SUM($F$8:$F$10)-((KSF$87*$B101+SUM($F$8:$F$10))/$F$11*$F$40)-($F$27*KSF$87/$D$7)-SUM($F$14:$F$26,$F$28:$F$33,$F$35:$F$36,$F$41))</f>
        <v>-533.82179022363027</v>
      </c>
      <c r="KSG88" s="294">
        <f>(KSG$87*$B101+SUM($F$8:$F$10)-((KSG$87*$B101+SUM($F$8:$F$10))/$F$11*$F$40)-($F$27*KSG$87/$D$7)-SUM($F$14:$F$26,$F$28:$F$33,$F$35:$F$36,$F$41))</f>
        <v>-533.82179022363027</v>
      </c>
      <c r="KSH88" s="294">
        <f>(KSH$87*$B101+SUM($F$8:$F$10)-((KSH$87*$B101+SUM($F$8:$F$10))/$F$11*$F$40)-($F$27*KSH$87/$D$7)-SUM($F$14:$F$26,$F$28:$F$33,$F$35:$F$36,$F$41))</f>
        <v>-533.82179022363027</v>
      </c>
      <c r="KSI88" s="294">
        <f>(KSI$87*$B101+SUM($F$8:$F$10)-((KSI$87*$B101+SUM($F$8:$F$10))/$F$11*$F$40)-($F$27*KSI$87/$D$7)-SUM($F$14:$F$26,$F$28:$F$33,$F$35:$F$36,$F$41))</f>
        <v>-533.82179022363027</v>
      </c>
      <c r="KSJ88" s="294">
        <f>(KSJ$87*$B101+SUM($F$8:$F$10)-((KSJ$87*$B101+SUM($F$8:$F$10))/$F$11*$F$40)-($F$27*KSJ$87/$D$7)-SUM($F$14:$F$26,$F$28:$F$33,$F$35:$F$36,$F$41))</f>
        <v>-533.82179022363027</v>
      </c>
      <c r="KSK88" s="294">
        <f>(KSK$87*$B101+SUM($F$8:$F$10)-((KSK$87*$B101+SUM($F$8:$F$10))/$F$11*$F$40)-($F$27*KSK$87/$D$7)-SUM($F$14:$F$26,$F$28:$F$33,$F$35:$F$36,$F$41))</f>
        <v>-533.82179022363027</v>
      </c>
      <c r="KSL88" s="294">
        <f>(KSL$87*$B101+SUM($F$8:$F$10)-((KSL$87*$B101+SUM($F$8:$F$10))/$F$11*$F$40)-($F$27*KSL$87/$D$7)-SUM($F$14:$F$26,$F$28:$F$33,$F$35:$F$36,$F$41))</f>
        <v>-533.82179022363027</v>
      </c>
      <c r="KSM88" s="294">
        <f>(KSM$87*$B101+SUM($F$8:$F$10)-((KSM$87*$B101+SUM($F$8:$F$10))/$F$11*$F$40)-($F$27*KSM$87/$D$7)-SUM($F$14:$F$26,$F$28:$F$33,$F$35:$F$36,$F$41))</f>
        <v>-533.82179022363027</v>
      </c>
      <c r="KSN88" s="294">
        <f>(KSN$87*$B101+SUM($F$8:$F$10)-((KSN$87*$B101+SUM($F$8:$F$10))/$F$11*$F$40)-($F$27*KSN$87/$D$7)-SUM($F$14:$F$26,$F$28:$F$33,$F$35:$F$36,$F$41))</f>
        <v>-533.82179022363027</v>
      </c>
      <c r="KSO88" s="294">
        <f>(KSO$87*$B101+SUM($F$8:$F$10)-((KSO$87*$B101+SUM($F$8:$F$10))/$F$11*$F$40)-($F$27*KSO$87/$D$7)-SUM($F$14:$F$26,$F$28:$F$33,$F$35:$F$36,$F$41))</f>
        <v>-533.82179022363027</v>
      </c>
      <c r="KSP88" s="294">
        <f>(KSP$87*$B101+SUM($F$8:$F$10)-((KSP$87*$B101+SUM($F$8:$F$10))/$F$11*$F$40)-($F$27*KSP$87/$D$7)-SUM($F$14:$F$26,$F$28:$F$33,$F$35:$F$36,$F$41))</f>
        <v>-533.82179022363027</v>
      </c>
      <c r="KSQ88" s="294">
        <f>(KSQ$87*$B101+SUM($F$8:$F$10)-((KSQ$87*$B101+SUM($F$8:$F$10))/$F$11*$F$40)-($F$27*KSQ$87/$D$7)-SUM($F$14:$F$26,$F$28:$F$33,$F$35:$F$36,$F$41))</f>
        <v>-533.82179022363027</v>
      </c>
      <c r="KSR88" s="294">
        <f>(KSR$87*$B101+SUM($F$8:$F$10)-((KSR$87*$B101+SUM($F$8:$F$10))/$F$11*$F$40)-($F$27*KSR$87/$D$7)-SUM($F$14:$F$26,$F$28:$F$33,$F$35:$F$36,$F$41))</f>
        <v>-533.82179022363027</v>
      </c>
      <c r="KSS88" s="294">
        <f>(KSS$87*$B101+SUM($F$8:$F$10)-((KSS$87*$B101+SUM($F$8:$F$10))/$F$11*$F$40)-($F$27*KSS$87/$D$7)-SUM($F$14:$F$26,$F$28:$F$33,$F$35:$F$36,$F$41))</f>
        <v>-533.82179022363027</v>
      </c>
      <c r="KST88" s="294">
        <f>(KST$87*$B101+SUM($F$8:$F$10)-((KST$87*$B101+SUM($F$8:$F$10))/$F$11*$F$40)-($F$27*KST$87/$D$7)-SUM($F$14:$F$26,$F$28:$F$33,$F$35:$F$36,$F$41))</f>
        <v>-533.82179022363027</v>
      </c>
      <c r="KSU88" s="294">
        <f>(KSU$87*$B101+SUM($F$8:$F$10)-((KSU$87*$B101+SUM($F$8:$F$10))/$F$11*$F$40)-($F$27*KSU$87/$D$7)-SUM($F$14:$F$26,$F$28:$F$33,$F$35:$F$36,$F$41))</f>
        <v>-533.82179022363027</v>
      </c>
      <c r="KSV88" s="294">
        <f>(KSV$87*$B101+SUM($F$8:$F$10)-((KSV$87*$B101+SUM($F$8:$F$10))/$F$11*$F$40)-($F$27*KSV$87/$D$7)-SUM($F$14:$F$26,$F$28:$F$33,$F$35:$F$36,$F$41))</f>
        <v>-533.82179022363027</v>
      </c>
      <c r="KSW88" s="294">
        <f>(KSW$87*$B101+SUM($F$8:$F$10)-((KSW$87*$B101+SUM($F$8:$F$10))/$F$11*$F$40)-($F$27*KSW$87/$D$7)-SUM($F$14:$F$26,$F$28:$F$33,$F$35:$F$36,$F$41))</f>
        <v>-533.82179022363027</v>
      </c>
      <c r="KSX88" s="294">
        <f>(KSX$87*$B101+SUM($F$8:$F$10)-((KSX$87*$B101+SUM($F$8:$F$10))/$F$11*$F$40)-($F$27*KSX$87/$D$7)-SUM($F$14:$F$26,$F$28:$F$33,$F$35:$F$36,$F$41))</f>
        <v>-533.82179022363027</v>
      </c>
      <c r="KSY88" s="294">
        <f>(KSY$87*$B101+SUM($F$8:$F$10)-((KSY$87*$B101+SUM($F$8:$F$10))/$F$11*$F$40)-($F$27*KSY$87/$D$7)-SUM($F$14:$F$26,$F$28:$F$33,$F$35:$F$36,$F$41))</f>
        <v>-533.82179022363027</v>
      </c>
      <c r="KSZ88" s="294">
        <f>(KSZ$87*$B101+SUM($F$8:$F$10)-((KSZ$87*$B101+SUM($F$8:$F$10))/$F$11*$F$40)-($F$27*KSZ$87/$D$7)-SUM($F$14:$F$26,$F$28:$F$33,$F$35:$F$36,$F$41))</f>
        <v>-533.82179022363027</v>
      </c>
      <c r="KTA88" s="294">
        <f>(KTA$87*$B101+SUM($F$8:$F$10)-((KTA$87*$B101+SUM($F$8:$F$10))/$F$11*$F$40)-($F$27*KTA$87/$D$7)-SUM($F$14:$F$26,$F$28:$F$33,$F$35:$F$36,$F$41))</f>
        <v>-533.82179022363027</v>
      </c>
      <c r="KTB88" s="294">
        <f>(KTB$87*$B101+SUM($F$8:$F$10)-((KTB$87*$B101+SUM($F$8:$F$10))/$F$11*$F$40)-($F$27*KTB$87/$D$7)-SUM($F$14:$F$26,$F$28:$F$33,$F$35:$F$36,$F$41))</f>
        <v>-533.82179022363027</v>
      </c>
      <c r="KTC88" s="294">
        <f>(KTC$87*$B101+SUM($F$8:$F$10)-((KTC$87*$B101+SUM($F$8:$F$10))/$F$11*$F$40)-($F$27*KTC$87/$D$7)-SUM($F$14:$F$26,$F$28:$F$33,$F$35:$F$36,$F$41))</f>
        <v>-533.82179022363027</v>
      </c>
      <c r="KTD88" s="294">
        <f>(KTD$87*$B101+SUM($F$8:$F$10)-((KTD$87*$B101+SUM($F$8:$F$10))/$F$11*$F$40)-($F$27*KTD$87/$D$7)-SUM($F$14:$F$26,$F$28:$F$33,$F$35:$F$36,$F$41))</f>
        <v>-533.82179022363027</v>
      </c>
      <c r="KTE88" s="294">
        <f>(KTE$87*$B101+SUM($F$8:$F$10)-((KTE$87*$B101+SUM($F$8:$F$10))/$F$11*$F$40)-($F$27*KTE$87/$D$7)-SUM($F$14:$F$26,$F$28:$F$33,$F$35:$F$36,$F$41))</f>
        <v>-533.82179022363027</v>
      </c>
      <c r="KTF88" s="294">
        <f>(KTF$87*$B101+SUM($F$8:$F$10)-((KTF$87*$B101+SUM($F$8:$F$10))/$F$11*$F$40)-($F$27*KTF$87/$D$7)-SUM($F$14:$F$26,$F$28:$F$33,$F$35:$F$36,$F$41))</f>
        <v>-533.82179022363027</v>
      </c>
      <c r="KTG88" s="294">
        <f>(KTG$87*$B101+SUM($F$8:$F$10)-((KTG$87*$B101+SUM($F$8:$F$10))/$F$11*$F$40)-($F$27*KTG$87/$D$7)-SUM($F$14:$F$26,$F$28:$F$33,$F$35:$F$36,$F$41))</f>
        <v>-533.82179022363027</v>
      </c>
      <c r="KTH88" s="294">
        <f>(KTH$87*$B101+SUM($F$8:$F$10)-((KTH$87*$B101+SUM($F$8:$F$10))/$F$11*$F$40)-($F$27*KTH$87/$D$7)-SUM($F$14:$F$26,$F$28:$F$33,$F$35:$F$36,$F$41))</f>
        <v>-533.82179022363027</v>
      </c>
      <c r="KTI88" s="294">
        <f>(KTI$87*$B101+SUM($F$8:$F$10)-((KTI$87*$B101+SUM($F$8:$F$10))/$F$11*$F$40)-($F$27*KTI$87/$D$7)-SUM($F$14:$F$26,$F$28:$F$33,$F$35:$F$36,$F$41))</f>
        <v>-533.82179022363027</v>
      </c>
      <c r="KTJ88" s="294">
        <f>(KTJ$87*$B101+SUM($F$8:$F$10)-((KTJ$87*$B101+SUM($F$8:$F$10))/$F$11*$F$40)-($F$27*KTJ$87/$D$7)-SUM($F$14:$F$26,$F$28:$F$33,$F$35:$F$36,$F$41))</f>
        <v>-533.82179022363027</v>
      </c>
      <c r="KTK88" s="294">
        <f>(KTK$87*$B101+SUM($F$8:$F$10)-((KTK$87*$B101+SUM($F$8:$F$10))/$F$11*$F$40)-($F$27*KTK$87/$D$7)-SUM($F$14:$F$26,$F$28:$F$33,$F$35:$F$36,$F$41))</f>
        <v>-533.82179022363027</v>
      </c>
      <c r="KTL88" s="294">
        <f>(KTL$87*$B101+SUM($F$8:$F$10)-((KTL$87*$B101+SUM($F$8:$F$10))/$F$11*$F$40)-($F$27*KTL$87/$D$7)-SUM($F$14:$F$26,$F$28:$F$33,$F$35:$F$36,$F$41))</f>
        <v>-533.82179022363027</v>
      </c>
      <c r="KTM88" s="294">
        <f>(KTM$87*$B101+SUM($F$8:$F$10)-((KTM$87*$B101+SUM($F$8:$F$10))/$F$11*$F$40)-($F$27*KTM$87/$D$7)-SUM($F$14:$F$26,$F$28:$F$33,$F$35:$F$36,$F$41))</f>
        <v>-533.82179022363027</v>
      </c>
      <c r="KTN88" s="294">
        <f>(KTN$87*$B101+SUM($F$8:$F$10)-((KTN$87*$B101+SUM($F$8:$F$10))/$F$11*$F$40)-($F$27*KTN$87/$D$7)-SUM($F$14:$F$26,$F$28:$F$33,$F$35:$F$36,$F$41))</f>
        <v>-533.82179022363027</v>
      </c>
      <c r="KTO88" s="294">
        <f>(KTO$87*$B101+SUM($F$8:$F$10)-((KTO$87*$B101+SUM($F$8:$F$10))/$F$11*$F$40)-($F$27*KTO$87/$D$7)-SUM($F$14:$F$26,$F$28:$F$33,$F$35:$F$36,$F$41))</f>
        <v>-533.82179022363027</v>
      </c>
      <c r="KTP88" s="294">
        <f>(KTP$87*$B101+SUM($F$8:$F$10)-((KTP$87*$B101+SUM($F$8:$F$10))/$F$11*$F$40)-($F$27*KTP$87/$D$7)-SUM($F$14:$F$26,$F$28:$F$33,$F$35:$F$36,$F$41))</f>
        <v>-533.82179022363027</v>
      </c>
      <c r="KTQ88" s="294">
        <f>(KTQ$87*$B101+SUM($F$8:$F$10)-((KTQ$87*$B101+SUM($F$8:$F$10))/$F$11*$F$40)-($F$27*KTQ$87/$D$7)-SUM($F$14:$F$26,$F$28:$F$33,$F$35:$F$36,$F$41))</f>
        <v>-533.82179022363027</v>
      </c>
      <c r="KTR88" s="294">
        <f>(KTR$87*$B101+SUM($F$8:$F$10)-((KTR$87*$B101+SUM($F$8:$F$10))/$F$11*$F$40)-($F$27*KTR$87/$D$7)-SUM($F$14:$F$26,$F$28:$F$33,$F$35:$F$36,$F$41))</f>
        <v>-533.82179022363027</v>
      </c>
      <c r="KTS88" s="294">
        <f>(KTS$87*$B101+SUM($F$8:$F$10)-((KTS$87*$B101+SUM($F$8:$F$10))/$F$11*$F$40)-($F$27*KTS$87/$D$7)-SUM($F$14:$F$26,$F$28:$F$33,$F$35:$F$36,$F$41))</f>
        <v>-533.82179022363027</v>
      </c>
      <c r="KTT88" s="294">
        <f>(KTT$87*$B101+SUM($F$8:$F$10)-((KTT$87*$B101+SUM($F$8:$F$10))/$F$11*$F$40)-($F$27*KTT$87/$D$7)-SUM($F$14:$F$26,$F$28:$F$33,$F$35:$F$36,$F$41))</f>
        <v>-533.82179022363027</v>
      </c>
      <c r="KTU88" s="294">
        <f>(KTU$87*$B101+SUM($F$8:$F$10)-((KTU$87*$B101+SUM($F$8:$F$10))/$F$11*$F$40)-($F$27*KTU$87/$D$7)-SUM($F$14:$F$26,$F$28:$F$33,$F$35:$F$36,$F$41))</f>
        <v>-533.82179022363027</v>
      </c>
      <c r="KTV88" s="294">
        <f>(KTV$87*$B101+SUM($F$8:$F$10)-((KTV$87*$B101+SUM($F$8:$F$10))/$F$11*$F$40)-($F$27*KTV$87/$D$7)-SUM($F$14:$F$26,$F$28:$F$33,$F$35:$F$36,$F$41))</f>
        <v>-533.82179022363027</v>
      </c>
      <c r="KTW88" s="294">
        <f>(KTW$87*$B101+SUM($F$8:$F$10)-((KTW$87*$B101+SUM($F$8:$F$10))/$F$11*$F$40)-($F$27*KTW$87/$D$7)-SUM($F$14:$F$26,$F$28:$F$33,$F$35:$F$36,$F$41))</f>
        <v>-533.82179022363027</v>
      </c>
      <c r="KTX88" s="294">
        <f>(KTX$87*$B101+SUM($F$8:$F$10)-((KTX$87*$B101+SUM($F$8:$F$10))/$F$11*$F$40)-($F$27*KTX$87/$D$7)-SUM($F$14:$F$26,$F$28:$F$33,$F$35:$F$36,$F$41))</f>
        <v>-533.82179022363027</v>
      </c>
      <c r="KTY88" s="294">
        <f>(KTY$87*$B101+SUM($F$8:$F$10)-((KTY$87*$B101+SUM($F$8:$F$10))/$F$11*$F$40)-($F$27*KTY$87/$D$7)-SUM($F$14:$F$26,$F$28:$F$33,$F$35:$F$36,$F$41))</f>
        <v>-533.82179022363027</v>
      </c>
      <c r="KTZ88" s="294">
        <f>(KTZ$87*$B101+SUM($F$8:$F$10)-((KTZ$87*$B101+SUM($F$8:$F$10))/$F$11*$F$40)-($F$27*KTZ$87/$D$7)-SUM($F$14:$F$26,$F$28:$F$33,$F$35:$F$36,$F$41))</f>
        <v>-533.82179022363027</v>
      </c>
      <c r="KUA88" s="294">
        <f>(KUA$87*$B101+SUM($F$8:$F$10)-((KUA$87*$B101+SUM($F$8:$F$10))/$F$11*$F$40)-($F$27*KUA$87/$D$7)-SUM($F$14:$F$26,$F$28:$F$33,$F$35:$F$36,$F$41))</f>
        <v>-533.82179022363027</v>
      </c>
      <c r="KUB88" s="294">
        <f>(KUB$87*$B101+SUM($F$8:$F$10)-((KUB$87*$B101+SUM($F$8:$F$10))/$F$11*$F$40)-($F$27*KUB$87/$D$7)-SUM($F$14:$F$26,$F$28:$F$33,$F$35:$F$36,$F$41))</f>
        <v>-533.82179022363027</v>
      </c>
      <c r="KUC88" s="294">
        <f>(KUC$87*$B101+SUM($F$8:$F$10)-((KUC$87*$B101+SUM($F$8:$F$10))/$F$11*$F$40)-($F$27*KUC$87/$D$7)-SUM($F$14:$F$26,$F$28:$F$33,$F$35:$F$36,$F$41))</f>
        <v>-533.82179022363027</v>
      </c>
      <c r="KUD88" s="294">
        <f>(KUD$87*$B101+SUM($F$8:$F$10)-((KUD$87*$B101+SUM($F$8:$F$10))/$F$11*$F$40)-($F$27*KUD$87/$D$7)-SUM($F$14:$F$26,$F$28:$F$33,$F$35:$F$36,$F$41))</f>
        <v>-533.82179022363027</v>
      </c>
      <c r="KUE88" s="294">
        <f>(KUE$87*$B101+SUM($F$8:$F$10)-((KUE$87*$B101+SUM($F$8:$F$10))/$F$11*$F$40)-($F$27*KUE$87/$D$7)-SUM($F$14:$F$26,$F$28:$F$33,$F$35:$F$36,$F$41))</f>
        <v>-533.82179022363027</v>
      </c>
      <c r="KUF88" s="294">
        <f>(KUF$87*$B101+SUM($F$8:$F$10)-((KUF$87*$B101+SUM($F$8:$F$10))/$F$11*$F$40)-($F$27*KUF$87/$D$7)-SUM($F$14:$F$26,$F$28:$F$33,$F$35:$F$36,$F$41))</f>
        <v>-533.82179022363027</v>
      </c>
      <c r="KUG88" s="294">
        <f>(KUG$87*$B101+SUM($F$8:$F$10)-((KUG$87*$B101+SUM($F$8:$F$10))/$F$11*$F$40)-($F$27*KUG$87/$D$7)-SUM($F$14:$F$26,$F$28:$F$33,$F$35:$F$36,$F$41))</f>
        <v>-533.82179022363027</v>
      </c>
      <c r="KUH88" s="294">
        <f>(KUH$87*$B101+SUM($F$8:$F$10)-((KUH$87*$B101+SUM($F$8:$F$10))/$F$11*$F$40)-($F$27*KUH$87/$D$7)-SUM($F$14:$F$26,$F$28:$F$33,$F$35:$F$36,$F$41))</f>
        <v>-533.82179022363027</v>
      </c>
      <c r="KUI88" s="294">
        <f>(KUI$87*$B101+SUM($F$8:$F$10)-((KUI$87*$B101+SUM($F$8:$F$10))/$F$11*$F$40)-($F$27*KUI$87/$D$7)-SUM($F$14:$F$26,$F$28:$F$33,$F$35:$F$36,$F$41))</f>
        <v>-533.82179022363027</v>
      </c>
      <c r="KUJ88" s="294">
        <f>(KUJ$87*$B101+SUM($F$8:$F$10)-((KUJ$87*$B101+SUM($F$8:$F$10))/$F$11*$F$40)-($F$27*KUJ$87/$D$7)-SUM($F$14:$F$26,$F$28:$F$33,$F$35:$F$36,$F$41))</f>
        <v>-533.82179022363027</v>
      </c>
      <c r="KUK88" s="294">
        <f>(KUK$87*$B101+SUM($F$8:$F$10)-((KUK$87*$B101+SUM($F$8:$F$10))/$F$11*$F$40)-($F$27*KUK$87/$D$7)-SUM($F$14:$F$26,$F$28:$F$33,$F$35:$F$36,$F$41))</f>
        <v>-533.82179022363027</v>
      </c>
      <c r="KUL88" s="294">
        <f>(KUL$87*$B101+SUM($F$8:$F$10)-((KUL$87*$B101+SUM($F$8:$F$10))/$F$11*$F$40)-($F$27*KUL$87/$D$7)-SUM($F$14:$F$26,$F$28:$F$33,$F$35:$F$36,$F$41))</f>
        <v>-533.82179022363027</v>
      </c>
      <c r="KUM88" s="294">
        <f>(KUM$87*$B101+SUM($F$8:$F$10)-((KUM$87*$B101+SUM($F$8:$F$10))/$F$11*$F$40)-($F$27*KUM$87/$D$7)-SUM($F$14:$F$26,$F$28:$F$33,$F$35:$F$36,$F$41))</f>
        <v>-533.82179022363027</v>
      </c>
      <c r="KUN88" s="294">
        <f>(KUN$87*$B101+SUM($F$8:$F$10)-((KUN$87*$B101+SUM($F$8:$F$10))/$F$11*$F$40)-($F$27*KUN$87/$D$7)-SUM($F$14:$F$26,$F$28:$F$33,$F$35:$F$36,$F$41))</f>
        <v>-533.82179022363027</v>
      </c>
      <c r="KUO88" s="294">
        <f>(KUO$87*$B101+SUM($F$8:$F$10)-((KUO$87*$B101+SUM($F$8:$F$10))/$F$11*$F$40)-($F$27*KUO$87/$D$7)-SUM($F$14:$F$26,$F$28:$F$33,$F$35:$F$36,$F$41))</f>
        <v>-533.82179022363027</v>
      </c>
      <c r="KUP88" s="294">
        <f>(KUP$87*$B101+SUM($F$8:$F$10)-((KUP$87*$B101+SUM($F$8:$F$10))/$F$11*$F$40)-($F$27*KUP$87/$D$7)-SUM($F$14:$F$26,$F$28:$F$33,$F$35:$F$36,$F$41))</f>
        <v>-533.82179022363027</v>
      </c>
      <c r="KUQ88" s="294">
        <f>(KUQ$87*$B101+SUM($F$8:$F$10)-((KUQ$87*$B101+SUM($F$8:$F$10))/$F$11*$F$40)-($F$27*KUQ$87/$D$7)-SUM($F$14:$F$26,$F$28:$F$33,$F$35:$F$36,$F$41))</f>
        <v>-533.82179022363027</v>
      </c>
      <c r="KUR88" s="294">
        <f>(KUR$87*$B101+SUM($F$8:$F$10)-((KUR$87*$B101+SUM($F$8:$F$10))/$F$11*$F$40)-($F$27*KUR$87/$D$7)-SUM($F$14:$F$26,$F$28:$F$33,$F$35:$F$36,$F$41))</f>
        <v>-533.82179022363027</v>
      </c>
      <c r="KUS88" s="294">
        <f>(KUS$87*$B101+SUM($F$8:$F$10)-((KUS$87*$B101+SUM($F$8:$F$10))/$F$11*$F$40)-($F$27*KUS$87/$D$7)-SUM($F$14:$F$26,$F$28:$F$33,$F$35:$F$36,$F$41))</f>
        <v>-533.82179022363027</v>
      </c>
      <c r="KUT88" s="294">
        <f>(KUT$87*$B101+SUM($F$8:$F$10)-((KUT$87*$B101+SUM($F$8:$F$10))/$F$11*$F$40)-($F$27*KUT$87/$D$7)-SUM($F$14:$F$26,$F$28:$F$33,$F$35:$F$36,$F$41))</f>
        <v>-533.82179022363027</v>
      </c>
      <c r="KUU88" s="294">
        <f>(KUU$87*$B101+SUM($F$8:$F$10)-((KUU$87*$B101+SUM($F$8:$F$10))/$F$11*$F$40)-($F$27*KUU$87/$D$7)-SUM($F$14:$F$26,$F$28:$F$33,$F$35:$F$36,$F$41))</f>
        <v>-533.82179022363027</v>
      </c>
      <c r="KUV88" s="294">
        <f>(KUV$87*$B101+SUM($F$8:$F$10)-((KUV$87*$B101+SUM($F$8:$F$10))/$F$11*$F$40)-($F$27*KUV$87/$D$7)-SUM($F$14:$F$26,$F$28:$F$33,$F$35:$F$36,$F$41))</f>
        <v>-533.82179022363027</v>
      </c>
      <c r="KUW88" s="294">
        <f>(KUW$87*$B101+SUM($F$8:$F$10)-((KUW$87*$B101+SUM($F$8:$F$10))/$F$11*$F$40)-($F$27*KUW$87/$D$7)-SUM($F$14:$F$26,$F$28:$F$33,$F$35:$F$36,$F$41))</f>
        <v>-533.82179022363027</v>
      </c>
      <c r="KUX88" s="294">
        <f>(KUX$87*$B101+SUM($F$8:$F$10)-((KUX$87*$B101+SUM($F$8:$F$10))/$F$11*$F$40)-($F$27*KUX$87/$D$7)-SUM($F$14:$F$26,$F$28:$F$33,$F$35:$F$36,$F$41))</f>
        <v>-533.82179022363027</v>
      </c>
      <c r="KUY88" s="294">
        <f>(KUY$87*$B101+SUM($F$8:$F$10)-((KUY$87*$B101+SUM($F$8:$F$10))/$F$11*$F$40)-($F$27*KUY$87/$D$7)-SUM($F$14:$F$26,$F$28:$F$33,$F$35:$F$36,$F$41))</f>
        <v>-533.82179022363027</v>
      </c>
      <c r="KUZ88" s="294">
        <f>(KUZ$87*$B101+SUM($F$8:$F$10)-((KUZ$87*$B101+SUM($F$8:$F$10))/$F$11*$F$40)-($F$27*KUZ$87/$D$7)-SUM($F$14:$F$26,$F$28:$F$33,$F$35:$F$36,$F$41))</f>
        <v>-533.82179022363027</v>
      </c>
      <c r="KVA88" s="294">
        <f>(KVA$87*$B101+SUM($F$8:$F$10)-((KVA$87*$B101+SUM($F$8:$F$10))/$F$11*$F$40)-($F$27*KVA$87/$D$7)-SUM($F$14:$F$26,$F$28:$F$33,$F$35:$F$36,$F$41))</f>
        <v>-533.82179022363027</v>
      </c>
      <c r="KVB88" s="294">
        <f>(KVB$87*$B101+SUM($F$8:$F$10)-((KVB$87*$B101+SUM($F$8:$F$10))/$F$11*$F$40)-($F$27*KVB$87/$D$7)-SUM($F$14:$F$26,$F$28:$F$33,$F$35:$F$36,$F$41))</f>
        <v>-533.82179022363027</v>
      </c>
      <c r="KVC88" s="294">
        <f>(KVC$87*$B101+SUM($F$8:$F$10)-((KVC$87*$B101+SUM($F$8:$F$10))/$F$11*$F$40)-($F$27*KVC$87/$D$7)-SUM($F$14:$F$26,$F$28:$F$33,$F$35:$F$36,$F$41))</f>
        <v>-533.82179022363027</v>
      </c>
      <c r="KVD88" s="294">
        <f>(KVD$87*$B101+SUM($F$8:$F$10)-((KVD$87*$B101+SUM($F$8:$F$10))/$F$11*$F$40)-($F$27*KVD$87/$D$7)-SUM($F$14:$F$26,$F$28:$F$33,$F$35:$F$36,$F$41))</f>
        <v>-533.82179022363027</v>
      </c>
      <c r="KVE88" s="294">
        <f>(KVE$87*$B101+SUM($F$8:$F$10)-((KVE$87*$B101+SUM($F$8:$F$10))/$F$11*$F$40)-($F$27*KVE$87/$D$7)-SUM($F$14:$F$26,$F$28:$F$33,$F$35:$F$36,$F$41))</f>
        <v>-533.82179022363027</v>
      </c>
      <c r="KVF88" s="294">
        <f>(KVF$87*$B101+SUM($F$8:$F$10)-((KVF$87*$B101+SUM($F$8:$F$10))/$F$11*$F$40)-($F$27*KVF$87/$D$7)-SUM($F$14:$F$26,$F$28:$F$33,$F$35:$F$36,$F$41))</f>
        <v>-533.82179022363027</v>
      </c>
      <c r="KVG88" s="294">
        <f>(KVG$87*$B101+SUM($F$8:$F$10)-((KVG$87*$B101+SUM($F$8:$F$10))/$F$11*$F$40)-($F$27*KVG$87/$D$7)-SUM($F$14:$F$26,$F$28:$F$33,$F$35:$F$36,$F$41))</f>
        <v>-533.82179022363027</v>
      </c>
      <c r="KVH88" s="294">
        <f>(KVH$87*$B101+SUM($F$8:$F$10)-((KVH$87*$B101+SUM($F$8:$F$10))/$F$11*$F$40)-($F$27*KVH$87/$D$7)-SUM($F$14:$F$26,$F$28:$F$33,$F$35:$F$36,$F$41))</f>
        <v>-533.82179022363027</v>
      </c>
      <c r="KVI88" s="294">
        <f>(KVI$87*$B101+SUM($F$8:$F$10)-((KVI$87*$B101+SUM($F$8:$F$10))/$F$11*$F$40)-($F$27*KVI$87/$D$7)-SUM($F$14:$F$26,$F$28:$F$33,$F$35:$F$36,$F$41))</f>
        <v>-533.82179022363027</v>
      </c>
      <c r="KVJ88" s="294">
        <f>(KVJ$87*$B101+SUM($F$8:$F$10)-((KVJ$87*$B101+SUM($F$8:$F$10))/$F$11*$F$40)-($F$27*KVJ$87/$D$7)-SUM($F$14:$F$26,$F$28:$F$33,$F$35:$F$36,$F$41))</f>
        <v>-533.82179022363027</v>
      </c>
      <c r="KVK88" s="294">
        <f>(KVK$87*$B101+SUM($F$8:$F$10)-((KVK$87*$B101+SUM($F$8:$F$10))/$F$11*$F$40)-($F$27*KVK$87/$D$7)-SUM($F$14:$F$26,$F$28:$F$33,$F$35:$F$36,$F$41))</f>
        <v>-533.82179022363027</v>
      </c>
      <c r="KVL88" s="294">
        <f>(KVL$87*$B101+SUM($F$8:$F$10)-((KVL$87*$B101+SUM($F$8:$F$10))/$F$11*$F$40)-($F$27*KVL$87/$D$7)-SUM($F$14:$F$26,$F$28:$F$33,$F$35:$F$36,$F$41))</f>
        <v>-533.82179022363027</v>
      </c>
      <c r="KVM88" s="294">
        <f>(KVM$87*$B101+SUM($F$8:$F$10)-((KVM$87*$B101+SUM($F$8:$F$10))/$F$11*$F$40)-($F$27*KVM$87/$D$7)-SUM($F$14:$F$26,$F$28:$F$33,$F$35:$F$36,$F$41))</f>
        <v>-533.82179022363027</v>
      </c>
      <c r="KVN88" s="294">
        <f>(KVN$87*$B101+SUM($F$8:$F$10)-((KVN$87*$B101+SUM($F$8:$F$10))/$F$11*$F$40)-($F$27*KVN$87/$D$7)-SUM($F$14:$F$26,$F$28:$F$33,$F$35:$F$36,$F$41))</f>
        <v>-533.82179022363027</v>
      </c>
      <c r="KVO88" s="294">
        <f>(KVO$87*$B101+SUM($F$8:$F$10)-((KVO$87*$B101+SUM($F$8:$F$10))/$F$11*$F$40)-($F$27*KVO$87/$D$7)-SUM($F$14:$F$26,$F$28:$F$33,$F$35:$F$36,$F$41))</f>
        <v>-533.82179022363027</v>
      </c>
      <c r="KVP88" s="294">
        <f>(KVP$87*$B101+SUM($F$8:$F$10)-((KVP$87*$B101+SUM($F$8:$F$10))/$F$11*$F$40)-($F$27*KVP$87/$D$7)-SUM($F$14:$F$26,$F$28:$F$33,$F$35:$F$36,$F$41))</f>
        <v>-533.82179022363027</v>
      </c>
      <c r="KVQ88" s="294">
        <f>(KVQ$87*$B101+SUM($F$8:$F$10)-((KVQ$87*$B101+SUM($F$8:$F$10))/$F$11*$F$40)-($F$27*KVQ$87/$D$7)-SUM($F$14:$F$26,$F$28:$F$33,$F$35:$F$36,$F$41))</f>
        <v>-533.82179022363027</v>
      </c>
      <c r="KVR88" s="294">
        <f>(KVR$87*$B101+SUM($F$8:$F$10)-((KVR$87*$B101+SUM($F$8:$F$10))/$F$11*$F$40)-($F$27*KVR$87/$D$7)-SUM($F$14:$F$26,$F$28:$F$33,$F$35:$F$36,$F$41))</f>
        <v>-533.82179022363027</v>
      </c>
      <c r="KVS88" s="294">
        <f>(KVS$87*$B101+SUM($F$8:$F$10)-((KVS$87*$B101+SUM($F$8:$F$10))/$F$11*$F$40)-($F$27*KVS$87/$D$7)-SUM($F$14:$F$26,$F$28:$F$33,$F$35:$F$36,$F$41))</f>
        <v>-533.82179022363027</v>
      </c>
      <c r="KVT88" s="294">
        <f>(KVT$87*$B101+SUM($F$8:$F$10)-((KVT$87*$B101+SUM($F$8:$F$10))/$F$11*$F$40)-($F$27*KVT$87/$D$7)-SUM($F$14:$F$26,$F$28:$F$33,$F$35:$F$36,$F$41))</f>
        <v>-533.82179022363027</v>
      </c>
      <c r="KVU88" s="294">
        <f>(KVU$87*$B101+SUM($F$8:$F$10)-((KVU$87*$B101+SUM($F$8:$F$10))/$F$11*$F$40)-($F$27*KVU$87/$D$7)-SUM($F$14:$F$26,$F$28:$F$33,$F$35:$F$36,$F$41))</f>
        <v>-533.82179022363027</v>
      </c>
      <c r="KVV88" s="294">
        <f>(KVV$87*$B101+SUM($F$8:$F$10)-((KVV$87*$B101+SUM($F$8:$F$10))/$F$11*$F$40)-($F$27*KVV$87/$D$7)-SUM($F$14:$F$26,$F$28:$F$33,$F$35:$F$36,$F$41))</f>
        <v>-533.82179022363027</v>
      </c>
      <c r="KVW88" s="294">
        <f>(KVW$87*$B101+SUM($F$8:$F$10)-((KVW$87*$B101+SUM($F$8:$F$10))/$F$11*$F$40)-($F$27*KVW$87/$D$7)-SUM($F$14:$F$26,$F$28:$F$33,$F$35:$F$36,$F$41))</f>
        <v>-533.82179022363027</v>
      </c>
      <c r="KVX88" s="294">
        <f>(KVX$87*$B101+SUM($F$8:$F$10)-((KVX$87*$B101+SUM($F$8:$F$10))/$F$11*$F$40)-($F$27*KVX$87/$D$7)-SUM($F$14:$F$26,$F$28:$F$33,$F$35:$F$36,$F$41))</f>
        <v>-533.82179022363027</v>
      </c>
      <c r="KVY88" s="294">
        <f>(KVY$87*$B101+SUM($F$8:$F$10)-((KVY$87*$B101+SUM($F$8:$F$10))/$F$11*$F$40)-($F$27*KVY$87/$D$7)-SUM($F$14:$F$26,$F$28:$F$33,$F$35:$F$36,$F$41))</f>
        <v>-533.82179022363027</v>
      </c>
      <c r="KVZ88" s="294">
        <f>(KVZ$87*$B101+SUM($F$8:$F$10)-((KVZ$87*$B101+SUM($F$8:$F$10))/$F$11*$F$40)-($F$27*KVZ$87/$D$7)-SUM($F$14:$F$26,$F$28:$F$33,$F$35:$F$36,$F$41))</f>
        <v>-533.82179022363027</v>
      </c>
      <c r="KWA88" s="294">
        <f>(KWA$87*$B101+SUM($F$8:$F$10)-((KWA$87*$B101+SUM($F$8:$F$10))/$F$11*$F$40)-($F$27*KWA$87/$D$7)-SUM($F$14:$F$26,$F$28:$F$33,$F$35:$F$36,$F$41))</f>
        <v>-533.82179022363027</v>
      </c>
      <c r="KWB88" s="294">
        <f>(KWB$87*$B101+SUM($F$8:$F$10)-((KWB$87*$B101+SUM($F$8:$F$10))/$F$11*$F$40)-($F$27*KWB$87/$D$7)-SUM($F$14:$F$26,$F$28:$F$33,$F$35:$F$36,$F$41))</f>
        <v>-533.82179022363027</v>
      </c>
      <c r="KWC88" s="294">
        <f>(KWC$87*$B101+SUM($F$8:$F$10)-((KWC$87*$B101+SUM($F$8:$F$10))/$F$11*$F$40)-($F$27*KWC$87/$D$7)-SUM($F$14:$F$26,$F$28:$F$33,$F$35:$F$36,$F$41))</f>
        <v>-533.82179022363027</v>
      </c>
      <c r="KWD88" s="294">
        <f>(KWD$87*$B101+SUM($F$8:$F$10)-((KWD$87*$B101+SUM($F$8:$F$10))/$F$11*$F$40)-($F$27*KWD$87/$D$7)-SUM($F$14:$F$26,$F$28:$F$33,$F$35:$F$36,$F$41))</f>
        <v>-533.82179022363027</v>
      </c>
      <c r="KWE88" s="294">
        <f>(KWE$87*$B101+SUM($F$8:$F$10)-((KWE$87*$B101+SUM($F$8:$F$10))/$F$11*$F$40)-($F$27*KWE$87/$D$7)-SUM($F$14:$F$26,$F$28:$F$33,$F$35:$F$36,$F$41))</f>
        <v>-533.82179022363027</v>
      </c>
      <c r="KWF88" s="294">
        <f>(KWF$87*$B101+SUM($F$8:$F$10)-((KWF$87*$B101+SUM($F$8:$F$10))/$F$11*$F$40)-($F$27*KWF$87/$D$7)-SUM($F$14:$F$26,$F$28:$F$33,$F$35:$F$36,$F$41))</f>
        <v>-533.82179022363027</v>
      </c>
      <c r="KWG88" s="294">
        <f>(KWG$87*$B101+SUM($F$8:$F$10)-((KWG$87*$B101+SUM($F$8:$F$10))/$F$11*$F$40)-($F$27*KWG$87/$D$7)-SUM($F$14:$F$26,$F$28:$F$33,$F$35:$F$36,$F$41))</f>
        <v>-533.82179022363027</v>
      </c>
      <c r="KWH88" s="294">
        <f>(KWH$87*$B101+SUM($F$8:$F$10)-((KWH$87*$B101+SUM($F$8:$F$10))/$F$11*$F$40)-($F$27*KWH$87/$D$7)-SUM($F$14:$F$26,$F$28:$F$33,$F$35:$F$36,$F$41))</f>
        <v>-533.82179022363027</v>
      </c>
      <c r="KWI88" s="294">
        <f>(KWI$87*$B101+SUM($F$8:$F$10)-((KWI$87*$B101+SUM($F$8:$F$10))/$F$11*$F$40)-($F$27*KWI$87/$D$7)-SUM($F$14:$F$26,$F$28:$F$33,$F$35:$F$36,$F$41))</f>
        <v>-533.82179022363027</v>
      </c>
      <c r="KWJ88" s="294">
        <f>(KWJ$87*$B101+SUM($F$8:$F$10)-((KWJ$87*$B101+SUM($F$8:$F$10))/$F$11*$F$40)-($F$27*KWJ$87/$D$7)-SUM($F$14:$F$26,$F$28:$F$33,$F$35:$F$36,$F$41))</f>
        <v>-533.82179022363027</v>
      </c>
      <c r="KWK88" s="294">
        <f>(KWK$87*$B101+SUM($F$8:$F$10)-((KWK$87*$B101+SUM($F$8:$F$10))/$F$11*$F$40)-($F$27*KWK$87/$D$7)-SUM($F$14:$F$26,$F$28:$F$33,$F$35:$F$36,$F$41))</f>
        <v>-533.82179022363027</v>
      </c>
      <c r="KWL88" s="294">
        <f>(KWL$87*$B101+SUM($F$8:$F$10)-((KWL$87*$B101+SUM($F$8:$F$10))/$F$11*$F$40)-($F$27*KWL$87/$D$7)-SUM($F$14:$F$26,$F$28:$F$33,$F$35:$F$36,$F$41))</f>
        <v>-533.82179022363027</v>
      </c>
      <c r="KWM88" s="294">
        <f>(KWM$87*$B101+SUM($F$8:$F$10)-((KWM$87*$B101+SUM($F$8:$F$10))/$F$11*$F$40)-($F$27*KWM$87/$D$7)-SUM($F$14:$F$26,$F$28:$F$33,$F$35:$F$36,$F$41))</f>
        <v>-533.82179022363027</v>
      </c>
      <c r="KWN88" s="294">
        <f>(KWN$87*$B101+SUM($F$8:$F$10)-((KWN$87*$B101+SUM($F$8:$F$10))/$F$11*$F$40)-($F$27*KWN$87/$D$7)-SUM($F$14:$F$26,$F$28:$F$33,$F$35:$F$36,$F$41))</f>
        <v>-533.82179022363027</v>
      </c>
      <c r="KWO88" s="294">
        <f>(KWO$87*$B101+SUM($F$8:$F$10)-((KWO$87*$B101+SUM($F$8:$F$10))/$F$11*$F$40)-($F$27*KWO$87/$D$7)-SUM($F$14:$F$26,$F$28:$F$33,$F$35:$F$36,$F$41))</f>
        <v>-533.82179022363027</v>
      </c>
      <c r="KWP88" s="294">
        <f>(KWP$87*$B101+SUM($F$8:$F$10)-((KWP$87*$B101+SUM($F$8:$F$10))/$F$11*$F$40)-($F$27*KWP$87/$D$7)-SUM($F$14:$F$26,$F$28:$F$33,$F$35:$F$36,$F$41))</f>
        <v>-533.82179022363027</v>
      </c>
      <c r="KWQ88" s="294">
        <f>(KWQ$87*$B101+SUM($F$8:$F$10)-((KWQ$87*$B101+SUM($F$8:$F$10))/$F$11*$F$40)-($F$27*KWQ$87/$D$7)-SUM($F$14:$F$26,$F$28:$F$33,$F$35:$F$36,$F$41))</f>
        <v>-533.82179022363027</v>
      </c>
      <c r="KWR88" s="294">
        <f>(KWR$87*$B101+SUM($F$8:$F$10)-((KWR$87*$B101+SUM($F$8:$F$10))/$F$11*$F$40)-($F$27*KWR$87/$D$7)-SUM($F$14:$F$26,$F$28:$F$33,$F$35:$F$36,$F$41))</f>
        <v>-533.82179022363027</v>
      </c>
      <c r="KWS88" s="294">
        <f>(KWS$87*$B101+SUM($F$8:$F$10)-((KWS$87*$B101+SUM($F$8:$F$10))/$F$11*$F$40)-($F$27*KWS$87/$D$7)-SUM($F$14:$F$26,$F$28:$F$33,$F$35:$F$36,$F$41))</f>
        <v>-533.82179022363027</v>
      </c>
      <c r="KWT88" s="294">
        <f>(KWT$87*$B101+SUM($F$8:$F$10)-((KWT$87*$B101+SUM($F$8:$F$10))/$F$11*$F$40)-($F$27*KWT$87/$D$7)-SUM($F$14:$F$26,$F$28:$F$33,$F$35:$F$36,$F$41))</f>
        <v>-533.82179022363027</v>
      </c>
      <c r="KWU88" s="294">
        <f>(KWU$87*$B101+SUM($F$8:$F$10)-((KWU$87*$B101+SUM($F$8:$F$10))/$F$11*$F$40)-($F$27*KWU$87/$D$7)-SUM($F$14:$F$26,$F$28:$F$33,$F$35:$F$36,$F$41))</f>
        <v>-533.82179022363027</v>
      </c>
      <c r="KWV88" s="294">
        <f>(KWV$87*$B101+SUM($F$8:$F$10)-((KWV$87*$B101+SUM($F$8:$F$10))/$F$11*$F$40)-($F$27*KWV$87/$D$7)-SUM($F$14:$F$26,$F$28:$F$33,$F$35:$F$36,$F$41))</f>
        <v>-533.82179022363027</v>
      </c>
      <c r="KWW88" s="294">
        <f>(KWW$87*$B101+SUM($F$8:$F$10)-((KWW$87*$B101+SUM($F$8:$F$10))/$F$11*$F$40)-($F$27*KWW$87/$D$7)-SUM($F$14:$F$26,$F$28:$F$33,$F$35:$F$36,$F$41))</f>
        <v>-533.82179022363027</v>
      </c>
      <c r="KWX88" s="294">
        <f>(KWX$87*$B101+SUM($F$8:$F$10)-((KWX$87*$B101+SUM($F$8:$F$10))/$F$11*$F$40)-($F$27*KWX$87/$D$7)-SUM($F$14:$F$26,$F$28:$F$33,$F$35:$F$36,$F$41))</f>
        <v>-533.82179022363027</v>
      </c>
      <c r="KWY88" s="294">
        <f>(KWY$87*$B101+SUM($F$8:$F$10)-((KWY$87*$B101+SUM($F$8:$F$10))/$F$11*$F$40)-($F$27*KWY$87/$D$7)-SUM($F$14:$F$26,$F$28:$F$33,$F$35:$F$36,$F$41))</f>
        <v>-533.82179022363027</v>
      </c>
      <c r="KWZ88" s="294">
        <f>(KWZ$87*$B101+SUM($F$8:$F$10)-((KWZ$87*$B101+SUM($F$8:$F$10))/$F$11*$F$40)-($F$27*KWZ$87/$D$7)-SUM($F$14:$F$26,$F$28:$F$33,$F$35:$F$36,$F$41))</f>
        <v>-533.82179022363027</v>
      </c>
      <c r="KXA88" s="294">
        <f>(KXA$87*$B101+SUM($F$8:$F$10)-((KXA$87*$B101+SUM($F$8:$F$10))/$F$11*$F$40)-($F$27*KXA$87/$D$7)-SUM($F$14:$F$26,$F$28:$F$33,$F$35:$F$36,$F$41))</f>
        <v>-533.82179022363027</v>
      </c>
      <c r="KXB88" s="294">
        <f>(KXB$87*$B101+SUM($F$8:$F$10)-((KXB$87*$B101+SUM($F$8:$F$10))/$F$11*$F$40)-($F$27*KXB$87/$D$7)-SUM($F$14:$F$26,$F$28:$F$33,$F$35:$F$36,$F$41))</f>
        <v>-533.82179022363027</v>
      </c>
      <c r="KXC88" s="294">
        <f>(KXC$87*$B101+SUM($F$8:$F$10)-((KXC$87*$B101+SUM($F$8:$F$10))/$F$11*$F$40)-($F$27*KXC$87/$D$7)-SUM($F$14:$F$26,$F$28:$F$33,$F$35:$F$36,$F$41))</f>
        <v>-533.82179022363027</v>
      </c>
      <c r="KXD88" s="294">
        <f>(KXD$87*$B101+SUM($F$8:$F$10)-((KXD$87*$B101+SUM($F$8:$F$10))/$F$11*$F$40)-($F$27*KXD$87/$D$7)-SUM($F$14:$F$26,$F$28:$F$33,$F$35:$F$36,$F$41))</f>
        <v>-533.82179022363027</v>
      </c>
      <c r="KXE88" s="294">
        <f>(KXE$87*$B101+SUM($F$8:$F$10)-((KXE$87*$B101+SUM($F$8:$F$10))/$F$11*$F$40)-($F$27*KXE$87/$D$7)-SUM($F$14:$F$26,$F$28:$F$33,$F$35:$F$36,$F$41))</f>
        <v>-533.82179022363027</v>
      </c>
      <c r="KXF88" s="294">
        <f>(KXF$87*$B101+SUM($F$8:$F$10)-((KXF$87*$B101+SUM($F$8:$F$10))/$F$11*$F$40)-($F$27*KXF$87/$D$7)-SUM($F$14:$F$26,$F$28:$F$33,$F$35:$F$36,$F$41))</f>
        <v>-533.82179022363027</v>
      </c>
      <c r="KXG88" s="294">
        <f>(KXG$87*$B101+SUM($F$8:$F$10)-((KXG$87*$B101+SUM($F$8:$F$10))/$F$11*$F$40)-($F$27*KXG$87/$D$7)-SUM($F$14:$F$26,$F$28:$F$33,$F$35:$F$36,$F$41))</f>
        <v>-533.82179022363027</v>
      </c>
      <c r="KXH88" s="294">
        <f>(KXH$87*$B101+SUM($F$8:$F$10)-((KXH$87*$B101+SUM($F$8:$F$10))/$F$11*$F$40)-($F$27*KXH$87/$D$7)-SUM($F$14:$F$26,$F$28:$F$33,$F$35:$F$36,$F$41))</f>
        <v>-533.82179022363027</v>
      </c>
      <c r="KXI88" s="294">
        <f>(KXI$87*$B101+SUM($F$8:$F$10)-((KXI$87*$B101+SUM($F$8:$F$10))/$F$11*$F$40)-($F$27*KXI$87/$D$7)-SUM($F$14:$F$26,$F$28:$F$33,$F$35:$F$36,$F$41))</f>
        <v>-533.82179022363027</v>
      </c>
      <c r="KXJ88" s="294">
        <f>(KXJ$87*$B101+SUM($F$8:$F$10)-((KXJ$87*$B101+SUM($F$8:$F$10))/$F$11*$F$40)-($F$27*KXJ$87/$D$7)-SUM($F$14:$F$26,$F$28:$F$33,$F$35:$F$36,$F$41))</f>
        <v>-533.82179022363027</v>
      </c>
      <c r="KXK88" s="294">
        <f>(KXK$87*$B101+SUM($F$8:$F$10)-((KXK$87*$B101+SUM($F$8:$F$10))/$F$11*$F$40)-($F$27*KXK$87/$D$7)-SUM($F$14:$F$26,$F$28:$F$33,$F$35:$F$36,$F$41))</f>
        <v>-533.82179022363027</v>
      </c>
      <c r="KXL88" s="294">
        <f>(KXL$87*$B101+SUM($F$8:$F$10)-((KXL$87*$B101+SUM($F$8:$F$10))/$F$11*$F$40)-($F$27*KXL$87/$D$7)-SUM($F$14:$F$26,$F$28:$F$33,$F$35:$F$36,$F$41))</f>
        <v>-533.82179022363027</v>
      </c>
      <c r="KXM88" s="294">
        <f>(KXM$87*$B101+SUM($F$8:$F$10)-((KXM$87*$B101+SUM($F$8:$F$10))/$F$11*$F$40)-($F$27*KXM$87/$D$7)-SUM($F$14:$F$26,$F$28:$F$33,$F$35:$F$36,$F$41))</f>
        <v>-533.82179022363027</v>
      </c>
      <c r="KXN88" s="294">
        <f>(KXN$87*$B101+SUM($F$8:$F$10)-((KXN$87*$B101+SUM($F$8:$F$10))/$F$11*$F$40)-($F$27*KXN$87/$D$7)-SUM($F$14:$F$26,$F$28:$F$33,$F$35:$F$36,$F$41))</f>
        <v>-533.82179022363027</v>
      </c>
      <c r="KXO88" s="294">
        <f>(KXO$87*$B101+SUM($F$8:$F$10)-((KXO$87*$B101+SUM($F$8:$F$10))/$F$11*$F$40)-($F$27*KXO$87/$D$7)-SUM($F$14:$F$26,$F$28:$F$33,$F$35:$F$36,$F$41))</f>
        <v>-533.82179022363027</v>
      </c>
      <c r="KXP88" s="294">
        <f>(KXP$87*$B101+SUM($F$8:$F$10)-((KXP$87*$B101+SUM($F$8:$F$10))/$F$11*$F$40)-($F$27*KXP$87/$D$7)-SUM($F$14:$F$26,$F$28:$F$33,$F$35:$F$36,$F$41))</f>
        <v>-533.82179022363027</v>
      </c>
      <c r="KXQ88" s="294">
        <f>(KXQ$87*$B101+SUM($F$8:$F$10)-((KXQ$87*$B101+SUM($F$8:$F$10))/$F$11*$F$40)-($F$27*KXQ$87/$D$7)-SUM($F$14:$F$26,$F$28:$F$33,$F$35:$F$36,$F$41))</f>
        <v>-533.82179022363027</v>
      </c>
      <c r="KXR88" s="294">
        <f>(KXR$87*$B101+SUM($F$8:$F$10)-((KXR$87*$B101+SUM($F$8:$F$10))/$F$11*$F$40)-($F$27*KXR$87/$D$7)-SUM($F$14:$F$26,$F$28:$F$33,$F$35:$F$36,$F$41))</f>
        <v>-533.82179022363027</v>
      </c>
      <c r="KXS88" s="294">
        <f>(KXS$87*$B101+SUM($F$8:$F$10)-((KXS$87*$B101+SUM($F$8:$F$10))/$F$11*$F$40)-($F$27*KXS$87/$D$7)-SUM($F$14:$F$26,$F$28:$F$33,$F$35:$F$36,$F$41))</f>
        <v>-533.82179022363027</v>
      </c>
      <c r="KXT88" s="294">
        <f>(KXT$87*$B101+SUM($F$8:$F$10)-((KXT$87*$B101+SUM($F$8:$F$10))/$F$11*$F$40)-($F$27*KXT$87/$D$7)-SUM($F$14:$F$26,$F$28:$F$33,$F$35:$F$36,$F$41))</f>
        <v>-533.82179022363027</v>
      </c>
      <c r="KXU88" s="294">
        <f>(KXU$87*$B101+SUM($F$8:$F$10)-((KXU$87*$B101+SUM($F$8:$F$10))/$F$11*$F$40)-($F$27*KXU$87/$D$7)-SUM($F$14:$F$26,$F$28:$F$33,$F$35:$F$36,$F$41))</f>
        <v>-533.82179022363027</v>
      </c>
      <c r="KXV88" s="294">
        <f>(KXV$87*$B101+SUM($F$8:$F$10)-((KXV$87*$B101+SUM($F$8:$F$10))/$F$11*$F$40)-($F$27*KXV$87/$D$7)-SUM($F$14:$F$26,$F$28:$F$33,$F$35:$F$36,$F$41))</f>
        <v>-533.82179022363027</v>
      </c>
      <c r="KXW88" s="294">
        <f>(KXW$87*$B101+SUM($F$8:$F$10)-((KXW$87*$B101+SUM($F$8:$F$10))/$F$11*$F$40)-($F$27*KXW$87/$D$7)-SUM($F$14:$F$26,$F$28:$F$33,$F$35:$F$36,$F$41))</f>
        <v>-533.82179022363027</v>
      </c>
      <c r="KXX88" s="294">
        <f>(KXX$87*$B101+SUM($F$8:$F$10)-((KXX$87*$B101+SUM($F$8:$F$10))/$F$11*$F$40)-($F$27*KXX$87/$D$7)-SUM($F$14:$F$26,$F$28:$F$33,$F$35:$F$36,$F$41))</f>
        <v>-533.82179022363027</v>
      </c>
      <c r="KXY88" s="294">
        <f>(KXY$87*$B101+SUM($F$8:$F$10)-((KXY$87*$B101+SUM($F$8:$F$10))/$F$11*$F$40)-($F$27*KXY$87/$D$7)-SUM($F$14:$F$26,$F$28:$F$33,$F$35:$F$36,$F$41))</f>
        <v>-533.82179022363027</v>
      </c>
      <c r="KXZ88" s="294">
        <f>(KXZ$87*$B101+SUM($F$8:$F$10)-((KXZ$87*$B101+SUM($F$8:$F$10))/$F$11*$F$40)-($F$27*KXZ$87/$D$7)-SUM($F$14:$F$26,$F$28:$F$33,$F$35:$F$36,$F$41))</f>
        <v>-533.82179022363027</v>
      </c>
      <c r="KYA88" s="294">
        <f>(KYA$87*$B101+SUM($F$8:$F$10)-((KYA$87*$B101+SUM($F$8:$F$10))/$F$11*$F$40)-($F$27*KYA$87/$D$7)-SUM($F$14:$F$26,$F$28:$F$33,$F$35:$F$36,$F$41))</f>
        <v>-533.82179022363027</v>
      </c>
      <c r="KYB88" s="294">
        <f>(KYB$87*$B101+SUM($F$8:$F$10)-((KYB$87*$B101+SUM($F$8:$F$10))/$F$11*$F$40)-($F$27*KYB$87/$D$7)-SUM($F$14:$F$26,$F$28:$F$33,$F$35:$F$36,$F$41))</f>
        <v>-533.82179022363027</v>
      </c>
      <c r="KYC88" s="294">
        <f>(KYC$87*$B101+SUM($F$8:$F$10)-((KYC$87*$B101+SUM($F$8:$F$10))/$F$11*$F$40)-($F$27*KYC$87/$D$7)-SUM($F$14:$F$26,$F$28:$F$33,$F$35:$F$36,$F$41))</f>
        <v>-533.82179022363027</v>
      </c>
      <c r="KYD88" s="294">
        <f>(KYD$87*$B101+SUM($F$8:$F$10)-((KYD$87*$B101+SUM($F$8:$F$10))/$F$11*$F$40)-($F$27*KYD$87/$D$7)-SUM($F$14:$F$26,$F$28:$F$33,$F$35:$F$36,$F$41))</f>
        <v>-533.82179022363027</v>
      </c>
      <c r="KYE88" s="294">
        <f>(KYE$87*$B101+SUM($F$8:$F$10)-((KYE$87*$B101+SUM($F$8:$F$10))/$F$11*$F$40)-($F$27*KYE$87/$D$7)-SUM($F$14:$F$26,$F$28:$F$33,$F$35:$F$36,$F$41))</f>
        <v>-533.82179022363027</v>
      </c>
      <c r="KYF88" s="294">
        <f>(KYF$87*$B101+SUM($F$8:$F$10)-((KYF$87*$B101+SUM($F$8:$F$10))/$F$11*$F$40)-($F$27*KYF$87/$D$7)-SUM($F$14:$F$26,$F$28:$F$33,$F$35:$F$36,$F$41))</f>
        <v>-533.82179022363027</v>
      </c>
      <c r="KYG88" s="294">
        <f>(KYG$87*$B101+SUM($F$8:$F$10)-((KYG$87*$B101+SUM($F$8:$F$10))/$F$11*$F$40)-($F$27*KYG$87/$D$7)-SUM($F$14:$F$26,$F$28:$F$33,$F$35:$F$36,$F$41))</f>
        <v>-533.82179022363027</v>
      </c>
      <c r="KYH88" s="294">
        <f>(KYH$87*$B101+SUM($F$8:$F$10)-((KYH$87*$B101+SUM($F$8:$F$10))/$F$11*$F$40)-($F$27*KYH$87/$D$7)-SUM($F$14:$F$26,$F$28:$F$33,$F$35:$F$36,$F$41))</f>
        <v>-533.82179022363027</v>
      </c>
      <c r="KYI88" s="294">
        <f>(KYI$87*$B101+SUM($F$8:$F$10)-((KYI$87*$B101+SUM($F$8:$F$10))/$F$11*$F$40)-($F$27*KYI$87/$D$7)-SUM($F$14:$F$26,$F$28:$F$33,$F$35:$F$36,$F$41))</f>
        <v>-533.82179022363027</v>
      </c>
      <c r="KYJ88" s="294">
        <f>(KYJ$87*$B101+SUM($F$8:$F$10)-((KYJ$87*$B101+SUM($F$8:$F$10))/$F$11*$F$40)-($F$27*KYJ$87/$D$7)-SUM($F$14:$F$26,$F$28:$F$33,$F$35:$F$36,$F$41))</f>
        <v>-533.82179022363027</v>
      </c>
      <c r="KYK88" s="294">
        <f>(KYK$87*$B101+SUM($F$8:$F$10)-((KYK$87*$B101+SUM($F$8:$F$10))/$F$11*$F$40)-($F$27*KYK$87/$D$7)-SUM($F$14:$F$26,$F$28:$F$33,$F$35:$F$36,$F$41))</f>
        <v>-533.82179022363027</v>
      </c>
      <c r="KYL88" s="294">
        <f>(KYL$87*$B101+SUM($F$8:$F$10)-((KYL$87*$B101+SUM($F$8:$F$10))/$F$11*$F$40)-($F$27*KYL$87/$D$7)-SUM($F$14:$F$26,$F$28:$F$33,$F$35:$F$36,$F$41))</f>
        <v>-533.82179022363027</v>
      </c>
      <c r="KYM88" s="294">
        <f>(KYM$87*$B101+SUM($F$8:$F$10)-((KYM$87*$B101+SUM($F$8:$F$10))/$F$11*$F$40)-($F$27*KYM$87/$D$7)-SUM($F$14:$F$26,$F$28:$F$33,$F$35:$F$36,$F$41))</f>
        <v>-533.82179022363027</v>
      </c>
      <c r="KYN88" s="294">
        <f>(KYN$87*$B101+SUM($F$8:$F$10)-((KYN$87*$B101+SUM($F$8:$F$10))/$F$11*$F$40)-($F$27*KYN$87/$D$7)-SUM($F$14:$F$26,$F$28:$F$33,$F$35:$F$36,$F$41))</f>
        <v>-533.82179022363027</v>
      </c>
      <c r="KYO88" s="294">
        <f>(KYO$87*$B101+SUM($F$8:$F$10)-((KYO$87*$B101+SUM($F$8:$F$10))/$F$11*$F$40)-($F$27*KYO$87/$D$7)-SUM($F$14:$F$26,$F$28:$F$33,$F$35:$F$36,$F$41))</f>
        <v>-533.82179022363027</v>
      </c>
      <c r="KYP88" s="294">
        <f>(KYP$87*$B101+SUM($F$8:$F$10)-((KYP$87*$B101+SUM($F$8:$F$10))/$F$11*$F$40)-($F$27*KYP$87/$D$7)-SUM($F$14:$F$26,$F$28:$F$33,$F$35:$F$36,$F$41))</f>
        <v>-533.82179022363027</v>
      </c>
      <c r="KYQ88" s="294">
        <f>(KYQ$87*$B101+SUM($F$8:$F$10)-((KYQ$87*$B101+SUM($F$8:$F$10))/$F$11*$F$40)-($F$27*KYQ$87/$D$7)-SUM($F$14:$F$26,$F$28:$F$33,$F$35:$F$36,$F$41))</f>
        <v>-533.82179022363027</v>
      </c>
      <c r="KYR88" s="294">
        <f>(KYR$87*$B101+SUM($F$8:$F$10)-((KYR$87*$B101+SUM($F$8:$F$10))/$F$11*$F$40)-($F$27*KYR$87/$D$7)-SUM($F$14:$F$26,$F$28:$F$33,$F$35:$F$36,$F$41))</f>
        <v>-533.82179022363027</v>
      </c>
      <c r="KYS88" s="294">
        <f>(KYS$87*$B101+SUM($F$8:$F$10)-((KYS$87*$B101+SUM($F$8:$F$10))/$F$11*$F$40)-($F$27*KYS$87/$D$7)-SUM($F$14:$F$26,$F$28:$F$33,$F$35:$F$36,$F$41))</f>
        <v>-533.82179022363027</v>
      </c>
      <c r="KYT88" s="294">
        <f>(KYT$87*$B101+SUM($F$8:$F$10)-((KYT$87*$B101+SUM($F$8:$F$10))/$F$11*$F$40)-($F$27*KYT$87/$D$7)-SUM($F$14:$F$26,$F$28:$F$33,$F$35:$F$36,$F$41))</f>
        <v>-533.82179022363027</v>
      </c>
      <c r="KYU88" s="294">
        <f>(KYU$87*$B101+SUM($F$8:$F$10)-((KYU$87*$B101+SUM($F$8:$F$10))/$F$11*$F$40)-($F$27*KYU$87/$D$7)-SUM($F$14:$F$26,$F$28:$F$33,$F$35:$F$36,$F$41))</f>
        <v>-533.82179022363027</v>
      </c>
      <c r="KYV88" s="294">
        <f>(KYV$87*$B101+SUM($F$8:$F$10)-((KYV$87*$B101+SUM($F$8:$F$10))/$F$11*$F$40)-($F$27*KYV$87/$D$7)-SUM($F$14:$F$26,$F$28:$F$33,$F$35:$F$36,$F$41))</f>
        <v>-533.82179022363027</v>
      </c>
      <c r="KYW88" s="294">
        <f>(KYW$87*$B101+SUM($F$8:$F$10)-((KYW$87*$B101+SUM($F$8:$F$10))/$F$11*$F$40)-($F$27*KYW$87/$D$7)-SUM($F$14:$F$26,$F$28:$F$33,$F$35:$F$36,$F$41))</f>
        <v>-533.82179022363027</v>
      </c>
      <c r="KYX88" s="294">
        <f>(KYX$87*$B101+SUM($F$8:$F$10)-((KYX$87*$B101+SUM($F$8:$F$10))/$F$11*$F$40)-($F$27*KYX$87/$D$7)-SUM($F$14:$F$26,$F$28:$F$33,$F$35:$F$36,$F$41))</f>
        <v>-533.82179022363027</v>
      </c>
      <c r="KYY88" s="294">
        <f>(KYY$87*$B101+SUM($F$8:$F$10)-((KYY$87*$B101+SUM($F$8:$F$10))/$F$11*$F$40)-($F$27*KYY$87/$D$7)-SUM($F$14:$F$26,$F$28:$F$33,$F$35:$F$36,$F$41))</f>
        <v>-533.82179022363027</v>
      </c>
      <c r="KYZ88" s="294">
        <f>(KYZ$87*$B101+SUM($F$8:$F$10)-((KYZ$87*$B101+SUM($F$8:$F$10))/$F$11*$F$40)-($F$27*KYZ$87/$D$7)-SUM($F$14:$F$26,$F$28:$F$33,$F$35:$F$36,$F$41))</f>
        <v>-533.82179022363027</v>
      </c>
      <c r="KZA88" s="294">
        <f>(KZA$87*$B101+SUM($F$8:$F$10)-((KZA$87*$B101+SUM($F$8:$F$10))/$F$11*$F$40)-($F$27*KZA$87/$D$7)-SUM($F$14:$F$26,$F$28:$F$33,$F$35:$F$36,$F$41))</f>
        <v>-533.82179022363027</v>
      </c>
      <c r="KZB88" s="294">
        <f>(KZB$87*$B101+SUM($F$8:$F$10)-((KZB$87*$B101+SUM($F$8:$F$10))/$F$11*$F$40)-($F$27*KZB$87/$D$7)-SUM($F$14:$F$26,$F$28:$F$33,$F$35:$F$36,$F$41))</f>
        <v>-533.82179022363027</v>
      </c>
      <c r="KZC88" s="294">
        <f>(KZC$87*$B101+SUM($F$8:$F$10)-((KZC$87*$B101+SUM($F$8:$F$10))/$F$11*$F$40)-($F$27*KZC$87/$D$7)-SUM($F$14:$F$26,$F$28:$F$33,$F$35:$F$36,$F$41))</f>
        <v>-533.82179022363027</v>
      </c>
      <c r="KZD88" s="294">
        <f>(KZD$87*$B101+SUM($F$8:$F$10)-((KZD$87*$B101+SUM($F$8:$F$10))/$F$11*$F$40)-($F$27*KZD$87/$D$7)-SUM($F$14:$F$26,$F$28:$F$33,$F$35:$F$36,$F$41))</f>
        <v>-533.82179022363027</v>
      </c>
      <c r="KZE88" s="294">
        <f>(KZE$87*$B101+SUM($F$8:$F$10)-((KZE$87*$B101+SUM($F$8:$F$10))/$F$11*$F$40)-($F$27*KZE$87/$D$7)-SUM($F$14:$F$26,$F$28:$F$33,$F$35:$F$36,$F$41))</f>
        <v>-533.82179022363027</v>
      </c>
      <c r="KZF88" s="294">
        <f>(KZF$87*$B101+SUM($F$8:$F$10)-((KZF$87*$B101+SUM($F$8:$F$10))/$F$11*$F$40)-($F$27*KZF$87/$D$7)-SUM($F$14:$F$26,$F$28:$F$33,$F$35:$F$36,$F$41))</f>
        <v>-533.82179022363027</v>
      </c>
      <c r="KZG88" s="294">
        <f>(KZG$87*$B101+SUM($F$8:$F$10)-((KZG$87*$B101+SUM($F$8:$F$10))/$F$11*$F$40)-($F$27*KZG$87/$D$7)-SUM($F$14:$F$26,$F$28:$F$33,$F$35:$F$36,$F$41))</f>
        <v>-533.82179022363027</v>
      </c>
      <c r="KZH88" s="294">
        <f>(KZH$87*$B101+SUM($F$8:$F$10)-((KZH$87*$B101+SUM($F$8:$F$10))/$F$11*$F$40)-($F$27*KZH$87/$D$7)-SUM($F$14:$F$26,$F$28:$F$33,$F$35:$F$36,$F$41))</f>
        <v>-533.82179022363027</v>
      </c>
      <c r="KZI88" s="294">
        <f>(KZI$87*$B101+SUM($F$8:$F$10)-((KZI$87*$B101+SUM($F$8:$F$10))/$F$11*$F$40)-($F$27*KZI$87/$D$7)-SUM($F$14:$F$26,$F$28:$F$33,$F$35:$F$36,$F$41))</f>
        <v>-533.82179022363027</v>
      </c>
      <c r="KZJ88" s="294">
        <f>(KZJ$87*$B101+SUM($F$8:$F$10)-((KZJ$87*$B101+SUM($F$8:$F$10))/$F$11*$F$40)-($F$27*KZJ$87/$D$7)-SUM($F$14:$F$26,$F$28:$F$33,$F$35:$F$36,$F$41))</f>
        <v>-533.82179022363027</v>
      </c>
      <c r="KZK88" s="294">
        <f>(KZK$87*$B101+SUM($F$8:$F$10)-((KZK$87*$B101+SUM($F$8:$F$10))/$F$11*$F$40)-($F$27*KZK$87/$D$7)-SUM($F$14:$F$26,$F$28:$F$33,$F$35:$F$36,$F$41))</f>
        <v>-533.82179022363027</v>
      </c>
      <c r="KZL88" s="294">
        <f>(KZL$87*$B101+SUM($F$8:$F$10)-((KZL$87*$B101+SUM($F$8:$F$10))/$F$11*$F$40)-($F$27*KZL$87/$D$7)-SUM($F$14:$F$26,$F$28:$F$33,$F$35:$F$36,$F$41))</f>
        <v>-533.82179022363027</v>
      </c>
      <c r="KZM88" s="294">
        <f>(KZM$87*$B101+SUM($F$8:$F$10)-((KZM$87*$B101+SUM($F$8:$F$10))/$F$11*$F$40)-($F$27*KZM$87/$D$7)-SUM($F$14:$F$26,$F$28:$F$33,$F$35:$F$36,$F$41))</f>
        <v>-533.82179022363027</v>
      </c>
      <c r="KZN88" s="294">
        <f>(KZN$87*$B101+SUM($F$8:$F$10)-((KZN$87*$B101+SUM($F$8:$F$10))/$F$11*$F$40)-($F$27*KZN$87/$D$7)-SUM($F$14:$F$26,$F$28:$F$33,$F$35:$F$36,$F$41))</f>
        <v>-533.82179022363027</v>
      </c>
      <c r="KZO88" s="294">
        <f>(KZO$87*$B101+SUM($F$8:$F$10)-((KZO$87*$B101+SUM($F$8:$F$10))/$F$11*$F$40)-($F$27*KZO$87/$D$7)-SUM($F$14:$F$26,$F$28:$F$33,$F$35:$F$36,$F$41))</f>
        <v>-533.82179022363027</v>
      </c>
      <c r="KZP88" s="294">
        <f>(KZP$87*$B101+SUM($F$8:$F$10)-((KZP$87*$B101+SUM($F$8:$F$10))/$F$11*$F$40)-($F$27*KZP$87/$D$7)-SUM($F$14:$F$26,$F$28:$F$33,$F$35:$F$36,$F$41))</f>
        <v>-533.82179022363027</v>
      </c>
      <c r="KZQ88" s="294">
        <f>(KZQ$87*$B101+SUM($F$8:$F$10)-((KZQ$87*$B101+SUM($F$8:$F$10))/$F$11*$F$40)-($F$27*KZQ$87/$D$7)-SUM($F$14:$F$26,$F$28:$F$33,$F$35:$F$36,$F$41))</f>
        <v>-533.82179022363027</v>
      </c>
      <c r="KZR88" s="294">
        <f>(KZR$87*$B101+SUM($F$8:$F$10)-((KZR$87*$B101+SUM($F$8:$F$10))/$F$11*$F$40)-($F$27*KZR$87/$D$7)-SUM($F$14:$F$26,$F$28:$F$33,$F$35:$F$36,$F$41))</f>
        <v>-533.82179022363027</v>
      </c>
      <c r="KZS88" s="294">
        <f>(KZS$87*$B101+SUM($F$8:$F$10)-((KZS$87*$B101+SUM($F$8:$F$10))/$F$11*$F$40)-($F$27*KZS$87/$D$7)-SUM($F$14:$F$26,$F$28:$F$33,$F$35:$F$36,$F$41))</f>
        <v>-533.82179022363027</v>
      </c>
      <c r="KZT88" s="294">
        <f>(KZT$87*$B101+SUM($F$8:$F$10)-((KZT$87*$B101+SUM($F$8:$F$10))/$F$11*$F$40)-($F$27*KZT$87/$D$7)-SUM($F$14:$F$26,$F$28:$F$33,$F$35:$F$36,$F$41))</f>
        <v>-533.82179022363027</v>
      </c>
      <c r="KZU88" s="294">
        <f>(KZU$87*$B101+SUM($F$8:$F$10)-((KZU$87*$B101+SUM($F$8:$F$10))/$F$11*$F$40)-($F$27*KZU$87/$D$7)-SUM($F$14:$F$26,$F$28:$F$33,$F$35:$F$36,$F$41))</f>
        <v>-533.82179022363027</v>
      </c>
      <c r="KZV88" s="294">
        <f>(KZV$87*$B101+SUM($F$8:$F$10)-((KZV$87*$B101+SUM($F$8:$F$10))/$F$11*$F$40)-($F$27*KZV$87/$D$7)-SUM($F$14:$F$26,$F$28:$F$33,$F$35:$F$36,$F$41))</f>
        <v>-533.82179022363027</v>
      </c>
      <c r="KZW88" s="294">
        <f>(KZW$87*$B101+SUM($F$8:$F$10)-((KZW$87*$B101+SUM($F$8:$F$10))/$F$11*$F$40)-($F$27*KZW$87/$D$7)-SUM($F$14:$F$26,$F$28:$F$33,$F$35:$F$36,$F$41))</f>
        <v>-533.82179022363027</v>
      </c>
      <c r="KZX88" s="294">
        <f>(KZX$87*$B101+SUM($F$8:$F$10)-((KZX$87*$B101+SUM($F$8:$F$10))/$F$11*$F$40)-($F$27*KZX$87/$D$7)-SUM($F$14:$F$26,$F$28:$F$33,$F$35:$F$36,$F$41))</f>
        <v>-533.82179022363027</v>
      </c>
      <c r="KZY88" s="294">
        <f>(KZY$87*$B101+SUM($F$8:$F$10)-((KZY$87*$B101+SUM($F$8:$F$10))/$F$11*$F$40)-($F$27*KZY$87/$D$7)-SUM($F$14:$F$26,$F$28:$F$33,$F$35:$F$36,$F$41))</f>
        <v>-533.82179022363027</v>
      </c>
      <c r="KZZ88" s="294">
        <f>(KZZ$87*$B101+SUM($F$8:$F$10)-((KZZ$87*$B101+SUM($F$8:$F$10))/$F$11*$F$40)-($F$27*KZZ$87/$D$7)-SUM($F$14:$F$26,$F$28:$F$33,$F$35:$F$36,$F$41))</f>
        <v>-533.82179022363027</v>
      </c>
      <c r="LAA88" s="294">
        <f>(LAA$87*$B101+SUM($F$8:$F$10)-((LAA$87*$B101+SUM($F$8:$F$10))/$F$11*$F$40)-($F$27*LAA$87/$D$7)-SUM($F$14:$F$26,$F$28:$F$33,$F$35:$F$36,$F$41))</f>
        <v>-533.82179022363027</v>
      </c>
      <c r="LAB88" s="294">
        <f>(LAB$87*$B101+SUM($F$8:$F$10)-((LAB$87*$B101+SUM($F$8:$F$10))/$F$11*$F$40)-($F$27*LAB$87/$D$7)-SUM($F$14:$F$26,$F$28:$F$33,$F$35:$F$36,$F$41))</f>
        <v>-533.82179022363027</v>
      </c>
      <c r="LAC88" s="294">
        <f>(LAC$87*$B101+SUM($F$8:$F$10)-((LAC$87*$B101+SUM($F$8:$F$10))/$F$11*$F$40)-($F$27*LAC$87/$D$7)-SUM($F$14:$F$26,$F$28:$F$33,$F$35:$F$36,$F$41))</f>
        <v>-533.82179022363027</v>
      </c>
      <c r="LAD88" s="294">
        <f>(LAD$87*$B101+SUM($F$8:$F$10)-((LAD$87*$B101+SUM($F$8:$F$10))/$F$11*$F$40)-($F$27*LAD$87/$D$7)-SUM($F$14:$F$26,$F$28:$F$33,$F$35:$F$36,$F$41))</f>
        <v>-533.82179022363027</v>
      </c>
      <c r="LAE88" s="294">
        <f>(LAE$87*$B101+SUM($F$8:$F$10)-((LAE$87*$B101+SUM($F$8:$F$10))/$F$11*$F$40)-($F$27*LAE$87/$D$7)-SUM($F$14:$F$26,$F$28:$F$33,$F$35:$F$36,$F$41))</f>
        <v>-533.82179022363027</v>
      </c>
      <c r="LAF88" s="294">
        <f>(LAF$87*$B101+SUM($F$8:$F$10)-((LAF$87*$B101+SUM($F$8:$F$10))/$F$11*$F$40)-($F$27*LAF$87/$D$7)-SUM($F$14:$F$26,$F$28:$F$33,$F$35:$F$36,$F$41))</f>
        <v>-533.82179022363027</v>
      </c>
      <c r="LAG88" s="294">
        <f>(LAG$87*$B101+SUM($F$8:$F$10)-((LAG$87*$B101+SUM($F$8:$F$10))/$F$11*$F$40)-($F$27*LAG$87/$D$7)-SUM($F$14:$F$26,$F$28:$F$33,$F$35:$F$36,$F$41))</f>
        <v>-533.82179022363027</v>
      </c>
      <c r="LAH88" s="294">
        <f>(LAH$87*$B101+SUM($F$8:$F$10)-((LAH$87*$B101+SUM($F$8:$F$10))/$F$11*$F$40)-($F$27*LAH$87/$D$7)-SUM($F$14:$F$26,$F$28:$F$33,$F$35:$F$36,$F$41))</f>
        <v>-533.82179022363027</v>
      </c>
      <c r="LAI88" s="294">
        <f>(LAI$87*$B101+SUM($F$8:$F$10)-((LAI$87*$B101+SUM($F$8:$F$10))/$F$11*$F$40)-($F$27*LAI$87/$D$7)-SUM($F$14:$F$26,$F$28:$F$33,$F$35:$F$36,$F$41))</f>
        <v>-533.82179022363027</v>
      </c>
      <c r="LAJ88" s="294">
        <f>(LAJ$87*$B101+SUM($F$8:$F$10)-((LAJ$87*$B101+SUM($F$8:$F$10))/$F$11*$F$40)-($F$27*LAJ$87/$D$7)-SUM($F$14:$F$26,$F$28:$F$33,$F$35:$F$36,$F$41))</f>
        <v>-533.82179022363027</v>
      </c>
      <c r="LAK88" s="294">
        <f>(LAK$87*$B101+SUM($F$8:$F$10)-((LAK$87*$B101+SUM($F$8:$F$10))/$F$11*$F$40)-($F$27*LAK$87/$D$7)-SUM($F$14:$F$26,$F$28:$F$33,$F$35:$F$36,$F$41))</f>
        <v>-533.82179022363027</v>
      </c>
      <c r="LAL88" s="294">
        <f>(LAL$87*$B101+SUM($F$8:$F$10)-((LAL$87*$B101+SUM($F$8:$F$10))/$F$11*$F$40)-($F$27*LAL$87/$D$7)-SUM($F$14:$F$26,$F$28:$F$33,$F$35:$F$36,$F$41))</f>
        <v>-533.82179022363027</v>
      </c>
      <c r="LAM88" s="294">
        <f>(LAM$87*$B101+SUM($F$8:$F$10)-((LAM$87*$B101+SUM($F$8:$F$10))/$F$11*$F$40)-($F$27*LAM$87/$D$7)-SUM($F$14:$F$26,$F$28:$F$33,$F$35:$F$36,$F$41))</f>
        <v>-533.82179022363027</v>
      </c>
      <c r="LAN88" s="294">
        <f>(LAN$87*$B101+SUM($F$8:$F$10)-((LAN$87*$B101+SUM($F$8:$F$10))/$F$11*$F$40)-($F$27*LAN$87/$D$7)-SUM($F$14:$F$26,$F$28:$F$33,$F$35:$F$36,$F$41))</f>
        <v>-533.82179022363027</v>
      </c>
      <c r="LAO88" s="294">
        <f>(LAO$87*$B101+SUM($F$8:$F$10)-((LAO$87*$B101+SUM($F$8:$F$10))/$F$11*$F$40)-($F$27*LAO$87/$D$7)-SUM($F$14:$F$26,$F$28:$F$33,$F$35:$F$36,$F$41))</f>
        <v>-533.82179022363027</v>
      </c>
      <c r="LAP88" s="294">
        <f>(LAP$87*$B101+SUM($F$8:$F$10)-((LAP$87*$B101+SUM($F$8:$F$10))/$F$11*$F$40)-($F$27*LAP$87/$D$7)-SUM($F$14:$F$26,$F$28:$F$33,$F$35:$F$36,$F$41))</f>
        <v>-533.82179022363027</v>
      </c>
      <c r="LAQ88" s="294">
        <f>(LAQ$87*$B101+SUM($F$8:$F$10)-((LAQ$87*$B101+SUM($F$8:$F$10))/$F$11*$F$40)-($F$27*LAQ$87/$D$7)-SUM($F$14:$F$26,$F$28:$F$33,$F$35:$F$36,$F$41))</f>
        <v>-533.82179022363027</v>
      </c>
      <c r="LAR88" s="294">
        <f>(LAR$87*$B101+SUM($F$8:$F$10)-((LAR$87*$B101+SUM($F$8:$F$10))/$F$11*$F$40)-($F$27*LAR$87/$D$7)-SUM($F$14:$F$26,$F$28:$F$33,$F$35:$F$36,$F$41))</f>
        <v>-533.82179022363027</v>
      </c>
      <c r="LAS88" s="294">
        <f>(LAS$87*$B101+SUM($F$8:$F$10)-((LAS$87*$B101+SUM($F$8:$F$10))/$F$11*$F$40)-($F$27*LAS$87/$D$7)-SUM($F$14:$F$26,$F$28:$F$33,$F$35:$F$36,$F$41))</f>
        <v>-533.82179022363027</v>
      </c>
      <c r="LAT88" s="294">
        <f>(LAT$87*$B101+SUM($F$8:$F$10)-((LAT$87*$B101+SUM($F$8:$F$10))/$F$11*$F$40)-($F$27*LAT$87/$D$7)-SUM($F$14:$F$26,$F$28:$F$33,$F$35:$F$36,$F$41))</f>
        <v>-533.82179022363027</v>
      </c>
      <c r="LAU88" s="294">
        <f>(LAU$87*$B101+SUM($F$8:$F$10)-((LAU$87*$B101+SUM($F$8:$F$10))/$F$11*$F$40)-($F$27*LAU$87/$D$7)-SUM($F$14:$F$26,$F$28:$F$33,$F$35:$F$36,$F$41))</f>
        <v>-533.82179022363027</v>
      </c>
      <c r="LAV88" s="294">
        <f>(LAV$87*$B101+SUM($F$8:$F$10)-((LAV$87*$B101+SUM($F$8:$F$10))/$F$11*$F$40)-($F$27*LAV$87/$D$7)-SUM($F$14:$F$26,$F$28:$F$33,$F$35:$F$36,$F$41))</f>
        <v>-533.82179022363027</v>
      </c>
      <c r="LAW88" s="294">
        <f>(LAW$87*$B101+SUM($F$8:$F$10)-((LAW$87*$B101+SUM($F$8:$F$10))/$F$11*$F$40)-($F$27*LAW$87/$D$7)-SUM($F$14:$F$26,$F$28:$F$33,$F$35:$F$36,$F$41))</f>
        <v>-533.82179022363027</v>
      </c>
      <c r="LAX88" s="294">
        <f>(LAX$87*$B101+SUM($F$8:$F$10)-((LAX$87*$B101+SUM($F$8:$F$10))/$F$11*$F$40)-($F$27*LAX$87/$D$7)-SUM($F$14:$F$26,$F$28:$F$33,$F$35:$F$36,$F$41))</f>
        <v>-533.82179022363027</v>
      </c>
      <c r="LAY88" s="294">
        <f>(LAY$87*$B101+SUM($F$8:$F$10)-((LAY$87*$B101+SUM($F$8:$F$10))/$F$11*$F$40)-($F$27*LAY$87/$D$7)-SUM($F$14:$F$26,$F$28:$F$33,$F$35:$F$36,$F$41))</f>
        <v>-533.82179022363027</v>
      </c>
      <c r="LAZ88" s="294">
        <f>(LAZ$87*$B101+SUM($F$8:$F$10)-((LAZ$87*$B101+SUM($F$8:$F$10))/$F$11*$F$40)-($F$27*LAZ$87/$D$7)-SUM($F$14:$F$26,$F$28:$F$33,$F$35:$F$36,$F$41))</f>
        <v>-533.82179022363027</v>
      </c>
      <c r="LBA88" s="294">
        <f>(LBA$87*$B101+SUM($F$8:$F$10)-((LBA$87*$B101+SUM($F$8:$F$10))/$F$11*$F$40)-($F$27*LBA$87/$D$7)-SUM($F$14:$F$26,$F$28:$F$33,$F$35:$F$36,$F$41))</f>
        <v>-533.82179022363027</v>
      </c>
      <c r="LBB88" s="294">
        <f>(LBB$87*$B101+SUM($F$8:$F$10)-((LBB$87*$B101+SUM($F$8:$F$10))/$F$11*$F$40)-($F$27*LBB$87/$D$7)-SUM($F$14:$F$26,$F$28:$F$33,$F$35:$F$36,$F$41))</f>
        <v>-533.82179022363027</v>
      </c>
      <c r="LBC88" s="294">
        <f>(LBC$87*$B101+SUM($F$8:$F$10)-((LBC$87*$B101+SUM($F$8:$F$10))/$F$11*$F$40)-($F$27*LBC$87/$D$7)-SUM($F$14:$F$26,$F$28:$F$33,$F$35:$F$36,$F$41))</f>
        <v>-533.82179022363027</v>
      </c>
      <c r="LBD88" s="294">
        <f>(LBD$87*$B101+SUM($F$8:$F$10)-((LBD$87*$B101+SUM($F$8:$F$10))/$F$11*$F$40)-($F$27*LBD$87/$D$7)-SUM($F$14:$F$26,$F$28:$F$33,$F$35:$F$36,$F$41))</f>
        <v>-533.82179022363027</v>
      </c>
      <c r="LBE88" s="294">
        <f>(LBE$87*$B101+SUM($F$8:$F$10)-((LBE$87*$B101+SUM($F$8:$F$10))/$F$11*$F$40)-($F$27*LBE$87/$D$7)-SUM($F$14:$F$26,$F$28:$F$33,$F$35:$F$36,$F$41))</f>
        <v>-533.82179022363027</v>
      </c>
      <c r="LBF88" s="294">
        <f>(LBF$87*$B101+SUM($F$8:$F$10)-((LBF$87*$B101+SUM($F$8:$F$10))/$F$11*$F$40)-($F$27*LBF$87/$D$7)-SUM($F$14:$F$26,$F$28:$F$33,$F$35:$F$36,$F$41))</f>
        <v>-533.82179022363027</v>
      </c>
      <c r="LBG88" s="294">
        <f>(LBG$87*$B101+SUM($F$8:$F$10)-((LBG$87*$B101+SUM($F$8:$F$10))/$F$11*$F$40)-($F$27*LBG$87/$D$7)-SUM($F$14:$F$26,$F$28:$F$33,$F$35:$F$36,$F$41))</f>
        <v>-533.82179022363027</v>
      </c>
      <c r="LBH88" s="294">
        <f>(LBH$87*$B101+SUM($F$8:$F$10)-((LBH$87*$B101+SUM($F$8:$F$10))/$F$11*$F$40)-($F$27*LBH$87/$D$7)-SUM($F$14:$F$26,$F$28:$F$33,$F$35:$F$36,$F$41))</f>
        <v>-533.82179022363027</v>
      </c>
      <c r="LBI88" s="294">
        <f>(LBI$87*$B101+SUM($F$8:$F$10)-((LBI$87*$B101+SUM($F$8:$F$10))/$F$11*$F$40)-($F$27*LBI$87/$D$7)-SUM($F$14:$F$26,$F$28:$F$33,$F$35:$F$36,$F$41))</f>
        <v>-533.82179022363027</v>
      </c>
      <c r="LBJ88" s="294">
        <f>(LBJ$87*$B101+SUM($F$8:$F$10)-((LBJ$87*$B101+SUM($F$8:$F$10))/$F$11*$F$40)-($F$27*LBJ$87/$D$7)-SUM($F$14:$F$26,$F$28:$F$33,$F$35:$F$36,$F$41))</f>
        <v>-533.82179022363027</v>
      </c>
      <c r="LBK88" s="294">
        <f>(LBK$87*$B101+SUM($F$8:$F$10)-((LBK$87*$B101+SUM($F$8:$F$10))/$F$11*$F$40)-($F$27*LBK$87/$D$7)-SUM($F$14:$F$26,$F$28:$F$33,$F$35:$F$36,$F$41))</f>
        <v>-533.82179022363027</v>
      </c>
      <c r="LBL88" s="294">
        <f>(LBL$87*$B101+SUM($F$8:$F$10)-((LBL$87*$B101+SUM($F$8:$F$10))/$F$11*$F$40)-($F$27*LBL$87/$D$7)-SUM($F$14:$F$26,$F$28:$F$33,$F$35:$F$36,$F$41))</f>
        <v>-533.82179022363027</v>
      </c>
      <c r="LBM88" s="294">
        <f>(LBM$87*$B101+SUM($F$8:$F$10)-((LBM$87*$B101+SUM($F$8:$F$10))/$F$11*$F$40)-($F$27*LBM$87/$D$7)-SUM($F$14:$F$26,$F$28:$F$33,$F$35:$F$36,$F$41))</f>
        <v>-533.82179022363027</v>
      </c>
      <c r="LBN88" s="294">
        <f>(LBN$87*$B101+SUM($F$8:$F$10)-((LBN$87*$B101+SUM($F$8:$F$10))/$F$11*$F$40)-($F$27*LBN$87/$D$7)-SUM($F$14:$F$26,$F$28:$F$33,$F$35:$F$36,$F$41))</f>
        <v>-533.82179022363027</v>
      </c>
      <c r="LBO88" s="294">
        <f>(LBO$87*$B101+SUM($F$8:$F$10)-((LBO$87*$B101+SUM($F$8:$F$10))/$F$11*$F$40)-($F$27*LBO$87/$D$7)-SUM($F$14:$F$26,$F$28:$F$33,$F$35:$F$36,$F$41))</f>
        <v>-533.82179022363027</v>
      </c>
      <c r="LBP88" s="294">
        <f>(LBP$87*$B101+SUM($F$8:$F$10)-((LBP$87*$B101+SUM($F$8:$F$10))/$F$11*$F$40)-($F$27*LBP$87/$D$7)-SUM($F$14:$F$26,$F$28:$F$33,$F$35:$F$36,$F$41))</f>
        <v>-533.82179022363027</v>
      </c>
      <c r="LBQ88" s="294">
        <f>(LBQ$87*$B101+SUM($F$8:$F$10)-((LBQ$87*$B101+SUM($F$8:$F$10))/$F$11*$F$40)-($F$27*LBQ$87/$D$7)-SUM($F$14:$F$26,$F$28:$F$33,$F$35:$F$36,$F$41))</f>
        <v>-533.82179022363027</v>
      </c>
      <c r="LBR88" s="294">
        <f>(LBR$87*$B101+SUM($F$8:$F$10)-((LBR$87*$B101+SUM($F$8:$F$10))/$F$11*$F$40)-($F$27*LBR$87/$D$7)-SUM($F$14:$F$26,$F$28:$F$33,$F$35:$F$36,$F$41))</f>
        <v>-533.82179022363027</v>
      </c>
      <c r="LBS88" s="294">
        <f>(LBS$87*$B101+SUM($F$8:$F$10)-((LBS$87*$B101+SUM($F$8:$F$10))/$F$11*$F$40)-($F$27*LBS$87/$D$7)-SUM($F$14:$F$26,$F$28:$F$33,$F$35:$F$36,$F$41))</f>
        <v>-533.82179022363027</v>
      </c>
      <c r="LBT88" s="294">
        <f>(LBT$87*$B101+SUM($F$8:$F$10)-((LBT$87*$B101+SUM($F$8:$F$10))/$F$11*$F$40)-($F$27*LBT$87/$D$7)-SUM($F$14:$F$26,$F$28:$F$33,$F$35:$F$36,$F$41))</f>
        <v>-533.82179022363027</v>
      </c>
      <c r="LBU88" s="294">
        <f>(LBU$87*$B101+SUM($F$8:$F$10)-((LBU$87*$B101+SUM($F$8:$F$10))/$F$11*$F$40)-($F$27*LBU$87/$D$7)-SUM($F$14:$F$26,$F$28:$F$33,$F$35:$F$36,$F$41))</f>
        <v>-533.82179022363027</v>
      </c>
      <c r="LBV88" s="294">
        <f>(LBV$87*$B101+SUM($F$8:$F$10)-((LBV$87*$B101+SUM($F$8:$F$10))/$F$11*$F$40)-($F$27*LBV$87/$D$7)-SUM($F$14:$F$26,$F$28:$F$33,$F$35:$F$36,$F$41))</f>
        <v>-533.82179022363027</v>
      </c>
      <c r="LBW88" s="294">
        <f>(LBW$87*$B101+SUM($F$8:$F$10)-((LBW$87*$B101+SUM($F$8:$F$10))/$F$11*$F$40)-($F$27*LBW$87/$D$7)-SUM($F$14:$F$26,$F$28:$F$33,$F$35:$F$36,$F$41))</f>
        <v>-533.82179022363027</v>
      </c>
      <c r="LBX88" s="294">
        <f>(LBX$87*$B101+SUM($F$8:$F$10)-((LBX$87*$B101+SUM($F$8:$F$10))/$F$11*$F$40)-($F$27*LBX$87/$D$7)-SUM($F$14:$F$26,$F$28:$F$33,$F$35:$F$36,$F$41))</f>
        <v>-533.82179022363027</v>
      </c>
      <c r="LBY88" s="294">
        <f>(LBY$87*$B101+SUM($F$8:$F$10)-((LBY$87*$B101+SUM($F$8:$F$10))/$F$11*$F$40)-($F$27*LBY$87/$D$7)-SUM($F$14:$F$26,$F$28:$F$33,$F$35:$F$36,$F$41))</f>
        <v>-533.82179022363027</v>
      </c>
      <c r="LBZ88" s="294">
        <f>(LBZ$87*$B101+SUM($F$8:$F$10)-((LBZ$87*$B101+SUM($F$8:$F$10))/$F$11*$F$40)-($F$27*LBZ$87/$D$7)-SUM($F$14:$F$26,$F$28:$F$33,$F$35:$F$36,$F$41))</f>
        <v>-533.82179022363027</v>
      </c>
      <c r="LCA88" s="294">
        <f>(LCA$87*$B101+SUM($F$8:$F$10)-((LCA$87*$B101+SUM($F$8:$F$10))/$F$11*$F$40)-($F$27*LCA$87/$D$7)-SUM($F$14:$F$26,$F$28:$F$33,$F$35:$F$36,$F$41))</f>
        <v>-533.82179022363027</v>
      </c>
      <c r="LCB88" s="294">
        <f>(LCB$87*$B101+SUM($F$8:$F$10)-((LCB$87*$B101+SUM($F$8:$F$10))/$F$11*$F$40)-($F$27*LCB$87/$D$7)-SUM($F$14:$F$26,$F$28:$F$33,$F$35:$F$36,$F$41))</f>
        <v>-533.82179022363027</v>
      </c>
      <c r="LCC88" s="294">
        <f>(LCC$87*$B101+SUM($F$8:$F$10)-((LCC$87*$B101+SUM($F$8:$F$10))/$F$11*$F$40)-($F$27*LCC$87/$D$7)-SUM($F$14:$F$26,$F$28:$F$33,$F$35:$F$36,$F$41))</f>
        <v>-533.82179022363027</v>
      </c>
      <c r="LCD88" s="294">
        <f>(LCD$87*$B101+SUM($F$8:$F$10)-((LCD$87*$B101+SUM($F$8:$F$10))/$F$11*$F$40)-($F$27*LCD$87/$D$7)-SUM($F$14:$F$26,$F$28:$F$33,$F$35:$F$36,$F$41))</f>
        <v>-533.82179022363027</v>
      </c>
      <c r="LCE88" s="294">
        <f>(LCE$87*$B101+SUM($F$8:$F$10)-((LCE$87*$B101+SUM($F$8:$F$10))/$F$11*$F$40)-($F$27*LCE$87/$D$7)-SUM($F$14:$F$26,$F$28:$F$33,$F$35:$F$36,$F$41))</f>
        <v>-533.82179022363027</v>
      </c>
      <c r="LCF88" s="294">
        <f>(LCF$87*$B101+SUM($F$8:$F$10)-((LCF$87*$B101+SUM($F$8:$F$10))/$F$11*$F$40)-($F$27*LCF$87/$D$7)-SUM($F$14:$F$26,$F$28:$F$33,$F$35:$F$36,$F$41))</f>
        <v>-533.82179022363027</v>
      </c>
      <c r="LCG88" s="294">
        <f>(LCG$87*$B101+SUM($F$8:$F$10)-((LCG$87*$B101+SUM($F$8:$F$10))/$F$11*$F$40)-($F$27*LCG$87/$D$7)-SUM($F$14:$F$26,$F$28:$F$33,$F$35:$F$36,$F$41))</f>
        <v>-533.82179022363027</v>
      </c>
      <c r="LCH88" s="294">
        <f>(LCH$87*$B101+SUM($F$8:$F$10)-((LCH$87*$B101+SUM($F$8:$F$10))/$F$11*$F$40)-($F$27*LCH$87/$D$7)-SUM($F$14:$F$26,$F$28:$F$33,$F$35:$F$36,$F$41))</f>
        <v>-533.82179022363027</v>
      </c>
      <c r="LCI88" s="294">
        <f>(LCI$87*$B101+SUM($F$8:$F$10)-((LCI$87*$B101+SUM($F$8:$F$10))/$F$11*$F$40)-($F$27*LCI$87/$D$7)-SUM($F$14:$F$26,$F$28:$F$33,$F$35:$F$36,$F$41))</f>
        <v>-533.82179022363027</v>
      </c>
      <c r="LCJ88" s="294">
        <f>(LCJ$87*$B101+SUM($F$8:$F$10)-((LCJ$87*$B101+SUM($F$8:$F$10))/$F$11*$F$40)-($F$27*LCJ$87/$D$7)-SUM($F$14:$F$26,$F$28:$F$33,$F$35:$F$36,$F$41))</f>
        <v>-533.82179022363027</v>
      </c>
      <c r="LCK88" s="294">
        <f>(LCK$87*$B101+SUM($F$8:$F$10)-((LCK$87*$B101+SUM($F$8:$F$10))/$F$11*$F$40)-($F$27*LCK$87/$D$7)-SUM($F$14:$F$26,$F$28:$F$33,$F$35:$F$36,$F$41))</f>
        <v>-533.82179022363027</v>
      </c>
      <c r="LCL88" s="294">
        <f>(LCL$87*$B101+SUM($F$8:$F$10)-((LCL$87*$B101+SUM($F$8:$F$10))/$F$11*$F$40)-($F$27*LCL$87/$D$7)-SUM($F$14:$F$26,$F$28:$F$33,$F$35:$F$36,$F$41))</f>
        <v>-533.82179022363027</v>
      </c>
      <c r="LCM88" s="294">
        <f>(LCM$87*$B101+SUM($F$8:$F$10)-((LCM$87*$B101+SUM($F$8:$F$10))/$F$11*$F$40)-($F$27*LCM$87/$D$7)-SUM($F$14:$F$26,$F$28:$F$33,$F$35:$F$36,$F$41))</f>
        <v>-533.82179022363027</v>
      </c>
      <c r="LCN88" s="294">
        <f>(LCN$87*$B101+SUM($F$8:$F$10)-((LCN$87*$B101+SUM($F$8:$F$10))/$F$11*$F$40)-($F$27*LCN$87/$D$7)-SUM($F$14:$F$26,$F$28:$F$33,$F$35:$F$36,$F$41))</f>
        <v>-533.82179022363027</v>
      </c>
      <c r="LCO88" s="294">
        <f>(LCO$87*$B101+SUM($F$8:$F$10)-((LCO$87*$B101+SUM($F$8:$F$10))/$F$11*$F$40)-($F$27*LCO$87/$D$7)-SUM($F$14:$F$26,$F$28:$F$33,$F$35:$F$36,$F$41))</f>
        <v>-533.82179022363027</v>
      </c>
      <c r="LCP88" s="294">
        <f>(LCP$87*$B101+SUM($F$8:$F$10)-((LCP$87*$B101+SUM($F$8:$F$10))/$F$11*$F$40)-($F$27*LCP$87/$D$7)-SUM($F$14:$F$26,$F$28:$F$33,$F$35:$F$36,$F$41))</f>
        <v>-533.82179022363027</v>
      </c>
      <c r="LCQ88" s="294">
        <f>(LCQ$87*$B101+SUM($F$8:$F$10)-((LCQ$87*$B101+SUM($F$8:$F$10))/$F$11*$F$40)-($F$27*LCQ$87/$D$7)-SUM($F$14:$F$26,$F$28:$F$33,$F$35:$F$36,$F$41))</f>
        <v>-533.82179022363027</v>
      </c>
      <c r="LCR88" s="294">
        <f>(LCR$87*$B101+SUM($F$8:$F$10)-((LCR$87*$B101+SUM($F$8:$F$10))/$F$11*$F$40)-($F$27*LCR$87/$D$7)-SUM($F$14:$F$26,$F$28:$F$33,$F$35:$F$36,$F$41))</f>
        <v>-533.82179022363027</v>
      </c>
      <c r="LCS88" s="294">
        <f>(LCS$87*$B101+SUM($F$8:$F$10)-((LCS$87*$B101+SUM($F$8:$F$10))/$F$11*$F$40)-($F$27*LCS$87/$D$7)-SUM($F$14:$F$26,$F$28:$F$33,$F$35:$F$36,$F$41))</f>
        <v>-533.82179022363027</v>
      </c>
      <c r="LCT88" s="294">
        <f>(LCT$87*$B101+SUM($F$8:$F$10)-((LCT$87*$B101+SUM($F$8:$F$10))/$F$11*$F$40)-($F$27*LCT$87/$D$7)-SUM($F$14:$F$26,$F$28:$F$33,$F$35:$F$36,$F$41))</f>
        <v>-533.82179022363027</v>
      </c>
      <c r="LCU88" s="294">
        <f>(LCU$87*$B101+SUM($F$8:$F$10)-((LCU$87*$B101+SUM($F$8:$F$10))/$F$11*$F$40)-($F$27*LCU$87/$D$7)-SUM($F$14:$F$26,$F$28:$F$33,$F$35:$F$36,$F$41))</f>
        <v>-533.82179022363027</v>
      </c>
      <c r="LCV88" s="294">
        <f>(LCV$87*$B101+SUM($F$8:$F$10)-((LCV$87*$B101+SUM($F$8:$F$10))/$F$11*$F$40)-($F$27*LCV$87/$D$7)-SUM($F$14:$F$26,$F$28:$F$33,$F$35:$F$36,$F$41))</f>
        <v>-533.82179022363027</v>
      </c>
      <c r="LCW88" s="294">
        <f>(LCW$87*$B101+SUM($F$8:$F$10)-((LCW$87*$B101+SUM($F$8:$F$10))/$F$11*$F$40)-($F$27*LCW$87/$D$7)-SUM($F$14:$F$26,$F$28:$F$33,$F$35:$F$36,$F$41))</f>
        <v>-533.82179022363027</v>
      </c>
      <c r="LCX88" s="294">
        <f>(LCX$87*$B101+SUM($F$8:$F$10)-((LCX$87*$B101+SUM($F$8:$F$10))/$F$11*$F$40)-($F$27*LCX$87/$D$7)-SUM($F$14:$F$26,$F$28:$F$33,$F$35:$F$36,$F$41))</f>
        <v>-533.82179022363027</v>
      </c>
      <c r="LCY88" s="294">
        <f>(LCY$87*$B101+SUM($F$8:$F$10)-((LCY$87*$B101+SUM($F$8:$F$10))/$F$11*$F$40)-($F$27*LCY$87/$D$7)-SUM($F$14:$F$26,$F$28:$F$33,$F$35:$F$36,$F$41))</f>
        <v>-533.82179022363027</v>
      </c>
      <c r="LCZ88" s="294">
        <f>(LCZ$87*$B101+SUM($F$8:$F$10)-((LCZ$87*$B101+SUM($F$8:$F$10))/$F$11*$F$40)-($F$27*LCZ$87/$D$7)-SUM($F$14:$F$26,$F$28:$F$33,$F$35:$F$36,$F$41))</f>
        <v>-533.82179022363027</v>
      </c>
      <c r="LDA88" s="294">
        <f>(LDA$87*$B101+SUM($F$8:$F$10)-((LDA$87*$B101+SUM($F$8:$F$10))/$F$11*$F$40)-($F$27*LDA$87/$D$7)-SUM($F$14:$F$26,$F$28:$F$33,$F$35:$F$36,$F$41))</f>
        <v>-533.82179022363027</v>
      </c>
      <c r="LDB88" s="294">
        <f>(LDB$87*$B101+SUM($F$8:$F$10)-((LDB$87*$B101+SUM($F$8:$F$10))/$F$11*$F$40)-($F$27*LDB$87/$D$7)-SUM($F$14:$F$26,$F$28:$F$33,$F$35:$F$36,$F$41))</f>
        <v>-533.82179022363027</v>
      </c>
      <c r="LDC88" s="294">
        <f>(LDC$87*$B101+SUM($F$8:$F$10)-((LDC$87*$B101+SUM($F$8:$F$10))/$F$11*$F$40)-($F$27*LDC$87/$D$7)-SUM($F$14:$F$26,$F$28:$F$33,$F$35:$F$36,$F$41))</f>
        <v>-533.82179022363027</v>
      </c>
      <c r="LDD88" s="294">
        <f>(LDD$87*$B101+SUM($F$8:$F$10)-((LDD$87*$B101+SUM($F$8:$F$10))/$F$11*$F$40)-($F$27*LDD$87/$D$7)-SUM($F$14:$F$26,$F$28:$F$33,$F$35:$F$36,$F$41))</f>
        <v>-533.82179022363027</v>
      </c>
      <c r="LDE88" s="294">
        <f>(LDE$87*$B101+SUM($F$8:$F$10)-((LDE$87*$B101+SUM($F$8:$F$10))/$F$11*$F$40)-($F$27*LDE$87/$D$7)-SUM($F$14:$F$26,$F$28:$F$33,$F$35:$F$36,$F$41))</f>
        <v>-533.82179022363027</v>
      </c>
      <c r="LDF88" s="294">
        <f>(LDF$87*$B101+SUM($F$8:$F$10)-((LDF$87*$B101+SUM($F$8:$F$10))/$F$11*$F$40)-($F$27*LDF$87/$D$7)-SUM($F$14:$F$26,$F$28:$F$33,$F$35:$F$36,$F$41))</f>
        <v>-533.82179022363027</v>
      </c>
      <c r="LDG88" s="294">
        <f>(LDG$87*$B101+SUM($F$8:$F$10)-((LDG$87*$B101+SUM($F$8:$F$10))/$F$11*$F$40)-($F$27*LDG$87/$D$7)-SUM($F$14:$F$26,$F$28:$F$33,$F$35:$F$36,$F$41))</f>
        <v>-533.82179022363027</v>
      </c>
      <c r="LDH88" s="294">
        <f>(LDH$87*$B101+SUM($F$8:$F$10)-((LDH$87*$B101+SUM($F$8:$F$10))/$F$11*$F$40)-($F$27*LDH$87/$D$7)-SUM($F$14:$F$26,$F$28:$F$33,$F$35:$F$36,$F$41))</f>
        <v>-533.82179022363027</v>
      </c>
      <c r="LDI88" s="294">
        <f>(LDI$87*$B101+SUM($F$8:$F$10)-((LDI$87*$B101+SUM($F$8:$F$10))/$F$11*$F$40)-($F$27*LDI$87/$D$7)-SUM($F$14:$F$26,$F$28:$F$33,$F$35:$F$36,$F$41))</f>
        <v>-533.82179022363027</v>
      </c>
      <c r="LDJ88" s="294">
        <f>(LDJ$87*$B101+SUM($F$8:$F$10)-((LDJ$87*$B101+SUM($F$8:$F$10))/$F$11*$F$40)-($F$27*LDJ$87/$D$7)-SUM($F$14:$F$26,$F$28:$F$33,$F$35:$F$36,$F$41))</f>
        <v>-533.82179022363027</v>
      </c>
      <c r="LDK88" s="294">
        <f>(LDK$87*$B101+SUM($F$8:$F$10)-((LDK$87*$B101+SUM($F$8:$F$10))/$F$11*$F$40)-($F$27*LDK$87/$D$7)-SUM($F$14:$F$26,$F$28:$F$33,$F$35:$F$36,$F$41))</f>
        <v>-533.82179022363027</v>
      </c>
      <c r="LDL88" s="294">
        <f>(LDL$87*$B101+SUM($F$8:$F$10)-((LDL$87*$B101+SUM($F$8:$F$10))/$F$11*$F$40)-($F$27*LDL$87/$D$7)-SUM($F$14:$F$26,$F$28:$F$33,$F$35:$F$36,$F$41))</f>
        <v>-533.82179022363027</v>
      </c>
      <c r="LDM88" s="294">
        <f>(LDM$87*$B101+SUM($F$8:$F$10)-((LDM$87*$B101+SUM($F$8:$F$10))/$F$11*$F$40)-($F$27*LDM$87/$D$7)-SUM($F$14:$F$26,$F$28:$F$33,$F$35:$F$36,$F$41))</f>
        <v>-533.82179022363027</v>
      </c>
      <c r="LDN88" s="294">
        <f>(LDN$87*$B101+SUM($F$8:$F$10)-((LDN$87*$B101+SUM($F$8:$F$10))/$F$11*$F$40)-($F$27*LDN$87/$D$7)-SUM($F$14:$F$26,$F$28:$F$33,$F$35:$F$36,$F$41))</f>
        <v>-533.82179022363027</v>
      </c>
      <c r="LDO88" s="294">
        <f>(LDO$87*$B101+SUM($F$8:$F$10)-((LDO$87*$B101+SUM($F$8:$F$10))/$F$11*$F$40)-($F$27*LDO$87/$D$7)-SUM($F$14:$F$26,$F$28:$F$33,$F$35:$F$36,$F$41))</f>
        <v>-533.82179022363027</v>
      </c>
      <c r="LDP88" s="294">
        <f>(LDP$87*$B101+SUM($F$8:$F$10)-((LDP$87*$B101+SUM($F$8:$F$10))/$F$11*$F$40)-($F$27*LDP$87/$D$7)-SUM($F$14:$F$26,$F$28:$F$33,$F$35:$F$36,$F$41))</f>
        <v>-533.82179022363027</v>
      </c>
      <c r="LDQ88" s="294">
        <f>(LDQ$87*$B101+SUM($F$8:$F$10)-((LDQ$87*$B101+SUM($F$8:$F$10))/$F$11*$F$40)-($F$27*LDQ$87/$D$7)-SUM($F$14:$F$26,$F$28:$F$33,$F$35:$F$36,$F$41))</f>
        <v>-533.82179022363027</v>
      </c>
      <c r="LDR88" s="294">
        <f>(LDR$87*$B101+SUM($F$8:$F$10)-((LDR$87*$B101+SUM($F$8:$F$10))/$F$11*$F$40)-($F$27*LDR$87/$D$7)-SUM($F$14:$F$26,$F$28:$F$33,$F$35:$F$36,$F$41))</f>
        <v>-533.82179022363027</v>
      </c>
      <c r="LDS88" s="294">
        <f>(LDS$87*$B101+SUM($F$8:$F$10)-((LDS$87*$B101+SUM($F$8:$F$10))/$F$11*$F$40)-($F$27*LDS$87/$D$7)-SUM($F$14:$F$26,$F$28:$F$33,$F$35:$F$36,$F$41))</f>
        <v>-533.82179022363027</v>
      </c>
      <c r="LDT88" s="294">
        <f>(LDT$87*$B101+SUM($F$8:$F$10)-((LDT$87*$B101+SUM($F$8:$F$10))/$F$11*$F$40)-($F$27*LDT$87/$D$7)-SUM($F$14:$F$26,$F$28:$F$33,$F$35:$F$36,$F$41))</f>
        <v>-533.82179022363027</v>
      </c>
      <c r="LDU88" s="294">
        <f>(LDU$87*$B101+SUM($F$8:$F$10)-((LDU$87*$B101+SUM($F$8:$F$10))/$F$11*$F$40)-($F$27*LDU$87/$D$7)-SUM($F$14:$F$26,$F$28:$F$33,$F$35:$F$36,$F$41))</f>
        <v>-533.82179022363027</v>
      </c>
      <c r="LDV88" s="294">
        <f>(LDV$87*$B101+SUM($F$8:$F$10)-((LDV$87*$B101+SUM($F$8:$F$10))/$F$11*$F$40)-($F$27*LDV$87/$D$7)-SUM($F$14:$F$26,$F$28:$F$33,$F$35:$F$36,$F$41))</f>
        <v>-533.82179022363027</v>
      </c>
      <c r="LDW88" s="294">
        <f>(LDW$87*$B101+SUM($F$8:$F$10)-((LDW$87*$B101+SUM($F$8:$F$10))/$F$11*$F$40)-($F$27*LDW$87/$D$7)-SUM($F$14:$F$26,$F$28:$F$33,$F$35:$F$36,$F$41))</f>
        <v>-533.82179022363027</v>
      </c>
      <c r="LDX88" s="294">
        <f>(LDX$87*$B101+SUM($F$8:$F$10)-((LDX$87*$B101+SUM($F$8:$F$10))/$F$11*$F$40)-($F$27*LDX$87/$D$7)-SUM($F$14:$F$26,$F$28:$F$33,$F$35:$F$36,$F$41))</f>
        <v>-533.82179022363027</v>
      </c>
      <c r="LDY88" s="294">
        <f>(LDY$87*$B101+SUM($F$8:$F$10)-((LDY$87*$B101+SUM($F$8:$F$10))/$F$11*$F$40)-($F$27*LDY$87/$D$7)-SUM($F$14:$F$26,$F$28:$F$33,$F$35:$F$36,$F$41))</f>
        <v>-533.82179022363027</v>
      </c>
      <c r="LDZ88" s="294">
        <f>(LDZ$87*$B101+SUM($F$8:$F$10)-((LDZ$87*$B101+SUM($F$8:$F$10))/$F$11*$F$40)-($F$27*LDZ$87/$D$7)-SUM($F$14:$F$26,$F$28:$F$33,$F$35:$F$36,$F$41))</f>
        <v>-533.82179022363027</v>
      </c>
      <c r="LEA88" s="294">
        <f>(LEA$87*$B101+SUM($F$8:$F$10)-((LEA$87*$B101+SUM($F$8:$F$10))/$F$11*$F$40)-($F$27*LEA$87/$D$7)-SUM($F$14:$F$26,$F$28:$F$33,$F$35:$F$36,$F$41))</f>
        <v>-533.82179022363027</v>
      </c>
      <c r="LEB88" s="294">
        <f>(LEB$87*$B101+SUM($F$8:$F$10)-((LEB$87*$B101+SUM($F$8:$F$10))/$F$11*$F$40)-($F$27*LEB$87/$D$7)-SUM($F$14:$F$26,$F$28:$F$33,$F$35:$F$36,$F$41))</f>
        <v>-533.82179022363027</v>
      </c>
      <c r="LEC88" s="294">
        <f>(LEC$87*$B101+SUM($F$8:$F$10)-((LEC$87*$B101+SUM($F$8:$F$10))/$F$11*$F$40)-($F$27*LEC$87/$D$7)-SUM($F$14:$F$26,$F$28:$F$33,$F$35:$F$36,$F$41))</f>
        <v>-533.82179022363027</v>
      </c>
      <c r="LED88" s="294">
        <f>(LED$87*$B101+SUM($F$8:$F$10)-((LED$87*$B101+SUM($F$8:$F$10))/$F$11*$F$40)-($F$27*LED$87/$D$7)-SUM($F$14:$F$26,$F$28:$F$33,$F$35:$F$36,$F$41))</f>
        <v>-533.82179022363027</v>
      </c>
      <c r="LEE88" s="294">
        <f>(LEE$87*$B101+SUM($F$8:$F$10)-((LEE$87*$B101+SUM($F$8:$F$10))/$F$11*$F$40)-($F$27*LEE$87/$D$7)-SUM($F$14:$F$26,$F$28:$F$33,$F$35:$F$36,$F$41))</f>
        <v>-533.82179022363027</v>
      </c>
      <c r="LEF88" s="294">
        <f>(LEF$87*$B101+SUM($F$8:$F$10)-((LEF$87*$B101+SUM($F$8:$F$10))/$F$11*$F$40)-($F$27*LEF$87/$D$7)-SUM($F$14:$F$26,$F$28:$F$33,$F$35:$F$36,$F$41))</f>
        <v>-533.82179022363027</v>
      </c>
      <c r="LEG88" s="294">
        <f>(LEG$87*$B101+SUM($F$8:$F$10)-((LEG$87*$B101+SUM($F$8:$F$10))/$F$11*$F$40)-($F$27*LEG$87/$D$7)-SUM($F$14:$F$26,$F$28:$F$33,$F$35:$F$36,$F$41))</f>
        <v>-533.82179022363027</v>
      </c>
      <c r="LEH88" s="294">
        <f>(LEH$87*$B101+SUM($F$8:$F$10)-((LEH$87*$B101+SUM($F$8:$F$10))/$F$11*$F$40)-($F$27*LEH$87/$D$7)-SUM($F$14:$F$26,$F$28:$F$33,$F$35:$F$36,$F$41))</f>
        <v>-533.82179022363027</v>
      </c>
      <c r="LEI88" s="294">
        <f>(LEI$87*$B101+SUM($F$8:$F$10)-((LEI$87*$B101+SUM($F$8:$F$10))/$F$11*$F$40)-($F$27*LEI$87/$D$7)-SUM($F$14:$F$26,$F$28:$F$33,$F$35:$F$36,$F$41))</f>
        <v>-533.82179022363027</v>
      </c>
      <c r="LEJ88" s="294">
        <f>(LEJ$87*$B101+SUM($F$8:$F$10)-((LEJ$87*$B101+SUM($F$8:$F$10))/$F$11*$F$40)-($F$27*LEJ$87/$D$7)-SUM($F$14:$F$26,$F$28:$F$33,$F$35:$F$36,$F$41))</f>
        <v>-533.82179022363027</v>
      </c>
      <c r="LEK88" s="294">
        <f>(LEK$87*$B101+SUM($F$8:$F$10)-((LEK$87*$B101+SUM($F$8:$F$10))/$F$11*$F$40)-($F$27*LEK$87/$D$7)-SUM($F$14:$F$26,$F$28:$F$33,$F$35:$F$36,$F$41))</f>
        <v>-533.82179022363027</v>
      </c>
      <c r="LEL88" s="294">
        <f>(LEL$87*$B101+SUM($F$8:$F$10)-((LEL$87*$B101+SUM($F$8:$F$10))/$F$11*$F$40)-($F$27*LEL$87/$D$7)-SUM($F$14:$F$26,$F$28:$F$33,$F$35:$F$36,$F$41))</f>
        <v>-533.82179022363027</v>
      </c>
      <c r="LEM88" s="294">
        <f>(LEM$87*$B101+SUM($F$8:$F$10)-((LEM$87*$B101+SUM($F$8:$F$10))/$F$11*$F$40)-($F$27*LEM$87/$D$7)-SUM($F$14:$F$26,$F$28:$F$33,$F$35:$F$36,$F$41))</f>
        <v>-533.82179022363027</v>
      </c>
      <c r="LEN88" s="294">
        <f>(LEN$87*$B101+SUM($F$8:$F$10)-((LEN$87*$B101+SUM($F$8:$F$10))/$F$11*$F$40)-($F$27*LEN$87/$D$7)-SUM($F$14:$F$26,$F$28:$F$33,$F$35:$F$36,$F$41))</f>
        <v>-533.82179022363027</v>
      </c>
      <c r="LEO88" s="294">
        <f>(LEO$87*$B101+SUM($F$8:$F$10)-((LEO$87*$B101+SUM($F$8:$F$10))/$F$11*$F$40)-($F$27*LEO$87/$D$7)-SUM($F$14:$F$26,$F$28:$F$33,$F$35:$F$36,$F$41))</f>
        <v>-533.82179022363027</v>
      </c>
      <c r="LEP88" s="294">
        <f>(LEP$87*$B101+SUM($F$8:$F$10)-((LEP$87*$B101+SUM($F$8:$F$10))/$F$11*$F$40)-($F$27*LEP$87/$D$7)-SUM($F$14:$F$26,$F$28:$F$33,$F$35:$F$36,$F$41))</f>
        <v>-533.82179022363027</v>
      </c>
      <c r="LEQ88" s="294">
        <f>(LEQ$87*$B101+SUM($F$8:$F$10)-((LEQ$87*$B101+SUM($F$8:$F$10))/$F$11*$F$40)-($F$27*LEQ$87/$D$7)-SUM($F$14:$F$26,$F$28:$F$33,$F$35:$F$36,$F$41))</f>
        <v>-533.82179022363027</v>
      </c>
      <c r="LER88" s="294">
        <f>(LER$87*$B101+SUM($F$8:$F$10)-((LER$87*$B101+SUM($F$8:$F$10))/$F$11*$F$40)-($F$27*LER$87/$D$7)-SUM($F$14:$F$26,$F$28:$F$33,$F$35:$F$36,$F$41))</f>
        <v>-533.82179022363027</v>
      </c>
      <c r="LES88" s="294">
        <f>(LES$87*$B101+SUM($F$8:$F$10)-((LES$87*$B101+SUM($F$8:$F$10))/$F$11*$F$40)-($F$27*LES$87/$D$7)-SUM($F$14:$F$26,$F$28:$F$33,$F$35:$F$36,$F$41))</f>
        <v>-533.82179022363027</v>
      </c>
      <c r="LET88" s="294">
        <f>(LET$87*$B101+SUM($F$8:$F$10)-((LET$87*$B101+SUM($F$8:$F$10))/$F$11*$F$40)-($F$27*LET$87/$D$7)-SUM($F$14:$F$26,$F$28:$F$33,$F$35:$F$36,$F$41))</f>
        <v>-533.82179022363027</v>
      </c>
      <c r="LEU88" s="294">
        <f>(LEU$87*$B101+SUM($F$8:$F$10)-((LEU$87*$B101+SUM($F$8:$F$10))/$F$11*$F$40)-($F$27*LEU$87/$D$7)-SUM($F$14:$F$26,$F$28:$F$33,$F$35:$F$36,$F$41))</f>
        <v>-533.82179022363027</v>
      </c>
      <c r="LEV88" s="294">
        <f>(LEV$87*$B101+SUM($F$8:$F$10)-((LEV$87*$B101+SUM($F$8:$F$10))/$F$11*$F$40)-($F$27*LEV$87/$D$7)-SUM($F$14:$F$26,$F$28:$F$33,$F$35:$F$36,$F$41))</f>
        <v>-533.82179022363027</v>
      </c>
      <c r="LEW88" s="294">
        <f>(LEW$87*$B101+SUM($F$8:$F$10)-((LEW$87*$B101+SUM($F$8:$F$10))/$F$11*$F$40)-($F$27*LEW$87/$D$7)-SUM($F$14:$F$26,$F$28:$F$33,$F$35:$F$36,$F$41))</f>
        <v>-533.82179022363027</v>
      </c>
      <c r="LEX88" s="294">
        <f>(LEX$87*$B101+SUM($F$8:$F$10)-((LEX$87*$B101+SUM($F$8:$F$10))/$F$11*$F$40)-($F$27*LEX$87/$D$7)-SUM($F$14:$F$26,$F$28:$F$33,$F$35:$F$36,$F$41))</f>
        <v>-533.82179022363027</v>
      </c>
      <c r="LEY88" s="294">
        <f>(LEY$87*$B101+SUM($F$8:$F$10)-((LEY$87*$B101+SUM($F$8:$F$10))/$F$11*$F$40)-($F$27*LEY$87/$D$7)-SUM($F$14:$F$26,$F$28:$F$33,$F$35:$F$36,$F$41))</f>
        <v>-533.82179022363027</v>
      </c>
      <c r="LEZ88" s="294">
        <f>(LEZ$87*$B101+SUM($F$8:$F$10)-((LEZ$87*$B101+SUM($F$8:$F$10))/$F$11*$F$40)-($F$27*LEZ$87/$D$7)-SUM($F$14:$F$26,$F$28:$F$33,$F$35:$F$36,$F$41))</f>
        <v>-533.82179022363027</v>
      </c>
      <c r="LFA88" s="294">
        <f>(LFA$87*$B101+SUM($F$8:$F$10)-((LFA$87*$B101+SUM($F$8:$F$10))/$F$11*$F$40)-($F$27*LFA$87/$D$7)-SUM($F$14:$F$26,$F$28:$F$33,$F$35:$F$36,$F$41))</f>
        <v>-533.82179022363027</v>
      </c>
      <c r="LFB88" s="294">
        <f>(LFB$87*$B101+SUM($F$8:$F$10)-((LFB$87*$B101+SUM($F$8:$F$10))/$F$11*$F$40)-($F$27*LFB$87/$D$7)-SUM($F$14:$F$26,$F$28:$F$33,$F$35:$F$36,$F$41))</f>
        <v>-533.82179022363027</v>
      </c>
      <c r="LFC88" s="294">
        <f>(LFC$87*$B101+SUM($F$8:$F$10)-((LFC$87*$B101+SUM($F$8:$F$10))/$F$11*$F$40)-($F$27*LFC$87/$D$7)-SUM($F$14:$F$26,$F$28:$F$33,$F$35:$F$36,$F$41))</f>
        <v>-533.82179022363027</v>
      </c>
      <c r="LFD88" s="294">
        <f>(LFD$87*$B101+SUM($F$8:$F$10)-((LFD$87*$B101+SUM($F$8:$F$10))/$F$11*$F$40)-($F$27*LFD$87/$D$7)-SUM($F$14:$F$26,$F$28:$F$33,$F$35:$F$36,$F$41))</f>
        <v>-533.82179022363027</v>
      </c>
      <c r="LFE88" s="294">
        <f>(LFE$87*$B101+SUM($F$8:$F$10)-((LFE$87*$B101+SUM($F$8:$F$10))/$F$11*$F$40)-($F$27*LFE$87/$D$7)-SUM($F$14:$F$26,$F$28:$F$33,$F$35:$F$36,$F$41))</f>
        <v>-533.82179022363027</v>
      </c>
      <c r="LFF88" s="294">
        <f>(LFF$87*$B101+SUM($F$8:$F$10)-((LFF$87*$B101+SUM($F$8:$F$10))/$F$11*$F$40)-($F$27*LFF$87/$D$7)-SUM($F$14:$F$26,$F$28:$F$33,$F$35:$F$36,$F$41))</f>
        <v>-533.82179022363027</v>
      </c>
      <c r="LFG88" s="294">
        <f>(LFG$87*$B101+SUM($F$8:$F$10)-((LFG$87*$B101+SUM($F$8:$F$10))/$F$11*$F$40)-($F$27*LFG$87/$D$7)-SUM($F$14:$F$26,$F$28:$F$33,$F$35:$F$36,$F$41))</f>
        <v>-533.82179022363027</v>
      </c>
      <c r="LFH88" s="294">
        <f>(LFH$87*$B101+SUM($F$8:$F$10)-((LFH$87*$B101+SUM($F$8:$F$10))/$F$11*$F$40)-($F$27*LFH$87/$D$7)-SUM($F$14:$F$26,$F$28:$F$33,$F$35:$F$36,$F$41))</f>
        <v>-533.82179022363027</v>
      </c>
      <c r="LFI88" s="294">
        <f>(LFI$87*$B101+SUM($F$8:$F$10)-((LFI$87*$B101+SUM($F$8:$F$10))/$F$11*$F$40)-($F$27*LFI$87/$D$7)-SUM($F$14:$F$26,$F$28:$F$33,$F$35:$F$36,$F$41))</f>
        <v>-533.82179022363027</v>
      </c>
      <c r="LFJ88" s="294">
        <f>(LFJ$87*$B101+SUM($F$8:$F$10)-((LFJ$87*$B101+SUM($F$8:$F$10))/$F$11*$F$40)-($F$27*LFJ$87/$D$7)-SUM($F$14:$F$26,$F$28:$F$33,$F$35:$F$36,$F$41))</f>
        <v>-533.82179022363027</v>
      </c>
      <c r="LFK88" s="294">
        <f>(LFK$87*$B101+SUM($F$8:$F$10)-((LFK$87*$B101+SUM($F$8:$F$10))/$F$11*$F$40)-($F$27*LFK$87/$D$7)-SUM($F$14:$F$26,$F$28:$F$33,$F$35:$F$36,$F$41))</f>
        <v>-533.82179022363027</v>
      </c>
      <c r="LFL88" s="294">
        <f>(LFL$87*$B101+SUM($F$8:$F$10)-((LFL$87*$B101+SUM($F$8:$F$10))/$F$11*$F$40)-($F$27*LFL$87/$D$7)-SUM($F$14:$F$26,$F$28:$F$33,$F$35:$F$36,$F$41))</f>
        <v>-533.82179022363027</v>
      </c>
      <c r="LFM88" s="294">
        <f>(LFM$87*$B101+SUM($F$8:$F$10)-((LFM$87*$B101+SUM($F$8:$F$10))/$F$11*$F$40)-($F$27*LFM$87/$D$7)-SUM($F$14:$F$26,$F$28:$F$33,$F$35:$F$36,$F$41))</f>
        <v>-533.82179022363027</v>
      </c>
      <c r="LFN88" s="294">
        <f>(LFN$87*$B101+SUM($F$8:$F$10)-((LFN$87*$B101+SUM($F$8:$F$10))/$F$11*$F$40)-($F$27*LFN$87/$D$7)-SUM($F$14:$F$26,$F$28:$F$33,$F$35:$F$36,$F$41))</f>
        <v>-533.82179022363027</v>
      </c>
      <c r="LFO88" s="294">
        <f>(LFO$87*$B101+SUM($F$8:$F$10)-((LFO$87*$B101+SUM($F$8:$F$10))/$F$11*$F$40)-($F$27*LFO$87/$D$7)-SUM($F$14:$F$26,$F$28:$F$33,$F$35:$F$36,$F$41))</f>
        <v>-533.82179022363027</v>
      </c>
      <c r="LFP88" s="294">
        <f>(LFP$87*$B101+SUM($F$8:$F$10)-((LFP$87*$B101+SUM($F$8:$F$10))/$F$11*$F$40)-($F$27*LFP$87/$D$7)-SUM($F$14:$F$26,$F$28:$F$33,$F$35:$F$36,$F$41))</f>
        <v>-533.82179022363027</v>
      </c>
      <c r="LFQ88" s="294">
        <f>(LFQ$87*$B101+SUM($F$8:$F$10)-((LFQ$87*$B101+SUM($F$8:$F$10))/$F$11*$F$40)-($F$27*LFQ$87/$D$7)-SUM($F$14:$F$26,$F$28:$F$33,$F$35:$F$36,$F$41))</f>
        <v>-533.82179022363027</v>
      </c>
      <c r="LFR88" s="294">
        <f>(LFR$87*$B101+SUM($F$8:$F$10)-((LFR$87*$B101+SUM($F$8:$F$10))/$F$11*$F$40)-($F$27*LFR$87/$D$7)-SUM($F$14:$F$26,$F$28:$F$33,$F$35:$F$36,$F$41))</f>
        <v>-533.82179022363027</v>
      </c>
      <c r="LFS88" s="294">
        <f>(LFS$87*$B101+SUM($F$8:$F$10)-((LFS$87*$B101+SUM($F$8:$F$10))/$F$11*$F$40)-($F$27*LFS$87/$D$7)-SUM($F$14:$F$26,$F$28:$F$33,$F$35:$F$36,$F$41))</f>
        <v>-533.82179022363027</v>
      </c>
      <c r="LFT88" s="294">
        <f>(LFT$87*$B101+SUM($F$8:$F$10)-((LFT$87*$B101+SUM($F$8:$F$10))/$F$11*$F$40)-($F$27*LFT$87/$D$7)-SUM($F$14:$F$26,$F$28:$F$33,$F$35:$F$36,$F$41))</f>
        <v>-533.82179022363027</v>
      </c>
      <c r="LFU88" s="294">
        <f>(LFU$87*$B101+SUM($F$8:$F$10)-((LFU$87*$B101+SUM($F$8:$F$10))/$F$11*$F$40)-($F$27*LFU$87/$D$7)-SUM($F$14:$F$26,$F$28:$F$33,$F$35:$F$36,$F$41))</f>
        <v>-533.82179022363027</v>
      </c>
      <c r="LFV88" s="294">
        <f>(LFV$87*$B101+SUM($F$8:$F$10)-((LFV$87*$B101+SUM($F$8:$F$10))/$F$11*$F$40)-($F$27*LFV$87/$D$7)-SUM($F$14:$F$26,$F$28:$F$33,$F$35:$F$36,$F$41))</f>
        <v>-533.82179022363027</v>
      </c>
      <c r="LFW88" s="294">
        <f>(LFW$87*$B101+SUM($F$8:$F$10)-((LFW$87*$B101+SUM($F$8:$F$10))/$F$11*$F$40)-($F$27*LFW$87/$D$7)-SUM($F$14:$F$26,$F$28:$F$33,$F$35:$F$36,$F$41))</f>
        <v>-533.82179022363027</v>
      </c>
      <c r="LFX88" s="294">
        <f>(LFX$87*$B101+SUM($F$8:$F$10)-((LFX$87*$B101+SUM($F$8:$F$10))/$F$11*$F$40)-($F$27*LFX$87/$D$7)-SUM($F$14:$F$26,$F$28:$F$33,$F$35:$F$36,$F$41))</f>
        <v>-533.82179022363027</v>
      </c>
      <c r="LFY88" s="294">
        <f>(LFY$87*$B101+SUM($F$8:$F$10)-((LFY$87*$B101+SUM($F$8:$F$10))/$F$11*$F$40)-($F$27*LFY$87/$D$7)-SUM($F$14:$F$26,$F$28:$F$33,$F$35:$F$36,$F$41))</f>
        <v>-533.82179022363027</v>
      </c>
      <c r="LFZ88" s="294">
        <f>(LFZ$87*$B101+SUM($F$8:$F$10)-((LFZ$87*$B101+SUM($F$8:$F$10))/$F$11*$F$40)-($F$27*LFZ$87/$D$7)-SUM($F$14:$F$26,$F$28:$F$33,$F$35:$F$36,$F$41))</f>
        <v>-533.82179022363027</v>
      </c>
      <c r="LGA88" s="294">
        <f>(LGA$87*$B101+SUM($F$8:$F$10)-((LGA$87*$B101+SUM($F$8:$F$10))/$F$11*$F$40)-($F$27*LGA$87/$D$7)-SUM($F$14:$F$26,$F$28:$F$33,$F$35:$F$36,$F$41))</f>
        <v>-533.82179022363027</v>
      </c>
      <c r="LGB88" s="294">
        <f>(LGB$87*$B101+SUM($F$8:$F$10)-((LGB$87*$B101+SUM($F$8:$F$10))/$F$11*$F$40)-($F$27*LGB$87/$D$7)-SUM($F$14:$F$26,$F$28:$F$33,$F$35:$F$36,$F$41))</f>
        <v>-533.82179022363027</v>
      </c>
      <c r="LGC88" s="294">
        <f>(LGC$87*$B101+SUM($F$8:$F$10)-((LGC$87*$B101+SUM($F$8:$F$10))/$F$11*$F$40)-($F$27*LGC$87/$D$7)-SUM($F$14:$F$26,$F$28:$F$33,$F$35:$F$36,$F$41))</f>
        <v>-533.82179022363027</v>
      </c>
      <c r="LGD88" s="294">
        <f>(LGD$87*$B101+SUM($F$8:$F$10)-((LGD$87*$B101+SUM($F$8:$F$10))/$F$11*$F$40)-($F$27*LGD$87/$D$7)-SUM($F$14:$F$26,$F$28:$F$33,$F$35:$F$36,$F$41))</f>
        <v>-533.82179022363027</v>
      </c>
      <c r="LGE88" s="294">
        <f>(LGE$87*$B101+SUM($F$8:$F$10)-((LGE$87*$B101+SUM($F$8:$F$10))/$F$11*$F$40)-($F$27*LGE$87/$D$7)-SUM($F$14:$F$26,$F$28:$F$33,$F$35:$F$36,$F$41))</f>
        <v>-533.82179022363027</v>
      </c>
      <c r="LGF88" s="294">
        <f>(LGF$87*$B101+SUM($F$8:$F$10)-((LGF$87*$B101+SUM($F$8:$F$10))/$F$11*$F$40)-($F$27*LGF$87/$D$7)-SUM($F$14:$F$26,$F$28:$F$33,$F$35:$F$36,$F$41))</f>
        <v>-533.82179022363027</v>
      </c>
      <c r="LGG88" s="294">
        <f>(LGG$87*$B101+SUM($F$8:$F$10)-((LGG$87*$B101+SUM($F$8:$F$10))/$F$11*$F$40)-($F$27*LGG$87/$D$7)-SUM($F$14:$F$26,$F$28:$F$33,$F$35:$F$36,$F$41))</f>
        <v>-533.82179022363027</v>
      </c>
      <c r="LGH88" s="294">
        <f>(LGH$87*$B101+SUM($F$8:$F$10)-((LGH$87*$B101+SUM($F$8:$F$10))/$F$11*$F$40)-($F$27*LGH$87/$D$7)-SUM($F$14:$F$26,$F$28:$F$33,$F$35:$F$36,$F$41))</f>
        <v>-533.82179022363027</v>
      </c>
      <c r="LGI88" s="294">
        <f>(LGI$87*$B101+SUM($F$8:$F$10)-((LGI$87*$B101+SUM($F$8:$F$10))/$F$11*$F$40)-($F$27*LGI$87/$D$7)-SUM($F$14:$F$26,$F$28:$F$33,$F$35:$F$36,$F$41))</f>
        <v>-533.82179022363027</v>
      </c>
      <c r="LGJ88" s="294">
        <f>(LGJ$87*$B101+SUM($F$8:$F$10)-((LGJ$87*$B101+SUM($F$8:$F$10))/$F$11*$F$40)-($F$27*LGJ$87/$D$7)-SUM($F$14:$F$26,$F$28:$F$33,$F$35:$F$36,$F$41))</f>
        <v>-533.82179022363027</v>
      </c>
      <c r="LGK88" s="294">
        <f>(LGK$87*$B101+SUM($F$8:$F$10)-((LGK$87*$B101+SUM($F$8:$F$10))/$F$11*$F$40)-($F$27*LGK$87/$D$7)-SUM($F$14:$F$26,$F$28:$F$33,$F$35:$F$36,$F$41))</f>
        <v>-533.82179022363027</v>
      </c>
      <c r="LGL88" s="294">
        <f>(LGL$87*$B101+SUM($F$8:$F$10)-((LGL$87*$B101+SUM($F$8:$F$10))/$F$11*$F$40)-($F$27*LGL$87/$D$7)-SUM($F$14:$F$26,$F$28:$F$33,$F$35:$F$36,$F$41))</f>
        <v>-533.82179022363027</v>
      </c>
      <c r="LGM88" s="294">
        <f>(LGM$87*$B101+SUM($F$8:$F$10)-((LGM$87*$B101+SUM($F$8:$F$10))/$F$11*$F$40)-($F$27*LGM$87/$D$7)-SUM($F$14:$F$26,$F$28:$F$33,$F$35:$F$36,$F$41))</f>
        <v>-533.82179022363027</v>
      </c>
      <c r="LGN88" s="294">
        <f>(LGN$87*$B101+SUM($F$8:$F$10)-((LGN$87*$B101+SUM($F$8:$F$10))/$F$11*$F$40)-($F$27*LGN$87/$D$7)-SUM($F$14:$F$26,$F$28:$F$33,$F$35:$F$36,$F$41))</f>
        <v>-533.82179022363027</v>
      </c>
      <c r="LGO88" s="294">
        <f>(LGO$87*$B101+SUM($F$8:$F$10)-((LGO$87*$B101+SUM($F$8:$F$10))/$F$11*$F$40)-($F$27*LGO$87/$D$7)-SUM($F$14:$F$26,$F$28:$F$33,$F$35:$F$36,$F$41))</f>
        <v>-533.82179022363027</v>
      </c>
      <c r="LGP88" s="294">
        <f>(LGP$87*$B101+SUM($F$8:$F$10)-((LGP$87*$B101+SUM($F$8:$F$10))/$F$11*$F$40)-($F$27*LGP$87/$D$7)-SUM($F$14:$F$26,$F$28:$F$33,$F$35:$F$36,$F$41))</f>
        <v>-533.82179022363027</v>
      </c>
      <c r="LGQ88" s="294">
        <f>(LGQ$87*$B101+SUM($F$8:$F$10)-((LGQ$87*$B101+SUM($F$8:$F$10))/$F$11*$F$40)-($F$27*LGQ$87/$D$7)-SUM($F$14:$F$26,$F$28:$F$33,$F$35:$F$36,$F$41))</f>
        <v>-533.82179022363027</v>
      </c>
      <c r="LGR88" s="294">
        <f>(LGR$87*$B101+SUM($F$8:$F$10)-((LGR$87*$B101+SUM($F$8:$F$10))/$F$11*$F$40)-($F$27*LGR$87/$D$7)-SUM($F$14:$F$26,$F$28:$F$33,$F$35:$F$36,$F$41))</f>
        <v>-533.82179022363027</v>
      </c>
      <c r="LGS88" s="294">
        <f>(LGS$87*$B101+SUM($F$8:$F$10)-((LGS$87*$B101+SUM($F$8:$F$10))/$F$11*$F$40)-($F$27*LGS$87/$D$7)-SUM($F$14:$F$26,$F$28:$F$33,$F$35:$F$36,$F$41))</f>
        <v>-533.82179022363027</v>
      </c>
      <c r="LGT88" s="294">
        <f>(LGT$87*$B101+SUM($F$8:$F$10)-((LGT$87*$B101+SUM($F$8:$F$10))/$F$11*$F$40)-($F$27*LGT$87/$D$7)-SUM($F$14:$F$26,$F$28:$F$33,$F$35:$F$36,$F$41))</f>
        <v>-533.82179022363027</v>
      </c>
      <c r="LGU88" s="294">
        <f>(LGU$87*$B101+SUM($F$8:$F$10)-((LGU$87*$B101+SUM($F$8:$F$10))/$F$11*$F$40)-($F$27*LGU$87/$D$7)-SUM($F$14:$F$26,$F$28:$F$33,$F$35:$F$36,$F$41))</f>
        <v>-533.82179022363027</v>
      </c>
      <c r="LGV88" s="294">
        <f>(LGV$87*$B101+SUM($F$8:$F$10)-((LGV$87*$B101+SUM($F$8:$F$10))/$F$11*$F$40)-($F$27*LGV$87/$D$7)-SUM($F$14:$F$26,$F$28:$F$33,$F$35:$F$36,$F$41))</f>
        <v>-533.82179022363027</v>
      </c>
      <c r="LGW88" s="294">
        <f>(LGW$87*$B101+SUM($F$8:$F$10)-((LGW$87*$B101+SUM($F$8:$F$10))/$F$11*$F$40)-($F$27*LGW$87/$D$7)-SUM($F$14:$F$26,$F$28:$F$33,$F$35:$F$36,$F$41))</f>
        <v>-533.82179022363027</v>
      </c>
      <c r="LGX88" s="294">
        <f>(LGX$87*$B101+SUM($F$8:$F$10)-((LGX$87*$B101+SUM($F$8:$F$10))/$F$11*$F$40)-($F$27*LGX$87/$D$7)-SUM($F$14:$F$26,$F$28:$F$33,$F$35:$F$36,$F$41))</f>
        <v>-533.82179022363027</v>
      </c>
      <c r="LGY88" s="294">
        <f>(LGY$87*$B101+SUM($F$8:$F$10)-((LGY$87*$B101+SUM($F$8:$F$10))/$F$11*$F$40)-($F$27*LGY$87/$D$7)-SUM($F$14:$F$26,$F$28:$F$33,$F$35:$F$36,$F$41))</f>
        <v>-533.82179022363027</v>
      </c>
      <c r="LGZ88" s="294">
        <f>(LGZ$87*$B101+SUM($F$8:$F$10)-((LGZ$87*$B101+SUM($F$8:$F$10))/$F$11*$F$40)-($F$27*LGZ$87/$D$7)-SUM($F$14:$F$26,$F$28:$F$33,$F$35:$F$36,$F$41))</f>
        <v>-533.82179022363027</v>
      </c>
      <c r="LHA88" s="294">
        <f>(LHA$87*$B101+SUM($F$8:$F$10)-((LHA$87*$B101+SUM($F$8:$F$10))/$F$11*$F$40)-($F$27*LHA$87/$D$7)-SUM($F$14:$F$26,$F$28:$F$33,$F$35:$F$36,$F$41))</f>
        <v>-533.82179022363027</v>
      </c>
      <c r="LHB88" s="294">
        <f>(LHB$87*$B101+SUM($F$8:$F$10)-((LHB$87*$B101+SUM($F$8:$F$10))/$F$11*$F$40)-($F$27*LHB$87/$D$7)-SUM($F$14:$F$26,$F$28:$F$33,$F$35:$F$36,$F$41))</f>
        <v>-533.82179022363027</v>
      </c>
      <c r="LHC88" s="294">
        <f>(LHC$87*$B101+SUM($F$8:$F$10)-((LHC$87*$B101+SUM($F$8:$F$10))/$F$11*$F$40)-($F$27*LHC$87/$D$7)-SUM($F$14:$F$26,$F$28:$F$33,$F$35:$F$36,$F$41))</f>
        <v>-533.82179022363027</v>
      </c>
      <c r="LHD88" s="294">
        <f>(LHD$87*$B101+SUM($F$8:$F$10)-((LHD$87*$B101+SUM($F$8:$F$10))/$F$11*$F$40)-($F$27*LHD$87/$D$7)-SUM($F$14:$F$26,$F$28:$F$33,$F$35:$F$36,$F$41))</f>
        <v>-533.82179022363027</v>
      </c>
      <c r="LHE88" s="294">
        <f>(LHE$87*$B101+SUM($F$8:$F$10)-((LHE$87*$B101+SUM($F$8:$F$10))/$F$11*$F$40)-($F$27*LHE$87/$D$7)-SUM($F$14:$F$26,$F$28:$F$33,$F$35:$F$36,$F$41))</f>
        <v>-533.82179022363027</v>
      </c>
      <c r="LHF88" s="294">
        <f>(LHF$87*$B101+SUM($F$8:$F$10)-((LHF$87*$B101+SUM($F$8:$F$10))/$F$11*$F$40)-($F$27*LHF$87/$D$7)-SUM($F$14:$F$26,$F$28:$F$33,$F$35:$F$36,$F$41))</f>
        <v>-533.82179022363027</v>
      </c>
      <c r="LHG88" s="294">
        <f>(LHG$87*$B101+SUM($F$8:$F$10)-((LHG$87*$B101+SUM($F$8:$F$10))/$F$11*$F$40)-($F$27*LHG$87/$D$7)-SUM($F$14:$F$26,$F$28:$F$33,$F$35:$F$36,$F$41))</f>
        <v>-533.82179022363027</v>
      </c>
      <c r="LHH88" s="294">
        <f>(LHH$87*$B101+SUM($F$8:$F$10)-((LHH$87*$B101+SUM($F$8:$F$10))/$F$11*$F$40)-($F$27*LHH$87/$D$7)-SUM($F$14:$F$26,$F$28:$F$33,$F$35:$F$36,$F$41))</f>
        <v>-533.82179022363027</v>
      </c>
      <c r="LHI88" s="294">
        <f>(LHI$87*$B101+SUM($F$8:$F$10)-((LHI$87*$B101+SUM($F$8:$F$10))/$F$11*$F$40)-($F$27*LHI$87/$D$7)-SUM($F$14:$F$26,$F$28:$F$33,$F$35:$F$36,$F$41))</f>
        <v>-533.82179022363027</v>
      </c>
      <c r="LHJ88" s="294">
        <f>(LHJ$87*$B101+SUM($F$8:$F$10)-((LHJ$87*$B101+SUM($F$8:$F$10))/$F$11*$F$40)-($F$27*LHJ$87/$D$7)-SUM($F$14:$F$26,$F$28:$F$33,$F$35:$F$36,$F$41))</f>
        <v>-533.82179022363027</v>
      </c>
      <c r="LHK88" s="294">
        <f>(LHK$87*$B101+SUM($F$8:$F$10)-((LHK$87*$B101+SUM($F$8:$F$10))/$F$11*$F$40)-($F$27*LHK$87/$D$7)-SUM($F$14:$F$26,$F$28:$F$33,$F$35:$F$36,$F$41))</f>
        <v>-533.82179022363027</v>
      </c>
      <c r="LHL88" s="294">
        <f>(LHL$87*$B101+SUM($F$8:$F$10)-((LHL$87*$B101+SUM($F$8:$F$10))/$F$11*$F$40)-($F$27*LHL$87/$D$7)-SUM($F$14:$F$26,$F$28:$F$33,$F$35:$F$36,$F$41))</f>
        <v>-533.82179022363027</v>
      </c>
      <c r="LHM88" s="294">
        <f>(LHM$87*$B101+SUM($F$8:$F$10)-((LHM$87*$B101+SUM($F$8:$F$10))/$F$11*$F$40)-($F$27*LHM$87/$D$7)-SUM($F$14:$F$26,$F$28:$F$33,$F$35:$F$36,$F$41))</f>
        <v>-533.82179022363027</v>
      </c>
      <c r="LHN88" s="294">
        <f>(LHN$87*$B101+SUM($F$8:$F$10)-((LHN$87*$B101+SUM($F$8:$F$10))/$F$11*$F$40)-($F$27*LHN$87/$D$7)-SUM($F$14:$F$26,$F$28:$F$33,$F$35:$F$36,$F$41))</f>
        <v>-533.82179022363027</v>
      </c>
      <c r="LHO88" s="294">
        <f>(LHO$87*$B101+SUM($F$8:$F$10)-((LHO$87*$B101+SUM($F$8:$F$10))/$F$11*$F$40)-($F$27*LHO$87/$D$7)-SUM($F$14:$F$26,$F$28:$F$33,$F$35:$F$36,$F$41))</f>
        <v>-533.82179022363027</v>
      </c>
      <c r="LHP88" s="294">
        <f>(LHP$87*$B101+SUM($F$8:$F$10)-((LHP$87*$B101+SUM($F$8:$F$10))/$F$11*$F$40)-($F$27*LHP$87/$D$7)-SUM($F$14:$F$26,$F$28:$F$33,$F$35:$F$36,$F$41))</f>
        <v>-533.82179022363027</v>
      </c>
      <c r="LHQ88" s="294">
        <f>(LHQ$87*$B101+SUM($F$8:$F$10)-((LHQ$87*$B101+SUM($F$8:$F$10))/$F$11*$F$40)-($F$27*LHQ$87/$D$7)-SUM($F$14:$F$26,$F$28:$F$33,$F$35:$F$36,$F$41))</f>
        <v>-533.82179022363027</v>
      </c>
      <c r="LHR88" s="294">
        <f>(LHR$87*$B101+SUM($F$8:$F$10)-((LHR$87*$B101+SUM($F$8:$F$10))/$F$11*$F$40)-($F$27*LHR$87/$D$7)-SUM($F$14:$F$26,$F$28:$F$33,$F$35:$F$36,$F$41))</f>
        <v>-533.82179022363027</v>
      </c>
      <c r="LHS88" s="294">
        <f>(LHS$87*$B101+SUM($F$8:$F$10)-((LHS$87*$B101+SUM($F$8:$F$10))/$F$11*$F$40)-($F$27*LHS$87/$D$7)-SUM($F$14:$F$26,$F$28:$F$33,$F$35:$F$36,$F$41))</f>
        <v>-533.82179022363027</v>
      </c>
      <c r="LHT88" s="294">
        <f>(LHT$87*$B101+SUM($F$8:$F$10)-((LHT$87*$B101+SUM($F$8:$F$10))/$F$11*$F$40)-($F$27*LHT$87/$D$7)-SUM($F$14:$F$26,$F$28:$F$33,$F$35:$F$36,$F$41))</f>
        <v>-533.82179022363027</v>
      </c>
      <c r="LHU88" s="294">
        <f>(LHU$87*$B101+SUM($F$8:$F$10)-((LHU$87*$B101+SUM($F$8:$F$10))/$F$11*$F$40)-($F$27*LHU$87/$D$7)-SUM($F$14:$F$26,$F$28:$F$33,$F$35:$F$36,$F$41))</f>
        <v>-533.82179022363027</v>
      </c>
      <c r="LHV88" s="294">
        <f>(LHV$87*$B101+SUM($F$8:$F$10)-((LHV$87*$B101+SUM($F$8:$F$10))/$F$11*$F$40)-($F$27*LHV$87/$D$7)-SUM($F$14:$F$26,$F$28:$F$33,$F$35:$F$36,$F$41))</f>
        <v>-533.82179022363027</v>
      </c>
      <c r="LHW88" s="294">
        <f>(LHW$87*$B101+SUM($F$8:$F$10)-((LHW$87*$B101+SUM($F$8:$F$10))/$F$11*$F$40)-($F$27*LHW$87/$D$7)-SUM($F$14:$F$26,$F$28:$F$33,$F$35:$F$36,$F$41))</f>
        <v>-533.82179022363027</v>
      </c>
      <c r="LHX88" s="294">
        <f>(LHX$87*$B101+SUM($F$8:$F$10)-((LHX$87*$B101+SUM($F$8:$F$10))/$F$11*$F$40)-($F$27*LHX$87/$D$7)-SUM($F$14:$F$26,$F$28:$F$33,$F$35:$F$36,$F$41))</f>
        <v>-533.82179022363027</v>
      </c>
      <c r="LHY88" s="294">
        <f>(LHY$87*$B101+SUM($F$8:$F$10)-((LHY$87*$B101+SUM($F$8:$F$10))/$F$11*$F$40)-($F$27*LHY$87/$D$7)-SUM($F$14:$F$26,$F$28:$F$33,$F$35:$F$36,$F$41))</f>
        <v>-533.82179022363027</v>
      </c>
      <c r="LHZ88" s="294">
        <f>(LHZ$87*$B101+SUM($F$8:$F$10)-((LHZ$87*$B101+SUM($F$8:$F$10))/$F$11*$F$40)-($F$27*LHZ$87/$D$7)-SUM($F$14:$F$26,$F$28:$F$33,$F$35:$F$36,$F$41))</f>
        <v>-533.82179022363027</v>
      </c>
      <c r="LIA88" s="294">
        <f>(LIA$87*$B101+SUM($F$8:$F$10)-((LIA$87*$B101+SUM($F$8:$F$10))/$F$11*$F$40)-($F$27*LIA$87/$D$7)-SUM($F$14:$F$26,$F$28:$F$33,$F$35:$F$36,$F$41))</f>
        <v>-533.82179022363027</v>
      </c>
      <c r="LIB88" s="294">
        <f>(LIB$87*$B101+SUM($F$8:$F$10)-((LIB$87*$B101+SUM($F$8:$F$10))/$F$11*$F$40)-($F$27*LIB$87/$D$7)-SUM($F$14:$F$26,$F$28:$F$33,$F$35:$F$36,$F$41))</f>
        <v>-533.82179022363027</v>
      </c>
      <c r="LIC88" s="294">
        <f>(LIC$87*$B101+SUM($F$8:$F$10)-((LIC$87*$B101+SUM($F$8:$F$10))/$F$11*$F$40)-($F$27*LIC$87/$D$7)-SUM($F$14:$F$26,$F$28:$F$33,$F$35:$F$36,$F$41))</f>
        <v>-533.82179022363027</v>
      </c>
      <c r="LID88" s="294">
        <f>(LID$87*$B101+SUM($F$8:$F$10)-((LID$87*$B101+SUM($F$8:$F$10))/$F$11*$F$40)-($F$27*LID$87/$D$7)-SUM($F$14:$F$26,$F$28:$F$33,$F$35:$F$36,$F$41))</f>
        <v>-533.82179022363027</v>
      </c>
      <c r="LIE88" s="294">
        <f>(LIE$87*$B101+SUM($F$8:$F$10)-((LIE$87*$B101+SUM($F$8:$F$10))/$F$11*$F$40)-($F$27*LIE$87/$D$7)-SUM($F$14:$F$26,$F$28:$F$33,$F$35:$F$36,$F$41))</f>
        <v>-533.82179022363027</v>
      </c>
      <c r="LIF88" s="294">
        <f>(LIF$87*$B101+SUM($F$8:$F$10)-((LIF$87*$B101+SUM($F$8:$F$10))/$F$11*$F$40)-($F$27*LIF$87/$D$7)-SUM($F$14:$F$26,$F$28:$F$33,$F$35:$F$36,$F$41))</f>
        <v>-533.82179022363027</v>
      </c>
      <c r="LIG88" s="294">
        <f>(LIG$87*$B101+SUM($F$8:$F$10)-((LIG$87*$B101+SUM($F$8:$F$10))/$F$11*$F$40)-($F$27*LIG$87/$D$7)-SUM($F$14:$F$26,$F$28:$F$33,$F$35:$F$36,$F$41))</f>
        <v>-533.82179022363027</v>
      </c>
      <c r="LIH88" s="294">
        <f>(LIH$87*$B101+SUM($F$8:$F$10)-((LIH$87*$B101+SUM($F$8:$F$10))/$F$11*$F$40)-($F$27*LIH$87/$D$7)-SUM($F$14:$F$26,$F$28:$F$33,$F$35:$F$36,$F$41))</f>
        <v>-533.82179022363027</v>
      </c>
      <c r="LII88" s="294">
        <f>(LII$87*$B101+SUM($F$8:$F$10)-((LII$87*$B101+SUM($F$8:$F$10))/$F$11*$F$40)-($F$27*LII$87/$D$7)-SUM($F$14:$F$26,$F$28:$F$33,$F$35:$F$36,$F$41))</f>
        <v>-533.82179022363027</v>
      </c>
      <c r="LIJ88" s="294">
        <f>(LIJ$87*$B101+SUM($F$8:$F$10)-((LIJ$87*$B101+SUM($F$8:$F$10))/$F$11*$F$40)-($F$27*LIJ$87/$D$7)-SUM($F$14:$F$26,$F$28:$F$33,$F$35:$F$36,$F$41))</f>
        <v>-533.82179022363027</v>
      </c>
      <c r="LIK88" s="294">
        <f>(LIK$87*$B101+SUM($F$8:$F$10)-((LIK$87*$B101+SUM($F$8:$F$10))/$F$11*$F$40)-($F$27*LIK$87/$D$7)-SUM($F$14:$F$26,$F$28:$F$33,$F$35:$F$36,$F$41))</f>
        <v>-533.82179022363027</v>
      </c>
      <c r="LIL88" s="294">
        <f>(LIL$87*$B101+SUM($F$8:$F$10)-((LIL$87*$B101+SUM($F$8:$F$10))/$F$11*$F$40)-($F$27*LIL$87/$D$7)-SUM($F$14:$F$26,$F$28:$F$33,$F$35:$F$36,$F$41))</f>
        <v>-533.82179022363027</v>
      </c>
      <c r="LIM88" s="294">
        <f>(LIM$87*$B101+SUM($F$8:$F$10)-((LIM$87*$B101+SUM($F$8:$F$10))/$F$11*$F$40)-($F$27*LIM$87/$D$7)-SUM($F$14:$F$26,$F$28:$F$33,$F$35:$F$36,$F$41))</f>
        <v>-533.82179022363027</v>
      </c>
      <c r="LIN88" s="294">
        <f>(LIN$87*$B101+SUM($F$8:$F$10)-((LIN$87*$B101+SUM($F$8:$F$10))/$F$11*$F$40)-($F$27*LIN$87/$D$7)-SUM($F$14:$F$26,$F$28:$F$33,$F$35:$F$36,$F$41))</f>
        <v>-533.82179022363027</v>
      </c>
      <c r="LIO88" s="294">
        <f>(LIO$87*$B101+SUM($F$8:$F$10)-((LIO$87*$B101+SUM($F$8:$F$10))/$F$11*$F$40)-($F$27*LIO$87/$D$7)-SUM($F$14:$F$26,$F$28:$F$33,$F$35:$F$36,$F$41))</f>
        <v>-533.82179022363027</v>
      </c>
      <c r="LIP88" s="294">
        <f>(LIP$87*$B101+SUM($F$8:$F$10)-((LIP$87*$B101+SUM($F$8:$F$10))/$F$11*$F$40)-($F$27*LIP$87/$D$7)-SUM($F$14:$F$26,$F$28:$F$33,$F$35:$F$36,$F$41))</f>
        <v>-533.82179022363027</v>
      </c>
      <c r="LIQ88" s="294">
        <f>(LIQ$87*$B101+SUM($F$8:$F$10)-((LIQ$87*$B101+SUM($F$8:$F$10))/$F$11*$F$40)-($F$27*LIQ$87/$D$7)-SUM($F$14:$F$26,$F$28:$F$33,$F$35:$F$36,$F$41))</f>
        <v>-533.82179022363027</v>
      </c>
      <c r="LIR88" s="294">
        <f>(LIR$87*$B101+SUM($F$8:$F$10)-((LIR$87*$B101+SUM($F$8:$F$10))/$F$11*$F$40)-($F$27*LIR$87/$D$7)-SUM($F$14:$F$26,$F$28:$F$33,$F$35:$F$36,$F$41))</f>
        <v>-533.82179022363027</v>
      </c>
      <c r="LIS88" s="294">
        <f>(LIS$87*$B101+SUM($F$8:$F$10)-((LIS$87*$B101+SUM($F$8:$F$10))/$F$11*$F$40)-($F$27*LIS$87/$D$7)-SUM($F$14:$F$26,$F$28:$F$33,$F$35:$F$36,$F$41))</f>
        <v>-533.82179022363027</v>
      </c>
      <c r="LIT88" s="294">
        <f>(LIT$87*$B101+SUM($F$8:$F$10)-((LIT$87*$B101+SUM($F$8:$F$10))/$F$11*$F$40)-($F$27*LIT$87/$D$7)-SUM($F$14:$F$26,$F$28:$F$33,$F$35:$F$36,$F$41))</f>
        <v>-533.82179022363027</v>
      </c>
      <c r="LIU88" s="294">
        <f>(LIU$87*$B101+SUM($F$8:$F$10)-((LIU$87*$B101+SUM($F$8:$F$10))/$F$11*$F$40)-($F$27*LIU$87/$D$7)-SUM($F$14:$F$26,$F$28:$F$33,$F$35:$F$36,$F$41))</f>
        <v>-533.82179022363027</v>
      </c>
      <c r="LIV88" s="294">
        <f>(LIV$87*$B101+SUM($F$8:$F$10)-((LIV$87*$B101+SUM($F$8:$F$10))/$F$11*$F$40)-($F$27*LIV$87/$D$7)-SUM($F$14:$F$26,$F$28:$F$33,$F$35:$F$36,$F$41))</f>
        <v>-533.82179022363027</v>
      </c>
      <c r="LIW88" s="294">
        <f>(LIW$87*$B101+SUM($F$8:$F$10)-((LIW$87*$B101+SUM($F$8:$F$10))/$F$11*$F$40)-($F$27*LIW$87/$D$7)-SUM($F$14:$F$26,$F$28:$F$33,$F$35:$F$36,$F$41))</f>
        <v>-533.82179022363027</v>
      </c>
      <c r="LIX88" s="294">
        <f>(LIX$87*$B101+SUM($F$8:$F$10)-((LIX$87*$B101+SUM($F$8:$F$10))/$F$11*$F$40)-($F$27*LIX$87/$D$7)-SUM($F$14:$F$26,$F$28:$F$33,$F$35:$F$36,$F$41))</f>
        <v>-533.82179022363027</v>
      </c>
      <c r="LIY88" s="294">
        <f>(LIY$87*$B101+SUM($F$8:$F$10)-((LIY$87*$B101+SUM($F$8:$F$10))/$F$11*$F$40)-($F$27*LIY$87/$D$7)-SUM($F$14:$F$26,$F$28:$F$33,$F$35:$F$36,$F$41))</f>
        <v>-533.82179022363027</v>
      </c>
      <c r="LIZ88" s="294">
        <f>(LIZ$87*$B101+SUM($F$8:$F$10)-((LIZ$87*$B101+SUM($F$8:$F$10))/$F$11*$F$40)-($F$27*LIZ$87/$D$7)-SUM($F$14:$F$26,$F$28:$F$33,$F$35:$F$36,$F$41))</f>
        <v>-533.82179022363027</v>
      </c>
      <c r="LJA88" s="294">
        <f>(LJA$87*$B101+SUM($F$8:$F$10)-((LJA$87*$B101+SUM($F$8:$F$10))/$F$11*$F$40)-($F$27*LJA$87/$D$7)-SUM($F$14:$F$26,$F$28:$F$33,$F$35:$F$36,$F$41))</f>
        <v>-533.82179022363027</v>
      </c>
      <c r="LJB88" s="294">
        <f>(LJB$87*$B101+SUM($F$8:$F$10)-((LJB$87*$B101+SUM($F$8:$F$10))/$F$11*$F$40)-($F$27*LJB$87/$D$7)-SUM($F$14:$F$26,$F$28:$F$33,$F$35:$F$36,$F$41))</f>
        <v>-533.82179022363027</v>
      </c>
      <c r="LJC88" s="294">
        <f>(LJC$87*$B101+SUM($F$8:$F$10)-((LJC$87*$B101+SUM($F$8:$F$10))/$F$11*$F$40)-($F$27*LJC$87/$D$7)-SUM($F$14:$F$26,$F$28:$F$33,$F$35:$F$36,$F$41))</f>
        <v>-533.82179022363027</v>
      </c>
      <c r="LJD88" s="294">
        <f>(LJD$87*$B101+SUM($F$8:$F$10)-((LJD$87*$B101+SUM($F$8:$F$10))/$F$11*$F$40)-($F$27*LJD$87/$D$7)-SUM($F$14:$F$26,$F$28:$F$33,$F$35:$F$36,$F$41))</f>
        <v>-533.82179022363027</v>
      </c>
      <c r="LJE88" s="294">
        <f>(LJE$87*$B101+SUM($F$8:$F$10)-((LJE$87*$B101+SUM($F$8:$F$10))/$F$11*$F$40)-($F$27*LJE$87/$D$7)-SUM($F$14:$F$26,$F$28:$F$33,$F$35:$F$36,$F$41))</f>
        <v>-533.82179022363027</v>
      </c>
      <c r="LJF88" s="294">
        <f>(LJF$87*$B101+SUM($F$8:$F$10)-((LJF$87*$B101+SUM($F$8:$F$10))/$F$11*$F$40)-($F$27*LJF$87/$D$7)-SUM($F$14:$F$26,$F$28:$F$33,$F$35:$F$36,$F$41))</f>
        <v>-533.82179022363027</v>
      </c>
      <c r="LJG88" s="294">
        <f>(LJG$87*$B101+SUM($F$8:$F$10)-((LJG$87*$B101+SUM($F$8:$F$10))/$F$11*$F$40)-($F$27*LJG$87/$D$7)-SUM($F$14:$F$26,$F$28:$F$33,$F$35:$F$36,$F$41))</f>
        <v>-533.82179022363027</v>
      </c>
      <c r="LJH88" s="294">
        <f>(LJH$87*$B101+SUM($F$8:$F$10)-((LJH$87*$B101+SUM($F$8:$F$10))/$F$11*$F$40)-($F$27*LJH$87/$D$7)-SUM($F$14:$F$26,$F$28:$F$33,$F$35:$F$36,$F$41))</f>
        <v>-533.82179022363027</v>
      </c>
      <c r="LJI88" s="294">
        <f>(LJI$87*$B101+SUM($F$8:$F$10)-((LJI$87*$B101+SUM($F$8:$F$10))/$F$11*$F$40)-($F$27*LJI$87/$D$7)-SUM($F$14:$F$26,$F$28:$F$33,$F$35:$F$36,$F$41))</f>
        <v>-533.82179022363027</v>
      </c>
      <c r="LJJ88" s="294">
        <f>(LJJ$87*$B101+SUM($F$8:$F$10)-((LJJ$87*$B101+SUM($F$8:$F$10))/$F$11*$F$40)-($F$27*LJJ$87/$D$7)-SUM($F$14:$F$26,$F$28:$F$33,$F$35:$F$36,$F$41))</f>
        <v>-533.82179022363027</v>
      </c>
      <c r="LJK88" s="294">
        <f>(LJK$87*$B101+SUM($F$8:$F$10)-((LJK$87*$B101+SUM($F$8:$F$10))/$F$11*$F$40)-($F$27*LJK$87/$D$7)-SUM($F$14:$F$26,$F$28:$F$33,$F$35:$F$36,$F$41))</f>
        <v>-533.82179022363027</v>
      </c>
      <c r="LJL88" s="294">
        <f>(LJL$87*$B101+SUM($F$8:$F$10)-((LJL$87*$B101+SUM($F$8:$F$10))/$F$11*$F$40)-($F$27*LJL$87/$D$7)-SUM($F$14:$F$26,$F$28:$F$33,$F$35:$F$36,$F$41))</f>
        <v>-533.82179022363027</v>
      </c>
      <c r="LJM88" s="294">
        <f>(LJM$87*$B101+SUM($F$8:$F$10)-((LJM$87*$B101+SUM($F$8:$F$10))/$F$11*$F$40)-($F$27*LJM$87/$D$7)-SUM($F$14:$F$26,$F$28:$F$33,$F$35:$F$36,$F$41))</f>
        <v>-533.82179022363027</v>
      </c>
      <c r="LJN88" s="294">
        <f>(LJN$87*$B101+SUM($F$8:$F$10)-((LJN$87*$B101+SUM($F$8:$F$10))/$F$11*$F$40)-($F$27*LJN$87/$D$7)-SUM($F$14:$F$26,$F$28:$F$33,$F$35:$F$36,$F$41))</f>
        <v>-533.82179022363027</v>
      </c>
      <c r="LJO88" s="294">
        <f>(LJO$87*$B101+SUM($F$8:$F$10)-((LJO$87*$B101+SUM($F$8:$F$10))/$F$11*$F$40)-($F$27*LJO$87/$D$7)-SUM($F$14:$F$26,$F$28:$F$33,$F$35:$F$36,$F$41))</f>
        <v>-533.82179022363027</v>
      </c>
      <c r="LJP88" s="294">
        <f>(LJP$87*$B101+SUM($F$8:$F$10)-((LJP$87*$B101+SUM($F$8:$F$10))/$F$11*$F$40)-($F$27*LJP$87/$D$7)-SUM($F$14:$F$26,$F$28:$F$33,$F$35:$F$36,$F$41))</f>
        <v>-533.82179022363027</v>
      </c>
      <c r="LJQ88" s="294">
        <f>(LJQ$87*$B101+SUM($F$8:$F$10)-((LJQ$87*$B101+SUM($F$8:$F$10))/$F$11*$F$40)-($F$27*LJQ$87/$D$7)-SUM($F$14:$F$26,$F$28:$F$33,$F$35:$F$36,$F$41))</f>
        <v>-533.82179022363027</v>
      </c>
      <c r="LJR88" s="294">
        <f>(LJR$87*$B101+SUM($F$8:$F$10)-((LJR$87*$B101+SUM($F$8:$F$10))/$F$11*$F$40)-($F$27*LJR$87/$D$7)-SUM($F$14:$F$26,$F$28:$F$33,$F$35:$F$36,$F$41))</f>
        <v>-533.82179022363027</v>
      </c>
      <c r="LJS88" s="294">
        <f>(LJS$87*$B101+SUM($F$8:$F$10)-((LJS$87*$B101+SUM($F$8:$F$10))/$F$11*$F$40)-($F$27*LJS$87/$D$7)-SUM($F$14:$F$26,$F$28:$F$33,$F$35:$F$36,$F$41))</f>
        <v>-533.82179022363027</v>
      </c>
      <c r="LJT88" s="294">
        <f>(LJT$87*$B101+SUM($F$8:$F$10)-((LJT$87*$B101+SUM($F$8:$F$10))/$F$11*$F$40)-($F$27*LJT$87/$D$7)-SUM($F$14:$F$26,$F$28:$F$33,$F$35:$F$36,$F$41))</f>
        <v>-533.82179022363027</v>
      </c>
      <c r="LJU88" s="294">
        <f>(LJU$87*$B101+SUM($F$8:$F$10)-((LJU$87*$B101+SUM($F$8:$F$10))/$F$11*$F$40)-($F$27*LJU$87/$D$7)-SUM($F$14:$F$26,$F$28:$F$33,$F$35:$F$36,$F$41))</f>
        <v>-533.82179022363027</v>
      </c>
      <c r="LJV88" s="294">
        <f>(LJV$87*$B101+SUM($F$8:$F$10)-((LJV$87*$B101+SUM($F$8:$F$10))/$F$11*$F$40)-($F$27*LJV$87/$D$7)-SUM($F$14:$F$26,$F$28:$F$33,$F$35:$F$36,$F$41))</f>
        <v>-533.82179022363027</v>
      </c>
      <c r="LJW88" s="294">
        <f>(LJW$87*$B101+SUM($F$8:$F$10)-((LJW$87*$B101+SUM($F$8:$F$10))/$F$11*$F$40)-($F$27*LJW$87/$D$7)-SUM($F$14:$F$26,$F$28:$F$33,$F$35:$F$36,$F$41))</f>
        <v>-533.82179022363027</v>
      </c>
      <c r="LJX88" s="294">
        <f>(LJX$87*$B101+SUM($F$8:$F$10)-((LJX$87*$B101+SUM($F$8:$F$10))/$F$11*$F$40)-($F$27*LJX$87/$D$7)-SUM($F$14:$F$26,$F$28:$F$33,$F$35:$F$36,$F$41))</f>
        <v>-533.82179022363027</v>
      </c>
      <c r="LJY88" s="294">
        <f>(LJY$87*$B101+SUM($F$8:$F$10)-((LJY$87*$B101+SUM($F$8:$F$10))/$F$11*$F$40)-($F$27*LJY$87/$D$7)-SUM($F$14:$F$26,$F$28:$F$33,$F$35:$F$36,$F$41))</f>
        <v>-533.82179022363027</v>
      </c>
      <c r="LJZ88" s="294">
        <f>(LJZ$87*$B101+SUM($F$8:$F$10)-((LJZ$87*$B101+SUM($F$8:$F$10))/$F$11*$F$40)-($F$27*LJZ$87/$D$7)-SUM($F$14:$F$26,$F$28:$F$33,$F$35:$F$36,$F$41))</f>
        <v>-533.82179022363027</v>
      </c>
      <c r="LKA88" s="294">
        <f>(LKA$87*$B101+SUM($F$8:$F$10)-((LKA$87*$B101+SUM($F$8:$F$10))/$F$11*$F$40)-($F$27*LKA$87/$D$7)-SUM($F$14:$F$26,$F$28:$F$33,$F$35:$F$36,$F$41))</f>
        <v>-533.82179022363027</v>
      </c>
      <c r="LKB88" s="294">
        <f>(LKB$87*$B101+SUM($F$8:$F$10)-((LKB$87*$B101+SUM($F$8:$F$10))/$F$11*$F$40)-($F$27*LKB$87/$D$7)-SUM($F$14:$F$26,$F$28:$F$33,$F$35:$F$36,$F$41))</f>
        <v>-533.82179022363027</v>
      </c>
      <c r="LKC88" s="294">
        <f>(LKC$87*$B101+SUM($F$8:$F$10)-((LKC$87*$B101+SUM($F$8:$F$10))/$F$11*$F$40)-($F$27*LKC$87/$D$7)-SUM($F$14:$F$26,$F$28:$F$33,$F$35:$F$36,$F$41))</f>
        <v>-533.82179022363027</v>
      </c>
      <c r="LKD88" s="294">
        <f>(LKD$87*$B101+SUM($F$8:$F$10)-((LKD$87*$B101+SUM($F$8:$F$10))/$F$11*$F$40)-($F$27*LKD$87/$D$7)-SUM($F$14:$F$26,$F$28:$F$33,$F$35:$F$36,$F$41))</f>
        <v>-533.82179022363027</v>
      </c>
      <c r="LKE88" s="294">
        <f>(LKE$87*$B101+SUM($F$8:$F$10)-((LKE$87*$B101+SUM($F$8:$F$10))/$F$11*$F$40)-($F$27*LKE$87/$D$7)-SUM($F$14:$F$26,$F$28:$F$33,$F$35:$F$36,$F$41))</f>
        <v>-533.82179022363027</v>
      </c>
      <c r="LKF88" s="294">
        <f>(LKF$87*$B101+SUM($F$8:$F$10)-((LKF$87*$B101+SUM($F$8:$F$10))/$F$11*$F$40)-($F$27*LKF$87/$D$7)-SUM($F$14:$F$26,$F$28:$F$33,$F$35:$F$36,$F$41))</f>
        <v>-533.82179022363027</v>
      </c>
      <c r="LKG88" s="294">
        <f>(LKG$87*$B101+SUM($F$8:$F$10)-((LKG$87*$B101+SUM($F$8:$F$10))/$F$11*$F$40)-($F$27*LKG$87/$D$7)-SUM($F$14:$F$26,$F$28:$F$33,$F$35:$F$36,$F$41))</f>
        <v>-533.82179022363027</v>
      </c>
      <c r="LKH88" s="294">
        <f>(LKH$87*$B101+SUM($F$8:$F$10)-((LKH$87*$B101+SUM($F$8:$F$10))/$F$11*$F$40)-($F$27*LKH$87/$D$7)-SUM($F$14:$F$26,$F$28:$F$33,$F$35:$F$36,$F$41))</f>
        <v>-533.82179022363027</v>
      </c>
      <c r="LKI88" s="294">
        <f>(LKI$87*$B101+SUM($F$8:$F$10)-((LKI$87*$B101+SUM($F$8:$F$10))/$F$11*$F$40)-($F$27*LKI$87/$D$7)-SUM($F$14:$F$26,$F$28:$F$33,$F$35:$F$36,$F$41))</f>
        <v>-533.82179022363027</v>
      </c>
      <c r="LKJ88" s="294">
        <f>(LKJ$87*$B101+SUM($F$8:$F$10)-((LKJ$87*$B101+SUM($F$8:$F$10))/$F$11*$F$40)-($F$27*LKJ$87/$D$7)-SUM($F$14:$F$26,$F$28:$F$33,$F$35:$F$36,$F$41))</f>
        <v>-533.82179022363027</v>
      </c>
      <c r="LKK88" s="294">
        <f>(LKK$87*$B101+SUM($F$8:$F$10)-((LKK$87*$B101+SUM($F$8:$F$10))/$F$11*$F$40)-($F$27*LKK$87/$D$7)-SUM($F$14:$F$26,$F$28:$F$33,$F$35:$F$36,$F$41))</f>
        <v>-533.82179022363027</v>
      </c>
      <c r="LKL88" s="294">
        <f>(LKL$87*$B101+SUM($F$8:$F$10)-((LKL$87*$B101+SUM($F$8:$F$10))/$F$11*$F$40)-($F$27*LKL$87/$D$7)-SUM($F$14:$F$26,$F$28:$F$33,$F$35:$F$36,$F$41))</f>
        <v>-533.82179022363027</v>
      </c>
      <c r="LKM88" s="294">
        <f>(LKM$87*$B101+SUM($F$8:$F$10)-((LKM$87*$B101+SUM($F$8:$F$10))/$F$11*$F$40)-($F$27*LKM$87/$D$7)-SUM($F$14:$F$26,$F$28:$F$33,$F$35:$F$36,$F$41))</f>
        <v>-533.82179022363027</v>
      </c>
      <c r="LKN88" s="294">
        <f>(LKN$87*$B101+SUM($F$8:$F$10)-((LKN$87*$B101+SUM($F$8:$F$10))/$F$11*$F$40)-($F$27*LKN$87/$D$7)-SUM($F$14:$F$26,$F$28:$F$33,$F$35:$F$36,$F$41))</f>
        <v>-533.82179022363027</v>
      </c>
      <c r="LKO88" s="294">
        <f>(LKO$87*$B101+SUM($F$8:$F$10)-((LKO$87*$B101+SUM($F$8:$F$10))/$F$11*$F$40)-($F$27*LKO$87/$D$7)-SUM($F$14:$F$26,$F$28:$F$33,$F$35:$F$36,$F$41))</f>
        <v>-533.82179022363027</v>
      </c>
      <c r="LKP88" s="294">
        <f>(LKP$87*$B101+SUM($F$8:$F$10)-((LKP$87*$B101+SUM($F$8:$F$10))/$F$11*$F$40)-($F$27*LKP$87/$D$7)-SUM($F$14:$F$26,$F$28:$F$33,$F$35:$F$36,$F$41))</f>
        <v>-533.82179022363027</v>
      </c>
      <c r="LKQ88" s="294">
        <f>(LKQ$87*$B101+SUM($F$8:$F$10)-((LKQ$87*$B101+SUM($F$8:$F$10))/$F$11*$F$40)-($F$27*LKQ$87/$D$7)-SUM($F$14:$F$26,$F$28:$F$33,$F$35:$F$36,$F$41))</f>
        <v>-533.82179022363027</v>
      </c>
      <c r="LKR88" s="294">
        <f>(LKR$87*$B101+SUM($F$8:$F$10)-((LKR$87*$B101+SUM($F$8:$F$10))/$F$11*$F$40)-($F$27*LKR$87/$D$7)-SUM($F$14:$F$26,$F$28:$F$33,$F$35:$F$36,$F$41))</f>
        <v>-533.82179022363027</v>
      </c>
      <c r="LKS88" s="294">
        <f>(LKS$87*$B101+SUM($F$8:$F$10)-((LKS$87*$B101+SUM($F$8:$F$10))/$F$11*$F$40)-($F$27*LKS$87/$D$7)-SUM($F$14:$F$26,$F$28:$F$33,$F$35:$F$36,$F$41))</f>
        <v>-533.82179022363027</v>
      </c>
      <c r="LKT88" s="294">
        <f>(LKT$87*$B101+SUM($F$8:$F$10)-((LKT$87*$B101+SUM($F$8:$F$10))/$F$11*$F$40)-($F$27*LKT$87/$D$7)-SUM($F$14:$F$26,$F$28:$F$33,$F$35:$F$36,$F$41))</f>
        <v>-533.82179022363027</v>
      </c>
      <c r="LKU88" s="294">
        <f>(LKU$87*$B101+SUM($F$8:$F$10)-((LKU$87*$B101+SUM($F$8:$F$10))/$F$11*$F$40)-($F$27*LKU$87/$D$7)-SUM($F$14:$F$26,$F$28:$F$33,$F$35:$F$36,$F$41))</f>
        <v>-533.82179022363027</v>
      </c>
      <c r="LKV88" s="294">
        <f>(LKV$87*$B101+SUM($F$8:$F$10)-((LKV$87*$B101+SUM($F$8:$F$10))/$F$11*$F$40)-($F$27*LKV$87/$D$7)-SUM($F$14:$F$26,$F$28:$F$33,$F$35:$F$36,$F$41))</f>
        <v>-533.82179022363027</v>
      </c>
      <c r="LKW88" s="294">
        <f>(LKW$87*$B101+SUM($F$8:$F$10)-((LKW$87*$B101+SUM($F$8:$F$10))/$F$11*$F$40)-($F$27*LKW$87/$D$7)-SUM($F$14:$F$26,$F$28:$F$33,$F$35:$F$36,$F$41))</f>
        <v>-533.82179022363027</v>
      </c>
      <c r="LKX88" s="294">
        <f>(LKX$87*$B101+SUM($F$8:$F$10)-((LKX$87*$B101+SUM($F$8:$F$10))/$F$11*$F$40)-($F$27*LKX$87/$D$7)-SUM($F$14:$F$26,$F$28:$F$33,$F$35:$F$36,$F$41))</f>
        <v>-533.82179022363027</v>
      </c>
      <c r="LKY88" s="294">
        <f>(LKY$87*$B101+SUM($F$8:$F$10)-((LKY$87*$B101+SUM($F$8:$F$10))/$F$11*$F$40)-($F$27*LKY$87/$D$7)-SUM($F$14:$F$26,$F$28:$F$33,$F$35:$F$36,$F$41))</f>
        <v>-533.82179022363027</v>
      </c>
      <c r="LKZ88" s="294">
        <f>(LKZ$87*$B101+SUM($F$8:$F$10)-((LKZ$87*$B101+SUM($F$8:$F$10))/$F$11*$F$40)-($F$27*LKZ$87/$D$7)-SUM($F$14:$F$26,$F$28:$F$33,$F$35:$F$36,$F$41))</f>
        <v>-533.82179022363027</v>
      </c>
      <c r="LLA88" s="294">
        <f>(LLA$87*$B101+SUM($F$8:$F$10)-((LLA$87*$B101+SUM($F$8:$F$10))/$F$11*$F$40)-($F$27*LLA$87/$D$7)-SUM($F$14:$F$26,$F$28:$F$33,$F$35:$F$36,$F$41))</f>
        <v>-533.82179022363027</v>
      </c>
      <c r="LLB88" s="294">
        <f>(LLB$87*$B101+SUM($F$8:$F$10)-((LLB$87*$B101+SUM($F$8:$F$10))/$F$11*$F$40)-($F$27*LLB$87/$D$7)-SUM($F$14:$F$26,$F$28:$F$33,$F$35:$F$36,$F$41))</f>
        <v>-533.82179022363027</v>
      </c>
      <c r="LLC88" s="294">
        <f>(LLC$87*$B101+SUM($F$8:$F$10)-((LLC$87*$B101+SUM($F$8:$F$10))/$F$11*$F$40)-($F$27*LLC$87/$D$7)-SUM($F$14:$F$26,$F$28:$F$33,$F$35:$F$36,$F$41))</f>
        <v>-533.82179022363027</v>
      </c>
      <c r="LLD88" s="294">
        <f>(LLD$87*$B101+SUM($F$8:$F$10)-((LLD$87*$B101+SUM($F$8:$F$10))/$F$11*$F$40)-($F$27*LLD$87/$D$7)-SUM($F$14:$F$26,$F$28:$F$33,$F$35:$F$36,$F$41))</f>
        <v>-533.82179022363027</v>
      </c>
      <c r="LLE88" s="294">
        <f>(LLE$87*$B101+SUM($F$8:$F$10)-((LLE$87*$B101+SUM($F$8:$F$10))/$F$11*$F$40)-($F$27*LLE$87/$D$7)-SUM($F$14:$F$26,$F$28:$F$33,$F$35:$F$36,$F$41))</f>
        <v>-533.82179022363027</v>
      </c>
      <c r="LLF88" s="294">
        <f>(LLF$87*$B101+SUM($F$8:$F$10)-((LLF$87*$B101+SUM($F$8:$F$10))/$F$11*$F$40)-($F$27*LLF$87/$D$7)-SUM($F$14:$F$26,$F$28:$F$33,$F$35:$F$36,$F$41))</f>
        <v>-533.82179022363027</v>
      </c>
      <c r="LLG88" s="294">
        <f>(LLG$87*$B101+SUM($F$8:$F$10)-((LLG$87*$B101+SUM($F$8:$F$10))/$F$11*$F$40)-($F$27*LLG$87/$D$7)-SUM($F$14:$F$26,$F$28:$F$33,$F$35:$F$36,$F$41))</f>
        <v>-533.82179022363027</v>
      </c>
      <c r="LLH88" s="294">
        <f>(LLH$87*$B101+SUM($F$8:$F$10)-((LLH$87*$B101+SUM($F$8:$F$10))/$F$11*$F$40)-($F$27*LLH$87/$D$7)-SUM($F$14:$F$26,$F$28:$F$33,$F$35:$F$36,$F$41))</f>
        <v>-533.82179022363027</v>
      </c>
      <c r="LLI88" s="294">
        <f>(LLI$87*$B101+SUM($F$8:$F$10)-((LLI$87*$B101+SUM($F$8:$F$10))/$F$11*$F$40)-($F$27*LLI$87/$D$7)-SUM($F$14:$F$26,$F$28:$F$33,$F$35:$F$36,$F$41))</f>
        <v>-533.82179022363027</v>
      </c>
      <c r="LLJ88" s="294">
        <f>(LLJ$87*$B101+SUM($F$8:$F$10)-((LLJ$87*$B101+SUM($F$8:$F$10))/$F$11*$F$40)-($F$27*LLJ$87/$D$7)-SUM($F$14:$F$26,$F$28:$F$33,$F$35:$F$36,$F$41))</f>
        <v>-533.82179022363027</v>
      </c>
      <c r="LLK88" s="294">
        <f>(LLK$87*$B101+SUM($F$8:$F$10)-((LLK$87*$B101+SUM($F$8:$F$10))/$F$11*$F$40)-($F$27*LLK$87/$D$7)-SUM($F$14:$F$26,$F$28:$F$33,$F$35:$F$36,$F$41))</f>
        <v>-533.82179022363027</v>
      </c>
      <c r="LLL88" s="294">
        <f>(LLL$87*$B101+SUM($F$8:$F$10)-((LLL$87*$B101+SUM($F$8:$F$10))/$F$11*$F$40)-($F$27*LLL$87/$D$7)-SUM($F$14:$F$26,$F$28:$F$33,$F$35:$F$36,$F$41))</f>
        <v>-533.82179022363027</v>
      </c>
      <c r="LLM88" s="294">
        <f>(LLM$87*$B101+SUM($F$8:$F$10)-((LLM$87*$B101+SUM($F$8:$F$10))/$F$11*$F$40)-($F$27*LLM$87/$D$7)-SUM($F$14:$F$26,$F$28:$F$33,$F$35:$F$36,$F$41))</f>
        <v>-533.82179022363027</v>
      </c>
      <c r="LLN88" s="294">
        <f>(LLN$87*$B101+SUM($F$8:$F$10)-((LLN$87*$B101+SUM($F$8:$F$10))/$F$11*$F$40)-($F$27*LLN$87/$D$7)-SUM($F$14:$F$26,$F$28:$F$33,$F$35:$F$36,$F$41))</f>
        <v>-533.82179022363027</v>
      </c>
      <c r="LLO88" s="294">
        <f>(LLO$87*$B101+SUM($F$8:$F$10)-((LLO$87*$B101+SUM($F$8:$F$10))/$F$11*$F$40)-($F$27*LLO$87/$D$7)-SUM($F$14:$F$26,$F$28:$F$33,$F$35:$F$36,$F$41))</f>
        <v>-533.82179022363027</v>
      </c>
      <c r="LLP88" s="294">
        <f>(LLP$87*$B101+SUM($F$8:$F$10)-((LLP$87*$B101+SUM($F$8:$F$10))/$F$11*$F$40)-($F$27*LLP$87/$D$7)-SUM($F$14:$F$26,$F$28:$F$33,$F$35:$F$36,$F$41))</f>
        <v>-533.82179022363027</v>
      </c>
      <c r="LLQ88" s="294">
        <f>(LLQ$87*$B101+SUM($F$8:$F$10)-((LLQ$87*$B101+SUM($F$8:$F$10))/$F$11*$F$40)-($F$27*LLQ$87/$D$7)-SUM($F$14:$F$26,$F$28:$F$33,$F$35:$F$36,$F$41))</f>
        <v>-533.82179022363027</v>
      </c>
      <c r="LLR88" s="294">
        <f>(LLR$87*$B101+SUM($F$8:$F$10)-((LLR$87*$B101+SUM($F$8:$F$10))/$F$11*$F$40)-($F$27*LLR$87/$D$7)-SUM($F$14:$F$26,$F$28:$F$33,$F$35:$F$36,$F$41))</f>
        <v>-533.82179022363027</v>
      </c>
      <c r="LLS88" s="294">
        <f>(LLS$87*$B101+SUM($F$8:$F$10)-((LLS$87*$B101+SUM($F$8:$F$10))/$F$11*$F$40)-($F$27*LLS$87/$D$7)-SUM($F$14:$F$26,$F$28:$F$33,$F$35:$F$36,$F$41))</f>
        <v>-533.82179022363027</v>
      </c>
      <c r="LLT88" s="294">
        <f>(LLT$87*$B101+SUM($F$8:$F$10)-((LLT$87*$B101+SUM($F$8:$F$10))/$F$11*$F$40)-($F$27*LLT$87/$D$7)-SUM($F$14:$F$26,$F$28:$F$33,$F$35:$F$36,$F$41))</f>
        <v>-533.82179022363027</v>
      </c>
      <c r="LLU88" s="294">
        <f>(LLU$87*$B101+SUM($F$8:$F$10)-((LLU$87*$B101+SUM($F$8:$F$10))/$F$11*$F$40)-($F$27*LLU$87/$D$7)-SUM($F$14:$F$26,$F$28:$F$33,$F$35:$F$36,$F$41))</f>
        <v>-533.82179022363027</v>
      </c>
      <c r="LLV88" s="294">
        <f>(LLV$87*$B101+SUM($F$8:$F$10)-((LLV$87*$B101+SUM($F$8:$F$10))/$F$11*$F$40)-($F$27*LLV$87/$D$7)-SUM($F$14:$F$26,$F$28:$F$33,$F$35:$F$36,$F$41))</f>
        <v>-533.82179022363027</v>
      </c>
      <c r="LLW88" s="294">
        <f>(LLW$87*$B101+SUM($F$8:$F$10)-((LLW$87*$B101+SUM($F$8:$F$10))/$F$11*$F$40)-($F$27*LLW$87/$D$7)-SUM($F$14:$F$26,$F$28:$F$33,$F$35:$F$36,$F$41))</f>
        <v>-533.82179022363027</v>
      </c>
      <c r="LLX88" s="294">
        <f>(LLX$87*$B101+SUM($F$8:$F$10)-((LLX$87*$B101+SUM($F$8:$F$10))/$F$11*$F$40)-($F$27*LLX$87/$D$7)-SUM($F$14:$F$26,$F$28:$F$33,$F$35:$F$36,$F$41))</f>
        <v>-533.82179022363027</v>
      </c>
      <c r="LLY88" s="294">
        <f>(LLY$87*$B101+SUM($F$8:$F$10)-((LLY$87*$B101+SUM($F$8:$F$10))/$F$11*$F$40)-($F$27*LLY$87/$D$7)-SUM($F$14:$F$26,$F$28:$F$33,$F$35:$F$36,$F$41))</f>
        <v>-533.82179022363027</v>
      </c>
      <c r="LLZ88" s="294">
        <f>(LLZ$87*$B101+SUM($F$8:$F$10)-((LLZ$87*$B101+SUM($F$8:$F$10))/$F$11*$F$40)-($F$27*LLZ$87/$D$7)-SUM($F$14:$F$26,$F$28:$F$33,$F$35:$F$36,$F$41))</f>
        <v>-533.82179022363027</v>
      </c>
      <c r="LMA88" s="294">
        <f>(LMA$87*$B101+SUM($F$8:$F$10)-((LMA$87*$B101+SUM($F$8:$F$10))/$F$11*$F$40)-($F$27*LMA$87/$D$7)-SUM($F$14:$F$26,$F$28:$F$33,$F$35:$F$36,$F$41))</f>
        <v>-533.82179022363027</v>
      </c>
      <c r="LMB88" s="294">
        <f>(LMB$87*$B101+SUM($F$8:$F$10)-((LMB$87*$B101+SUM($F$8:$F$10))/$F$11*$F$40)-($F$27*LMB$87/$D$7)-SUM($F$14:$F$26,$F$28:$F$33,$F$35:$F$36,$F$41))</f>
        <v>-533.82179022363027</v>
      </c>
      <c r="LMC88" s="294">
        <f>(LMC$87*$B101+SUM($F$8:$F$10)-((LMC$87*$B101+SUM($F$8:$F$10))/$F$11*$F$40)-($F$27*LMC$87/$D$7)-SUM($F$14:$F$26,$F$28:$F$33,$F$35:$F$36,$F$41))</f>
        <v>-533.82179022363027</v>
      </c>
      <c r="LMD88" s="294">
        <f>(LMD$87*$B101+SUM($F$8:$F$10)-((LMD$87*$B101+SUM($F$8:$F$10))/$F$11*$F$40)-($F$27*LMD$87/$D$7)-SUM($F$14:$F$26,$F$28:$F$33,$F$35:$F$36,$F$41))</f>
        <v>-533.82179022363027</v>
      </c>
      <c r="LME88" s="294">
        <f>(LME$87*$B101+SUM($F$8:$F$10)-((LME$87*$B101+SUM($F$8:$F$10))/$F$11*$F$40)-($F$27*LME$87/$D$7)-SUM($F$14:$F$26,$F$28:$F$33,$F$35:$F$36,$F$41))</f>
        <v>-533.82179022363027</v>
      </c>
      <c r="LMF88" s="294">
        <f>(LMF$87*$B101+SUM($F$8:$F$10)-((LMF$87*$B101+SUM($F$8:$F$10))/$F$11*$F$40)-($F$27*LMF$87/$D$7)-SUM($F$14:$F$26,$F$28:$F$33,$F$35:$F$36,$F$41))</f>
        <v>-533.82179022363027</v>
      </c>
      <c r="LMG88" s="294">
        <f>(LMG$87*$B101+SUM($F$8:$F$10)-((LMG$87*$B101+SUM($F$8:$F$10))/$F$11*$F$40)-($F$27*LMG$87/$D$7)-SUM($F$14:$F$26,$F$28:$F$33,$F$35:$F$36,$F$41))</f>
        <v>-533.82179022363027</v>
      </c>
      <c r="LMH88" s="294">
        <f>(LMH$87*$B101+SUM($F$8:$F$10)-((LMH$87*$B101+SUM($F$8:$F$10))/$F$11*$F$40)-($F$27*LMH$87/$D$7)-SUM($F$14:$F$26,$F$28:$F$33,$F$35:$F$36,$F$41))</f>
        <v>-533.82179022363027</v>
      </c>
      <c r="LMI88" s="294">
        <f>(LMI$87*$B101+SUM($F$8:$F$10)-((LMI$87*$B101+SUM($F$8:$F$10))/$F$11*$F$40)-($F$27*LMI$87/$D$7)-SUM($F$14:$F$26,$F$28:$F$33,$F$35:$F$36,$F$41))</f>
        <v>-533.82179022363027</v>
      </c>
      <c r="LMJ88" s="294">
        <f>(LMJ$87*$B101+SUM($F$8:$F$10)-((LMJ$87*$B101+SUM($F$8:$F$10))/$F$11*$F$40)-($F$27*LMJ$87/$D$7)-SUM($F$14:$F$26,$F$28:$F$33,$F$35:$F$36,$F$41))</f>
        <v>-533.82179022363027</v>
      </c>
      <c r="LMK88" s="294">
        <f>(LMK$87*$B101+SUM($F$8:$F$10)-((LMK$87*$B101+SUM($F$8:$F$10))/$F$11*$F$40)-($F$27*LMK$87/$D$7)-SUM($F$14:$F$26,$F$28:$F$33,$F$35:$F$36,$F$41))</f>
        <v>-533.82179022363027</v>
      </c>
      <c r="LML88" s="294">
        <f>(LML$87*$B101+SUM($F$8:$F$10)-((LML$87*$B101+SUM($F$8:$F$10))/$F$11*$F$40)-($F$27*LML$87/$D$7)-SUM($F$14:$F$26,$F$28:$F$33,$F$35:$F$36,$F$41))</f>
        <v>-533.82179022363027</v>
      </c>
      <c r="LMM88" s="294">
        <f>(LMM$87*$B101+SUM($F$8:$F$10)-((LMM$87*$B101+SUM($F$8:$F$10))/$F$11*$F$40)-($F$27*LMM$87/$D$7)-SUM($F$14:$F$26,$F$28:$F$33,$F$35:$F$36,$F$41))</f>
        <v>-533.82179022363027</v>
      </c>
      <c r="LMN88" s="294">
        <f>(LMN$87*$B101+SUM($F$8:$F$10)-((LMN$87*$B101+SUM($F$8:$F$10))/$F$11*$F$40)-($F$27*LMN$87/$D$7)-SUM($F$14:$F$26,$F$28:$F$33,$F$35:$F$36,$F$41))</f>
        <v>-533.82179022363027</v>
      </c>
      <c r="LMO88" s="294">
        <f>(LMO$87*$B101+SUM($F$8:$F$10)-((LMO$87*$B101+SUM($F$8:$F$10))/$F$11*$F$40)-($F$27*LMO$87/$D$7)-SUM($F$14:$F$26,$F$28:$F$33,$F$35:$F$36,$F$41))</f>
        <v>-533.82179022363027</v>
      </c>
      <c r="LMP88" s="294">
        <f>(LMP$87*$B101+SUM($F$8:$F$10)-((LMP$87*$B101+SUM($F$8:$F$10))/$F$11*$F$40)-($F$27*LMP$87/$D$7)-SUM($F$14:$F$26,$F$28:$F$33,$F$35:$F$36,$F$41))</f>
        <v>-533.82179022363027</v>
      </c>
      <c r="LMQ88" s="294">
        <f>(LMQ$87*$B101+SUM($F$8:$F$10)-((LMQ$87*$B101+SUM($F$8:$F$10))/$F$11*$F$40)-($F$27*LMQ$87/$D$7)-SUM($F$14:$F$26,$F$28:$F$33,$F$35:$F$36,$F$41))</f>
        <v>-533.82179022363027</v>
      </c>
      <c r="LMR88" s="294">
        <f>(LMR$87*$B101+SUM($F$8:$F$10)-((LMR$87*$B101+SUM($F$8:$F$10))/$F$11*$F$40)-($F$27*LMR$87/$D$7)-SUM($F$14:$F$26,$F$28:$F$33,$F$35:$F$36,$F$41))</f>
        <v>-533.82179022363027</v>
      </c>
      <c r="LMS88" s="294">
        <f>(LMS$87*$B101+SUM($F$8:$F$10)-((LMS$87*$B101+SUM($F$8:$F$10))/$F$11*$F$40)-($F$27*LMS$87/$D$7)-SUM($F$14:$F$26,$F$28:$F$33,$F$35:$F$36,$F$41))</f>
        <v>-533.82179022363027</v>
      </c>
      <c r="LMT88" s="294">
        <f>(LMT$87*$B101+SUM($F$8:$F$10)-((LMT$87*$B101+SUM($F$8:$F$10))/$F$11*$F$40)-($F$27*LMT$87/$D$7)-SUM($F$14:$F$26,$F$28:$F$33,$F$35:$F$36,$F$41))</f>
        <v>-533.82179022363027</v>
      </c>
      <c r="LMU88" s="294">
        <f>(LMU$87*$B101+SUM($F$8:$F$10)-((LMU$87*$B101+SUM($F$8:$F$10))/$F$11*$F$40)-($F$27*LMU$87/$D$7)-SUM($F$14:$F$26,$F$28:$F$33,$F$35:$F$36,$F$41))</f>
        <v>-533.82179022363027</v>
      </c>
      <c r="LMV88" s="294">
        <f>(LMV$87*$B101+SUM($F$8:$F$10)-((LMV$87*$B101+SUM($F$8:$F$10))/$F$11*$F$40)-($F$27*LMV$87/$D$7)-SUM($F$14:$F$26,$F$28:$F$33,$F$35:$F$36,$F$41))</f>
        <v>-533.82179022363027</v>
      </c>
      <c r="LMW88" s="294">
        <f>(LMW$87*$B101+SUM($F$8:$F$10)-((LMW$87*$B101+SUM($F$8:$F$10))/$F$11*$F$40)-($F$27*LMW$87/$D$7)-SUM($F$14:$F$26,$F$28:$F$33,$F$35:$F$36,$F$41))</f>
        <v>-533.82179022363027</v>
      </c>
      <c r="LMX88" s="294">
        <f>(LMX$87*$B101+SUM($F$8:$F$10)-((LMX$87*$B101+SUM($F$8:$F$10))/$F$11*$F$40)-($F$27*LMX$87/$D$7)-SUM($F$14:$F$26,$F$28:$F$33,$F$35:$F$36,$F$41))</f>
        <v>-533.82179022363027</v>
      </c>
      <c r="LMY88" s="294">
        <f>(LMY$87*$B101+SUM($F$8:$F$10)-((LMY$87*$B101+SUM($F$8:$F$10))/$F$11*$F$40)-($F$27*LMY$87/$D$7)-SUM($F$14:$F$26,$F$28:$F$33,$F$35:$F$36,$F$41))</f>
        <v>-533.82179022363027</v>
      </c>
      <c r="LMZ88" s="294">
        <f>(LMZ$87*$B101+SUM($F$8:$F$10)-((LMZ$87*$B101+SUM($F$8:$F$10))/$F$11*$F$40)-($F$27*LMZ$87/$D$7)-SUM($F$14:$F$26,$F$28:$F$33,$F$35:$F$36,$F$41))</f>
        <v>-533.82179022363027</v>
      </c>
      <c r="LNA88" s="294">
        <f>(LNA$87*$B101+SUM($F$8:$F$10)-((LNA$87*$B101+SUM($F$8:$F$10))/$F$11*$F$40)-($F$27*LNA$87/$D$7)-SUM($F$14:$F$26,$F$28:$F$33,$F$35:$F$36,$F$41))</f>
        <v>-533.82179022363027</v>
      </c>
      <c r="LNB88" s="294">
        <f>(LNB$87*$B101+SUM($F$8:$F$10)-((LNB$87*$B101+SUM($F$8:$F$10))/$F$11*$F$40)-($F$27*LNB$87/$D$7)-SUM($F$14:$F$26,$F$28:$F$33,$F$35:$F$36,$F$41))</f>
        <v>-533.82179022363027</v>
      </c>
      <c r="LNC88" s="294">
        <f>(LNC$87*$B101+SUM($F$8:$F$10)-((LNC$87*$B101+SUM($F$8:$F$10))/$F$11*$F$40)-($F$27*LNC$87/$D$7)-SUM($F$14:$F$26,$F$28:$F$33,$F$35:$F$36,$F$41))</f>
        <v>-533.82179022363027</v>
      </c>
      <c r="LND88" s="294">
        <f>(LND$87*$B101+SUM($F$8:$F$10)-((LND$87*$B101+SUM($F$8:$F$10))/$F$11*$F$40)-($F$27*LND$87/$D$7)-SUM($F$14:$F$26,$F$28:$F$33,$F$35:$F$36,$F$41))</f>
        <v>-533.82179022363027</v>
      </c>
      <c r="LNE88" s="294">
        <f>(LNE$87*$B101+SUM($F$8:$F$10)-((LNE$87*$B101+SUM($F$8:$F$10))/$F$11*$F$40)-($F$27*LNE$87/$D$7)-SUM($F$14:$F$26,$F$28:$F$33,$F$35:$F$36,$F$41))</f>
        <v>-533.82179022363027</v>
      </c>
      <c r="LNF88" s="294">
        <f>(LNF$87*$B101+SUM($F$8:$F$10)-((LNF$87*$B101+SUM($F$8:$F$10))/$F$11*$F$40)-($F$27*LNF$87/$D$7)-SUM($F$14:$F$26,$F$28:$F$33,$F$35:$F$36,$F$41))</f>
        <v>-533.82179022363027</v>
      </c>
      <c r="LNG88" s="294">
        <f>(LNG$87*$B101+SUM($F$8:$F$10)-((LNG$87*$B101+SUM($F$8:$F$10))/$F$11*$F$40)-($F$27*LNG$87/$D$7)-SUM($F$14:$F$26,$F$28:$F$33,$F$35:$F$36,$F$41))</f>
        <v>-533.82179022363027</v>
      </c>
      <c r="LNH88" s="294">
        <f>(LNH$87*$B101+SUM($F$8:$F$10)-((LNH$87*$B101+SUM($F$8:$F$10))/$F$11*$F$40)-($F$27*LNH$87/$D$7)-SUM($F$14:$F$26,$F$28:$F$33,$F$35:$F$36,$F$41))</f>
        <v>-533.82179022363027</v>
      </c>
      <c r="LNI88" s="294">
        <f>(LNI$87*$B101+SUM($F$8:$F$10)-((LNI$87*$B101+SUM($F$8:$F$10))/$F$11*$F$40)-($F$27*LNI$87/$D$7)-SUM($F$14:$F$26,$F$28:$F$33,$F$35:$F$36,$F$41))</f>
        <v>-533.82179022363027</v>
      </c>
      <c r="LNJ88" s="294">
        <f>(LNJ$87*$B101+SUM($F$8:$F$10)-((LNJ$87*$B101+SUM($F$8:$F$10))/$F$11*$F$40)-($F$27*LNJ$87/$D$7)-SUM($F$14:$F$26,$F$28:$F$33,$F$35:$F$36,$F$41))</f>
        <v>-533.82179022363027</v>
      </c>
      <c r="LNK88" s="294">
        <f>(LNK$87*$B101+SUM($F$8:$F$10)-((LNK$87*$B101+SUM($F$8:$F$10))/$F$11*$F$40)-($F$27*LNK$87/$D$7)-SUM($F$14:$F$26,$F$28:$F$33,$F$35:$F$36,$F$41))</f>
        <v>-533.82179022363027</v>
      </c>
      <c r="LNL88" s="294">
        <f>(LNL$87*$B101+SUM($F$8:$F$10)-((LNL$87*$B101+SUM($F$8:$F$10))/$F$11*$F$40)-($F$27*LNL$87/$D$7)-SUM($F$14:$F$26,$F$28:$F$33,$F$35:$F$36,$F$41))</f>
        <v>-533.82179022363027</v>
      </c>
      <c r="LNM88" s="294">
        <f>(LNM$87*$B101+SUM($F$8:$F$10)-((LNM$87*$B101+SUM($F$8:$F$10))/$F$11*$F$40)-($F$27*LNM$87/$D$7)-SUM($F$14:$F$26,$F$28:$F$33,$F$35:$F$36,$F$41))</f>
        <v>-533.82179022363027</v>
      </c>
      <c r="LNN88" s="294">
        <f>(LNN$87*$B101+SUM($F$8:$F$10)-((LNN$87*$B101+SUM($F$8:$F$10))/$F$11*$F$40)-($F$27*LNN$87/$D$7)-SUM($F$14:$F$26,$F$28:$F$33,$F$35:$F$36,$F$41))</f>
        <v>-533.82179022363027</v>
      </c>
      <c r="LNO88" s="294">
        <f>(LNO$87*$B101+SUM($F$8:$F$10)-((LNO$87*$B101+SUM($F$8:$F$10))/$F$11*$F$40)-($F$27*LNO$87/$D$7)-SUM($F$14:$F$26,$F$28:$F$33,$F$35:$F$36,$F$41))</f>
        <v>-533.82179022363027</v>
      </c>
      <c r="LNP88" s="294">
        <f>(LNP$87*$B101+SUM($F$8:$F$10)-((LNP$87*$B101+SUM($F$8:$F$10))/$F$11*$F$40)-($F$27*LNP$87/$D$7)-SUM($F$14:$F$26,$F$28:$F$33,$F$35:$F$36,$F$41))</f>
        <v>-533.82179022363027</v>
      </c>
      <c r="LNQ88" s="294">
        <f>(LNQ$87*$B101+SUM($F$8:$F$10)-((LNQ$87*$B101+SUM($F$8:$F$10))/$F$11*$F$40)-($F$27*LNQ$87/$D$7)-SUM($F$14:$F$26,$F$28:$F$33,$F$35:$F$36,$F$41))</f>
        <v>-533.82179022363027</v>
      </c>
      <c r="LNR88" s="294">
        <f>(LNR$87*$B101+SUM($F$8:$F$10)-((LNR$87*$B101+SUM($F$8:$F$10))/$F$11*$F$40)-($F$27*LNR$87/$D$7)-SUM($F$14:$F$26,$F$28:$F$33,$F$35:$F$36,$F$41))</f>
        <v>-533.82179022363027</v>
      </c>
      <c r="LNS88" s="294">
        <f>(LNS$87*$B101+SUM($F$8:$F$10)-((LNS$87*$B101+SUM($F$8:$F$10))/$F$11*$F$40)-($F$27*LNS$87/$D$7)-SUM($F$14:$F$26,$F$28:$F$33,$F$35:$F$36,$F$41))</f>
        <v>-533.82179022363027</v>
      </c>
      <c r="LNT88" s="294">
        <f>(LNT$87*$B101+SUM($F$8:$F$10)-((LNT$87*$B101+SUM($F$8:$F$10))/$F$11*$F$40)-($F$27*LNT$87/$D$7)-SUM($F$14:$F$26,$F$28:$F$33,$F$35:$F$36,$F$41))</f>
        <v>-533.82179022363027</v>
      </c>
      <c r="LNU88" s="294">
        <f>(LNU$87*$B101+SUM($F$8:$F$10)-((LNU$87*$B101+SUM($F$8:$F$10))/$F$11*$F$40)-($F$27*LNU$87/$D$7)-SUM($F$14:$F$26,$F$28:$F$33,$F$35:$F$36,$F$41))</f>
        <v>-533.82179022363027</v>
      </c>
      <c r="LNV88" s="294">
        <f>(LNV$87*$B101+SUM($F$8:$F$10)-((LNV$87*$B101+SUM($F$8:$F$10))/$F$11*$F$40)-($F$27*LNV$87/$D$7)-SUM($F$14:$F$26,$F$28:$F$33,$F$35:$F$36,$F$41))</f>
        <v>-533.82179022363027</v>
      </c>
      <c r="LNW88" s="294">
        <f>(LNW$87*$B101+SUM($F$8:$F$10)-((LNW$87*$B101+SUM($F$8:$F$10))/$F$11*$F$40)-($F$27*LNW$87/$D$7)-SUM($F$14:$F$26,$F$28:$F$33,$F$35:$F$36,$F$41))</f>
        <v>-533.82179022363027</v>
      </c>
      <c r="LNX88" s="294">
        <f>(LNX$87*$B101+SUM($F$8:$F$10)-((LNX$87*$B101+SUM($F$8:$F$10))/$F$11*$F$40)-($F$27*LNX$87/$D$7)-SUM($F$14:$F$26,$F$28:$F$33,$F$35:$F$36,$F$41))</f>
        <v>-533.82179022363027</v>
      </c>
      <c r="LNY88" s="294">
        <f>(LNY$87*$B101+SUM($F$8:$F$10)-((LNY$87*$B101+SUM($F$8:$F$10))/$F$11*$F$40)-($F$27*LNY$87/$D$7)-SUM($F$14:$F$26,$F$28:$F$33,$F$35:$F$36,$F$41))</f>
        <v>-533.82179022363027</v>
      </c>
      <c r="LNZ88" s="294">
        <f>(LNZ$87*$B101+SUM($F$8:$F$10)-((LNZ$87*$B101+SUM($F$8:$F$10))/$F$11*$F$40)-($F$27*LNZ$87/$D$7)-SUM($F$14:$F$26,$F$28:$F$33,$F$35:$F$36,$F$41))</f>
        <v>-533.82179022363027</v>
      </c>
      <c r="LOA88" s="294">
        <f>(LOA$87*$B101+SUM($F$8:$F$10)-((LOA$87*$B101+SUM($F$8:$F$10))/$F$11*$F$40)-($F$27*LOA$87/$D$7)-SUM($F$14:$F$26,$F$28:$F$33,$F$35:$F$36,$F$41))</f>
        <v>-533.82179022363027</v>
      </c>
      <c r="LOB88" s="294">
        <f>(LOB$87*$B101+SUM($F$8:$F$10)-((LOB$87*$B101+SUM($F$8:$F$10))/$F$11*$F$40)-($F$27*LOB$87/$D$7)-SUM($F$14:$F$26,$F$28:$F$33,$F$35:$F$36,$F$41))</f>
        <v>-533.82179022363027</v>
      </c>
      <c r="LOC88" s="294">
        <f>(LOC$87*$B101+SUM($F$8:$F$10)-((LOC$87*$B101+SUM($F$8:$F$10))/$F$11*$F$40)-($F$27*LOC$87/$D$7)-SUM($F$14:$F$26,$F$28:$F$33,$F$35:$F$36,$F$41))</f>
        <v>-533.82179022363027</v>
      </c>
      <c r="LOD88" s="294">
        <f>(LOD$87*$B101+SUM($F$8:$F$10)-((LOD$87*$B101+SUM($F$8:$F$10))/$F$11*$F$40)-($F$27*LOD$87/$D$7)-SUM($F$14:$F$26,$F$28:$F$33,$F$35:$F$36,$F$41))</f>
        <v>-533.82179022363027</v>
      </c>
      <c r="LOE88" s="294">
        <f>(LOE$87*$B101+SUM($F$8:$F$10)-((LOE$87*$B101+SUM($F$8:$F$10))/$F$11*$F$40)-($F$27*LOE$87/$D$7)-SUM($F$14:$F$26,$F$28:$F$33,$F$35:$F$36,$F$41))</f>
        <v>-533.82179022363027</v>
      </c>
      <c r="LOF88" s="294">
        <f>(LOF$87*$B101+SUM($F$8:$F$10)-((LOF$87*$B101+SUM($F$8:$F$10))/$F$11*$F$40)-($F$27*LOF$87/$D$7)-SUM($F$14:$F$26,$F$28:$F$33,$F$35:$F$36,$F$41))</f>
        <v>-533.82179022363027</v>
      </c>
      <c r="LOG88" s="294">
        <f>(LOG$87*$B101+SUM($F$8:$F$10)-((LOG$87*$B101+SUM($F$8:$F$10))/$F$11*$F$40)-($F$27*LOG$87/$D$7)-SUM($F$14:$F$26,$F$28:$F$33,$F$35:$F$36,$F$41))</f>
        <v>-533.82179022363027</v>
      </c>
      <c r="LOH88" s="294">
        <f>(LOH$87*$B101+SUM($F$8:$F$10)-((LOH$87*$B101+SUM($F$8:$F$10))/$F$11*$F$40)-($F$27*LOH$87/$D$7)-SUM($F$14:$F$26,$F$28:$F$33,$F$35:$F$36,$F$41))</f>
        <v>-533.82179022363027</v>
      </c>
      <c r="LOI88" s="294">
        <f>(LOI$87*$B101+SUM($F$8:$F$10)-((LOI$87*$B101+SUM($F$8:$F$10))/$F$11*$F$40)-($F$27*LOI$87/$D$7)-SUM($F$14:$F$26,$F$28:$F$33,$F$35:$F$36,$F$41))</f>
        <v>-533.82179022363027</v>
      </c>
      <c r="LOJ88" s="294">
        <f>(LOJ$87*$B101+SUM($F$8:$F$10)-((LOJ$87*$B101+SUM($F$8:$F$10))/$F$11*$F$40)-($F$27*LOJ$87/$D$7)-SUM($F$14:$F$26,$F$28:$F$33,$F$35:$F$36,$F$41))</f>
        <v>-533.82179022363027</v>
      </c>
      <c r="LOK88" s="294">
        <f>(LOK$87*$B101+SUM($F$8:$F$10)-((LOK$87*$B101+SUM($F$8:$F$10))/$F$11*$F$40)-($F$27*LOK$87/$D$7)-SUM($F$14:$F$26,$F$28:$F$33,$F$35:$F$36,$F$41))</f>
        <v>-533.82179022363027</v>
      </c>
      <c r="LOL88" s="294">
        <f>(LOL$87*$B101+SUM($F$8:$F$10)-((LOL$87*$B101+SUM($F$8:$F$10))/$F$11*$F$40)-($F$27*LOL$87/$D$7)-SUM($F$14:$F$26,$F$28:$F$33,$F$35:$F$36,$F$41))</f>
        <v>-533.82179022363027</v>
      </c>
      <c r="LOM88" s="294">
        <f>(LOM$87*$B101+SUM($F$8:$F$10)-((LOM$87*$B101+SUM($F$8:$F$10))/$F$11*$F$40)-($F$27*LOM$87/$D$7)-SUM($F$14:$F$26,$F$28:$F$33,$F$35:$F$36,$F$41))</f>
        <v>-533.82179022363027</v>
      </c>
      <c r="LON88" s="294">
        <f>(LON$87*$B101+SUM($F$8:$F$10)-((LON$87*$B101+SUM($F$8:$F$10))/$F$11*$F$40)-($F$27*LON$87/$D$7)-SUM($F$14:$F$26,$F$28:$F$33,$F$35:$F$36,$F$41))</f>
        <v>-533.82179022363027</v>
      </c>
      <c r="LOO88" s="294">
        <f>(LOO$87*$B101+SUM($F$8:$F$10)-((LOO$87*$B101+SUM($F$8:$F$10))/$F$11*$F$40)-($F$27*LOO$87/$D$7)-SUM($F$14:$F$26,$F$28:$F$33,$F$35:$F$36,$F$41))</f>
        <v>-533.82179022363027</v>
      </c>
      <c r="LOP88" s="294">
        <f>(LOP$87*$B101+SUM($F$8:$F$10)-((LOP$87*$B101+SUM($F$8:$F$10))/$F$11*$F$40)-($F$27*LOP$87/$D$7)-SUM($F$14:$F$26,$F$28:$F$33,$F$35:$F$36,$F$41))</f>
        <v>-533.82179022363027</v>
      </c>
      <c r="LOQ88" s="294">
        <f>(LOQ$87*$B101+SUM($F$8:$F$10)-((LOQ$87*$B101+SUM($F$8:$F$10))/$F$11*$F$40)-($F$27*LOQ$87/$D$7)-SUM($F$14:$F$26,$F$28:$F$33,$F$35:$F$36,$F$41))</f>
        <v>-533.82179022363027</v>
      </c>
      <c r="LOR88" s="294">
        <f>(LOR$87*$B101+SUM($F$8:$F$10)-((LOR$87*$B101+SUM($F$8:$F$10))/$F$11*$F$40)-($F$27*LOR$87/$D$7)-SUM($F$14:$F$26,$F$28:$F$33,$F$35:$F$36,$F$41))</f>
        <v>-533.82179022363027</v>
      </c>
      <c r="LOS88" s="294">
        <f>(LOS$87*$B101+SUM($F$8:$F$10)-((LOS$87*$B101+SUM($F$8:$F$10))/$F$11*$F$40)-($F$27*LOS$87/$D$7)-SUM($F$14:$F$26,$F$28:$F$33,$F$35:$F$36,$F$41))</f>
        <v>-533.82179022363027</v>
      </c>
      <c r="LOT88" s="294">
        <f>(LOT$87*$B101+SUM($F$8:$F$10)-((LOT$87*$B101+SUM($F$8:$F$10))/$F$11*$F$40)-($F$27*LOT$87/$D$7)-SUM($F$14:$F$26,$F$28:$F$33,$F$35:$F$36,$F$41))</f>
        <v>-533.82179022363027</v>
      </c>
      <c r="LOU88" s="294">
        <f>(LOU$87*$B101+SUM($F$8:$F$10)-((LOU$87*$B101+SUM($F$8:$F$10))/$F$11*$F$40)-($F$27*LOU$87/$D$7)-SUM($F$14:$F$26,$F$28:$F$33,$F$35:$F$36,$F$41))</f>
        <v>-533.82179022363027</v>
      </c>
      <c r="LOV88" s="294">
        <f>(LOV$87*$B101+SUM($F$8:$F$10)-((LOV$87*$B101+SUM($F$8:$F$10))/$F$11*$F$40)-($F$27*LOV$87/$D$7)-SUM($F$14:$F$26,$F$28:$F$33,$F$35:$F$36,$F$41))</f>
        <v>-533.82179022363027</v>
      </c>
      <c r="LOW88" s="294">
        <f>(LOW$87*$B101+SUM($F$8:$F$10)-((LOW$87*$B101+SUM($F$8:$F$10))/$F$11*$F$40)-($F$27*LOW$87/$D$7)-SUM($F$14:$F$26,$F$28:$F$33,$F$35:$F$36,$F$41))</f>
        <v>-533.82179022363027</v>
      </c>
      <c r="LOX88" s="294">
        <f>(LOX$87*$B101+SUM($F$8:$F$10)-((LOX$87*$B101+SUM($F$8:$F$10))/$F$11*$F$40)-($F$27*LOX$87/$D$7)-SUM($F$14:$F$26,$F$28:$F$33,$F$35:$F$36,$F$41))</f>
        <v>-533.82179022363027</v>
      </c>
      <c r="LOY88" s="294">
        <f>(LOY$87*$B101+SUM($F$8:$F$10)-((LOY$87*$B101+SUM($F$8:$F$10))/$F$11*$F$40)-($F$27*LOY$87/$D$7)-SUM($F$14:$F$26,$F$28:$F$33,$F$35:$F$36,$F$41))</f>
        <v>-533.82179022363027</v>
      </c>
      <c r="LOZ88" s="294">
        <f>(LOZ$87*$B101+SUM($F$8:$F$10)-((LOZ$87*$B101+SUM($F$8:$F$10))/$F$11*$F$40)-($F$27*LOZ$87/$D$7)-SUM($F$14:$F$26,$F$28:$F$33,$F$35:$F$36,$F$41))</f>
        <v>-533.82179022363027</v>
      </c>
      <c r="LPA88" s="294">
        <f>(LPA$87*$B101+SUM($F$8:$F$10)-((LPA$87*$B101+SUM($F$8:$F$10))/$F$11*$F$40)-($F$27*LPA$87/$D$7)-SUM($F$14:$F$26,$F$28:$F$33,$F$35:$F$36,$F$41))</f>
        <v>-533.82179022363027</v>
      </c>
      <c r="LPB88" s="294">
        <f>(LPB$87*$B101+SUM($F$8:$F$10)-((LPB$87*$B101+SUM($F$8:$F$10))/$F$11*$F$40)-($F$27*LPB$87/$D$7)-SUM($F$14:$F$26,$F$28:$F$33,$F$35:$F$36,$F$41))</f>
        <v>-533.82179022363027</v>
      </c>
      <c r="LPC88" s="294">
        <f>(LPC$87*$B101+SUM($F$8:$F$10)-((LPC$87*$B101+SUM($F$8:$F$10))/$F$11*$F$40)-($F$27*LPC$87/$D$7)-SUM($F$14:$F$26,$F$28:$F$33,$F$35:$F$36,$F$41))</f>
        <v>-533.82179022363027</v>
      </c>
      <c r="LPD88" s="294">
        <f>(LPD$87*$B101+SUM($F$8:$F$10)-((LPD$87*$B101+SUM($F$8:$F$10))/$F$11*$F$40)-($F$27*LPD$87/$D$7)-SUM($F$14:$F$26,$F$28:$F$33,$F$35:$F$36,$F$41))</f>
        <v>-533.82179022363027</v>
      </c>
      <c r="LPE88" s="294">
        <f>(LPE$87*$B101+SUM($F$8:$F$10)-((LPE$87*$B101+SUM($F$8:$F$10))/$F$11*$F$40)-($F$27*LPE$87/$D$7)-SUM($F$14:$F$26,$F$28:$F$33,$F$35:$F$36,$F$41))</f>
        <v>-533.82179022363027</v>
      </c>
      <c r="LPF88" s="294">
        <f>(LPF$87*$B101+SUM($F$8:$F$10)-((LPF$87*$B101+SUM($F$8:$F$10))/$F$11*$F$40)-($F$27*LPF$87/$D$7)-SUM($F$14:$F$26,$F$28:$F$33,$F$35:$F$36,$F$41))</f>
        <v>-533.82179022363027</v>
      </c>
      <c r="LPG88" s="294">
        <f>(LPG$87*$B101+SUM($F$8:$F$10)-((LPG$87*$B101+SUM($F$8:$F$10))/$F$11*$F$40)-($F$27*LPG$87/$D$7)-SUM($F$14:$F$26,$F$28:$F$33,$F$35:$F$36,$F$41))</f>
        <v>-533.82179022363027</v>
      </c>
      <c r="LPH88" s="294">
        <f>(LPH$87*$B101+SUM($F$8:$F$10)-((LPH$87*$B101+SUM($F$8:$F$10))/$F$11*$F$40)-($F$27*LPH$87/$D$7)-SUM($F$14:$F$26,$F$28:$F$33,$F$35:$F$36,$F$41))</f>
        <v>-533.82179022363027</v>
      </c>
      <c r="LPI88" s="294">
        <f>(LPI$87*$B101+SUM($F$8:$F$10)-((LPI$87*$B101+SUM($F$8:$F$10))/$F$11*$F$40)-($F$27*LPI$87/$D$7)-SUM($F$14:$F$26,$F$28:$F$33,$F$35:$F$36,$F$41))</f>
        <v>-533.82179022363027</v>
      </c>
      <c r="LPJ88" s="294">
        <f>(LPJ$87*$B101+SUM($F$8:$F$10)-((LPJ$87*$B101+SUM($F$8:$F$10))/$F$11*$F$40)-($F$27*LPJ$87/$D$7)-SUM($F$14:$F$26,$F$28:$F$33,$F$35:$F$36,$F$41))</f>
        <v>-533.82179022363027</v>
      </c>
      <c r="LPK88" s="294">
        <f>(LPK$87*$B101+SUM($F$8:$F$10)-((LPK$87*$B101+SUM($F$8:$F$10))/$F$11*$F$40)-($F$27*LPK$87/$D$7)-SUM($F$14:$F$26,$F$28:$F$33,$F$35:$F$36,$F$41))</f>
        <v>-533.82179022363027</v>
      </c>
      <c r="LPL88" s="294">
        <f>(LPL$87*$B101+SUM($F$8:$F$10)-((LPL$87*$B101+SUM($F$8:$F$10))/$F$11*$F$40)-($F$27*LPL$87/$D$7)-SUM($F$14:$F$26,$F$28:$F$33,$F$35:$F$36,$F$41))</f>
        <v>-533.82179022363027</v>
      </c>
      <c r="LPM88" s="294">
        <f>(LPM$87*$B101+SUM($F$8:$F$10)-((LPM$87*$B101+SUM($F$8:$F$10))/$F$11*$F$40)-($F$27*LPM$87/$D$7)-SUM($F$14:$F$26,$F$28:$F$33,$F$35:$F$36,$F$41))</f>
        <v>-533.82179022363027</v>
      </c>
      <c r="LPN88" s="294">
        <f>(LPN$87*$B101+SUM($F$8:$F$10)-((LPN$87*$B101+SUM($F$8:$F$10))/$F$11*$F$40)-($F$27*LPN$87/$D$7)-SUM($F$14:$F$26,$F$28:$F$33,$F$35:$F$36,$F$41))</f>
        <v>-533.82179022363027</v>
      </c>
      <c r="LPO88" s="294">
        <f>(LPO$87*$B101+SUM($F$8:$F$10)-((LPO$87*$B101+SUM($F$8:$F$10))/$F$11*$F$40)-($F$27*LPO$87/$D$7)-SUM($F$14:$F$26,$F$28:$F$33,$F$35:$F$36,$F$41))</f>
        <v>-533.82179022363027</v>
      </c>
      <c r="LPP88" s="294">
        <f>(LPP$87*$B101+SUM($F$8:$F$10)-((LPP$87*$B101+SUM($F$8:$F$10))/$F$11*$F$40)-($F$27*LPP$87/$D$7)-SUM($F$14:$F$26,$F$28:$F$33,$F$35:$F$36,$F$41))</f>
        <v>-533.82179022363027</v>
      </c>
      <c r="LPQ88" s="294">
        <f>(LPQ$87*$B101+SUM($F$8:$F$10)-((LPQ$87*$B101+SUM($F$8:$F$10))/$F$11*$F$40)-($F$27*LPQ$87/$D$7)-SUM($F$14:$F$26,$F$28:$F$33,$F$35:$F$36,$F$41))</f>
        <v>-533.82179022363027</v>
      </c>
      <c r="LPR88" s="294">
        <f>(LPR$87*$B101+SUM($F$8:$F$10)-((LPR$87*$B101+SUM($F$8:$F$10))/$F$11*$F$40)-($F$27*LPR$87/$D$7)-SUM($F$14:$F$26,$F$28:$F$33,$F$35:$F$36,$F$41))</f>
        <v>-533.82179022363027</v>
      </c>
      <c r="LPS88" s="294">
        <f>(LPS$87*$B101+SUM($F$8:$F$10)-((LPS$87*$B101+SUM($F$8:$F$10))/$F$11*$F$40)-($F$27*LPS$87/$D$7)-SUM($F$14:$F$26,$F$28:$F$33,$F$35:$F$36,$F$41))</f>
        <v>-533.82179022363027</v>
      </c>
      <c r="LPT88" s="294">
        <f>(LPT$87*$B101+SUM($F$8:$F$10)-((LPT$87*$B101+SUM($F$8:$F$10))/$F$11*$F$40)-($F$27*LPT$87/$D$7)-SUM($F$14:$F$26,$F$28:$F$33,$F$35:$F$36,$F$41))</f>
        <v>-533.82179022363027</v>
      </c>
      <c r="LPU88" s="294">
        <f>(LPU$87*$B101+SUM($F$8:$F$10)-((LPU$87*$B101+SUM($F$8:$F$10))/$F$11*$F$40)-($F$27*LPU$87/$D$7)-SUM($F$14:$F$26,$F$28:$F$33,$F$35:$F$36,$F$41))</f>
        <v>-533.82179022363027</v>
      </c>
      <c r="LPV88" s="294">
        <f>(LPV$87*$B101+SUM($F$8:$F$10)-((LPV$87*$B101+SUM($F$8:$F$10))/$F$11*$F$40)-($F$27*LPV$87/$D$7)-SUM($F$14:$F$26,$F$28:$F$33,$F$35:$F$36,$F$41))</f>
        <v>-533.82179022363027</v>
      </c>
      <c r="LPW88" s="294">
        <f>(LPW$87*$B101+SUM($F$8:$F$10)-((LPW$87*$B101+SUM($F$8:$F$10))/$F$11*$F$40)-($F$27*LPW$87/$D$7)-SUM($F$14:$F$26,$F$28:$F$33,$F$35:$F$36,$F$41))</f>
        <v>-533.82179022363027</v>
      </c>
      <c r="LPX88" s="294">
        <f>(LPX$87*$B101+SUM($F$8:$F$10)-((LPX$87*$B101+SUM($F$8:$F$10))/$F$11*$F$40)-($F$27*LPX$87/$D$7)-SUM($F$14:$F$26,$F$28:$F$33,$F$35:$F$36,$F$41))</f>
        <v>-533.82179022363027</v>
      </c>
      <c r="LPY88" s="294">
        <f>(LPY$87*$B101+SUM($F$8:$F$10)-((LPY$87*$B101+SUM($F$8:$F$10))/$F$11*$F$40)-($F$27*LPY$87/$D$7)-SUM($F$14:$F$26,$F$28:$F$33,$F$35:$F$36,$F$41))</f>
        <v>-533.82179022363027</v>
      </c>
      <c r="LPZ88" s="294">
        <f>(LPZ$87*$B101+SUM($F$8:$F$10)-((LPZ$87*$B101+SUM($F$8:$F$10))/$F$11*$F$40)-($F$27*LPZ$87/$D$7)-SUM($F$14:$F$26,$F$28:$F$33,$F$35:$F$36,$F$41))</f>
        <v>-533.82179022363027</v>
      </c>
      <c r="LQA88" s="294">
        <f>(LQA$87*$B101+SUM($F$8:$F$10)-((LQA$87*$B101+SUM($F$8:$F$10))/$F$11*$F$40)-($F$27*LQA$87/$D$7)-SUM($F$14:$F$26,$F$28:$F$33,$F$35:$F$36,$F$41))</f>
        <v>-533.82179022363027</v>
      </c>
      <c r="LQB88" s="294">
        <f>(LQB$87*$B101+SUM($F$8:$F$10)-((LQB$87*$B101+SUM($F$8:$F$10))/$F$11*$F$40)-($F$27*LQB$87/$D$7)-SUM($F$14:$F$26,$F$28:$F$33,$F$35:$F$36,$F$41))</f>
        <v>-533.82179022363027</v>
      </c>
      <c r="LQC88" s="294">
        <f>(LQC$87*$B101+SUM($F$8:$F$10)-((LQC$87*$B101+SUM($F$8:$F$10))/$F$11*$F$40)-($F$27*LQC$87/$D$7)-SUM($F$14:$F$26,$F$28:$F$33,$F$35:$F$36,$F$41))</f>
        <v>-533.82179022363027</v>
      </c>
      <c r="LQD88" s="294">
        <f>(LQD$87*$B101+SUM($F$8:$F$10)-((LQD$87*$B101+SUM($F$8:$F$10))/$F$11*$F$40)-($F$27*LQD$87/$D$7)-SUM($F$14:$F$26,$F$28:$F$33,$F$35:$F$36,$F$41))</f>
        <v>-533.82179022363027</v>
      </c>
      <c r="LQE88" s="294">
        <f>(LQE$87*$B101+SUM($F$8:$F$10)-((LQE$87*$B101+SUM($F$8:$F$10))/$F$11*$F$40)-($F$27*LQE$87/$D$7)-SUM($F$14:$F$26,$F$28:$F$33,$F$35:$F$36,$F$41))</f>
        <v>-533.82179022363027</v>
      </c>
      <c r="LQF88" s="294">
        <f>(LQF$87*$B101+SUM($F$8:$F$10)-((LQF$87*$B101+SUM($F$8:$F$10))/$F$11*$F$40)-($F$27*LQF$87/$D$7)-SUM($F$14:$F$26,$F$28:$F$33,$F$35:$F$36,$F$41))</f>
        <v>-533.82179022363027</v>
      </c>
      <c r="LQG88" s="294">
        <f>(LQG$87*$B101+SUM($F$8:$F$10)-((LQG$87*$B101+SUM($F$8:$F$10))/$F$11*$F$40)-($F$27*LQG$87/$D$7)-SUM($F$14:$F$26,$F$28:$F$33,$F$35:$F$36,$F$41))</f>
        <v>-533.82179022363027</v>
      </c>
      <c r="LQH88" s="294">
        <f>(LQH$87*$B101+SUM($F$8:$F$10)-((LQH$87*$B101+SUM($F$8:$F$10))/$F$11*$F$40)-($F$27*LQH$87/$D$7)-SUM($F$14:$F$26,$F$28:$F$33,$F$35:$F$36,$F$41))</f>
        <v>-533.82179022363027</v>
      </c>
      <c r="LQI88" s="294">
        <f>(LQI$87*$B101+SUM($F$8:$F$10)-((LQI$87*$B101+SUM($F$8:$F$10))/$F$11*$F$40)-($F$27*LQI$87/$D$7)-SUM($F$14:$F$26,$F$28:$F$33,$F$35:$F$36,$F$41))</f>
        <v>-533.82179022363027</v>
      </c>
      <c r="LQJ88" s="294">
        <f>(LQJ$87*$B101+SUM($F$8:$F$10)-((LQJ$87*$B101+SUM($F$8:$F$10))/$F$11*$F$40)-($F$27*LQJ$87/$D$7)-SUM($F$14:$F$26,$F$28:$F$33,$F$35:$F$36,$F$41))</f>
        <v>-533.82179022363027</v>
      </c>
      <c r="LQK88" s="294">
        <f>(LQK$87*$B101+SUM($F$8:$F$10)-((LQK$87*$B101+SUM($F$8:$F$10))/$F$11*$F$40)-($F$27*LQK$87/$D$7)-SUM($F$14:$F$26,$F$28:$F$33,$F$35:$F$36,$F$41))</f>
        <v>-533.82179022363027</v>
      </c>
      <c r="LQL88" s="294">
        <f>(LQL$87*$B101+SUM($F$8:$F$10)-((LQL$87*$B101+SUM($F$8:$F$10))/$F$11*$F$40)-($F$27*LQL$87/$D$7)-SUM($F$14:$F$26,$F$28:$F$33,$F$35:$F$36,$F$41))</f>
        <v>-533.82179022363027</v>
      </c>
      <c r="LQM88" s="294">
        <f>(LQM$87*$B101+SUM($F$8:$F$10)-((LQM$87*$B101+SUM($F$8:$F$10))/$F$11*$F$40)-($F$27*LQM$87/$D$7)-SUM($F$14:$F$26,$F$28:$F$33,$F$35:$F$36,$F$41))</f>
        <v>-533.82179022363027</v>
      </c>
      <c r="LQN88" s="294">
        <f>(LQN$87*$B101+SUM($F$8:$F$10)-((LQN$87*$B101+SUM($F$8:$F$10))/$F$11*$F$40)-($F$27*LQN$87/$D$7)-SUM($F$14:$F$26,$F$28:$F$33,$F$35:$F$36,$F$41))</f>
        <v>-533.82179022363027</v>
      </c>
      <c r="LQO88" s="294">
        <f>(LQO$87*$B101+SUM($F$8:$F$10)-((LQO$87*$B101+SUM($F$8:$F$10))/$F$11*$F$40)-($F$27*LQO$87/$D$7)-SUM($F$14:$F$26,$F$28:$F$33,$F$35:$F$36,$F$41))</f>
        <v>-533.82179022363027</v>
      </c>
      <c r="LQP88" s="294">
        <f>(LQP$87*$B101+SUM($F$8:$F$10)-((LQP$87*$B101+SUM($F$8:$F$10))/$F$11*$F$40)-($F$27*LQP$87/$D$7)-SUM($F$14:$F$26,$F$28:$F$33,$F$35:$F$36,$F$41))</f>
        <v>-533.82179022363027</v>
      </c>
      <c r="LQQ88" s="294">
        <f>(LQQ$87*$B101+SUM($F$8:$F$10)-((LQQ$87*$B101+SUM($F$8:$F$10))/$F$11*$F$40)-($F$27*LQQ$87/$D$7)-SUM($F$14:$F$26,$F$28:$F$33,$F$35:$F$36,$F$41))</f>
        <v>-533.82179022363027</v>
      </c>
      <c r="LQR88" s="294">
        <f>(LQR$87*$B101+SUM($F$8:$F$10)-((LQR$87*$B101+SUM($F$8:$F$10))/$F$11*$F$40)-($F$27*LQR$87/$D$7)-SUM($F$14:$F$26,$F$28:$F$33,$F$35:$F$36,$F$41))</f>
        <v>-533.82179022363027</v>
      </c>
      <c r="LQS88" s="294">
        <f>(LQS$87*$B101+SUM($F$8:$F$10)-((LQS$87*$B101+SUM($F$8:$F$10))/$F$11*$F$40)-($F$27*LQS$87/$D$7)-SUM($F$14:$F$26,$F$28:$F$33,$F$35:$F$36,$F$41))</f>
        <v>-533.82179022363027</v>
      </c>
      <c r="LQT88" s="294">
        <f>(LQT$87*$B101+SUM($F$8:$F$10)-((LQT$87*$B101+SUM($F$8:$F$10))/$F$11*$F$40)-($F$27*LQT$87/$D$7)-SUM($F$14:$F$26,$F$28:$F$33,$F$35:$F$36,$F$41))</f>
        <v>-533.82179022363027</v>
      </c>
      <c r="LQU88" s="294">
        <f>(LQU$87*$B101+SUM($F$8:$F$10)-((LQU$87*$B101+SUM($F$8:$F$10))/$F$11*$F$40)-($F$27*LQU$87/$D$7)-SUM($F$14:$F$26,$F$28:$F$33,$F$35:$F$36,$F$41))</f>
        <v>-533.82179022363027</v>
      </c>
      <c r="LQV88" s="294">
        <f>(LQV$87*$B101+SUM($F$8:$F$10)-((LQV$87*$B101+SUM($F$8:$F$10))/$F$11*$F$40)-($F$27*LQV$87/$D$7)-SUM($F$14:$F$26,$F$28:$F$33,$F$35:$F$36,$F$41))</f>
        <v>-533.82179022363027</v>
      </c>
      <c r="LQW88" s="294">
        <f>(LQW$87*$B101+SUM($F$8:$F$10)-((LQW$87*$B101+SUM($F$8:$F$10))/$F$11*$F$40)-($F$27*LQW$87/$D$7)-SUM($F$14:$F$26,$F$28:$F$33,$F$35:$F$36,$F$41))</f>
        <v>-533.82179022363027</v>
      </c>
      <c r="LQX88" s="294">
        <f>(LQX$87*$B101+SUM($F$8:$F$10)-((LQX$87*$B101+SUM($F$8:$F$10))/$F$11*$F$40)-($F$27*LQX$87/$D$7)-SUM($F$14:$F$26,$F$28:$F$33,$F$35:$F$36,$F$41))</f>
        <v>-533.82179022363027</v>
      </c>
      <c r="LQY88" s="294">
        <f>(LQY$87*$B101+SUM($F$8:$F$10)-((LQY$87*$B101+SUM($F$8:$F$10))/$F$11*$F$40)-($F$27*LQY$87/$D$7)-SUM($F$14:$F$26,$F$28:$F$33,$F$35:$F$36,$F$41))</f>
        <v>-533.82179022363027</v>
      </c>
      <c r="LQZ88" s="294">
        <f>(LQZ$87*$B101+SUM($F$8:$F$10)-((LQZ$87*$B101+SUM($F$8:$F$10))/$F$11*$F$40)-($F$27*LQZ$87/$D$7)-SUM($F$14:$F$26,$F$28:$F$33,$F$35:$F$36,$F$41))</f>
        <v>-533.82179022363027</v>
      </c>
      <c r="LRA88" s="294">
        <f>(LRA$87*$B101+SUM($F$8:$F$10)-((LRA$87*$B101+SUM($F$8:$F$10))/$F$11*$F$40)-($F$27*LRA$87/$D$7)-SUM($F$14:$F$26,$F$28:$F$33,$F$35:$F$36,$F$41))</f>
        <v>-533.82179022363027</v>
      </c>
      <c r="LRB88" s="294">
        <f>(LRB$87*$B101+SUM($F$8:$F$10)-((LRB$87*$B101+SUM($F$8:$F$10))/$F$11*$F$40)-($F$27*LRB$87/$D$7)-SUM($F$14:$F$26,$F$28:$F$33,$F$35:$F$36,$F$41))</f>
        <v>-533.82179022363027</v>
      </c>
      <c r="LRC88" s="294">
        <f>(LRC$87*$B101+SUM($F$8:$F$10)-((LRC$87*$B101+SUM($F$8:$F$10))/$F$11*$F$40)-($F$27*LRC$87/$D$7)-SUM($F$14:$F$26,$F$28:$F$33,$F$35:$F$36,$F$41))</f>
        <v>-533.82179022363027</v>
      </c>
      <c r="LRD88" s="294">
        <f>(LRD$87*$B101+SUM($F$8:$F$10)-((LRD$87*$B101+SUM($F$8:$F$10))/$F$11*$F$40)-($F$27*LRD$87/$D$7)-SUM($F$14:$F$26,$F$28:$F$33,$F$35:$F$36,$F$41))</f>
        <v>-533.82179022363027</v>
      </c>
      <c r="LRE88" s="294">
        <f>(LRE$87*$B101+SUM($F$8:$F$10)-((LRE$87*$B101+SUM($F$8:$F$10))/$F$11*$F$40)-($F$27*LRE$87/$D$7)-SUM($F$14:$F$26,$F$28:$F$33,$F$35:$F$36,$F$41))</f>
        <v>-533.82179022363027</v>
      </c>
      <c r="LRF88" s="294">
        <f>(LRF$87*$B101+SUM($F$8:$F$10)-((LRF$87*$B101+SUM($F$8:$F$10))/$F$11*$F$40)-($F$27*LRF$87/$D$7)-SUM($F$14:$F$26,$F$28:$F$33,$F$35:$F$36,$F$41))</f>
        <v>-533.82179022363027</v>
      </c>
      <c r="LRG88" s="294">
        <f>(LRG$87*$B101+SUM($F$8:$F$10)-((LRG$87*$B101+SUM($F$8:$F$10))/$F$11*$F$40)-($F$27*LRG$87/$D$7)-SUM($F$14:$F$26,$F$28:$F$33,$F$35:$F$36,$F$41))</f>
        <v>-533.82179022363027</v>
      </c>
      <c r="LRH88" s="294">
        <f>(LRH$87*$B101+SUM($F$8:$F$10)-((LRH$87*$B101+SUM($F$8:$F$10))/$F$11*$F$40)-($F$27*LRH$87/$D$7)-SUM($F$14:$F$26,$F$28:$F$33,$F$35:$F$36,$F$41))</f>
        <v>-533.82179022363027</v>
      </c>
      <c r="LRI88" s="294">
        <f>(LRI$87*$B101+SUM($F$8:$F$10)-((LRI$87*$B101+SUM($F$8:$F$10))/$F$11*$F$40)-($F$27*LRI$87/$D$7)-SUM($F$14:$F$26,$F$28:$F$33,$F$35:$F$36,$F$41))</f>
        <v>-533.82179022363027</v>
      </c>
      <c r="LRJ88" s="294">
        <f>(LRJ$87*$B101+SUM($F$8:$F$10)-((LRJ$87*$B101+SUM($F$8:$F$10))/$F$11*$F$40)-($F$27*LRJ$87/$D$7)-SUM($F$14:$F$26,$F$28:$F$33,$F$35:$F$36,$F$41))</f>
        <v>-533.82179022363027</v>
      </c>
      <c r="LRK88" s="294">
        <f>(LRK$87*$B101+SUM($F$8:$F$10)-((LRK$87*$B101+SUM($F$8:$F$10))/$F$11*$F$40)-($F$27*LRK$87/$D$7)-SUM($F$14:$F$26,$F$28:$F$33,$F$35:$F$36,$F$41))</f>
        <v>-533.82179022363027</v>
      </c>
      <c r="LRL88" s="294">
        <f>(LRL$87*$B101+SUM($F$8:$F$10)-((LRL$87*$B101+SUM($F$8:$F$10))/$F$11*$F$40)-($F$27*LRL$87/$D$7)-SUM($F$14:$F$26,$F$28:$F$33,$F$35:$F$36,$F$41))</f>
        <v>-533.82179022363027</v>
      </c>
      <c r="LRM88" s="294">
        <f>(LRM$87*$B101+SUM($F$8:$F$10)-((LRM$87*$B101+SUM($F$8:$F$10))/$F$11*$F$40)-($F$27*LRM$87/$D$7)-SUM($F$14:$F$26,$F$28:$F$33,$F$35:$F$36,$F$41))</f>
        <v>-533.82179022363027</v>
      </c>
      <c r="LRN88" s="294">
        <f>(LRN$87*$B101+SUM($F$8:$F$10)-((LRN$87*$B101+SUM($F$8:$F$10))/$F$11*$F$40)-($F$27*LRN$87/$D$7)-SUM($F$14:$F$26,$F$28:$F$33,$F$35:$F$36,$F$41))</f>
        <v>-533.82179022363027</v>
      </c>
      <c r="LRO88" s="294">
        <f>(LRO$87*$B101+SUM($F$8:$F$10)-((LRO$87*$B101+SUM($F$8:$F$10))/$F$11*$F$40)-($F$27*LRO$87/$D$7)-SUM($F$14:$F$26,$F$28:$F$33,$F$35:$F$36,$F$41))</f>
        <v>-533.82179022363027</v>
      </c>
      <c r="LRP88" s="294">
        <f>(LRP$87*$B101+SUM($F$8:$F$10)-((LRP$87*$B101+SUM($F$8:$F$10))/$F$11*$F$40)-($F$27*LRP$87/$D$7)-SUM($F$14:$F$26,$F$28:$F$33,$F$35:$F$36,$F$41))</f>
        <v>-533.82179022363027</v>
      </c>
      <c r="LRQ88" s="294">
        <f>(LRQ$87*$B101+SUM($F$8:$F$10)-((LRQ$87*$B101+SUM($F$8:$F$10))/$F$11*$F$40)-($F$27*LRQ$87/$D$7)-SUM($F$14:$F$26,$F$28:$F$33,$F$35:$F$36,$F$41))</f>
        <v>-533.82179022363027</v>
      </c>
      <c r="LRR88" s="294">
        <f>(LRR$87*$B101+SUM($F$8:$F$10)-((LRR$87*$B101+SUM($F$8:$F$10))/$F$11*$F$40)-($F$27*LRR$87/$D$7)-SUM($F$14:$F$26,$F$28:$F$33,$F$35:$F$36,$F$41))</f>
        <v>-533.82179022363027</v>
      </c>
      <c r="LRS88" s="294">
        <f>(LRS$87*$B101+SUM($F$8:$F$10)-((LRS$87*$B101+SUM($F$8:$F$10))/$F$11*$F$40)-($F$27*LRS$87/$D$7)-SUM($F$14:$F$26,$F$28:$F$33,$F$35:$F$36,$F$41))</f>
        <v>-533.82179022363027</v>
      </c>
      <c r="LRT88" s="294">
        <f>(LRT$87*$B101+SUM($F$8:$F$10)-((LRT$87*$B101+SUM($F$8:$F$10))/$F$11*$F$40)-($F$27*LRT$87/$D$7)-SUM($F$14:$F$26,$F$28:$F$33,$F$35:$F$36,$F$41))</f>
        <v>-533.82179022363027</v>
      </c>
      <c r="LRU88" s="294">
        <f>(LRU$87*$B101+SUM($F$8:$F$10)-((LRU$87*$B101+SUM($F$8:$F$10))/$F$11*$F$40)-($F$27*LRU$87/$D$7)-SUM($F$14:$F$26,$F$28:$F$33,$F$35:$F$36,$F$41))</f>
        <v>-533.82179022363027</v>
      </c>
      <c r="LRV88" s="294">
        <f>(LRV$87*$B101+SUM($F$8:$F$10)-((LRV$87*$B101+SUM($F$8:$F$10))/$F$11*$F$40)-($F$27*LRV$87/$D$7)-SUM($F$14:$F$26,$F$28:$F$33,$F$35:$F$36,$F$41))</f>
        <v>-533.82179022363027</v>
      </c>
      <c r="LRW88" s="294">
        <f>(LRW$87*$B101+SUM($F$8:$F$10)-((LRW$87*$B101+SUM($F$8:$F$10))/$F$11*$F$40)-($F$27*LRW$87/$D$7)-SUM($F$14:$F$26,$F$28:$F$33,$F$35:$F$36,$F$41))</f>
        <v>-533.82179022363027</v>
      </c>
      <c r="LRX88" s="294">
        <f>(LRX$87*$B101+SUM($F$8:$F$10)-((LRX$87*$B101+SUM($F$8:$F$10))/$F$11*$F$40)-($F$27*LRX$87/$D$7)-SUM($F$14:$F$26,$F$28:$F$33,$F$35:$F$36,$F$41))</f>
        <v>-533.82179022363027</v>
      </c>
      <c r="LRY88" s="294">
        <f>(LRY$87*$B101+SUM($F$8:$F$10)-((LRY$87*$B101+SUM($F$8:$F$10))/$F$11*$F$40)-($F$27*LRY$87/$D$7)-SUM($F$14:$F$26,$F$28:$F$33,$F$35:$F$36,$F$41))</f>
        <v>-533.82179022363027</v>
      </c>
      <c r="LRZ88" s="294">
        <f>(LRZ$87*$B101+SUM($F$8:$F$10)-((LRZ$87*$B101+SUM($F$8:$F$10))/$F$11*$F$40)-($F$27*LRZ$87/$D$7)-SUM($F$14:$F$26,$F$28:$F$33,$F$35:$F$36,$F$41))</f>
        <v>-533.82179022363027</v>
      </c>
      <c r="LSA88" s="294">
        <f>(LSA$87*$B101+SUM($F$8:$F$10)-((LSA$87*$B101+SUM($F$8:$F$10))/$F$11*$F$40)-($F$27*LSA$87/$D$7)-SUM($F$14:$F$26,$F$28:$F$33,$F$35:$F$36,$F$41))</f>
        <v>-533.82179022363027</v>
      </c>
      <c r="LSB88" s="294">
        <f>(LSB$87*$B101+SUM($F$8:$F$10)-((LSB$87*$B101+SUM($F$8:$F$10))/$F$11*$F$40)-($F$27*LSB$87/$D$7)-SUM($F$14:$F$26,$F$28:$F$33,$F$35:$F$36,$F$41))</f>
        <v>-533.82179022363027</v>
      </c>
      <c r="LSC88" s="294">
        <f>(LSC$87*$B101+SUM($F$8:$F$10)-((LSC$87*$B101+SUM($F$8:$F$10))/$F$11*$F$40)-($F$27*LSC$87/$D$7)-SUM($F$14:$F$26,$F$28:$F$33,$F$35:$F$36,$F$41))</f>
        <v>-533.82179022363027</v>
      </c>
      <c r="LSD88" s="294">
        <f>(LSD$87*$B101+SUM($F$8:$F$10)-((LSD$87*$B101+SUM($F$8:$F$10))/$F$11*$F$40)-($F$27*LSD$87/$D$7)-SUM($F$14:$F$26,$F$28:$F$33,$F$35:$F$36,$F$41))</f>
        <v>-533.82179022363027</v>
      </c>
      <c r="LSE88" s="294">
        <f>(LSE$87*$B101+SUM($F$8:$F$10)-((LSE$87*$B101+SUM($F$8:$F$10))/$F$11*$F$40)-($F$27*LSE$87/$D$7)-SUM($F$14:$F$26,$F$28:$F$33,$F$35:$F$36,$F$41))</f>
        <v>-533.82179022363027</v>
      </c>
      <c r="LSF88" s="294">
        <f>(LSF$87*$B101+SUM($F$8:$F$10)-((LSF$87*$B101+SUM($F$8:$F$10))/$F$11*$F$40)-($F$27*LSF$87/$D$7)-SUM($F$14:$F$26,$F$28:$F$33,$F$35:$F$36,$F$41))</f>
        <v>-533.82179022363027</v>
      </c>
      <c r="LSG88" s="294">
        <f>(LSG$87*$B101+SUM($F$8:$F$10)-((LSG$87*$B101+SUM($F$8:$F$10))/$F$11*$F$40)-($F$27*LSG$87/$D$7)-SUM($F$14:$F$26,$F$28:$F$33,$F$35:$F$36,$F$41))</f>
        <v>-533.82179022363027</v>
      </c>
      <c r="LSH88" s="294">
        <f>(LSH$87*$B101+SUM($F$8:$F$10)-((LSH$87*$B101+SUM($F$8:$F$10))/$F$11*$F$40)-($F$27*LSH$87/$D$7)-SUM($F$14:$F$26,$F$28:$F$33,$F$35:$F$36,$F$41))</f>
        <v>-533.82179022363027</v>
      </c>
      <c r="LSI88" s="294">
        <f>(LSI$87*$B101+SUM($F$8:$F$10)-((LSI$87*$B101+SUM($F$8:$F$10))/$F$11*$F$40)-($F$27*LSI$87/$D$7)-SUM($F$14:$F$26,$F$28:$F$33,$F$35:$F$36,$F$41))</f>
        <v>-533.82179022363027</v>
      </c>
      <c r="LSJ88" s="294">
        <f>(LSJ$87*$B101+SUM($F$8:$F$10)-((LSJ$87*$B101+SUM($F$8:$F$10))/$F$11*$F$40)-($F$27*LSJ$87/$D$7)-SUM($F$14:$F$26,$F$28:$F$33,$F$35:$F$36,$F$41))</f>
        <v>-533.82179022363027</v>
      </c>
      <c r="LSK88" s="294">
        <f>(LSK$87*$B101+SUM($F$8:$F$10)-((LSK$87*$B101+SUM($F$8:$F$10))/$F$11*$F$40)-($F$27*LSK$87/$D$7)-SUM($F$14:$F$26,$F$28:$F$33,$F$35:$F$36,$F$41))</f>
        <v>-533.82179022363027</v>
      </c>
      <c r="LSL88" s="294">
        <f>(LSL$87*$B101+SUM($F$8:$F$10)-((LSL$87*$B101+SUM($F$8:$F$10))/$F$11*$F$40)-($F$27*LSL$87/$D$7)-SUM($F$14:$F$26,$F$28:$F$33,$F$35:$F$36,$F$41))</f>
        <v>-533.82179022363027</v>
      </c>
      <c r="LSM88" s="294">
        <f>(LSM$87*$B101+SUM($F$8:$F$10)-((LSM$87*$B101+SUM($F$8:$F$10))/$F$11*$F$40)-($F$27*LSM$87/$D$7)-SUM($F$14:$F$26,$F$28:$F$33,$F$35:$F$36,$F$41))</f>
        <v>-533.82179022363027</v>
      </c>
      <c r="LSN88" s="294">
        <f>(LSN$87*$B101+SUM($F$8:$F$10)-((LSN$87*$B101+SUM($F$8:$F$10))/$F$11*$F$40)-($F$27*LSN$87/$D$7)-SUM($F$14:$F$26,$F$28:$F$33,$F$35:$F$36,$F$41))</f>
        <v>-533.82179022363027</v>
      </c>
      <c r="LSO88" s="294">
        <f>(LSO$87*$B101+SUM($F$8:$F$10)-((LSO$87*$B101+SUM($F$8:$F$10))/$F$11*$F$40)-($F$27*LSO$87/$D$7)-SUM($F$14:$F$26,$F$28:$F$33,$F$35:$F$36,$F$41))</f>
        <v>-533.82179022363027</v>
      </c>
      <c r="LSP88" s="294">
        <f>(LSP$87*$B101+SUM($F$8:$F$10)-((LSP$87*$B101+SUM($F$8:$F$10))/$F$11*$F$40)-($F$27*LSP$87/$D$7)-SUM($F$14:$F$26,$F$28:$F$33,$F$35:$F$36,$F$41))</f>
        <v>-533.82179022363027</v>
      </c>
      <c r="LSQ88" s="294">
        <f>(LSQ$87*$B101+SUM($F$8:$F$10)-((LSQ$87*$B101+SUM($F$8:$F$10))/$F$11*$F$40)-($F$27*LSQ$87/$D$7)-SUM($F$14:$F$26,$F$28:$F$33,$F$35:$F$36,$F$41))</f>
        <v>-533.82179022363027</v>
      </c>
      <c r="LSR88" s="294">
        <f>(LSR$87*$B101+SUM($F$8:$F$10)-((LSR$87*$B101+SUM($F$8:$F$10))/$F$11*$F$40)-($F$27*LSR$87/$D$7)-SUM($F$14:$F$26,$F$28:$F$33,$F$35:$F$36,$F$41))</f>
        <v>-533.82179022363027</v>
      </c>
      <c r="LSS88" s="294">
        <f>(LSS$87*$B101+SUM($F$8:$F$10)-((LSS$87*$B101+SUM($F$8:$F$10))/$F$11*$F$40)-($F$27*LSS$87/$D$7)-SUM($F$14:$F$26,$F$28:$F$33,$F$35:$F$36,$F$41))</f>
        <v>-533.82179022363027</v>
      </c>
      <c r="LST88" s="294">
        <f>(LST$87*$B101+SUM($F$8:$F$10)-((LST$87*$B101+SUM($F$8:$F$10))/$F$11*$F$40)-($F$27*LST$87/$D$7)-SUM($F$14:$F$26,$F$28:$F$33,$F$35:$F$36,$F$41))</f>
        <v>-533.82179022363027</v>
      </c>
      <c r="LSU88" s="294">
        <f>(LSU$87*$B101+SUM($F$8:$F$10)-((LSU$87*$B101+SUM($F$8:$F$10))/$F$11*$F$40)-($F$27*LSU$87/$D$7)-SUM($F$14:$F$26,$F$28:$F$33,$F$35:$F$36,$F$41))</f>
        <v>-533.82179022363027</v>
      </c>
      <c r="LSV88" s="294">
        <f>(LSV$87*$B101+SUM($F$8:$F$10)-((LSV$87*$B101+SUM($F$8:$F$10))/$F$11*$F$40)-($F$27*LSV$87/$D$7)-SUM($F$14:$F$26,$F$28:$F$33,$F$35:$F$36,$F$41))</f>
        <v>-533.82179022363027</v>
      </c>
      <c r="LSW88" s="294">
        <f>(LSW$87*$B101+SUM($F$8:$F$10)-((LSW$87*$B101+SUM($F$8:$F$10))/$F$11*$F$40)-($F$27*LSW$87/$D$7)-SUM($F$14:$F$26,$F$28:$F$33,$F$35:$F$36,$F$41))</f>
        <v>-533.82179022363027</v>
      </c>
      <c r="LSX88" s="294">
        <f>(LSX$87*$B101+SUM($F$8:$F$10)-((LSX$87*$B101+SUM($F$8:$F$10))/$F$11*$F$40)-($F$27*LSX$87/$D$7)-SUM($F$14:$F$26,$F$28:$F$33,$F$35:$F$36,$F$41))</f>
        <v>-533.82179022363027</v>
      </c>
      <c r="LSY88" s="294">
        <f>(LSY$87*$B101+SUM($F$8:$F$10)-((LSY$87*$B101+SUM($F$8:$F$10))/$F$11*$F$40)-($F$27*LSY$87/$D$7)-SUM($F$14:$F$26,$F$28:$F$33,$F$35:$F$36,$F$41))</f>
        <v>-533.82179022363027</v>
      </c>
      <c r="LSZ88" s="294">
        <f>(LSZ$87*$B101+SUM($F$8:$F$10)-((LSZ$87*$B101+SUM($F$8:$F$10))/$F$11*$F$40)-($F$27*LSZ$87/$D$7)-SUM($F$14:$F$26,$F$28:$F$33,$F$35:$F$36,$F$41))</f>
        <v>-533.82179022363027</v>
      </c>
      <c r="LTA88" s="294">
        <f>(LTA$87*$B101+SUM($F$8:$F$10)-((LTA$87*$B101+SUM($F$8:$F$10))/$F$11*$F$40)-($F$27*LTA$87/$D$7)-SUM($F$14:$F$26,$F$28:$F$33,$F$35:$F$36,$F$41))</f>
        <v>-533.82179022363027</v>
      </c>
      <c r="LTB88" s="294">
        <f>(LTB$87*$B101+SUM($F$8:$F$10)-((LTB$87*$B101+SUM($F$8:$F$10))/$F$11*$F$40)-($F$27*LTB$87/$D$7)-SUM($F$14:$F$26,$F$28:$F$33,$F$35:$F$36,$F$41))</f>
        <v>-533.82179022363027</v>
      </c>
      <c r="LTC88" s="294">
        <f>(LTC$87*$B101+SUM($F$8:$F$10)-((LTC$87*$B101+SUM($F$8:$F$10))/$F$11*$F$40)-($F$27*LTC$87/$D$7)-SUM($F$14:$F$26,$F$28:$F$33,$F$35:$F$36,$F$41))</f>
        <v>-533.82179022363027</v>
      </c>
      <c r="LTD88" s="294">
        <f>(LTD$87*$B101+SUM($F$8:$F$10)-((LTD$87*$B101+SUM($F$8:$F$10))/$F$11*$F$40)-($F$27*LTD$87/$D$7)-SUM($F$14:$F$26,$F$28:$F$33,$F$35:$F$36,$F$41))</f>
        <v>-533.82179022363027</v>
      </c>
      <c r="LTE88" s="294">
        <f>(LTE$87*$B101+SUM($F$8:$F$10)-((LTE$87*$B101+SUM($F$8:$F$10))/$F$11*$F$40)-($F$27*LTE$87/$D$7)-SUM($F$14:$F$26,$F$28:$F$33,$F$35:$F$36,$F$41))</f>
        <v>-533.82179022363027</v>
      </c>
      <c r="LTF88" s="294">
        <f>(LTF$87*$B101+SUM($F$8:$F$10)-((LTF$87*$B101+SUM($F$8:$F$10))/$F$11*$F$40)-($F$27*LTF$87/$D$7)-SUM($F$14:$F$26,$F$28:$F$33,$F$35:$F$36,$F$41))</f>
        <v>-533.82179022363027</v>
      </c>
      <c r="LTG88" s="294">
        <f>(LTG$87*$B101+SUM($F$8:$F$10)-((LTG$87*$B101+SUM($F$8:$F$10))/$F$11*$F$40)-($F$27*LTG$87/$D$7)-SUM($F$14:$F$26,$F$28:$F$33,$F$35:$F$36,$F$41))</f>
        <v>-533.82179022363027</v>
      </c>
      <c r="LTH88" s="294">
        <f>(LTH$87*$B101+SUM($F$8:$F$10)-((LTH$87*$B101+SUM($F$8:$F$10))/$F$11*$F$40)-($F$27*LTH$87/$D$7)-SUM($F$14:$F$26,$F$28:$F$33,$F$35:$F$36,$F$41))</f>
        <v>-533.82179022363027</v>
      </c>
      <c r="LTI88" s="294">
        <f>(LTI$87*$B101+SUM($F$8:$F$10)-((LTI$87*$B101+SUM($F$8:$F$10))/$F$11*$F$40)-($F$27*LTI$87/$D$7)-SUM($F$14:$F$26,$F$28:$F$33,$F$35:$F$36,$F$41))</f>
        <v>-533.82179022363027</v>
      </c>
      <c r="LTJ88" s="294">
        <f>(LTJ$87*$B101+SUM($F$8:$F$10)-((LTJ$87*$B101+SUM($F$8:$F$10))/$F$11*$F$40)-($F$27*LTJ$87/$D$7)-SUM($F$14:$F$26,$F$28:$F$33,$F$35:$F$36,$F$41))</f>
        <v>-533.82179022363027</v>
      </c>
      <c r="LTK88" s="294">
        <f>(LTK$87*$B101+SUM($F$8:$F$10)-((LTK$87*$B101+SUM($F$8:$F$10))/$F$11*$F$40)-($F$27*LTK$87/$D$7)-SUM($F$14:$F$26,$F$28:$F$33,$F$35:$F$36,$F$41))</f>
        <v>-533.82179022363027</v>
      </c>
      <c r="LTL88" s="294">
        <f>(LTL$87*$B101+SUM($F$8:$F$10)-((LTL$87*$B101+SUM($F$8:$F$10))/$F$11*$F$40)-($F$27*LTL$87/$D$7)-SUM($F$14:$F$26,$F$28:$F$33,$F$35:$F$36,$F$41))</f>
        <v>-533.82179022363027</v>
      </c>
      <c r="LTM88" s="294">
        <f>(LTM$87*$B101+SUM($F$8:$F$10)-((LTM$87*$B101+SUM($F$8:$F$10))/$F$11*$F$40)-($F$27*LTM$87/$D$7)-SUM($F$14:$F$26,$F$28:$F$33,$F$35:$F$36,$F$41))</f>
        <v>-533.82179022363027</v>
      </c>
      <c r="LTN88" s="294">
        <f>(LTN$87*$B101+SUM($F$8:$F$10)-((LTN$87*$B101+SUM($F$8:$F$10))/$F$11*$F$40)-($F$27*LTN$87/$D$7)-SUM($F$14:$F$26,$F$28:$F$33,$F$35:$F$36,$F$41))</f>
        <v>-533.82179022363027</v>
      </c>
      <c r="LTO88" s="294">
        <f>(LTO$87*$B101+SUM($F$8:$F$10)-((LTO$87*$B101+SUM($F$8:$F$10))/$F$11*$F$40)-($F$27*LTO$87/$D$7)-SUM($F$14:$F$26,$F$28:$F$33,$F$35:$F$36,$F$41))</f>
        <v>-533.82179022363027</v>
      </c>
      <c r="LTP88" s="294">
        <f>(LTP$87*$B101+SUM($F$8:$F$10)-((LTP$87*$B101+SUM($F$8:$F$10))/$F$11*$F$40)-($F$27*LTP$87/$D$7)-SUM($F$14:$F$26,$F$28:$F$33,$F$35:$F$36,$F$41))</f>
        <v>-533.82179022363027</v>
      </c>
      <c r="LTQ88" s="294">
        <f>(LTQ$87*$B101+SUM($F$8:$F$10)-((LTQ$87*$B101+SUM($F$8:$F$10))/$F$11*$F$40)-($F$27*LTQ$87/$D$7)-SUM($F$14:$F$26,$F$28:$F$33,$F$35:$F$36,$F$41))</f>
        <v>-533.82179022363027</v>
      </c>
      <c r="LTR88" s="294">
        <f>(LTR$87*$B101+SUM($F$8:$F$10)-((LTR$87*$B101+SUM($F$8:$F$10))/$F$11*$F$40)-($F$27*LTR$87/$D$7)-SUM($F$14:$F$26,$F$28:$F$33,$F$35:$F$36,$F$41))</f>
        <v>-533.82179022363027</v>
      </c>
      <c r="LTS88" s="294">
        <f>(LTS$87*$B101+SUM($F$8:$F$10)-((LTS$87*$B101+SUM($F$8:$F$10))/$F$11*$F$40)-($F$27*LTS$87/$D$7)-SUM($F$14:$F$26,$F$28:$F$33,$F$35:$F$36,$F$41))</f>
        <v>-533.82179022363027</v>
      </c>
      <c r="LTT88" s="294">
        <f>(LTT$87*$B101+SUM($F$8:$F$10)-((LTT$87*$B101+SUM($F$8:$F$10))/$F$11*$F$40)-($F$27*LTT$87/$D$7)-SUM($F$14:$F$26,$F$28:$F$33,$F$35:$F$36,$F$41))</f>
        <v>-533.82179022363027</v>
      </c>
      <c r="LTU88" s="294">
        <f>(LTU$87*$B101+SUM($F$8:$F$10)-((LTU$87*$B101+SUM($F$8:$F$10))/$F$11*$F$40)-($F$27*LTU$87/$D$7)-SUM($F$14:$F$26,$F$28:$F$33,$F$35:$F$36,$F$41))</f>
        <v>-533.82179022363027</v>
      </c>
      <c r="LTV88" s="294">
        <f>(LTV$87*$B101+SUM($F$8:$F$10)-((LTV$87*$B101+SUM($F$8:$F$10))/$F$11*$F$40)-($F$27*LTV$87/$D$7)-SUM($F$14:$F$26,$F$28:$F$33,$F$35:$F$36,$F$41))</f>
        <v>-533.82179022363027</v>
      </c>
      <c r="LTW88" s="294">
        <f>(LTW$87*$B101+SUM($F$8:$F$10)-((LTW$87*$B101+SUM($F$8:$F$10))/$F$11*$F$40)-($F$27*LTW$87/$D$7)-SUM($F$14:$F$26,$F$28:$F$33,$F$35:$F$36,$F$41))</f>
        <v>-533.82179022363027</v>
      </c>
      <c r="LTX88" s="294">
        <f>(LTX$87*$B101+SUM($F$8:$F$10)-((LTX$87*$B101+SUM($F$8:$F$10))/$F$11*$F$40)-($F$27*LTX$87/$D$7)-SUM($F$14:$F$26,$F$28:$F$33,$F$35:$F$36,$F$41))</f>
        <v>-533.82179022363027</v>
      </c>
      <c r="LTY88" s="294">
        <f>(LTY$87*$B101+SUM($F$8:$F$10)-((LTY$87*$B101+SUM($F$8:$F$10))/$F$11*$F$40)-($F$27*LTY$87/$D$7)-SUM($F$14:$F$26,$F$28:$F$33,$F$35:$F$36,$F$41))</f>
        <v>-533.82179022363027</v>
      </c>
      <c r="LTZ88" s="294">
        <f>(LTZ$87*$B101+SUM($F$8:$F$10)-((LTZ$87*$B101+SUM($F$8:$F$10))/$F$11*$F$40)-($F$27*LTZ$87/$D$7)-SUM($F$14:$F$26,$F$28:$F$33,$F$35:$F$36,$F$41))</f>
        <v>-533.82179022363027</v>
      </c>
      <c r="LUA88" s="294">
        <f>(LUA$87*$B101+SUM($F$8:$F$10)-((LUA$87*$B101+SUM($F$8:$F$10))/$F$11*$F$40)-($F$27*LUA$87/$D$7)-SUM($F$14:$F$26,$F$28:$F$33,$F$35:$F$36,$F$41))</f>
        <v>-533.82179022363027</v>
      </c>
      <c r="LUB88" s="294">
        <f>(LUB$87*$B101+SUM($F$8:$F$10)-((LUB$87*$B101+SUM($F$8:$F$10))/$F$11*$F$40)-($F$27*LUB$87/$D$7)-SUM($F$14:$F$26,$F$28:$F$33,$F$35:$F$36,$F$41))</f>
        <v>-533.82179022363027</v>
      </c>
      <c r="LUC88" s="294">
        <f>(LUC$87*$B101+SUM($F$8:$F$10)-((LUC$87*$B101+SUM($F$8:$F$10))/$F$11*$F$40)-($F$27*LUC$87/$D$7)-SUM($F$14:$F$26,$F$28:$F$33,$F$35:$F$36,$F$41))</f>
        <v>-533.82179022363027</v>
      </c>
      <c r="LUD88" s="294">
        <f>(LUD$87*$B101+SUM($F$8:$F$10)-((LUD$87*$B101+SUM($F$8:$F$10))/$F$11*$F$40)-($F$27*LUD$87/$D$7)-SUM($F$14:$F$26,$F$28:$F$33,$F$35:$F$36,$F$41))</f>
        <v>-533.82179022363027</v>
      </c>
      <c r="LUE88" s="294">
        <f>(LUE$87*$B101+SUM($F$8:$F$10)-((LUE$87*$B101+SUM($F$8:$F$10))/$F$11*$F$40)-($F$27*LUE$87/$D$7)-SUM($F$14:$F$26,$F$28:$F$33,$F$35:$F$36,$F$41))</f>
        <v>-533.82179022363027</v>
      </c>
      <c r="LUF88" s="294">
        <f>(LUF$87*$B101+SUM($F$8:$F$10)-((LUF$87*$B101+SUM($F$8:$F$10))/$F$11*$F$40)-($F$27*LUF$87/$D$7)-SUM($F$14:$F$26,$F$28:$F$33,$F$35:$F$36,$F$41))</f>
        <v>-533.82179022363027</v>
      </c>
      <c r="LUG88" s="294">
        <f>(LUG$87*$B101+SUM($F$8:$F$10)-((LUG$87*$B101+SUM($F$8:$F$10))/$F$11*$F$40)-($F$27*LUG$87/$D$7)-SUM($F$14:$F$26,$F$28:$F$33,$F$35:$F$36,$F$41))</f>
        <v>-533.82179022363027</v>
      </c>
      <c r="LUH88" s="294">
        <f>(LUH$87*$B101+SUM($F$8:$F$10)-((LUH$87*$B101+SUM($F$8:$F$10))/$F$11*$F$40)-($F$27*LUH$87/$D$7)-SUM($F$14:$F$26,$F$28:$F$33,$F$35:$F$36,$F$41))</f>
        <v>-533.82179022363027</v>
      </c>
      <c r="LUI88" s="294">
        <f>(LUI$87*$B101+SUM($F$8:$F$10)-((LUI$87*$B101+SUM($F$8:$F$10))/$F$11*$F$40)-($F$27*LUI$87/$D$7)-SUM($F$14:$F$26,$F$28:$F$33,$F$35:$F$36,$F$41))</f>
        <v>-533.82179022363027</v>
      </c>
      <c r="LUJ88" s="294">
        <f>(LUJ$87*$B101+SUM($F$8:$F$10)-((LUJ$87*$B101+SUM($F$8:$F$10))/$F$11*$F$40)-($F$27*LUJ$87/$D$7)-SUM($F$14:$F$26,$F$28:$F$33,$F$35:$F$36,$F$41))</f>
        <v>-533.82179022363027</v>
      </c>
      <c r="LUK88" s="294">
        <f>(LUK$87*$B101+SUM($F$8:$F$10)-((LUK$87*$B101+SUM($F$8:$F$10))/$F$11*$F$40)-($F$27*LUK$87/$D$7)-SUM($F$14:$F$26,$F$28:$F$33,$F$35:$F$36,$F$41))</f>
        <v>-533.82179022363027</v>
      </c>
      <c r="LUL88" s="294">
        <f>(LUL$87*$B101+SUM($F$8:$F$10)-((LUL$87*$B101+SUM($F$8:$F$10))/$F$11*$F$40)-($F$27*LUL$87/$D$7)-SUM($F$14:$F$26,$F$28:$F$33,$F$35:$F$36,$F$41))</f>
        <v>-533.82179022363027</v>
      </c>
      <c r="LUM88" s="294">
        <f>(LUM$87*$B101+SUM($F$8:$F$10)-((LUM$87*$B101+SUM($F$8:$F$10))/$F$11*$F$40)-($F$27*LUM$87/$D$7)-SUM($F$14:$F$26,$F$28:$F$33,$F$35:$F$36,$F$41))</f>
        <v>-533.82179022363027</v>
      </c>
      <c r="LUN88" s="294">
        <f>(LUN$87*$B101+SUM($F$8:$F$10)-((LUN$87*$B101+SUM($F$8:$F$10))/$F$11*$F$40)-($F$27*LUN$87/$D$7)-SUM($F$14:$F$26,$F$28:$F$33,$F$35:$F$36,$F$41))</f>
        <v>-533.82179022363027</v>
      </c>
      <c r="LUO88" s="294">
        <f>(LUO$87*$B101+SUM($F$8:$F$10)-((LUO$87*$B101+SUM($F$8:$F$10))/$F$11*$F$40)-($F$27*LUO$87/$D$7)-SUM($F$14:$F$26,$F$28:$F$33,$F$35:$F$36,$F$41))</f>
        <v>-533.82179022363027</v>
      </c>
      <c r="LUP88" s="294">
        <f>(LUP$87*$B101+SUM($F$8:$F$10)-((LUP$87*$B101+SUM($F$8:$F$10))/$F$11*$F$40)-($F$27*LUP$87/$D$7)-SUM($F$14:$F$26,$F$28:$F$33,$F$35:$F$36,$F$41))</f>
        <v>-533.82179022363027</v>
      </c>
      <c r="LUQ88" s="294">
        <f>(LUQ$87*$B101+SUM($F$8:$F$10)-((LUQ$87*$B101+SUM($F$8:$F$10))/$F$11*$F$40)-($F$27*LUQ$87/$D$7)-SUM($F$14:$F$26,$F$28:$F$33,$F$35:$F$36,$F$41))</f>
        <v>-533.82179022363027</v>
      </c>
      <c r="LUR88" s="294">
        <f>(LUR$87*$B101+SUM($F$8:$F$10)-((LUR$87*$B101+SUM($F$8:$F$10))/$F$11*$F$40)-($F$27*LUR$87/$D$7)-SUM($F$14:$F$26,$F$28:$F$33,$F$35:$F$36,$F$41))</f>
        <v>-533.82179022363027</v>
      </c>
      <c r="LUS88" s="294">
        <f>(LUS$87*$B101+SUM($F$8:$F$10)-((LUS$87*$B101+SUM($F$8:$F$10))/$F$11*$F$40)-($F$27*LUS$87/$D$7)-SUM($F$14:$F$26,$F$28:$F$33,$F$35:$F$36,$F$41))</f>
        <v>-533.82179022363027</v>
      </c>
      <c r="LUT88" s="294">
        <f>(LUT$87*$B101+SUM($F$8:$F$10)-((LUT$87*$B101+SUM($F$8:$F$10))/$F$11*$F$40)-($F$27*LUT$87/$D$7)-SUM($F$14:$F$26,$F$28:$F$33,$F$35:$F$36,$F$41))</f>
        <v>-533.82179022363027</v>
      </c>
      <c r="LUU88" s="294">
        <f>(LUU$87*$B101+SUM($F$8:$F$10)-((LUU$87*$B101+SUM($F$8:$F$10))/$F$11*$F$40)-($F$27*LUU$87/$D$7)-SUM($F$14:$F$26,$F$28:$F$33,$F$35:$F$36,$F$41))</f>
        <v>-533.82179022363027</v>
      </c>
      <c r="LUV88" s="294">
        <f>(LUV$87*$B101+SUM($F$8:$F$10)-((LUV$87*$B101+SUM($F$8:$F$10))/$F$11*$F$40)-($F$27*LUV$87/$D$7)-SUM($F$14:$F$26,$F$28:$F$33,$F$35:$F$36,$F$41))</f>
        <v>-533.82179022363027</v>
      </c>
      <c r="LUW88" s="294">
        <f>(LUW$87*$B101+SUM($F$8:$F$10)-((LUW$87*$B101+SUM($F$8:$F$10))/$F$11*$F$40)-($F$27*LUW$87/$D$7)-SUM($F$14:$F$26,$F$28:$F$33,$F$35:$F$36,$F$41))</f>
        <v>-533.82179022363027</v>
      </c>
      <c r="LUX88" s="294">
        <f>(LUX$87*$B101+SUM($F$8:$F$10)-((LUX$87*$B101+SUM($F$8:$F$10))/$F$11*$F$40)-($F$27*LUX$87/$D$7)-SUM($F$14:$F$26,$F$28:$F$33,$F$35:$F$36,$F$41))</f>
        <v>-533.82179022363027</v>
      </c>
      <c r="LUY88" s="294">
        <f>(LUY$87*$B101+SUM($F$8:$F$10)-((LUY$87*$B101+SUM($F$8:$F$10))/$F$11*$F$40)-($F$27*LUY$87/$D$7)-SUM($F$14:$F$26,$F$28:$F$33,$F$35:$F$36,$F$41))</f>
        <v>-533.82179022363027</v>
      </c>
      <c r="LUZ88" s="294">
        <f>(LUZ$87*$B101+SUM($F$8:$F$10)-((LUZ$87*$B101+SUM($F$8:$F$10))/$F$11*$F$40)-($F$27*LUZ$87/$D$7)-SUM($F$14:$F$26,$F$28:$F$33,$F$35:$F$36,$F$41))</f>
        <v>-533.82179022363027</v>
      </c>
      <c r="LVA88" s="294">
        <f>(LVA$87*$B101+SUM($F$8:$F$10)-((LVA$87*$B101+SUM($F$8:$F$10))/$F$11*$F$40)-($F$27*LVA$87/$D$7)-SUM($F$14:$F$26,$F$28:$F$33,$F$35:$F$36,$F$41))</f>
        <v>-533.82179022363027</v>
      </c>
      <c r="LVB88" s="294">
        <f>(LVB$87*$B101+SUM($F$8:$F$10)-((LVB$87*$B101+SUM($F$8:$F$10))/$F$11*$F$40)-($F$27*LVB$87/$D$7)-SUM($F$14:$F$26,$F$28:$F$33,$F$35:$F$36,$F$41))</f>
        <v>-533.82179022363027</v>
      </c>
      <c r="LVC88" s="294">
        <f>(LVC$87*$B101+SUM($F$8:$F$10)-((LVC$87*$B101+SUM($F$8:$F$10))/$F$11*$F$40)-($F$27*LVC$87/$D$7)-SUM($F$14:$F$26,$F$28:$F$33,$F$35:$F$36,$F$41))</f>
        <v>-533.82179022363027</v>
      </c>
      <c r="LVD88" s="294">
        <f>(LVD$87*$B101+SUM($F$8:$F$10)-((LVD$87*$B101+SUM($F$8:$F$10))/$F$11*$F$40)-($F$27*LVD$87/$D$7)-SUM($F$14:$F$26,$F$28:$F$33,$F$35:$F$36,$F$41))</f>
        <v>-533.82179022363027</v>
      </c>
      <c r="LVE88" s="294">
        <f>(LVE$87*$B101+SUM($F$8:$F$10)-((LVE$87*$B101+SUM($F$8:$F$10))/$F$11*$F$40)-($F$27*LVE$87/$D$7)-SUM($F$14:$F$26,$F$28:$F$33,$F$35:$F$36,$F$41))</f>
        <v>-533.82179022363027</v>
      </c>
      <c r="LVF88" s="294">
        <f>(LVF$87*$B101+SUM($F$8:$F$10)-((LVF$87*$B101+SUM($F$8:$F$10))/$F$11*$F$40)-($F$27*LVF$87/$D$7)-SUM($F$14:$F$26,$F$28:$F$33,$F$35:$F$36,$F$41))</f>
        <v>-533.82179022363027</v>
      </c>
      <c r="LVG88" s="294">
        <f>(LVG$87*$B101+SUM($F$8:$F$10)-((LVG$87*$B101+SUM($F$8:$F$10))/$F$11*$F$40)-($F$27*LVG$87/$D$7)-SUM($F$14:$F$26,$F$28:$F$33,$F$35:$F$36,$F$41))</f>
        <v>-533.82179022363027</v>
      </c>
      <c r="LVH88" s="294">
        <f>(LVH$87*$B101+SUM($F$8:$F$10)-((LVH$87*$B101+SUM($F$8:$F$10))/$F$11*$F$40)-($F$27*LVH$87/$D$7)-SUM($F$14:$F$26,$F$28:$F$33,$F$35:$F$36,$F$41))</f>
        <v>-533.82179022363027</v>
      </c>
      <c r="LVI88" s="294">
        <f>(LVI$87*$B101+SUM($F$8:$F$10)-((LVI$87*$B101+SUM($F$8:$F$10))/$F$11*$F$40)-($F$27*LVI$87/$D$7)-SUM($F$14:$F$26,$F$28:$F$33,$F$35:$F$36,$F$41))</f>
        <v>-533.82179022363027</v>
      </c>
      <c r="LVJ88" s="294">
        <f>(LVJ$87*$B101+SUM($F$8:$F$10)-((LVJ$87*$B101+SUM($F$8:$F$10))/$F$11*$F$40)-($F$27*LVJ$87/$D$7)-SUM($F$14:$F$26,$F$28:$F$33,$F$35:$F$36,$F$41))</f>
        <v>-533.82179022363027</v>
      </c>
      <c r="LVK88" s="294">
        <f>(LVK$87*$B101+SUM($F$8:$F$10)-((LVK$87*$B101+SUM($F$8:$F$10))/$F$11*$F$40)-($F$27*LVK$87/$D$7)-SUM($F$14:$F$26,$F$28:$F$33,$F$35:$F$36,$F$41))</f>
        <v>-533.82179022363027</v>
      </c>
      <c r="LVL88" s="294">
        <f>(LVL$87*$B101+SUM($F$8:$F$10)-((LVL$87*$B101+SUM($F$8:$F$10))/$F$11*$F$40)-($F$27*LVL$87/$D$7)-SUM($F$14:$F$26,$F$28:$F$33,$F$35:$F$36,$F$41))</f>
        <v>-533.82179022363027</v>
      </c>
      <c r="LVM88" s="294">
        <f>(LVM$87*$B101+SUM($F$8:$F$10)-((LVM$87*$B101+SUM($F$8:$F$10))/$F$11*$F$40)-($F$27*LVM$87/$D$7)-SUM($F$14:$F$26,$F$28:$F$33,$F$35:$F$36,$F$41))</f>
        <v>-533.82179022363027</v>
      </c>
      <c r="LVN88" s="294">
        <f>(LVN$87*$B101+SUM($F$8:$F$10)-((LVN$87*$B101+SUM($F$8:$F$10))/$F$11*$F$40)-($F$27*LVN$87/$D$7)-SUM($F$14:$F$26,$F$28:$F$33,$F$35:$F$36,$F$41))</f>
        <v>-533.82179022363027</v>
      </c>
      <c r="LVO88" s="294">
        <f>(LVO$87*$B101+SUM($F$8:$F$10)-((LVO$87*$B101+SUM($F$8:$F$10))/$F$11*$F$40)-($F$27*LVO$87/$D$7)-SUM($F$14:$F$26,$F$28:$F$33,$F$35:$F$36,$F$41))</f>
        <v>-533.82179022363027</v>
      </c>
      <c r="LVP88" s="294">
        <f>(LVP$87*$B101+SUM($F$8:$F$10)-((LVP$87*$B101+SUM($F$8:$F$10))/$F$11*$F$40)-($F$27*LVP$87/$D$7)-SUM($F$14:$F$26,$F$28:$F$33,$F$35:$F$36,$F$41))</f>
        <v>-533.82179022363027</v>
      </c>
      <c r="LVQ88" s="294">
        <f>(LVQ$87*$B101+SUM($F$8:$F$10)-((LVQ$87*$B101+SUM($F$8:$F$10))/$F$11*$F$40)-($F$27*LVQ$87/$D$7)-SUM($F$14:$F$26,$F$28:$F$33,$F$35:$F$36,$F$41))</f>
        <v>-533.82179022363027</v>
      </c>
      <c r="LVR88" s="294">
        <f>(LVR$87*$B101+SUM($F$8:$F$10)-((LVR$87*$B101+SUM($F$8:$F$10))/$F$11*$F$40)-($F$27*LVR$87/$D$7)-SUM($F$14:$F$26,$F$28:$F$33,$F$35:$F$36,$F$41))</f>
        <v>-533.82179022363027</v>
      </c>
      <c r="LVS88" s="294">
        <f>(LVS$87*$B101+SUM($F$8:$F$10)-((LVS$87*$B101+SUM($F$8:$F$10))/$F$11*$F$40)-($F$27*LVS$87/$D$7)-SUM($F$14:$F$26,$F$28:$F$33,$F$35:$F$36,$F$41))</f>
        <v>-533.82179022363027</v>
      </c>
      <c r="LVT88" s="294">
        <f>(LVT$87*$B101+SUM($F$8:$F$10)-((LVT$87*$B101+SUM($F$8:$F$10))/$F$11*$F$40)-($F$27*LVT$87/$D$7)-SUM($F$14:$F$26,$F$28:$F$33,$F$35:$F$36,$F$41))</f>
        <v>-533.82179022363027</v>
      </c>
      <c r="LVU88" s="294">
        <f>(LVU$87*$B101+SUM($F$8:$F$10)-((LVU$87*$B101+SUM($F$8:$F$10))/$F$11*$F$40)-($F$27*LVU$87/$D$7)-SUM($F$14:$F$26,$F$28:$F$33,$F$35:$F$36,$F$41))</f>
        <v>-533.82179022363027</v>
      </c>
      <c r="LVV88" s="294">
        <f>(LVV$87*$B101+SUM($F$8:$F$10)-((LVV$87*$B101+SUM($F$8:$F$10))/$F$11*$F$40)-($F$27*LVV$87/$D$7)-SUM($F$14:$F$26,$F$28:$F$33,$F$35:$F$36,$F$41))</f>
        <v>-533.82179022363027</v>
      </c>
      <c r="LVW88" s="294">
        <f>(LVW$87*$B101+SUM($F$8:$F$10)-((LVW$87*$B101+SUM($F$8:$F$10))/$F$11*$F$40)-($F$27*LVW$87/$D$7)-SUM($F$14:$F$26,$F$28:$F$33,$F$35:$F$36,$F$41))</f>
        <v>-533.82179022363027</v>
      </c>
      <c r="LVX88" s="294">
        <f>(LVX$87*$B101+SUM($F$8:$F$10)-((LVX$87*$B101+SUM($F$8:$F$10))/$F$11*$F$40)-($F$27*LVX$87/$D$7)-SUM($F$14:$F$26,$F$28:$F$33,$F$35:$F$36,$F$41))</f>
        <v>-533.82179022363027</v>
      </c>
      <c r="LVY88" s="294">
        <f>(LVY$87*$B101+SUM($F$8:$F$10)-((LVY$87*$B101+SUM($F$8:$F$10))/$F$11*$F$40)-($F$27*LVY$87/$D$7)-SUM($F$14:$F$26,$F$28:$F$33,$F$35:$F$36,$F$41))</f>
        <v>-533.82179022363027</v>
      </c>
      <c r="LVZ88" s="294">
        <f>(LVZ$87*$B101+SUM($F$8:$F$10)-((LVZ$87*$B101+SUM($F$8:$F$10))/$F$11*$F$40)-($F$27*LVZ$87/$D$7)-SUM($F$14:$F$26,$F$28:$F$33,$F$35:$F$36,$F$41))</f>
        <v>-533.82179022363027</v>
      </c>
      <c r="LWA88" s="294">
        <f>(LWA$87*$B101+SUM($F$8:$F$10)-((LWA$87*$B101+SUM($F$8:$F$10))/$F$11*$F$40)-($F$27*LWA$87/$D$7)-SUM($F$14:$F$26,$F$28:$F$33,$F$35:$F$36,$F$41))</f>
        <v>-533.82179022363027</v>
      </c>
      <c r="LWB88" s="294">
        <f>(LWB$87*$B101+SUM($F$8:$F$10)-((LWB$87*$B101+SUM($F$8:$F$10))/$F$11*$F$40)-($F$27*LWB$87/$D$7)-SUM($F$14:$F$26,$F$28:$F$33,$F$35:$F$36,$F$41))</f>
        <v>-533.82179022363027</v>
      </c>
      <c r="LWC88" s="294">
        <f>(LWC$87*$B101+SUM($F$8:$F$10)-((LWC$87*$B101+SUM($F$8:$F$10))/$F$11*$F$40)-($F$27*LWC$87/$D$7)-SUM($F$14:$F$26,$F$28:$F$33,$F$35:$F$36,$F$41))</f>
        <v>-533.82179022363027</v>
      </c>
      <c r="LWD88" s="294">
        <f>(LWD$87*$B101+SUM($F$8:$F$10)-((LWD$87*$B101+SUM($F$8:$F$10))/$F$11*$F$40)-($F$27*LWD$87/$D$7)-SUM($F$14:$F$26,$F$28:$F$33,$F$35:$F$36,$F$41))</f>
        <v>-533.82179022363027</v>
      </c>
      <c r="LWE88" s="294">
        <f>(LWE$87*$B101+SUM($F$8:$F$10)-((LWE$87*$B101+SUM($F$8:$F$10))/$F$11*$F$40)-($F$27*LWE$87/$D$7)-SUM($F$14:$F$26,$F$28:$F$33,$F$35:$F$36,$F$41))</f>
        <v>-533.82179022363027</v>
      </c>
      <c r="LWF88" s="294">
        <f>(LWF$87*$B101+SUM($F$8:$F$10)-((LWF$87*$B101+SUM($F$8:$F$10))/$F$11*$F$40)-($F$27*LWF$87/$D$7)-SUM($F$14:$F$26,$F$28:$F$33,$F$35:$F$36,$F$41))</f>
        <v>-533.82179022363027</v>
      </c>
      <c r="LWG88" s="294">
        <f>(LWG$87*$B101+SUM($F$8:$F$10)-((LWG$87*$B101+SUM($F$8:$F$10))/$F$11*$F$40)-($F$27*LWG$87/$D$7)-SUM($F$14:$F$26,$F$28:$F$33,$F$35:$F$36,$F$41))</f>
        <v>-533.82179022363027</v>
      </c>
      <c r="LWH88" s="294">
        <f>(LWH$87*$B101+SUM($F$8:$F$10)-((LWH$87*$B101+SUM($F$8:$F$10))/$F$11*$F$40)-($F$27*LWH$87/$D$7)-SUM($F$14:$F$26,$F$28:$F$33,$F$35:$F$36,$F$41))</f>
        <v>-533.82179022363027</v>
      </c>
      <c r="LWI88" s="294">
        <f>(LWI$87*$B101+SUM($F$8:$F$10)-((LWI$87*$B101+SUM($F$8:$F$10))/$F$11*$F$40)-($F$27*LWI$87/$D$7)-SUM($F$14:$F$26,$F$28:$F$33,$F$35:$F$36,$F$41))</f>
        <v>-533.82179022363027</v>
      </c>
      <c r="LWJ88" s="294">
        <f>(LWJ$87*$B101+SUM($F$8:$F$10)-((LWJ$87*$B101+SUM($F$8:$F$10))/$F$11*$F$40)-($F$27*LWJ$87/$D$7)-SUM($F$14:$F$26,$F$28:$F$33,$F$35:$F$36,$F$41))</f>
        <v>-533.82179022363027</v>
      </c>
      <c r="LWK88" s="294">
        <f>(LWK$87*$B101+SUM($F$8:$F$10)-((LWK$87*$B101+SUM($F$8:$F$10))/$F$11*$F$40)-($F$27*LWK$87/$D$7)-SUM($F$14:$F$26,$F$28:$F$33,$F$35:$F$36,$F$41))</f>
        <v>-533.82179022363027</v>
      </c>
      <c r="LWL88" s="294">
        <f>(LWL$87*$B101+SUM($F$8:$F$10)-((LWL$87*$B101+SUM($F$8:$F$10))/$F$11*$F$40)-($F$27*LWL$87/$D$7)-SUM($F$14:$F$26,$F$28:$F$33,$F$35:$F$36,$F$41))</f>
        <v>-533.82179022363027</v>
      </c>
      <c r="LWM88" s="294">
        <f>(LWM$87*$B101+SUM($F$8:$F$10)-((LWM$87*$B101+SUM($F$8:$F$10))/$F$11*$F$40)-($F$27*LWM$87/$D$7)-SUM($F$14:$F$26,$F$28:$F$33,$F$35:$F$36,$F$41))</f>
        <v>-533.82179022363027</v>
      </c>
      <c r="LWN88" s="294">
        <f>(LWN$87*$B101+SUM($F$8:$F$10)-((LWN$87*$B101+SUM($F$8:$F$10))/$F$11*$F$40)-($F$27*LWN$87/$D$7)-SUM($F$14:$F$26,$F$28:$F$33,$F$35:$F$36,$F$41))</f>
        <v>-533.82179022363027</v>
      </c>
      <c r="LWO88" s="294">
        <f>(LWO$87*$B101+SUM($F$8:$F$10)-((LWO$87*$B101+SUM($F$8:$F$10))/$F$11*$F$40)-($F$27*LWO$87/$D$7)-SUM($F$14:$F$26,$F$28:$F$33,$F$35:$F$36,$F$41))</f>
        <v>-533.82179022363027</v>
      </c>
      <c r="LWP88" s="294">
        <f>(LWP$87*$B101+SUM($F$8:$F$10)-((LWP$87*$B101+SUM($F$8:$F$10))/$F$11*$F$40)-($F$27*LWP$87/$D$7)-SUM($F$14:$F$26,$F$28:$F$33,$F$35:$F$36,$F$41))</f>
        <v>-533.82179022363027</v>
      </c>
      <c r="LWQ88" s="294">
        <f>(LWQ$87*$B101+SUM($F$8:$F$10)-((LWQ$87*$B101+SUM($F$8:$F$10))/$F$11*$F$40)-($F$27*LWQ$87/$D$7)-SUM($F$14:$F$26,$F$28:$F$33,$F$35:$F$36,$F$41))</f>
        <v>-533.82179022363027</v>
      </c>
      <c r="LWR88" s="294">
        <f>(LWR$87*$B101+SUM($F$8:$F$10)-((LWR$87*$B101+SUM($F$8:$F$10))/$F$11*$F$40)-($F$27*LWR$87/$D$7)-SUM($F$14:$F$26,$F$28:$F$33,$F$35:$F$36,$F$41))</f>
        <v>-533.82179022363027</v>
      </c>
      <c r="LWS88" s="294">
        <f>(LWS$87*$B101+SUM($F$8:$F$10)-((LWS$87*$B101+SUM($F$8:$F$10))/$F$11*$F$40)-($F$27*LWS$87/$D$7)-SUM($F$14:$F$26,$F$28:$F$33,$F$35:$F$36,$F$41))</f>
        <v>-533.82179022363027</v>
      </c>
      <c r="LWT88" s="294">
        <f>(LWT$87*$B101+SUM($F$8:$F$10)-((LWT$87*$B101+SUM($F$8:$F$10))/$F$11*$F$40)-($F$27*LWT$87/$D$7)-SUM($F$14:$F$26,$F$28:$F$33,$F$35:$F$36,$F$41))</f>
        <v>-533.82179022363027</v>
      </c>
      <c r="LWU88" s="294">
        <f>(LWU$87*$B101+SUM($F$8:$F$10)-((LWU$87*$B101+SUM($F$8:$F$10))/$F$11*$F$40)-($F$27*LWU$87/$D$7)-SUM($F$14:$F$26,$F$28:$F$33,$F$35:$F$36,$F$41))</f>
        <v>-533.82179022363027</v>
      </c>
      <c r="LWV88" s="294">
        <f>(LWV$87*$B101+SUM($F$8:$F$10)-((LWV$87*$B101+SUM($F$8:$F$10))/$F$11*$F$40)-($F$27*LWV$87/$D$7)-SUM($F$14:$F$26,$F$28:$F$33,$F$35:$F$36,$F$41))</f>
        <v>-533.82179022363027</v>
      </c>
      <c r="LWW88" s="294">
        <f>(LWW$87*$B101+SUM($F$8:$F$10)-((LWW$87*$B101+SUM($F$8:$F$10))/$F$11*$F$40)-($F$27*LWW$87/$D$7)-SUM($F$14:$F$26,$F$28:$F$33,$F$35:$F$36,$F$41))</f>
        <v>-533.82179022363027</v>
      </c>
      <c r="LWX88" s="294">
        <f>(LWX$87*$B101+SUM($F$8:$F$10)-((LWX$87*$B101+SUM($F$8:$F$10))/$F$11*$F$40)-($F$27*LWX$87/$D$7)-SUM($F$14:$F$26,$F$28:$F$33,$F$35:$F$36,$F$41))</f>
        <v>-533.82179022363027</v>
      </c>
      <c r="LWY88" s="294">
        <f>(LWY$87*$B101+SUM($F$8:$F$10)-((LWY$87*$B101+SUM($F$8:$F$10))/$F$11*$F$40)-($F$27*LWY$87/$D$7)-SUM($F$14:$F$26,$F$28:$F$33,$F$35:$F$36,$F$41))</f>
        <v>-533.82179022363027</v>
      </c>
      <c r="LWZ88" s="294">
        <f>(LWZ$87*$B101+SUM($F$8:$F$10)-((LWZ$87*$B101+SUM($F$8:$F$10))/$F$11*$F$40)-($F$27*LWZ$87/$D$7)-SUM($F$14:$F$26,$F$28:$F$33,$F$35:$F$36,$F$41))</f>
        <v>-533.82179022363027</v>
      </c>
      <c r="LXA88" s="294">
        <f>(LXA$87*$B101+SUM($F$8:$F$10)-((LXA$87*$B101+SUM($F$8:$F$10))/$F$11*$F$40)-($F$27*LXA$87/$D$7)-SUM($F$14:$F$26,$F$28:$F$33,$F$35:$F$36,$F$41))</f>
        <v>-533.82179022363027</v>
      </c>
      <c r="LXB88" s="294">
        <f>(LXB$87*$B101+SUM($F$8:$F$10)-((LXB$87*$B101+SUM($F$8:$F$10))/$F$11*$F$40)-($F$27*LXB$87/$D$7)-SUM($F$14:$F$26,$F$28:$F$33,$F$35:$F$36,$F$41))</f>
        <v>-533.82179022363027</v>
      </c>
      <c r="LXC88" s="294">
        <f>(LXC$87*$B101+SUM($F$8:$F$10)-((LXC$87*$B101+SUM($F$8:$F$10))/$F$11*$F$40)-($F$27*LXC$87/$D$7)-SUM($F$14:$F$26,$F$28:$F$33,$F$35:$F$36,$F$41))</f>
        <v>-533.82179022363027</v>
      </c>
      <c r="LXD88" s="294">
        <f>(LXD$87*$B101+SUM($F$8:$F$10)-((LXD$87*$B101+SUM($F$8:$F$10))/$F$11*$F$40)-($F$27*LXD$87/$D$7)-SUM($F$14:$F$26,$F$28:$F$33,$F$35:$F$36,$F$41))</f>
        <v>-533.82179022363027</v>
      </c>
      <c r="LXE88" s="294">
        <f>(LXE$87*$B101+SUM($F$8:$F$10)-((LXE$87*$B101+SUM($F$8:$F$10))/$F$11*$F$40)-($F$27*LXE$87/$D$7)-SUM($F$14:$F$26,$F$28:$F$33,$F$35:$F$36,$F$41))</f>
        <v>-533.82179022363027</v>
      </c>
      <c r="LXF88" s="294">
        <f>(LXF$87*$B101+SUM($F$8:$F$10)-((LXF$87*$B101+SUM($F$8:$F$10))/$F$11*$F$40)-($F$27*LXF$87/$D$7)-SUM($F$14:$F$26,$F$28:$F$33,$F$35:$F$36,$F$41))</f>
        <v>-533.82179022363027</v>
      </c>
      <c r="LXG88" s="294">
        <f>(LXG$87*$B101+SUM($F$8:$F$10)-((LXG$87*$B101+SUM($F$8:$F$10))/$F$11*$F$40)-($F$27*LXG$87/$D$7)-SUM($F$14:$F$26,$F$28:$F$33,$F$35:$F$36,$F$41))</f>
        <v>-533.82179022363027</v>
      </c>
      <c r="LXH88" s="294">
        <f>(LXH$87*$B101+SUM($F$8:$F$10)-((LXH$87*$B101+SUM($F$8:$F$10))/$F$11*$F$40)-($F$27*LXH$87/$D$7)-SUM($F$14:$F$26,$F$28:$F$33,$F$35:$F$36,$F$41))</f>
        <v>-533.82179022363027</v>
      </c>
      <c r="LXI88" s="294">
        <f>(LXI$87*$B101+SUM($F$8:$F$10)-((LXI$87*$B101+SUM($F$8:$F$10))/$F$11*$F$40)-($F$27*LXI$87/$D$7)-SUM($F$14:$F$26,$F$28:$F$33,$F$35:$F$36,$F$41))</f>
        <v>-533.82179022363027</v>
      </c>
      <c r="LXJ88" s="294">
        <f>(LXJ$87*$B101+SUM($F$8:$F$10)-((LXJ$87*$B101+SUM($F$8:$F$10))/$F$11*$F$40)-($F$27*LXJ$87/$D$7)-SUM($F$14:$F$26,$F$28:$F$33,$F$35:$F$36,$F$41))</f>
        <v>-533.82179022363027</v>
      </c>
      <c r="LXK88" s="294">
        <f>(LXK$87*$B101+SUM($F$8:$F$10)-((LXK$87*$B101+SUM($F$8:$F$10))/$F$11*$F$40)-($F$27*LXK$87/$D$7)-SUM($F$14:$F$26,$F$28:$F$33,$F$35:$F$36,$F$41))</f>
        <v>-533.82179022363027</v>
      </c>
      <c r="LXL88" s="294">
        <f>(LXL$87*$B101+SUM($F$8:$F$10)-((LXL$87*$B101+SUM($F$8:$F$10))/$F$11*$F$40)-($F$27*LXL$87/$D$7)-SUM($F$14:$F$26,$F$28:$F$33,$F$35:$F$36,$F$41))</f>
        <v>-533.82179022363027</v>
      </c>
      <c r="LXM88" s="294">
        <f>(LXM$87*$B101+SUM($F$8:$F$10)-((LXM$87*$B101+SUM($F$8:$F$10))/$F$11*$F$40)-($F$27*LXM$87/$D$7)-SUM($F$14:$F$26,$F$28:$F$33,$F$35:$F$36,$F$41))</f>
        <v>-533.82179022363027</v>
      </c>
      <c r="LXN88" s="294">
        <f>(LXN$87*$B101+SUM($F$8:$F$10)-((LXN$87*$B101+SUM($F$8:$F$10))/$F$11*$F$40)-($F$27*LXN$87/$D$7)-SUM($F$14:$F$26,$F$28:$F$33,$F$35:$F$36,$F$41))</f>
        <v>-533.82179022363027</v>
      </c>
      <c r="LXO88" s="294">
        <f>(LXO$87*$B101+SUM($F$8:$F$10)-((LXO$87*$B101+SUM($F$8:$F$10))/$F$11*$F$40)-($F$27*LXO$87/$D$7)-SUM($F$14:$F$26,$F$28:$F$33,$F$35:$F$36,$F$41))</f>
        <v>-533.82179022363027</v>
      </c>
      <c r="LXP88" s="294">
        <f>(LXP$87*$B101+SUM($F$8:$F$10)-((LXP$87*$B101+SUM($F$8:$F$10))/$F$11*$F$40)-($F$27*LXP$87/$D$7)-SUM($F$14:$F$26,$F$28:$F$33,$F$35:$F$36,$F$41))</f>
        <v>-533.82179022363027</v>
      </c>
      <c r="LXQ88" s="294">
        <f>(LXQ$87*$B101+SUM($F$8:$F$10)-((LXQ$87*$B101+SUM($F$8:$F$10))/$F$11*$F$40)-($F$27*LXQ$87/$D$7)-SUM($F$14:$F$26,$F$28:$F$33,$F$35:$F$36,$F$41))</f>
        <v>-533.82179022363027</v>
      </c>
      <c r="LXR88" s="294">
        <f>(LXR$87*$B101+SUM($F$8:$F$10)-((LXR$87*$B101+SUM($F$8:$F$10))/$F$11*$F$40)-($F$27*LXR$87/$D$7)-SUM($F$14:$F$26,$F$28:$F$33,$F$35:$F$36,$F$41))</f>
        <v>-533.82179022363027</v>
      </c>
      <c r="LXS88" s="294">
        <f>(LXS$87*$B101+SUM($F$8:$F$10)-((LXS$87*$B101+SUM($F$8:$F$10))/$F$11*$F$40)-($F$27*LXS$87/$D$7)-SUM($F$14:$F$26,$F$28:$F$33,$F$35:$F$36,$F$41))</f>
        <v>-533.82179022363027</v>
      </c>
      <c r="LXT88" s="294">
        <f>(LXT$87*$B101+SUM($F$8:$F$10)-((LXT$87*$B101+SUM($F$8:$F$10))/$F$11*$F$40)-($F$27*LXT$87/$D$7)-SUM($F$14:$F$26,$F$28:$F$33,$F$35:$F$36,$F$41))</f>
        <v>-533.82179022363027</v>
      </c>
      <c r="LXU88" s="294">
        <f>(LXU$87*$B101+SUM($F$8:$F$10)-((LXU$87*$B101+SUM($F$8:$F$10))/$F$11*$F$40)-($F$27*LXU$87/$D$7)-SUM($F$14:$F$26,$F$28:$F$33,$F$35:$F$36,$F$41))</f>
        <v>-533.82179022363027</v>
      </c>
      <c r="LXV88" s="294">
        <f>(LXV$87*$B101+SUM($F$8:$F$10)-((LXV$87*$B101+SUM($F$8:$F$10))/$F$11*$F$40)-($F$27*LXV$87/$D$7)-SUM($F$14:$F$26,$F$28:$F$33,$F$35:$F$36,$F$41))</f>
        <v>-533.82179022363027</v>
      </c>
      <c r="LXW88" s="294">
        <f>(LXW$87*$B101+SUM($F$8:$F$10)-((LXW$87*$B101+SUM($F$8:$F$10))/$F$11*$F$40)-($F$27*LXW$87/$D$7)-SUM($F$14:$F$26,$F$28:$F$33,$F$35:$F$36,$F$41))</f>
        <v>-533.82179022363027</v>
      </c>
      <c r="LXX88" s="294">
        <f>(LXX$87*$B101+SUM($F$8:$F$10)-((LXX$87*$B101+SUM($F$8:$F$10))/$F$11*$F$40)-($F$27*LXX$87/$D$7)-SUM($F$14:$F$26,$F$28:$F$33,$F$35:$F$36,$F$41))</f>
        <v>-533.82179022363027</v>
      </c>
      <c r="LXY88" s="294">
        <f>(LXY$87*$B101+SUM($F$8:$F$10)-((LXY$87*$B101+SUM($F$8:$F$10))/$F$11*$F$40)-($F$27*LXY$87/$D$7)-SUM($F$14:$F$26,$F$28:$F$33,$F$35:$F$36,$F$41))</f>
        <v>-533.82179022363027</v>
      </c>
      <c r="LXZ88" s="294">
        <f>(LXZ$87*$B101+SUM($F$8:$F$10)-((LXZ$87*$B101+SUM($F$8:$F$10))/$F$11*$F$40)-($F$27*LXZ$87/$D$7)-SUM($F$14:$F$26,$F$28:$F$33,$F$35:$F$36,$F$41))</f>
        <v>-533.82179022363027</v>
      </c>
      <c r="LYA88" s="294">
        <f>(LYA$87*$B101+SUM($F$8:$F$10)-((LYA$87*$B101+SUM($F$8:$F$10))/$F$11*$F$40)-($F$27*LYA$87/$D$7)-SUM($F$14:$F$26,$F$28:$F$33,$F$35:$F$36,$F$41))</f>
        <v>-533.82179022363027</v>
      </c>
      <c r="LYB88" s="294">
        <f>(LYB$87*$B101+SUM($F$8:$F$10)-((LYB$87*$B101+SUM($F$8:$F$10))/$F$11*$F$40)-($F$27*LYB$87/$D$7)-SUM($F$14:$F$26,$F$28:$F$33,$F$35:$F$36,$F$41))</f>
        <v>-533.82179022363027</v>
      </c>
      <c r="LYC88" s="294">
        <f>(LYC$87*$B101+SUM($F$8:$F$10)-((LYC$87*$B101+SUM($F$8:$F$10))/$F$11*$F$40)-($F$27*LYC$87/$D$7)-SUM($F$14:$F$26,$F$28:$F$33,$F$35:$F$36,$F$41))</f>
        <v>-533.82179022363027</v>
      </c>
      <c r="LYD88" s="294">
        <f>(LYD$87*$B101+SUM($F$8:$F$10)-((LYD$87*$B101+SUM($F$8:$F$10))/$F$11*$F$40)-($F$27*LYD$87/$D$7)-SUM($F$14:$F$26,$F$28:$F$33,$F$35:$F$36,$F$41))</f>
        <v>-533.82179022363027</v>
      </c>
      <c r="LYE88" s="294">
        <f>(LYE$87*$B101+SUM($F$8:$F$10)-((LYE$87*$B101+SUM($F$8:$F$10))/$F$11*$F$40)-($F$27*LYE$87/$D$7)-SUM($F$14:$F$26,$F$28:$F$33,$F$35:$F$36,$F$41))</f>
        <v>-533.82179022363027</v>
      </c>
      <c r="LYF88" s="294">
        <f>(LYF$87*$B101+SUM($F$8:$F$10)-((LYF$87*$B101+SUM($F$8:$F$10))/$F$11*$F$40)-($F$27*LYF$87/$D$7)-SUM($F$14:$F$26,$F$28:$F$33,$F$35:$F$36,$F$41))</f>
        <v>-533.82179022363027</v>
      </c>
      <c r="LYG88" s="294">
        <f>(LYG$87*$B101+SUM($F$8:$F$10)-((LYG$87*$B101+SUM($F$8:$F$10))/$F$11*$F$40)-($F$27*LYG$87/$D$7)-SUM($F$14:$F$26,$F$28:$F$33,$F$35:$F$36,$F$41))</f>
        <v>-533.82179022363027</v>
      </c>
      <c r="LYH88" s="294">
        <f>(LYH$87*$B101+SUM($F$8:$F$10)-((LYH$87*$B101+SUM($F$8:$F$10))/$F$11*$F$40)-($F$27*LYH$87/$D$7)-SUM($F$14:$F$26,$F$28:$F$33,$F$35:$F$36,$F$41))</f>
        <v>-533.82179022363027</v>
      </c>
      <c r="LYI88" s="294">
        <f>(LYI$87*$B101+SUM($F$8:$F$10)-((LYI$87*$B101+SUM($F$8:$F$10))/$F$11*$F$40)-($F$27*LYI$87/$D$7)-SUM($F$14:$F$26,$F$28:$F$33,$F$35:$F$36,$F$41))</f>
        <v>-533.82179022363027</v>
      </c>
      <c r="LYJ88" s="294">
        <f>(LYJ$87*$B101+SUM($F$8:$F$10)-((LYJ$87*$B101+SUM($F$8:$F$10))/$F$11*$F$40)-($F$27*LYJ$87/$D$7)-SUM($F$14:$F$26,$F$28:$F$33,$F$35:$F$36,$F$41))</f>
        <v>-533.82179022363027</v>
      </c>
      <c r="LYK88" s="294">
        <f>(LYK$87*$B101+SUM($F$8:$F$10)-((LYK$87*$B101+SUM($F$8:$F$10))/$F$11*$F$40)-($F$27*LYK$87/$D$7)-SUM($F$14:$F$26,$F$28:$F$33,$F$35:$F$36,$F$41))</f>
        <v>-533.82179022363027</v>
      </c>
      <c r="LYL88" s="294">
        <f>(LYL$87*$B101+SUM($F$8:$F$10)-((LYL$87*$B101+SUM($F$8:$F$10))/$F$11*$F$40)-($F$27*LYL$87/$D$7)-SUM($F$14:$F$26,$F$28:$F$33,$F$35:$F$36,$F$41))</f>
        <v>-533.82179022363027</v>
      </c>
      <c r="LYM88" s="294">
        <f>(LYM$87*$B101+SUM($F$8:$F$10)-((LYM$87*$B101+SUM($F$8:$F$10))/$F$11*$F$40)-($F$27*LYM$87/$D$7)-SUM($F$14:$F$26,$F$28:$F$33,$F$35:$F$36,$F$41))</f>
        <v>-533.82179022363027</v>
      </c>
      <c r="LYN88" s="294">
        <f>(LYN$87*$B101+SUM($F$8:$F$10)-((LYN$87*$B101+SUM($F$8:$F$10))/$F$11*$F$40)-($F$27*LYN$87/$D$7)-SUM($F$14:$F$26,$F$28:$F$33,$F$35:$F$36,$F$41))</f>
        <v>-533.82179022363027</v>
      </c>
      <c r="LYO88" s="294">
        <f>(LYO$87*$B101+SUM($F$8:$F$10)-((LYO$87*$B101+SUM($F$8:$F$10))/$F$11*$F$40)-($F$27*LYO$87/$D$7)-SUM($F$14:$F$26,$F$28:$F$33,$F$35:$F$36,$F$41))</f>
        <v>-533.82179022363027</v>
      </c>
      <c r="LYP88" s="294">
        <f>(LYP$87*$B101+SUM($F$8:$F$10)-((LYP$87*$B101+SUM($F$8:$F$10))/$F$11*$F$40)-($F$27*LYP$87/$D$7)-SUM($F$14:$F$26,$F$28:$F$33,$F$35:$F$36,$F$41))</f>
        <v>-533.82179022363027</v>
      </c>
      <c r="LYQ88" s="294">
        <f>(LYQ$87*$B101+SUM($F$8:$F$10)-((LYQ$87*$B101+SUM($F$8:$F$10))/$F$11*$F$40)-($F$27*LYQ$87/$D$7)-SUM($F$14:$F$26,$F$28:$F$33,$F$35:$F$36,$F$41))</f>
        <v>-533.82179022363027</v>
      </c>
      <c r="LYR88" s="294">
        <f>(LYR$87*$B101+SUM($F$8:$F$10)-((LYR$87*$B101+SUM($F$8:$F$10))/$F$11*$F$40)-($F$27*LYR$87/$D$7)-SUM($F$14:$F$26,$F$28:$F$33,$F$35:$F$36,$F$41))</f>
        <v>-533.82179022363027</v>
      </c>
      <c r="LYS88" s="294">
        <f>(LYS$87*$B101+SUM($F$8:$F$10)-((LYS$87*$B101+SUM($F$8:$F$10))/$F$11*$F$40)-($F$27*LYS$87/$D$7)-SUM($F$14:$F$26,$F$28:$F$33,$F$35:$F$36,$F$41))</f>
        <v>-533.82179022363027</v>
      </c>
      <c r="LYT88" s="294">
        <f>(LYT$87*$B101+SUM($F$8:$F$10)-((LYT$87*$B101+SUM($F$8:$F$10))/$F$11*$F$40)-($F$27*LYT$87/$D$7)-SUM($F$14:$F$26,$F$28:$F$33,$F$35:$F$36,$F$41))</f>
        <v>-533.82179022363027</v>
      </c>
      <c r="LYU88" s="294">
        <f>(LYU$87*$B101+SUM($F$8:$F$10)-((LYU$87*$B101+SUM($F$8:$F$10))/$F$11*$F$40)-($F$27*LYU$87/$D$7)-SUM($F$14:$F$26,$F$28:$F$33,$F$35:$F$36,$F$41))</f>
        <v>-533.82179022363027</v>
      </c>
      <c r="LYV88" s="294">
        <f>(LYV$87*$B101+SUM($F$8:$F$10)-((LYV$87*$B101+SUM($F$8:$F$10))/$F$11*$F$40)-($F$27*LYV$87/$D$7)-SUM($F$14:$F$26,$F$28:$F$33,$F$35:$F$36,$F$41))</f>
        <v>-533.82179022363027</v>
      </c>
      <c r="LYW88" s="294">
        <f>(LYW$87*$B101+SUM($F$8:$F$10)-((LYW$87*$B101+SUM($F$8:$F$10))/$F$11*$F$40)-($F$27*LYW$87/$D$7)-SUM($F$14:$F$26,$F$28:$F$33,$F$35:$F$36,$F$41))</f>
        <v>-533.82179022363027</v>
      </c>
      <c r="LYX88" s="294">
        <f>(LYX$87*$B101+SUM($F$8:$F$10)-((LYX$87*$B101+SUM($F$8:$F$10))/$F$11*$F$40)-($F$27*LYX$87/$D$7)-SUM($F$14:$F$26,$F$28:$F$33,$F$35:$F$36,$F$41))</f>
        <v>-533.82179022363027</v>
      </c>
      <c r="LYY88" s="294">
        <f>(LYY$87*$B101+SUM($F$8:$F$10)-((LYY$87*$B101+SUM($F$8:$F$10))/$F$11*$F$40)-($F$27*LYY$87/$D$7)-SUM($F$14:$F$26,$F$28:$F$33,$F$35:$F$36,$F$41))</f>
        <v>-533.82179022363027</v>
      </c>
      <c r="LYZ88" s="294">
        <f>(LYZ$87*$B101+SUM($F$8:$F$10)-((LYZ$87*$B101+SUM($F$8:$F$10))/$F$11*$F$40)-($F$27*LYZ$87/$D$7)-SUM($F$14:$F$26,$F$28:$F$33,$F$35:$F$36,$F$41))</f>
        <v>-533.82179022363027</v>
      </c>
      <c r="LZA88" s="294">
        <f>(LZA$87*$B101+SUM($F$8:$F$10)-((LZA$87*$B101+SUM($F$8:$F$10))/$F$11*$F$40)-($F$27*LZA$87/$D$7)-SUM($F$14:$F$26,$F$28:$F$33,$F$35:$F$36,$F$41))</f>
        <v>-533.82179022363027</v>
      </c>
      <c r="LZB88" s="294">
        <f>(LZB$87*$B101+SUM($F$8:$F$10)-((LZB$87*$B101+SUM($F$8:$F$10))/$F$11*$F$40)-($F$27*LZB$87/$D$7)-SUM($F$14:$F$26,$F$28:$F$33,$F$35:$F$36,$F$41))</f>
        <v>-533.82179022363027</v>
      </c>
      <c r="LZC88" s="294">
        <f>(LZC$87*$B101+SUM($F$8:$F$10)-((LZC$87*$B101+SUM($F$8:$F$10))/$F$11*$F$40)-($F$27*LZC$87/$D$7)-SUM($F$14:$F$26,$F$28:$F$33,$F$35:$F$36,$F$41))</f>
        <v>-533.82179022363027</v>
      </c>
      <c r="LZD88" s="294">
        <f>(LZD$87*$B101+SUM($F$8:$F$10)-((LZD$87*$B101+SUM($F$8:$F$10))/$F$11*$F$40)-($F$27*LZD$87/$D$7)-SUM($F$14:$F$26,$F$28:$F$33,$F$35:$F$36,$F$41))</f>
        <v>-533.82179022363027</v>
      </c>
      <c r="LZE88" s="294">
        <f>(LZE$87*$B101+SUM($F$8:$F$10)-((LZE$87*$B101+SUM($F$8:$F$10))/$F$11*$F$40)-($F$27*LZE$87/$D$7)-SUM($F$14:$F$26,$F$28:$F$33,$F$35:$F$36,$F$41))</f>
        <v>-533.82179022363027</v>
      </c>
      <c r="LZF88" s="294">
        <f>(LZF$87*$B101+SUM($F$8:$F$10)-((LZF$87*$B101+SUM($F$8:$F$10))/$F$11*$F$40)-($F$27*LZF$87/$D$7)-SUM($F$14:$F$26,$F$28:$F$33,$F$35:$F$36,$F$41))</f>
        <v>-533.82179022363027</v>
      </c>
      <c r="LZG88" s="294">
        <f>(LZG$87*$B101+SUM($F$8:$F$10)-((LZG$87*$B101+SUM($F$8:$F$10))/$F$11*$F$40)-($F$27*LZG$87/$D$7)-SUM($F$14:$F$26,$F$28:$F$33,$F$35:$F$36,$F$41))</f>
        <v>-533.82179022363027</v>
      </c>
      <c r="LZH88" s="294">
        <f>(LZH$87*$B101+SUM($F$8:$F$10)-((LZH$87*$B101+SUM($F$8:$F$10))/$F$11*$F$40)-($F$27*LZH$87/$D$7)-SUM($F$14:$F$26,$F$28:$F$33,$F$35:$F$36,$F$41))</f>
        <v>-533.82179022363027</v>
      </c>
      <c r="LZI88" s="294">
        <f>(LZI$87*$B101+SUM($F$8:$F$10)-((LZI$87*$B101+SUM($F$8:$F$10))/$F$11*$F$40)-($F$27*LZI$87/$D$7)-SUM($F$14:$F$26,$F$28:$F$33,$F$35:$F$36,$F$41))</f>
        <v>-533.82179022363027</v>
      </c>
      <c r="LZJ88" s="294">
        <f>(LZJ$87*$B101+SUM($F$8:$F$10)-((LZJ$87*$B101+SUM($F$8:$F$10))/$F$11*$F$40)-($F$27*LZJ$87/$D$7)-SUM($F$14:$F$26,$F$28:$F$33,$F$35:$F$36,$F$41))</f>
        <v>-533.82179022363027</v>
      </c>
      <c r="LZK88" s="294">
        <f>(LZK$87*$B101+SUM($F$8:$F$10)-((LZK$87*$B101+SUM($F$8:$F$10))/$F$11*$F$40)-($F$27*LZK$87/$D$7)-SUM($F$14:$F$26,$F$28:$F$33,$F$35:$F$36,$F$41))</f>
        <v>-533.82179022363027</v>
      </c>
      <c r="LZL88" s="294">
        <f>(LZL$87*$B101+SUM($F$8:$F$10)-((LZL$87*$B101+SUM($F$8:$F$10))/$F$11*$F$40)-($F$27*LZL$87/$D$7)-SUM($F$14:$F$26,$F$28:$F$33,$F$35:$F$36,$F$41))</f>
        <v>-533.82179022363027</v>
      </c>
      <c r="LZM88" s="294">
        <f>(LZM$87*$B101+SUM($F$8:$F$10)-((LZM$87*$B101+SUM($F$8:$F$10))/$F$11*$F$40)-($F$27*LZM$87/$D$7)-SUM($F$14:$F$26,$F$28:$F$33,$F$35:$F$36,$F$41))</f>
        <v>-533.82179022363027</v>
      </c>
      <c r="LZN88" s="294">
        <f>(LZN$87*$B101+SUM($F$8:$F$10)-((LZN$87*$B101+SUM($F$8:$F$10))/$F$11*$F$40)-($F$27*LZN$87/$D$7)-SUM($F$14:$F$26,$F$28:$F$33,$F$35:$F$36,$F$41))</f>
        <v>-533.82179022363027</v>
      </c>
      <c r="LZO88" s="294">
        <f>(LZO$87*$B101+SUM($F$8:$F$10)-((LZO$87*$B101+SUM($F$8:$F$10))/$F$11*$F$40)-($F$27*LZO$87/$D$7)-SUM($F$14:$F$26,$F$28:$F$33,$F$35:$F$36,$F$41))</f>
        <v>-533.82179022363027</v>
      </c>
      <c r="LZP88" s="294">
        <f>(LZP$87*$B101+SUM($F$8:$F$10)-((LZP$87*$B101+SUM($F$8:$F$10))/$F$11*$F$40)-($F$27*LZP$87/$D$7)-SUM($F$14:$F$26,$F$28:$F$33,$F$35:$F$36,$F$41))</f>
        <v>-533.82179022363027</v>
      </c>
      <c r="LZQ88" s="294">
        <f>(LZQ$87*$B101+SUM($F$8:$F$10)-((LZQ$87*$B101+SUM($F$8:$F$10))/$F$11*$F$40)-($F$27*LZQ$87/$D$7)-SUM($F$14:$F$26,$F$28:$F$33,$F$35:$F$36,$F$41))</f>
        <v>-533.82179022363027</v>
      </c>
      <c r="LZR88" s="294">
        <f>(LZR$87*$B101+SUM($F$8:$F$10)-((LZR$87*$B101+SUM($F$8:$F$10))/$F$11*$F$40)-($F$27*LZR$87/$D$7)-SUM($F$14:$F$26,$F$28:$F$33,$F$35:$F$36,$F$41))</f>
        <v>-533.82179022363027</v>
      </c>
      <c r="LZS88" s="294">
        <f>(LZS$87*$B101+SUM($F$8:$F$10)-((LZS$87*$B101+SUM($F$8:$F$10))/$F$11*$F$40)-($F$27*LZS$87/$D$7)-SUM($F$14:$F$26,$F$28:$F$33,$F$35:$F$36,$F$41))</f>
        <v>-533.82179022363027</v>
      </c>
      <c r="LZT88" s="294">
        <f>(LZT$87*$B101+SUM($F$8:$F$10)-((LZT$87*$B101+SUM($F$8:$F$10))/$F$11*$F$40)-($F$27*LZT$87/$D$7)-SUM($F$14:$F$26,$F$28:$F$33,$F$35:$F$36,$F$41))</f>
        <v>-533.82179022363027</v>
      </c>
      <c r="LZU88" s="294">
        <f>(LZU$87*$B101+SUM($F$8:$F$10)-((LZU$87*$B101+SUM($F$8:$F$10))/$F$11*$F$40)-($F$27*LZU$87/$D$7)-SUM($F$14:$F$26,$F$28:$F$33,$F$35:$F$36,$F$41))</f>
        <v>-533.82179022363027</v>
      </c>
      <c r="LZV88" s="294">
        <f>(LZV$87*$B101+SUM($F$8:$F$10)-((LZV$87*$B101+SUM($F$8:$F$10))/$F$11*$F$40)-($F$27*LZV$87/$D$7)-SUM($F$14:$F$26,$F$28:$F$33,$F$35:$F$36,$F$41))</f>
        <v>-533.82179022363027</v>
      </c>
      <c r="LZW88" s="294">
        <f>(LZW$87*$B101+SUM($F$8:$F$10)-((LZW$87*$B101+SUM($F$8:$F$10))/$F$11*$F$40)-($F$27*LZW$87/$D$7)-SUM($F$14:$F$26,$F$28:$F$33,$F$35:$F$36,$F$41))</f>
        <v>-533.82179022363027</v>
      </c>
      <c r="LZX88" s="294">
        <f>(LZX$87*$B101+SUM($F$8:$F$10)-((LZX$87*$B101+SUM($F$8:$F$10))/$F$11*$F$40)-($F$27*LZX$87/$D$7)-SUM($F$14:$F$26,$F$28:$F$33,$F$35:$F$36,$F$41))</f>
        <v>-533.82179022363027</v>
      </c>
      <c r="LZY88" s="294">
        <f>(LZY$87*$B101+SUM($F$8:$F$10)-((LZY$87*$B101+SUM($F$8:$F$10))/$F$11*$F$40)-($F$27*LZY$87/$D$7)-SUM($F$14:$F$26,$F$28:$F$33,$F$35:$F$36,$F$41))</f>
        <v>-533.82179022363027</v>
      </c>
      <c r="LZZ88" s="294">
        <f>(LZZ$87*$B101+SUM($F$8:$F$10)-((LZZ$87*$B101+SUM($F$8:$F$10))/$F$11*$F$40)-($F$27*LZZ$87/$D$7)-SUM($F$14:$F$26,$F$28:$F$33,$F$35:$F$36,$F$41))</f>
        <v>-533.82179022363027</v>
      </c>
      <c r="MAA88" s="294">
        <f>(MAA$87*$B101+SUM($F$8:$F$10)-((MAA$87*$B101+SUM($F$8:$F$10))/$F$11*$F$40)-($F$27*MAA$87/$D$7)-SUM($F$14:$F$26,$F$28:$F$33,$F$35:$F$36,$F$41))</f>
        <v>-533.82179022363027</v>
      </c>
      <c r="MAB88" s="294">
        <f>(MAB$87*$B101+SUM($F$8:$F$10)-((MAB$87*$B101+SUM($F$8:$F$10))/$F$11*$F$40)-($F$27*MAB$87/$D$7)-SUM($F$14:$F$26,$F$28:$F$33,$F$35:$F$36,$F$41))</f>
        <v>-533.82179022363027</v>
      </c>
      <c r="MAC88" s="294">
        <f>(MAC$87*$B101+SUM($F$8:$F$10)-((MAC$87*$B101+SUM($F$8:$F$10))/$F$11*$F$40)-($F$27*MAC$87/$D$7)-SUM($F$14:$F$26,$F$28:$F$33,$F$35:$F$36,$F$41))</f>
        <v>-533.82179022363027</v>
      </c>
      <c r="MAD88" s="294">
        <f>(MAD$87*$B101+SUM($F$8:$F$10)-((MAD$87*$B101+SUM($F$8:$F$10))/$F$11*$F$40)-($F$27*MAD$87/$D$7)-SUM($F$14:$F$26,$F$28:$F$33,$F$35:$F$36,$F$41))</f>
        <v>-533.82179022363027</v>
      </c>
      <c r="MAE88" s="294">
        <f>(MAE$87*$B101+SUM($F$8:$F$10)-((MAE$87*$B101+SUM($F$8:$F$10))/$F$11*$F$40)-($F$27*MAE$87/$D$7)-SUM($F$14:$F$26,$F$28:$F$33,$F$35:$F$36,$F$41))</f>
        <v>-533.82179022363027</v>
      </c>
      <c r="MAF88" s="294">
        <f>(MAF$87*$B101+SUM($F$8:$F$10)-((MAF$87*$B101+SUM($F$8:$F$10))/$F$11*$F$40)-($F$27*MAF$87/$D$7)-SUM($F$14:$F$26,$F$28:$F$33,$F$35:$F$36,$F$41))</f>
        <v>-533.82179022363027</v>
      </c>
      <c r="MAG88" s="294">
        <f>(MAG$87*$B101+SUM($F$8:$F$10)-((MAG$87*$B101+SUM($F$8:$F$10))/$F$11*$F$40)-($F$27*MAG$87/$D$7)-SUM($F$14:$F$26,$F$28:$F$33,$F$35:$F$36,$F$41))</f>
        <v>-533.82179022363027</v>
      </c>
      <c r="MAH88" s="294">
        <f>(MAH$87*$B101+SUM($F$8:$F$10)-((MAH$87*$B101+SUM($F$8:$F$10))/$F$11*$F$40)-($F$27*MAH$87/$D$7)-SUM($F$14:$F$26,$F$28:$F$33,$F$35:$F$36,$F$41))</f>
        <v>-533.82179022363027</v>
      </c>
      <c r="MAI88" s="294">
        <f>(MAI$87*$B101+SUM($F$8:$F$10)-((MAI$87*$B101+SUM($F$8:$F$10))/$F$11*$F$40)-($F$27*MAI$87/$D$7)-SUM($F$14:$F$26,$F$28:$F$33,$F$35:$F$36,$F$41))</f>
        <v>-533.82179022363027</v>
      </c>
      <c r="MAJ88" s="294">
        <f>(MAJ$87*$B101+SUM($F$8:$F$10)-((MAJ$87*$B101+SUM($F$8:$F$10))/$F$11*$F$40)-($F$27*MAJ$87/$D$7)-SUM($F$14:$F$26,$F$28:$F$33,$F$35:$F$36,$F$41))</f>
        <v>-533.82179022363027</v>
      </c>
      <c r="MAK88" s="294">
        <f>(MAK$87*$B101+SUM($F$8:$F$10)-((MAK$87*$B101+SUM($F$8:$F$10))/$F$11*$F$40)-($F$27*MAK$87/$D$7)-SUM($F$14:$F$26,$F$28:$F$33,$F$35:$F$36,$F$41))</f>
        <v>-533.82179022363027</v>
      </c>
      <c r="MAL88" s="294">
        <f>(MAL$87*$B101+SUM($F$8:$F$10)-((MAL$87*$B101+SUM($F$8:$F$10))/$F$11*$F$40)-($F$27*MAL$87/$D$7)-SUM($F$14:$F$26,$F$28:$F$33,$F$35:$F$36,$F$41))</f>
        <v>-533.82179022363027</v>
      </c>
      <c r="MAM88" s="294">
        <f>(MAM$87*$B101+SUM($F$8:$F$10)-((MAM$87*$B101+SUM($F$8:$F$10))/$F$11*$F$40)-($F$27*MAM$87/$D$7)-SUM($F$14:$F$26,$F$28:$F$33,$F$35:$F$36,$F$41))</f>
        <v>-533.82179022363027</v>
      </c>
      <c r="MAN88" s="294">
        <f>(MAN$87*$B101+SUM($F$8:$F$10)-((MAN$87*$B101+SUM($F$8:$F$10))/$F$11*$F$40)-($F$27*MAN$87/$D$7)-SUM($F$14:$F$26,$F$28:$F$33,$F$35:$F$36,$F$41))</f>
        <v>-533.82179022363027</v>
      </c>
      <c r="MAO88" s="294">
        <f>(MAO$87*$B101+SUM($F$8:$F$10)-((MAO$87*$B101+SUM($F$8:$F$10))/$F$11*$F$40)-($F$27*MAO$87/$D$7)-SUM($F$14:$F$26,$F$28:$F$33,$F$35:$F$36,$F$41))</f>
        <v>-533.82179022363027</v>
      </c>
      <c r="MAP88" s="294">
        <f>(MAP$87*$B101+SUM($F$8:$F$10)-((MAP$87*$B101+SUM($F$8:$F$10))/$F$11*$F$40)-($F$27*MAP$87/$D$7)-SUM($F$14:$F$26,$F$28:$F$33,$F$35:$F$36,$F$41))</f>
        <v>-533.82179022363027</v>
      </c>
      <c r="MAQ88" s="294">
        <f>(MAQ$87*$B101+SUM($F$8:$F$10)-((MAQ$87*$B101+SUM($F$8:$F$10))/$F$11*$F$40)-($F$27*MAQ$87/$D$7)-SUM($F$14:$F$26,$F$28:$F$33,$F$35:$F$36,$F$41))</f>
        <v>-533.82179022363027</v>
      </c>
      <c r="MAR88" s="294">
        <f>(MAR$87*$B101+SUM($F$8:$F$10)-((MAR$87*$B101+SUM($F$8:$F$10))/$F$11*$F$40)-($F$27*MAR$87/$D$7)-SUM($F$14:$F$26,$F$28:$F$33,$F$35:$F$36,$F$41))</f>
        <v>-533.82179022363027</v>
      </c>
      <c r="MAS88" s="294">
        <f>(MAS$87*$B101+SUM($F$8:$F$10)-((MAS$87*$B101+SUM($F$8:$F$10))/$F$11*$F$40)-($F$27*MAS$87/$D$7)-SUM($F$14:$F$26,$F$28:$F$33,$F$35:$F$36,$F$41))</f>
        <v>-533.82179022363027</v>
      </c>
      <c r="MAT88" s="294">
        <f>(MAT$87*$B101+SUM($F$8:$F$10)-((MAT$87*$B101+SUM($F$8:$F$10))/$F$11*$F$40)-($F$27*MAT$87/$D$7)-SUM($F$14:$F$26,$F$28:$F$33,$F$35:$F$36,$F$41))</f>
        <v>-533.82179022363027</v>
      </c>
      <c r="MAU88" s="294">
        <f>(MAU$87*$B101+SUM($F$8:$F$10)-((MAU$87*$B101+SUM($F$8:$F$10))/$F$11*$F$40)-($F$27*MAU$87/$D$7)-SUM($F$14:$F$26,$F$28:$F$33,$F$35:$F$36,$F$41))</f>
        <v>-533.82179022363027</v>
      </c>
      <c r="MAV88" s="294">
        <f>(MAV$87*$B101+SUM($F$8:$F$10)-((MAV$87*$B101+SUM($F$8:$F$10))/$F$11*$F$40)-($F$27*MAV$87/$D$7)-SUM($F$14:$F$26,$F$28:$F$33,$F$35:$F$36,$F$41))</f>
        <v>-533.82179022363027</v>
      </c>
      <c r="MAW88" s="294">
        <f>(MAW$87*$B101+SUM($F$8:$F$10)-((MAW$87*$B101+SUM($F$8:$F$10))/$F$11*$F$40)-($F$27*MAW$87/$D$7)-SUM($F$14:$F$26,$F$28:$F$33,$F$35:$F$36,$F$41))</f>
        <v>-533.82179022363027</v>
      </c>
      <c r="MAX88" s="294">
        <f>(MAX$87*$B101+SUM($F$8:$F$10)-((MAX$87*$B101+SUM($F$8:$F$10))/$F$11*$F$40)-($F$27*MAX$87/$D$7)-SUM($F$14:$F$26,$F$28:$F$33,$F$35:$F$36,$F$41))</f>
        <v>-533.82179022363027</v>
      </c>
      <c r="MAY88" s="294">
        <f>(MAY$87*$B101+SUM($F$8:$F$10)-((MAY$87*$B101+SUM($F$8:$F$10))/$F$11*$F$40)-($F$27*MAY$87/$D$7)-SUM($F$14:$F$26,$F$28:$F$33,$F$35:$F$36,$F$41))</f>
        <v>-533.82179022363027</v>
      </c>
      <c r="MAZ88" s="294">
        <f>(MAZ$87*$B101+SUM($F$8:$F$10)-((MAZ$87*$B101+SUM($F$8:$F$10))/$F$11*$F$40)-($F$27*MAZ$87/$D$7)-SUM($F$14:$F$26,$F$28:$F$33,$F$35:$F$36,$F$41))</f>
        <v>-533.82179022363027</v>
      </c>
      <c r="MBA88" s="294">
        <f>(MBA$87*$B101+SUM($F$8:$F$10)-((MBA$87*$B101+SUM($F$8:$F$10))/$F$11*$F$40)-($F$27*MBA$87/$D$7)-SUM($F$14:$F$26,$F$28:$F$33,$F$35:$F$36,$F$41))</f>
        <v>-533.82179022363027</v>
      </c>
      <c r="MBB88" s="294">
        <f>(MBB$87*$B101+SUM($F$8:$F$10)-((MBB$87*$B101+SUM($F$8:$F$10))/$F$11*$F$40)-($F$27*MBB$87/$D$7)-SUM($F$14:$F$26,$F$28:$F$33,$F$35:$F$36,$F$41))</f>
        <v>-533.82179022363027</v>
      </c>
      <c r="MBC88" s="294">
        <f>(MBC$87*$B101+SUM($F$8:$F$10)-((MBC$87*$B101+SUM($F$8:$F$10))/$F$11*$F$40)-($F$27*MBC$87/$D$7)-SUM($F$14:$F$26,$F$28:$F$33,$F$35:$F$36,$F$41))</f>
        <v>-533.82179022363027</v>
      </c>
      <c r="MBD88" s="294">
        <f>(MBD$87*$B101+SUM($F$8:$F$10)-((MBD$87*$B101+SUM($F$8:$F$10))/$F$11*$F$40)-($F$27*MBD$87/$D$7)-SUM($F$14:$F$26,$F$28:$F$33,$F$35:$F$36,$F$41))</f>
        <v>-533.82179022363027</v>
      </c>
      <c r="MBE88" s="294">
        <f>(MBE$87*$B101+SUM($F$8:$F$10)-((MBE$87*$B101+SUM($F$8:$F$10))/$F$11*$F$40)-($F$27*MBE$87/$D$7)-SUM($F$14:$F$26,$F$28:$F$33,$F$35:$F$36,$F$41))</f>
        <v>-533.82179022363027</v>
      </c>
      <c r="MBF88" s="294">
        <f>(MBF$87*$B101+SUM($F$8:$F$10)-((MBF$87*$B101+SUM($F$8:$F$10))/$F$11*$F$40)-($F$27*MBF$87/$D$7)-SUM($F$14:$F$26,$F$28:$F$33,$F$35:$F$36,$F$41))</f>
        <v>-533.82179022363027</v>
      </c>
      <c r="MBG88" s="294">
        <f>(MBG$87*$B101+SUM($F$8:$F$10)-((MBG$87*$B101+SUM($F$8:$F$10))/$F$11*$F$40)-($F$27*MBG$87/$D$7)-SUM($F$14:$F$26,$F$28:$F$33,$F$35:$F$36,$F$41))</f>
        <v>-533.82179022363027</v>
      </c>
      <c r="MBH88" s="294">
        <f>(MBH$87*$B101+SUM($F$8:$F$10)-((MBH$87*$B101+SUM($F$8:$F$10))/$F$11*$F$40)-($F$27*MBH$87/$D$7)-SUM($F$14:$F$26,$F$28:$F$33,$F$35:$F$36,$F$41))</f>
        <v>-533.82179022363027</v>
      </c>
      <c r="MBI88" s="294">
        <f>(MBI$87*$B101+SUM($F$8:$F$10)-((MBI$87*$B101+SUM($F$8:$F$10))/$F$11*$F$40)-($F$27*MBI$87/$D$7)-SUM($F$14:$F$26,$F$28:$F$33,$F$35:$F$36,$F$41))</f>
        <v>-533.82179022363027</v>
      </c>
      <c r="MBJ88" s="294">
        <f>(MBJ$87*$B101+SUM($F$8:$F$10)-((MBJ$87*$B101+SUM($F$8:$F$10))/$F$11*$F$40)-($F$27*MBJ$87/$D$7)-SUM($F$14:$F$26,$F$28:$F$33,$F$35:$F$36,$F$41))</f>
        <v>-533.82179022363027</v>
      </c>
      <c r="MBK88" s="294">
        <f>(MBK$87*$B101+SUM($F$8:$F$10)-((MBK$87*$B101+SUM($F$8:$F$10))/$F$11*$F$40)-($F$27*MBK$87/$D$7)-SUM($F$14:$F$26,$F$28:$F$33,$F$35:$F$36,$F$41))</f>
        <v>-533.82179022363027</v>
      </c>
      <c r="MBL88" s="294">
        <f>(MBL$87*$B101+SUM($F$8:$F$10)-((MBL$87*$B101+SUM($F$8:$F$10))/$F$11*$F$40)-($F$27*MBL$87/$D$7)-SUM($F$14:$F$26,$F$28:$F$33,$F$35:$F$36,$F$41))</f>
        <v>-533.82179022363027</v>
      </c>
      <c r="MBM88" s="294">
        <f>(MBM$87*$B101+SUM($F$8:$F$10)-((MBM$87*$B101+SUM($F$8:$F$10))/$F$11*$F$40)-($F$27*MBM$87/$D$7)-SUM($F$14:$F$26,$F$28:$F$33,$F$35:$F$36,$F$41))</f>
        <v>-533.82179022363027</v>
      </c>
      <c r="MBN88" s="294">
        <f>(MBN$87*$B101+SUM($F$8:$F$10)-((MBN$87*$B101+SUM($F$8:$F$10))/$F$11*$F$40)-($F$27*MBN$87/$D$7)-SUM($F$14:$F$26,$F$28:$F$33,$F$35:$F$36,$F$41))</f>
        <v>-533.82179022363027</v>
      </c>
      <c r="MBO88" s="294">
        <f>(MBO$87*$B101+SUM($F$8:$F$10)-((MBO$87*$B101+SUM($F$8:$F$10))/$F$11*$F$40)-($F$27*MBO$87/$D$7)-SUM($F$14:$F$26,$F$28:$F$33,$F$35:$F$36,$F$41))</f>
        <v>-533.82179022363027</v>
      </c>
      <c r="MBP88" s="294">
        <f>(MBP$87*$B101+SUM($F$8:$F$10)-((MBP$87*$B101+SUM($F$8:$F$10))/$F$11*$F$40)-($F$27*MBP$87/$D$7)-SUM($F$14:$F$26,$F$28:$F$33,$F$35:$F$36,$F$41))</f>
        <v>-533.82179022363027</v>
      </c>
      <c r="MBQ88" s="294">
        <f>(MBQ$87*$B101+SUM($F$8:$F$10)-((MBQ$87*$B101+SUM($F$8:$F$10))/$F$11*$F$40)-($F$27*MBQ$87/$D$7)-SUM($F$14:$F$26,$F$28:$F$33,$F$35:$F$36,$F$41))</f>
        <v>-533.82179022363027</v>
      </c>
      <c r="MBR88" s="294">
        <f>(MBR$87*$B101+SUM($F$8:$F$10)-((MBR$87*$B101+SUM($F$8:$F$10))/$F$11*$F$40)-($F$27*MBR$87/$D$7)-SUM($F$14:$F$26,$F$28:$F$33,$F$35:$F$36,$F$41))</f>
        <v>-533.82179022363027</v>
      </c>
      <c r="MBS88" s="294">
        <f>(MBS$87*$B101+SUM($F$8:$F$10)-((MBS$87*$B101+SUM($F$8:$F$10))/$F$11*$F$40)-($F$27*MBS$87/$D$7)-SUM($F$14:$F$26,$F$28:$F$33,$F$35:$F$36,$F$41))</f>
        <v>-533.82179022363027</v>
      </c>
      <c r="MBT88" s="294">
        <f>(MBT$87*$B101+SUM($F$8:$F$10)-((MBT$87*$B101+SUM($F$8:$F$10))/$F$11*$F$40)-($F$27*MBT$87/$D$7)-SUM($F$14:$F$26,$F$28:$F$33,$F$35:$F$36,$F$41))</f>
        <v>-533.82179022363027</v>
      </c>
      <c r="MBU88" s="294">
        <f>(MBU$87*$B101+SUM($F$8:$F$10)-((MBU$87*$B101+SUM($F$8:$F$10))/$F$11*$F$40)-($F$27*MBU$87/$D$7)-SUM($F$14:$F$26,$F$28:$F$33,$F$35:$F$36,$F$41))</f>
        <v>-533.82179022363027</v>
      </c>
      <c r="MBV88" s="294">
        <f>(MBV$87*$B101+SUM($F$8:$F$10)-((MBV$87*$B101+SUM($F$8:$F$10))/$F$11*$F$40)-($F$27*MBV$87/$D$7)-SUM($F$14:$F$26,$F$28:$F$33,$F$35:$F$36,$F$41))</f>
        <v>-533.82179022363027</v>
      </c>
      <c r="MBW88" s="294">
        <f>(MBW$87*$B101+SUM($F$8:$F$10)-((MBW$87*$B101+SUM($F$8:$F$10))/$F$11*$F$40)-($F$27*MBW$87/$D$7)-SUM($F$14:$F$26,$F$28:$F$33,$F$35:$F$36,$F$41))</f>
        <v>-533.82179022363027</v>
      </c>
      <c r="MBX88" s="294">
        <f>(MBX$87*$B101+SUM($F$8:$F$10)-((MBX$87*$B101+SUM($F$8:$F$10))/$F$11*$F$40)-($F$27*MBX$87/$D$7)-SUM($F$14:$F$26,$F$28:$F$33,$F$35:$F$36,$F$41))</f>
        <v>-533.82179022363027</v>
      </c>
      <c r="MBY88" s="294">
        <f>(MBY$87*$B101+SUM($F$8:$F$10)-((MBY$87*$B101+SUM($F$8:$F$10))/$F$11*$F$40)-($F$27*MBY$87/$D$7)-SUM($F$14:$F$26,$F$28:$F$33,$F$35:$F$36,$F$41))</f>
        <v>-533.82179022363027</v>
      </c>
      <c r="MBZ88" s="294">
        <f>(MBZ$87*$B101+SUM($F$8:$F$10)-((MBZ$87*$B101+SUM($F$8:$F$10))/$F$11*$F$40)-($F$27*MBZ$87/$D$7)-SUM($F$14:$F$26,$F$28:$F$33,$F$35:$F$36,$F$41))</f>
        <v>-533.82179022363027</v>
      </c>
      <c r="MCA88" s="294">
        <f>(MCA$87*$B101+SUM($F$8:$F$10)-((MCA$87*$B101+SUM($F$8:$F$10))/$F$11*$F$40)-($F$27*MCA$87/$D$7)-SUM($F$14:$F$26,$F$28:$F$33,$F$35:$F$36,$F$41))</f>
        <v>-533.82179022363027</v>
      </c>
      <c r="MCB88" s="294">
        <f>(MCB$87*$B101+SUM($F$8:$F$10)-((MCB$87*$B101+SUM($F$8:$F$10))/$F$11*$F$40)-($F$27*MCB$87/$D$7)-SUM($F$14:$F$26,$F$28:$F$33,$F$35:$F$36,$F$41))</f>
        <v>-533.82179022363027</v>
      </c>
      <c r="MCC88" s="294">
        <f>(MCC$87*$B101+SUM($F$8:$F$10)-((MCC$87*$B101+SUM($F$8:$F$10))/$F$11*$F$40)-($F$27*MCC$87/$D$7)-SUM($F$14:$F$26,$F$28:$F$33,$F$35:$F$36,$F$41))</f>
        <v>-533.82179022363027</v>
      </c>
      <c r="MCD88" s="294">
        <f>(MCD$87*$B101+SUM($F$8:$F$10)-((MCD$87*$B101+SUM($F$8:$F$10))/$F$11*$F$40)-($F$27*MCD$87/$D$7)-SUM($F$14:$F$26,$F$28:$F$33,$F$35:$F$36,$F$41))</f>
        <v>-533.82179022363027</v>
      </c>
      <c r="MCE88" s="294">
        <f>(MCE$87*$B101+SUM($F$8:$F$10)-((MCE$87*$B101+SUM($F$8:$F$10))/$F$11*$F$40)-($F$27*MCE$87/$D$7)-SUM($F$14:$F$26,$F$28:$F$33,$F$35:$F$36,$F$41))</f>
        <v>-533.82179022363027</v>
      </c>
      <c r="MCF88" s="294">
        <f>(MCF$87*$B101+SUM($F$8:$F$10)-((MCF$87*$B101+SUM($F$8:$F$10))/$F$11*$F$40)-($F$27*MCF$87/$D$7)-SUM($F$14:$F$26,$F$28:$F$33,$F$35:$F$36,$F$41))</f>
        <v>-533.82179022363027</v>
      </c>
      <c r="MCG88" s="294">
        <f>(MCG$87*$B101+SUM($F$8:$F$10)-((MCG$87*$B101+SUM($F$8:$F$10))/$F$11*$F$40)-($F$27*MCG$87/$D$7)-SUM($F$14:$F$26,$F$28:$F$33,$F$35:$F$36,$F$41))</f>
        <v>-533.82179022363027</v>
      </c>
      <c r="MCH88" s="294">
        <f>(MCH$87*$B101+SUM($F$8:$F$10)-((MCH$87*$B101+SUM($F$8:$F$10))/$F$11*$F$40)-($F$27*MCH$87/$D$7)-SUM($F$14:$F$26,$F$28:$F$33,$F$35:$F$36,$F$41))</f>
        <v>-533.82179022363027</v>
      </c>
      <c r="MCI88" s="294">
        <f>(MCI$87*$B101+SUM($F$8:$F$10)-((MCI$87*$B101+SUM($F$8:$F$10))/$F$11*$F$40)-($F$27*MCI$87/$D$7)-SUM($F$14:$F$26,$F$28:$F$33,$F$35:$F$36,$F$41))</f>
        <v>-533.82179022363027</v>
      </c>
      <c r="MCJ88" s="294">
        <f>(MCJ$87*$B101+SUM($F$8:$F$10)-((MCJ$87*$B101+SUM($F$8:$F$10))/$F$11*$F$40)-($F$27*MCJ$87/$D$7)-SUM($F$14:$F$26,$F$28:$F$33,$F$35:$F$36,$F$41))</f>
        <v>-533.82179022363027</v>
      </c>
      <c r="MCK88" s="294">
        <f>(MCK$87*$B101+SUM($F$8:$F$10)-((MCK$87*$B101+SUM($F$8:$F$10))/$F$11*$F$40)-($F$27*MCK$87/$D$7)-SUM($F$14:$F$26,$F$28:$F$33,$F$35:$F$36,$F$41))</f>
        <v>-533.82179022363027</v>
      </c>
      <c r="MCL88" s="294">
        <f>(MCL$87*$B101+SUM($F$8:$F$10)-((MCL$87*$B101+SUM($F$8:$F$10))/$F$11*$F$40)-($F$27*MCL$87/$D$7)-SUM($F$14:$F$26,$F$28:$F$33,$F$35:$F$36,$F$41))</f>
        <v>-533.82179022363027</v>
      </c>
      <c r="MCM88" s="294">
        <f>(MCM$87*$B101+SUM($F$8:$F$10)-((MCM$87*$B101+SUM($F$8:$F$10))/$F$11*$F$40)-($F$27*MCM$87/$D$7)-SUM($F$14:$F$26,$F$28:$F$33,$F$35:$F$36,$F$41))</f>
        <v>-533.82179022363027</v>
      </c>
      <c r="MCN88" s="294">
        <f>(MCN$87*$B101+SUM($F$8:$F$10)-((MCN$87*$B101+SUM($F$8:$F$10))/$F$11*$F$40)-($F$27*MCN$87/$D$7)-SUM($F$14:$F$26,$F$28:$F$33,$F$35:$F$36,$F$41))</f>
        <v>-533.82179022363027</v>
      </c>
      <c r="MCO88" s="294">
        <f>(MCO$87*$B101+SUM($F$8:$F$10)-((MCO$87*$B101+SUM($F$8:$F$10))/$F$11*$F$40)-($F$27*MCO$87/$D$7)-SUM($F$14:$F$26,$F$28:$F$33,$F$35:$F$36,$F$41))</f>
        <v>-533.82179022363027</v>
      </c>
      <c r="MCP88" s="294">
        <f>(MCP$87*$B101+SUM($F$8:$F$10)-((MCP$87*$B101+SUM($F$8:$F$10))/$F$11*$F$40)-($F$27*MCP$87/$D$7)-SUM($F$14:$F$26,$F$28:$F$33,$F$35:$F$36,$F$41))</f>
        <v>-533.82179022363027</v>
      </c>
      <c r="MCQ88" s="294">
        <f>(MCQ$87*$B101+SUM($F$8:$F$10)-((MCQ$87*$B101+SUM($F$8:$F$10))/$F$11*$F$40)-($F$27*MCQ$87/$D$7)-SUM($F$14:$F$26,$F$28:$F$33,$F$35:$F$36,$F$41))</f>
        <v>-533.82179022363027</v>
      </c>
      <c r="MCR88" s="294">
        <f>(MCR$87*$B101+SUM($F$8:$F$10)-((MCR$87*$B101+SUM($F$8:$F$10))/$F$11*$F$40)-($F$27*MCR$87/$D$7)-SUM($F$14:$F$26,$F$28:$F$33,$F$35:$F$36,$F$41))</f>
        <v>-533.82179022363027</v>
      </c>
      <c r="MCS88" s="294">
        <f>(MCS$87*$B101+SUM($F$8:$F$10)-((MCS$87*$B101+SUM($F$8:$F$10))/$F$11*$F$40)-($F$27*MCS$87/$D$7)-SUM($F$14:$F$26,$F$28:$F$33,$F$35:$F$36,$F$41))</f>
        <v>-533.82179022363027</v>
      </c>
      <c r="MCT88" s="294">
        <f>(MCT$87*$B101+SUM($F$8:$F$10)-((MCT$87*$B101+SUM($F$8:$F$10))/$F$11*$F$40)-($F$27*MCT$87/$D$7)-SUM($F$14:$F$26,$F$28:$F$33,$F$35:$F$36,$F$41))</f>
        <v>-533.82179022363027</v>
      </c>
      <c r="MCU88" s="294">
        <f>(MCU$87*$B101+SUM($F$8:$F$10)-((MCU$87*$B101+SUM($F$8:$F$10))/$F$11*$F$40)-($F$27*MCU$87/$D$7)-SUM($F$14:$F$26,$F$28:$F$33,$F$35:$F$36,$F$41))</f>
        <v>-533.82179022363027</v>
      </c>
      <c r="MCV88" s="294">
        <f>(MCV$87*$B101+SUM($F$8:$F$10)-((MCV$87*$B101+SUM($F$8:$F$10))/$F$11*$F$40)-($F$27*MCV$87/$D$7)-SUM($F$14:$F$26,$F$28:$F$33,$F$35:$F$36,$F$41))</f>
        <v>-533.82179022363027</v>
      </c>
      <c r="MCW88" s="294">
        <f>(MCW$87*$B101+SUM($F$8:$F$10)-((MCW$87*$B101+SUM($F$8:$F$10))/$F$11*$F$40)-($F$27*MCW$87/$D$7)-SUM($F$14:$F$26,$F$28:$F$33,$F$35:$F$36,$F$41))</f>
        <v>-533.82179022363027</v>
      </c>
      <c r="MCX88" s="294">
        <f>(MCX$87*$B101+SUM($F$8:$F$10)-((MCX$87*$B101+SUM($F$8:$F$10))/$F$11*$F$40)-($F$27*MCX$87/$D$7)-SUM($F$14:$F$26,$F$28:$F$33,$F$35:$F$36,$F$41))</f>
        <v>-533.82179022363027</v>
      </c>
      <c r="MCY88" s="294">
        <f>(MCY$87*$B101+SUM($F$8:$F$10)-((MCY$87*$B101+SUM($F$8:$F$10))/$F$11*$F$40)-($F$27*MCY$87/$D$7)-SUM($F$14:$F$26,$F$28:$F$33,$F$35:$F$36,$F$41))</f>
        <v>-533.82179022363027</v>
      </c>
      <c r="MCZ88" s="294">
        <f>(MCZ$87*$B101+SUM($F$8:$F$10)-((MCZ$87*$B101+SUM($F$8:$F$10))/$F$11*$F$40)-($F$27*MCZ$87/$D$7)-SUM($F$14:$F$26,$F$28:$F$33,$F$35:$F$36,$F$41))</f>
        <v>-533.82179022363027</v>
      </c>
      <c r="MDA88" s="294">
        <f>(MDA$87*$B101+SUM($F$8:$F$10)-((MDA$87*$B101+SUM($F$8:$F$10))/$F$11*$F$40)-($F$27*MDA$87/$D$7)-SUM($F$14:$F$26,$F$28:$F$33,$F$35:$F$36,$F$41))</f>
        <v>-533.82179022363027</v>
      </c>
      <c r="MDB88" s="294">
        <f>(MDB$87*$B101+SUM($F$8:$F$10)-((MDB$87*$B101+SUM($F$8:$F$10))/$F$11*$F$40)-($F$27*MDB$87/$D$7)-SUM($F$14:$F$26,$F$28:$F$33,$F$35:$F$36,$F$41))</f>
        <v>-533.82179022363027</v>
      </c>
      <c r="MDC88" s="294">
        <f>(MDC$87*$B101+SUM($F$8:$F$10)-((MDC$87*$B101+SUM($F$8:$F$10))/$F$11*$F$40)-($F$27*MDC$87/$D$7)-SUM($F$14:$F$26,$F$28:$F$33,$F$35:$F$36,$F$41))</f>
        <v>-533.82179022363027</v>
      </c>
      <c r="MDD88" s="294">
        <f>(MDD$87*$B101+SUM($F$8:$F$10)-((MDD$87*$B101+SUM($F$8:$F$10))/$F$11*$F$40)-($F$27*MDD$87/$D$7)-SUM($F$14:$F$26,$F$28:$F$33,$F$35:$F$36,$F$41))</f>
        <v>-533.82179022363027</v>
      </c>
      <c r="MDE88" s="294">
        <f>(MDE$87*$B101+SUM($F$8:$F$10)-((MDE$87*$B101+SUM($F$8:$F$10))/$F$11*$F$40)-($F$27*MDE$87/$D$7)-SUM($F$14:$F$26,$F$28:$F$33,$F$35:$F$36,$F$41))</f>
        <v>-533.82179022363027</v>
      </c>
      <c r="MDF88" s="294">
        <f>(MDF$87*$B101+SUM($F$8:$F$10)-((MDF$87*$B101+SUM($F$8:$F$10))/$F$11*$F$40)-($F$27*MDF$87/$D$7)-SUM($F$14:$F$26,$F$28:$F$33,$F$35:$F$36,$F$41))</f>
        <v>-533.82179022363027</v>
      </c>
      <c r="MDG88" s="294">
        <f>(MDG$87*$B101+SUM($F$8:$F$10)-((MDG$87*$B101+SUM($F$8:$F$10))/$F$11*$F$40)-($F$27*MDG$87/$D$7)-SUM($F$14:$F$26,$F$28:$F$33,$F$35:$F$36,$F$41))</f>
        <v>-533.82179022363027</v>
      </c>
      <c r="MDH88" s="294">
        <f>(MDH$87*$B101+SUM($F$8:$F$10)-((MDH$87*$B101+SUM($F$8:$F$10))/$F$11*$F$40)-($F$27*MDH$87/$D$7)-SUM($F$14:$F$26,$F$28:$F$33,$F$35:$F$36,$F$41))</f>
        <v>-533.82179022363027</v>
      </c>
      <c r="MDI88" s="294">
        <f>(MDI$87*$B101+SUM($F$8:$F$10)-((MDI$87*$B101+SUM($F$8:$F$10))/$F$11*$F$40)-($F$27*MDI$87/$D$7)-SUM($F$14:$F$26,$F$28:$F$33,$F$35:$F$36,$F$41))</f>
        <v>-533.82179022363027</v>
      </c>
      <c r="MDJ88" s="294">
        <f>(MDJ$87*$B101+SUM($F$8:$F$10)-((MDJ$87*$B101+SUM($F$8:$F$10))/$F$11*$F$40)-($F$27*MDJ$87/$D$7)-SUM($F$14:$F$26,$F$28:$F$33,$F$35:$F$36,$F$41))</f>
        <v>-533.82179022363027</v>
      </c>
      <c r="MDK88" s="294">
        <f>(MDK$87*$B101+SUM($F$8:$F$10)-((MDK$87*$B101+SUM($F$8:$F$10))/$F$11*$F$40)-($F$27*MDK$87/$D$7)-SUM($F$14:$F$26,$F$28:$F$33,$F$35:$F$36,$F$41))</f>
        <v>-533.82179022363027</v>
      </c>
      <c r="MDL88" s="294">
        <f>(MDL$87*$B101+SUM($F$8:$F$10)-((MDL$87*$B101+SUM($F$8:$F$10))/$F$11*$F$40)-($F$27*MDL$87/$D$7)-SUM($F$14:$F$26,$F$28:$F$33,$F$35:$F$36,$F$41))</f>
        <v>-533.82179022363027</v>
      </c>
      <c r="MDM88" s="294">
        <f>(MDM$87*$B101+SUM($F$8:$F$10)-((MDM$87*$B101+SUM($F$8:$F$10))/$F$11*$F$40)-($F$27*MDM$87/$D$7)-SUM($F$14:$F$26,$F$28:$F$33,$F$35:$F$36,$F$41))</f>
        <v>-533.82179022363027</v>
      </c>
      <c r="MDN88" s="294">
        <f>(MDN$87*$B101+SUM($F$8:$F$10)-((MDN$87*$B101+SUM($F$8:$F$10))/$F$11*$F$40)-($F$27*MDN$87/$D$7)-SUM($F$14:$F$26,$F$28:$F$33,$F$35:$F$36,$F$41))</f>
        <v>-533.82179022363027</v>
      </c>
      <c r="MDO88" s="294">
        <f>(MDO$87*$B101+SUM($F$8:$F$10)-((MDO$87*$B101+SUM($F$8:$F$10))/$F$11*$F$40)-($F$27*MDO$87/$D$7)-SUM($F$14:$F$26,$F$28:$F$33,$F$35:$F$36,$F$41))</f>
        <v>-533.82179022363027</v>
      </c>
      <c r="MDP88" s="294">
        <f>(MDP$87*$B101+SUM($F$8:$F$10)-((MDP$87*$B101+SUM($F$8:$F$10))/$F$11*$F$40)-($F$27*MDP$87/$D$7)-SUM($F$14:$F$26,$F$28:$F$33,$F$35:$F$36,$F$41))</f>
        <v>-533.82179022363027</v>
      </c>
      <c r="MDQ88" s="294">
        <f>(MDQ$87*$B101+SUM($F$8:$F$10)-((MDQ$87*$B101+SUM($F$8:$F$10))/$F$11*$F$40)-($F$27*MDQ$87/$D$7)-SUM($F$14:$F$26,$F$28:$F$33,$F$35:$F$36,$F$41))</f>
        <v>-533.82179022363027</v>
      </c>
      <c r="MDR88" s="294">
        <f>(MDR$87*$B101+SUM($F$8:$F$10)-((MDR$87*$B101+SUM($F$8:$F$10))/$F$11*$F$40)-($F$27*MDR$87/$D$7)-SUM($F$14:$F$26,$F$28:$F$33,$F$35:$F$36,$F$41))</f>
        <v>-533.82179022363027</v>
      </c>
      <c r="MDS88" s="294">
        <f>(MDS$87*$B101+SUM($F$8:$F$10)-((MDS$87*$B101+SUM($F$8:$F$10))/$F$11*$F$40)-($F$27*MDS$87/$D$7)-SUM($F$14:$F$26,$F$28:$F$33,$F$35:$F$36,$F$41))</f>
        <v>-533.82179022363027</v>
      </c>
      <c r="MDT88" s="294">
        <f>(MDT$87*$B101+SUM($F$8:$F$10)-((MDT$87*$B101+SUM($F$8:$F$10))/$F$11*$F$40)-($F$27*MDT$87/$D$7)-SUM($F$14:$F$26,$F$28:$F$33,$F$35:$F$36,$F$41))</f>
        <v>-533.82179022363027</v>
      </c>
      <c r="MDU88" s="294">
        <f>(MDU$87*$B101+SUM($F$8:$F$10)-((MDU$87*$B101+SUM($F$8:$F$10))/$F$11*$F$40)-($F$27*MDU$87/$D$7)-SUM($F$14:$F$26,$F$28:$F$33,$F$35:$F$36,$F$41))</f>
        <v>-533.82179022363027</v>
      </c>
      <c r="MDV88" s="294">
        <f>(MDV$87*$B101+SUM($F$8:$F$10)-((MDV$87*$B101+SUM($F$8:$F$10))/$F$11*$F$40)-($F$27*MDV$87/$D$7)-SUM($F$14:$F$26,$F$28:$F$33,$F$35:$F$36,$F$41))</f>
        <v>-533.82179022363027</v>
      </c>
      <c r="MDW88" s="294">
        <f>(MDW$87*$B101+SUM($F$8:$F$10)-((MDW$87*$B101+SUM($F$8:$F$10))/$F$11*$F$40)-($F$27*MDW$87/$D$7)-SUM($F$14:$F$26,$F$28:$F$33,$F$35:$F$36,$F$41))</f>
        <v>-533.82179022363027</v>
      </c>
      <c r="MDX88" s="294">
        <f>(MDX$87*$B101+SUM($F$8:$F$10)-((MDX$87*$B101+SUM($F$8:$F$10))/$F$11*$F$40)-($F$27*MDX$87/$D$7)-SUM($F$14:$F$26,$F$28:$F$33,$F$35:$F$36,$F$41))</f>
        <v>-533.82179022363027</v>
      </c>
      <c r="MDY88" s="294">
        <f>(MDY$87*$B101+SUM($F$8:$F$10)-((MDY$87*$B101+SUM($F$8:$F$10))/$F$11*$F$40)-($F$27*MDY$87/$D$7)-SUM($F$14:$F$26,$F$28:$F$33,$F$35:$F$36,$F$41))</f>
        <v>-533.82179022363027</v>
      </c>
      <c r="MDZ88" s="294">
        <f>(MDZ$87*$B101+SUM($F$8:$F$10)-((MDZ$87*$B101+SUM($F$8:$F$10))/$F$11*$F$40)-($F$27*MDZ$87/$D$7)-SUM($F$14:$F$26,$F$28:$F$33,$F$35:$F$36,$F$41))</f>
        <v>-533.82179022363027</v>
      </c>
      <c r="MEA88" s="294">
        <f>(MEA$87*$B101+SUM($F$8:$F$10)-((MEA$87*$B101+SUM($F$8:$F$10))/$F$11*$F$40)-($F$27*MEA$87/$D$7)-SUM($F$14:$F$26,$F$28:$F$33,$F$35:$F$36,$F$41))</f>
        <v>-533.82179022363027</v>
      </c>
      <c r="MEB88" s="294">
        <f>(MEB$87*$B101+SUM($F$8:$F$10)-((MEB$87*$B101+SUM($F$8:$F$10))/$F$11*$F$40)-($F$27*MEB$87/$D$7)-SUM($F$14:$F$26,$F$28:$F$33,$F$35:$F$36,$F$41))</f>
        <v>-533.82179022363027</v>
      </c>
      <c r="MEC88" s="294">
        <f>(MEC$87*$B101+SUM($F$8:$F$10)-((MEC$87*$B101+SUM($F$8:$F$10))/$F$11*$F$40)-($F$27*MEC$87/$D$7)-SUM($F$14:$F$26,$F$28:$F$33,$F$35:$F$36,$F$41))</f>
        <v>-533.82179022363027</v>
      </c>
      <c r="MED88" s="294">
        <f>(MED$87*$B101+SUM($F$8:$F$10)-((MED$87*$B101+SUM($F$8:$F$10))/$F$11*$F$40)-($F$27*MED$87/$D$7)-SUM($F$14:$F$26,$F$28:$F$33,$F$35:$F$36,$F$41))</f>
        <v>-533.82179022363027</v>
      </c>
      <c r="MEE88" s="294">
        <f>(MEE$87*$B101+SUM($F$8:$F$10)-((MEE$87*$B101+SUM($F$8:$F$10))/$F$11*$F$40)-($F$27*MEE$87/$D$7)-SUM($F$14:$F$26,$F$28:$F$33,$F$35:$F$36,$F$41))</f>
        <v>-533.82179022363027</v>
      </c>
      <c r="MEF88" s="294">
        <f>(MEF$87*$B101+SUM($F$8:$F$10)-((MEF$87*$B101+SUM($F$8:$F$10))/$F$11*$F$40)-($F$27*MEF$87/$D$7)-SUM($F$14:$F$26,$F$28:$F$33,$F$35:$F$36,$F$41))</f>
        <v>-533.82179022363027</v>
      </c>
      <c r="MEG88" s="294">
        <f>(MEG$87*$B101+SUM($F$8:$F$10)-((MEG$87*$B101+SUM($F$8:$F$10))/$F$11*$F$40)-($F$27*MEG$87/$D$7)-SUM($F$14:$F$26,$F$28:$F$33,$F$35:$F$36,$F$41))</f>
        <v>-533.82179022363027</v>
      </c>
      <c r="MEH88" s="294">
        <f>(MEH$87*$B101+SUM($F$8:$F$10)-((MEH$87*$B101+SUM($F$8:$F$10))/$F$11*$F$40)-($F$27*MEH$87/$D$7)-SUM($F$14:$F$26,$F$28:$F$33,$F$35:$F$36,$F$41))</f>
        <v>-533.82179022363027</v>
      </c>
      <c r="MEI88" s="294">
        <f>(MEI$87*$B101+SUM($F$8:$F$10)-((MEI$87*$B101+SUM($F$8:$F$10))/$F$11*$F$40)-($F$27*MEI$87/$D$7)-SUM($F$14:$F$26,$F$28:$F$33,$F$35:$F$36,$F$41))</f>
        <v>-533.82179022363027</v>
      </c>
      <c r="MEJ88" s="294">
        <f>(MEJ$87*$B101+SUM($F$8:$F$10)-((MEJ$87*$B101+SUM($F$8:$F$10))/$F$11*$F$40)-($F$27*MEJ$87/$D$7)-SUM($F$14:$F$26,$F$28:$F$33,$F$35:$F$36,$F$41))</f>
        <v>-533.82179022363027</v>
      </c>
      <c r="MEK88" s="294">
        <f>(MEK$87*$B101+SUM($F$8:$F$10)-((MEK$87*$B101+SUM($F$8:$F$10))/$F$11*$F$40)-($F$27*MEK$87/$D$7)-SUM($F$14:$F$26,$F$28:$F$33,$F$35:$F$36,$F$41))</f>
        <v>-533.82179022363027</v>
      </c>
      <c r="MEL88" s="294">
        <f>(MEL$87*$B101+SUM($F$8:$F$10)-((MEL$87*$B101+SUM($F$8:$F$10))/$F$11*$F$40)-($F$27*MEL$87/$D$7)-SUM($F$14:$F$26,$F$28:$F$33,$F$35:$F$36,$F$41))</f>
        <v>-533.82179022363027</v>
      </c>
      <c r="MEM88" s="294">
        <f>(MEM$87*$B101+SUM($F$8:$F$10)-((MEM$87*$B101+SUM($F$8:$F$10))/$F$11*$F$40)-($F$27*MEM$87/$D$7)-SUM($F$14:$F$26,$F$28:$F$33,$F$35:$F$36,$F$41))</f>
        <v>-533.82179022363027</v>
      </c>
      <c r="MEN88" s="294">
        <f>(MEN$87*$B101+SUM($F$8:$F$10)-((MEN$87*$B101+SUM($F$8:$F$10))/$F$11*$F$40)-($F$27*MEN$87/$D$7)-SUM($F$14:$F$26,$F$28:$F$33,$F$35:$F$36,$F$41))</f>
        <v>-533.82179022363027</v>
      </c>
      <c r="MEO88" s="294">
        <f>(MEO$87*$B101+SUM($F$8:$F$10)-((MEO$87*$B101+SUM($F$8:$F$10))/$F$11*$F$40)-($F$27*MEO$87/$D$7)-SUM($F$14:$F$26,$F$28:$F$33,$F$35:$F$36,$F$41))</f>
        <v>-533.82179022363027</v>
      </c>
      <c r="MEP88" s="294">
        <f>(MEP$87*$B101+SUM($F$8:$F$10)-((MEP$87*$B101+SUM($F$8:$F$10))/$F$11*$F$40)-($F$27*MEP$87/$D$7)-SUM($F$14:$F$26,$F$28:$F$33,$F$35:$F$36,$F$41))</f>
        <v>-533.82179022363027</v>
      </c>
      <c r="MEQ88" s="294">
        <f>(MEQ$87*$B101+SUM($F$8:$F$10)-((MEQ$87*$B101+SUM($F$8:$F$10))/$F$11*$F$40)-($F$27*MEQ$87/$D$7)-SUM($F$14:$F$26,$F$28:$F$33,$F$35:$F$36,$F$41))</f>
        <v>-533.82179022363027</v>
      </c>
      <c r="MER88" s="294">
        <f>(MER$87*$B101+SUM($F$8:$F$10)-((MER$87*$B101+SUM($F$8:$F$10))/$F$11*$F$40)-($F$27*MER$87/$D$7)-SUM($F$14:$F$26,$F$28:$F$33,$F$35:$F$36,$F$41))</f>
        <v>-533.82179022363027</v>
      </c>
      <c r="MES88" s="294">
        <f>(MES$87*$B101+SUM($F$8:$F$10)-((MES$87*$B101+SUM($F$8:$F$10))/$F$11*$F$40)-($F$27*MES$87/$D$7)-SUM($F$14:$F$26,$F$28:$F$33,$F$35:$F$36,$F$41))</f>
        <v>-533.82179022363027</v>
      </c>
      <c r="MET88" s="294">
        <f>(MET$87*$B101+SUM($F$8:$F$10)-((MET$87*$B101+SUM($F$8:$F$10))/$F$11*$F$40)-($F$27*MET$87/$D$7)-SUM($F$14:$F$26,$F$28:$F$33,$F$35:$F$36,$F$41))</f>
        <v>-533.82179022363027</v>
      </c>
      <c r="MEU88" s="294">
        <f>(MEU$87*$B101+SUM($F$8:$F$10)-((MEU$87*$B101+SUM($F$8:$F$10))/$F$11*$F$40)-($F$27*MEU$87/$D$7)-SUM($F$14:$F$26,$F$28:$F$33,$F$35:$F$36,$F$41))</f>
        <v>-533.82179022363027</v>
      </c>
      <c r="MEV88" s="294">
        <f>(MEV$87*$B101+SUM($F$8:$F$10)-((MEV$87*$B101+SUM($F$8:$F$10))/$F$11*$F$40)-($F$27*MEV$87/$D$7)-SUM($F$14:$F$26,$F$28:$F$33,$F$35:$F$36,$F$41))</f>
        <v>-533.82179022363027</v>
      </c>
      <c r="MEW88" s="294">
        <f>(MEW$87*$B101+SUM($F$8:$F$10)-((MEW$87*$B101+SUM($F$8:$F$10))/$F$11*$F$40)-($F$27*MEW$87/$D$7)-SUM($F$14:$F$26,$F$28:$F$33,$F$35:$F$36,$F$41))</f>
        <v>-533.82179022363027</v>
      </c>
      <c r="MEX88" s="294">
        <f>(MEX$87*$B101+SUM($F$8:$F$10)-((MEX$87*$B101+SUM($F$8:$F$10))/$F$11*$F$40)-($F$27*MEX$87/$D$7)-SUM($F$14:$F$26,$F$28:$F$33,$F$35:$F$36,$F$41))</f>
        <v>-533.82179022363027</v>
      </c>
      <c r="MEY88" s="294">
        <f>(MEY$87*$B101+SUM($F$8:$F$10)-((MEY$87*$B101+SUM($F$8:$F$10))/$F$11*$F$40)-($F$27*MEY$87/$D$7)-SUM($F$14:$F$26,$F$28:$F$33,$F$35:$F$36,$F$41))</f>
        <v>-533.82179022363027</v>
      </c>
      <c r="MEZ88" s="294">
        <f>(MEZ$87*$B101+SUM($F$8:$F$10)-((MEZ$87*$B101+SUM($F$8:$F$10))/$F$11*$F$40)-($F$27*MEZ$87/$D$7)-SUM($F$14:$F$26,$F$28:$F$33,$F$35:$F$36,$F$41))</f>
        <v>-533.82179022363027</v>
      </c>
      <c r="MFA88" s="294">
        <f>(MFA$87*$B101+SUM($F$8:$F$10)-((MFA$87*$B101+SUM($F$8:$F$10))/$F$11*$F$40)-($F$27*MFA$87/$D$7)-SUM($F$14:$F$26,$F$28:$F$33,$F$35:$F$36,$F$41))</f>
        <v>-533.82179022363027</v>
      </c>
      <c r="MFB88" s="294">
        <f>(MFB$87*$B101+SUM($F$8:$F$10)-((MFB$87*$B101+SUM($F$8:$F$10))/$F$11*$F$40)-($F$27*MFB$87/$D$7)-SUM($F$14:$F$26,$F$28:$F$33,$F$35:$F$36,$F$41))</f>
        <v>-533.82179022363027</v>
      </c>
      <c r="MFC88" s="294">
        <f>(MFC$87*$B101+SUM($F$8:$F$10)-((MFC$87*$B101+SUM($F$8:$F$10))/$F$11*$F$40)-($F$27*MFC$87/$D$7)-SUM($F$14:$F$26,$F$28:$F$33,$F$35:$F$36,$F$41))</f>
        <v>-533.82179022363027</v>
      </c>
      <c r="MFD88" s="294">
        <f>(MFD$87*$B101+SUM($F$8:$F$10)-((MFD$87*$B101+SUM($F$8:$F$10))/$F$11*$F$40)-($F$27*MFD$87/$D$7)-SUM($F$14:$F$26,$F$28:$F$33,$F$35:$F$36,$F$41))</f>
        <v>-533.82179022363027</v>
      </c>
      <c r="MFE88" s="294">
        <f>(MFE$87*$B101+SUM($F$8:$F$10)-((MFE$87*$B101+SUM($F$8:$F$10))/$F$11*$F$40)-($F$27*MFE$87/$D$7)-SUM($F$14:$F$26,$F$28:$F$33,$F$35:$F$36,$F$41))</f>
        <v>-533.82179022363027</v>
      </c>
      <c r="MFF88" s="294">
        <f>(MFF$87*$B101+SUM($F$8:$F$10)-((MFF$87*$B101+SUM($F$8:$F$10))/$F$11*$F$40)-($F$27*MFF$87/$D$7)-SUM($F$14:$F$26,$F$28:$F$33,$F$35:$F$36,$F$41))</f>
        <v>-533.82179022363027</v>
      </c>
      <c r="MFG88" s="294">
        <f>(MFG$87*$B101+SUM($F$8:$F$10)-((MFG$87*$B101+SUM($F$8:$F$10))/$F$11*$F$40)-($F$27*MFG$87/$D$7)-SUM($F$14:$F$26,$F$28:$F$33,$F$35:$F$36,$F$41))</f>
        <v>-533.82179022363027</v>
      </c>
      <c r="MFH88" s="294">
        <f>(MFH$87*$B101+SUM($F$8:$F$10)-((MFH$87*$B101+SUM($F$8:$F$10))/$F$11*$F$40)-($F$27*MFH$87/$D$7)-SUM($F$14:$F$26,$F$28:$F$33,$F$35:$F$36,$F$41))</f>
        <v>-533.82179022363027</v>
      </c>
      <c r="MFI88" s="294">
        <f>(MFI$87*$B101+SUM($F$8:$F$10)-((MFI$87*$B101+SUM($F$8:$F$10))/$F$11*$F$40)-($F$27*MFI$87/$D$7)-SUM($F$14:$F$26,$F$28:$F$33,$F$35:$F$36,$F$41))</f>
        <v>-533.82179022363027</v>
      </c>
      <c r="MFJ88" s="294">
        <f>(MFJ$87*$B101+SUM($F$8:$F$10)-((MFJ$87*$B101+SUM($F$8:$F$10))/$F$11*$F$40)-($F$27*MFJ$87/$D$7)-SUM($F$14:$F$26,$F$28:$F$33,$F$35:$F$36,$F$41))</f>
        <v>-533.82179022363027</v>
      </c>
      <c r="MFK88" s="294">
        <f>(MFK$87*$B101+SUM($F$8:$F$10)-((MFK$87*$B101+SUM($F$8:$F$10))/$F$11*$F$40)-($F$27*MFK$87/$D$7)-SUM($F$14:$F$26,$F$28:$F$33,$F$35:$F$36,$F$41))</f>
        <v>-533.82179022363027</v>
      </c>
      <c r="MFL88" s="294">
        <f>(MFL$87*$B101+SUM($F$8:$F$10)-((MFL$87*$B101+SUM($F$8:$F$10))/$F$11*$F$40)-($F$27*MFL$87/$D$7)-SUM($F$14:$F$26,$F$28:$F$33,$F$35:$F$36,$F$41))</f>
        <v>-533.82179022363027</v>
      </c>
      <c r="MFM88" s="294">
        <f>(MFM$87*$B101+SUM($F$8:$F$10)-((MFM$87*$B101+SUM($F$8:$F$10))/$F$11*$F$40)-($F$27*MFM$87/$D$7)-SUM($F$14:$F$26,$F$28:$F$33,$F$35:$F$36,$F$41))</f>
        <v>-533.82179022363027</v>
      </c>
      <c r="MFN88" s="294">
        <f>(MFN$87*$B101+SUM($F$8:$F$10)-((MFN$87*$B101+SUM($F$8:$F$10))/$F$11*$F$40)-($F$27*MFN$87/$D$7)-SUM($F$14:$F$26,$F$28:$F$33,$F$35:$F$36,$F$41))</f>
        <v>-533.82179022363027</v>
      </c>
      <c r="MFO88" s="294">
        <f>(MFO$87*$B101+SUM($F$8:$F$10)-((MFO$87*$B101+SUM($F$8:$F$10))/$F$11*$F$40)-($F$27*MFO$87/$D$7)-SUM($F$14:$F$26,$F$28:$F$33,$F$35:$F$36,$F$41))</f>
        <v>-533.82179022363027</v>
      </c>
      <c r="MFP88" s="294">
        <f>(MFP$87*$B101+SUM($F$8:$F$10)-((MFP$87*$B101+SUM($F$8:$F$10))/$F$11*$F$40)-($F$27*MFP$87/$D$7)-SUM($F$14:$F$26,$F$28:$F$33,$F$35:$F$36,$F$41))</f>
        <v>-533.82179022363027</v>
      </c>
      <c r="MFQ88" s="294">
        <f>(MFQ$87*$B101+SUM($F$8:$F$10)-((MFQ$87*$B101+SUM($F$8:$F$10))/$F$11*$F$40)-($F$27*MFQ$87/$D$7)-SUM($F$14:$F$26,$F$28:$F$33,$F$35:$F$36,$F$41))</f>
        <v>-533.82179022363027</v>
      </c>
      <c r="MFR88" s="294">
        <f>(MFR$87*$B101+SUM($F$8:$F$10)-((MFR$87*$B101+SUM($F$8:$F$10))/$F$11*$F$40)-($F$27*MFR$87/$D$7)-SUM($F$14:$F$26,$F$28:$F$33,$F$35:$F$36,$F$41))</f>
        <v>-533.82179022363027</v>
      </c>
      <c r="MFS88" s="294">
        <f>(MFS$87*$B101+SUM($F$8:$F$10)-((MFS$87*$B101+SUM($F$8:$F$10))/$F$11*$F$40)-($F$27*MFS$87/$D$7)-SUM($F$14:$F$26,$F$28:$F$33,$F$35:$F$36,$F$41))</f>
        <v>-533.82179022363027</v>
      </c>
      <c r="MFT88" s="294">
        <f>(MFT$87*$B101+SUM($F$8:$F$10)-((MFT$87*$B101+SUM($F$8:$F$10))/$F$11*$F$40)-($F$27*MFT$87/$D$7)-SUM($F$14:$F$26,$F$28:$F$33,$F$35:$F$36,$F$41))</f>
        <v>-533.82179022363027</v>
      </c>
      <c r="MFU88" s="294">
        <f>(MFU$87*$B101+SUM($F$8:$F$10)-((MFU$87*$B101+SUM($F$8:$F$10))/$F$11*$F$40)-($F$27*MFU$87/$D$7)-SUM($F$14:$F$26,$F$28:$F$33,$F$35:$F$36,$F$41))</f>
        <v>-533.82179022363027</v>
      </c>
      <c r="MFV88" s="294">
        <f>(MFV$87*$B101+SUM($F$8:$F$10)-((MFV$87*$B101+SUM($F$8:$F$10))/$F$11*$F$40)-($F$27*MFV$87/$D$7)-SUM($F$14:$F$26,$F$28:$F$33,$F$35:$F$36,$F$41))</f>
        <v>-533.82179022363027</v>
      </c>
      <c r="MFW88" s="294">
        <f>(MFW$87*$B101+SUM($F$8:$F$10)-((MFW$87*$B101+SUM($F$8:$F$10))/$F$11*$F$40)-($F$27*MFW$87/$D$7)-SUM($F$14:$F$26,$F$28:$F$33,$F$35:$F$36,$F$41))</f>
        <v>-533.82179022363027</v>
      </c>
      <c r="MFX88" s="294">
        <f>(MFX$87*$B101+SUM($F$8:$F$10)-((MFX$87*$B101+SUM($F$8:$F$10))/$F$11*$F$40)-($F$27*MFX$87/$D$7)-SUM($F$14:$F$26,$F$28:$F$33,$F$35:$F$36,$F$41))</f>
        <v>-533.82179022363027</v>
      </c>
      <c r="MFY88" s="294">
        <f>(MFY$87*$B101+SUM($F$8:$F$10)-((MFY$87*$B101+SUM($F$8:$F$10))/$F$11*$F$40)-($F$27*MFY$87/$D$7)-SUM($F$14:$F$26,$F$28:$F$33,$F$35:$F$36,$F$41))</f>
        <v>-533.82179022363027</v>
      </c>
      <c r="MFZ88" s="294">
        <f>(MFZ$87*$B101+SUM($F$8:$F$10)-((MFZ$87*$B101+SUM($F$8:$F$10))/$F$11*$F$40)-($F$27*MFZ$87/$D$7)-SUM($F$14:$F$26,$F$28:$F$33,$F$35:$F$36,$F$41))</f>
        <v>-533.82179022363027</v>
      </c>
      <c r="MGA88" s="294">
        <f>(MGA$87*$B101+SUM($F$8:$F$10)-((MGA$87*$B101+SUM($F$8:$F$10))/$F$11*$F$40)-($F$27*MGA$87/$D$7)-SUM($F$14:$F$26,$F$28:$F$33,$F$35:$F$36,$F$41))</f>
        <v>-533.82179022363027</v>
      </c>
      <c r="MGB88" s="294">
        <f>(MGB$87*$B101+SUM($F$8:$F$10)-((MGB$87*$B101+SUM($F$8:$F$10))/$F$11*$F$40)-($F$27*MGB$87/$D$7)-SUM($F$14:$F$26,$F$28:$F$33,$F$35:$F$36,$F$41))</f>
        <v>-533.82179022363027</v>
      </c>
      <c r="MGC88" s="294">
        <f>(MGC$87*$B101+SUM($F$8:$F$10)-((MGC$87*$B101+SUM($F$8:$F$10))/$F$11*$F$40)-($F$27*MGC$87/$D$7)-SUM($F$14:$F$26,$F$28:$F$33,$F$35:$F$36,$F$41))</f>
        <v>-533.82179022363027</v>
      </c>
      <c r="MGD88" s="294">
        <f>(MGD$87*$B101+SUM($F$8:$F$10)-((MGD$87*$B101+SUM($F$8:$F$10))/$F$11*$F$40)-($F$27*MGD$87/$D$7)-SUM($F$14:$F$26,$F$28:$F$33,$F$35:$F$36,$F$41))</f>
        <v>-533.82179022363027</v>
      </c>
      <c r="MGE88" s="294">
        <f>(MGE$87*$B101+SUM($F$8:$F$10)-((MGE$87*$B101+SUM($F$8:$F$10))/$F$11*$F$40)-($F$27*MGE$87/$D$7)-SUM($F$14:$F$26,$F$28:$F$33,$F$35:$F$36,$F$41))</f>
        <v>-533.82179022363027</v>
      </c>
      <c r="MGF88" s="294">
        <f>(MGF$87*$B101+SUM($F$8:$F$10)-((MGF$87*$B101+SUM($F$8:$F$10))/$F$11*$F$40)-($F$27*MGF$87/$D$7)-SUM($F$14:$F$26,$F$28:$F$33,$F$35:$F$36,$F$41))</f>
        <v>-533.82179022363027</v>
      </c>
      <c r="MGG88" s="294">
        <f>(MGG$87*$B101+SUM($F$8:$F$10)-((MGG$87*$B101+SUM($F$8:$F$10))/$F$11*$F$40)-($F$27*MGG$87/$D$7)-SUM($F$14:$F$26,$F$28:$F$33,$F$35:$F$36,$F$41))</f>
        <v>-533.82179022363027</v>
      </c>
      <c r="MGH88" s="294">
        <f>(MGH$87*$B101+SUM($F$8:$F$10)-((MGH$87*$B101+SUM($F$8:$F$10))/$F$11*$F$40)-($F$27*MGH$87/$D$7)-SUM($F$14:$F$26,$F$28:$F$33,$F$35:$F$36,$F$41))</f>
        <v>-533.82179022363027</v>
      </c>
      <c r="MGI88" s="294">
        <f>(MGI$87*$B101+SUM($F$8:$F$10)-((MGI$87*$B101+SUM($F$8:$F$10))/$F$11*$F$40)-($F$27*MGI$87/$D$7)-SUM($F$14:$F$26,$F$28:$F$33,$F$35:$F$36,$F$41))</f>
        <v>-533.82179022363027</v>
      </c>
      <c r="MGJ88" s="294">
        <f>(MGJ$87*$B101+SUM($F$8:$F$10)-((MGJ$87*$B101+SUM($F$8:$F$10))/$F$11*$F$40)-($F$27*MGJ$87/$D$7)-SUM($F$14:$F$26,$F$28:$F$33,$F$35:$F$36,$F$41))</f>
        <v>-533.82179022363027</v>
      </c>
      <c r="MGK88" s="294">
        <f>(MGK$87*$B101+SUM($F$8:$F$10)-((MGK$87*$B101+SUM($F$8:$F$10))/$F$11*$F$40)-($F$27*MGK$87/$D$7)-SUM($F$14:$F$26,$F$28:$F$33,$F$35:$F$36,$F$41))</f>
        <v>-533.82179022363027</v>
      </c>
      <c r="MGL88" s="294">
        <f>(MGL$87*$B101+SUM($F$8:$F$10)-((MGL$87*$B101+SUM($F$8:$F$10))/$F$11*$F$40)-($F$27*MGL$87/$D$7)-SUM($F$14:$F$26,$F$28:$F$33,$F$35:$F$36,$F$41))</f>
        <v>-533.82179022363027</v>
      </c>
      <c r="MGM88" s="294">
        <f>(MGM$87*$B101+SUM($F$8:$F$10)-((MGM$87*$B101+SUM($F$8:$F$10))/$F$11*$F$40)-($F$27*MGM$87/$D$7)-SUM($F$14:$F$26,$F$28:$F$33,$F$35:$F$36,$F$41))</f>
        <v>-533.82179022363027</v>
      </c>
      <c r="MGN88" s="294">
        <f>(MGN$87*$B101+SUM($F$8:$F$10)-((MGN$87*$B101+SUM($F$8:$F$10))/$F$11*$F$40)-($F$27*MGN$87/$D$7)-SUM($F$14:$F$26,$F$28:$F$33,$F$35:$F$36,$F$41))</f>
        <v>-533.82179022363027</v>
      </c>
      <c r="MGO88" s="294">
        <f>(MGO$87*$B101+SUM($F$8:$F$10)-((MGO$87*$B101+SUM($F$8:$F$10))/$F$11*$F$40)-($F$27*MGO$87/$D$7)-SUM($F$14:$F$26,$F$28:$F$33,$F$35:$F$36,$F$41))</f>
        <v>-533.82179022363027</v>
      </c>
      <c r="MGP88" s="294">
        <f>(MGP$87*$B101+SUM($F$8:$F$10)-((MGP$87*$B101+SUM($F$8:$F$10))/$F$11*$F$40)-($F$27*MGP$87/$D$7)-SUM($F$14:$F$26,$F$28:$F$33,$F$35:$F$36,$F$41))</f>
        <v>-533.82179022363027</v>
      </c>
      <c r="MGQ88" s="294">
        <f>(MGQ$87*$B101+SUM($F$8:$F$10)-((MGQ$87*$B101+SUM($F$8:$F$10))/$F$11*$F$40)-($F$27*MGQ$87/$D$7)-SUM($F$14:$F$26,$F$28:$F$33,$F$35:$F$36,$F$41))</f>
        <v>-533.82179022363027</v>
      </c>
      <c r="MGR88" s="294">
        <f>(MGR$87*$B101+SUM($F$8:$F$10)-((MGR$87*$B101+SUM($F$8:$F$10))/$F$11*$F$40)-($F$27*MGR$87/$D$7)-SUM($F$14:$F$26,$F$28:$F$33,$F$35:$F$36,$F$41))</f>
        <v>-533.82179022363027</v>
      </c>
      <c r="MGS88" s="294">
        <f>(MGS$87*$B101+SUM($F$8:$F$10)-((MGS$87*$B101+SUM($F$8:$F$10))/$F$11*$F$40)-($F$27*MGS$87/$D$7)-SUM($F$14:$F$26,$F$28:$F$33,$F$35:$F$36,$F$41))</f>
        <v>-533.82179022363027</v>
      </c>
      <c r="MGT88" s="294">
        <f>(MGT$87*$B101+SUM($F$8:$F$10)-((MGT$87*$B101+SUM($F$8:$F$10))/$F$11*$F$40)-($F$27*MGT$87/$D$7)-SUM($F$14:$F$26,$F$28:$F$33,$F$35:$F$36,$F$41))</f>
        <v>-533.82179022363027</v>
      </c>
      <c r="MGU88" s="294">
        <f>(MGU$87*$B101+SUM($F$8:$F$10)-((MGU$87*$B101+SUM($F$8:$F$10))/$F$11*$F$40)-($F$27*MGU$87/$D$7)-SUM($F$14:$F$26,$F$28:$F$33,$F$35:$F$36,$F$41))</f>
        <v>-533.82179022363027</v>
      </c>
      <c r="MGV88" s="294">
        <f>(MGV$87*$B101+SUM($F$8:$F$10)-((MGV$87*$B101+SUM($F$8:$F$10))/$F$11*$F$40)-($F$27*MGV$87/$D$7)-SUM($F$14:$F$26,$F$28:$F$33,$F$35:$F$36,$F$41))</f>
        <v>-533.82179022363027</v>
      </c>
      <c r="MGW88" s="294">
        <f>(MGW$87*$B101+SUM($F$8:$F$10)-((MGW$87*$B101+SUM($F$8:$F$10))/$F$11*$F$40)-($F$27*MGW$87/$D$7)-SUM($F$14:$F$26,$F$28:$F$33,$F$35:$F$36,$F$41))</f>
        <v>-533.82179022363027</v>
      </c>
      <c r="MGX88" s="294">
        <f>(MGX$87*$B101+SUM($F$8:$F$10)-((MGX$87*$B101+SUM($F$8:$F$10))/$F$11*$F$40)-($F$27*MGX$87/$D$7)-SUM($F$14:$F$26,$F$28:$F$33,$F$35:$F$36,$F$41))</f>
        <v>-533.82179022363027</v>
      </c>
      <c r="MGY88" s="294">
        <f>(MGY$87*$B101+SUM($F$8:$F$10)-((MGY$87*$B101+SUM($F$8:$F$10))/$F$11*$F$40)-($F$27*MGY$87/$D$7)-SUM($F$14:$F$26,$F$28:$F$33,$F$35:$F$36,$F$41))</f>
        <v>-533.82179022363027</v>
      </c>
      <c r="MGZ88" s="294">
        <f>(MGZ$87*$B101+SUM($F$8:$F$10)-((MGZ$87*$B101+SUM($F$8:$F$10))/$F$11*$F$40)-($F$27*MGZ$87/$D$7)-SUM($F$14:$F$26,$F$28:$F$33,$F$35:$F$36,$F$41))</f>
        <v>-533.82179022363027</v>
      </c>
      <c r="MHA88" s="294">
        <f>(MHA$87*$B101+SUM($F$8:$F$10)-((MHA$87*$B101+SUM($F$8:$F$10))/$F$11*$F$40)-($F$27*MHA$87/$D$7)-SUM($F$14:$F$26,$F$28:$F$33,$F$35:$F$36,$F$41))</f>
        <v>-533.82179022363027</v>
      </c>
      <c r="MHB88" s="294">
        <f>(MHB$87*$B101+SUM($F$8:$F$10)-((MHB$87*$B101+SUM($F$8:$F$10))/$F$11*$F$40)-($F$27*MHB$87/$D$7)-SUM($F$14:$F$26,$F$28:$F$33,$F$35:$F$36,$F$41))</f>
        <v>-533.82179022363027</v>
      </c>
      <c r="MHC88" s="294">
        <f>(MHC$87*$B101+SUM($F$8:$F$10)-((MHC$87*$B101+SUM($F$8:$F$10))/$F$11*$F$40)-($F$27*MHC$87/$D$7)-SUM($F$14:$F$26,$F$28:$F$33,$F$35:$F$36,$F$41))</f>
        <v>-533.82179022363027</v>
      </c>
      <c r="MHD88" s="294">
        <f>(MHD$87*$B101+SUM($F$8:$F$10)-((MHD$87*$B101+SUM($F$8:$F$10))/$F$11*$F$40)-($F$27*MHD$87/$D$7)-SUM($F$14:$F$26,$F$28:$F$33,$F$35:$F$36,$F$41))</f>
        <v>-533.82179022363027</v>
      </c>
      <c r="MHE88" s="294">
        <f>(MHE$87*$B101+SUM($F$8:$F$10)-((MHE$87*$B101+SUM($F$8:$F$10))/$F$11*$F$40)-($F$27*MHE$87/$D$7)-SUM($F$14:$F$26,$F$28:$F$33,$F$35:$F$36,$F$41))</f>
        <v>-533.82179022363027</v>
      </c>
      <c r="MHF88" s="294">
        <f>(MHF$87*$B101+SUM($F$8:$F$10)-((MHF$87*$B101+SUM($F$8:$F$10))/$F$11*$F$40)-($F$27*MHF$87/$D$7)-SUM($F$14:$F$26,$F$28:$F$33,$F$35:$F$36,$F$41))</f>
        <v>-533.82179022363027</v>
      </c>
      <c r="MHG88" s="294">
        <f>(MHG$87*$B101+SUM($F$8:$F$10)-((MHG$87*$B101+SUM($F$8:$F$10))/$F$11*$F$40)-($F$27*MHG$87/$D$7)-SUM($F$14:$F$26,$F$28:$F$33,$F$35:$F$36,$F$41))</f>
        <v>-533.82179022363027</v>
      </c>
      <c r="MHH88" s="294">
        <f>(MHH$87*$B101+SUM($F$8:$F$10)-((MHH$87*$B101+SUM($F$8:$F$10))/$F$11*$F$40)-($F$27*MHH$87/$D$7)-SUM($F$14:$F$26,$F$28:$F$33,$F$35:$F$36,$F$41))</f>
        <v>-533.82179022363027</v>
      </c>
      <c r="MHI88" s="294">
        <f>(MHI$87*$B101+SUM($F$8:$F$10)-((MHI$87*$B101+SUM($F$8:$F$10))/$F$11*$F$40)-($F$27*MHI$87/$D$7)-SUM($F$14:$F$26,$F$28:$F$33,$F$35:$F$36,$F$41))</f>
        <v>-533.82179022363027</v>
      </c>
      <c r="MHJ88" s="294">
        <f>(MHJ$87*$B101+SUM($F$8:$F$10)-((MHJ$87*$B101+SUM($F$8:$F$10))/$F$11*$F$40)-($F$27*MHJ$87/$D$7)-SUM($F$14:$F$26,$F$28:$F$33,$F$35:$F$36,$F$41))</f>
        <v>-533.82179022363027</v>
      </c>
      <c r="MHK88" s="294">
        <f>(MHK$87*$B101+SUM($F$8:$F$10)-((MHK$87*$B101+SUM($F$8:$F$10))/$F$11*$F$40)-($F$27*MHK$87/$D$7)-SUM($F$14:$F$26,$F$28:$F$33,$F$35:$F$36,$F$41))</f>
        <v>-533.82179022363027</v>
      </c>
      <c r="MHL88" s="294">
        <f>(MHL$87*$B101+SUM($F$8:$F$10)-((MHL$87*$B101+SUM($F$8:$F$10))/$F$11*$F$40)-($F$27*MHL$87/$D$7)-SUM($F$14:$F$26,$F$28:$F$33,$F$35:$F$36,$F$41))</f>
        <v>-533.82179022363027</v>
      </c>
      <c r="MHM88" s="294">
        <f>(MHM$87*$B101+SUM($F$8:$F$10)-((MHM$87*$B101+SUM($F$8:$F$10))/$F$11*$F$40)-($F$27*MHM$87/$D$7)-SUM($F$14:$F$26,$F$28:$F$33,$F$35:$F$36,$F$41))</f>
        <v>-533.82179022363027</v>
      </c>
      <c r="MHN88" s="294">
        <f>(MHN$87*$B101+SUM($F$8:$F$10)-((MHN$87*$B101+SUM($F$8:$F$10))/$F$11*$F$40)-($F$27*MHN$87/$D$7)-SUM($F$14:$F$26,$F$28:$F$33,$F$35:$F$36,$F$41))</f>
        <v>-533.82179022363027</v>
      </c>
      <c r="MHO88" s="294">
        <f>(MHO$87*$B101+SUM($F$8:$F$10)-((MHO$87*$B101+SUM($F$8:$F$10))/$F$11*$F$40)-($F$27*MHO$87/$D$7)-SUM($F$14:$F$26,$F$28:$F$33,$F$35:$F$36,$F$41))</f>
        <v>-533.82179022363027</v>
      </c>
      <c r="MHP88" s="294">
        <f>(MHP$87*$B101+SUM($F$8:$F$10)-((MHP$87*$B101+SUM($F$8:$F$10))/$F$11*$F$40)-($F$27*MHP$87/$D$7)-SUM($F$14:$F$26,$F$28:$F$33,$F$35:$F$36,$F$41))</f>
        <v>-533.82179022363027</v>
      </c>
      <c r="MHQ88" s="294">
        <f>(MHQ$87*$B101+SUM($F$8:$F$10)-((MHQ$87*$B101+SUM($F$8:$F$10))/$F$11*$F$40)-($F$27*MHQ$87/$D$7)-SUM($F$14:$F$26,$F$28:$F$33,$F$35:$F$36,$F$41))</f>
        <v>-533.82179022363027</v>
      </c>
      <c r="MHR88" s="294">
        <f>(MHR$87*$B101+SUM($F$8:$F$10)-((MHR$87*$B101+SUM($F$8:$F$10))/$F$11*$F$40)-($F$27*MHR$87/$D$7)-SUM($F$14:$F$26,$F$28:$F$33,$F$35:$F$36,$F$41))</f>
        <v>-533.82179022363027</v>
      </c>
      <c r="MHS88" s="294">
        <f>(MHS$87*$B101+SUM($F$8:$F$10)-((MHS$87*$B101+SUM($F$8:$F$10))/$F$11*$F$40)-($F$27*MHS$87/$D$7)-SUM($F$14:$F$26,$F$28:$F$33,$F$35:$F$36,$F$41))</f>
        <v>-533.82179022363027</v>
      </c>
      <c r="MHT88" s="294">
        <f>(MHT$87*$B101+SUM($F$8:$F$10)-((MHT$87*$B101+SUM($F$8:$F$10))/$F$11*$F$40)-($F$27*MHT$87/$D$7)-SUM($F$14:$F$26,$F$28:$F$33,$F$35:$F$36,$F$41))</f>
        <v>-533.82179022363027</v>
      </c>
      <c r="MHU88" s="294">
        <f>(MHU$87*$B101+SUM($F$8:$F$10)-((MHU$87*$B101+SUM($F$8:$F$10))/$F$11*$F$40)-($F$27*MHU$87/$D$7)-SUM($F$14:$F$26,$F$28:$F$33,$F$35:$F$36,$F$41))</f>
        <v>-533.82179022363027</v>
      </c>
      <c r="MHV88" s="294">
        <f>(MHV$87*$B101+SUM($F$8:$F$10)-((MHV$87*$B101+SUM($F$8:$F$10))/$F$11*$F$40)-($F$27*MHV$87/$D$7)-SUM($F$14:$F$26,$F$28:$F$33,$F$35:$F$36,$F$41))</f>
        <v>-533.82179022363027</v>
      </c>
      <c r="MHW88" s="294">
        <f>(MHW$87*$B101+SUM($F$8:$F$10)-((MHW$87*$B101+SUM($F$8:$F$10))/$F$11*$F$40)-($F$27*MHW$87/$D$7)-SUM($F$14:$F$26,$F$28:$F$33,$F$35:$F$36,$F$41))</f>
        <v>-533.82179022363027</v>
      </c>
      <c r="MHX88" s="294">
        <f>(MHX$87*$B101+SUM($F$8:$F$10)-((MHX$87*$B101+SUM($F$8:$F$10))/$F$11*$F$40)-($F$27*MHX$87/$D$7)-SUM($F$14:$F$26,$F$28:$F$33,$F$35:$F$36,$F$41))</f>
        <v>-533.82179022363027</v>
      </c>
      <c r="MHY88" s="294">
        <f>(MHY$87*$B101+SUM($F$8:$F$10)-((MHY$87*$B101+SUM($F$8:$F$10))/$F$11*$F$40)-($F$27*MHY$87/$D$7)-SUM($F$14:$F$26,$F$28:$F$33,$F$35:$F$36,$F$41))</f>
        <v>-533.82179022363027</v>
      </c>
      <c r="MHZ88" s="294">
        <f>(MHZ$87*$B101+SUM($F$8:$F$10)-((MHZ$87*$B101+SUM($F$8:$F$10))/$F$11*$F$40)-($F$27*MHZ$87/$D$7)-SUM($F$14:$F$26,$F$28:$F$33,$F$35:$F$36,$F$41))</f>
        <v>-533.82179022363027</v>
      </c>
      <c r="MIA88" s="294">
        <f>(MIA$87*$B101+SUM($F$8:$F$10)-((MIA$87*$B101+SUM($F$8:$F$10))/$F$11*$F$40)-($F$27*MIA$87/$D$7)-SUM($F$14:$F$26,$F$28:$F$33,$F$35:$F$36,$F$41))</f>
        <v>-533.82179022363027</v>
      </c>
      <c r="MIB88" s="294">
        <f>(MIB$87*$B101+SUM($F$8:$F$10)-((MIB$87*$B101+SUM($F$8:$F$10))/$F$11*$F$40)-($F$27*MIB$87/$D$7)-SUM($F$14:$F$26,$F$28:$F$33,$F$35:$F$36,$F$41))</f>
        <v>-533.82179022363027</v>
      </c>
      <c r="MIC88" s="294">
        <f>(MIC$87*$B101+SUM($F$8:$F$10)-((MIC$87*$B101+SUM($F$8:$F$10))/$F$11*$F$40)-($F$27*MIC$87/$D$7)-SUM($F$14:$F$26,$F$28:$F$33,$F$35:$F$36,$F$41))</f>
        <v>-533.82179022363027</v>
      </c>
      <c r="MID88" s="294">
        <f>(MID$87*$B101+SUM($F$8:$F$10)-((MID$87*$B101+SUM($F$8:$F$10))/$F$11*$F$40)-($F$27*MID$87/$D$7)-SUM($F$14:$F$26,$F$28:$F$33,$F$35:$F$36,$F$41))</f>
        <v>-533.82179022363027</v>
      </c>
      <c r="MIE88" s="294">
        <f>(MIE$87*$B101+SUM($F$8:$F$10)-((MIE$87*$B101+SUM($F$8:$F$10))/$F$11*$F$40)-($F$27*MIE$87/$D$7)-SUM($F$14:$F$26,$F$28:$F$33,$F$35:$F$36,$F$41))</f>
        <v>-533.82179022363027</v>
      </c>
      <c r="MIF88" s="294">
        <f>(MIF$87*$B101+SUM($F$8:$F$10)-((MIF$87*$B101+SUM($F$8:$F$10))/$F$11*$F$40)-($F$27*MIF$87/$D$7)-SUM($F$14:$F$26,$F$28:$F$33,$F$35:$F$36,$F$41))</f>
        <v>-533.82179022363027</v>
      </c>
      <c r="MIG88" s="294">
        <f>(MIG$87*$B101+SUM($F$8:$F$10)-((MIG$87*$B101+SUM($F$8:$F$10))/$F$11*$F$40)-($F$27*MIG$87/$D$7)-SUM($F$14:$F$26,$F$28:$F$33,$F$35:$F$36,$F$41))</f>
        <v>-533.82179022363027</v>
      </c>
      <c r="MIH88" s="294">
        <f>(MIH$87*$B101+SUM($F$8:$F$10)-((MIH$87*$B101+SUM($F$8:$F$10))/$F$11*$F$40)-($F$27*MIH$87/$D$7)-SUM($F$14:$F$26,$F$28:$F$33,$F$35:$F$36,$F$41))</f>
        <v>-533.82179022363027</v>
      </c>
      <c r="MII88" s="294">
        <f>(MII$87*$B101+SUM($F$8:$F$10)-((MII$87*$B101+SUM($F$8:$F$10))/$F$11*$F$40)-($F$27*MII$87/$D$7)-SUM($F$14:$F$26,$F$28:$F$33,$F$35:$F$36,$F$41))</f>
        <v>-533.82179022363027</v>
      </c>
      <c r="MIJ88" s="294">
        <f>(MIJ$87*$B101+SUM($F$8:$F$10)-((MIJ$87*$B101+SUM($F$8:$F$10))/$F$11*$F$40)-($F$27*MIJ$87/$D$7)-SUM($F$14:$F$26,$F$28:$F$33,$F$35:$F$36,$F$41))</f>
        <v>-533.82179022363027</v>
      </c>
      <c r="MIK88" s="294">
        <f>(MIK$87*$B101+SUM($F$8:$F$10)-((MIK$87*$B101+SUM($F$8:$F$10))/$F$11*$F$40)-($F$27*MIK$87/$D$7)-SUM($F$14:$F$26,$F$28:$F$33,$F$35:$F$36,$F$41))</f>
        <v>-533.82179022363027</v>
      </c>
      <c r="MIL88" s="294">
        <f>(MIL$87*$B101+SUM($F$8:$F$10)-((MIL$87*$B101+SUM($F$8:$F$10))/$F$11*$F$40)-($F$27*MIL$87/$D$7)-SUM($F$14:$F$26,$F$28:$F$33,$F$35:$F$36,$F$41))</f>
        <v>-533.82179022363027</v>
      </c>
      <c r="MIM88" s="294">
        <f>(MIM$87*$B101+SUM($F$8:$F$10)-((MIM$87*$B101+SUM($F$8:$F$10))/$F$11*$F$40)-($F$27*MIM$87/$D$7)-SUM($F$14:$F$26,$F$28:$F$33,$F$35:$F$36,$F$41))</f>
        <v>-533.82179022363027</v>
      </c>
      <c r="MIN88" s="294">
        <f>(MIN$87*$B101+SUM($F$8:$F$10)-((MIN$87*$B101+SUM($F$8:$F$10))/$F$11*$F$40)-($F$27*MIN$87/$D$7)-SUM($F$14:$F$26,$F$28:$F$33,$F$35:$F$36,$F$41))</f>
        <v>-533.82179022363027</v>
      </c>
      <c r="MIO88" s="294">
        <f>(MIO$87*$B101+SUM($F$8:$F$10)-((MIO$87*$B101+SUM($F$8:$F$10))/$F$11*$F$40)-($F$27*MIO$87/$D$7)-SUM($F$14:$F$26,$F$28:$F$33,$F$35:$F$36,$F$41))</f>
        <v>-533.82179022363027</v>
      </c>
      <c r="MIP88" s="294">
        <f>(MIP$87*$B101+SUM($F$8:$F$10)-((MIP$87*$B101+SUM($F$8:$F$10))/$F$11*$F$40)-($F$27*MIP$87/$D$7)-SUM($F$14:$F$26,$F$28:$F$33,$F$35:$F$36,$F$41))</f>
        <v>-533.82179022363027</v>
      </c>
      <c r="MIQ88" s="294">
        <f>(MIQ$87*$B101+SUM($F$8:$F$10)-((MIQ$87*$B101+SUM($F$8:$F$10))/$F$11*$F$40)-($F$27*MIQ$87/$D$7)-SUM($F$14:$F$26,$F$28:$F$33,$F$35:$F$36,$F$41))</f>
        <v>-533.82179022363027</v>
      </c>
      <c r="MIR88" s="294">
        <f>(MIR$87*$B101+SUM($F$8:$F$10)-((MIR$87*$B101+SUM($F$8:$F$10))/$F$11*$F$40)-($F$27*MIR$87/$D$7)-SUM($F$14:$F$26,$F$28:$F$33,$F$35:$F$36,$F$41))</f>
        <v>-533.82179022363027</v>
      </c>
      <c r="MIS88" s="294">
        <f>(MIS$87*$B101+SUM($F$8:$F$10)-((MIS$87*$B101+SUM($F$8:$F$10))/$F$11*$F$40)-($F$27*MIS$87/$D$7)-SUM($F$14:$F$26,$F$28:$F$33,$F$35:$F$36,$F$41))</f>
        <v>-533.82179022363027</v>
      </c>
      <c r="MIT88" s="294">
        <f>(MIT$87*$B101+SUM($F$8:$F$10)-((MIT$87*$B101+SUM($F$8:$F$10))/$F$11*$F$40)-($F$27*MIT$87/$D$7)-SUM($F$14:$F$26,$F$28:$F$33,$F$35:$F$36,$F$41))</f>
        <v>-533.82179022363027</v>
      </c>
      <c r="MIU88" s="294">
        <f>(MIU$87*$B101+SUM($F$8:$F$10)-((MIU$87*$B101+SUM($F$8:$F$10))/$F$11*$F$40)-($F$27*MIU$87/$D$7)-SUM($F$14:$F$26,$F$28:$F$33,$F$35:$F$36,$F$41))</f>
        <v>-533.82179022363027</v>
      </c>
      <c r="MIV88" s="294">
        <f>(MIV$87*$B101+SUM($F$8:$F$10)-((MIV$87*$B101+SUM($F$8:$F$10))/$F$11*$F$40)-($F$27*MIV$87/$D$7)-SUM($F$14:$F$26,$F$28:$F$33,$F$35:$F$36,$F$41))</f>
        <v>-533.82179022363027</v>
      </c>
      <c r="MIW88" s="294">
        <f>(MIW$87*$B101+SUM($F$8:$F$10)-((MIW$87*$B101+SUM($F$8:$F$10))/$F$11*$F$40)-($F$27*MIW$87/$D$7)-SUM($F$14:$F$26,$F$28:$F$33,$F$35:$F$36,$F$41))</f>
        <v>-533.82179022363027</v>
      </c>
      <c r="MIX88" s="294">
        <f>(MIX$87*$B101+SUM($F$8:$F$10)-((MIX$87*$B101+SUM($F$8:$F$10))/$F$11*$F$40)-($F$27*MIX$87/$D$7)-SUM($F$14:$F$26,$F$28:$F$33,$F$35:$F$36,$F$41))</f>
        <v>-533.82179022363027</v>
      </c>
      <c r="MIY88" s="294">
        <f>(MIY$87*$B101+SUM($F$8:$F$10)-((MIY$87*$B101+SUM($F$8:$F$10))/$F$11*$F$40)-($F$27*MIY$87/$D$7)-SUM($F$14:$F$26,$F$28:$F$33,$F$35:$F$36,$F$41))</f>
        <v>-533.82179022363027</v>
      </c>
      <c r="MIZ88" s="294">
        <f>(MIZ$87*$B101+SUM($F$8:$F$10)-((MIZ$87*$B101+SUM($F$8:$F$10))/$F$11*$F$40)-($F$27*MIZ$87/$D$7)-SUM($F$14:$F$26,$F$28:$F$33,$F$35:$F$36,$F$41))</f>
        <v>-533.82179022363027</v>
      </c>
      <c r="MJA88" s="294">
        <f>(MJA$87*$B101+SUM($F$8:$F$10)-((MJA$87*$B101+SUM($F$8:$F$10))/$F$11*$F$40)-($F$27*MJA$87/$D$7)-SUM($F$14:$F$26,$F$28:$F$33,$F$35:$F$36,$F$41))</f>
        <v>-533.82179022363027</v>
      </c>
      <c r="MJB88" s="294">
        <f>(MJB$87*$B101+SUM($F$8:$F$10)-((MJB$87*$B101+SUM($F$8:$F$10))/$F$11*$F$40)-($F$27*MJB$87/$D$7)-SUM($F$14:$F$26,$F$28:$F$33,$F$35:$F$36,$F$41))</f>
        <v>-533.82179022363027</v>
      </c>
      <c r="MJC88" s="294">
        <f>(MJC$87*$B101+SUM($F$8:$F$10)-((MJC$87*$B101+SUM($F$8:$F$10))/$F$11*$F$40)-($F$27*MJC$87/$D$7)-SUM($F$14:$F$26,$F$28:$F$33,$F$35:$F$36,$F$41))</f>
        <v>-533.82179022363027</v>
      </c>
      <c r="MJD88" s="294">
        <f>(MJD$87*$B101+SUM($F$8:$F$10)-((MJD$87*$B101+SUM($F$8:$F$10))/$F$11*$F$40)-($F$27*MJD$87/$D$7)-SUM($F$14:$F$26,$F$28:$F$33,$F$35:$F$36,$F$41))</f>
        <v>-533.82179022363027</v>
      </c>
      <c r="MJE88" s="294">
        <f>(MJE$87*$B101+SUM($F$8:$F$10)-((MJE$87*$B101+SUM($F$8:$F$10))/$F$11*$F$40)-($F$27*MJE$87/$D$7)-SUM($F$14:$F$26,$F$28:$F$33,$F$35:$F$36,$F$41))</f>
        <v>-533.82179022363027</v>
      </c>
      <c r="MJF88" s="294">
        <f>(MJF$87*$B101+SUM($F$8:$F$10)-((MJF$87*$B101+SUM($F$8:$F$10))/$F$11*$F$40)-($F$27*MJF$87/$D$7)-SUM($F$14:$F$26,$F$28:$F$33,$F$35:$F$36,$F$41))</f>
        <v>-533.82179022363027</v>
      </c>
      <c r="MJG88" s="294">
        <f>(MJG$87*$B101+SUM($F$8:$F$10)-((MJG$87*$B101+SUM($F$8:$F$10))/$F$11*$F$40)-($F$27*MJG$87/$D$7)-SUM($F$14:$F$26,$F$28:$F$33,$F$35:$F$36,$F$41))</f>
        <v>-533.82179022363027</v>
      </c>
      <c r="MJH88" s="294">
        <f>(MJH$87*$B101+SUM($F$8:$F$10)-((MJH$87*$B101+SUM($F$8:$F$10))/$F$11*$F$40)-($F$27*MJH$87/$D$7)-SUM($F$14:$F$26,$F$28:$F$33,$F$35:$F$36,$F$41))</f>
        <v>-533.82179022363027</v>
      </c>
      <c r="MJI88" s="294">
        <f>(MJI$87*$B101+SUM($F$8:$F$10)-((MJI$87*$B101+SUM($F$8:$F$10))/$F$11*$F$40)-($F$27*MJI$87/$D$7)-SUM($F$14:$F$26,$F$28:$F$33,$F$35:$F$36,$F$41))</f>
        <v>-533.82179022363027</v>
      </c>
      <c r="MJJ88" s="294">
        <f>(MJJ$87*$B101+SUM($F$8:$F$10)-((MJJ$87*$B101+SUM($F$8:$F$10))/$F$11*$F$40)-($F$27*MJJ$87/$D$7)-SUM($F$14:$F$26,$F$28:$F$33,$F$35:$F$36,$F$41))</f>
        <v>-533.82179022363027</v>
      </c>
      <c r="MJK88" s="294">
        <f>(MJK$87*$B101+SUM($F$8:$F$10)-((MJK$87*$B101+SUM($F$8:$F$10))/$F$11*$F$40)-($F$27*MJK$87/$D$7)-SUM($F$14:$F$26,$F$28:$F$33,$F$35:$F$36,$F$41))</f>
        <v>-533.82179022363027</v>
      </c>
      <c r="MJL88" s="294">
        <f>(MJL$87*$B101+SUM($F$8:$F$10)-((MJL$87*$B101+SUM($F$8:$F$10))/$F$11*$F$40)-($F$27*MJL$87/$D$7)-SUM($F$14:$F$26,$F$28:$F$33,$F$35:$F$36,$F$41))</f>
        <v>-533.82179022363027</v>
      </c>
      <c r="MJM88" s="294">
        <f>(MJM$87*$B101+SUM($F$8:$F$10)-((MJM$87*$B101+SUM($F$8:$F$10))/$F$11*$F$40)-($F$27*MJM$87/$D$7)-SUM($F$14:$F$26,$F$28:$F$33,$F$35:$F$36,$F$41))</f>
        <v>-533.82179022363027</v>
      </c>
      <c r="MJN88" s="294">
        <f>(MJN$87*$B101+SUM($F$8:$F$10)-((MJN$87*$B101+SUM($F$8:$F$10))/$F$11*$F$40)-($F$27*MJN$87/$D$7)-SUM($F$14:$F$26,$F$28:$F$33,$F$35:$F$36,$F$41))</f>
        <v>-533.82179022363027</v>
      </c>
      <c r="MJO88" s="294">
        <f>(MJO$87*$B101+SUM($F$8:$F$10)-((MJO$87*$B101+SUM($F$8:$F$10))/$F$11*$F$40)-($F$27*MJO$87/$D$7)-SUM($F$14:$F$26,$F$28:$F$33,$F$35:$F$36,$F$41))</f>
        <v>-533.82179022363027</v>
      </c>
      <c r="MJP88" s="294">
        <f>(MJP$87*$B101+SUM($F$8:$F$10)-((MJP$87*$B101+SUM($F$8:$F$10))/$F$11*$F$40)-($F$27*MJP$87/$D$7)-SUM($F$14:$F$26,$F$28:$F$33,$F$35:$F$36,$F$41))</f>
        <v>-533.82179022363027</v>
      </c>
      <c r="MJQ88" s="294">
        <f>(MJQ$87*$B101+SUM($F$8:$F$10)-((MJQ$87*$B101+SUM($F$8:$F$10))/$F$11*$F$40)-($F$27*MJQ$87/$D$7)-SUM($F$14:$F$26,$F$28:$F$33,$F$35:$F$36,$F$41))</f>
        <v>-533.82179022363027</v>
      </c>
      <c r="MJR88" s="294">
        <f>(MJR$87*$B101+SUM($F$8:$F$10)-((MJR$87*$B101+SUM($F$8:$F$10))/$F$11*$F$40)-($F$27*MJR$87/$D$7)-SUM($F$14:$F$26,$F$28:$F$33,$F$35:$F$36,$F$41))</f>
        <v>-533.82179022363027</v>
      </c>
      <c r="MJS88" s="294">
        <f>(MJS$87*$B101+SUM($F$8:$F$10)-((MJS$87*$B101+SUM($F$8:$F$10))/$F$11*$F$40)-($F$27*MJS$87/$D$7)-SUM($F$14:$F$26,$F$28:$F$33,$F$35:$F$36,$F$41))</f>
        <v>-533.82179022363027</v>
      </c>
      <c r="MJT88" s="294">
        <f>(MJT$87*$B101+SUM($F$8:$F$10)-((MJT$87*$B101+SUM($F$8:$F$10))/$F$11*$F$40)-($F$27*MJT$87/$D$7)-SUM($F$14:$F$26,$F$28:$F$33,$F$35:$F$36,$F$41))</f>
        <v>-533.82179022363027</v>
      </c>
      <c r="MJU88" s="294">
        <f>(MJU$87*$B101+SUM($F$8:$F$10)-((MJU$87*$B101+SUM($F$8:$F$10))/$F$11*$F$40)-($F$27*MJU$87/$D$7)-SUM($F$14:$F$26,$F$28:$F$33,$F$35:$F$36,$F$41))</f>
        <v>-533.82179022363027</v>
      </c>
      <c r="MJV88" s="294">
        <f>(MJV$87*$B101+SUM($F$8:$F$10)-((MJV$87*$B101+SUM($F$8:$F$10))/$F$11*$F$40)-($F$27*MJV$87/$D$7)-SUM($F$14:$F$26,$F$28:$F$33,$F$35:$F$36,$F$41))</f>
        <v>-533.82179022363027</v>
      </c>
      <c r="MJW88" s="294">
        <f>(MJW$87*$B101+SUM($F$8:$F$10)-((MJW$87*$B101+SUM($F$8:$F$10))/$F$11*$F$40)-($F$27*MJW$87/$D$7)-SUM($F$14:$F$26,$F$28:$F$33,$F$35:$F$36,$F$41))</f>
        <v>-533.82179022363027</v>
      </c>
      <c r="MJX88" s="294">
        <f>(MJX$87*$B101+SUM($F$8:$F$10)-((MJX$87*$B101+SUM($F$8:$F$10))/$F$11*$F$40)-($F$27*MJX$87/$D$7)-SUM($F$14:$F$26,$F$28:$F$33,$F$35:$F$36,$F$41))</f>
        <v>-533.82179022363027</v>
      </c>
      <c r="MJY88" s="294">
        <f>(MJY$87*$B101+SUM($F$8:$F$10)-((MJY$87*$B101+SUM($F$8:$F$10))/$F$11*$F$40)-($F$27*MJY$87/$D$7)-SUM($F$14:$F$26,$F$28:$F$33,$F$35:$F$36,$F$41))</f>
        <v>-533.82179022363027</v>
      </c>
      <c r="MJZ88" s="294">
        <f>(MJZ$87*$B101+SUM($F$8:$F$10)-((MJZ$87*$B101+SUM($F$8:$F$10))/$F$11*$F$40)-($F$27*MJZ$87/$D$7)-SUM($F$14:$F$26,$F$28:$F$33,$F$35:$F$36,$F$41))</f>
        <v>-533.82179022363027</v>
      </c>
      <c r="MKA88" s="294">
        <f>(MKA$87*$B101+SUM($F$8:$F$10)-((MKA$87*$B101+SUM($F$8:$F$10))/$F$11*$F$40)-($F$27*MKA$87/$D$7)-SUM($F$14:$F$26,$F$28:$F$33,$F$35:$F$36,$F$41))</f>
        <v>-533.82179022363027</v>
      </c>
      <c r="MKB88" s="294">
        <f>(MKB$87*$B101+SUM($F$8:$F$10)-((MKB$87*$B101+SUM($F$8:$F$10))/$F$11*$F$40)-($F$27*MKB$87/$D$7)-SUM($F$14:$F$26,$F$28:$F$33,$F$35:$F$36,$F$41))</f>
        <v>-533.82179022363027</v>
      </c>
      <c r="MKC88" s="294">
        <f>(MKC$87*$B101+SUM($F$8:$F$10)-((MKC$87*$B101+SUM($F$8:$F$10))/$F$11*$F$40)-($F$27*MKC$87/$D$7)-SUM($F$14:$F$26,$F$28:$F$33,$F$35:$F$36,$F$41))</f>
        <v>-533.82179022363027</v>
      </c>
      <c r="MKD88" s="294">
        <f>(MKD$87*$B101+SUM($F$8:$F$10)-((MKD$87*$B101+SUM($F$8:$F$10))/$F$11*$F$40)-($F$27*MKD$87/$D$7)-SUM($F$14:$F$26,$F$28:$F$33,$F$35:$F$36,$F$41))</f>
        <v>-533.82179022363027</v>
      </c>
      <c r="MKE88" s="294">
        <f>(MKE$87*$B101+SUM($F$8:$F$10)-((MKE$87*$B101+SUM($F$8:$F$10))/$F$11*$F$40)-($F$27*MKE$87/$D$7)-SUM($F$14:$F$26,$F$28:$F$33,$F$35:$F$36,$F$41))</f>
        <v>-533.82179022363027</v>
      </c>
      <c r="MKF88" s="294">
        <f>(MKF$87*$B101+SUM($F$8:$F$10)-((MKF$87*$B101+SUM($F$8:$F$10))/$F$11*$F$40)-($F$27*MKF$87/$D$7)-SUM($F$14:$F$26,$F$28:$F$33,$F$35:$F$36,$F$41))</f>
        <v>-533.82179022363027</v>
      </c>
      <c r="MKG88" s="294">
        <f>(MKG$87*$B101+SUM($F$8:$F$10)-((MKG$87*$B101+SUM($F$8:$F$10))/$F$11*$F$40)-($F$27*MKG$87/$D$7)-SUM($F$14:$F$26,$F$28:$F$33,$F$35:$F$36,$F$41))</f>
        <v>-533.82179022363027</v>
      </c>
      <c r="MKH88" s="294">
        <f>(MKH$87*$B101+SUM($F$8:$F$10)-((MKH$87*$B101+SUM($F$8:$F$10))/$F$11*$F$40)-($F$27*MKH$87/$D$7)-SUM($F$14:$F$26,$F$28:$F$33,$F$35:$F$36,$F$41))</f>
        <v>-533.82179022363027</v>
      </c>
      <c r="MKI88" s="294">
        <f>(MKI$87*$B101+SUM($F$8:$F$10)-((MKI$87*$B101+SUM($F$8:$F$10))/$F$11*$F$40)-($F$27*MKI$87/$D$7)-SUM($F$14:$F$26,$F$28:$F$33,$F$35:$F$36,$F$41))</f>
        <v>-533.82179022363027</v>
      </c>
      <c r="MKJ88" s="294">
        <f>(MKJ$87*$B101+SUM($F$8:$F$10)-((MKJ$87*$B101+SUM($F$8:$F$10))/$F$11*$F$40)-($F$27*MKJ$87/$D$7)-SUM($F$14:$F$26,$F$28:$F$33,$F$35:$F$36,$F$41))</f>
        <v>-533.82179022363027</v>
      </c>
      <c r="MKK88" s="294">
        <f>(MKK$87*$B101+SUM($F$8:$F$10)-((MKK$87*$B101+SUM($F$8:$F$10))/$F$11*$F$40)-($F$27*MKK$87/$D$7)-SUM($F$14:$F$26,$F$28:$F$33,$F$35:$F$36,$F$41))</f>
        <v>-533.82179022363027</v>
      </c>
      <c r="MKL88" s="294">
        <f>(MKL$87*$B101+SUM($F$8:$F$10)-((MKL$87*$B101+SUM($F$8:$F$10))/$F$11*$F$40)-($F$27*MKL$87/$D$7)-SUM($F$14:$F$26,$F$28:$F$33,$F$35:$F$36,$F$41))</f>
        <v>-533.82179022363027</v>
      </c>
      <c r="MKM88" s="294">
        <f>(MKM$87*$B101+SUM($F$8:$F$10)-((MKM$87*$B101+SUM($F$8:$F$10))/$F$11*$F$40)-($F$27*MKM$87/$D$7)-SUM($F$14:$F$26,$F$28:$F$33,$F$35:$F$36,$F$41))</f>
        <v>-533.82179022363027</v>
      </c>
      <c r="MKN88" s="294">
        <f>(MKN$87*$B101+SUM($F$8:$F$10)-((MKN$87*$B101+SUM($F$8:$F$10))/$F$11*$F$40)-($F$27*MKN$87/$D$7)-SUM($F$14:$F$26,$F$28:$F$33,$F$35:$F$36,$F$41))</f>
        <v>-533.82179022363027</v>
      </c>
      <c r="MKO88" s="294">
        <f>(MKO$87*$B101+SUM($F$8:$F$10)-((MKO$87*$B101+SUM($F$8:$F$10))/$F$11*$F$40)-($F$27*MKO$87/$D$7)-SUM($F$14:$F$26,$F$28:$F$33,$F$35:$F$36,$F$41))</f>
        <v>-533.82179022363027</v>
      </c>
      <c r="MKP88" s="294">
        <f>(MKP$87*$B101+SUM($F$8:$F$10)-((MKP$87*$B101+SUM($F$8:$F$10))/$F$11*$F$40)-($F$27*MKP$87/$D$7)-SUM($F$14:$F$26,$F$28:$F$33,$F$35:$F$36,$F$41))</f>
        <v>-533.82179022363027</v>
      </c>
      <c r="MKQ88" s="294">
        <f>(MKQ$87*$B101+SUM($F$8:$F$10)-((MKQ$87*$B101+SUM($F$8:$F$10))/$F$11*$F$40)-($F$27*MKQ$87/$D$7)-SUM($F$14:$F$26,$F$28:$F$33,$F$35:$F$36,$F$41))</f>
        <v>-533.82179022363027</v>
      </c>
      <c r="MKR88" s="294">
        <f>(MKR$87*$B101+SUM($F$8:$F$10)-((MKR$87*$B101+SUM($F$8:$F$10))/$F$11*$F$40)-($F$27*MKR$87/$D$7)-SUM($F$14:$F$26,$F$28:$F$33,$F$35:$F$36,$F$41))</f>
        <v>-533.82179022363027</v>
      </c>
      <c r="MKS88" s="294">
        <f>(MKS$87*$B101+SUM($F$8:$F$10)-((MKS$87*$B101+SUM($F$8:$F$10))/$F$11*$F$40)-($F$27*MKS$87/$D$7)-SUM($F$14:$F$26,$F$28:$F$33,$F$35:$F$36,$F$41))</f>
        <v>-533.82179022363027</v>
      </c>
      <c r="MKT88" s="294">
        <f>(MKT$87*$B101+SUM($F$8:$F$10)-((MKT$87*$B101+SUM($F$8:$F$10))/$F$11*$F$40)-($F$27*MKT$87/$D$7)-SUM($F$14:$F$26,$F$28:$F$33,$F$35:$F$36,$F$41))</f>
        <v>-533.82179022363027</v>
      </c>
      <c r="MKU88" s="294">
        <f>(MKU$87*$B101+SUM($F$8:$F$10)-((MKU$87*$B101+SUM($F$8:$F$10))/$F$11*$F$40)-($F$27*MKU$87/$D$7)-SUM($F$14:$F$26,$F$28:$F$33,$F$35:$F$36,$F$41))</f>
        <v>-533.82179022363027</v>
      </c>
      <c r="MKV88" s="294">
        <f>(MKV$87*$B101+SUM($F$8:$F$10)-((MKV$87*$B101+SUM($F$8:$F$10))/$F$11*$F$40)-($F$27*MKV$87/$D$7)-SUM($F$14:$F$26,$F$28:$F$33,$F$35:$F$36,$F$41))</f>
        <v>-533.82179022363027</v>
      </c>
      <c r="MKW88" s="294">
        <f>(MKW$87*$B101+SUM($F$8:$F$10)-((MKW$87*$B101+SUM($F$8:$F$10))/$F$11*$F$40)-($F$27*MKW$87/$D$7)-SUM($F$14:$F$26,$F$28:$F$33,$F$35:$F$36,$F$41))</f>
        <v>-533.82179022363027</v>
      </c>
      <c r="MKX88" s="294">
        <f>(MKX$87*$B101+SUM($F$8:$F$10)-((MKX$87*$B101+SUM($F$8:$F$10))/$F$11*$F$40)-($F$27*MKX$87/$D$7)-SUM($F$14:$F$26,$F$28:$F$33,$F$35:$F$36,$F$41))</f>
        <v>-533.82179022363027</v>
      </c>
      <c r="MKY88" s="294">
        <f>(MKY$87*$B101+SUM($F$8:$F$10)-((MKY$87*$B101+SUM($F$8:$F$10))/$F$11*$F$40)-($F$27*MKY$87/$D$7)-SUM($F$14:$F$26,$F$28:$F$33,$F$35:$F$36,$F$41))</f>
        <v>-533.82179022363027</v>
      </c>
      <c r="MKZ88" s="294">
        <f>(MKZ$87*$B101+SUM($F$8:$F$10)-((MKZ$87*$B101+SUM($F$8:$F$10))/$F$11*$F$40)-($F$27*MKZ$87/$D$7)-SUM($F$14:$F$26,$F$28:$F$33,$F$35:$F$36,$F$41))</f>
        <v>-533.82179022363027</v>
      </c>
      <c r="MLA88" s="294">
        <f>(MLA$87*$B101+SUM($F$8:$F$10)-((MLA$87*$B101+SUM($F$8:$F$10))/$F$11*$F$40)-($F$27*MLA$87/$D$7)-SUM($F$14:$F$26,$F$28:$F$33,$F$35:$F$36,$F$41))</f>
        <v>-533.82179022363027</v>
      </c>
      <c r="MLB88" s="294">
        <f>(MLB$87*$B101+SUM($F$8:$F$10)-((MLB$87*$B101+SUM($F$8:$F$10))/$F$11*$F$40)-($F$27*MLB$87/$D$7)-SUM($F$14:$F$26,$F$28:$F$33,$F$35:$F$36,$F$41))</f>
        <v>-533.82179022363027</v>
      </c>
      <c r="MLC88" s="294">
        <f>(MLC$87*$B101+SUM($F$8:$F$10)-((MLC$87*$B101+SUM($F$8:$F$10))/$F$11*$F$40)-($F$27*MLC$87/$D$7)-SUM($F$14:$F$26,$F$28:$F$33,$F$35:$F$36,$F$41))</f>
        <v>-533.82179022363027</v>
      </c>
      <c r="MLD88" s="294">
        <f>(MLD$87*$B101+SUM($F$8:$F$10)-((MLD$87*$B101+SUM($F$8:$F$10))/$F$11*$F$40)-($F$27*MLD$87/$D$7)-SUM($F$14:$F$26,$F$28:$F$33,$F$35:$F$36,$F$41))</f>
        <v>-533.82179022363027</v>
      </c>
      <c r="MLE88" s="294">
        <f>(MLE$87*$B101+SUM($F$8:$F$10)-((MLE$87*$B101+SUM($F$8:$F$10))/$F$11*$F$40)-($F$27*MLE$87/$D$7)-SUM($F$14:$F$26,$F$28:$F$33,$F$35:$F$36,$F$41))</f>
        <v>-533.82179022363027</v>
      </c>
      <c r="MLF88" s="294">
        <f>(MLF$87*$B101+SUM($F$8:$F$10)-((MLF$87*$B101+SUM($F$8:$F$10))/$F$11*$F$40)-($F$27*MLF$87/$D$7)-SUM($F$14:$F$26,$F$28:$F$33,$F$35:$F$36,$F$41))</f>
        <v>-533.82179022363027</v>
      </c>
      <c r="MLG88" s="294">
        <f>(MLG$87*$B101+SUM($F$8:$F$10)-((MLG$87*$B101+SUM($F$8:$F$10))/$F$11*$F$40)-($F$27*MLG$87/$D$7)-SUM($F$14:$F$26,$F$28:$F$33,$F$35:$F$36,$F$41))</f>
        <v>-533.82179022363027</v>
      </c>
      <c r="MLH88" s="294">
        <f>(MLH$87*$B101+SUM($F$8:$F$10)-((MLH$87*$B101+SUM($F$8:$F$10))/$F$11*$F$40)-($F$27*MLH$87/$D$7)-SUM($F$14:$F$26,$F$28:$F$33,$F$35:$F$36,$F$41))</f>
        <v>-533.82179022363027</v>
      </c>
      <c r="MLI88" s="294">
        <f>(MLI$87*$B101+SUM($F$8:$F$10)-((MLI$87*$B101+SUM($F$8:$F$10))/$F$11*$F$40)-($F$27*MLI$87/$D$7)-SUM($F$14:$F$26,$F$28:$F$33,$F$35:$F$36,$F$41))</f>
        <v>-533.82179022363027</v>
      </c>
      <c r="MLJ88" s="294">
        <f>(MLJ$87*$B101+SUM($F$8:$F$10)-((MLJ$87*$B101+SUM($F$8:$F$10))/$F$11*$F$40)-($F$27*MLJ$87/$D$7)-SUM($F$14:$F$26,$F$28:$F$33,$F$35:$F$36,$F$41))</f>
        <v>-533.82179022363027</v>
      </c>
      <c r="MLK88" s="294">
        <f>(MLK$87*$B101+SUM($F$8:$F$10)-((MLK$87*$B101+SUM($F$8:$F$10))/$F$11*$F$40)-($F$27*MLK$87/$D$7)-SUM($F$14:$F$26,$F$28:$F$33,$F$35:$F$36,$F$41))</f>
        <v>-533.82179022363027</v>
      </c>
      <c r="MLL88" s="294">
        <f>(MLL$87*$B101+SUM($F$8:$F$10)-((MLL$87*$B101+SUM($F$8:$F$10))/$F$11*$F$40)-($F$27*MLL$87/$D$7)-SUM($F$14:$F$26,$F$28:$F$33,$F$35:$F$36,$F$41))</f>
        <v>-533.82179022363027</v>
      </c>
      <c r="MLM88" s="294">
        <f>(MLM$87*$B101+SUM($F$8:$F$10)-((MLM$87*$B101+SUM($F$8:$F$10))/$F$11*$F$40)-($F$27*MLM$87/$D$7)-SUM($F$14:$F$26,$F$28:$F$33,$F$35:$F$36,$F$41))</f>
        <v>-533.82179022363027</v>
      </c>
      <c r="MLN88" s="294">
        <f>(MLN$87*$B101+SUM($F$8:$F$10)-((MLN$87*$B101+SUM($F$8:$F$10))/$F$11*$F$40)-($F$27*MLN$87/$D$7)-SUM($F$14:$F$26,$F$28:$F$33,$F$35:$F$36,$F$41))</f>
        <v>-533.82179022363027</v>
      </c>
      <c r="MLO88" s="294">
        <f>(MLO$87*$B101+SUM($F$8:$F$10)-((MLO$87*$B101+SUM($F$8:$F$10))/$F$11*$F$40)-($F$27*MLO$87/$D$7)-SUM($F$14:$F$26,$F$28:$F$33,$F$35:$F$36,$F$41))</f>
        <v>-533.82179022363027</v>
      </c>
      <c r="MLP88" s="294">
        <f>(MLP$87*$B101+SUM($F$8:$F$10)-((MLP$87*$B101+SUM($F$8:$F$10))/$F$11*$F$40)-($F$27*MLP$87/$D$7)-SUM($F$14:$F$26,$F$28:$F$33,$F$35:$F$36,$F$41))</f>
        <v>-533.82179022363027</v>
      </c>
      <c r="MLQ88" s="294">
        <f>(MLQ$87*$B101+SUM($F$8:$F$10)-((MLQ$87*$B101+SUM($F$8:$F$10))/$F$11*$F$40)-($F$27*MLQ$87/$D$7)-SUM($F$14:$F$26,$F$28:$F$33,$F$35:$F$36,$F$41))</f>
        <v>-533.82179022363027</v>
      </c>
      <c r="MLR88" s="294">
        <f>(MLR$87*$B101+SUM($F$8:$F$10)-((MLR$87*$B101+SUM($F$8:$F$10))/$F$11*$F$40)-($F$27*MLR$87/$D$7)-SUM($F$14:$F$26,$F$28:$F$33,$F$35:$F$36,$F$41))</f>
        <v>-533.82179022363027</v>
      </c>
      <c r="MLS88" s="294">
        <f>(MLS$87*$B101+SUM($F$8:$F$10)-((MLS$87*$B101+SUM($F$8:$F$10))/$F$11*$F$40)-($F$27*MLS$87/$D$7)-SUM($F$14:$F$26,$F$28:$F$33,$F$35:$F$36,$F$41))</f>
        <v>-533.82179022363027</v>
      </c>
      <c r="MLT88" s="294">
        <f>(MLT$87*$B101+SUM($F$8:$F$10)-((MLT$87*$B101+SUM($F$8:$F$10))/$F$11*$F$40)-($F$27*MLT$87/$D$7)-SUM($F$14:$F$26,$F$28:$F$33,$F$35:$F$36,$F$41))</f>
        <v>-533.82179022363027</v>
      </c>
      <c r="MLU88" s="294">
        <f>(MLU$87*$B101+SUM($F$8:$F$10)-((MLU$87*$B101+SUM($F$8:$F$10))/$F$11*$F$40)-($F$27*MLU$87/$D$7)-SUM($F$14:$F$26,$F$28:$F$33,$F$35:$F$36,$F$41))</f>
        <v>-533.82179022363027</v>
      </c>
      <c r="MLV88" s="294">
        <f>(MLV$87*$B101+SUM($F$8:$F$10)-((MLV$87*$B101+SUM($F$8:$F$10))/$F$11*$F$40)-($F$27*MLV$87/$D$7)-SUM($F$14:$F$26,$F$28:$F$33,$F$35:$F$36,$F$41))</f>
        <v>-533.82179022363027</v>
      </c>
      <c r="MLW88" s="294">
        <f>(MLW$87*$B101+SUM($F$8:$F$10)-((MLW$87*$B101+SUM($F$8:$F$10))/$F$11*$F$40)-($F$27*MLW$87/$D$7)-SUM($F$14:$F$26,$F$28:$F$33,$F$35:$F$36,$F$41))</f>
        <v>-533.82179022363027</v>
      </c>
      <c r="MLX88" s="294">
        <f>(MLX$87*$B101+SUM($F$8:$F$10)-((MLX$87*$B101+SUM($F$8:$F$10))/$F$11*$F$40)-($F$27*MLX$87/$D$7)-SUM($F$14:$F$26,$F$28:$F$33,$F$35:$F$36,$F$41))</f>
        <v>-533.82179022363027</v>
      </c>
      <c r="MLY88" s="294">
        <f>(MLY$87*$B101+SUM($F$8:$F$10)-((MLY$87*$B101+SUM($F$8:$F$10))/$F$11*$F$40)-($F$27*MLY$87/$D$7)-SUM($F$14:$F$26,$F$28:$F$33,$F$35:$F$36,$F$41))</f>
        <v>-533.82179022363027</v>
      </c>
      <c r="MLZ88" s="294">
        <f>(MLZ$87*$B101+SUM($F$8:$F$10)-((MLZ$87*$B101+SUM($F$8:$F$10))/$F$11*$F$40)-($F$27*MLZ$87/$D$7)-SUM($F$14:$F$26,$F$28:$F$33,$F$35:$F$36,$F$41))</f>
        <v>-533.82179022363027</v>
      </c>
      <c r="MMA88" s="294">
        <f>(MMA$87*$B101+SUM($F$8:$F$10)-((MMA$87*$B101+SUM($F$8:$F$10))/$F$11*$F$40)-($F$27*MMA$87/$D$7)-SUM($F$14:$F$26,$F$28:$F$33,$F$35:$F$36,$F$41))</f>
        <v>-533.82179022363027</v>
      </c>
      <c r="MMB88" s="294">
        <f>(MMB$87*$B101+SUM($F$8:$F$10)-((MMB$87*$B101+SUM($F$8:$F$10))/$F$11*$F$40)-($F$27*MMB$87/$D$7)-SUM($F$14:$F$26,$F$28:$F$33,$F$35:$F$36,$F$41))</f>
        <v>-533.82179022363027</v>
      </c>
      <c r="MMC88" s="294">
        <f>(MMC$87*$B101+SUM($F$8:$F$10)-((MMC$87*$B101+SUM($F$8:$F$10))/$F$11*$F$40)-($F$27*MMC$87/$D$7)-SUM($F$14:$F$26,$F$28:$F$33,$F$35:$F$36,$F$41))</f>
        <v>-533.82179022363027</v>
      </c>
      <c r="MMD88" s="294">
        <f>(MMD$87*$B101+SUM($F$8:$F$10)-((MMD$87*$B101+SUM($F$8:$F$10))/$F$11*$F$40)-($F$27*MMD$87/$D$7)-SUM($F$14:$F$26,$F$28:$F$33,$F$35:$F$36,$F$41))</f>
        <v>-533.82179022363027</v>
      </c>
      <c r="MME88" s="294">
        <f>(MME$87*$B101+SUM($F$8:$F$10)-((MME$87*$B101+SUM($F$8:$F$10))/$F$11*$F$40)-($F$27*MME$87/$D$7)-SUM($F$14:$F$26,$F$28:$F$33,$F$35:$F$36,$F$41))</f>
        <v>-533.82179022363027</v>
      </c>
      <c r="MMF88" s="294">
        <f>(MMF$87*$B101+SUM($F$8:$F$10)-((MMF$87*$B101+SUM($F$8:$F$10))/$F$11*$F$40)-($F$27*MMF$87/$D$7)-SUM($F$14:$F$26,$F$28:$F$33,$F$35:$F$36,$F$41))</f>
        <v>-533.82179022363027</v>
      </c>
      <c r="MMG88" s="294">
        <f>(MMG$87*$B101+SUM($F$8:$F$10)-((MMG$87*$B101+SUM($F$8:$F$10))/$F$11*$F$40)-($F$27*MMG$87/$D$7)-SUM($F$14:$F$26,$F$28:$F$33,$F$35:$F$36,$F$41))</f>
        <v>-533.82179022363027</v>
      </c>
      <c r="MMH88" s="294">
        <f>(MMH$87*$B101+SUM($F$8:$F$10)-((MMH$87*$B101+SUM($F$8:$F$10))/$F$11*$F$40)-($F$27*MMH$87/$D$7)-SUM($F$14:$F$26,$F$28:$F$33,$F$35:$F$36,$F$41))</f>
        <v>-533.82179022363027</v>
      </c>
      <c r="MMI88" s="294">
        <f>(MMI$87*$B101+SUM($F$8:$F$10)-((MMI$87*$B101+SUM($F$8:$F$10))/$F$11*$F$40)-($F$27*MMI$87/$D$7)-SUM($F$14:$F$26,$F$28:$F$33,$F$35:$F$36,$F$41))</f>
        <v>-533.82179022363027</v>
      </c>
      <c r="MMJ88" s="294">
        <f>(MMJ$87*$B101+SUM($F$8:$F$10)-((MMJ$87*$B101+SUM($F$8:$F$10))/$F$11*$F$40)-($F$27*MMJ$87/$D$7)-SUM($F$14:$F$26,$F$28:$F$33,$F$35:$F$36,$F$41))</f>
        <v>-533.82179022363027</v>
      </c>
      <c r="MMK88" s="294">
        <f>(MMK$87*$B101+SUM($F$8:$F$10)-((MMK$87*$B101+SUM($F$8:$F$10))/$F$11*$F$40)-($F$27*MMK$87/$D$7)-SUM($F$14:$F$26,$F$28:$F$33,$F$35:$F$36,$F$41))</f>
        <v>-533.82179022363027</v>
      </c>
      <c r="MML88" s="294">
        <f>(MML$87*$B101+SUM($F$8:$F$10)-((MML$87*$B101+SUM($F$8:$F$10))/$F$11*$F$40)-($F$27*MML$87/$D$7)-SUM($F$14:$F$26,$F$28:$F$33,$F$35:$F$36,$F$41))</f>
        <v>-533.82179022363027</v>
      </c>
      <c r="MMM88" s="294">
        <f>(MMM$87*$B101+SUM($F$8:$F$10)-((MMM$87*$B101+SUM($F$8:$F$10))/$F$11*$F$40)-($F$27*MMM$87/$D$7)-SUM($F$14:$F$26,$F$28:$F$33,$F$35:$F$36,$F$41))</f>
        <v>-533.82179022363027</v>
      </c>
      <c r="MMN88" s="294">
        <f>(MMN$87*$B101+SUM($F$8:$F$10)-((MMN$87*$B101+SUM($F$8:$F$10))/$F$11*$F$40)-($F$27*MMN$87/$D$7)-SUM($F$14:$F$26,$F$28:$F$33,$F$35:$F$36,$F$41))</f>
        <v>-533.82179022363027</v>
      </c>
      <c r="MMO88" s="294">
        <f>(MMO$87*$B101+SUM($F$8:$F$10)-((MMO$87*$B101+SUM($F$8:$F$10))/$F$11*$F$40)-($F$27*MMO$87/$D$7)-SUM($F$14:$F$26,$F$28:$F$33,$F$35:$F$36,$F$41))</f>
        <v>-533.82179022363027</v>
      </c>
      <c r="MMP88" s="294">
        <f>(MMP$87*$B101+SUM($F$8:$F$10)-((MMP$87*$B101+SUM($F$8:$F$10))/$F$11*$F$40)-($F$27*MMP$87/$D$7)-SUM($F$14:$F$26,$F$28:$F$33,$F$35:$F$36,$F$41))</f>
        <v>-533.82179022363027</v>
      </c>
      <c r="MMQ88" s="294">
        <f>(MMQ$87*$B101+SUM($F$8:$F$10)-((MMQ$87*$B101+SUM($F$8:$F$10))/$F$11*$F$40)-($F$27*MMQ$87/$D$7)-SUM($F$14:$F$26,$F$28:$F$33,$F$35:$F$36,$F$41))</f>
        <v>-533.82179022363027</v>
      </c>
      <c r="MMR88" s="294">
        <f>(MMR$87*$B101+SUM($F$8:$F$10)-((MMR$87*$B101+SUM($F$8:$F$10))/$F$11*$F$40)-($F$27*MMR$87/$D$7)-SUM($F$14:$F$26,$F$28:$F$33,$F$35:$F$36,$F$41))</f>
        <v>-533.82179022363027</v>
      </c>
      <c r="MMS88" s="294">
        <f>(MMS$87*$B101+SUM($F$8:$F$10)-((MMS$87*$B101+SUM($F$8:$F$10))/$F$11*$F$40)-($F$27*MMS$87/$D$7)-SUM($F$14:$F$26,$F$28:$F$33,$F$35:$F$36,$F$41))</f>
        <v>-533.82179022363027</v>
      </c>
      <c r="MMT88" s="294">
        <f>(MMT$87*$B101+SUM($F$8:$F$10)-((MMT$87*$B101+SUM($F$8:$F$10))/$F$11*$F$40)-($F$27*MMT$87/$D$7)-SUM($F$14:$F$26,$F$28:$F$33,$F$35:$F$36,$F$41))</f>
        <v>-533.82179022363027</v>
      </c>
      <c r="MMU88" s="294">
        <f>(MMU$87*$B101+SUM($F$8:$F$10)-((MMU$87*$B101+SUM($F$8:$F$10))/$F$11*$F$40)-($F$27*MMU$87/$D$7)-SUM($F$14:$F$26,$F$28:$F$33,$F$35:$F$36,$F$41))</f>
        <v>-533.82179022363027</v>
      </c>
      <c r="MMV88" s="294">
        <f>(MMV$87*$B101+SUM($F$8:$F$10)-((MMV$87*$B101+SUM($F$8:$F$10))/$F$11*$F$40)-($F$27*MMV$87/$D$7)-SUM($F$14:$F$26,$F$28:$F$33,$F$35:$F$36,$F$41))</f>
        <v>-533.82179022363027</v>
      </c>
      <c r="MMW88" s="294">
        <f>(MMW$87*$B101+SUM($F$8:$F$10)-((MMW$87*$B101+SUM($F$8:$F$10))/$F$11*$F$40)-($F$27*MMW$87/$D$7)-SUM($F$14:$F$26,$F$28:$F$33,$F$35:$F$36,$F$41))</f>
        <v>-533.82179022363027</v>
      </c>
      <c r="MMX88" s="294">
        <f>(MMX$87*$B101+SUM($F$8:$F$10)-((MMX$87*$B101+SUM($F$8:$F$10))/$F$11*$F$40)-($F$27*MMX$87/$D$7)-SUM($F$14:$F$26,$F$28:$F$33,$F$35:$F$36,$F$41))</f>
        <v>-533.82179022363027</v>
      </c>
      <c r="MMY88" s="294">
        <f>(MMY$87*$B101+SUM($F$8:$F$10)-((MMY$87*$B101+SUM($F$8:$F$10))/$F$11*$F$40)-($F$27*MMY$87/$D$7)-SUM($F$14:$F$26,$F$28:$F$33,$F$35:$F$36,$F$41))</f>
        <v>-533.82179022363027</v>
      </c>
      <c r="MMZ88" s="294">
        <f>(MMZ$87*$B101+SUM($F$8:$F$10)-((MMZ$87*$B101+SUM($F$8:$F$10))/$F$11*$F$40)-($F$27*MMZ$87/$D$7)-SUM($F$14:$F$26,$F$28:$F$33,$F$35:$F$36,$F$41))</f>
        <v>-533.82179022363027</v>
      </c>
      <c r="MNA88" s="294">
        <f>(MNA$87*$B101+SUM($F$8:$F$10)-((MNA$87*$B101+SUM($F$8:$F$10))/$F$11*$F$40)-($F$27*MNA$87/$D$7)-SUM($F$14:$F$26,$F$28:$F$33,$F$35:$F$36,$F$41))</f>
        <v>-533.82179022363027</v>
      </c>
      <c r="MNB88" s="294">
        <f>(MNB$87*$B101+SUM($F$8:$F$10)-((MNB$87*$B101+SUM($F$8:$F$10))/$F$11*$F$40)-($F$27*MNB$87/$D$7)-SUM($F$14:$F$26,$F$28:$F$33,$F$35:$F$36,$F$41))</f>
        <v>-533.82179022363027</v>
      </c>
      <c r="MNC88" s="294">
        <f>(MNC$87*$B101+SUM($F$8:$F$10)-((MNC$87*$B101+SUM($F$8:$F$10))/$F$11*$F$40)-($F$27*MNC$87/$D$7)-SUM($F$14:$F$26,$F$28:$F$33,$F$35:$F$36,$F$41))</f>
        <v>-533.82179022363027</v>
      </c>
      <c r="MND88" s="294">
        <f>(MND$87*$B101+SUM($F$8:$F$10)-((MND$87*$B101+SUM($F$8:$F$10))/$F$11*$F$40)-($F$27*MND$87/$D$7)-SUM($F$14:$F$26,$F$28:$F$33,$F$35:$F$36,$F$41))</f>
        <v>-533.82179022363027</v>
      </c>
      <c r="MNE88" s="294">
        <f>(MNE$87*$B101+SUM($F$8:$F$10)-((MNE$87*$B101+SUM($F$8:$F$10))/$F$11*$F$40)-($F$27*MNE$87/$D$7)-SUM($F$14:$F$26,$F$28:$F$33,$F$35:$F$36,$F$41))</f>
        <v>-533.82179022363027</v>
      </c>
      <c r="MNF88" s="294">
        <f>(MNF$87*$B101+SUM($F$8:$F$10)-((MNF$87*$B101+SUM($F$8:$F$10))/$F$11*$F$40)-($F$27*MNF$87/$D$7)-SUM($F$14:$F$26,$F$28:$F$33,$F$35:$F$36,$F$41))</f>
        <v>-533.82179022363027</v>
      </c>
      <c r="MNG88" s="294">
        <f>(MNG$87*$B101+SUM($F$8:$F$10)-((MNG$87*$B101+SUM($F$8:$F$10))/$F$11*$F$40)-($F$27*MNG$87/$D$7)-SUM($F$14:$F$26,$F$28:$F$33,$F$35:$F$36,$F$41))</f>
        <v>-533.82179022363027</v>
      </c>
      <c r="MNH88" s="294">
        <f>(MNH$87*$B101+SUM($F$8:$F$10)-((MNH$87*$B101+SUM($F$8:$F$10))/$F$11*$F$40)-($F$27*MNH$87/$D$7)-SUM($F$14:$F$26,$F$28:$F$33,$F$35:$F$36,$F$41))</f>
        <v>-533.82179022363027</v>
      </c>
      <c r="MNI88" s="294">
        <f>(MNI$87*$B101+SUM($F$8:$F$10)-((MNI$87*$B101+SUM($F$8:$F$10))/$F$11*$F$40)-($F$27*MNI$87/$D$7)-SUM($F$14:$F$26,$F$28:$F$33,$F$35:$F$36,$F$41))</f>
        <v>-533.82179022363027</v>
      </c>
      <c r="MNJ88" s="294">
        <f>(MNJ$87*$B101+SUM($F$8:$F$10)-((MNJ$87*$B101+SUM($F$8:$F$10))/$F$11*$F$40)-($F$27*MNJ$87/$D$7)-SUM($F$14:$F$26,$F$28:$F$33,$F$35:$F$36,$F$41))</f>
        <v>-533.82179022363027</v>
      </c>
      <c r="MNK88" s="294">
        <f>(MNK$87*$B101+SUM($F$8:$F$10)-((MNK$87*$B101+SUM($F$8:$F$10))/$F$11*$F$40)-($F$27*MNK$87/$D$7)-SUM($F$14:$F$26,$F$28:$F$33,$F$35:$F$36,$F$41))</f>
        <v>-533.82179022363027</v>
      </c>
      <c r="MNL88" s="294">
        <f>(MNL$87*$B101+SUM($F$8:$F$10)-((MNL$87*$B101+SUM($F$8:$F$10))/$F$11*$F$40)-($F$27*MNL$87/$D$7)-SUM($F$14:$F$26,$F$28:$F$33,$F$35:$F$36,$F$41))</f>
        <v>-533.82179022363027</v>
      </c>
      <c r="MNM88" s="294">
        <f>(MNM$87*$B101+SUM($F$8:$F$10)-((MNM$87*$B101+SUM($F$8:$F$10))/$F$11*$F$40)-($F$27*MNM$87/$D$7)-SUM($F$14:$F$26,$F$28:$F$33,$F$35:$F$36,$F$41))</f>
        <v>-533.82179022363027</v>
      </c>
      <c r="MNN88" s="294">
        <f>(MNN$87*$B101+SUM($F$8:$F$10)-((MNN$87*$B101+SUM($F$8:$F$10))/$F$11*$F$40)-($F$27*MNN$87/$D$7)-SUM($F$14:$F$26,$F$28:$F$33,$F$35:$F$36,$F$41))</f>
        <v>-533.82179022363027</v>
      </c>
      <c r="MNO88" s="294">
        <f>(MNO$87*$B101+SUM($F$8:$F$10)-((MNO$87*$B101+SUM($F$8:$F$10))/$F$11*$F$40)-($F$27*MNO$87/$D$7)-SUM($F$14:$F$26,$F$28:$F$33,$F$35:$F$36,$F$41))</f>
        <v>-533.82179022363027</v>
      </c>
      <c r="MNP88" s="294">
        <f>(MNP$87*$B101+SUM($F$8:$F$10)-((MNP$87*$B101+SUM($F$8:$F$10))/$F$11*$F$40)-($F$27*MNP$87/$D$7)-SUM($F$14:$F$26,$F$28:$F$33,$F$35:$F$36,$F$41))</f>
        <v>-533.82179022363027</v>
      </c>
      <c r="MNQ88" s="294">
        <f>(MNQ$87*$B101+SUM($F$8:$F$10)-((MNQ$87*$B101+SUM($F$8:$F$10))/$F$11*$F$40)-($F$27*MNQ$87/$D$7)-SUM($F$14:$F$26,$F$28:$F$33,$F$35:$F$36,$F$41))</f>
        <v>-533.82179022363027</v>
      </c>
      <c r="MNR88" s="294">
        <f>(MNR$87*$B101+SUM($F$8:$F$10)-((MNR$87*$B101+SUM($F$8:$F$10))/$F$11*$F$40)-($F$27*MNR$87/$D$7)-SUM($F$14:$F$26,$F$28:$F$33,$F$35:$F$36,$F$41))</f>
        <v>-533.82179022363027</v>
      </c>
      <c r="MNS88" s="294">
        <f>(MNS$87*$B101+SUM($F$8:$F$10)-((MNS$87*$B101+SUM($F$8:$F$10))/$F$11*$F$40)-($F$27*MNS$87/$D$7)-SUM($F$14:$F$26,$F$28:$F$33,$F$35:$F$36,$F$41))</f>
        <v>-533.82179022363027</v>
      </c>
      <c r="MNT88" s="294">
        <f>(MNT$87*$B101+SUM($F$8:$F$10)-((MNT$87*$B101+SUM($F$8:$F$10))/$F$11*$F$40)-($F$27*MNT$87/$D$7)-SUM($F$14:$F$26,$F$28:$F$33,$F$35:$F$36,$F$41))</f>
        <v>-533.82179022363027</v>
      </c>
      <c r="MNU88" s="294">
        <f>(MNU$87*$B101+SUM($F$8:$F$10)-((MNU$87*$B101+SUM($F$8:$F$10))/$F$11*$F$40)-($F$27*MNU$87/$D$7)-SUM($F$14:$F$26,$F$28:$F$33,$F$35:$F$36,$F$41))</f>
        <v>-533.82179022363027</v>
      </c>
      <c r="MNV88" s="294">
        <f>(MNV$87*$B101+SUM($F$8:$F$10)-((MNV$87*$B101+SUM($F$8:$F$10))/$F$11*$F$40)-($F$27*MNV$87/$D$7)-SUM($F$14:$F$26,$F$28:$F$33,$F$35:$F$36,$F$41))</f>
        <v>-533.82179022363027</v>
      </c>
      <c r="MNW88" s="294">
        <f>(MNW$87*$B101+SUM($F$8:$F$10)-((MNW$87*$B101+SUM($F$8:$F$10))/$F$11*$F$40)-($F$27*MNW$87/$D$7)-SUM($F$14:$F$26,$F$28:$F$33,$F$35:$F$36,$F$41))</f>
        <v>-533.82179022363027</v>
      </c>
      <c r="MNX88" s="294">
        <f>(MNX$87*$B101+SUM($F$8:$F$10)-((MNX$87*$B101+SUM($F$8:$F$10))/$F$11*$F$40)-($F$27*MNX$87/$D$7)-SUM($F$14:$F$26,$F$28:$F$33,$F$35:$F$36,$F$41))</f>
        <v>-533.82179022363027</v>
      </c>
      <c r="MNY88" s="294">
        <f>(MNY$87*$B101+SUM($F$8:$F$10)-((MNY$87*$B101+SUM($F$8:$F$10))/$F$11*$F$40)-($F$27*MNY$87/$D$7)-SUM($F$14:$F$26,$F$28:$F$33,$F$35:$F$36,$F$41))</f>
        <v>-533.82179022363027</v>
      </c>
      <c r="MNZ88" s="294">
        <f>(MNZ$87*$B101+SUM($F$8:$F$10)-((MNZ$87*$B101+SUM($F$8:$F$10))/$F$11*$F$40)-($F$27*MNZ$87/$D$7)-SUM($F$14:$F$26,$F$28:$F$33,$F$35:$F$36,$F$41))</f>
        <v>-533.82179022363027</v>
      </c>
      <c r="MOA88" s="294">
        <f>(MOA$87*$B101+SUM($F$8:$F$10)-((MOA$87*$B101+SUM($F$8:$F$10))/$F$11*$F$40)-($F$27*MOA$87/$D$7)-SUM($F$14:$F$26,$F$28:$F$33,$F$35:$F$36,$F$41))</f>
        <v>-533.82179022363027</v>
      </c>
      <c r="MOB88" s="294">
        <f>(MOB$87*$B101+SUM($F$8:$F$10)-((MOB$87*$B101+SUM($F$8:$F$10))/$F$11*$F$40)-($F$27*MOB$87/$D$7)-SUM($F$14:$F$26,$F$28:$F$33,$F$35:$F$36,$F$41))</f>
        <v>-533.82179022363027</v>
      </c>
      <c r="MOC88" s="294">
        <f>(MOC$87*$B101+SUM($F$8:$F$10)-((MOC$87*$B101+SUM($F$8:$F$10))/$F$11*$F$40)-($F$27*MOC$87/$D$7)-SUM($F$14:$F$26,$F$28:$F$33,$F$35:$F$36,$F$41))</f>
        <v>-533.82179022363027</v>
      </c>
      <c r="MOD88" s="294">
        <f>(MOD$87*$B101+SUM($F$8:$F$10)-((MOD$87*$B101+SUM($F$8:$F$10))/$F$11*$F$40)-($F$27*MOD$87/$D$7)-SUM($F$14:$F$26,$F$28:$F$33,$F$35:$F$36,$F$41))</f>
        <v>-533.82179022363027</v>
      </c>
      <c r="MOE88" s="294">
        <f>(MOE$87*$B101+SUM($F$8:$F$10)-((MOE$87*$B101+SUM($F$8:$F$10))/$F$11*$F$40)-($F$27*MOE$87/$D$7)-SUM($F$14:$F$26,$F$28:$F$33,$F$35:$F$36,$F$41))</f>
        <v>-533.82179022363027</v>
      </c>
      <c r="MOF88" s="294">
        <f>(MOF$87*$B101+SUM($F$8:$F$10)-((MOF$87*$B101+SUM($F$8:$F$10))/$F$11*$F$40)-($F$27*MOF$87/$D$7)-SUM($F$14:$F$26,$F$28:$F$33,$F$35:$F$36,$F$41))</f>
        <v>-533.82179022363027</v>
      </c>
      <c r="MOG88" s="294">
        <f>(MOG$87*$B101+SUM($F$8:$F$10)-((MOG$87*$B101+SUM($F$8:$F$10))/$F$11*$F$40)-($F$27*MOG$87/$D$7)-SUM($F$14:$F$26,$F$28:$F$33,$F$35:$F$36,$F$41))</f>
        <v>-533.82179022363027</v>
      </c>
      <c r="MOH88" s="294">
        <f>(MOH$87*$B101+SUM($F$8:$F$10)-((MOH$87*$B101+SUM($F$8:$F$10))/$F$11*$F$40)-($F$27*MOH$87/$D$7)-SUM($F$14:$F$26,$F$28:$F$33,$F$35:$F$36,$F$41))</f>
        <v>-533.82179022363027</v>
      </c>
      <c r="MOI88" s="294">
        <f>(MOI$87*$B101+SUM($F$8:$F$10)-((MOI$87*$B101+SUM($F$8:$F$10))/$F$11*$F$40)-($F$27*MOI$87/$D$7)-SUM($F$14:$F$26,$F$28:$F$33,$F$35:$F$36,$F$41))</f>
        <v>-533.82179022363027</v>
      </c>
      <c r="MOJ88" s="294">
        <f>(MOJ$87*$B101+SUM($F$8:$F$10)-((MOJ$87*$B101+SUM($F$8:$F$10))/$F$11*$F$40)-($F$27*MOJ$87/$D$7)-SUM($F$14:$F$26,$F$28:$F$33,$F$35:$F$36,$F$41))</f>
        <v>-533.82179022363027</v>
      </c>
      <c r="MOK88" s="294">
        <f>(MOK$87*$B101+SUM($F$8:$F$10)-((MOK$87*$B101+SUM($F$8:$F$10))/$F$11*$F$40)-($F$27*MOK$87/$D$7)-SUM($F$14:$F$26,$F$28:$F$33,$F$35:$F$36,$F$41))</f>
        <v>-533.82179022363027</v>
      </c>
      <c r="MOL88" s="294">
        <f>(MOL$87*$B101+SUM($F$8:$F$10)-((MOL$87*$B101+SUM($F$8:$F$10))/$F$11*$F$40)-($F$27*MOL$87/$D$7)-SUM($F$14:$F$26,$F$28:$F$33,$F$35:$F$36,$F$41))</f>
        <v>-533.82179022363027</v>
      </c>
      <c r="MOM88" s="294">
        <f>(MOM$87*$B101+SUM($F$8:$F$10)-((MOM$87*$B101+SUM($F$8:$F$10))/$F$11*$F$40)-($F$27*MOM$87/$D$7)-SUM($F$14:$F$26,$F$28:$F$33,$F$35:$F$36,$F$41))</f>
        <v>-533.82179022363027</v>
      </c>
      <c r="MON88" s="294">
        <f>(MON$87*$B101+SUM($F$8:$F$10)-((MON$87*$B101+SUM($F$8:$F$10))/$F$11*$F$40)-($F$27*MON$87/$D$7)-SUM($F$14:$F$26,$F$28:$F$33,$F$35:$F$36,$F$41))</f>
        <v>-533.82179022363027</v>
      </c>
      <c r="MOO88" s="294">
        <f>(MOO$87*$B101+SUM($F$8:$F$10)-((MOO$87*$B101+SUM($F$8:$F$10))/$F$11*$F$40)-($F$27*MOO$87/$D$7)-SUM($F$14:$F$26,$F$28:$F$33,$F$35:$F$36,$F$41))</f>
        <v>-533.82179022363027</v>
      </c>
      <c r="MOP88" s="294">
        <f>(MOP$87*$B101+SUM($F$8:$F$10)-((MOP$87*$B101+SUM($F$8:$F$10))/$F$11*$F$40)-($F$27*MOP$87/$D$7)-SUM($F$14:$F$26,$F$28:$F$33,$F$35:$F$36,$F$41))</f>
        <v>-533.82179022363027</v>
      </c>
      <c r="MOQ88" s="294">
        <f>(MOQ$87*$B101+SUM($F$8:$F$10)-((MOQ$87*$B101+SUM($F$8:$F$10))/$F$11*$F$40)-($F$27*MOQ$87/$D$7)-SUM($F$14:$F$26,$F$28:$F$33,$F$35:$F$36,$F$41))</f>
        <v>-533.82179022363027</v>
      </c>
      <c r="MOR88" s="294">
        <f>(MOR$87*$B101+SUM($F$8:$F$10)-((MOR$87*$B101+SUM($F$8:$F$10))/$F$11*$F$40)-($F$27*MOR$87/$D$7)-SUM($F$14:$F$26,$F$28:$F$33,$F$35:$F$36,$F$41))</f>
        <v>-533.82179022363027</v>
      </c>
      <c r="MOS88" s="294">
        <f>(MOS$87*$B101+SUM($F$8:$F$10)-((MOS$87*$B101+SUM($F$8:$F$10))/$F$11*$F$40)-($F$27*MOS$87/$D$7)-SUM($F$14:$F$26,$F$28:$F$33,$F$35:$F$36,$F$41))</f>
        <v>-533.82179022363027</v>
      </c>
      <c r="MOT88" s="294">
        <f>(MOT$87*$B101+SUM($F$8:$F$10)-((MOT$87*$B101+SUM($F$8:$F$10))/$F$11*$F$40)-($F$27*MOT$87/$D$7)-SUM($F$14:$F$26,$F$28:$F$33,$F$35:$F$36,$F$41))</f>
        <v>-533.82179022363027</v>
      </c>
      <c r="MOU88" s="294">
        <f>(MOU$87*$B101+SUM($F$8:$F$10)-((MOU$87*$B101+SUM($F$8:$F$10))/$F$11*$F$40)-($F$27*MOU$87/$D$7)-SUM($F$14:$F$26,$F$28:$F$33,$F$35:$F$36,$F$41))</f>
        <v>-533.82179022363027</v>
      </c>
      <c r="MOV88" s="294">
        <f>(MOV$87*$B101+SUM($F$8:$F$10)-((MOV$87*$B101+SUM($F$8:$F$10))/$F$11*$F$40)-($F$27*MOV$87/$D$7)-SUM($F$14:$F$26,$F$28:$F$33,$F$35:$F$36,$F$41))</f>
        <v>-533.82179022363027</v>
      </c>
      <c r="MOW88" s="294">
        <f>(MOW$87*$B101+SUM($F$8:$F$10)-((MOW$87*$B101+SUM($F$8:$F$10))/$F$11*$F$40)-($F$27*MOW$87/$D$7)-SUM($F$14:$F$26,$F$28:$F$33,$F$35:$F$36,$F$41))</f>
        <v>-533.82179022363027</v>
      </c>
      <c r="MOX88" s="294">
        <f>(MOX$87*$B101+SUM($F$8:$F$10)-((MOX$87*$B101+SUM($F$8:$F$10))/$F$11*$F$40)-($F$27*MOX$87/$D$7)-SUM($F$14:$F$26,$F$28:$F$33,$F$35:$F$36,$F$41))</f>
        <v>-533.82179022363027</v>
      </c>
      <c r="MOY88" s="294">
        <f>(MOY$87*$B101+SUM($F$8:$F$10)-((MOY$87*$B101+SUM($F$8:$F$10))/$F$11*$F$40)-($F$27*MOY$87/$D$7)-SUM($F$14:$F$26,$F$28:$F$33,$F$35:$F$36,$F$41))</f>
        <v>-533.82179022363027</v>
      </c>
      <c r="MOZ88" s="294">
        <f>(MOZ$87*$B101+SUM($F$8:$F$10)-((MOZ$87*$B101+SUM($F$8:$F$10))/$F$11*$F$40)-($F$27*MOZ$87/$D$7)-SUM($F$14:$F$26,$F$28:$F$33,$F$35:$F$36,$F$41))</f>
        <v>-533.82179022363027</v>
      </c>
      <c r="MPA88" s="294">
        <f>(MPA$87*$B101+SUM($F$8:$F$10)-((MPA$87*$B101+SUM($F$8:$F$10))/$F$11*$F$40)-($F$27*MPA$87/$D$7)-SUM($F$14:$F$26,$F$28:$F$33,$F$35:$F$36,$F$41))</f>
        <v>-533.82179022363027</v>
      </c>
      <c r="MPB88" s="294">
        <f>(MPB$87*$B101+SUM($F$8:$F$10)-((MPB$87*$B101+SUM($F$8:$F$10))/$F$11*$F$40)-($F$27*MPB$87/$D$7)-SUM($F$14:$F$26,$F$28:$F$33,$F$35:$F$36,$F$41))</f>
        <v>-533.82179022363027</v>
      </c>
      <c r="MPC88" s="294">
        <f>(MPC$87*$B101+SUM($F$8:$F$10)-((MPC$87*$B101+SUM($F$8:$F$10))/$F$11*$F$40)-($F$27*MPC$87/$D$7)-SUM($F$14:$F$26,$F$28:$F$33,$F$35:$F$36,$F$41))</f>
        <v>-533.82179022363027</v>
      </c>
      <c r="MPD88" s="294">
        <f>(MPD$87*$B101+SUM($F$8:$F$10)-((MPD$87*$B101+SUM($F$8:$F$10))/$F$11*$F$40)-($F$27*MPD$87/$D$7)-SUM($F$14:$F$26,$F$28:$F$33,$F$35:$F$36,$F$41))</f>
        <v>-533.82179022363027</v>
      </c>
      <c r="MPE88" s="294">
        <f>(MPE$87*$B101+SUM($F$8:$F$10)-((MPE$87*$B101+SUM($F$8:$F$10))/$F$11*$F$40)-($F$27*MPE$87/$D$7)-SUM($F$14:$F$26,$F$28:$F$33,$F$35:$F$36,$F$41))</f>
        <v>-533.82179022363027</v>
      </c>
      <c r="MPF88" s="294">
        <f>(MPF$87*$B101+SUM($F$8:$F$10)-((MPF$87*$B101+SUM($F$8:$F$10))/$F$11*$F$40)-($F$27*MPF$87/$D$7)-SUM($F$14:$F$26,$F$28:$F$33,$F$35:$F$36,$F$41))</f>
        <v>-533.82179022363027</v>
      </c>
      <c r="MPG88" s="294">
        <f>(MPG$87*$B101+SUM($F$8:$F$10)-((MPG$87*$B101+SUM($F$8:$F$10))/$F$11*$F$40)-($F$27*MPG$87/$D$7)-SUM($F$14:$F$26,$F$28:$F$33,$F$35:$F$36,$F$41))</f>
        <v>-533.82179022363027</v>
      </c>
      <c r="MPH88" s="294">
        <f>(MPH$87*$B101+SUM($F$8:$F$10)-((MPH$87*$B101+SUM($F$8:$F$10))/$F$11*$F$40)-($F$27*MPH$87/$D$7)-SUM($F$14:$F$26,$F$28:$F$33,$F$35:$F$36,$F$41))</f>
        <v>-533.82179022363027</v>
      </c>
      <c r="MPI88" s="294">
        <f>(MPI$87*$B101+SUM($F$8:$F$10)-((MPI$87*$B101+SUM($F$8:$F$10))/$F$11*$F$40)-($F$27*MPI$87/$D$7)-SUM($F$14:$F$26,$F$28:$F$33,$F$35:$F$36,$F$41))</f>
        <v>-533.82179022363027</v>
      </c>
      <c r="MPJ88" s="294">
        <f>(MPJ$87*$B101+SUM($F$8:$F$10)-((MPJ$87*$B101+SUM($F$8:$F$10))/$F$11*$F$40)-($F$27*MPJ$87/$D$7)-SUM($F$14:$F$26,$F$28:$F$33,$F$35:$F$36,$F$41))</f>
        <v>-533.82179022363027</v>
      </c>
      <c r="MPK88" s="294">
        <f>(MPK$87*$B101+SUM($F$8:$F$10)-((MPK$87*$B101+SUM($F$8:$F$10))/$F$11*$F$40)-($F$27*MPK$87/$D$7)-SUM($F$14:$F$26,$F$28:$F$33,$F$35:$F$36,$F$41))</f>
        <v>-533.82179022363027</v>
      </c>
      <c r="MPL88" s="294">
        <f>(MPL$87*$B101+SUM($F$8:$F$10)-((MPL$87*$B101+SUM($F$8:$F$10))/$F$11*$F$40)-($F$27*MPL$87/$D$7)-SUM($F$14:$F$26,$F$28:$F$33,$F$35:$F$36,$F$41))</f>
        <v>-533.82179022363027</v>
      </c>
      <c r="MPM88" s="294">
        <f>(MPM$87*$B101+SUM($F$8:$F$10)-((MPM$87*$B101+SUM($F$8:$F$10))/$F$11*$F$40)-($F$27*MPM$87/$D$7)-SUM($F$14:$F$26,$F$28:$F$33,$F$35:$F$36,$F$41))</f>
        <v>-533.82179022363027</v>
      </c>
      <c r="MPN88" s="294">
        <f>(MPN$87*$B101+SUM($F$8:$F$10)-((MPN$87*$B101+SUM($F$8:$F$10))/$F$11*$F$40)-($F$27*MPN$87/$D$7)-SUM($F$14:$F$26,$F$28:$F$33,$F$35:$F$36,$F$41))</f>
        <v>-533.82179022363027</v>
      </c>
      <c r="MPO88" s="294">
        <f>(MPO$87*$B101+SUM($F$8:$F$10)-((MPO$87*$B101+SUM($F$8:$F$10))/$F$11*$F$40)-($F$27*MPO$87/$D$7)-SUM($F$14:$F$26,$F$28:$F$33,$F$35:$F$36,$F$41))</f>
        <v>-533.82179022363027</v>
      </c>
      <c r="MPP88" s="294">
        <f>(MPP$87*$B101+SUM($F$8:$F$10)-((MPP$87*$B101+SUM($F$8:$F$10))/$F$11*$F$40)-($F$27*MPP$87/$D$7)-SUM($F$14:$F$26,$F$28:$F$33,$F$35:$F$36,$F$41))</f>
        <v>-533.82179022363027</v>
      </c>
      <c r="MPQ88" s="294">
        <f>(MPQ$87*$B101+SUM($F$8:$F$10)-((MPQ$87*$B101+SUM($F$8:$F$10))/$F$11*$F$40)-($F$27*MPQ$87/$D$7)-SUM($F$14:$F$26,$F$28:$F$33,$F$35:$F$36,$F$41))</f>
        <v>-533.82179022363027</v>
      </c>
      <c r="MPR88" s="294">
        <f>(MPR$87*$B101+SUM($F$8:$F$10)-((MPR$87*$B101+SUM($F$8:$F$10))/$F$11*$F$40)-($F$27*MPR$87/$D$7)-SUM($F$14:$F$26,$F$28:$F$33,$F$35:$F$36,$F$41))</f>
        <v>-533.82179022363027</v>
      </c>
      <c r="MPS88" s="294">
        <f>(MPS$87*$B101+SUM($F$8:$F$10)-((MPS$87*$B101+SUM($F$8:$F$10))/$F$11*$F$40)-($F$27*MPS$87/$D$7)-SUM($F$14:$F$26,$F$28:$F$33,$F$35:$F$36,$F$41))</f>
        <v>-533.82179022363027</v>
      </c>
      <c r="MPT88" s="294">
        <f>(MPT$87*$B101+SUM($F$8:$F$10)-((MPT$87*$B101+SUM($F$8:$F$10))/$F$11*$F$40)-($F$27*MPT$87/$D$7)-SUM($F$14:$F$26,$F$28:$F$33,$F$35:$F$36,$F$41))</f>
        <v>-533.82179022363027</v>
      </c>
      <c r="MPU88" s="294">
        <f>(MPU$87*$B101+SUM($F$8:$F$10)-((MPU$87*$B101+SUM($F$8:$F$10))/$F$11*$F$40)-($F$27*MPU$87/$D$7)-SUM($F$14:$F$26,$F$28:$F$33,$F$35:$F$36,$F$41))</f>
        <v>-533.82179022363027</v>
      </c>
      <c r="MPV88" s="294">
        <f>(MPV$87*$B101+SUM($F$8:$F$10)-((MPV$87*$B101+SUM($F$8:$F$10))/$F$11*$F$40)-($F$27*MPV$87/$D$7)-SUM($F$14:$F$26,$F$28:$F$33,$F$35:$F$36,$F$41))</f>
        <v>-533.82179022363027</v>
      </c>
      <c r="MPW88" s="294">
        <f>(MPW$87*$B101+SUM($F$8:$F$10)-((MPW$87*$B101+SUM($F$8:$F$10))/$F$11*$F$40)-($F$27*MPW$87/$D$7)-SUM($F$14:$F$26,$F$28:$F$33,$F$35:$F$36,$F$41))</f>
        <v>-533.82179022363027</v>
      </c>
      <c r="MPX88" s="294">
        <f>(MPX$87*$B101+SUM($F$8:$F$10)-((MPX$87*$B101+SUM($F$8:$F$10))/$F$11*$F$40)-($F$27*MPX$87/$D$7)-SUM($F$14:$F$26,$F$28:$F$33,$F$35:$F$36,$F$41))</f>
        <v>-533.82179022363027</v>
      </c>
      <c r="MPY88" s="294">
        <f>(MPY$87*$B101+SUM($F$8:$F$10)-((MPY$87*$B101+SUM($F$8:$F$10))/$F$11*$F$40)-($F$27*MPY$87/$D$7)-SUM($F$14:$F$26,$F$28:$F$33,$F$35:$F$36,$F$41))</f>
        <v>-533.82179022363027</v>
      </c>
      <c r="MPZ88" s="294">
        <f>(MPZ$87*$B101+SUM($F$8:$F$10)-((MPZ$87*$B101+SUM($F$8:$F$10))/$F$11*$F$40)-($F$27*MPZ$87/$D$7)-SUM($F$14:$F$26,$F$28:$F$33,$F$35:$F$36,$F$41))</f>
        <v>-533.82179022363027</v>
      </c>
      <c r="MQA88" s="294">
        <f>(MQA$87*$B101+SUM($F$8:$F$10)-((MQA$87*$B101+SUM($F$8:$F$10))/$F$11*$F$40)-($F$27*MQA$87/$D$7)-SUM($F$14:$F$26,$F$28:$F$33,$F$35:$F$36,$F$41))</f>
        <v>-533.82179022363027</v>
      </c>
      <c r="MQB88" s="294">
        <f>(MQB$87*$B101+SUM($F$8:$F$10)-((MQB$87*$B101+SUM($F$8:$F$10))/$F$11*$F$40)-($F$27*MQB$87/$D$7)-SUM($F$14:$F$26,$F$28:$F$33,$F$35:$F$36,$F$41))</f>
        <v>-533.82179022363027</v>
      </c>
      <c r="MQC88" s="294">
        <f>(MQC$87*$B101+SUM($F$8:$F$10)-((MQC$87*$B101+SUM($F$8:$F$10))/$F$11*$F$40)-($F$27*MQC$87/$D$7)-SUM($F$14:$F$26,$F$28:$F$33,$F$35:$F$36,$F$41))</f>
        <v>-533.82179022363027</v>
      </c>
      <c r="MQD88" s="294">
        <f>(MQD$87*$B101+SUM($F$8:$F$10)-((MQD$87*$B101+SUM($F$8:$F$10))/$F$11*$F$40)-($F$27*MQD$87/$D$7)-SUM($F$14:$F$26,$F$28:$F$33,$F$35:$F$36,$F$41))</f>
        <v>-533.82179022363027</v>
      </c>
      <c r="MQE88" s="294">
        <f>(MQE$87*$B101+SUM($F$8:$F$10)-((MQE$87*$B101+SUM($F$8:$F$10))/$F$11*$F$40)-($F$27*MQE$87/$D$7)-SUM($F$14:$F$26,$F$28:$F$33,$F$35:$F$36,$F$41))</f>
        <v>-533.82179022363027</v>
      </c>
      <c r="MQF88" s="294">
        <f>(MQF$87*$B101+SUM($F$8:$F$10)-((MQF$87*$B101+SUM($F$8:$F$10))/$F$11*$F$40)-($F$27*MQF$87/$D$7)-SUM($F$14:$F$26,$F$28:$F$33,$F$35:$F$36,$F$41))</f>
        <v>-533.82179022363027</v>
      </c>
      <c r="MQG88" s="294">
        <f>(MQG$87*$B101+SUM($F$8:$F$10)-((MQG$87*$B101+SUM($F$8:$F$10))/$F$11*$F$40)-($F$27*MQG$87/$D$7)-SUM($F$14:$F$26,$F$28:$F$33,$F$35:$F$36,$F$41))</f>
        <v>-533.82179022363027</v>
      </c>
      <c r="MQH88" s="294">
        <f>(MQH$87*$B101+SUM($F$8:$F$10)-((MQH$87*$B101+SUM($F$8:$F$10))/$F$11*$F$40)-($F$27*MQH$87/$D$7)-SUM($F$14:$F$26,$F$28:$F$33,$F$35:$F$36,$F$41))</f>
        <v>-533.82179022363027</v>
      </c>
      <c r="MQI88" s="294">
        <f>(MQI$87*$B101+SUM($F$8:$F$10)-((MQI$87*$B101+SUM($F$8:$F$10))/$F$11*$F$40)-($F$27*MQI$87/$D$7)-SUM($F$14:$F$26,$F$28:$F$33,$F$35:$F$36,$F$41))</f>
        <v>-533.82179022363027</v>
      </c>
      <c r="MQJ88" s="294">
        <f>(MQJ$87*$B101+SUM($F$8:$F$10)-((MQJ$87*$B101+SUM($F$8:$F$10))/$F$11*$F$40)-($F$27*MQJ$87/$D$7)-SUM($F$14:$F$26,$F$28:$F$33,$F$35:$F$36,$F$41))</f>
        <v>-533.82179022363027</v>
      </c>
      <c r="MQK88" s="294">
        <f>(MQK$87*$B101+SUM($F$8:$F$10)-((MQK$87*$B101+SUM($F$8:$F$10))/$F$11*$F$40)-($F$27*MQK$87/$D$7)-SUM($F$14:$F$26,$F$28:$F$33,$F$35:$F$36,$F$41))</f>
        <v>-533.82179022363027</v>
      </c>
      <c r="MQL88" s="294">
        <f>(MQL$87*$B101+SUM($F$8:$F$10)-((MQL$87*$B101+SUM($F$8:$F$10))/$F$11*$F$40)-($F$27*MQL$87/$D$7)-SUM($F$14:$F$26,$F$28:$F$33,$F$35:$F$36,$F$41))</f>
        <v>-533.82179022363027</v>
      </c>
      <c r="MQM88" s="294">
        <f>(MQM$87*$B101+SUM($F$8:$F$10)-((MQM$87*$B101+SUM($F$8:$F$10))/$F$11*$F$40)-($F$27*MQM$87/$D$7)-SUM($F$14:$F$26,$F$28:$F$33,$F$35:$F$36,$F$41))</f>
        <v>-533.82179022363027</v>
      </c>
      <c r="MQN88" s="294">
        <f>(MQN$87*$B101+SUM($F$8:$F$10)-((MQN$87*$B101+SUM($F$8:$F$10))/$F$11*$F$40)-($F$27*MQN$87/$D$7)-SUM($F$14:$F$26,$F$28:$F$33,$F$35:$F$36,$F$41))</f>
        <v>-533.82179022363027</v>
      </c>
      <c r="MQO88" s="294">
        <f>(MQO$87*$B101+SUM($F$8:$F$10)-((MQO$87*$B101+SUM($F$8:$F$10))/$F$11*$F$40)-($F$27*MQO$87/$D$7)-SUM($F$14:$F$26,$F$28:$F$33,$F$35:$F$36,$F$41))</f>
        <v>-533.82179022363027</v>
      </c>
      <c r="MQP88" s="294">
        <f>(MQP$87*$B101+SUM($F$8:$F$10)-((MQP$87*$B101+SUM($F$8:$F$10))/$F$11*$F$40)-($F$27*MQP$87/$D$7)-SUM($F$14:$F$26,$F$28:$F$33,$F$35:$F$36,$F$41))</f>
        <v>-533.82179022363027</v>
      </c>
      <c r="MQQ88" s="294">
        <f>(MQQ$87*$B101+SUM($F$8:$F$10)-((MQQ$87*$B101+SUM($F$8:$F$10))/$F$11*$F$40)-($F$27*MQQ$87/$D$7)-SUM($F$14:$F$26,$F$28:$F$33,$F$35:$F$36,$F$41))</f>
        <v>-533.82179022363027</v>
      </c>
      <c r="MQR88" s="294">
        <f>(MQR$87*$B101+SUM($F$8:$F$10)-((MQR$87*$B101+SUM($F$8:$F$10))/$F$11*$F$40)-($F$27*MQR$87/$D$7)-SUM($F$14:$F$26,$F$28:$F$33,$F$35:$F$36,$F$41))</f>
        <v>-533.82179022363027</v>
      </c>
      <c r="MQS88" s="294">
        <f>(MQS$87*$B101+SUM($F$8:$F$10)-((MQS$87*$B101+SUM($F$8:$F$10))/$F$11*$F$40)-($F$27*MQS$87/$D$7)-SUM($F$14:$F$26,$F$28:$F$33,$F$35:$F$36,$F$41))</f>
        <v>-533.82179022363027</v>
      </c>
      <c r="MQT88" s="294">
        <f>(MQT$87*$B101+SUM($F$8:$F$10)-((MQT$87*$B101+SUM($F$8:$F$10))/$F$11*$F$40)-($F$27*MQT$87/$D$7)-SUM($F$14:$F$26,$F$28:$F$33,$F$35:$F$36,$F$41))</f>
        <v>-533.82179022363027</v>
      </c>
      <c r="MQU88" s="294">
        <f>(MQU$87*$B101+SUM($F$8:$F$10)-((MQU$87*$B101+SUM($F$8:$F$10))/$F$11*$F$40)-($F$27*MQU$87/$D$7)-SUM($F$14:$F$26,$F$28:$F$33,$F$35:$F$36,$F$41))</f>
        <v>-533.82179022363027</v>
      </c>
      <c r="MQV88" s="294">
        <f>(MQV$87*$B101+SUM($F$8:$F$10)-((MQV$87*$B101+SUM($F$8:$F$10))/$F$11*$F$40)-($F$27*MQV$87/$D$7)-SUM($F$14:$F$26,$F$28:$F$33,$F$35:$F$36,$F$41))</f>
        <v>-533.82179022363027</v>
      </c>
      <c r="MQW88" s="294">
        <f>(MQW$87*$B101+SUM($F$8:$F$10)-((MQW$87*$B101+SUM($F$8:$F$10))/$F$11*$F$40)-($F$27*MQW$87/$D$7)-SUM($F$14:$F$26,$F$28:$F$33,$F$35:$F$36,$F$41))</f>
        <v>-533.82179022363027</v>
      </c>
      <c r="MQX88" s="294">
        <f>(MQX$87*$B101+SUM($F$8:$F$10)-((MQX$87*$B101+SUM($F$8:$F$10))/$F$11*$F$40)-($F$27*MQX$87/$D$7)-SUM($F$14:$F$26,$F$28:$F$33,$F$35:$F$36,$F$41))</f>
        <v>-533.82179022363027</v>
      </c>
      <c r="MQY88" s="294">
        <f>(MQY$87*$B101+SUM($F$8:$F$10)-((MQY$87*$B101+SUM($F$8:$F$10))/$F$11*$F$40)-($F$27*MQY$87/$D$7)-SUM($F$14:$F$26,$F$28:$F$33,$F$35:$F$36,$F$41))</f>
        <v>-533.82179022363027</v>
      </c>
      <c r="MQZ88" s="294">
        <f>(MQZ$87*$B101+SUM($F$8:$F$10)-((MQZ$87*$B101+SUM($F$8:$F$10))/$F$11*$F$40)-($F$27*MQZ$87/$D$7)-SUM($F$14:$F$26,$F$28:$F$33,$F$35:$F$36,$F$41))</f>
        <v>-533.82179022363027</v>
      </c>
      <c r="MRA88" s="294">
        <f>(MRA$87*$B101+SUM($F$8:$F$10)-((MRA$87*$B101+SUM($F$8:$F$10))/$F$11*$F$40)-($F$27*MRA$87/$D$7)-SUM($F$14:$F$26,$F$28:$F$33,$F$35:$F$36,$F$41))</f>
        <v>-533.82179022363027</v>
      </c>
      <c r="MRB88" s="294">
        <f>(MRB$87*$B101+SUM($F$8:$F$10)-((MRB$87*$B101+SUM($F$8:$F$10))/$F$11*$F$40)-($F$27*MRB$87/$D$7)-SUM($F$14:$F$26,$F$28:$F$33,$F$35:$F$36,$F$41))</f>
        <v>-533.82179022363027</v>
      </c>
      <c r="MRC88" s="294">
        <f>(MRC$87*$B101+SUM($F$8:$F$10)-((MRC$87*$B101+SUM($F$8:$F$10))/$F$11*$F$40)-($F$27*MRC$87/$D$7)-SUM($F$14:$F$26,$F$28:$F$33,$F$35:$F$36,$F$41))</f>
        <v>-533.82179022363027</v>
      </c>
      <c r="MRD88" s="294">
        <f>(MRD$87*$B101+SUM($F$8:$F$10)-((MRD$87*$B101+SUM($F$8:$F$10))/$F$11*$F$40)-($F$27*MRD$87/$D$7)-SUM($F$14:$F$26,$F$28:$F$33,$F$35:$F$36,$F$41))</f>
        <v>-533.82179022363027</v>
      </c>
      <c r="MRE88" s="294">
        <f>(MRE$87*$B101+SUM($F$8:$F$10)-((MRE$87*$B101+SUM($F$8:$F$10))/$F$11*$F$40)-($F$27*MRE$87/$D$7)-SUM($F$14:$F$26,$F$28:$F$33,$F$35:$F$36,$F$41))</f>
        <v>-533.82179022363027</v>
      </c>
      <c r="MRF88" s="294">
        <f>(MRF$87*$B101+SUM($F$8:$F$10)-((MRF$87*$B101+SUM($F$8:$F$10))/$F$11*$F$40)-($F$27*MRF$87/$D$7)-SUM($F$14:$F$26,$F$28:$F$33,$F$35:$F$36,$F$41))</f>
        <v>-533.82179022363027</v>
      </c>
      <c r="MRG88" s="294">
        <f>(MRG$87*$B101+SUM($F$8:$F$10)-((MRG$87*$B101+SUM($F$8:$F$10))/$F$11*$F$40)-($F$27*MRG$87/$D$7)-SUM($F$14:$F$26,$F$28:$F$33,$F$35:$F$36,$F$41))</f>
        <v>-533.82179022363027</v>
      </c>
      <c r="MRH88" s="294">
        <f>(MRH$87*$B101+SUM($F$8:$F$10)-((MRH$87*$B101+SUM($F$8:$F$10))/$F$11*$F$40)-($F$27*MRH$87/$D$7)-SUM($F$14:$F$26,$F$28:$F$33,$F$35:$F$36,$F$41))</f>
        <v>-533.82179022363027</v>
      </c>
      <c r="MRI88" s="294">
        <f>(MRI$87*$B101+SUM($F$8:$F$10)-((MRI$87*$B101+SUM($F$8:$F$10))/$F$11*$F$40)-($F$27*MRI$87/$D$7)-SUM($F$14:$F$26,$F$28:$F$33,$F$35:$F$36,$F$41))</f>
        <v>-533.82179022363027</v>
      </c>
      <c r="MRJ88" s="294">
        <f>(MRJ$87*$B101+SUM($F$8:$F$10)-((MRJ$87*$B101+SUM($F$8:$F$10))/$F$11*$F$40)-($F$27*MRJ$87/$D$7)-SUM($F$14:$F$26,$F$28:$F$33,$F$35:$F$36,$F$41))</f>
        <v>-533.82179022363027</v>
      </c>
      <c r="MRK88" s="294">
        <f>(MRK$87*$B101+SUM($F$8:$F$10)-((MRK$87*$B101+SUM($F$8:$F$10))/$F$11*$F$40)-($F$27*MRK$87/$D$7)-SUM($F$14:$F$26,$F$28:$F$33,$F$35:$F$36,$F$41))</f>
        <v>-533.82179022363027</v>
      </c>
      <c r="MRL88" s="294">
        <f>(MRL$87*$B101+SUM($F$8:$F$10)-((MRL$87*$B101+SUM($F$8:$F$10))/$F$11*$F$40)-($F$27*MRL$87/$D$7)-SUM($F$14:$F$26,$F$28:$F$33,$F$35:$F$36,$F$41))</f>
        <v>-533.82179022363027</v>
      </c>
      <c r="MRM88" s="294">
        <f>(MRM$87*$B101+SUM($F$8:$F$10)-((MRM$87*$B101+SUM($F$8:$F$10))/$F$11*$F$40)-($F$27*MRM$87/$D$7)-SUM($F$14:$F$26,$F$28:$F$33,$F$35:$F$36,$F$41))</f>
        <v>-533.82179022363027</v>
      </c>
      <c r="MRN88" s="294">
        <f>(MRN$87*$B101+SUM($F$8:$F$10)-((MRN$87*$B101+SUM($F$8:$F$10))/$F$11*$F$40)-($F$27*MRN$87/$D$7)-SUM($F$14:$F$26,$F$28:$F$33,$F$35:$F$36,$F$41))</f>
        <v>-533.82179022363027</v>
      </c>
      <c r="MRO88" s="294">
        <f>(MRO$87*$B101+SUM($F$8:$F$10)-((MRO$87*$B101+SUM($F$8:$F$10))/$F$11*$F$40)-($F$27*MRO$87/$D$7)-SUM($F$14:$F$26,$F$28:$F$33,$F$35:$F$36,$F$41))</f>
        <v>-533.82179022363027</v>
      </c>
      <c r="MRP88" s="294">
        <f>(MRP$87*$B101+SUM($F$8:$F$10)-((MRP$87*$B101+SUM($F$8:$F$10))/$F$11*$F$40)-($F$27*MRP$87/$D$7)-SUM($F$14:$F$26,$F$28:$F$33,$F$35:$F$36,$F$41))</f>
        <v>-533.82179022363027</v>
      </c>
      <c r="MRQ88" s="294">
        <f>(MRQ$87*$B101+SUM($F$8:$F$10)-((MRQ$87*$B101+SUM($F$8:$F$10))/$F$11*$F$40)-($F$27*MRQ$87/$D$7)-SUM($F$14:$F$26,$F$28:$F$33,$F$35:$F$36,$F$41))</f>
        <v>-533.82179022363027</v>
      </c>
      <c r="MRR88" s="294">
        <f>(MRR$87*$B101+SUM($F$8:$F$10)-((MRR$87*$B101+SUM($F$8:$F$10))/$F$11*$F$40)-($F$27*MRR$87/$D$7)-SUM($F$14:$F$26,$F$28:$F$33,$F$35:$F$36,$F$41))</f>
        <v>-533.82179022363027</v>
      </c>
      <c r="MRS88" s="294">
        <f>(MRS$87*$B101+SUM($F$8:$F$10)-((MRS$87*$B101+SUM($F$8:$F$10))/$F$11*$F$40)-($F$27*MRS$87/$D$7)-SUM($F$14:$F$26,$F$28:$F$33,$F$35:$F$36,$F$41))</f>
        <v>-533.82179022363027</v>
      </c>
      <c r="MRT88" s="294">
        <f>(MRT$87*$B101+SUM($F$8:$F$10)-((MRT$87*$B101+SUM($F$8:$F$10))/$F$11*$F$40)-($F$27*MRT$87/$D$7)-SUM($F$14:$F$26,$F$28:$F$33,$F$35:$F$36,$F$41))</f>
        <v>-533.82179022363027</v>
      </c>
      <c r="MRU88" s="294">
        <f>(MRU$87*$B101+SUM($F$8:$F$10)-((MRU$87*$B101+SUM($F$8:$F$10))/$F$11*$F$40)-($F$27*MRU$87/$D$7)-SUM($F$14:$F$26,$F$28:$F$33,$F$35:$F$36,$F$41))</f>
        <v>-533.82179022363027</v>
      </c>
      <c r="MRV88" s="294">
        <f>(MRV$87*$B101+SUM($F$8:$F$10)-((MRV$87*$B101+SUM($F$8:$F$10))/$F$11*$F$40)-($F$27*MRV$87/$D$7)-SUM($F$14:$F$26,$F$28:$F$33,$F$35:$F$36,$F$41))</f>
        <v>-533.82179022363027</v>
      </c>
      <c r="MRW88" s="294">
        <f>(MRW$87*$B101+SUM($F$8:$F$10)-((MRW$87*$B101+SUM($F$8:$F$10))/$F$11*$F$40)-($F$27*MRW$87/$D$7)-SUM($F$14:$F$26,$F$28:$F$33,$F$35:$F$36,$F$41))</f>
        <v>-533.82179022363027</v>
      </c>
      <c r="MRX88" s="294">
        <f>(MRX$87*$B101+SUM($F$8:$F$10)-((MRX$87*$B101+SUM($F$8:$F$10))/$F$11*$F$40)-($F$27*MRX$87/$D$7)-SUM($F$14:$F$26,$F$28:$F$33,$F$35:$F$36,$F$41))</f>
        <v>-533.82179022363027</v>
      </c>
      <c r="MRY88" s="294">
        <f>(MRY$87*$B101+SUM($F$8:$F$10)-((MRY$87*$B101+SUM($F$8:$F$10))/$F$11*$F$40)-($F$27*MRY$87/$D$7)-SUM($F$14:$F$26,$F$28:$F$33,$F$35:$F$36,$F$41))</f>
        <v>-533.82179022363027</v>
      </c>
      <c r="MRZ88" s="294">
        <f>(MRZ$87*$B101+SUM($F$8:$F$10)-((MRZ$87*$B101+SUM($F$8:$F$10))/$F$11*$F$40)-($F$27*MRZ$87/$D$7)-SUM($F$14:$F$26,$F$28:$F$33,$F$35:$F$36,$F$41))</f>
        <v>-533.82179022363027</v>
      </c>
      <c r="MSA88" s="294">
        <f>(MSA$87*$B101+SUM($F$8:$F$10)-((MSA$87*$B101+SUM($F$8:$F$10))/$F$11*$F$40)-($F$27*MSA$87/$D$7)-SUM($F$14:$F$26,$F$28:$F$33,$F$35:$F$36,$F$41))</f>
        <v>-533.82179022363027</v>
      </c>
      <c r="MSB88" s="294">
        <f>(MSB$87*$B101+SUM($F$8:$F$10)-((MSB$87*$B101+SUM($F$8:$F$10))/$F$11*$F$40)-($F$27*MSB$87/$D$7)-SUM($F$14:$F$26,$F$28:$F$33,$F$35:$F$36,$F$41))</f>
        <v>-533.82179022363027</v>
      </c>
      <c r="MSC88" s="294">
        <f>(MSC$87*$B101+SUM($F$8:$F$10)-((MSC$87*$B101+SUM($F$8:$F$10))/$F$11*$F$40)-($F$27*MSC$87/$D$7)-SUM($F$14:$F$26,$F$28:$F$33,$F$35:$F$36,$F$41))</f>
        <v>-533.82179022363027</v>
      </c>
      <c r="MSD88" s="294">
        <f>(MSD$87*$B101+SUM($F$8:$F$10)-((MSD$87*$B101+SUM($F$8:$F$10))/$F$11*$F$40)-($F$27*MSD$87/$D$7)-SUM($F$14:$F$26,$F$28:$F$33,$F$35:$F$36,$F$41))</f>
        <v>-533.82179022363027</v>
      </c>
      <c r="MSE88" s="294">
        <f>(MSE$87*$B101+SUM($F$8:$F$10)-((MSE$87*$B101+SUM($F$8:$F$10))/$F$11*$F$40)-($F$27*MSE$87/$D$7)-SUM($F$14:$F$26,$F$28:$F$33,$F$35:$F$36,$F$41))</f>
        <v>-533.82179022363027</v>
      </c>
      <c r="MSF88" s="294">
        <f>(MSF$87*$B101+SUM($F$8:$F$10)-((MSF$87*$B101+SUM($F$8:$F$10))/$F$11*$F$40)-($F$27*MSF$87/$D$7)-SUM($F$14:$F$26,$F$28:$F$33,$F$35:$F$36,$F$41))</f>
        <v>-533.82179022363027</v>
      </c>
      <c r="MSG88" s="294">
        <f>(MSG$87*$B101+SUM($F$8:$F$10)-((MSG$87*$B101+SUM($F$8:$F$10))/$F$11*$F$40)-($F$27*MSG$87/$D$7)-SUM($F$14:$F$26,$F$28:$F$33,$F$35:$F$36,$F$41))</f>
        <v>-533.82179022363027</v>
      </c>
      <c r="MSH88" s="294">
        <f>(MSH$87*$B101+SUM($F$8:$F$10)-((MSH$87*$B101+SUM($F$8:$F$10))/$F$11*$F$40)-($F$27*MSH$87/$D$7)-SUM($F$14:$F$26,$F$28:$F$33,$F$35:$F$36,$F$41))</f>
        <v>-533.82179022363027</v>
      </c>
      <c r="MSI88" s="294">
        <f>(MSI$87*$B101+SUM($F$8:$F$10)-((MSI$87*$B101+SUM($F$8:$F$10))/$F$11*$F$40)-($F$27*MSI$87/$D$7)-SUM($F$14:$F$26,$F$28:$F$33,$F$35:$F$36,$F$41))</f>
        <v>-533.82179022363027</v>
      </c>
      <c r="MSJ88" s="294">
        <f>(MSJ$87*$B101+SUM($F$8:$F$10)-((MSJ$87*$B101+SUM($F$8:$F$10))/$F$11*$F$40)-($F$27*MSJ$87/$D$7)-SUM($F$14:$F$26,$F$28:$F$33,$F$35:$F$36,$F$41))</f>
        <v>-533.82179022363027</v>
      </c>
      <c r="MSK88" s="294">
        <f>(MSK$87*$B101+SUM($F$8:$F$10)-((MSK$87*$B101+SUM($F$8:$F$10))/$F$11*$F$40)-($F$27*MSK$87/$D$7)-SUM($F$14:$F$26,$F$28:$F$33,$F$35:$F$36,$F$41))</f>
        <v>-533.82179022363027</v>
      </c>
      <c r="MSL88" s="294">
        <f>(MSL$87*$B101+SUM($F$8:$F$10)-((MSL$87*$B101+SUM($F$8:$F$10))/$F$11*$F$40)-($F$27*MSL$87/$D$7)-SUM($F$14:$F$26,$F$28:$F$33,$F$35:$F$36,$F$41))</f>
        <v>-533.82179022363027</v>
      </c>
      <c r="MSM88" s="294">
        <f>(MSM$87*$B101+SUM($F$8:$F$10)-((MSM$87*$B101+SUM($F$8:$F$10))/$F$11*$F$40)-($F$27*MSM$87/$D$7)-SUM($F$14:$F$26,$F$28:$F$33,$F$35:$F$36,$F$41))</f>
        <v>-533.82179022363027</v>
      </c>
      <c r="MSN88" s="294">
        <f>(MSN$87*$B101+SUM($F$8:$F$10)-((MSN$87*$B101+SUM($F$8:$F$10))/$F$11*$F$40)-($F$27*MSN$87/$D$7)-SUM($F$14:$F$26,$F$28:$F$33,$F$35:$F$36,$F$41))</f>
        <v>-533.82179022363027</v>
      </c>
      <c r="MSO88" s="294">
        <f>(MSO$87*$B101+SUM($F$8:$F$10)-((MSO$87*$B101+SUM($F$8:$F$10))/$F$11*$F$40)-($F$27*MSO$87/$D$7)-SUM($F$14:$F$26,$F$28:$F$33,$F$35:$F$36,$F$41))</f>
        <v>-533.82179022363027</v>
      </c>
      <c r="MSP88" s="294">
        <f>(MSP$87*$B101+SUM($F$8:$F$10)-((MSP$87*$B101+SUM($F$8:$F$10))/$F$11*$F$40)-($F$27*MSP$87/$D$7)-SUM($F$14:$F$26,$F$28:$F$33,$F$35:$F$36,$F$41))</f>
        <v>-533.82179022363027</v>
      </c>
      <c r="MSQ88" s="294">
        <f>(MSQ$87*$B101+SUM($F$8:$F$10)-((MSQ$87*$B101+SUM($F$8:$F$10))/$F$11*$F$40)-($F$27*MSQ$87/$D$7)-SUM($F$14:$F$26,$F$28:$F$33,$F$35:$F$36,$F$41))</f>
        <v>-533.82179022363027</v>
      </c>
      <c r="MSR88" s="294">
        <f>(MSR$87*$B101+SUM($F$8:$F$10)-((MSR$87*$B101+SUM($F$8:$F$10))/$F$11*$F$40)-($F$27*MSR$87/$D$7)-SUM($F$14:$F$26,$F$28:$F$33,$F$35:$F$36,$F$41))</f>
        <v>-533.82179022363027</v>
      </c>
      <c r="MSS88" s="294">
        <f>(MSS$87*$B101+SUM($F$8:$F$10)-((MSS$87*$B101+SUM($F$8:$F$10))/$F$11*$F$40)-($F$27*MSS$87/$D$7)-SUM($F$14:$F$26,$F$28:$F$33,$F$35:$F$36,$F$41))</f>
        <v>-533.82179022363027</v>
      </c>
      <c r="MST88" s="294">
        <f>(MST$87*$B101+SUM($F$8:$F$10)-((MST$87*$B101+SUM($F$8:$F$10))/$F$11*$F$40)-($F$27*MST$87/$D$7)-SUM($F$14:$F$26,$F$28:$F$33,$F$35:$F$36,$F$41))</f>
        <v>-533.82179022363027</v>
      </c>
      <c r="MSU88" s="294">
        <f>(MSU$87*$B101+SUM($F$8:$F$10)-((MSU$87*$B101+SUM($F$8:$F$10))/$F$11*$F$40)-($F$27*MSU$87/$D$7)-SUM($F$14:$F$26,$F$28:$F$33,$F$35:$F$36,$F$41))</f>
        <v>-533.82179022363027</v>
      </c>
      <c r="MSV88" s="294">
        <f>(MSV$87*$B101+SUM($F$8:$F$10)-((MSV$87*$B101+SUM($F$8:$F$10))/$F$11*$F$40)-($F$27*MSV$87/$D$7)-SUM($F$14:$F$26,$F$28:$F$33,$F$35:$F$36,$F$41))</f>
        <v>-533.82179022363027</v>
      </c>
      <c r="MSW88" s="294">
        <f>(MSW$87*$B101+SUM($F$8:$F$10)-((MSW$87*$B101+SUM($F$8:$F$10))/$F$11*$F$40)-($F$27*MSW$87/$D$7)-SUM($F$14:$F$26,$F$28:$F$33,$F$35:$F$36,$F$41))</f>
        <v>-533.82179022363027</v>
      </c>
      <c r="MSX88" s="294">
        <f>(MSX$87*$B101+SUM($F$8:$F$10)-((MSX$87*$B101+SUM($F$8:$F$10))/$F$11*$F$40)-($F$27*MSX$87/$D$7)-SUM($F$14:$F$26,$F$28:$F$33,$F$35:$F$36,$F$41))</f>
        <v>-533.82179022363027</v>
      </c>
      <c r="MSY88" s="294">
        <f>(MSY$87*$B101+SUM($F$8:$F$10)-((MSY$87*$B101+SUM($F$8:$F$10))/$F$11*$F$40)-($F$27*MSY$87/$D$7)-SUM($F$14:$F$26,$F$28:$F$33,$F$35:$F$36,$F$41))</f>
        <v>-533.82179022363027</v>
      </c>
      <c r="MSZ88" s="294">
        <f>(MSZ$87*$B101+SUM($F$8:$F$10)-((MSZ$87*$B101+SUM($F$8:$F$10))/$F$11*$F$40)-($F$27*MSZ$87/$D$7)-SUM($F$14:$F$26,$F$28:$F$33,$F$35:$F$36,$F$41))</f>
        <v>-533.82179022363027</v>
      </c>
      <c r="MTA88" s="294">
        <f>(MTA$87*$B101+SUM($F$8:$F$10)-((MTA$87*$B101+SUM($F$8:$F$10))/$F$11*$F$40)-($F$27*MTA$87/$D$7)-SUM($F$14:$F$26,$F$28:$F$33,$F$35:$F$36,$F$41))</f>
        <v>-533.82179022363027</v>
      </c>
      <c r="MTB88" s="294">
        <f>(MTB$87*$B101+SUM($F$8:$F$10)-((MTB$87*$B101+SUM($F$8:$F$10))/$F$11*$F$40)-($F$27*MTB$87/$D$7)-SUM($F$14:$F$26,$F$28:$F$33,$F$35:$F$36,$F$41))</f>
        <v>-533.82179022363027</v>
      </c>
      <c r="MTC88" s="294">
        <f>(MTC$87*$B101+SUM($F$8:$F$10)-((MTC$87*$B101+SUM($F$8:$F$10))/$F$11*$F$40)-($F$27*MTC$87/$D$7)-SUM($F$14:$F$26,$F$28:$F$33,$F$35:$F$36,$F$41))</f>
        <v>-533.82179022363027</v>
      </c>
      <c r="MTD88" s="294">
        <f>(MTD$87*$B101+SUM($F$8:$F$10)-((MTD$87*$B101+SUM($F$8:$F$10))/$F$11*$F$40)-($F$27*MTD$87/$D$7)-SUM($F$14:$F$26,$F$28:$F$33,$F$35:$F$36,$F$41))</f>
        <v>-533.82179022363027</v>
      </c>
      <c r="MTE88" s="294">
        <f>(MTE$87*$B101+SUM($F$8:$F$10)-((MTE$87*$B101+SUM($F$8:$F$10))/$F$11*$F$40)-($F$27*MTE$87/$D$7)-SUM($F$14:$F$26,$F$28:$F$33,$F$35:$F$36,$F$41))</f>
        <v>-533.82179022363027</v>
      </c>
      <c r="MTF88" s="294">
        <f>(MTF$87*$B101+SUM($F$8:$F$10)-((MTF$87*$B101+SUM($F$8:$F$10))/$F$11*$F$40)-($F$27*MTF$87/$D$7)-SUM($F$14:$F$26,$F$28:$F$33,$F$35:$F$36,$F$41))</f>
        <v>-533.82179022363027</v>
      </c>
      <c r="MTG88" s="294">
        <f>(MTG$87*$B101+SUM($F$8:$F$10)-((MTG$87*$B101+SUM($F$8:$F$10))/$F$11*$F$40)-($F$27*MTG$87/$D$7)-SUM($F$14:$F$26,$F$28:$F$33,$F$35:$F$36,$F$41))</f>
        <v>-533.82179022363027</v>
      </c>
      <c r="MTH88" s="294">
        <f>(MTH$87*$B101+SUM($F$8:$F$10)-((MTH$87*$B101+SUM($F$8:$F$10))/$F$11*$F$40)-($F$27*MTH$87/$D$7)-SUM($F$14:$F$26,$F$28:$F$33,$F$35:$F$36,$F$41))</f>
        <v>-533.82179022363027</v>
      </c>
      <c r="MTI88" s="294">
        <f>(MTI$87*$B101+SUM($F$8:$F$10)-((MTI$87*$B101+SUM($F$8:$F$10))/$F$11*$F$40)-($F$27*MTI$87/$D$7)-SUM($F$14:$F$26,$F$28:$F$33,$F$35:$F$36,$F$41))</f>
        <v>-533.82179022363027</v>
      </c>
      <c r="MTJ88" s="294">
        <f>(MTJ$87*$B101+SUM($F$8:$F$10)-((MTJ$87*$B101+SUM($F$8:$F$10))/$F$11*$F$40)-($F$27*MTJ$87/$D$7)-SUM($F$14:$F$26,$F$28:$F$33,$F$35:$F$36,$F$41))</f>
        <v>-533.82179022363027</v>
      </c>
      <c r="MTK88" s="294">
        <f>(MTK$87*$B101+SUM($F$8:$F$10)-((MTK$87*$B101+SUM($F$8:$F$10))/$F$11*$F$40)-($F$27*MTK$87/$D$7)-SUM($F$14:$F$26,$F$28:$F$33,$F$35:$F$36,$F$41))</f>
        <v>-533.82179022363027</v>
      </c>
      <c r="MTL88" s="294">
        <f>(MTL$87*$B101+SUM($F$8:$F$10)-((MTL$87*$B101+SUM($F$8:$F$10))/$F$11*$F$40)-($F$27*MTL$87/$D$7)-SUM($F$14:$F$26,$F$28:$F$33,$F$35:$F$36,$F$41))</f>
        <v>-533.82179022363027</v>
      </c>
      <c r="MTM88" s="294">
        <f>(MTM$87*$B101+SUM($F$8:$F$10)-((MTM$87*$B101+SUM($F$8:$F$10))/$F$11*$F$40)-($F$27*MTM$87/$D$7)-SUM($F$14:$F$26,$F$28:$F$33,$F$35:$F$36,$F$41))</f>
        <v>-533.82179022363027</v>
      </c>
      <c r="MTN88" s="294">
        <f>(MTN$87*$B101+SUM($F$8:$F$10)-((MTN$87*$B101+SUM($F$8:$F$10))/$F$11*$F$40)-($F$27*MTN$87/$D$7)-SUM($F$14:$F$26,$F$28:$F$33,$F$35:$F$36,$F$41))</f>
        <v>-533.82179022363027</v>
      </c>
      <c r="MTO88" s="294">
        <f>(MTO$87*$B101+SUM($F$8:$F$10)-((MTO$87*$B101+SUM($F$8:$F$10))/$F$11*$F$40)-($F$27*MTO$87/$D$7)-SUM($F$14:$F$26,$F$28:$F$33,$F$35:$F$36,$F$41))</f>
        <v>-533.82179022363027</v>
      </c>
      <c r="MTP88" s="294">
        <f>(MTP$87*$B101+SUM($F$8:$F$10)-((MTP$87*$B101+SUM($F$8:$F$10))/$F$11*$F$40)-($F$27*MTP$87/$D$7)-SUM($F$14:$F$26,$F$28:$F$33,$F$35:$F$36,$F$41))</f>
        <v>-533.82179022363027</v>
      </c>
      <c r="MTQ88" s="294">
        <f>(MTQ$87*$B101+SUM($F$8:$F$10)-((MTQ$87*$B101+SUM($F$8:$F$10))/$F$11*$F$40)-($F$27*MTQ$87/$D$7)-SUM($F$14:$F$26,$F$28:$F$33,$F$35:$F$36,$F$41))</f>
        <v>-533.82179022363027</v>
      </c>
      <c r="MTR88" s="294">
        <f>(MTR$87*$B101+SUM($F$8:$F$10)-((MTR$87*$B101+SUM($F$8:$F$10))/$F$11*$F$40)-($F$27*MTR$87/$D$7)-SUM($F$14:$F$26,$F$28:$F$33,$F$35:$F$36,$F$41))</f>
        <v>-533.82179022363027</v>
      </c>
      <c r="MTS88" s="294">
        <f>(MTS$87*$B101+SUM($F$8:$F$10)-((MTS$87*$B101+SUM($F$8:$F$10))/$F$11*$F$40)-($F$27*MTS$87/$D$7)-SUM($F$14:$F$26,$F$28:$F$33,$F$35:$F$36,$F$41))</f>
        <v>-533.82179022363027</v>
      </c>
      <c r="MTT88" s="294">
        <f>(MTT$87*$B101+SUM($F$8:$F$10)-((MTT$87*$B101+SUM($F$8:$F$10))/$F$11*$F$40)-($F$27*MTT$87/$D$7)-SUM($F$14:$F$26,$F$28:$F$33,$F$35:$F$36,$F$41))</f>
        <v>-533.82179022363027</v>
      </c>
      <c r="MTU88" s="294">
        <f>(MTU$87*$B101+SUM($F$8:$F$10)-((MTU$87*$B101+SUM($F$8:$F$10))/$F$11*$F$40)-($F$27*MTU$87/$D$7)-SUM($F$14:$F$26,$F$28:$F$33,$F$35:$F$36,$F$41))</f>
        <v>-533.82179022363027</v>
      </c>
      <c r="MTV88" s="294">
        <f>(MTV$87*$B101+SUM($F$8:$F$10)-((MTV$87*$B101+SUM($F$8:$F$10))/$F$11*$F$40)-($F$27*MTV$87/$D$7)-SUM($F$14:$F$26,$F$28:$F$33,$F$35:$F$36,$F$41))</f>
        <v>-533.82179022363027</v>
      </c>
      <c r="MTW88" s="294">
        <f>(MTW$87*$B101+SUM($F$8:$F$10)-((MTW$87*$B101+SUM($F$8:$F$10))/$F$11*$F$40)-($F$27*MTW$87/$D$7)-SUM($F$14:$F$26,$F$28:$F$33,$F$35:$F$36,$F$41))</f>
        <v>-533.82179022363027</v>
      </c>
      <c r="MTX88" s="294">
        <f>(MTX$87*$B101+SUM($F$8:$F$10)-((MTX$87*$B101+SUM($F$8:$F$10))/$F$11*$F$40)-($F$27*MTX$87/$D$7)-SUM($F$14:$F$26,$F$28:$F$33,$F$35:$F$36,$F$41))</f>
        <v>-533.82179022363027</v>
      </c>
      <c r="MTY88" s="294">
        <f>(MTY$87*$B101+SUM($F$8:$F$10)-((MTY$87*$B101+SUM($F$8:$F$10))/$F$11*$F$40)-($F$27*MTY$87/$D$7)-SUM($F$14:$F$26,$F$28:$F$33,$F$35:$F$36,$F$41))</f>
        <v>-533.82179022363027</v>
      </c>
      <c r="MTZ88" s="294">
        <f>(MTZ$87*$B101+SUM($F$8:$F$10)-((MTZ$87*$B101+SUM($F$8:$F$10))/$F$11*$F$40)-($F$27*MTZ$87/$D$7)-SUM($F$14:$F$26,$F$28:$F$33,$F$35:$F$36,$F$41))</f>
        <v>-533.82179022363027</v>
      </c>
      <c r="MUA88" s="294">
        <f>(MUA$87*$B101+SUM($F$8:$F$10)-((MUA$87*$B101+SUM($F$8:$F$10))/$F$11*$F$40)-($F$27*MUA$87/$D$7)-SUM($F$14:$F$26,$F$28:$F$33,$F$35:$F$36,$F$41))</f>
        <v>-533.82179022363027</v>
      </c>
      <c r="MUB88" s="294">
        <f>(MUB$87*$B101+SUM($F$8:$F$10)-((MUB$87*$B101+SUM($F$8:$F$10))/$F$11*$F$40)-($F$27*MUB$87/$D$7)-SUM($F$14:$F$26,$F$28:$F$33,$F$35:$F$36,$F$41))</f>
        <v>-533.82179022363027</v>
      </c>
      <c r="MUC88" s="294">
        <f>(MUC$87*$B101+SUM($F$8:$F$10)-((MUC$87*$B101+SUM($F$8:$F$10))/$F$11*$F$40)-($F$27*MUC$87/$D$7)-SUM($F$14:$F$26,$F$28:$F$33,$F$35:$F$36,$F$41))</f>
        <v>-533.82179022363027</v>
      </c>
      <c r="MUD88" s="294">
        <f>(MUD$87*$B101+SUM($F$8:$F$10)-((MUD$87*$B101+SUM($F$8:$F$10))/$F$11*$F$40)-($F$27*MUD$87/$D$7)-SUM($F$14:$F$26,$F$28:$F$33,$F$35:$F$36,$F$41))</f>
        <v>-533.82179022363027</v>
      </c>
      <c r="MUE88" s="294">
        <f>(MUE$87*$B101+SUM($F$8:$F$10)-((MUE$87*$B101+SUM($F$8:$F$10))/$F$11*$F$40)-($F$27*MUE$87/$D$7)-SUM($F$14:$F$26,$F$28:$F$33,$F$35:$F$36,$F$41))</f>
        <v>-533.82179022363027</v>
      </c>
      <c r="MUF88" s="294">
        <f>(MUF$87*$B101+SUM($F$8:$F$10)-((MUF$87*$B101+SUM($F$8:$F$10))/$F$11*$F$40)-($F$27*MUF$87/$D$7)-SUM($F$14:$F$26,$F$28:$F$33,$F$35:$F$36,$F$41))</f>
        <v>-533.82179022363027</v>
      </c>
      <c r="MUG88" s="294">
        <f>(MUG$87*$B101+SUM($F$8:$F$10)-((MUG$87*$B101+SUM($F$8:$F$10))/$F$11*$F$40)-($F$27*MUG$87/$D$7)-SUM($F$14:$F$26,$F$28:$F$33,$F$35:$F$36,$F$41))</f>
        <v>-533.82179022363027</v>
      </c>
      <c r="MUH88" s="294">
        <f>(MUH$87*$B101+SUM($F$8:$F$10)-((MUH$87*$B101+SUM($F$8:$F$10))/$F$11*$F$40)-($F$27*MUH$87/$D$7)-SUM($F$14:$F$26,$F$28:$F$33,$F$35:$F$36,$F$41))</f>
        <v>-533.82179022363027</v>
      </c>
      <c r="MUI88" s="294">
        <f>(MUI$87*$B101+SUM($F$8:$F$10)-((MUI$87*$B101+SUM($F$8:$F$10))/$F$11*$F$40)-($F$27*MUI$87/$D$7)-SUM($F$14:$F$26,$F$28:$F$33,$F$35:$F$36,$F$41))</f>
        <v>-533.82179022363027</v>
      </c>
      <c r="MUJ88" s="294">
        <f>(MUJ$87*$B101+SUM($F$8:$F$10)-((MUJ$87*$B101+SUM($F$8:$F$10))/$F$11*$F$40)-($F$27*MUJ$87/$D$7)-SUM($F$14:$F$26,$F$28:$F$33,$F$35:$F$36,$F$41))</f>
        <v>-533.82179022363027</v>
      </c>
      <c r="MUK88" s="294">
        <f>(MUK$87*$B101+SUM($F$8:$F$10)-((MUK$87*$B101+SUM($F$8:$F$10))/$F$11*$F$40)-($F$27*MUK$87/$D$7)-SUM($F$14:$F$26,$F$28:$F$33,$F$35:$F$36,$F$41))</f>
        <v>-533.82179022363027</v>
      </c>
      <c r="MUL88" s="294">
        <f>(MUL$87*$B101+SUM($F$8:$F$10)-((MUL$87*$B101+SUM($F$8:$F$10))/$F$11*$F$40)-($F$27*MUL$87/$D$7)-SUM($F$14:$F$26,$F$28:$F$33,$F$35:$F$36,$F$41))</f>
        <v>-533.82179022363027</v>
      </c>
      <c r="MUM88" s="294">
        <f>(MUM$87*$B101+SUM($F$8:$F$10)-((MUM$87*$B101+SUM($F$8:$F$10))/$F$11*$F$40)-($F$27*MUM$87/$D$7)-SUM($F$14:$F$26,$F$28:$F$33,$F$35:$F$36,$F$41))</f>
        <v>-533.82179022363027</v>
      </c>
      <c r="MUN88" s="294">
        <f>(MUN$87*$B101+SUM($F$8:$F$10)-((MUN$87*$B101+SUM($F$8:$F$10))/$F$11*$F$40)-($F$27*MUN$87/$D$7)-SUM($F$14:$F$26,$F$28:$F$33,$F$35:$F$36,$F$41))</f>
        <v>-533.82179022363027</v>
      </c>
      <c r="MUO88" s="294">
        <f>(MUO$87*$B101+SUM($F$8:$F$10)-((MUO$87*$B101+SUM($F$8:$F$10))/$F$11*$F$40)-($F$27*MUO$87/$D$7)-SUM($F$14:$F$26,$F$28:$F$33,$F$35:$F$36,$F$41))</f>
        <v>-533.82179022363027</v>
      </c>
      <c r="MUP88" s="294">
        <f>(MUP$87*$B101+SUM($F$8:$F$10)-((MUP$87*$B101+SUM($F$8:$F$10))/$F$11*$F$40)-($F$27*MUP$87/$D$7)-SUM($F$14:$F$26,$F$28:$F$33,$F$35:$F$36,$F$41))</f>
        <v>-533.82179022363027</v>
      </c>
      <c r="MUQ88" s="294">
        <f>(MUQ$87*$B101+SUM($F$8:$F$10)-((MUQ$87*$B101+SUM($F$8:$F$10))/$F$11*$F$40)-($F$27*MUQ$87/$D$7)-SUM($F$14:$F$26,$F$28:$F$33,$F$35:$F$36,$F$41))</f>
        <v>-533.82179022363027</v>
      </c>
      <c r="MUR88" s="294">
        <f>(MUR$87*$B101+SUM($F$8:$F$10)-((MUR$87*$B101+SUM($F$8:$F$10))/$F$11*$F$40)-($F$27*MUR$87/$D$7)-SUM($F$14:$F$26,$F$28:$F$33,$F$35:$F$36,$F$41))</f>
        <v>-533.82179022363027</v>
      </c>
      <c r="MUS88" s="294">
        <f>(MUS$87*$B101+SUM($F$8:$F$10)-((MUS$87*$B101+SUM($F$8:$F$10))/$F$11*$F$40)-($F$27*MUS$87/$D$7)-SUM($F$14:$F$26,$F$28:$F$33,$F$35:$F$36,$F$41))</f>
        <v>-533.82179022363027</v>
      </c>
      <c r="MUT88" s="294">
        <f>(MUT$87*$B101+SUM($F$8:$F$10)-((MUT$87*$B101+SUM($F$8:$F$10))/$F$11*$F$40)-($F$27*MUT$87/$D$7)-SUM($F$14:$F$26,$F$28:$F$33,$F$35:$F$36,$F$41))</f>
        <v>-533.82179022363027</v>
      </c>
      <c r="MUU88" s="294">
        <f>(MUU$87*$B101+SUM($F$8:$F$10)-((MUU$87*$B101+SUM($F$8:$F$10))/$F$11*$F$40)-($F$27*MUU$87/$D$7)-SUM($F$14:$F$26,$F$28:$F$33,$F$35:$F$36,$F$41))</f>
        <v>-533.82179022363027</v>
      </c>
      <c r="MUV88" s="294">
        <f>(MUV$87*$B101+SUM($F$8:$F$10)-((MUV$87*$B101+SUM($F$8:$F$10))/$F$11*$F$40)-($F$27*MUV$87/$D$7)-SUM($F$14:$F$26,$F$28:$F$33,$F$35:$F$36,$F$41))</f>
        <v>-533.82179022363027</v>
      </c>
      <c r="MUW88" s="294">
        <f>(MUW$87*$B101+SUM($F$8:$F$10)-((MUW$87*$B101+SUM($F$8:$F$10))/$F$11*$F$40)-($F$27*MUW$87/$D$7)-SUM($F$14:$F$26,$F$28:$F$33,$F$35:$F$36,$F$41))</f>
        <v>-533.82179022363027</v>
      </c>
      <c r="MUX88" s="294">
        <f>(MUX$87*$B101+SUM($F$8:$F$10)-((MUX$87*$B101+SUM($F$8:$F$10))/$F$11*$F$40)-($F$27*MUX$87/$D$7)-SUM($F$14:$F$26,$F$28:$F$33,$F$35:$F$36,$F$41))</f>
        <v>-533.82179022363027</v>
      </c>
      <c r="MUY88" s="294">
        <f>(MUY$87*$B101+SUM($F$8:$F$10)-((MUY$87*$B101+SUM($F$8:$F$10))/$F$11*$F$40)-($F$27*MUY$87/$D$7)-SUM($F$14:$F$26,$F$28:$F$33,$F$35:$F$36,$F$41))</f>
        <v>-533.82179022363027</v>
      </c>
      <c r="MUZ88" s="294">
        <f>(MUZ$87*$B101+SUM($F$8:$F$10)-((MUZ$87*$B101+SUM($F$8:$F$10))/$F$11*$F$40)-($F$27*MUZ$87/$D$7)-SUM($F$14:$F$26,$F$28:$F$33,$F$35:$F$36,$F$41))</f>
        <v>-533.82179022363027</v>
      </c>
      <c r="MVA88" s="294">
        <f>(MVA$87*$B101+SUM($F$8:$F$10)-((MVA$87*$B101+SUM($F$8:$F$10))/$F$11*$F$40)-($F$27*MVA$87/$D$7)-SUM($F$14:$F$26,$F$28:$F$33,$F$35:$F$36,$F$41))</f>
        <v>-533.82179022363027</v>
      </c>
      <c r="MVB88" s="294">
        <f>(MVB$87*$B101+SUM($F$8:$F$10)-((MVB$87*$B101+SUM($F$8:$F$10))/$F$11*$F$40)-($F$27*MVB$87/$D$7)-SUM($F$14:$F$26,$F$28:$F$33,$F$35:$F$36,$F$41))</f>
        <v>-533.82179022363027</v>
      </c>
      <c r="MVC88" s="294">
        <f>(MVC$87*$B101+SUM($F$8:$F$10)-((MVC$87*$B101+SUM($F$8:$F$10))/$F$11*$F$40)-($F$27*MVC$87/$D$7)-SUM($F$14:$F$26,$F$28:$F$33,$F$35:$F$36,$F$41))</f>
        <v>-533.82179022363027</v>
      </c>
      <c r="MVD88" s="294">
        <f>(MVD$87*$B101+SUM($F$8:$F$10)-((MVD$87*$B101+SUM($F$8:$F$10))/$F$11*$F$40)-($F$27*MVD$87/$D$7)-SUM($F$14:$F$26,$F$28:$F$33,$F$35:$F$36,$F$41))</f>
        <v>-533.82179022363027</v>
      </c>
      <c r="MVE88" s="294">
        <f>(MVE$87*$B101+SUM($F$8:$F$10)-((MVE$87*$B101+SUM($F$8:$F$10))/$F$11*$F$40)-($F$27*MVE$87/$D$7)-SUM($F$14:$F$26,$F$28:$F$33,$F$35:$F$36,$F$41))</f>
        <v>-533.82179022363027</v>
      </c>
      <c r="MVF88" s="294">
        <f>(MVF$87*$B101+SUM($F$8:$F$10)-((MVF$87*$B101+SUM($F$8:$F$10))/$F$11*$F$40)-($F$27*MVF$87/$D$7)-SUM($F$14:$F$26,$F$28:$F$33,$F$35:$F$36,$F$41))</f>
        <v>-533.82179022363027</v>
      </c>
      <c r="MVG88" s="294">
        <f>(MVG$87*$B101+SUM($F$8:$F$10)-((MVG$87*$B101+SUM($F$8:$F$10))/$F$11*$F$40)-($F$27*MVG$87/$D$7)-SUM($F$14:$F$26,$F$28:$F$33,$F$35:$F$36,$F$41))</f>
        <v>-533.82179022363027</v>
      </c>
      <c r="MVH88" s="294">
        <f>(MVH$87*$B101+SUM($F$8:$F$10)-((MVH$87*$B101+SUM($F$8:$F$10))/$F$11*$F$40)-($F$27*MVH$87/$D$7)-SUM($F$14:$F$26,$F$28:$F$33,$F$35:$F$36,$F$41))</f>
        <v>-533.82179022363027</v>
      </c>
      <c r="MVI88" s="294">
        <f>(MVI$87*$B101+SUM($F$8:$F$10)-((MVI$87*$B101+SUM($F$8:$F$10))/$F$11*$F$40)-($F$27*MVI$87/$D$7)-SUM($F$14:$F$26,$F$28:$F$33,$F$35:$F$36,$F$41))</f>
        <v>-533.82179022363027</v>
      </c>
      <c r="MVJ88" s="294">
        <f>(MVJ$87*$B101+SUM($F$8:$F$10)-((MVJ$87*$B101+SUM($F$8:$F$10))/$F$11*$F$40)-($F$27*MVJ$87/$D$7)-SUM($F$14:$F$26,$F$28:$F$33,$F$35:$F$36,$F$41))</f>
        <v>-533.82179022363027</v>
      </c>
      <c r="MVK88" s="294">
        <f>(MVK$87*$B101+SUM($F$8:$F$10)-((MVK$87*$B101+SUM($F$8:$F$10))/$F$11*$F$40)-($F$27*MVK$87/$D$7)-SUM($F$14:$F$26,$F$28:$F$33,$F$35:$F$36,$F$41))</f>
        <v>-533.82179022363027</v>
      </c>
      <c r="MVL88" s="294">
        <f>(MVL$87*$B101+SUM($F$8:$F$10)-((MVL$87*$B101+SUM($F$8:$F$10))/$F$11*$F$40)-($F$27*MVL$87/$D$7)-SUM($F$14:$F$26,$F$28:$F$33,$F$35:$F$36,$F$41))</f>
        <v>-533.82179022363027</v>
      </c>
      <c r="MVM88" s="294">
        <f>(MVM$87*$B101+SUM($F$8:$F$10)-((MVM$87*$B101+SUM($F$8:$F$10))/$F$11*$F$40)-($F$27*MVM$87/$D$7)-SUM($F$14:$F$26,$F$28:$F$33,$F$35:$F$36,$F$41))</f>
        <v>-533.82179022363027</v>
      </c>
      <c r="MVN88" s="294">
        <f>(MVN$87*$B101+SUM($F$8:$F$10)-((MVN$87*$B101+SUM($F$8:$F$10))/$F$11*$F$40)-($F$27*MVN$87/$D$7)-SUM($F$14:$F$26,$F$28:$F$33,$F$35:$F$36,$F$41))</f>
        <v>-533.82179022363027</v>
      </c>
      <c r="MVO88" s="294">
        <f>(MVO$87*$B101+SUM($F$8:$F$10)-((MVO$87*$B101+SUM($F$8:$F$10))/$F$11*$F$40)-($F$27*MVO$87/$D$7)-SUM($F$14:$F$26,$F$28:$F$33,$F$35:$F$36,$F$41))</f>
        <v>-533.82179022363027</v>
      </c>
      <c r="MVP88" s="294">
        <f>(MVP$87*$B101+SUM($F$8:$F$10)-((MVP$87*$B101+SUM($F$8:$F$10))/$F$11*$F$40)-($F$27*MVP$87/$D$7)-SUM($F$14:$F$26,$F$28:$F$33,$F$35:$F$36,$F$41))</f>
        <v>-533.82179022363027</v>
      </c>
      <c r="MVQ88" s="294">
        <f>(MVQ$87*$B101+SUM($F$8:$F$10)-((MVQ$87*$B101+SUM($F$8:$F$10))/$F$11*$F$40)-($F$27*MVQ$87/$D$7)-SUM($F$14:$F$26,$F$28:$F$33,$F$35:$F$36,$F$41))</f>
        <v>-533.82179022363027</v>
      </c>
      <c r="MVR88" s="294">
        <f>(MVR$87*$B101+SUM($F$8:$F$10)-((MVR$87*$B101+SUM($F$8:$F$10))/$F$11*$F$40)-($F$27*MVR$87/$D$7)-SUM($F$14:$F$26,$F$28:$F$33,$F$35:$F$36,$F$41))</f>
        <v>-533.82179022363027</v>
      </c>
      <c r="MVS88" s="294">
        <f>(MVS$87*$B101+SUM($F$8:$F$10)-((MVS$87*$B101+SUM($F$8:$F$10))/$F$11*$F$40)-($F$27*MVS$87/$D$7)-SUM($F$14:$F$26,$F$28:$F$33,$F$35:$F$36,$F$41))</f>
        <v>-533.82179022363027</v>
      </c>
      <c r="MVT88" s="294">
        <f>(MVT$87*$B101+SUM($F$8:$F$10)-((MVT$87*$B101+SUM($F$8:$F$10))/$F$11*$F$40)-($F$27*MVT$87/$D$7)-SUM($F$14:$F$26,$F$28:$F$33,$F$35:$F$36,$F$41))</f>
        <v>-533.82179022363027</v>
      </c>
      <c r="MVU88" s="294">
        <f>(MVU$87*$B101+SUM($F$8:$F$10)-((MVU$87*$B101+SUM($F$8:$F$10))/$F$11*$F$40)-($F$27*MVU$87/$D$7)-SUM($F$14:$F$26,$F$28:$F$33,$F$35:$F$36,$F$41))</f>
        <v>-533.82179022363027</v>
      </c>
      <c r="MVV88" s="294">
        <f>(MVV$87*$B101+SUM($F$8:$F$10)-((MVV$87*$B101+SUM($F$8:$F$10))/$F$11*$F$40)-($F$27*MVV$87/$D$7)-SUM($F$14:$F$26,$F$28:$F$33,$F$35:$F$36,$F$41))</f>
        <v>-533.82179022363027</v>
      </c>
      <c r="MVW88" s="294">
        <f>(MVW$87*$B101+SUM($F$8:$F$10)-((MVW$87*$B101+SUM($F$8:$F$10))/$F$11*$F$40)-($F$27*MVW$87/$D$7)-SUM($F$14:$F$26,$F$28:$F$33,$F$35:$F$36,$F$41))</f>
        <v>-533.82179022363027</v>
      </c>
      <c r="MVX88" s="294">
        <f>(MVX$87*$B101+SUM($F$8:$F$10)-((MVX$87*$B101+SUM($F$8:$F$10))/$F$11*$F$40)-($F$27*MVX$87/$D$7)-SUM($F$14:$F$26,$F$28:$F$33,$F$35:$F$36,$F$41))</f>
        <v>-533.82179022363027</v>
      </c>
      <c r="MVY88" s="294">
        <f>(MVY$87*$B101+SUM($F$8:$F$10)-((MVY$87*$B101+SUM($F$8:$F$10))/$F$11*$F$40)-($F$27*MVY$87/$D$7)-SUM($F$14:$F$26,$F$28:$F$33,$F$35:$F$36,$F$41))</f>
        <v>-533.82179022363027</v>
      </c>
      <c r="MVZ88" s="294">
        <f>(MVZ$87*$B101+SUM($F$8:$F$10)-((MVZ$87*$B101+SUM($F$8:$F$10))/$F$11*$F$40)-($F$27*MVZ$87/$D$7)-SUM($F$14:$F$26,$F$28:$F$33,$F$35:$F$36,$F$41))</f>
        <v>-533.82179022363027</v>
      </c>
      <c r="MWA88" s="294">
        <f>(MWA$87*$B101+SUM($F$8:$F$10)-((MWA$87*$B101+SUM($F$8:$F$10))/$F$11*$F$40)-($F$27*MWA$87/$D$7)-SUM($F$14:$F$26,$F$28:$F$33,$F$35:$F$36,$F$41))</f>
        <v>-533.82179022363027</v>
      </c>
      <c r="MWB88" s="294">
        <f>(MWB$87*$B101+SUM($F$8:$F$10)-((MWB$87*$B101+SUM($F$8:$F$10))/$F$11*$F$40)-($F$27*MWB$87/$D$7)-SUM($F$14:$F$26,$F$28:$F$33,$F$35:$F$36,$F$41))</f>
        <v>-533.82179022363027</v>
      </c>
      <c r="MWC88" s="294">
        <f>(MWC$87*$B101+SUM($F$8:$F$10)-((MWC$87*$B101+SUM($F$8:$F$10))/$F$11*$F$40)-($F$27*MWC$87/$D$7)-SUM($F$14:$F$26,$F$28:$F$33,$F$35:$F$36,$F$41))</f>
        <v>-533.82179022363027</v>
      </c>
      <c r="MWD88" s="294">
        <f>(MWD$87*$B101+SUM($F$8:$F$10)-((MWD$87*$B101+SUM($F$8:$F$10))/$F$11*$F$40)-($F$27*MWD$87/$D$7)-SUM($F$14:$F$26,$F$28:$F$33,$F$35:$F$36,$F$41))</f>
        <v>-533.82179022363027</v>
      </c>
      <c r="MWE88" s="294">
        <f>(MWE$87*$B101+SUM($F$8:$F$10)-((MWE$87*$B101+SUM($F$8:$F$10))/$F$11*$F$40)-($F$27*MWE$87/$D$7)-SUM($F$14:$F$26,$F$28:$F$33,$F$35:$F$36,$F$41))</f>
        <v>-533.82179022363027</v>
      </c>
      <c r="MWF88" s="294">
        <f>(MWF$87*$B101+SUM($F$8:$F$10)-((MWF$87*$B101+SUM($F$8:$F$10))/$F$11*$F$40)-($F$27*MWF$87/$D$7)-SUM($F$14:$F$26,$F$28:$F$33,$F$35:$F$36,$F$41))</f>
        <v>-533.82179022363027</v>
      </c>
      <c r="MWG88" s="294">
        <f>(MWG$87*$B101+SUM($F$8:$F$10)-((MWG$87*$B101+SUM($F$8:$F$10))/$F$11*$F$40)-($F$27*MWG$87/$D$7)-SUM($F$14:$F$26,$F$28:$F$33,$F$35:$F$36,$F$41))</f>
        <v>-533.82179022363027</v>
      </c>
      <c r="MWH88" s="294">
        <f>(MWH$87*$B101+SUM($F$8:$F$10)-((MWH$87*$B101+SUM($F$8:$F$10))/$F$11*$F$40)-($F$27*MWH$87/$D$7)-SUM($F$14:$F$26,$F$28:$F$33,$F$35:$F$36,$F$41))</f>
        <v>-533.82179022363027</v>
      </c>
      <c r="MWI88" s="294">
        <f>(MWI$87*$B101+SUM($F$8:$F$10)-((MWI$87*$B101+SUM($F$8:$F$10))/$F$11*$F$40)-($F$27*MWI$87/$D$7)-SUM($F$14:$F$26,$F$28:$F$33,$F$35:$F$36,$F$41))</f>
        <v>-533.82179022363027</v>
      </c>
      <c r="MWJ88" s="294">
        <f>(MWJ$87*$B101+SUM($F$8:$F$10)-((MWJ$87*$B101+SUM($F$8:$F$10))/$F$11*$F$40)-($F$27*MWJ$87/$D$7)-SUM($F$14:$F$26,$F$28:$F$33,$F$35:$F$36,$F$41))</f>
        <v>-533.82179022363027</v>
      </c>
      <c r="MWK88" s="294">
        <f>(MWK$87*$B101+SUM($F$8:$F$10)-((MWK$87*$B101+SUM($F$8:$F$10))/$F$11*$F$40)-($F$27*MWK$87/$D$7)-SUM($F$14:$F$26,$F$28:$F$33,$F$35:$F$36,$F$41))</f>
        <v>-533.82179022363027</v>
      </c>
      <c r="MWL88" s="294">
        <f>(MWL$87*$B101+SUM($F$8:$F$10)-((MWL$87*$B101+SUM($F$8:$F$10))/$F$11*$F$40)-($F$27*MWL$87/$D$7)-SUM($F$14:$F$26,$F$28:$F$33,$F$35:$F$36,$F$41))</f>
        <v>-533.82179022363027</v>
      </c>
      <c r="MWM88" s="294">
        <f>(MWM$87*$B101+SUM($F$8:$F$10)-((MWM$87*$B101+SUM($F$8:$F$10))/$F$11*$F$40)-($F$27*MWM$87/$D$7)-SUM($F$14:$F$26,$F$28:$F$33,$F$35:$F$36,$F$41))</f>
        <v>-533.82179022363027</v>
      </c>
      <c r="MWN88" s="294">
        <f>(MWN$87*$B101+SUM($F$8:$F$10)-((MWN$87*$B101+SUM($F$8:$F$10))/$F$11*$F$40)-($F$27*MWN$87/$D$7)-SUM($F$14:$F$26,$F$28:$F$33,$F$35:$F$36,$F$41))</f>
        <v>-533.82179022363027</v>
      </c>
      <c r="MWO88" s="294">
        <f>(MWO$87*$B101+SUM($F$8:$F$10)-((MWO$87*$B101+SUM($F$8:$F$10))/$F$11*$F$40)-($F$27*MWO$87/$D$7)-SUM($F$14:$F$26,$F$28:$F$33,$F$35:$F$36,$F$41))</f>
        <v>-533.82179022363027</v>
      </c>
      <c r="MWP88" s="294">
        <f>(MWP$87*$B101+SUM($F$8:$F$10)-((MWP$87*$B101+SUM($F$8:$F$10))/$F$11*$F$40)-($F$27*MWP$87/$D$7)-SUM($F$14:$F$26,$F$28:$F$33,$F$35:$F$36,$F$41))</f>
        <v>-533.82179022363027</v>
      </c>
      <c r="MWQ88" s="294">
        <f>(MWQ$87*$B101+SUM($F$8:$F$10)-((MWQ$87*$B101+SUM($F$8:$F$10))/$F$11*$F$40)-($F$27*MWQ$87/$D$7)-SUM($F$14:$F$26,$F$28:$F$33,$F$35:$F$36,$F$41))</f>
        <v>-533.82179022363027</v>
      </c>
      <c r="MWR88" s="294">
        <f>(MWR$87*$B101+SUM($F$8:$F$10)-((MWR$87*$B101+SUM($F$8:$F$10))/$F$11*$F$40)-($F$27*MWR$87/$D$7)-SUM($F$14:$F$26,$F$28:$F$33,$F$35:$F$36,$F$41))</f>
        <v>-533.82179022363027</v>
      </c>
      <c r="MWS88" s="294">
        <f>(MWS$87*$B101+SUM($F$8:$F$10)-((MWS$87*$B101+SUM($F$8:$F$10))/$F$11*$F$40)-($F$27*MWS$87/$D$7)-SUM($F$14:$F$26,$F$28:$F$33,$F$35:$F$36,$F$41))</f>
        <v>-533.82179022363027</v>
      </c>
      <c r="MWT88" s="294">
        <f>(MWT$87*$B101+SUM($F$8:$F$10)-((MWT$87*$B101+SUM($F$8:$F$10))/$F$11*$F$40)-($F$27*MWT$87/$D$7)-SUM($F$14:$F$26,$F$28:$F$33,$F$35:$F$36,$F$41))</f>
        <v>-533.82179022363027</v>
      </c>
      <c r="MWU88" s="294">
        <f>(MWU$87*$B101+SUM($F$8:$F$10)-((MWU$87*$B101+SUM($F$8:$F$10))/$F$11*$F$40)-($F$27*MWU$87/$D$7)-SUM($F$14:$F$26,$F$28:$F$33,$F$35:$F$36,$F$41))</f>
        <v>-533.82179022363027</v>
      </c>
      <c r="MWV88" s="294">
        <f>(MWV$87*$B101+SUM($F$8:$F$10)-((MWV$87*$B101+SUM($F$8:$F$10))/$F$11*$F$40)-($F$27*MWV$87/$D$7)-SUM($F$14:$F$26,$F$28:$F$33,$F$35:$F$36,$F$41))</f>
        <v>-533.82179022363027</v>
      </c>
      <c r="MWW88" s="294">
        <f>(MWW$87*$B101+SUM($F$8:$F$10)-((MWW$87*$B101+SUM($F$8:$F$10))/$F$11*$F$40)-($F$27*MWW$87/$D$7)-SUM($F$14:$F$26,$F$28:$F$33,$F$35:$F$36,$F$41))</f>
        <v>-533.82179022363027</v>
      </c>
      <c r="MWX88" s="294">
        <f>(MWX$87*$B101+SUM($F$8:$F$10)-((MWX$87*$B101+SUM($F$8:$F$10))/$F$11*$F$40)-($F$27*MWX$87/$D$7)-SUM($F$14:$F$26,$F$28:$F$33,$F$35:$F$36,$F$41))</f>
        <v>-533.82179022363027</v>
      </c>
      <c r="MWY88" s="294">
        <f>(MWY$87*$B101+SUM($F$8:$F$10)-((MWY$87*$B101+SUM($F$8:$F$10))/$F$11*$F$40)-($F$27*MWY$87/$D$7)-SUM($F$14:$F$26,$F$28:$F$33,$F$35:$F$36,$F$41))</f>
        <v>-533.82179022363027</v>
      </c>
      <c r="MWZ88" s="294">
        <f>(MWZ$87*$B101+SUM($F$8:$F$10)-((MWZ$87*$B101+SUM($F$8:$F$10))/$F$11*$F$40)-($F$27*MWZ$87/$D$7)-SUM($F$14:$F$26,$F$28:$F$33,$F$35:$F$36,$F$41))</f>
        <v>-533.82179022363027</v>
      </c>
      <c r="MXA88" s="294">
        <f>(MXA$87*$B101+SUM($F$8:$F$10)-((MXA$87*$B101+SUM($F$8:$F$10))/$F$11*$F$40)-($F$27*MXA$87/$D$7)-SUM($F$14:$F$26,$F$28:$F$33,$F$35:$F$36,$F$41))</f>
        <v>-533.82179022363027</v>
      </c>
      <c r="MXB88" s="294">
        <f>(MXB$87*$B101+SUM($F$8:$F$10)-((MXB$87*$B101+SUM($F$8:$F$10))/$F$11*$F$40)-($F$27*MXB$87/$D$7)-SUM($F$14:$F$26,$F$28:$F$33,$F$35:$F$36,$F$41))</f>
        <v>-533.82179022363027</v>
      </c>
      <c r="MXC88" s="294">
        <f>(MXC$87*$B101+SUM($F$8:$F$10)-((MXC$87*$B101+SUM($F$8:$F$10))/$F$11*$F$40)-($F$27*MXC$87/$D$7)-SUM($F$14:$F$26,$F$28:$F$33,$F$35:$F$36,$F$41))</f>
        <v>-533.82179022363027</v>
      </c>
      <c r="MXD88" s="294">
        <f>(MXD$87*$B101+SUM($F$8:$F$10)-((MXD$87*$B101+SUM($F$8:$F$10))/$F$11*$F$40)-($F$27*MXD$87/$D$7)-SUM($F$14:$F$26,$F$28:$F$33,$F$35:$F$36,$F$41))</f>
        <v>-533.82179022363027</v>
      </c>
      <c r="MXE88" s="294">
        <f>(MXE$87*$B101+SUM($F$8:$F$10)-((MXE$87*$B101+SUM($F$8:$F$10))/$F$11*$F$40)-($F$27*MXE$87/$D$7)-SUM($F$14:$F$26,$F$28:$F$33,$F$35:$F$36,$F$41))</f>
        <v>-533.82179022363027</v>
      </c>
      <c r="MXF88" s="294">
        <f>(MXF$87*$B101+SUM($F$8:$F$10)-((MXF$87*$B101+SUM($F$8:$F$10))/$F$11*$F$40)-($F$27*MXF$87/$D$7)-SUM($F$14:$F$26,$F$28:$F$33,$F$35:$F$36,$F$41))</f>
        <v>-533.82179022363027</v>
      </c>
      <c r="MXG88" s="294">
        <f>(MXG$87*$B101+SUM($F$8:$F$10)-((MXG$87*$B101+SUM($F$8:$F$10))/$F$11*$F$40)-($F$27*MXG$87/$D$7)-SUM($F$14:$F$26,$F$28:$F$33,$F$35:$F$36,$F$41))</f>
        <v>-533.82179022363027</v>
      </c>
      <c r="MXH88" s="294">
        <f>(MXH$87*$B101+SUM($F$8:$F$10)-((MXH$87*$B101+SUM($F$8:$F$10))/$F$11*$F$40)-($F$27*MXH$87/$D$7)-SUM($F$14:$F$26,$F$28:$F$33,$F$35:$F$36,$F$41))</f>
        <v>-533.82179022363027</v>
      </c>
      <c r="MXI88" s="294">
        <f>(MXI$87*$B101+SUM($F$8:$F$10)-((MXI$87*$B101+SUM($F$8:$F$10))/$F$11*$F$40)-($F$27*MXI$87/$D$7)-SUM($F$14:$F$26,$F$28:$F$33,$F$35:$F$36,$F$41))</f>
        <v>-533.82179022363027</v>
      </c>
      <c r="MXJ88" s="294">
        <f>(MXJ$87*$B101+SUM($F$8:$F$10)-((MXJ$87*$B101+SUM($F$8:$F$10))/$F$11*$F$40)-($F$27*MXJ$87/$D$7)-SUM($F$14:$F$26,$F$28:$F$33,$F$35:$F$36,$F$41))</f>
        <v>-533.82179022363027</v>
      </c>
      <c r="MXK88" s="294">
        <f>(MXK$87*$B101+SUM($F$8:$F$10)-((MXK$87*$B101+SUM($F$8:$F$10))/$F$11*$F$40)-($F$27*MXK$87/$D$7)-SUM($F$14:$F$26,$F$28:$F$33,$F$35:$F$36,$F$41))</f>
        <v>-533.82179022363027</v>
      </c>
      <c r="MXL88" s="294">
        <f>(MXL$87*$B101+SUM($F$8:$F$10)-((MXL$87*$B101+SUM($F$8:$F$10))/$F$11*$F$40)-($F$27*MXL$87/$D$7)-SUM($F$14:$F$26,$F$28:$F$33,$F$35:$F$36,$F$41))</f>
        <v>-533.82179022363027</v>
      </c>
      <c r="MXM88" s="294">
        <f>(MXM$87*$B101+SUM($F$8:$F$10)-((MXM$87*$B101+SUM($F$8:$F$10))/$F$11*$F$40)-($F$27*MXM$87/$D$7)-SUM($F$14:$F$26,$F$28:$F$33,$F$35:$F$36,$F$41))</f>
        <v>-533.82179022363027</v>
      </c>
      <c r="MXN88" s="294">
        <f>(MXN$87*$B101+SUM($F$8:$F$10)-((MXN$87*$B101+SUM($F$8:$F$10))/$F$11*$F$40)-($F$27*MXN$87/$D$7)-SUM($F$14:$F$26,$F$28:$F$33,$F$35:$F$36,$F$41))</f>
        <v>-533.82179022363027</v>
      </c>
      <c r="MXO88" s="294">
        <f>(MXO$87*$B101+SUM($F$8:$F$10)-((MXO$87*$B101+SUM($F$8:$F$10))/$F$11*$F$40)-($F$27*MXO$87/$D$7)-SUM($F$14:$F$26,$F$28:$F$33,$F$35:$F$36,$F$41))</f>
        <v>-533.82179022363027</v>
      </c>
      <c r="MXP88" s="294">
        <f>(MXP$87*$B101+SUM($F$8:$F$10)-((MXP$87*$B101+SUM($F$8:$F$10))/$F$11*$F$40)-($F$27*MXP$87/$D$7)-SUM($F$14:$F$26,$F$28:$F$33,$F$35:$F$36,$F$41))</f>
        <v>-533.82179022363027</v>
      </c>
      <c r="MXQ88" s="294">
        <f>(MXQ$87*$B101+SUM($F$8:$F$10)-((MXQ$87*$B101+SUM($F$8:$F$10))/$F$11*$F$40)-($F$27*MXQ$87/$D$7)-SUM($F$14:$F$26,$F$28:$F$33,$F$35:$F$36,$F$41))</f>
        <v>-533.82179022363027</v>
      </c>
      <c r="MXR88" s="294">
        <f>(MXR$87*$B101+SUM($F$8:$F$10)-((MXR$87*$B101+SUM($F$8:$F$10))/$F$11*$F$40)-($F$27*MXR$87/$D$7)-SUM($F$14:$F$26,$F$28:$F$33,$F$35:$F$36,$F$41))</f>
        <v>-533.82179022363027</v>
      </c>
      <c r="MXS88" s="294">
        <f>(MXS$87*$B101+SUM($F$8:$F$10)-((MXS$87*$B101+SUM($F$8:$F$10))/$F$11*$F$40)-($F$27*MXS$87/$D$7)-SUM($F$14:$F$26,$F$28:$F$33,$F$35:$F$36,$F$41))</f>
        <v>-533.82179022363027</v>
      </c>
      <c r="MXT88" s="294">
        <f>(MXT$87*$B101+SUM($F$8:$F$10)-((MXT$87*$B101+SUM($F$8:$F$10))/$F$11*$F$40)-($F$27*MXT$87/$D$7)-SUM($F$14:$F$26,$F$28:$F$33,$F$35:$F$36,$F$41))</f>
        <v>-533.82179022363027</v>
      </c>
      <c r="MXU88" s="294">
        <f>(MXU$87*$B101+SUM($F$8:$F$10)-((MXU$87*$B101+SUM($F$8:$F$10))/$F$11*$F$40)-($F$27*MXU$87/$D$7)-SUM($F$14:$F$26,$F$28:$F$33,$F$35:$F$36,$F$41))</f>
        <v>-533.82179022363027</v>
      </c>
      <c r="MXV88" s="294">
        <f>(MXV$87*$B101+SUM($F$8:$F$10)-((MXV$87*$B101+SUM($F$8:$F$10))/$F$11*$F$40)-($F$27*MXV$87/$D$7)-SUM($F$14:$F$26,$F$28:$F$33,$F$35:$F$36,$F$41))</f>
        <v>-533.82179022363027</v>
      </c>
      <c r="MXW88" s="294">
        <f>(MXW$87*$B101+SUM($F$8:$F$10)-((MXW$87*$B101+SUM($F$8:$F$10))/$F$11*$F$40)-($F$27*MXW$87/$D$7)-SUM($F$14:$F$26,$F$28:$F$33,$F$35:$F$36,$F$41))</f>
        <v>-533.82179022363027</v>
      </c>
      <c r="MXX88" s="294">
        <f>(MXX$87*$B101+SUM($F$8:$F$10)-((MXX$87*$B101+SUM($F$8:$F$10))/$F$11*$F$40)-($F$27*MXX$87/$D$7)-SUM($F$14:$F$26,$F$28:$F$33,$F$35:$F$36,$F$41))</f>
        <v>-533.82179022363027</v>
      </c>
      <c r="MXY88" s="294">
        <f>(MXY$87*$B101+SUM($F$8:$F$10)-((MXY$87*$B101+SUM($F$8:$F$10))/$F$11*$F$40)-($F$27*MXY$87/$D$7)-SUM($F$14:$F$26,$F$28:$F$33,$F$35:$F$36,$F$41))</f>
        <v>-533.82179022363027</v>
      </c>
      <c r="MXZ88" s="294">
        <f>(MXZ$87*$B101+SUM($F$8:$F$10)-((MXZ$87*$B101+SUM($F$8:$F$10))/$F$11*$F$40)-($F$27*MXZ$87/$D$7)-SUM($F$14:$F$26,$F$28:$F$33,$F$35:$F$36,$F$41))</f>
        <v>-533.82179022363027</v>
      </c>
      <c r="MYA88" s="294">
        <f>(MYA$87*$B101+SUM($F$8:$F$10)-((MYA$87*$B101+SUM($F$8:$F$10))/$F$11*$F$40)-($F$27*MYA$87/$D$7)-SUM($F$14:$F$26,$F$28:$F$33,$F$35:$F$36,$F$41))</f>
        <v>-533.82179022363027</v>
      </c>
      <c r="MYB88" s="294">
        <f>(MYB$87*$B101+SUM($F$8:$F$10)-((MYB$87*$B101+SUM($F$8:$F$10))/$F$11*$F$40)-($F$27*MYB$87/$D$7)-SUM($F$14:$F$26,$F$28:$F$33,$F$35:$F$36,$F$41))</f>
        <v>-533.82179022363027</v>
      </c>
      <c r="MYC88" s="294">
        <f>(MYC$87*$B101+SUM($F$8:$F$10)-((MYC$87*$B101+SUM($F$8:$F$10))/$F$11*$F$40)-($F$27*MYC$87/$D$7)-SUM($F$14:$F$26,$F$28:$F$33,$F$35:$F$36,$F$41))</f>
        <v>-533.82179022363027</v>
      </c>
      <c r="MYD88" s="294">
        <f>(MYD$87*$B101+SUM($F$8:$F$10)-((MYD$87*$B101+SUM($F$8:$F$10))/$F$11*$F$40)-($F$27*MYD$87/$D$7)-SUM($F$14:$F$26,$F$28:$F$33,$F$35:$F$36,$F$41))</f>
        <v>-533.82179022363027</v>
      </c>
      <c r="MYE88" s="294">
        <f>(MYE$87*$B101+SUM($F$8:$F$10)-((MYE$87*$B101+SUM($F$8:$F$10))/$F$11*$F$40)-($F$27*MYE$87/$D$7)-SUM($F$14:$F$26,$F$28:$F$33,$F$35:$F$36,$F$41))</f>
        <v>-533.82179022363027</v>
      </c>
      <c r="MYF88" s="294">
        <f>(MYF$87*$B101+SUM($F$8:$F$10)-((MYF$87*$B101+SUM($F$8:$F$10))/$F$11*$F$40)-($F$27*MYF$87/$D$7)-SUM($F$14:$F$26,$F$28:$F$33,$F$35:$F$36,$F$41))</f>
        <v>-533.82179022363027</v>
      </c>
      <c r="MYG88" s="294">
        <f>(MYG$87*$B101+SUM($F$8:$F$10)-((MYG$87*$B101+SUM($F$8:$F$10))/$F$11*$F$40)-($F$27*MYG$87/$D$7)-SUM($F$14:$F$26,$F$28:$F$33,$F$35:$F$36,$F$41))</f>
        <v>-533.82179022363027</v>
      </c>
      <c r="MYH88" s="294">
        <f>(MYH$87*$B101+SUM($F$8:$F$10)-((MYH$87*$B101+SUM($F$8:$F$10))/$F$11*$F$40)-($F$27*MYH$87/$D$7)-SUM($F$14:$F$26,$F$28:$F$33,$F$35:$F$36,$F$41))</f>
        <v>-533.82179022363027</v>
      </c>
      <c r="MYI88" s="294">
        <f>(MYI$87*$B101+SUM($F$8:$F$10)-((MYI$87*$B101+SUM($F$8:$F$10))/$F$11*$F$40)-($F$27*MYI$87/$D$7)-SUM($F$14:$F$26,$F$28:$F$33,$F$35:$F$36,$F$41))</f>
        <v>-533.82179022363027</v>
      </c>
      <c r="MYJ88" s="294">
        <f>(MYJ$87*$B101+SUM($F$8:$F$10)-((MYJ$87*$B101+SUM($F$8:$F$10))/$F$11*$F$40)-($F$27*MYJ$87/$D$7)-SUM($F$14:$F$26,$F$28:$F$33,$F$35:$F$36,$F$41))</f>
        <v>-533.82179022363027</v>
      </c>
      <c r="MYK88" s="294">
        <f>(MYK$87*$B101+SUM($F$8:$F$10)-((MYK$87*$B101+SUM($F$8:$F$10))/$F$11*$F$40)-($F$27*MYK$87/$D$7)-SUM($F$14:$F$26,$F$28:$F$33,$F$35:$F$36,$F$41))</f>
        <v>-533.82179022363027</v>
      </c>
      <c r="MYL88" s="294">
        <f>(MYL$87*$B101+SUM($F$8:$F$10)-((MYL$87*$B101+SUM($F$8:$F$10))/$F$11*$F$40)-($F$27*MYL$87/$D$7)-SUM($F$14:$F$26,$F$28:$F$33,$F$35:$F$36,$F$41))</f>
        <v>-533.82179022363027</v>
      </c>
      <c r="MYM88" s="294">
        <f>(MYM$87*$B101+SUM($F$8:$F$10)-((MYM$87*$B101+SUM($F$8:$F$10))/$F$11*$F$40)-($F$27*MYM$87/$D$7)-SUM($F$14:$F$26,$F$28:$F$33,$F$35:$F$36,$F$41))</f>
        <v>-533.82179022363027</v>
      </c>
      <c r="MYN88" s="294">
        <f>(MYN$87*$B101+SUM($F$8:$F$10)-((MYN$87*$B101+SUM($F$8:$F$10))/$F$11*$F$40)-($F$27*MYN$87/$D$7)-SUM($F$14:$F$26,$F$28:$F$33,$F$35:$F$36,$F$41))</f>
        <v>-533.82179022363027</v>
      </c>
      <c r="MYO88" s="294">
        <f>(MYO$87*$B101+SUM($F$8:$F$10)-((MYO$87*$B101+SUM($F$8:$F$10))/$F$11*$F$40)-($F$27*MYO$87/$D$7)-SUM($F$14:$F$26,$F$28:$F$33,$F$35:$F$36,$F$41))</f>
        <v>-533.82179022363027</v>
      </c>
      <c r="MYP88" s="294">
        <f>(MYP$87*$B101+SUM($F$8:$F$10)-((MYP$87*$B101+SUM($F$8:$F$10))/$F$11*$F$40)-($F$27*MYP$87/$D$7)-SUM($F$14:$F$26,$F$28:$F$33,$F$35:$F$36,$F$41))</f>
        <v>-533.82179022363027</v>
      </c>
      <c r="MYQ88" s="294">
        <f>(MYQ$87*$B101+SUM($F$8:$F$10)-((MYQ$87*$B101+SUM($F$8:$F$10))/$F$11*$F$40)-($F$27*MYQ$87/$D$7)-SUM($F$14:$F$26,$F$28:$F$33,$F$35:$F$36,$F$41))</f>
        <v>-533.82179022363027</v>
      </c>
      <c r="MYR88" s="294">
        <f>(MYR$87*$B101+SUM($F$8:$F$10)-((MYR$87*$B101+SUM($F$8:$F$10))/$F$11*$F$40)-($F$27*MYR$87/$D$7)-SUM($F$14:$F$26,$F$28:$F$33,$F$35:$F$36,$F$41))</f>
        <v>-533.82179022363027</v>
      </c>
      <c r="MYS88" s="294">
        <f>(MYS$87*$B101+SUM($F$8:$F$10)-((MYS$87*$B101+SUM($F$8:$F$10))/$F$11*$F$40)-($F$27*MYS$87/$D$7)-SUM($F$14:$F$26,$F$28:$F$33,$F$35:$F$36,$F$41))</f>
        <v>-533.82179022363027</v>
      </c>
      <c r="MYT88" s="294">
        <f>(MYT$87*$B101+SUM($F$8:$F$10)-((MYT$87*$B101+SUM($F$8:$F$10))/$F$11*$F$40)-($F$27*MYT$87/$D$7)-SUM($F$14:$F$26,$F$28:$F$33,$F$35:$F$36,$F$41))</f>
        <v>-533.82179022363027</v>
      </c>
      <c r="MYU88" s="294">
        <f>(MYU$87*$B101+SUM($F$8:$F$10)-((MYU$87*$B101+SUM($F$8:$F$10))/$F$11*$F$40)-($F$27*MYU$87/$D$7)-SUM($F$14:$F$26,$F$28:$F$33,$F$35:$F$36,$F$41))</f>
        <v>-533.82179022363027</v>
      </c>
      <c r="MYV88" s="294">
        <f>(MYV$87*$B101+SUM($F$8:$F$10)-((MYV$87*$B101+SUM($F$8:$F$10))/$F$11*$F$40)-($F$27*MYV$87/$D$7)-SUM($F$14:$F$26,$F$28:$F$33,$F$35:$F$36,$F$41))</f>
        <v>-533.82179022363027</v>
      </c>
      <c r="MYW88" s="294">
        <f>(MYW$87*$B101+SUM($F$8:$F$10)-((MYW$87*$B101+SUM($F$8:$F$10))/$F$11*$F$40)-($F$27*MYW$87/$D$7)-SUM($F$14:$F$26,$F$28:$F$33,$F$35:$F$36,$F$41))</f>
        <v>-533.82179022363027</v>
      </c>
      <c r="MYX88" s="294">
        <f>(MYX$87*$B101+SUM($F$8:$F$10)-((MYX$87*$B101+SUM($F$8:$F$10))/$F$11*$F$40)-($F$27*MYX$87/$D$7)-SUM($F$14:$F$26,$F$28:$F$33,$F$35:$F$36,$F$41))</f>
        <v>-533.82179022363027</v>
      </c>
      <c r="MYY88" s="294">
        <f>(MYY$87*$B101+SUM($F$8:$F$10)-((MYY$87*$B101+SUM($F$8:$F$10))/$F$11*$F$40)-($F$27*MYY$87/$D$7)-SUM($F$14:$F$26,$F$28:$F$33,$F$35:$F$36,$F$41))</f>
        <v>-533.82179022363027</v>
      </c>
      <c r="MYZ88" s="294">
        <f>(MYZ$87*$B101+SUM($F$8:$F$10)-((MYZ$87*$B101+SUM($F$8:$F$10))/$F$11*$F$40)-($F$27*MYZ$87/$D$7)-SUM($F$14:$F$26,$F$28:$F$33,$F$35:$F$36,$F$41))</f>
        <v>-533.82179022363027</v>
      </c>
      <c r="MZA88" s="294">
        <f>(MZA$87*$B101+SUM($F$8:$F$10)-((MZA$87*$B101+SUM($F$8:$F$10))/$F$11*$F$40)-($F$27*MZA$87/$D$7)-SUM($F$14:$F$26,$F$28:$F$33,$F$35:$F$36,$F$41))</f>
        <v>-533.82179022363027</v>
      </c>
      <c r="MZB88" s="294">
        <f>(MZB$87*$B101+SUM($F$8:$F$10)-((MZB$87*$B101+SUM($F$8:$F$10))/$F$11*$F$40)-($F$27*MZB$87/$D$7)-SUM($F$14:$F$26,$F$28:$F$33,$F$35:$F$36,$F$41))</f>
        <v>-533.82179022363027</v>
      </c>
      <c r="MZC88" s="294">
        <f>(MZC$87*$B101+SUM($F$8:$F$10)-((MZC$87*$B101+SUM($F$8:$F$10))/$F$11*$F$40)-($F$27*MZC$87/$D$7)-SUM($F$14:$F$26,$F$28:$F$33,$F$35:$F$36,$F$41))</f>
        <v>-533.82179022363027</v>
      </c>
      <c r="MZD88" s="294">
        <f>(MZD$87*$B101+SUM($F$8:$F$10)-((MZD$87*$B101+SUM($F$8:$F$10))/$F$11*$F$40)-($F$27*MZD$87/$D$7)-SUM($F$14:$F$26,$F$28:$F$33,$F$35:$F$36,$F$41))</f>
        <v>-533.82179022363027</v>
      </c>
      <c r="MZE88" s="294">
        <f>(MZE$87*$B101+SUM($F$8:$F$10)-((MZE$87*$B101+SUM($F$8:$F$10))/$F$11*$F$40)-($F$27*MZE$87/$D$7)-SUM($F$14:$F$26,$F$28:$F$33,$F$35:$F$36,$F$41))</f>
        <v>-533.82179022363027</v>
      </c>
      <c r="MZF88" s="294">
        <f>(MZF$87*$B101+SUM($F$8:$F$10)-((MZF$87*$B101+SUM($F$8:$F$10))/$F$11*$F$40)-($F$27*MZF$87/$D$7)-SUM($F$14:$F$26,$F$28:$F$33,$F$35:$F$36,$F$41))</f>
        <v>-533.82179022363027</v>
      </c>
      <c r="MZG88" s="294">
        <f>(MZG$87*$B101+SUM($F$8:$F$10)-((MZG$87*$B101+SUM($F$8:$F$10))/$F$11*$F$40)-($F$27*MZG$87/$D$7)-SUM($F$14:$F$26,$F$28:$F$33,$F$35:$F$36,$F$41))</f>
        <v>-533.82179022363027</v>
      </c>
      <c r="MZH88" s="294">
        <f>(MZH$87*$B101+SUM($F$8:$F$10)-((MZH$87*$B101+SUM($F$8:$F$10))/$F$11*$F$40)-($F$27*MZH$87/$D$7)-SUM($F$14:$F$26,$F$28:$F$33,$F$35:$F$36,$F$41))</f>
        <v>-533.82179022363027</v>
      </c>
      <c r="MZI88" s="294">
        <f>(MZI$87*$B101+SUM($F$8:$F$10)-((MZI$87*$B101+SUM($F$8:$F$10))/$F$11*$F$40)-($F$27*MZI$87/$D$7)-SUM($F$14:$F$26,$F$28:$F$33,$F$35:$F$36,$F$41))</f>
        <v>-533.82179022363027</v>
      </c>
      <c r="MZJ88" s="294">
        <f>(MZJ$87*$B101+SUM($F$8:$F$10)-((MZJ$87*$B101+SUM($F$8:$F$10))/$F$11*$F$40)-($F$27*MZJ$87/$D$7)-SUM($F$14:$F$26,$F$28:$F$33,$F$35:$F$36,$F$41))</f>
        <v>-533.82179022363027</v>
      </c>
      <c r="MZK88" s="294">
        <f>(MZK$87*$B101+SUM($F$8:$F$10)-((MZK$87*$B101+SUM($F$8:$F$10))/$F$11*$F$40)-($F$27*MZK$87/$D$7)-SUM($F$14:$F$26,$F$28:$F$33,$F$35:$F$36,$F$41))</f>
        <v>-533.82179022363027</v>
      </c>
      <c r="MZL88" s="294">
        <f>(MZL$87*$B101+SUM($F$8:$F$10)-((MZL$87*$B101+SUM($F$8:$F$10))/$F$11*$F$40)-($F$27*MZL$87/$D$7)-SUM($F$14:$F$26,$F$28:$F$33,$F$35:$F$36,$F$41))</f>
        <v>-533.82179022363027</v>
      </c>
      <c r="MZM88" s="294">
        <f>(MZM$87*$B101+SUM($F$8:$F$10)-((MZM$87*$B101+SUM($F$8:$F$10))/$F$11*$F$40)-($F$27*MZM$87/$D$7)-SUM($F$14:$F$26,$F$28:$F$33,$F$35:$F$36,$F$41))</f>
        <v>-533.82179022363027</v>
      </c>
      <c r="MZN88" s="294">
        <f>(MZN$87*$B101+SUM($F$8:$F$10)-((MZN$87*$B101+SUM($F$8:$F$10))/$F$11*$F$40)-($F$27*MZN$87/$D$7)-SUM($F$14:$F$26,$F$28:$F$33,$F$35:$F$36,$F$41))</f>
        <v>-533.82179022363027</v>
      </c>
      <c r="MZO88" s="294">
        <f>(MZO$87*$B101+SUM($F$8:$F$10)-((MZO$87*$B101+SUM($F$8:$F$10))/$F$11*$F$40)-($F$27*MZO$87/$D$7)-SUM($F$14:$F$26,$F$28:$F$33,$F$35:$F$36,$F$41))</f>
        <v>-533.82179022363027</v>
      </c>
      <c r="MZP88" s="294">
        <f>(MZP$87*$B101+SUM($F$8:$F$10)-((MZP$87*$B101+SUM($F$8:$F$10))/$F$11*$F$40)-($F$27*MZP$87/$D$7)-SUM($F$14:$F$26,$F$28:$F$33,$F$35:$F$36,$F$41))</f>
        <v>-533.82179022363027</v>
      </c>
      <c r="MZQ88" s="294">
        <f>(MZQ$87*$B101+SUM($F$8:$F$10)-((MZQ$87*$B101+SUM($F$8:$F$10))/$F$11*$F$40)-($F$27*MZQ$87/$D$7)-SUM($F$14:$F$26,$F$28:$F$33,$F$35:$F$36,$F$41))</f>
        <v>-533.82179022363027</v>
      </c>
      <c r="MZR88" s="294">
        <f>(MZR$87*$B101+SUM($F$8:$F$10)-((MZR$87*$B101+SUM($F$8:$F$10))/$F$11*$F$40)-($F$27*MZR$87/$D$7)-SUM($F$14:$F$26,$F$28:$F$33,$F$35:$F$36,$F$41))</f>
        <v>-533.82179022363027</v>
      </c>
      <c r="MZS88" s="294">
        <f>(MZS$87*$B101+SUM($F$8:$F$10)-((MZS$87*$B101+SUM($F$8:$F$10))/$F$11*$F$40)-($F$27*MZS$87/$D$7)-SUM($F$14:$F$26,$F$28:$F$33,$F$35:$F$36,$F$41))</f>
        <v>-533.82179022363027</v>
      </c>
      <c r="MZT88" s="294">
        <f>(MZT$87*$B101+SUM($F$8:$F$10)-((MZT$87*$B101+SUM($F$8:$F$10))/$F$11*$F$40)-($F$27*MZT$87/$D$7)-SUM($F$14:$F$26,$F$28:$F$33,$F$35:$F$36,$F$41))</f>
        <v>-533.82179022363027</v>
      </c>
      <c r="MZU88" s="294">
        <f>(MZU$87*$B101+SUM($F$8:$F$10)-((MZU$87*$B101+SUM($F$8:$F$10))/$F$11*$F$40)-($F$27*MZU$87/$D$7)-SUM($F$14:$F$26,$F$28:$F$33,$F$35:$F$36,$F$41))</f>
        <v>-533.82179022363027</v>
      </c>
      <c r="MZV88" s="294">
        <f>(MZV$87*$B101+SUM($F$8:$F$10)-((MZV$87*$B101+SUM($F$8:$F$10))/$F$11*$F$40)-($F$27*MZV$87/$D$7)-SUM($F$14:$F$26,$F$28:$F$33,$F$35:$F$36,$F$41))</f>
        <v>-533.82179022363027</v>
      </c>
      <c r="MZW88" s="294">
        <f>(MZW$87*$B101+SUM($F$8:$F$10)-((MZW$87*$B101+SUM($F$8:$F$10))/$F$11*$F$40)-($F$27*MZW$87/$D$7)-SUM($F$14:$F$26,$F$28:$F$33,$F$35:$F$36,$F$41))</f>
        <v>-533.82179022363027</v>
      </c>
      <c r="MZX88" s="294">
        <f>(MZX$87*$B101+SUM($F$8:$F$10)-((MZX$87*$B101+SUM($F$8:$F$10))/$F$11*$F$40)-($F$27*MZX$87/$D$7)-SUM($F$14:$F$26,$F$28:$F$33,$F$35:$F$36,$F$41))</f>
        <v>-533.82179022363027</v>
      </c>
      <c r="MZY88" s="294">
        <f>(MZY$87*$B101+SUM($F$8:$F$10)-((MZY$87*$B101+SUM($F$8:$F$10))/$F$11*$F$40)-($F$27*MZY$87/$D$7)-SUM($F$14:$F$26,$F$28:$F$33,$F$35:$F$36,$F$41))</f>
        <v>-533.82179022363027</v>
      </c>
      <c r="MZZ88" s="294">
        <f>(MZZ$87*$B101+SUM($F$8:$F$10)-((MZZ$87*$B101+SUM($F$8:$F$10))/$F$11*$F$40)-($F$27*MZZ$87/$D$7)-SUM($F$14:$F$26,$F$28:$F$33,$F$35:$F$36,$F$41))</f>
        <v>-533.82179022363027</v>
      </c>
      <c r="NAA88" s="294">
        <f>(NAA$87*$B101+SUM($F$8:$F$10)-((NAA$87*$B101+SUM($F$8:$F$10))/$F$11*$F$40)-($F$27*NAA$87/$D$7)-SUM($F$14:$F$26,$F$28:$F$33,$F$35:$F$36,$F$41))</f>
        <v>-533.82179022363027</v>
      </c>
      <c r="NAB88" s="294">
        <f>(NAB$87*$B101+SUM($F$8:$F$10)-((NAB$87*$B101+SUM($F$8:$F$10))/$F$11*$F$40)-($F$27*NAB$87/$D$7)-SUM($F$14:$F$26,$F$28:$F$33,$F$35:$F$36,$F$41))</f>
        <v>-533.82179022363027</v>
      </c>
      <c r="NAC88" s="294">
        <f>(NAC$87*$B101+SUM($F$8:$F$10)-((NAC$87*$B101+SUM($F$8:$F$10))/$F$11*$F$40)-($F$27*NAC$87/$D$7)-SUM($F$14:$F$26,$F$28:$F$33,$F$35:$F$36,$F$41))</f>
        <v>-533.82179022363027</v>
      </c>
      <c r="NAD88" s="294">
        <f>(NAD$87*$B101+SUM($F$8:$F$10)-((NAD$87*$B101+SUM($F$8:$F$10))/$F$11*$F$40)-($F$27*NAD$87/$D$7)-SUM($F$14:$F$26,$F$28:$F$33,$F$35:$F$36,$F$41))</f>
        <v>-533.82179022363027</v>
      </c>
      <c r="NAE88" s="294">
        <f>(NAE$87*$B101+SUM($F$8:$F$10)-((NAE$87*$B101+SUM($F$8:$F$10))/$F$11*$F$40)-($F$27*NAE$87/$D$7)-SUM($F$14:$F$26,$F$28:$F$33,$F$35:$F$36,$F$41))</f>
        <v>-533.82179022363027</v>
      </c>
      <c r="NAF88" s="294">
        <f>(NAF$87*$B101+SUM($F$8:$F$10)-((NAF$87*$B101+SUM($F$8:$F$10))/$F$11*$F$40)-($F$27*NAF$87/$D$7)-SUM($F$14:$F$26,$F$28:$F$33,$F$35:$F$36,$F$41))</f>
        <v>-533.82179022363027</v>
      </c>
      <c r="NAG88" s="294">
        <f>(NAG$87*$B101+SUM($F$8:$F$10)-((NAG$87*$B101+SUM($F$8:$F$10))/$F$11*$F$40)-($F$27*NAG$87/$D$7)-SUM($F$14:$F$26,$F$28:$F$33,$F$35:$F$36,$F$41))</f>
        <v>-533.82179022363027</v>
      </c>
      <c r="NAH88" s="294">
        <f>(NAH$87*$B101+SUM($F$8:$F$10)-((NAH$87*$B101+SUM($F$8:$F$10))/$F$11*$F$40)-($F$27*NAH$87/$D$7)-SUM($F$14:$F$26,$F$28:$F$33,$F$35:$F$36,$F$41))</f>
        <v>-533.82179022363027</v>
      </c>
      <c r="NAI88" s="294">
        <f>(NAI$87*$B101+SUM($F$8:$F$10)-((NAI$87*$B101+SUM($F$8:$F$10))/$F$11*$F$40)-($F$27*NAI$87/$D$7)-SUM($F$14:$F$26,$F$28:$F$33,$F$35:$F$36,$F$41))</f>
        <v>-533.82179022363027</v>
      </c>
      <c r="NAJ88" s="294">
        <f>(NAJ$87*$B101+SUM($F$8:$F$10)-((NAJ$87*$B101+SUM($F$8:$F$10))/$F$11*$F$40)-($F$27*NAJ$87/$D$7)-SUM($F$14:$F$26,$F$28:$F$33,$F$35:$F$36,$F$41))</f>
        <v>-533.82179022363027</v>
      </c>
      <c r="NAK88" s="294">
        <f>(NAK$87*$B101+SUM($F$8:$F$10)-((NAK$87*$B101+SUM($F$8:$F$10))/$F$11*$F$40)-($F$27*NAK$87/$D$7)-SUM($F$14:$F$26,$F$28:$F$33,$F$35:$F$36,$F$41))</f>
        <v>-533.82179022363027</v>
      </c>
      <c r="NAL88" s="294">
        <f>(NAL$87*$B101+SUM($F$8:$F$10)-((NAL$87*$B101+SUM($F$8:$F$10))/$F$11*$F$40)-($F$27*NAL$87/$D$7)-SUM($F$14:$F$26,$F$28:$F$33,$F$35:$F$36,$F$41))</f>
        <v>-533.82179022363027</v>
      </c>
      <c r="NAM88" s="294">
        <f>(NAM$87*$B101+SUM($F$8:$F$10)-((NAM$87*$B101+SUM($F$8:$F$10))/$F$11*$F$40)-($F$27*NAM$87/$D$7)-SUM($F$14:$F$26,$F$28:$F$33,$F$35:$F$36,$F$41))</f>
        <v>-533.82179022363027</v>
      </c>
      <c r="NAN88" s="294">
        <f>(NAN$87*$B101+SUM($F$8:$F$10)-((NAN$87*$B101+SUM($F$8:$F$10))/$F$11*$F$40)-($F$27*NAN$87/$D$7)-SUM($F$14:$F$26,$F$28:$F$33,$F$35:$F$36,$F$41))</f>
        <v>-533.82179022363027</v>
      </c>
      <c r="NAO88" s="294">
        <f>(NAO$87*$B101+SUM($F$8:$F$10)-((NAO$87*$B101+SUM($F$8:$F$10))/$F$11*$F$40)-($F$27*NAO$87/$D$7)-SUM($F$14:$F$26,$F$28:$F$33,$F$35:$F$36,$F$41))</f>
        <v>-533.82179022363027</v>
      </c>
      <c r="NAP88" s="294">
        <f>(NAP$87*$B101+SUM($F$8:$F$10)-((NAP$87*$B101+SUM($F$8:$F$10))/$F$11*$F$40)-($F$27*NAP$87/$D$7)-SUM($F$14:$F$26,$F$28:$F$33,$F$35:$F$36,$F$41))</f>
        <v>-533.82179022363027</v>
      </c>
      <c r="NAQ88" s="294">
        <f>(NAQ$87*$B101+SUM($F$8:$F$10)-((NAQ$87*$B101+SUM($F$8:$F$10))/$F$11*$F$40)-($F$27*NAQ$87/$D$7)-SUM($F$14:$F$26,$F$28:$F$33,$F$35:$F$36,$F$41))</f>
        <v>-533.82179022363027</v>
      </c>
      <c r="NAR88" s="294">
        <f>(NAR$87*$B101+SUM($F$8:$F$10)-((NAR$87*$B101+SUM($F$8:$F$10))/$F$11*$F$40)-($F$27*NAR$87/$D$7)-SUM($F$14:$F$26,$F$28:$F$33,$F$35:$F$36,$F$41))</f>
        <v>-533.82179022363027</v>
      </c>
      <c r="NAS88" s="294">
        <f>(NAS$87*$B101+SUM($F$8:$F$10)-((NAS$87*$B101+SUM($F$8:$F$10))/$F$11*$F$40)-($F$27*NAS$87/$D$7)-SUM($F$14:$F$26,$F$28:$F$33,$F$35:$F$36,$F$41))</f>
        <v>-533.82179022363027</v>
      </c>
      <c r="NAT88" s="294">
        <f>(NAT$87*$B101+SUM($F$8:$F$10)-((NAT$87*$B101+SUM($F$8:$F$10))/$F$11*$F$40)-($F$27*NAT$87/$D$7)-SUM($F$14:$F$26,$F$28:$F$33,$F$35:$F$36,$F$41))</f>
        <v>-533.82179022363027</v>
      </c>
      <c r="NAU88" s="294">
        <f>(NAU$87*$B101+SUM($F$8:$F$10)-((NAU$87*$B101+SUM($F$8:$F$10))/$F$11*$F$40)-($F$27*NAU$87/$D$7)-SUM($F$14:$F$26,$F$28:$F$33,$F$35:$F$36,$F$41))</f>
        <v>-533.82179022363027</v>
      </c>
      <c r="NAV88" s="294">
        <f>(NAV$87*$B101+SUM($F$8:$F$10)-((NAV$87*$B101+SUM($F$8:$F$10))/$F$11*$F$40)-($F$27*NAV$87/$D$7)-SUM($F$14:$F$26,$F$28:$F$33,$F$35:$F$36,$F$41))</f>
        <v>-533.82179022363027</v>
      </c>
      <c r="NAW88" s="294">
        <f>(NAW$87*$B101+SUM($F$8:$F$10)-((NAW$87*$B101+SUM($F$8:$F$10))/$F$11*$F$40)-($F$27*NAW$87/$D$7)-SUM($F$14:$F$26,$F$28:$F$33,$F$35:$F$36,$F$41))</f>
        <v>-533.82179022363027</v>
      </c>
      <c r="NAX88" s="294">
        <f>(NAX$87*$B101+SUM($F$8:$F$10)-((NAX$87*$B101+SUM($F$8:$F$10))/$F$11*$F$40)-($F$27*NAX$87/$D$7)-SUM($F$14:$F$26,$F$28:$F$33,$F$35:$F$36,$F$41))</f>
        <v>-533.82179022363027</v>
      </c>
      <c r="NAY88" s="294">
        <f>(NAY$87*$B101+SUM($F$8:$F$10)-((NAY$87*$B101+SUM($F$8:$F$10))/$F$11*$F$40)-($F$27*NAY$87/$D$7)-SUM($F$14:$F$26,$F$28:$F$33,$F$35:$F$36,$F$41))</f>
        <v>-533.82179022363027</v>
      </c>
      <c r="NAZ88" s="294">
        <f>(NAZ$87*$B101+SUM($F$8:$F$10)-((NAZ$87*$B101+SUM($F$8:$F$10))/$F$11*$F$40)-($F$27*NAZ$87/$D$7)-SUM($F$14:$F$26,$F$28:$F$33,$F$35:$F$36,$F$41))</f>
        <v>-533.82179022363027</v>
      </c>
      <c r="NBA88" s="294">
        <f>(NBA$87*$B101+SUM($F$8:$F$10)-((NBA$87*$B101+SUM($F$8:$F$10))/$F$11*$F$40)-($F$27*NBA$87/$D$7)-SUM($F$14:$F$26,$F$28:$F$33,$F$35:$F$36,$F$41))</f>
        <v>-533.82179022363027</v>
      </c>
      <c r="NBB88" s="294">
        <f>(NBB$87*$B101+SUM($F$8:$F$10)-((NBB$87*$B101+SUM($F$8:$F$10))/$F$11*$F$40)-($F$27*NBB$87/$D$7)-SUM($F$14:$F$26,$F$28:$F$33,$F$35:$F$36,$F$41))</f>
        <v>-533.82179022363027</v>
      </c>
      <c r="NBC88" s="294">
        <f>(NBC$87*$B101+SUM($F$8:$F$10)-((NBC$87*$B101+SUM($F$8:$F$10))/$F$11*$F$40)-($F$27*NBC$87/$D$7)-SUM($F$14:$F$26,$F$28:$F$33,$F$35:$F$36,$F$41))</f>
        <v>-533.82179022363027</v>
      </c>
      <c r="NBD88" s="294">
        <f>(NBD$87*$B101+SUM($F$8:$F$10)-((NBD$87*$B101+SUM($F$8:$F$10))/$F$11*$F$40)-($F$27*NBD$87/$D$7)-SUM($F$14:$F$26,$F$28:$F$33,$F$35:$F$36,$F$41))</f>
        <v>-533.82179022363027</v>
      </c>
      <c r="NBE88" s="294">
        <f>(NBE$87*$B101+SUM($F$8:$F$10)-((NBE$87*$B101+SUM($F$8:$F$10))/$F$11*$F$40)-($F$27*NBE$87/$D$7)-SUM($F$14:$F$26,$F$28:$F$33,$F$35:$F$36,$F$41))</f>
        <v>-533.82179022363027</v>
      </c>
      <c r="NBF88" s="294">
        <f>(NBF$87*$B101+SUM($F$8:$F$10)-((NBF$87*$B101+SUM($F$8:$F$10))/$F$11*$F$40)-($F$27*NBF$87/$D$7)-SUM($F$14:$F$26,$F$28:$F$33,$F$35:$F$36,$F$41))</f>
        <v>-533.82179022363027</v>
      </c>
      <c r="NBG88" s="294">
        <f>(NBG$87*$B101+SUM($F$8:$F$10)-((NBG$87*$B101+SUM($F$8:$F$10))/$F$11*$F$40)-($F$27*NBG$87/$D$7)-SUM($F$14:$F$26,$F$28:$F$33,$F$35:$F$36,$F$41))</f>
        <v>-533.82179022363027</v>
      </c>
      <c r="NBH88" s="294">
        <f>(NBH$87*$B101+SUM($F$8:$F$10)-((NBH$87*$B101+SUM($F$8:$F$10))/$F$11*$F$40)-($F$27*NBH$87/$D$7)-SUM($F$14:$F$26,$F$28:$F$33,$F$35:$F$36,$F$41))</f>
        <v>-533.82179022363027</v>
      </c>
      <c r="NBI88" s="294">
        <f>(NBI$87*$B101+SUM($F$8:$F$10)-((NBI$87*$B101+SUM($F$8:$F$10))/$F$11*$F$40)-($F$27*NBI$87/$D$7)-SUM($F$14:$F$26,$F$28:$F$33,$F$35:$F$36,$F$41))</f>
        <v>-533.82179022363027</v>
      </c>
      <c r="NBJ88" s="294">
        <f>(NBJ$87*$B101+SUM($F$8:$F$10)-((NBJ$87*$B101+SUM($F$8:$F$10))/$F$11*$F$40)-($F$27*NBJ$87/$D$7)-SUM($F$14:$F$26,$F$28:$F$33,$F$35:$F$36,$F$41))</f>
        <v>-533.82179022363027</v>
      </c>
      <c r="NBK88" s="294">
        <f>(NBK$87*$B101+SUM($F$8:$F$10)-((NBK$87*$B101+SUM($F$8:$F$10))/$F$11*$F$40)-($F$27*NBK$87/$D$7)-SUM($F$14:$F$26,$F$28:$F$33,$F$35:$F$36,$F$41))</f>
        <v>-533.82179022363027</v>
      </c>
      <c r="NBL88" s="294">
        <f>(NBL$87*$B101+SUM($F$8:$F$10)-((NBL$87*$B101+SUM($F$8:$F$10))/$F$11*$F$40)-($F$27*NBL$87/$D$7)-SUM($F$14:$F$26,$F$28:$F$33,$F$35:$F$36,$F$41))</f>
        <v>-533.82179022363027</v>
      </c>
      <c r="NBM88" s="294">
        <f>(NBM$87*$B101+SUM($F$8:$F$10)-((NBM$87*$B101+SUM($F$8:$F$10))/$F$11*$F$40)-($F$27*NBM$87/$D$7)-SUM($F$14:$F$26,$F$28:$F$33,$F$35:$F$36,$F$41))</f>
        <v>-533.82179022363027</v>
      </c>
      <c r="NBN88" s="294">
        <f>(NBN$87*$B101+SUM($F$8:$F$10)-((NBN$87*$B101+SUM($F$8:$F$10))/$F$11*$F$40)-($F$27*NBN$87/$D$7)-SUM($F$14:$F$26,$F$28:$F$33,$F$35:$F$36,$F$41))</f>
        <v>-533.82179022363027</v>
      </c>
      <c r="NBO88" s="294">
        <f>(NBO$87*$B101+SUM($F$8:$F$10)-((NBO$87*$B101+SUM($F$8:$F$10))/$F$11*$F$40)-($F$27*NBO$87/$D$7)-SUM($F$14:$F$26,$F$28:$F$33,$F$35:$F$36,$F$41))</f>
        <v>-533.82179022363027</v>
      </c>
      <c r="NBP88" s="294">
        <f>(NBP$87*$B101+SUM($F$8:$F$10)-((NBP$87*$B101+SUM($F$8:$F$10))/$F$11*$F$40)-($F$27*NBP$87/$D$7)-SUM($F$14:$F$26,$F$28:$F$33,$F$35:$F$36,$F$41))</f>
        <v>-533.82179022363027</v>
      </c>
      <c r="NBQ88" s="294">
        <f>(NBQ$87*$B101+SUM($F$8:$F$10)-((NBQ$87*$B101+SUM($F$8:$F$10))/$F$11*$F$40)-($F$27*NBQ$87/$D$7)-SUM($F$14:$F$26,$F$28:$F$33,$F$35:$F$36,$F$41))</f>
        <v>-533.82179022363027</v>
      </c>
      <c r="NBR88" s="294">
        <f>(NBR$87*$B101+SUM($F$8:$F$10)-((NBR$87*$B101+SUM($F$8:$F$10))/$F$11*$F$40)-($F$27*NBR$87/$D$7)-SUM($F$14:$F$26,$F$28:$F$33,$F$35:$F$36,$F$41))</f>
        <v>-533.82179022363027</v>
      </c>
      <c r="NBS88" s="294">
        <f>(NBS$87*$B101+SUM($F$8:$F$10)-((NBS$87*$B101+SUM($F$8:$F$10))/$F$11*$F$40)-($F$27*NBS$87/$D$7)-SUM($F$14:$F$26,$F$28:$F$33,$F$35:$F$36,$F$41))</f>
        <v>-533.82179022363027</v>
      </c>
      <c r="NBT88" s="294">
        <f>(NBT$87*$B101+SUM($F$8:$F$10)-((NBT$87*$B101+SUM($F$8:$F$10))/$F$11*$F$40)-($F$27*NBT$87/$D$7)-SUM($F$14:$F$26,$F$28:$F$33,$F$35:$F$36,$F$41))</f>
        <v>-533.82179022363027</v>
      </c>
      <c r="NBU88" s="294">
        <f>(NBU$87*$B101+SUM($F$8:$F$10)-((NBU$87*$B101+SUM($F$8:$F$10))/$F$11*$F$40)-($F$27*NBU$87/$D$7)-SUM($F$14:$F$26,$F$28:$F$33,$F$35:$F$36,$F$41))</f>
        <v>-533.82179022363027</v>
      </c>
      <c r="NBV88" s="294">
        <f>(NBV$87*$B101+SUM($F$8:$F$10)-((NBV$87*$B101+SUM($F$8:$F$10))/$F$11*$F$40)-($F$27*NBV$87/$D$7)-SUM($F$14:$F$26,$F$28:$F$33,$F$35:$F$36,$F$41))</f>
        <v>-533.82179022363027</v>
      </c>
      <c r="NBW88" s="294">
        <f>(NBW$87*$B101+SUM($F$8:$F$10)-((NBW$87*$B101+SUM($F$8:$F$10))/$F$11*$F$40)-($F$27*NBW$87/$D$7)-SUM($F$14:$F$26,$F$28:$F$33,$F$35:$F$36,$F$41))</f>
        <v>-533.82179022363027</v>
      </c>
      <c r="NBX88" s="294">
        <f>(NBX$87*$B101+SUM($F$8:$F$10)-((NBX$87*$B101+SUM($F$8:$F$10))/$F$11*$F$40)-($F$27*NBX$87/$D$7)-SUM($F$14:$F$26,$F$28:$F$33,$F$35:$F$36,$F$41))</f>
        <v>-533.82179022363027</v>
      </c>
      <c r="NBY88" s="294">
        <f>(NBY$87*$B101+SUM($F$8:$F$10)-((NBY$87*$B101+SUM($F$8:$F$10))/$F$11*$F$40)-($F$27*NBY$87/$D$7)-SUM($F$14:$F$26,$F$28:$F$33,$F$35:$F$36,$F$41))</f>
        <v>-533.82179022363027</v>
      </c>
      <c r="NBZ88" s="294">
        <f>(NBZ$87*$B101+SUM($F$8:$F$10)-((NBZ$87*$B101+SUM($F$8:$F$10))/$F$11*$F$40)-($F$27*NBZ$87/$D$7)-SUM($F$14:$F$26,$F$28:$F$33,$F$35:$F$36,$F$41))</f>
        <v>-533.82179022363027</v>
      </c>
      <c r="NCA88" s="294">
        <f>(NCA$87*$B101+SUM($F$8:$F$10)-((NCA$87*$B101+SUM($F$8:$F$10))/$F$11*$F$40)-($F$27*NCA$87/$D$7)-SUM($F$14:$F$26,$F$28:$F$33,$F$35:$F$36,$F$41))</f>
        <v>-533.82179022363027</v>
      </c>
      <c r="NCB88" s="294">
        <f>(NCB$87*$B101+SUM($F$8:$F$10)-((NCB$87*$B101+SUM($F$8:$F$10))/$F$11*$F$40)-($F$27*NCB$87/$D$7)-SUM($F$14:$F$26,$F$28:$F$33,$F$35:$F$36,$F$41))</f>
        <v>-533.82179022363027</v>
      </c>
      <c r="NCC88" s="294">
        <f>(NCC$87*$B101+SUM($F$8:$F$10)-((NCC$87*$B101+SUM($F$8:$F$10))/$F$11*$F$40)-($F$27*NCC$87/$D$7)-SUM($F$14:$F$26,$F$28:$F$33,$F$35:$F$36,$F$41))</f>
        <v>-533.82179022363027</v>
      </c>
      <c r="NCD88" s="294">
        <f>(NCD$87*$B101+SUM($F$8:$F$10)-((NCD$87*$B101+SUM($F$8:$F$10))/$F$11*$F$40)-($F$27*NCD$87/$D$7)-SUM($F$14:$F$26,$F$28:$F$33,$F$35:$F$36,$F$41))</f>
        <v>-533.82179022363027</v>
      </c>
      <c r="NCE88" s="294">
        <f>(NCE$87*$B101+SUM($F$8:$F$10)-((NCE$87*$B101+SUM($F$8:$F$10))/$F$11*$F$40)-($F$27*NCE$87/$D$7)-SUM($F$14:$F$26,$F$28:$F$33,$F$35:$F$36,$F$41))</f>
        <v>-533.82179022363027</v>
      </c>
      <c r="NCF88" s="294">
        <f>(NCF$87*$B101+SUM($F$8:$F$10)-((NCF$87*$B101+SUM($F$8:$F$10))/$F$11*$F$40)-($F$27*NCF$87/$D$7)-SUM($F$14:$F$26,$F$28:$F$33,$F$35:$F$36,$F$41))</f>
        <v>-533.82179022363027</v>
      </c>
      <c r="NCG88" s="294">
        <f>(NCG$87*$B101+SUM($F$8:$F$10)-((NCG$87*$B101+SUM($F$8:$F$10))/$F$11*$F$40)-($F$27*NCG$87/$D$7)-SUM($F$14:$F$26,$F$28:$F$33,$F$35:$F$36,$F$41))</f>
        <v>-533.82179022363027</v>
      </c>
      <c r="NCH88" s="294">
        <f>(NCH$87*$B101+SUM($F$8:$F$10)-((NCH$87*$B101+SUM($F$8:$F$10))/$F$11*$F$40)-($F$27*NCH$87/$D$7)-SUM($F$14:$F$26,$F$28:$F$33,$F$35:$F$36,$F$41))</f>
        <v>-533.82179022363027</v>
      </c>
      <c r="NCI88" s="294">
        <f>(NCI$87*$B101+SUM($F$8:$F$10)-((NCI$87*$B101+SUM($F$8:$F$10))/$F$11*$F$40)-($F$27*NCI$87/$D$7)-SUM($F$14:$F$26,$F$28:$F$33,$F$35:$F$36,$F$41))</f>
        <v>-533.82179022363027</v>
      </c>
      <c r="NCJ88" s="294">
        <f>(NCJ$87*$B101+SUM($F$8:$F$10)-((NCJ$87*$B101+SUM($F$8:$F$10))/$F$11*$F$40)-($F$27*NCJ$87/$D$7)-SUM($F$14:$F$26,$F$28:$F$33,$F$35:$F$36,$F$41))</f>
        <v>-533.82179022363027</v>
      </c>
      <c r="NCK88" s="294">
        <f>(NCK$87*$B101+SUM($F$8:$F$10)-((NCK$87*$B101+SUM($F$8:$F$10))/$F$11*$F$40)-($F$27*NCK$87/$D$7)-SUM($F$14:$F$26,$F$28:$F$33,$F$35:$F$36,$F$41))</f>
        <v>-533.82179022363027</v>
      </c>
      <c r="NCL88" s="294">
        <f>(NCL$87*$B101+SUM($F$8:$F$10)-((NCL$87*$B101+SUM($F$8:$F$10))/$F$11*$F$40)-($F$27*NCL$87/$D$7)-SUM($F$14:$F$26,$F$28:$F$33,$F$35:$F$36,$F$41))</f>
        <v>-533.82179022363027</v>
      </c>
      <c r="NCM88" s="294">
        <f>(NCM$87*$B101+SUM($F$8:$F$10)-((NCM$87*$B101+SUM($F$8:$F$10))/$F$11*$F$40)-($F$27*NCM$87/$D$7)-SUM($F$14:$F$26,$F$28:$F$33,$F$35:$F$36,$F$41))</f>
        <v>-533.82179022363027</v>
      </c>
      <c r="NCN88" s="294">
        <f>(NCN$87*$B101+SUM($F$8:$F$10)-((NCN$87*$B101+SUM($F$8:$F$10))/$F$11*$F$40)-($F$27*NCN$87/$D$7)-SUM($F$14:$F$26,$F$28:$F$33,$F$35:$F$36,$F$41))</f>
        <v>-533.82179022363027</v>
      </c>
      <c r="NCO88" s="294">
        <f>(NCO$87*$B101+SUM($F$8:$F$10)-((NCO$87*$B101+SUM($F$8:$F$10))/$F$11*$F$40)-($F$27*NCO$87/$D$7)-SUM($F$14:$F$26,$F$28:$F$33,$F$35:$F$36,$F$41))</f>
        <v>-533.82179022363027</v>
      </c>
      <c r="NCP88" s="294">
        <f>(NCP$87*$B101+SUM($F$8:$F$10)-((NCP$87*$B101+SUM($F$8:$F$10))/$F$11*$F$40)-($F$27*NCP$87/$D$7)-SUM($F$14:$F$26,$F$28:$F$33,$F$35:$F$36,$F$41))</f>
        <v>-533.82179022363027</v>
      </c>
      <c r="NCQ88" s="294">
        <f>(NCQ$87*$B101+SUM($F$8:$F$10)-((NCQ$87*$B101+SUM($F$8:$F$10))/$F$11*$F$40)-($F$27*NCQ$87/$D$7)-SUM($F$14:$F$26,$F$28:$F$33,$F$35:$F$36,$F$41))</f>
        <v>-533.82179022363027</v>
      </c>
      <c r="NCR88" s="294">
        <f>(NCR$87*$B101+SUM($F$8:$F$10)-((NCR$87*$B101+SUM($F$8:$F$10))/$F$11*$F$40)-($F$27*NCR$87/$D$7)-SUM($F$14:$F$26,$F$28:$F$33,$F$35:$F$36,$F$41))</f>
        <v>-533.82179022363027</v>
      </c>
      <c r="NCS88" s="294">
        <f>(NCS$87*$B101+SUM($F$8:$F$10)-((NCS$87*$B101+SUM($F$8:$F$10))/$F$11*$F$40)-($F$27*NCS$87/$D$7)-SUM($F$14:$F$26,$F$28:$F$33,$F$35:$F$36,$F$41))</f>
        <v>-533.82179022363027</v>
      </c>
      <c r="NCT88" s="294">
        <f>(NCT$87*$B101+SUM($F$8:$F$10)-((NCT$87*$B101+SUM($F$8:$F$10))/$F$11*$F$40)-($F$27*NCT$87/$D$7)-SUM($F$14:$F$26,$F$28:$F$33,$F$35:$F$36,$F$41))</f>
        <v>-533.82179022363027</v>
      </c>
      <c r="NCU88" s="294">
        <f>(NCU$87*$B101+SUM($F$8:$F$10)-((NCU$87*$B101+SUM($F$8:$F$10))/$F$11*$F$40)-($F$27*NCU$87/$D$7)-SUM($F$14:$F$26,$F$28:$F$33,$F$35:$F$36,$F$41))</f>
        <v>-533.82179022363027</v>
      </c>
      <c r="NCV88" s="294">
        <f>(NCV$87*$B101+SUM($F$8:$F$10)-((NCV$87*$B101+SUM($F$8:$F$10))/$F$11*$F$40)-($F$27*NCV$87/$D$7)-SUM($F$14:$F$26,$F$28:$F$33,$F$35:$F$36,$F$41))</f>
        <v>-533.82179022363027</v>
      </c>
      <c r="NCW88" s="294">
        <f>(NCW$87*$B101+SUM($F$8:$F$10)-((NCW$87*$B101+SUM($F$8:$F$10))/$F$11*$F$40)-($F$27*NCW$87/$D$7)-SUM($F$14:$F$26,$F$28:$F$33,$F$35:$F$36,$F$41))</f>
        <v>-533.82179022363027</v>
      </c>
      <c r="NCX88" s="294">
        <f>(NCX$87*$B101+SUM($F$8:$F$10)-((NCX$87*$B101+SUM($F$8:$F$10))/$F$11*$F$40)-($F$27*NCX$87/$D$7)-SUM($F$14:$F$26,$F$28:$F$33,$F$35:$F$36,$F$41))</f>
        <v>-533.82179022363027</v>
      </c>
      <c r="NCY88" s="294">
        <f>(NCY$87*$B101+SUM($F$8:$F$10)-((NCY$87*$B101+SUM($F$8:$F$10))/$F$11*$F$40)-($F$27*NCY$87/$D$7)-SUM($F$14:$F$26,$F$28:$F$33,$F$35:$F$36,$F$41))</f>
        <v>-533.82179022363027</v>
      </c>
      <c r="NCZ88" s="294">
        <f>(NCZ$87*$B101+SUM($F$8:$F$10)-((NCZ$87*$B101+SUM($F$8:$F$10))/$F$11*$F$40)-($F$27*NCZ$87/$D$7)-SUM($F$14:$F$26,$F$28:$F$33,$F$35:$F$36,$F$41))</f>
        <v>-533.82179022363027</v>
      </c>
      <c r="NDA88" s="294">
        <f>(NDA$87*$B101+SUM($F$8:$F$10)-((NDA$87*$B101+SUM($F$8:$F$10))/$F$11*$F$40)-($F$27*NDA$87/$D$7)-SUM($F$14:$F$26,$F$28:$F$33,$F$35:$F$36,$F$41))</f>
        <v>-533.82179022363027</v>
      </c>
      <c r="NDB88" s="294">
        <f>(NDB$87*$B101+SUM($F$8:$F$10)-((NDB$87*$B101+SUM($F$8:$F$10))/$F$11*$F$40)-($F$27*NDB$87/$D$7)-SUM($F$14:$F$26,$F$28:$F$33,$F$35:$F$36,$F$41))</f>
        <v>-533.82179022363027</v>
      </c>
      <c r="NDC88" s="294">
        <f>(NDC$87*$B101+SUM($F$8:$F$10)-((NDC$87*$B101+SUM($F$8:$F$10))/$F$11*$F$40)-($F$27*NDC$87/$D$7)-SUM($F$14:$F$26,$F$28:$F$33,$F$35:$F$36,$F$41))</f>
        <v>-533.82179022363027</v>
      </c>
      <c r="NDD88" s="294">
        <f>(NDD$87*$B101+SUM($F$8:$F$10)-((NDD$87*$B101+SUM($F$8:$F$10))/$F$11*$F$40)-($F$27*NDD$87/$D$7)-SUM($F$14:$F$26,$F$28:$F$33,$F$35:$F$36,$F$41))</f>
        <v>-533.82179022363027</v>
      </c>
      <c r="NDE88" s="294">
        <f>(NDE$87*$B101+SUM($F$8:$F$10)-((NDE$87*$B101+SUM($F$8:$F$10))/$F$11*$F$40)-($F$27*NDE$87/$D$7)-SUM($F$14:$F$26,$F$28:$F$33,$F$35:$F$36,$F$41))</f>
        <v>-533.82179022363027</v>
      </c>
      <c r="NDF88" s="294">
        <f>(NDF$87*$B101+SUM($F$8:$F$10)-((NDF$87*$B101+SUM($F$8:$F$10))/$F$11*$F$40)-($F$27*NDF$87/$D$7)-SUM($F$14:$F$26,$F$28:$F$33,$F$35:$F$36,$F$41))</f>
        <v>-533.82179022363027</v>
      </c>
      <c r="NDG88" s="294">
        <f>(NDG$87*$B101+SUM($F$8:$F$10)-((NDG$87*$B101+SUM($F$8:$F$10))/$F$11*$F$40)-($F$27*NDG$87/$D$7)-SUM($F$14:$F$26,$F$28:$F$33,$F$35:$F$36,$F$41))</f>
        <v>-533.82179022363027</v>
      </c>
      <c r="NDH88" s="294">
        <f>(NDH$87*$B101+SUM($F$8:$F$10)-((NDH$87*$B101+SUM($F$8:$F$10))/$F$11*$F$40)-($F$27*NDH$87/$D$7)-SUM($F$14:$F$26,$F$28:$F$33,$F$35:$F$36,$F$41))</f>
        <v>-533.82179022363027</v>
      </c>
      <c r="NDI88" s="294">
        <f>(NDI$87*$B101+SUM($F$8:$F$10)-((NDI$87*$B101+SUM($F$8:$F$10))/$F$11*$F$40)-($F$27*NDI$87/$D$7)-SUM($F$14:$F$26,$F$28:$F$33,$F$35:$F$36,$F$41))</f>
        <v>-533.82179022363027</v>
      </c>
      <c r="NDJ88" s="294">
        <f>(NDJ$87*$B101+SUM($F$8:$F$10)-((NDJ$87*$B101+SUM($F$8:$F$10))/$F$11*$F$40)-($F$27*NDJ$87/$D$7)-SUM($F$14:$F$26,$F$28:$F$33,$F$35:$F$36,$F$41))</f>
        <v>-533.82179022363027</v>
      </c>
      <c r="NDK88" s="294">
        <f>(NDK$87*$B101+SUM($F$8:$F$10)-((NDK$87*$B101+SUM($F$8:$F$10))/$F$11*$F$40)-($F$27*NDK$87/$D$7)-SUM($F$14:$F$26,$F$28:$F$33,$F$35:$F$36,$F$41))</f>
        <v>-533.82179022363027</v>
      </c>
      <c r="NDL88" s="294">
        <f>(NDL$87*$B101+SUM($F$8:$F$10)-((NDL$87*$B101+SUM($F$8:$F$10))/$F$11*$F$40)-($F$27*NDL$87/$D$7)-SUM($F$14:$F$26,$F$28:$F$33,$F$35:$F$36,$F$41))</f>
        <v>-533.82179022363027</v>
      </c>
      <c r="NDM88" s="294">
        <f>(NDM$87*$B101+SUM($F$8:$F$10)-((NDM$87*$B101+SUM($F$8:$F$10))/$F$11*$F$40)-($F$27*NDM$87/$D$7)-SUM($F$14:$F$26,$F$28:$F$33,$F$35:$F$36,$F$41))</f>
        <v>-533.82179022363027</v>
      </c>
      <c r="NDN88" s="294">
        <f>(NDN$87*$B101+SUM($F$8:$F$10)-((NDN$87*$B101+SUM($F$8:$F$10))/$F$11*$F$40)-($F$27*NDN$87/$D$7)-SUM($F$14:$F$26,$F$28:$F$33,$F$35:$F$36,$F$41))</f>
        <v>-533.82179022363027</v>
      </c>
      <c r="NDO88" s="294">
        <f>(NDO$87*$B101+SUM($F$8:$F$10)-((NDO$87*$B101+SUM($F$8:$F$10))/$F$11*$F$40)-($F$27*NDO$87/$D$7)-SUM($F$14:$F$26,$F$28:$F$33,$F$35:$F$36,$F$41))</f>
        <v>-533.82179022363027</v>
      </c>
      <c r="NDP88" s="294">
        <f>(NDP$87*$B101+SUM($F$8:$F$10)-((NDP$87*$B101+SUM($F$8:$F$10))/$F$11*$F$40)-($F$27*NDP$87/$D$7)-SUM($F$14:$F$26,$F$28:$F$33,$F$35:$F$36,$F$41))</f>
        <v>-533.82179022363027</v>
      </c>
      <c r="NDQ88" s="294">
        <f>(NDQ$87*$B101+SUM($F$8:$F$10)-((NDQ$87*$B101+SUM($F$8:$F$10))/$F$11*$F$40)-($F$27*NDQ$87/$D$7)-SUM($F$14:$F$26,$F$28:$F$33,$F$35:$F$36,$F$41))</f>
        <v>-533.82179022363027</v>
      </c>
      <c r="NDR88" s="294">
        <f>(NDR$87*$B101+SUM($F$8:$F$10)-((NDR$87*$B101+SUM($F$8:$F$10))/$F$11*$F$40)-($F$27*NDR$87/$D$7)-SUM($F$14:$F$26,$F$28:$F$33,$F$35:$F$36,$F$41))</f>
        <v>-533.82179022363027</v>
      </c>
      <c r="NDS88" s="294">
        <f>(NDS$87*$B101+SUM($F$8:$F$10)-((NDS$87*$B101+SUM($F$8:$F$10))/$F$11*$F$40)-($F$27*NDS$87/$D$7)-SUM($F$14:$F$26,$F$28:$F$33,$F$35:$F$36,$F$41))</f>
        <v>-533.82179022363027</v>
      </c>
      <c r="NDT88" s="294">
        <f>(NDT$87*$B101+SUM($F$8:$F$10)-((NDT$87*$B101+SUM($F$8:$F$10))/$F$11*$F$40)-($F$27*NDT$87/$D$7)-SUM($F$14:$F$26,$F$28:$F$33,$F$35:$F$36,$F$41))</f>
        <v>-533.82179022363027</v>
      </c>
      <c r="NDU88" s="294">
        <f>(NDU$87*$B101+SUM($F$8:$F$10)-((NDU$87*$B101+SUM($F$8:$F$10))/$F$11*$F$40)-($F$27*NDU$87/$D$7)-SUM($F$14:$F$26,$F$28:$F$33,$F$35:$F$36,$F$41))</f>
        <v>-533.82179022363027</v>
      </c>
      <c r="NDV88" s="294">
        <f>(NDV$87*$B101+SUM($F$8:$F$10)-((NDV$87*$B101+SUM($F$8:$F$10))/$F$11*$F$40)-($F$27*NDV$87/$D$7)-SUM($F$14:$F$26,$F$28:$F$33,$F$35:$F$36,$F$41))</f>
        <v>-533.82179022363027</v>
      </c>
      <c r="NDW88" s="294">
        <f>(NDW$87*$B101+SUM($F$8:$F$10)-((NDW$87*$B101+SUM($F$8:$F$10))/$F$11*$F$40)-($F$27*NDW$87/$D$7)-SUM($F$14:$F$26,$F$28:$F$33,$F$35:$F$36,$F$41))</f>
        <v>-533.82179022363027</v>
      </c>
      <c r="NDX88" s="294">
        <f>(NDX$87*$B101+SUM($F$8:$F$10)-((NDX$87*$B101+SUM($F$8:$F$10))/$F$11*$F$40)-($F$27*NDX$87/$D$7)-SUM($F$14:$F$26,$F$28:$F$33,$F$35:$F$36,$F$41))</f>
        <v>-533.82179022363027</v>
      </c>
      <c r="NDY88" s="294">
        <f>(NDY$87*$B101+SUM($F$8:$F$10)-((NDY$87*$B101+SUM($F$8:$F$10))/$F$11*$F$40)-($F$27*NDY$87/$D$7)-SUM($F$14:$F$26,$F$28:$F$33,$F$35:$F$36,$F$41))</f>
        <v>-533.82179022363027</v>
      </c>
      <c r="NDZ88" s="294">
        <f>(NDZ$87*$B101+SUM($F$8:$F$10)-((NDZ$87*$B101+SUM($F$8:$F$10))/$F$11*$F$40)-($F$27*NDZ$87/$D$7)-SUM($F$14:$F$26,$F$28:$F$33,$F$35:$F$36,$F$41))</f>
        <v>-533.82179022363027</v>
      </c>
      <c r="NEA88" s="294">
        <f>(NEA$87*$B101+SUM($F$8:$F$10)-((NEA$87*$B101+SUM($F$8:$F$10))/$F$11*$F$40)-($F$27*NEA$87/$D$7)-SUM($F$14:$F$26,$F$28:$F$33,$F$35:$F$36,$F$41))</f>
        <v>-533.82179022363027</v>
      </c>
      <c r="NEB88" s="294">
        <f>(NEB$87*$B101+SUM($F$8:$F$10)-((NEB$87*$B101+SUM($F$8:$F$10))/$F$11*$F$40)-($F$27*NEB$87/$D$7)-SUM($F$14:$F$26,$F$28:$F$33,$F$35:$F$36,$F$41))</f>
        <v>-533.82179022363027</v>
      </c>
      <c r="NEC88" s="294">
        <f>(NEC$87*$B101+SUM($F$8:$F$10)-((NEC$87*$B101+SUM($F$8:$F$10))/$F$11*$F$40)-($F$27*NEC$87/$D$7)-SUM($F$14:$F$26,$F$28:$F$33,$F$35:$F$36,$F$41))</f>
        <v>-533.82179022363027</v>
      </c>
      <c r="NED88" s="294">
        <f>(NED$87*$B101+SUM($F$8:$F$10)-((NED$87*$B101+SUM($F$8:$F$10))/$F$11*$F$40)-($F$27*NED$87/$D$7)-SUM($F$14:$F$26,$F$28:$F$33,$F$35:$F$36,$F$41))</f>
        <v>-533.82179022363027</v>
      </c>
      <c r="NEE88" s="294">
        <f>(NEE$87*$B101+SUM($F$8:$F$10)-((NEE$87*$B101+SUM($F$8:$F$10))/$F$11*$F$40)-($F$27*NEE$87/$D$7)-SUM($F$14:$F$26,$F$28:$F$33,$F$35:$F$36,$F$41))</f>
        <v>-533.82179022363027</v>
      </c>
      <c r="NEF88" s="294">
        <f>(NEF$87*$B101+SUM($F$8:$F$10)-((NEF$87*$B101+SUM($F$8:$F$10))/$F$11*$F$40)-($F$27*NEF$87/$D$7)-SUM($F$14:$F$26,$F$28:$F$33,$F$35:$F$36,$F$41))</f>
        <v>-533.82179022363027</v>
      </c>
      <c r="NEG88" s="294">
        <f>(NEG$87*$B101+SUM($F$8:$F$10)-((NEG$87*$B101+SUM($F$8:$F$10))/$F$11*$F$40)-($F$27*NEG$87/$D$7)-SUM($F$14:$F$26,$F$28:$F$33,$F$35:$F$36,$F$41))</f>
        <v>-533.82179022363027</v>
      </c>
      <c r="NEH88" s="294">
        <f>(NEH$87*$B101+SUM($F$8:$F$10)-((NEH$87*$B101+SUM($F$8:$F$10))/$F$11*$F$40)-($F$27*NEH$87/$D$7)-SUM($F$14:$F$26,$F$28:$F$33,$F$35:$F$36,$F$41))</f>
        <v>-533.82179022363027</v>
      </c>
      <c r="NEI88" s="294">
        <f>(NEI$87*$B101+SUM($F$8:$F$10)-((NEI$87*$B101+SUM($F$8:$F$10))/$F$11*$F$40)-($F$27*NEI$87/$D$7)-SUM($F$14:$F$26,$F$28:$F$33,$F$35:$F$36,$F$41))</f>
        <v>-533.82179022363027</v>
      </c>
      <c r="NEJ88" s="294">
        <f>(NEJ$87*$B101+SUM($F$8:$F$10)-((NEJ$87*$B101+SUM($F$8:$F$10))/$F$11*$F$40)-($F$27*NEJ$87/$D$7)-SUM($F$14:$F$26,$F$28:$F$33,$F$35:$F$36,$F$41))</f>
        <v>-533.82179022363027</v>
      </c>
      <c r="NEK88" s="294">
        <f>(NEK$87*$B101+SUM($F$8:$F$10)-((NEK$87*$B101+SUM($F$8:$F$10))/$F$11*$F$40)-($F$27*NEK$87/$D$7)-SUM($F$14:$F$26,$F$28:$F$33,$F$35:$F$36,$F$41))</f>
        <v>-533.82179022363027</v>
      </c>
      <c r="NEL88" s="294">
        <f>(NEL$87*$B101+SUM($F$8:$F$10)-((NEL$87*$B101+SUM($F$8:$F$10))/$F$11*$F$40)-($F$27*NEL$87/$D$7)-SUM($F$14:$F$26,$F$28:$F$33,$F$35:$F$36,$F$41))</f>
        <v>-533.82179022363027</v>
      </c>
      <c r="NEM88" s="294">
        <f>(NEM$87*$B101+SUM($F$8:$F$10)-((NEM$87*$B101+SUM($F$8:$F$10))/$F$11*$F$40)-($F$27*NEM$87/$D$7)-SUM($F$14:$F$26,$F$28:$F$33,$F$35:$F$36,$F$41))</f>
        <v>-533.82179022363027</v>
      </c>
      <c r="NEN88" s="294">
        <f>(NEN$87*$B101+SUM($F$8:$F$10)-((NEN$87*$B101+SUM($F$8:$F$10))/$F$11*$F$40)-($F$27*NEN$87/$D$7)-SUM($F$14:$F$26,$F$28:$F$33,$F$35:$F$36,$F$41))</f>
        <v>-533.82179022363027</v>
      </c>
      <c r="NEO88" s="294">
        <f>(NEO$87*$B101+SUM($F$8:$F$10)-((NEO$87*$B101+SUM($F$8:$F$10))/$F$11*$F$40)-($F$27*NEO$87/$D$7)-SUM($F$14:$F$26,$F$28:$F$33,$F$35:$F$36,$F$41))</f>
        <v>-533.82179022363027</v>
      </c>
      <c r="NEP88" s="294">
        <f>(NEP$87*$B101+SUM($F$8:$F$10)-((NEP$87*$B101+SUM($F$8:$F$10))/$F$11*$F$40)-($F$27*NEP$87/$D$7)-SUM($F$14:$F$26,$F$28:$F$33,$F$35:$F$36,$F$41))</f>
        <v>-533.82179022363027</v>
      </c>
      <c r="NEQ88" s="294">
        <f>(NEQ$87*$B101+SUM($F$8:$F$10)-((NEQ$87*$B101+SUM($F$8:$F$10))/$F$11*$F$40)-($F$27*NEQ$87/$D$7)-SUM($F$14:$F$26,$F$28:$F$33,$F$35:$F$36,$F$41))</f>
        <v>-533.82179022363027</v>
      </c>
      <c r="NER88" s="294">
        <f>(NER$87*$B101+SUM($F$8:$F$10)-((NER$87*$B101+SUM($F$8:$F$10))/$F$11*$F$40)-($F$27*NER$87/$D$7)-SUM($F$14:$F$26,$F$28:$F$33,$F$35:$F$36,$F$41))</f>
        <v>-533.82179022363027</v>
      </c>
      <c r="NES88" s="294">
        <f>(NES$87*$B101+SUM($F$8:$F$10)-((NES$87*$B101+SUM($F$8:$F$10))/$F$11*$F$40)-($F$27*NES$87/$D$7)-SUM($F$14:$F$26,$F$28:$F$33,$F$35:$F$36,$F$41))</f>
        <v>-533.82179022363027</v>
      </c>
      <c r="NET88" s="294">
        <f>(NET$87*$B101+SUM($F$8:$F$10)-((NET$87*$B101+SUM($F$8:$F$10))/$F$11*$F$40)-($F$27*NET$87/$D$7)-SUM($F$14:$F$26,$F$28:$F$33,$F$35:$F$36,$F$41))</f>
        <v>-533.82179022363027</v>
      </c>
      <c r="NEU88" s="294">
        <f>(NEU$87*$B101+SUM($F$8:$F$10)-((NEU$87*$B101+SUM($F$8:$F$10))/$F$11*$F$40)-($F$27*NEU$87/$D$7)-SUM($F$14:$F$26,$F$28:$F$33,$F$35:$F$36,$F$41))</f>
        <v>-533.82179022363027</v>
      </c>
      <c r="NEV88" s="294">
        <f>(NEV$87*$B101+SUM($F$8:$F$10)-((NEV$87*$B101+SUM($F$8:$F$10))/$F$11*$F$40)-($F$27*NEV$87/$D$7)-SUM($F$14:$F$26,$F$28:$F$33,$F$35:$F$36,$F$41))</f>
        <v>-533.82179022363027</v>
      </c>
      <c r="NEW88" s="294">
        <f>(NEW$87*$B101+SUM($F$8:$F$10)-((NEW$87*$B101+SUM($F$8:$F$10))/$F$11*$F$40)-($F$27*NEW$87/$D$7)-SUM($F$14:$F$26,$F$28:$F$33,$F$35:$F$36,$F$41))</f>
        <v>-533.82179022363027</v>
      </c>
      <c r="NEX88" s="294">
        <f>(NEX$87*$B101+SUM($F$8:$F$10)-((NEX$87*$B101+SUM($F$8:$F$10))/$F$11*$F$40)-($F$27*NEX$87/$D$7)-SUM($F$14:$F$26,$F$28:$F$33,$F$35:$F$36,$F$41))</f>
        <v>-533.82179022363027</v>
      </c>
      <c r="NEY88" s="294">
        <f>(NEY$87*$B101+SUM($F$8:$F$10)-((NEY$87*$B101+SUM($F$8:$F$10))/$F$11*$F$40)-($F$27*NEY$87/$D$7)-SUM($F$14:$F$26,$F$28:$F$33,$F$35:$F$36,$F$41))</f>
        <v>-533.82179022363027</v>
      </c>
      <c r="NEZ88" s="294">
        <f>(NEZ$87*$B101+SUM($F$8:$F$10)-((NEZ$87*$B101+SUM($F$8:$F$10))/$F$11*$F$40)-($F$27*NEZ$87/$D$7)-SUM($F$14:$F$26,$F$28:$F$33,$F$35:$F$36,$F$41))</f>
        <v>-533.82179022363027</v>
      </c>
      <c r="NFA88" s="294">
        <f>(NFA$87*$B101+SUM($F$8:$F$10)-((NFA$87*$B101+SUM($F$8:$F$10))/$F$11*$F$40)-($F$27*NFA$87/$D$7)-SUM($F$14:$F$26,$F$28:$F$33,$F$35:$F$36,$F$41))</f>
        <v>-533.82179022363027</v>
      </c>
      <c r="NFB88" s="294">
        <f>(NFB$87*$B101+SUM($F$8:$F$10)-((NFB$87*$B101+SUM($F$8:$F$10))/$F$11*$F$40)-($F$27*NFB$87/$D$7)-SUM($F$14:$F$26,$F$28:$F$33,$F$35:$F$36,$F$41))</f>
        <v>-533.82179022363027</v>
      </c>
      <c r="NFC88" s="294">
        <f>(NFC$87*$B101+SUM($F$8:$F$10)-((NFC$87*$B101+SUM($F$8:$F$10))/$F$11*$F$40)-($F$27*NFC$87/$D$7)-SUM($F$14:$F$26,$F$28:$F$33,$F$35:$F$36,$F$41))</f>
        <v>-533.82179022363027</v>
      </c>
      <c r="NFD88" s="294">
        <f>(NFD$87*$B101+SUM($F$8:$F$10)-((NFD$87*$B101+SUM($F$8:$F$10))/$F$11*$F$40)-($F$27*NFD$87/$D$7)-SUM($F$14:$F$26,$F$28:$F$33,$F$35:$F$36,$F$41))</f>
        <v>-533.82179022363027</v>
      </c>
      <c r="NFE88" s="294">
        <f>(NFE$87*$B101+SUM($F$8:$F$10)-((NFE$87*$B101+SUM($F$8:$F$10))/$F$11*$F$40)-($F$27*NFE$87/$D$7)-SUM($F$14:$F$26,$F$28:$F$33,$F$35:$F$36,$F$41))</f>
        <v>-533.82179022363027</v>
      </c>
      <c r="NFF88" s="294">
        <f>(NFF$87*$B101+SUM($F$8:$F$10)-((NFF$87*$B101+SUM($F$8:$F$10))/$F$11*$F$40)-($F$27*NFF$87/$D$7)-SUM($F$14:$F$26,$F$28:$F$33,$F$35:$F$36,$F$41))</f>
        <v>-533.82179022363027</v>
      </c>
      <c r="NFG88" s="294">
        <f>(NFG$87*$B101+SUM($F$8:$F$10)-((NFG$87*$B101+SUM($F$8:$F$10))/$F$11*$F$40)-($F$27*NFG$87/$D$7)-SUM($F$14:$F$26,$F$28:$F$33,$F$35:$F$36,$F$41))</f>
        <v>-533.82179022363027</v>
      </c>
      <c r="NFH88" s="294">
        <f>(NFH$87*$B101+SUM($F$8:$F$10)-((NFH$87*$B101+SUM($F$8:$F$10))/$F$11*$F$40)-($F$27*NFH$87/$D$7)-SUM($F$14:$F$26,$F$28:$F$33,$F$35:$F$36,$F$41))</f>
        <v>-533.82179022363027</v>
      </c>
      <c r="NFI88" s="294">
        <f>(NFI$87*$B101+SUM($F$8:$F$10)-((NFI$87*$B101+SUM($F$8:$F$10))/$F$11*$F$40)-($F$27*NFI$87/$D$7)-SUM($F$14:$F$26,$F$28:$F$33,$F$35:$F$36,$F$41))</f>
        <v>-533.82179022363027</v>
      </c>
      <c r="NFJ88" s="294">
        <f>(NFJ$87*$B101+SUM($F$8:$F$10)-((NFJ$87*$B101+SUM($F$8:$F$10))/$F$11*$F$40)-($F$27*NFJ$87/$D$7)-SUM($F$14:$F$26,$F$28:$F$33,$F$35:$F$36,$F$41))</f>
        <v>-533.82179022363027</v>
      </c>
      <c r="NFK88" s="294">
        <f>(NFK$87*$B101+SUM($F$8:$F$10)-((NFK$87*$B101+SUM($F$8:$F$10))/$F$11*$F$40)-($F$27*NFK$87/$D$7)-SUM($F$14:$F$26,$F$28:$F$33,$F$35:$F$36,$F$41))</f>
        <v>-533.82179022363027</v>
      </c>
      <c r="NFL88" s="294">
        <f>(NFL$87*$B101+SUM($F$8:$F$10)-((NFL$87*$B101+SUM($F$8:$F$10))/$F$11*$F$40)-($F$27*NFL$87/$D$7)-SUM($F$14:$F$26,$F$28:$F$33,$F$35:$F$36,$F$41))</f>
        <v>-533.82179022363027</v>
      </c>
      <c r="NFM88" s="294">
        <f>(NFM$87*$B101+SUM($F$8:$F$10)-((NFM$87*$B101+SUM($F$8:$F$10))/$F$11*$F$40)-($F$27*NFM$87/$D$7)-SUM($F$14:$F$26,$F$28:$F$33,$F$35:$F$36,$F$41))</f>
        <v>-533.82179022363027</v>
      </c>
      <c r="NFN88" s="294">
        <f>(NFN$87*$B101+SUM($F$8:$F$10)-((NFN$87*$B101+SUM($F$8:$F$10))/$F$11*$F$40)-($F$27*NFN$87/$D$7)-SUM($F$14:$F$26,$F$28:$F$33,$F$35:$F$36,$F$41))</f>
        <v>-533.82179022363027</v>
      </c>
      <c r="NFO88" s="294">
        <f>(NFO$87*$B101+SUM($F$8:$F$10)-((NFO$87*$B101+SUM($F$8:$F$10))/$F$11*$F$40)-($F$27*NFO$87/$D$7)-SUM($F$14:$F$26,$F$28:$F$33,$F$35:$F$36,$F$41))</f>
        <v>-533.82179022363027</v>
      </c>
      <c r="NFP88" s="294">
        <f>(NFP$87*$B101+SUM($F$8:$F$10)-((NFP$87*$B101+SUM($F$8:$F$10))/$F$11*$F$40)-($F$27*NFP$87/$D$7)-SUM($F$14:$F$26,$F$28:$F$33,$F$35:$F$36,$F$41))</f>
        <v>-533.82179022363027</v>
      </c>
      <c r="NFQ88" s="294">
        <f>(NFQ$87*$B101+SUM($F$8:$F$10)-((NFQ$87*$B101+SUM($F$8:$F$10))/$F$11*$F$40)-($F$27*NFQ$87/$D$7)-SUM($F$14:$F$26,$F$28:$F$33,$F$35:$F$36,$F$41))</f>
        <v>-533.82179022363027</v>
      </c>
      <c r="NFR88" s="294">
        <f>(NFR$87*$B101+SUM($F$8:$F$10)-((NFR$87*$B101+SUM($F$8:$F$10))/$F$11*$F$40)-($F$27*NFR$87/$D$7)-SUM($F$14:$F$26,$F$28:$F$33,$F$35:$F$36,$F$41))</f>
        <v>-533.82179022363027</v>
      </c>
      <c r="NFS88" s="294">
        <f>(NFS$87*$B101+SUM($F$8:$F$10)-((NFS$87*$B101+SUM($F$8:$F$10))/$F$11*$F$40)-($F$27*NFS$87/$D$7)-SUM($F$14:$F$26,$F$28:$F$33,$F$35:$F$36,$F$41))</f>
        <v>-533.82179022363027</v>
      </c>
      <c r="NFT88" s="294">
        <f>(NFT$87*$B101+SUM($F$8:$F$10)-((NFT$87*$B101+SUM($F$8:$F$10))/$F$11*$F$40)-($F$27*NFT$87/$D$7)-SUM($F$14:$F$26,$F$28:$F$33,$F$35:$F$36,$F$41))</f>
        <v>-533.82179022363027</v>
      </c>
      <c r="NFU88" s="294">
        <f>(NFU$87*$B101+SUM($F$8:$F$10)-((NFU$87*$B101+SUM($F$8:$F$10))/$F$11*$F$40)-($F$27*NFU$87/$D$7)-SUM($F$14:$F$26,$F$28:$F$33,$F$35:$F$36,$F$41))</f>
        <v>-533.82179022363027</v>
      </c>
      <c r="NFV88" s="294">
        <f>(NFV$87*$B101+SUM($F$8:$F$10)-((NFV$87*$B101+SUM($F$8:$F$10))/$F$11*$F$40)-($F$27*NFV$87/$D$7)-SUM($F$14:$F$26,$F$28:$F$33,$F$35:$F$36,$F$41))</f>
        <v>-533.82179022363027</v>
      </c>
      <c r="NFW88" s="294">
        <f>(NFW$87*$B101+SUM($F$8:$F$10)-((NFW$87*$B101+SUM($F$8:$F$10))/$F$11*$F$40)-($F$27*NFW$87/$D$7)-SUM($F$14:$F$26,$F$28:$F$33,$F$35:$F$36,$F$41))</f>
        <v>-533.82179022363027</v>
      </c>
      <c r="NFX88" s="294">
        <f>(NFX$87*$B101+SUM($F$8:$F$10)-((NFX$87*$B101+SUM($F$8:$F$10))/$F$11*$F$40)-($F$27*NFX$87/$D$7)-SUM($F$14:$F$26,$F$28:$F$33,$F$35:$F$36,$F$41))</f>
        <v>-533.82179022363027</v>
      </c>
      <c r="NFY88" s="294">
        <f>(NFY$87*$B101+SUM($F$8:$F$10)-((NFY$87*$B101+SUM($F$8:$F$10))/$F$11*$F$40)-($F$27*NFY$87/$D$7)-SUM($F$14:$F$26,$F$28:$F$33,$F$35:$F$36,$F$41))</f>
        <v>-533.82179022363027</v>
      </c>
      <c r="NFZ88" s="294">
        <f>(NFZ$87*$B101+SUM($F$8:$F$10)-((NFZ$87*$B101+SUM($F$8:$F$10))/$F$11*$F$40)-($F$27*NFZ$87/$D$7)-SUM($F$14:$F$26,$F$28:$F$33,$F$35:$F$36,$F$41))</f>
        <v>-533.82179022363027</v>
      </c>
      <c r="NGA88" s="294">
        <f>(NGA$87*$B101+SUM($F$8:$F$10)-((NGA$87*$B101+SUM($F$8:$F$10))/$F$11*$F$40)-($F$27*NGA$87/$D$7)-SUM($F$14:$F$26,$F$28:$F$33,$F$35:$F$36,$F$41))</f>
        <v>-533.82179022363027</v>
      </c>
      <c r="NGB88" s="294">
        <f>(NGB$87*$B101+SUM($F$8:$F$10)-((NGB$87*$B101+SUM($F$8:$F$10))/$F$11*$F$40)-($F$27*NGB$87/$D$7)-SUM($F$14:$F$26,$F$28:$F$33,$F$35:$F$36,$F$41))</f>
        <v>-533.82179022363027</v>
      </c>
      <c r="NGC88" s="294">
        <f>(NGC$87*$B101+SUM($F$8:$F$10)-((NGC$87*$B101+SUM($F$8:$F$10))/$F$11*$F$40)-($F$27*NGC$87/$D$7)-SUM($F$14:$F$26,$F$28:$F$33,$F$35:$F$36,$F$41))</f>
        <v>-533.82179022363027</v>
      </c>
      <c r="NGD88" s="294">
        <f>(NGD$87*$B101+SUM($F$8:$F$10)-((NGD$87*$B101+SUM($F$8:$F$10))/$F$11*$F$40)-($F$27*NGD$87/$D$7)-SUM($F$14:$F$26,$F$28:$F$33,$F$35:$F$36,$F$41))</f>
        <v>-533.82179022363027</v>
      </c>
      <c r="NGE88" s="294">
        <f>(NGE$87*$B101+SUM($F$8:$F$10)-((NGE$87*$B101+SUM($F$8:$F$10))/$F$11*$F$40)-($F$27*NGE$87/$D$7)-SUM($F$14:$F$26,$F$28:$F$33,$F$35:$F$36,$F$41))</f>
        <v>-533.82179022363027</v>
      </c>
      <c r="NGF88" s="294">
        <f>(NGF$87*$B101+SUM($F$8:$F$10)-((NGF$87*$B101+SUM($F$8:$F$10))/$F$11*$F$40)-($F$27*NGF$87/$D$7)-SUM($F$14:$F$26,$F$28:$F$33,$F$35:$F$36,$F$41))</f>
        <v>-533.82179022363027</v>
      </c>
      <c r="NGG88" s="294">
        <f>(NGG$87*$B101+SUM($F$8:$F$10)-((NGG$87*$B101+SUM($F$8:$F$10))/$F$11*$F$40)-($F$27*NGG$87/$D$7)-SUM($F$14:$F$26,$F$28:$F$33,$F$35:$F$36,$F$41))</f>
        <v>-533.82179022363027</v>
      </c>
      <c r="NGH88" s="294">
        <f>(NGH$87*$B101+SUM($F$8:$F$10)-((NGH$87*$B101+SUM($F$8:$F$10))/$F$11*$F$40)-($F$27*NGH$87/$D$7)-SUM($F$14:$F$26,$F$28:$F$33,$F$35:$F$36,$F$41))</f>
        <v>-533.82179022363027</v>
      </c>
      <c r="NGI88" s="294">
        <f>(NGI$87*$B101+SUM($F$8:$F$10)-((NGI$87*$B101+SUM($F$8:$F$10))/$F$11*$F$40)-($F$27*NGI$87/$D$7)-SUM($F$14:$F$26,$F$28:$F$33,$F$35:$F$36,$F$41))</f>
        <v>-533.82179022363027</v>
      </c>
      <c r="NGJ88" s="294">
        <f>(NGJ$87*$B101+SUM($F$8:$F$10)-((NGJ$87*$B101+SUM($F$8:$F$10))/$F$11*$F$40)-($F$27*NGJ$87/$D$7)-SUM($F$14:$F$26,$F$28:$F$33,$F$35:$F$36,$F$41))</f>
        <v>-533.82179022363027</v>
      </c>
      <c r="NGK88" s="294">
        <f>(NGK$87*$B101+SUM($F$8:$F$10)-((NGK$87*$B101+SUM($F$8:$F$10))/$F$11*$F$40)-($F$27*NGK$87/$D$7)-SUM($F$14:$F$26,$F$28:$F$33,$F$35:$F$36,$F$41))</f>
        <v>-533.82179022363027</v>
      </c>
      <c r="NGL88" s="294">
        <f>(NGL$87*$B101+SUM($F$8:$F$10)-((NGL$87*$B101+SUM($F$8:$F$10))/$F$11*$F$40)-($F$27*NGL$87/$D$7)-SUM($F$14:$F$26,$F$28:$F$33,$F$35:$F$36,$F$41))</f>
        <v>-533.82179022363027</v>
      </c>
      <c r="NGM88" s="294">
        <f>(NGM$87*$B101+SUM($F$8:$F$10)-((NGM$87*$B101+SUM($F$8:$F$10))/$F$11*$F$40)-($F$27*NGM$87/$D$7)-SUM($F$14:$F$26,$F$28:$F$33,$F$35:$F$36,$F$41))</f>
        <v>-533.82179022363027</v>
      </c>
      <c r="NGN88" s="294">
        <f>(NGN$87*$B101+SUM($F$8:$F$10)-((NGN$87*$B101+SUM($F$8:$F$10))/$F$11*$F$40)-($F$27*NGN$87/$D$7)-SUM($F$14:$F$26,$F$28:$F$33,$F$35:$F$36,$F$41))</f>
        <v>-533.82179022363027</v>
      </c>
      <c r="NGO88" s="294">
        <f>(NGO$87*$B101+SUM($F$8:$F$10)-((NGO$87*$B101+SUM($F$8:$F$10))/$F$11*$F$40)-($F$27*NGO$87/$D$7)-SUM($F$14:$F$26,$F$28:$F$33,$F$35:$F$36,$F$41))</f>
        <v>-533.82179022363027</v>
      </c>
      <c r="NGP88" s="294">
        <f>(NGP$87*$B101+SUM($F$8:$F$10)-((NGP$87*$B101+SUM($F$8:$F$10))/$F$11*$F$40)-($F$27*NGP$87/$D$7)-SUM($F$14:$F$26,$F$28:$F$33,$F$35:$F$36,$F$41))</f>
        <v>-533.82179022363027</v>
      </c>
      <c r="NGQ88" s="294">
        <f>(NGQ$87*$B101+SUM($F$8:$F$10)-((NGQ$87*$B101+SUM($F$8:$F$10))/$F$11*$F$40)-($F$27*NGQ$87/$D$7)-SUM($F$14:$F$26,$F$28:$F$33,$F$35:$F$36,$F$41))</f>
        <v>-533.82179022363027</v>
      </c>
      <c r="NGR88" s="294">
        <f>(NGR$87*$B101+SUM($F$8:$F$10)-((NGR$87*$B101+SUM($F$8:$F$10))/$F$11*$F$40)-($F$27*NGR$87/$D$7)-SUM($F$14:$F$26,$F$28:$F$33,$F$35:$F$36,$F$41))</f>
        <v>-533.82179022363027</v>
      </c>
      <c r="NGS88" s="294">
        <f>(NGS$87*$B101+SUM($F$8:$F$10)-((NGS$87*$B101+SUM($F$8:$F$10))/$F$11*$F$40)-($F$27*NGS$87/$D$7)-SUM($F$14:$F$26,$F$28:$F$33,$F$35:$F$36,$F$41))</f>
        <v>-533.82179022363027</v>
      </c>
      <c r="NGT88" s="294">
        <f>(NGT$87*$B101+SUM($F$8:$F$10)-((NGT$87*$B101+SUM($F$8:$F$10))/$F$11*$F$40)-($F$27*NGT$87/$D$7)-SUM($F$14:$F$26,$F$28:$F$33,$F$35:$F$36,$F$41))</f>
        <v>-533.82179022363027</v>
      </c>
      <c r="NGU88" s="294">
        <f>(NGU$87*$B101+SUM($F$8:$F$10)-((NGU$87*$B101+SUM($F$8:$F$10))/$F$11*$F$40)-($F$27*NGU$87/$D$7)-SUM($F$14:$F$26,$F$28:$F$33,$F$35:$F$36,$F$41))</f>
        <v>-533.82179022363027</v>
      </c>
      <c r="NGV88" s="294">
        <f>(NGV$87*$B101+SUM($F$8:$F$10)-((NGV$87*$B101+SUM($F$8:$F$10))/$F$11*$F$40)-($F$27*NGV$87/$D$7)-SUM($F$14:$F$26,$F$28:$F$33,$F$35:$F$36,$F$41))</f>
        <v>-533.82179022363027</v>
      </c>
      <c r="NGW88" s="294">
        <f>(NGW$87*$B101+SUM($F$8:$F$10)-((NGW$87*$B101+SUM($F$8:$F$10))/$F$11*$F$40)-($F$27*NGW$87/$D$7)-SUM($F$14:$F$26,$F$28:$F$33,$F$35:$F$36,$F$41))</f>
        <v>-533.82179022363027</v>
      </c>
      <c r="NGX88" s="294">
        <f>(NGX$87*$B101+SUM($F$8:$F$10)-((NGX$87*$B101+SUM($F$8:$F$10))/$F$11*$F$40)-($F$27*NGX$87/$D$7)-SUM($F$14:$F$26,$F$28:$F$33,$F$35:$F$36,$F$41))</f>
        <v>-533.82179022363027</v>
      </c>
      <c r="NGY88" s="294">
        <f>(NGY$87*$B101+SUM($F$8:$F$10)-((NGY$87*$B101+SUM($F$8:$F$10))/$F$11*$F$40)-($F$27*NGY$87/$D$7)-SUM($F$14:$F$26,$F$28:$F$33,$F$35:$F$36,$F$41))</f>
        <v>-533.82179022363027</v>
      </c>
      <c r="NGZ88" s="294">
        <f>(NGZ$87*$B101+SUM($F$8:$F$10)-((NGZ$87*$B101+SUM($F$8:$F$10))/$F$11*$F$40)-($F$27*NGZ$87/$D$7)-SUM($F$14:$F$26,$F$28:$F$33,$F$35:$F$36,$F$41))</f>
        <v>-533.82179022363027</v>
      </c>
      <c r="NHA88" s="294">
        <f>(NHA$87*$B101+SUM($F$8:$F$10)-((NHA$87*$B101+SUM($F$8:$F$10))/$F$11*$F$40)-($F$27*NHA$87/$D$7)-SUM($F$14:$F$26,$F$28:$F$33,$F$35:$F$36,$F$41))</f>
        <v>-533.82179022363027</v>
      </c>
      <c r="NHB88" s="294">
        <f>(NHB$87*$B101+SUM($F$8:$F$10)-((NHB$87*$B101+SUM($F$8:$F$10))/$F$11*$F$40)-($F$27*NHB$87/$D$7)-SUM($F$14:$F$26,$F$28:$F$33,$F$35:$F$36,$F$41))</f>
        <v>-533.82179022363027</v>
      </c>
      <c r="NHC88" s="294">
        <f>(NHC$87*$B101+SUM($F$8:$F$10)-((NHC$87*$B101+SUM($F$8:$F$10))/$F$11*$F$40)-($F$27*NHC$87/$D$7)-SUM($F$14:$F$26,$F$28:$F$33,$F$35:$F$36,$F$41))</f>
        <v>-533.82179022363027</v>
      </c>
      <c r="NHD88" s="294">
        <f>(NHD$87*$B101+SUM($F$8:$F$10)-((NHD$87*$B101+SUM($F$8:$F$10))/$F$11*$F$40)-($F$27*NHD$87/$D$7)-SUM($F$14:$F$26,$F$28:$F$33,$F$35:$F$36,$F$41))</f>
        <v>-533.82179022363027</v>
      </c>
      <c r="NHE88" s="294">
        <f>(NHE$87*$B101+SUM($F$8:$F$10)-((NHE$87*$B101+SUM($F$8:$F$10))/$F$11*$F$40)-($F$27*NHE$87/$D$7)-SUM($F$14:$F$26,$F$28:$F$33,$F$35:$F$36,$F$41))</f>
        <v>-533.82179022363027</v>
      </c>
      <c r="NHF88" s="294">
        <f>(NHF$87*$B101+SUM($F$8:$F$10)-((NHF$87*$B101+SUM($F$8:$F$10))/$F$11*$F$40)-($F$27*NHF$87/$D$7)-SUM($F$14:$F$26,$F$28:$F$33,$F$35:$F$36,$F$41))</f>
        <v>-533.82179022363027</v>
      </c>
      <c r="NHG88" s="294">
        <f>(NHG$87*$B101+SUM($F$8:$F$10)-((NHG$87*$B101+SUM($F$8:$F$10))/$F$11*$F$40)-($F$27*NHG$87/$D$7)-SUM($F$14:$F$26,$F$28:$F$33,$F$35:$F$36,$F$41))</f>
        <v>-533.82179022363027</v>
      </c>
      <c r="NHH88" s="294">
        <f>(NHH$87*$B101+SUM($F$8:$F$10)-((NHH$87*$B101+SUM($F$8:$F$10))/$F$11*$F$40)-($F$27*NHH$87/$D$7)-SUM($F$14:$F$26,$F$28:$F$33,$F$35:$F$36,$F$41))</f>
        <v>-533.82179022363027</v>
      </c>
      <c r="NHI88" s="294">
        <f>(NHI$87*$B101+SUM($F$8:$F$10)-((NHI$87*$B101+SUM($F$8:$F$10))/$F$11*$F$40)-($F$27*NHI$87/$D$7)-SUM($F$14:$F$26,$F$28:$F$33,$F$35:$F$36,$F$41))</f>
        <v>-533.82179022363027</v>
      </c>
      <c r="NHJ88" s="294">
        <f>(NHJ$87*$B101+SUM($F$8:$F$10)-((NHJ$87*$B101+SUM($F$8:$F$10))/$F$11*$F$40)-($F$27*NHJ$87/$D$7)-SUM($F$14:$F$26,$F$28:$F$33,$F$35:$F$36,$F$41))</f>
        <v>-533.82179022363027</v>
      </c>
      <c r="NHK88" s="294">
        <f>(NHK$87*$B101+SUM($F$8:$F$10)-((NHK$87*$B101+SUM($F$8:$F$10))/$F$11*$F$40)-($F$27*NHK$87/$D$7)-SUM($F$14:$F$26,$F$28:$F$33,$F$35:$F$36,$F$41))</f>
        <v>-533.82179022363027</v>
      </c>
      <c r="NHL88" s="294">
        <f>(NHL$87*$B101+SUM($F$8:$F$10)-((NHL$87*$B101+SUM($F$8:$F$10))/$F$11*$F$40)-($F$27*NHL$87/$D$7)-SUM($F$14:$F$26,$F$28:$F$33,$F$35:$F$36,$F$41))</f>
        <v>-533.82179022363027</v>
      </c>
      <c r="NHM88" s="294">
        <f>(NHM$87*$B101+SUM($F$8:$F$10)-((NHM$87*$B101+SUM($F$8:$F$10))/$F$11*$F$40)-($F$27*NHM$87/$D$7)-SUM($F$14:$F$26,$F$28:$F$33,$F$35:$F$36,$F$41))</f>
        <v>-533.82179022363027</v>
      </c>
      <c r="NHN88" s="294">
        <f>(NHN$87*$B101+SUM($F$8:$F$10)-((NHN$87*$B101+SUM($F$8:$F$10))/$F$11*$F$40)-($F$27*NHN$87/$D$7)-SUM($F$14:$F$26,$F$28:$F$33,$F$35:$F$36,$F$41))</f>
        <v>-533.82179022363027</v>
      </c>
      <c r="NHO88" s="294">
        <f>(NHO$87*$B101+SUM($F$8:$F$10)-((NHO$87*$B101+SUM($F$8:$F$10))/$F$11*$F$40)-($F$27*NHO$87/$D$7)-SUM($F$14:$F$26,$F$28:$F$33,$F$35:$F$36,$F$41))</f>
        <v>-533.82179022363027</v>
      </c>
      <c r="NHP88" s="294">
        <f>(NHP$87*$B101+SUM($F$8:$F$10)-((NHP$87*$B101+SUM($F$8:$F$10))/$F$11*$F$40)-($F$27*NHP$87/$D$7)-SUM($F$14:$F$26,$F$28:$F$33,$F$35:$F$36,$F$41))</f>
        <v>-533.82179022363027</v>
      </c>
      <c r="NHQ88" s="294">
        <f>(NHQ$87*$B101+SUM($F$8:$F$10)-((NHQ$87*$B101+SUM($F$8:$F$10))/$F$11*$F$40)-($F$27*NHQ$87/$D$7)-SUM($F$14:$F$26,$F$28:$F$33,$F$35:$F$36,$F$41))</f>
        <v>-533.82179022363027</v>
      </c>
      <c r="NHR88" s="294">
        <f>(NHR$87*$B101+SUM($F$8:$F$10)-((NHR$87*$B101+SUM($F$8:$F$10))/$F$11*$F$40)-($F$27*NHR$87/$D$7)-SUM($F$14:$F$26,$F$28:$F$33,$F$35:$F$36,$F$41))</f>
        <v>-533.82179022363027</v>
      </c>
      <c r="NHS88" s="294">
        <f>(NHS$87*$B101+SUM($F$8:$F$10)-((NHS$87*$B101+SUM($F$8:$F$10))/$F$11*$F$40)-($F$27*NHS$87/$D$7)-SUM($F$14:$F$26,$F$28:$F$33,$F$35:$F$36,$F$41))</f>
        <v>-533.82179022363027</v>
      </c>
      <c r="NHT88" s="294">
        <f>(NHT$87*$B101+SUM($F$8:$F$10)-((NHT$87*$B101+SUM($F$8:$F$10))/$F$11*$F$40)-($F$27*NHT$87/$D$7)-SUM($F$14:$F$26,$F$28:$F$33,$F$35:$F$36,$F$41))</f>
        <v>-533.82179022363027</v>
      </c>
      <c r="NHU88" s="294">
        <f>(NHU$87*$B101+SUM($F$8:$F$10)-((NHU$87*$B101+SUM($F$8:$F$10))/$F$11*$F$40)-($F$27*NHU$87/$D$7)-SUM($F$14:$F$26,$F$28:$F$33,$F$35:$F$36,$F$41))</f>
        <v>-533.82179022363027</v>
      </c>
      <c r="NHV88" s="294">
        <f>(NHV$87*$B101+SUM($F$8:$F$10)-((NHV$87*$B101+SUM($F$8:$F$10))/$F$11*$F$40)-($F$27*NHV$87/$D$7)-SUM($F$14:$F$26,$F$28:$F$33,$F$35:$F$36,$F$41))</f>
        <v>-533.82179022363027</v>
      </c>
      <c r="NHW88" s="294">
        <f>(NHW$87*$B101+SUM($F$8:$F$10)-((NHW$87*$B101+SUM($F$8:$F$10))/$F$11*$F$40)-($F$27*NHW$87/$D$7)-SUM($F$14:$F$26,$F$28:$F$33,$F$35:$F$36,$F$41))</f>
        <v>-533.82179022363027</v>
      </c>
      <c r="NHX88" s="294">
        <f>(NHX$87*$B101+SUM($F$8:$F$10)-((NHX$87*$B101+SUM($F$8:$F$10))/$F$11*$F$40)-($F$27*NHX$87/$D$7)-SUM($F$14:$F$26,$F$28:$F$33,$F$35:$F$36,$F$41))</f>
        <v>-533.82179022363027</v>
      </c>
      <c r="NHY88" s="294">
        <f>(NHY$87*$B101+SUM($F$8:$F$10)-((NHY$87*$B101+SUM($F$8:$F$10))/$F$11*$F$40)-($F$27*NHY$87/$D$7)-SUM($F$14:$F$26,$F$28:$F$33,$F$35:$F$36,$F$41))</f>
        <v>-533.82179022363027</v>
      </c>
      <c r="NHZ88" s="294">
        <f>(NHZ$87*$B101+SUM($F$8:$F$10)-((NHZ$87*$B101+SUM($F$8:$F$10))/$F$11*$F$40)-($F$27*NHZ$87/$D$7)-SUM($F$14:$F$26,$F$28:$F$33,$F$35:$F$36,$F$41))</f>
        <v>-533.82179022363027</v>
      </c>
      <c r="NIA88" s="294">
        <f>(NIA$87*$B101+SUM($F$8:$F$10)-((NIA$87*$B101+SUM($F$8:$F$10))/$F$11*$F$40)-($F$27*NIA$87/$D$7)-SUM($F$14:$F$26,$F$28:$F$33,$F$35:$F$36,$F$41))</f>
        <v>-533.82179022363027</v>
      </c>
      <c r="NIB88" s="294">
        <f>(NIB$87*$B101+SUM($F$8:$F$10)-((NIB$87*$B101+SUM($F$8:$F$10))/$F$11*$F$40)-($F$27*NIB$87/$D$7)-SUM($F$14:$F$26,$F$28:$F$33,$F$35:$F$36,$F$41))</f>
        <v>-533.82179022363027</v>
      </c>
      <c r="NIC88" s="294">
        <f>(NIC$87*$B101+SUM($F$8:$F$10)-((NIC$87*$B101+SUM($F$8:$F$10))/$F$11*$F$40)-($F$27*NIC$87/$D$7)-SUM($F$14:$F$26,$F$28:$F$33,$F$35:$F$36,$F$41))</f>
        <v>-533.82179022363027</v>
      </c>
      <c r="NID88" s="294">
        <f>(NID$87*$B101+SUM($F$8:$F$10)-((NID$87*$B101+SUM($F$8:$F$10))/$F$11*$F$40)-($F$27*NID$87/$D$7)-SUM($F$14:$F$26,$F$28:$F$33,$F$35:$F$36,$F$41))</f>
        <v>-533.82179022363027</v>
      </c>
      <c r="NIE88" s="294">
        <f>(NIE$87*$B101+SUM($F$8:$F$10)-((NIE$87*$B101+SUM($F$8:$F$10))/$F$11*$F$40)-($F$27*NIE$87/$D$7)-SUM($F$14:$F$26,$F$28:$F$33,$F$35:$F$36,$F$41))</f>
        <v>-533.82179022363027</v>
      </c>
      <c r="NIF88" s="294">
        <f>(NIF$87*$B101+SUM($F$8:$F$10)-((NIF$87*$B101+SUM($F$8:$F$10))/$F$11*$F$40)-($F$27*NIF$87/$D$7)-SUM($F$14:$F$26,$F$28:$F$33,$F$35:$F$36,$F$41))</f>
        <v>-533.82179022363027</v>
      </c>
      <c r="NIG88" s="294">
        <f>(NIG$87*$B101+SUM($F$8:$F$10)-((NIG$87*$B101+SUM($F$8:$F$10))/$F$11*$F$40)-($F$27*NIG$87/$D$7)-SUM($F$14:$F$26,$F$28:$F$33,$F$35:$F$36,$F$41))</f>
        <v>-533.82179022363027</v>
      </c>
      <c r="NIH88" s="294">
        <f>(NIH$87*$B101+SUM($F$8:$F$10)-((NIH$87*$B101+SUM($F$8:$F$10))/$F$11*$F$40)-($F$27*NIH$87/$D$7)-SUM($F$14:$F$26,$F$28:$F$33,$F$35:$F$36,$F$41))</f>
        <v>-533.82179022363027</v>
      </c>
      <c r="NII88" s="294">
        <f>(NII$87*$B101+SUM($F$8:$F$10)-((NII$87*$B101+SUM($F$8:$F$10))/$F$11*$F$40)-($F$27*NII$87/$D$7)-SUM($F$14:$F$26,$F$28:$F$33,$F$35:$F$36,$F$41))</f>
        <v>-533.82179022363027</v>
      </c>
      <c r="NIJ88" s="294">
        <f>(NIJ$87*$B101+SUM($F$8:$F$10)-((NIJ$87*$B101+SUM($F$8:$F$10))/$F$11*$F$40)-($F$27*NIJ$87/$D$7)-SUM($F$14:$F$26,$F$28:$F$33,$F$35:$F$36,$F$41))</f>
        <v>-533.82179022363027</v>
      </c>
      <c r="NIK88" s="294">
        <f>(NIK$87*$B101+SUM($F$8:$F$10)-((NIK$87*$B101+SUM($F$8:$F$10))/$F$11*$F$40)-($F$27*NIK$87/$D$7)-SUM($F$14:$F$26,$F$28:$F$33,$F$35:$F$36,$F$41))</f>
        <v>-533.82179022363027</v>
      </c>
      <c r="NIL88" s="294">
        <f>(NIL$87*$B101+SUM($F$8:$F$10)-((NIL$87*$B101+SUM($F$8:$F$10))/$F$11*$F$40)-($F$27*NIL$87/$D$7)-SUM($F$14:$F$26,$F$28:$F$33,$F$35:$F$36,$F$41))</f>
        <v>-533.82179022363027</v>
      </c>
      <c r="NIM88" s="294">
        <f>(NIM$87*$B101+SUM($F$8:$F$10)-((NIM$87*$B101+SUM($F$8:$F$10))/$F$11*$F$40)-($F$27*NIM$87/$D$7)-SUM($F$14:$F$26,$F$28:$F$33,$F$35:$F$36,$F$41))</f>
        <v>-533.82179022363027</v>
      </c>
      <c r="NIN88" s="294">
        <f>(NIN$87*$B101+SUM($F$8:$F$10)-((NIN$87*$B101+SUM($F$8:$F$10))/$F$11*$F$40)-($F$27*NIN$87/$D$7)-SUM($F$14:$F$26,$F$28:$F$33,$F$35:$F$36,$F$41))</f>
        <v>-533.82179022363027</v>
      </c>
      <c r="NIO88" s="294">
        <f>(NIO$87*$B101+SUM($F$8:$F$10)-((NIO$87*$B101+SUM($F$8:$F$10))/$F$11*$F$40)-($F$27*NIO$87/$D$7)-SUM($F$14:$F$26,$F$28:$F$33,$F$35:$F$36,$F$41))</f>
        <v>-533.82179022363027</v>
      </c>
      <c r="NIP88" s="294">
        <f>(NIP$87*$B101+SUM($F$8:$F$10)-((NIP$87*$B101+SUM($F$8:$F$10))/$F$11*$F$40)-($F$27*NIP$87/$D$7)-SUM($F$14:$F$26,$F$28:$F$33,$F$35:$F$36,$F$41))</f>
        <v>-533.82179022363027</v>
      </c>
      <c r="NIQ88" s="294">
        <f>(NIQ$87*$B101+SUM($F$8:$F$10)-((NIQ$87*$B101+SUM($F$8:$F$10))/$F$11*$F$40)-($F$27*NIQ$87/$D$7)-SUM($F$14:$F$26,$F$28:$F$33,$F$35:$F$36,$F$41))</f>
        <v>-533.82179022363027</v>
      </c>
      <c r="NIR88" s="294">
        <f>(NIR$87*$B101+SUM($F$8:$F$10)-((NIR$87*$B101+SUM($F$8:$F$10))/$F$11*$F$40)-($F$27*NIR$87/$D$7)-SUM($F$14:$F$26,$F$28:$F$33,$F$35:$F$36,$F$41))</f>
        <v>-533.82179022363027</v>
      </c>
      <c r="NIS88" s="294">
        <f>(NIS$87*$B101+SUM($F$8:$F$10)-((NIS$87*$B101+SUM($F$8:$F$10))/$F$11*$F$40)-($F$27*NIS$87/$D$7)-SUM($F$14:$F$26,$F$28:$F$33,$F$35:$F$36,$F$41))</f>
        <v>-533.82179022363027</v>
      </c>
      <c r="NIT88" s="294">
        <f>(NIT$87*$B101+SUM($F$8:$F$10)-((NIT$87*$B101+SUM($F$8:$F$10))/$F$11*$F$40)-($F$27*NIT$87/$D$7)-SUM($F$14:$F$26,$F$28:$F$33,$F$35:$F$36,$F$41))</f>
        <v>-533.82179022363027</v>
      </c>
      <c r="NIU88" s="294">
        <f>(NIU$87*$B101+SUM($F$8:$F$10)-((NIU$87*$B101+SUM($F$8:$F$10))/$F$11*$F$40)-($F$27*NIU$87/$D$7)-SUM($F$14:$F$26,$F$28:$F$33,$F$35:$F$36,$F$41))</f>
        <v>-533.82179022363027</v>
      </c>
      <c r="NIV88" s="294">
        <f>(NIV$87*$B101+SUM($F$8:$F$10)-((NIV$87*$B101+SUM($F$8:$F$10))/$F$11*$F$40)-($F$27*NIV$87/$D$7)-SUM($F$14:$F$26,$F$28:$F$33,$F$35:$F$36,$F$41))</f>
        <v>-533.82179022363027</v>
      </c>
      <c r="NIW88" s="294">
        <f>(NIW$87*$B101+SUM($F$8:$F$10)-((NIW$87*$B101+SUM($F$8:$F$10))/$F$11*$F$40)-($F$27*NIW$87/$D$7)-SUM($F$14:$F$26,$F$28:$F$33,$F$35:$F$36,$F$41))</f>
        <v>-533.82179022363027</v>
      </c>
      <c r="NIX88" s="294">
        <f>(NIX$87*$B101+SUM($F$8:$F$10)-((NIX$87*$B101+SUM($F$8:$F$10))/$F$11*$F$40)-($F$27*NIX$87/$D$7)-SUM($F$14:$F$26,$F$28:$F$33,$F$35:$F$36,$F$41))</f>
        <v>-533.82179022363027</v>
      </c>
      <c r="NIY88" s="294">
        <f>(NIY$87*$B101+SUM($F$8:$F$10)-((NIY$87*$B101+SUM($F$8:$F$10))/$F$11*$F$40)-($F$27*NIY$87/$D$7)-SUM($F$14:$F$26,$F$28:$F$33,$F$35:$F$36,$F$41))</f>
        <v>-533.82179022363027</v>
      </c>
      <c r="NIZ88" s="294">
        <f>(NIZ$87*$B101+SUM($F$8:$F$10)-((NIZ$87*$B101+SUM($F$8:$F$10))/$F$11*$F$40)-($F$27*NIZ$87/$D$7)-SUM($F$14:$F$26,$F$28:$F$33,$F$35:$F$36,$F$41))</f>
        <v>-533.82179022363027</v>
      </c>
      <c r="NJA88" s="294">
        <f>(NJA$87*$B101+SUM($F$8:$F$10)-((NJA$87*$B101+SUM($F$8:$F$10))/$F$11*$F$40)-($F$27*NJA$87/$D$7)-SUM($F$14:$F$26,$F$28:$F$33,$F$35:$F$36,$F$41))</f>
        <v>-533.82179022363027</v>
      </c>
      <c r="NJB88" s="294">
        <f>(NJB$87*$B101+SUM($F$8:$F$10)-((NJB$87*$B101+SUM($F$8:$F$10))/$F$11*$F$40)-($F$27*NJB$87/$D$7)-SUM($F$14:$F$26,$F$28:$F$33,$F$35:$F$36,$F$41))</f>
        <v>-533.82179022363027</v>
      </c>
      <c r="NJC88" s="294">
        <f>(NJC$87*$B101+SUM($F$8:$F$10)-((NJC$87*$B101+SUM($F$8:$F$10))/$F$11*$F$40)-($F$27*NJC$87/$D$7)-SUM($F$14:$F$26,$F$28:$F$33,$F$35:$F$36,$F$41))</f>
        <v>-533.82179022363027</v>
      </c>
      <c r="NJD88" s="294">
        <f>(NJD$87*$B101+SUM($F$8:$F$10)-((NJD$87*$B101+SUM($F$8:$F$10))/$F$11*$F$40)-($F$27*NJD$87/$D$7)-SUM($F$14:$F$26,$F$28:$F$33,$F$35:$F$36,$F$41))</f>
        <v>-533.82179022363027</v>
      </c>
      <c r="NJE88" s="294">
        <f>(NJE$87*$B101+SUM($F$8:$F$10)-((NJE$87*$B101+SUM($F$8:$F$10))/$F$11*$F$40)-($F$27*NJE$87/$D$7)-SUM($F$14:$F$26,$F$28:$F$33,$F$35:$F$36,$F$41))</f>
        <v>-533.82179022363027</v>
      </c>
      <c r="NJF88" s="294">
        <f>(NJF$87*$B101+SUM($F$8:$F$10)-((NJF$87*$B101+SUM($F$8:$F$10))/$F$11*$F$40)-($F$27*NJF$87/$D$7)-SUM($F$14:$F$26,$F$28:$F$33,$F$35:$F$36,$F$41))</f>
        <v>-533.82179022363027</v>
      </c>
      <c r="NJG88" s="294">
        <f>(NJG$87*$B101+SUM($F$8:$F$10)-((NJG$87*$B101+SUM($F$8:$F$10))/$F$11*$F$40)-($F$27*NJG$87/$D$7)-SUM($F$14:$F$26,$F$28:$F$33,$F$35:$F$36,$F$41))</f>
        <v>-533.82179022363027</v>
      </c>
      <c r="NJH88" s="294">
        <f>(NJH$87*$B101+SUM($F$8:$F$10)-((NJH$87*$B101+SUM($F$8:$F$10))/$F$11*$F$40)-($F$27*NJH$87/$D$7)-SUM($F$14:$F$26,$F$28:$F$33,$F$35:$F$36,$F$41))</f>
        <v>-533.82179022363027</v>
      </c>
      <c r="NJI88" s="294">
        <f>(NJI$87*$B101+SUM($F$8:$F$10)-((NJI$87*$B101+SUM($F$8:$F$10))/$F$11*$F$40)-($F$27*NJI$87/$D$7)-SUM($F$14:$F$26,$F$28:$F$33,$F$35:$F$36,$F$41))</f>
        <v>-533.82179022363027</v>
      </c>
      <c r="NJJ88" s="294">
        <f>(NJJ$87*$B101+SUM($F$8:$F$10)-((NJJ$87*$B101+SUM($F$8:$F$10))/$F$11*$F$40)-($F$27*NJJ$87/$D$7)-SUM($F$14:$F$26,$F$28:$F$33,$F$35:$F$36,$F$41))</f>
        <v>-533.82179022363027</v>
      </c>
      <c r="NJK88" s="294">
        <f>(NJK$87*$B101+SUM($F$8:$F$10)-((NJK$87*$B101+SUM($F$8:$F$10))/$F$11*$F$40)-($F$27*NJK$87/$D$7)-SUM($F$14:$F$26,$F$28:$F$33,$F$35:$F$36,$F$41))</f>
        <v>-533.82179022363027</v>
      </c>
      <c r="NJL88" s="294">
        <f>(NJL$87*$B101+SUM($F$8:$F$10)-((NJL$87*$B101+SUM($F$8:$F$10))/$F$11*$F$40)-($F$27*NJL$87/$D$7)-SUM($F$14:$F$26,$F$28:$F$33,$F$35:$F$36,$F$41))</f>
        <v>-533.82179022363027</v>
      </c>
      <c r="NJM88" s="294">
        <f>(NJM$87*$B101+SUM($F$8:$F$10)-((NJM$87*$B101+SUM($F$8:$F$10))/$F$11*$F$40)-($F$27*NJM$87/$D$7)-SUM($F$14:$F$26,$F$28:$F$33,$F$35:$F$36,$F$41))</f>
        <v>-533.82179022363027</v>
      </c>
      <c r="NJN88" s="294">
        <f>(NJN$87*$B101+SUM($F$8:$F$10)-((NJN$87*$B101+SUM($F$8:$F$10))/$F$11*$F$40)-($F$27*NJN$87/$D$7)-SUM($F$14:$F$26,$F$28:$F$33,$F$35:$F$36,$F$41))</f>
        <v>-533.82179022363027</v>
      </c>
      <c r="NJO88" s="294">
        <f>(NJO$87*$B101+SUM($F$8:$F$10)-((NJO$87*$B101+SUM($F$8:$F$10))/$F$11*$F$40)-($F$27*NJO$87/$D$7)-SUM($F$14:$F$26,$F$28:$F$33,$F$35:$F$36,$F$41))</f>
        <v>-533.82179022363027</v>
      </c>
      <c r="NJP88" s="294">
        <f>(NJP$87*$B101+SUM($F$8:$F$10)-((NJP$87*$B101+SUM($F$8:$F$10))/$F$11*$F$40)-($F$27*NJP$87/$D$7)-SUM($F$14:$F$26,$F$28:$F$33,$F$35:$F$36,$F$41))</f>
        <v>-533.82179022363027</v>
      </c>
      <c r="NJQ88" s="294">
        <f>(NJQ$87*$B101+SUM($F$8:$F$10)-((NJQ$87*$B101+SUM($F$8:$F$10))/$F$11*$F$40)-($F$27*NJQ$87/$D$7)-SUM($F$14:$F$26,$F$28:$F$33,$F$35:$F$36,$F$41))</f>
        <v>-533.82179022363027</v>
      </c>
      <c r="NJR88" s="294">
        <f>(NJR$87*$B101+SUM($F$8:$F$10)-((NJR$87*$B101+SUM($F$8:$F$10))/$F$11*$F$40)-($F$27*NJR$87/$D$7)-SUM($F$14:$F$26,$F$28:$F$33,$F$35:$F$36,$F$41))</f>
        <v>-533.82179022363027</v>
      </c>
      <c r="NJS88" s="294">
        <f>(NJS$87*$B101+SUM($F$8:$F$10)-((NJS$87*$B101+SUM($F$8:$F$10))/$F$11*$F$40)-($F$27*NJS$87/$D$7)-SUM($F$14:$F$26,$F$28:$F$33,$F$35:$F$36,$F$41))</f>
        <v>-533.82179022363027</v>
      </c>
      <c r="NJT88" s="294">
        <f>(NJT$87*$B101+SUM($F$8:$F$10)-((NJT$87*$B101+SUM($F$8:$F$10))/$F$11*$F$40)-($F$27*NJT$87/$D$7)-SUM($F$14:$F$26,$F$28:$F$33,$F$35:$F$36,$F$41))</f>
        <v>-533.82179022363027</v>
      </c>
      <c r="NJU88" s="294">
        <f>(NJU$87*$B101+SUM($F$8:$F$10)-((NJU$87*$B101+SUM($F$8:$F$10))/$F$11*$F$40)-($F$27*NJU$87/$D$7)-SUM($F$14:$F$26,$F$28:$F$33,$F$35:$F$36,$F$41))</f>
        <v>-533.82179022363027</v>
      </c>
      <c r="NJV88" s="294">
        <f>(NJV$87*$B101+SUM($F$8:$F$10)-((NJV$87*$B101+SUM($F$8:$F$10))/$F$11*$F$40)-($F$27*NJV$87/$D$7)-SUM($F$14:$F$26,$F$28:$F$33,$F$35:$F$36,$F$41))</f>
        <v>-533.82179022363027</v>
      </c>
      <c r="NJW88" s="294">
        <f>(NJW$87*$B101+SUM($F$8:$F$10)-((NJW$87*$B101+SUM($F$8:$F$10))/$F$11*$F$40)-($F$27*NJW$87/$D$7)-SUM($F$14:$F$26,$F$28:$F$33,$F$35:$F$36,$F$41))</f>
        <v>-533.82179022363027</v>
      </c>
      <c r="NJX88" s="294">
        <f>(NJX$87*$B101+SUM($F$8:$F$10)-((NJX$87*$B101+SUM($F$8:$F$10))/$F$11*$F$40)-($F$27*NJX$87/$D$7)-SUM($F$14:$F$26,$F$28:$F$33,$F$35:$F$36,$F$41))</f>
        <v>-533.82179022363027</v>
      </c>
      <c r="NJY88" s="294">
        <f>(NJY$87*$B101+SUM($F$8:$F$10)-((NJY$87*$B101+SUM($F$8:$F$10))/$F$11*$F$40)-($F$27*NJY$87/$D$7)-SUM($F$14:$F$26,$F$28:$F$33,$F$35:$F$36,$F$41))</f>
        <v>-533.82179022363027</v>
      </c>
      <c r="NJZ88" s="294">
        <f>(NJZ$87*$B101+SUM($F$8:$F$10)-((NJZ$87*$B101+SUM($F$8:$F$10))/$F$11*$F$40)-($F$27*NJZ$87/$D$7)-SUM($F$14:$F$26,$F$28:$F$33,$F$35:$F$36,$F$41))</f>
        <v>-533.82179022363027</v>
      </c>
      <c r="NKA88" s="294">
        <f>(NKA$87*$B101+SUM($F$8:$F$10)-((NKA$87*$B101+SUM($F$8:$F$10))/$F$11*$F$40)-($F$27*NKA$87/$D$7)-SUM($F$14:$F$26,$F$28:$F$33,$F$35:$F$36,$F$41))</f>
        <v>-533.82179022363027</v>
      </c>
      <c r="NKB88" s="294">
        <f>(NKB$87*$B101+SUM($F$8:$F$10)-((NKB$87*$B101+SUM($F$8:$F$10))/$F$11*$F$40)-($F$27*NKB$87/$D$7)-SUM($F$14:$F$26,$F$28:$F$33,$F$35:$F$36,$F$41))</f>
        <v>-533.82179022363027</v>
      </c>
      <c r="NKC88" s="294">
        <f>(NKC$87*$B101+SUM($F$8:$F$10)-((NKC$87*$B101+SUM($F$8:$F$10))/$F$11*$F$40)-($F$27*NKC$87/$D$7)-SUM($F$14:$F$26,$F$28:$F$33,$F$35:$F$36,$F$41))</f>
        <v>-533.82179022363027</v>
      </c>
      <c r="NKD88" s="294">
        <f>(NKD$87*$B101+SUM($F$8:$F$10)-((NKD$87*$B101+SUM($F$8:$F$10))/$F$11*$F$40)-($F$27*NKD$87/$D$7)-SUM($F$14:$F$26,$F$28:$F$33,$F$35:$F$36,$F$41))</f>
        <v>-533.82179022363027</v>
      </c>
      <c r="NKE88" s="294">
        <f>(NKE$87*$B101+SUM($F$8:$F$10)-((NKE$87*$B101+SUM($F$8:$F$10))/$F$11*$F$40)-($F$27*NKE$87/$D$7)-SUM($F$14:$F$26,$F$28:$F$33,$F$35:$F$36,$F$41))</f>
        <v>-533.82179022363027</v>
      </c>
      <c r="NKF88" s="294">
        <f>(NKF$87*$B101+SUM($F$8:$F$10)-((NKF$87*$B101+SUM($F$8:$F$10))/$F$11*$F$40)-($F$27*NKF$87/$D$7)-SUM($F$14:$F$26,$F$28:$F$33,$F$35:$F$36,$F$41))</f>
        <v>-533.82179022363027</v>
      </c>
      <c r="NKG88" s="294">
        <f>(NKG$87*$B101+SUM($F$8:$F$10)-((NKG$87*$B101+SUM($F$8:$F$10))/$F$11*$F$40)-($F$27*NKG$87/$D$7)-SUM($F$14:$F$26,$F$28:$F$33,$F$35:$F$36,$F$41))</f>
        <v>-533.82179022363027</v>
      </c>
      <c r="NKH88" s="294">
        <f>(NKH$87*$B101+SUM($F$8:$F$10)-((NKH$87*$B101+SUM($F$8:$F$10))/$F$11*$F$40)-($F$27*NKH$87/$D$7)-SUM($F$14:$F$26,$F$28:$F$33,$F$35:$F$36,$F$41))</f>
        <v>-533.82179022363027</v>
      </c>
      <c r="NKI88" s="294">
        <f>(NKI$87*$B101+SUM($F$8:$F$10)-((NKI$87*$B101+SUM($F$8:$F$10))/$F$11*$F$40)-($F$27*NKI$87/$D$7)-SUM($F$14:$F$26,$F$28:$F$33,$F$35:$F$36,$F$41))</f>
        <v>-533.82179022363027</v>
      </c>
      <c r="NKJ88" s="294">
        <f>(NKJ$87*$B101+SUM($F$8:$F$10)-((NKJ$87*$B101+SUM($F$8:$F$10))/$F$11*$F$40)-($F$27*NKJ$87/$D$7)-SUM($F$14:$F$26,$F$28:$F$33,$F$35:$F$36,$F$41))</f>
        <v>-533.82179022363027</v>
      </c>
      <c r="NKK88" s="294">
        <f>(NKK$87*$B101+SUM($F$8:$F$10)-((NKK$87*$B101+SUM($F$8:$F$10))/$F$11*$F$40)-($F$27*NKK$87/$D$7)-SUM($F$14:$F$26,$F$28:$F$33,$F$35:$F$36,$F$41))</f>
        <v>-533.82179022363027</v>
      </c>
      <c r="NKL88" s="294">
        <f>(NKL$87*$B101+SUM($F$8:$F$10)-((NKL$87*$B101+SUM($F$8:$F$10))/$F$11*$F$40)-($F$27*NKL$87/$D$7)-SUM($F$14:$F$26,$F$28:$F$33,$F$35:$F$36,$F$41))</f>
        <v>-533.82179022363027</v>
      </c>
      <c r="NKM88" s="294">
        <f>(NKM$87*$B101+SUM($F$8:$F$10)-((NKM$87*$B101+SUM($F$8:$F$10))/$F$11*$F$40)-($F$27*NKM$87/$D$7)-SUM($F$14:$F$26,$F$28:$F$33,$F$35:$F$36,$F$41))</f>
        <v>-533.82179022363027</v>
      </c>
      <c r="NKN88" s="294">
        <f>(NKN$87*$B101+SUM($F$8:$F$10)-((NKN$87*$B101+SUM($F$8:$F$10))/$F$11*$F$40)-($F$27*NKN$87/$D$7)-SUM($F$14:$F$26,$F$28:$F$33,$F$35:$F$36,$F$41))</f>
        <v>-533.82179022363027</v>
      </c>
      <c r="NKO88" s="294">
        <f>(NKO$87*$B101+SUM($F$8:$F$10)-((NKO$87*$B101+SUM($F$8:$F$10))/$F$11*$F$40)-($F$27*NKO$87/$D$7)-SUM($F$14:$F$26,$F$28:$F$33,$F$35:$F$36,$F$41))</f>
        <v>-533.82179022363027</v>
      </c>
      <c r="NKP88" s="294">
        <f>(NKP$87*$B101+SUM($F$8:$F$10)-((NKP$87*$B101+SUM($F$8:$F$10))/$F$11*$F$40)-($F$27*NKP$87/$D$7)-SUM($F$14:$F$26,$F$28:$F$33,$F$35:$F$36,$F$41))</f>
        <v>-533.82179022363027</v>
      </c>
      <c r="NKQ88" s="294">
        <f>(NKQ$87*$B101+SUM($F$8:$F$10)-((NKQ$87*$B101+SUM($F$8:$F$10))/$F$11*$F$40)-($F$27*NKQ$87/$D$7)-SUM($F$14:$F$26,$F$28:$F$33,$F$35:$F$36,$F$41))</f>
        <v>-533.82179022363027</v>
      </c>
      <c r="NKR88" s="294">
        <f>(NKR$87*$B101+SUM($F$8:$F$10)-((NKR$87*$B101+SUM($F$8:$F$10))/$F$11*$F$40)-($F$27*NKR$87/$D$7)-SUM($F$14:$F$26,$F$28:$F$33,$F$35:$F$36,$F$41))</f>
        <v>-533.82179022363027</v>
      </c>
      <c r="NKS88" s="294">
        <f>(NKS$87*$B101+SUM($F$8:$F$10)-((NKS$87*$B101+SUM($F$8:$F$10))/$F$11*$F$40)-($F$27*NKS$87/$D$7)-SUM($F$14:$F$26,$F$28:$F$33,$F$35:$F$36,$F$41))</f>
        <v>-533.82179022363027</v>
      </c>
      <c r="NKT88" s="294">
        <f>(NKT$87*$B101+SUM($F$8:$F$10)-((NKT$87*$B101+SUM($F$8:$F$10))/$F$11*$F$40)-($F$27*NKT$87/$D$7)-SUM($F$14:$F$26,$F$28:$F$33,$F$35:$F$36,$F$41))</f>
        <v>-533.82179022363027</v>
      </c>
      <c r="NKU88" s="294">
        <f>(NKU$87*$B101+SUM($F$8:$F$10)-((NKU$87*$B101+SUM($F$8:$F$10))/$F$11*$F$40)-($F$27*NKU$87/$D$7)-SUM($F$14:$F$26,$F$28:$F$33,$F$35:$F$36,$F$41))</f>
        <v>-533.82179022363027</v>
      </c>
      <c r="NKV88" s="294">
        <f>(NKV$87*$B101+SUM($F$8:$F$10)-((NKV$87*$B101+SUM($F$8:$F$10))/$F$11*$F$40)-($F$27*NKV$87/$D$7)-SUM($F$14:$F$26,$F$28:$F$33,$F$35:$F$36,$F$41))</f>
        <v>-533.82179022363027</v>
      </c>
      <c r="NKW88" s="294">
        <f>(NKW$87*$B101+SUM($F$8:$F$10)-((NKW$87*$B101+SUM($F$8:$F$10))/$F$11*$F$40)-($F$27*NKW$87/$D$7)-SUM($F$14:$F$26,$F$28:$F$33,$F$35:$F$36,$F$41))</f>
        <v>-533.82179022363027</v>
      </c>
      <c r="NKX88" s="294">
        <f>(NKX$87*$B101+SUM($F$8:$F$10)-((NKX$87*$B101+SUM($F$8:$F$10))/$F$11*$F$40)-($F$27*NKX$87/$D$7)-SUM($F$14:$F$26,$F$28:$F$33,$F$35:$F$36,$F$41))</f>
        <v>-533.82179022363027</v>
      </c>
      <c r="NKY88" s="294">
        <f>(NKY$87*$B101+SUM($F$8:$F$10)-((NKY$87*$B101+SUM($F$8:$F$10))/$F$11*$F$40)-($F$27*NKY$87/$D$7)-SUM($F$14:$F$26,$F$28:$F$33,$F$35:$F$36,$F$41))</f>
        <v>-533.82179022363027</v>
      </c>
      <c r="NKZ88" s="294">
        <f>(NKZ$87*$B101+SUM($F$8:$F$10)-((NKZ$87*$B101+SUM($F$8:$F$10))/$F$11*$F$40)-($F$27*NKZ$87/$D$7)-SUM($F$14:$F$26,$F$28:$F$33,$F$35:$F$36,$F$41))</f>
        <v>-533.82179022363027</v>
      </c>
      <c r="NLA88" s="294">
        <f>(NLA$87*$B101+SUM($F$8:$F$10)-((NLA$87*$B101+SUM($F$8:$F$10))/$F$11*$F$40)-($F$27*NLA$87/$D$7)-SUM($F$14:$F$26,$F$28:$F$33,$F$35:$F$36,$F$41))</f>
        <v>-533.82179022363027</v>
      </c>
      <c r="NLB88" s="294">
        <f>(NLB$87*$B101+SUM($F$8:$F$10)-((NLB$87*$B101+SUM($F$8:$F$10))/$F$11*$F$40)-($F$27*NLB$87/$D$7)-SUM($F$14:$F$26,$F$28:$F$33,$F$35:$F$36,$F$41))</f>
        <v>-533.82179022363027</v>
      </c>
      <c r="NLC88" s="294">
        <f>(NLC$87*$B101+SUM($F$8:$F$10)-((NLC$87*$B101+SUM($F$8:$F$10))/$F$11*$F$40)-($F$27*NLC$87/$D$7)-SUM($F$14:$F$26,$F$28:$F$33,$F$35:$F$36,$F$41))</f>
        <v>-533.82179022363027</v>
      </c>
      <c r="NLD88" s="294">
        <f>(NLD$87*$B101+SUM($F$8:$F$10)-((NLD$87*$B101+SUM($F$8:$F$10))/$F$11*$F$40)-($F$27*NLD$87/$D$7)-SUM($F$14:$F$26,$F$28:$F$33,$F$35:$F$36,$F$41))</f>
        <v>-533.82179022363027</v>
      </c>
      <c r="NLE88" s="294">
        <f>(NLE$87*$B101+SUM($F$8:$F$10)-((NLE$87*$B101+SUM($F$8:$F$10))/$F$11*$F$40)-($F$27*NLE$87/$D$7)-SUM($F$14:$F$26,$F$28:$F$33,$F$35:$F$36,$F$41))</f>
        <v>-533.82179022363027</v>
      </c>
      <c r="NLF88" s="294">
        <f>(NLF$87*$B101+SUM($F$8:$F$10)-((NLF$87*$B101+SUM($F$8:$F$10))/$F$11*$F$40)-($F$27*NLF$87/$D$7)-SUM($F$14:$F$26,$F$28:$F$33,$F$35:$F$36,$F$41))</f>
        <v>-533.82179022363027</v>
      </c>
      <c r="NLG88" s="294">
        <f>(NLG$87*$B101+SUM($F$8:$F$10)-((NLG$87*$B101+SUM($F$8:$F$10))/$F$11*$F$40)-($F$27*NLG$87/$D$7)-SUM($F$14:$F$26,$F$28:$F$33,$F$35:$F$36,$F$41))</f>
        <v>-533.82179022363027</v>
      </c>
      <c r="NLH88" s="294">
        <f>(NLH$87*$B101+SUM($F$8:$F$10)-((NLH$87*$B101+SUM($F$8:$F$10))/$F$11*$F$40)-($F$27*NLH$87/$D$7)-SUM($F$14:$F$26,$F$28:$F$33,$F$35:$F$36,$F$41))</f>
        <v>-533.82179022363027</v>
      </c>
      <c r="NLI88" s="294">
        <f>(NLI$87*$B101+SUM($F$8:$F$10)-((NLI$87*$B101+SUM($F$8:$F$10))/$F$11*$F$40)-($F$27*NLI$87/$D$7)-SUM($F$14:$F$26,$F$28:$F$33,$F$35:$F$36,$F$41))</f>
        <v>-533.82179022363027</v>
      </c>
      <c r="NLJ88" s="294">
        <f>(NLJ$87*$B101+SUM($F$8:$F$10)-((NLJ$87*$B101+SUM($F$8:$F$10))/$F$11*$F$40)-($F$27*NLJ$87/$D$7)-SUM($F$14:$F$26,$F$28:$F$33,$F$35:$F$36,$F$41))</f>
        <v>-533.82179022363027</v>
      </c>
      <c r="NLK88" s="294">
        <f>(NLK$87*$B101+SUM($F$8:$F$10)-((NLK$87*$B101+SUM($F$8:$F$10))/$F$11*$F$40)-($F$27*NLK$87/$D$7)-SUM($F$14:$F$26,$F$28:$F$33,$F$35:$F$36,$F$41))</f>
        <v>-533.82179022363027</v>
      </c>
      <c r="NLL88" s="294">
        <f>(NLL$87*$B101+SUM($F$8:$F$10)-((NLL$87*$B101+SUM($F$8:$F$10))/$F$11*$F$40)-($F$27*NLL$87/$D$7)-SUM($F$14:$F$26,$F$28:$F$33,$F$35:$F$36,$F$41))</f>
        <v>-533.82179022363027</v>
      </c>
      <c r="NLM88" s="294">
        <f>(NLM$87*$B101+SUM($F$8:$F$10)-((NLM$87*$B101+SUM($F$8:$F$10))/$F$11*$F$40)-($F$27*NLM$87/$D$7)-SUM($F$14:$F$26,$F$28:$F$33,$F$35:$F$36,$F$41))</f>
        <v>-533.82179022363027</v>
      </c>
      <c r="NLN88" s="294">
        <f>(NLN$87*$B101+SUM($F$8:$F$10)-((NLN$87*$B101+SUM($F$8:$F$10))/$F$11*$F$40)-($F$27*NLN$87/$D$7)-SUM($F$14:$F$26,$F$28:$F$33,$F$35:$F$36,$F$41))</f>
        <v>-533.82179022363027</v>
      </c>
      <c r="NLO88" s="294">
        <f>(NLO$87*$B101+SUM($F$8:$F$10)-((NLO$87*$B101+SUM($F$8:$F$10))/$F$11*$F$40)-($F$27*NLO$87/$D$7)-SUM($F$14:$F$26,$F$28:$F$33,$F$35:$F$36,$F$41))</f>
        <v>-533.82179022363027</v>
      </c>
      <c r="NLP88" s="294">
        <f>(NLP$87*$B101+SUM($F$8:$F$10)-((NLP$87*$B101+SUM($F$8:$F$10))/$F$11*$F$40)-($F$27*NLP$87/$D$7)-SUM($F$14:$F$26,$F$28:$F$33,$F$35:$F$36,$F$41))</f>
        <v>-533.82179022363027</v>
      </c>
      <c r="NLQ88" s="294">
        <f>(NLQ$87*$B101+SUM($F$8:$F$10)-((NLQ$87*$B101+SUM($F$8:$F$10))/$F$11*$F$40)-($F$27*NLQ$87/$D$7)-SUM($F$14:$F$26,$F$28:$F$33,$F$35:$F$36,$F$41))</f>
        <v>-533.82179022363027</v>
      </c>
      <c r="NLR88" s="294">
        <f>(NLR$87*$B101+SUM($F$8:$F$10)-((NLR$87*$B101+SUM($F$8:$F$10))/$F$11*$F$40)-($F$27*NLR$87/$D$7)-SUM($F$14:$F$26,$F$28:$F$33,$F$35:$F$36,$F$41))</f>
        <v>-533.82179022363027</v>
      </c>
      <c r="NLS88" s="294">
        <f>(NLS$87*$B101+SUM($F$8:$F$10)-((NLS$87*$B101+SUM($F$8:$F$10))/$F$11*$F$40)-($F$27*NLS$87/$D$7)-SUM($F$14:$F$26,$F$28:$F$33,$F$35:$F$36,$F$41))</f>
        <v>-533.82179022363027</v>
      </c>
      <c r="NLT88" s="294">
        <f>(NLT$87*$B101+SUM($F$8:$F$10)-((NLT$87*$B101+SUM($F$8:$F$10))/$F$11*$F$40)-($F$27*NLT$87/$D$7)-SUM($F$14:$F$26,$F$28:$F$33,$F$35:$F$36,$F$41))</f>
        <v>-533.82179022363027</v>
      </c>
      <c r="NLU88" s="294">
        <f>(NLU$87*$B101+SUM($F$8:$F$10)-((NLU$87*$B101+SUM($F$8:$F$10))/$F$11*$F$40)-($F$27*NLU$87/$D$7)-SUM($F$14:$F$26,$F$28:$F$33,$F$35:$F$36,$F$41))</f>
        <v>-533.82179022363027</v>
      </c>
      <c r="NLV88" s="294">
        <f>(NLV$87*$B101+SUM($F$8:$F$10)-((NLV$87*$B101+SUM($F$8:$F$10))/$F$11*$F$40)-($F$27*NLV$87/$D$7)-SUM($F$14:$F$26,$F$28:$F$33,$F$35:$F$36,$F$41))</f>
        <v>-533.82179022363027</v>
      </c>
      <c r="NLW88" s="294">
        <f>(NLW$87*$B101+SUM($F$8:$F$10)-((NLW$87*$B101+SUM($F$8:$F$10))/$F$11*$F$40)-($F$27*NLW$87/$D$7)-SUM($F$14:$F$26,$F$28:$F$33,$F$35:$F$36,$F$41))</f>
        <v>-533.82179022363027</v>
      </c>
      <c r="NLX88" s="294">
        <f>(NLX$87*$B101+SUM($F$8:$F$10)-((NLX$87*$B101+SUM($F$8:$F$10))/$F$11*$F$40)-($F$27*NLX$87/$D$7)-SUM($F$14:$F$26,$F$28:$F$33,$F$35:$F$36,$F$41))</f>
        <v>-533.82179022363027</v>
      </c>
      <c r="NLY88" s="294">
        <f>(NLY$87*$B101+SUM($F$8:$F$10)-((NLY$87*$B101+SUM($F$8:$F$10))/$F$11*$F$40)-($F$27*NLY$87/$D$7)-SUM($F$14:$F$26,$F$28:$F$33,$F$35:$F$36,$F$41))</f>
        <v>-533.82179022363027</v>
      </c>
      <c r="NLZ88" s="294">
        <f>(NLZ$87*$B101+SUM($F$8:$F$10)-((NLZ$87*$B101+SUM($F$8:$F$10))/$F$11*$F$40)-($F$27*NLZ$87/$D$7)-SUM($F$14:$F$26,$F$28:$F$33,$F$35:$F$36,$F$41))</f>
        <v>-533.82179022363027</v>
      </c>
      <c r="NMA88" s="294">
        <f>(NMA$87*$B101+SUM($F$8:$F$10)-((NMA$87*$B101+SUM($F$8:$F$10))/$F$11*$F$40)-($F$27*NMA$87/$D$7)-SUM($F$14:$F$26,$F$28:$F$33,$F$35:$F$36,$F$41))</f>
        <v>-533.82179022363027</v>
      </c>
      <c r="NMB88" s="294">
        <f>(NMB$87*$B101+SUM($F$8:$F$10)-((NMB$87*$B101+SUM($F$8:$F$10))/$F$11*$F$40)-($F$27*NMB$87/$D$7)-SUM($F$14:$F$26,$F$28:$F$33,$F$35:$F$36,$F$41))</f>
        <v>-533.82179022363027</v>
      </c>
      <c r="NMC88" s="294">
        <f>(NMC$87*$B101+SUM($F$8:$F$10)-((NMC$87*$B101+SUM($F$8:$F$10))/$F$11*$F$40)-($F$27*NMC$87/$D$7)-SUM($F$14:$F$26,$F$28:$F$33,$F$35:$F$36,$F$41))</f>
        <v>-533.82179022363027</v>
      </c>
      <c r="NMD88" s="294">
        <f>(NMD$87*$B101+SUM($F$8:$F$10)-((NMD$87*$B101+SUM($F$8:$F$10))/$F$11*$F$40)-($F$27*NMD$87/$D$7)-SUM($F$14:$F$26,$F$28:$F$33,$F$35:$F$36,$F$41))</f>
        <v>-533.82179022363027</v>
      </c>
      <c r="NME88" s="294">
        <f>(NME$87*$B101+SUM($F$8:$F$10)-((NME$87*$B101+SUM($F$8:$F$10))/$F$11*$F$40)-($F$27*NME$87/$D$7)-SUM($F$14:$F$26,$F$28:$F$33,$F$35:$F$36,$F$41))</f>
        <v>-533.82179022363027</v>
      </c>
      <c r="NMF88" s="294">
        <f>(NMF$87*$B101+SUM($F$8:$F$10)-((NMF$87*$B101+SUM($F$8:$F$10))/$F$11*$F$40)-($F$27*NMF$87/$D$7)-SUM($F$14:$F$26,$F$28:$F$33,$F$35:$F$36,$F$41))</f>
        <v>-533.82179022363027</v>
      </c>
      <c r="NMG88" s="294">
        <f>(NMG$87*$B101+SUM($F$8:$F$10)-((NMG$87*$B101+SUM($F$8:$F$10))/$F$11*$F$40)-($F$27*NMG$87/$D$7)-SUM($F$14:$F$26,$F$28:$F$33,$F$35:$F$36,$F$41))</f>
        <v>-533.82179022363027</v>
      </c>
      <c r="NMH88" s="294">
        <f>(NMH$87*$B101+SUM($F$8:$F$10)-((NMH$87*$B101+SUM($F$8:$F$10))/$F$11*$F$40)-($F$27*NMH$87/$D$7)-SUM($F$14:$F$26,$F$28:$F$33,$F$35:$F$36,$F$41))</f>
        <v>-533.82179022363027</v>
      </c>
      <c r="NMI88" s="294">
        <f>(NMI$87*$B101+SUM($F$8:$F$10)-((NMI$87*$B101+SUM($F$8:$F$10))/$F$11*$F$40)-($F$27*NMI$87/$D$7)-SUM($F$14:$F$26,$F$28:$F$33,$F$35:$F$36,$F$41))</f>
        <v>-533.82179022363027</v>
      </c>
      <c r="NMJ88" s="294">
        <f>(NMJ$87*$B101+SUM($F$8:$F$10)-((NMJ$87*$B101+SUM($F$8:$F$10))/$F$11*$F$40)-($F$27*NMJ$87/$D$7)-SUM($F$14:$F$26,$F$28:$F$33,$F$35:$F$36,$F$41))</f>
        <v>-533.82179022363027</v>
      </c>
      <c r="NMK88" s="294">
        <f>(NMK$87*$B101+SUM($F$8:$F$10)-((NMK$87*$B101+SUM($F$8:$F$10))/$F$11*$F$40)-($F$27*NMK$87/$D$7)-SUM($F$14:$F$26,$F$28:$F$33,$F$35:$F$36,$F$41))</f>
        <v>-533.82179022363027</v>
      </c>
      <c r="NML88" s="294">
        <f>(NML$87*$B101+SUM($F$8:$F$10)-((NML$87*$B101+SUM($F$8:$F$10))/$F$11*$F$40)-($F$27*NML$87/$D$7)-SUM($F$14:$F$26,$F$28:$F$33,$F$35:$F$36,$F$41))</f>
        <v>-533.82179022363027</v>
      </c>
      <c r="NMM88" s="294">
        <f>(NMM$87*$B101+SUM($F$8:$F$10)-((NMM$87*$B101+SUM($F$8:$F$10))/$F$11*$F$40)-($F$27*NMM$87/$D$7)-SUM($F$14:$F$26,$F$28:$F$33,$F$35:$F$36,$F$41))</f>
        <v>-533.82179022363027</v>
      </c>
      <c r="NMN88" s="294">
        <f>(NMN$87*$B101+SUM($F$8:$F$10)-((NMN$87*$B101+SUM($F$8:$F$10))/$F$11*$F$40)-($F$27*NMN$87/$D$7)-SUM($F$14:$F$26,$F$28:$F$33,$F$35:$F$36,$F$41))</f>
        <v>-533.82179022363027</v>
      </c>
      <c r="NMO88" s="294">
        <f>(NMO$87*$B101+SUM($F$8:$F$10)-((NMO$87*$B101+SUM($F$8:$F$10))/$F$11*$F$40)-($F$27*NMO$87/$D$7)-SUM($F$14:$F$26,$F$28:$F$33,$F$35:$F$36,$F$41))</f>
        <v>-533.82179022363027</v>
      </c>
      <c r="NMP88" s="294">
        <f>(NMP$87*$B101+SUM($F$8:$F$10)-((NMP$87*$B101+SUM($F$8:$F$10))/$F$11*$F$40)-($F$27*NMP$87/$D$7)-SUM($F$14:$F$26,$F$28:$F$33,$F$35:$F$36,$F$41))</f>
        <v>-533.82179022363027</v>
      </c>
      <c r="NMQ88" s="294">
        <f>(NMQ$87*$B101+SUM($F$8:$F$10)-((NMQ$87*$B101+SUM($F$8:$F$10))/$F$11*$F$40)-($F$27*NMQ$87/$D$7)-SUM($F$14:$F$26,$F$28:$F$33,$F$35:$F$36,$F$41))</f>
        <v>-533.82179022363027</v>
      </c>
      <c r="NMR88" s="294">
        <f>(NMR$87*$B101+SUM($F$8:$F$10)-((NMR$87*$B101+SUM($F$8:$F$10))/$F$11*$F$40)-($F$27*NMR$87/$D$7)-SUM($F$14:$F$26,$F$28:$F$33,$F$35:$F$36,$F$41))</f>
        <v>-533.82179022363027</v>
      </c>
      <c r="NMS88" s="294">
        <f>(NMS$87*$B101+SUM($F$8:$F$10)-((NMS$87*$B101+SUM($F$8:$F$10))/$F$11*$F$40)-($F$27*NMS$87/$D$7)-SUM($F$14:$F$26,$F$28:$F$33,$F$35:$F$36,$F$41))</f>
        <v>-533.82179022363027</v>
      </c>
      <c r="NMT88" s="294">
        <f>(NMT$87*$B101+SUM($F$8:$F$10)-((NMT$87*$B101+SUM($F$8:$F$10))/$F$11*$F$40)-($F$27*NMT$87/$D$7)-SUM($F$14:$F$26,$F$28:$F$33,$F$35:$F$36,$F$41))</f>
        <v>-533.82179022363027</v>
      </c>
      <c r="NMU88" s="294">
        <f>(NMU$87*$B101+SUM($F$8:$F$10)-((NMU$87*$B101+SUM($F$8:$F$10))/$F$11*$F$40)-($F$27*NMU$87/$D$7)-SUM($F$14:$F$26,$F$28:$F$33,$F$35:$F$36,$F$41))</f>
        <v>-533.82179022363027</v>
      </c>
      <c r="NMV88" s="294">
        <f>(NMV$87*$B101+SUM($F$8:$F$10)-((NMV$87*$B101+SUM($F$8:$F$10))/$F$11*$F$40)-($F$27*NMV$87/$D$7)-SUM($F$14:$F$26,$F$28:$F$33,$F$35:$F$36,$F$41))</f>
        <v>-533.82179022363027</v>
      </c>
      <c r="NMW88" s="294">
        <f>(NMW$87*$B101+SUM($F$8:$F$10)-((NMW$87*$B101+SUM($F$8:$F$10))/$F$11*$F$40)-($F$27*NMW$87/$D$7)-SUM($F$14:$F$26,$F$28:$F$33,$F$35:$F$36,$F$41))</f>
        <v>-533.82179022363027</v>
      </c>
      <c r="NMX88" s="294">
        <f>(NMX$87*$B101+SUM($F$8:$F$10)-((NMX$87*$B101+SUM($F$8:$F$10))/$F$11*$F$40)-($F$27*NMX$87/$D$7)-SUM($F$14:$F$26,$F$28:$F$33,$F$35:$F$36,$F$41))</f>
        <v>-533.82179022363027</v>
      </c>
      <c r="NMY88" s="294">
        <f>(NMY$87*$B101+SUM($F$8:$F$10)-((NMY$87*$B101+SUM($F$8:$F$10))/$F$11*$F$40)-($F$27*NMY$87/$D$7)-SUM($F$14:$F$26,$F$28:$F$33,$F$35:$F$36,$F$41))</f>
        <v>-533.82179022363027</v>
      </c>
      <c r="NMZ88" s="294">
        <f>(NMZ$87*$B101+SUM($F$8:$F$10)-((NMZ$87*$B101+SUM($F$8:$F$10))/$F$11*$F$40)-($F$27*NMZ$87/$D$7)-SUM($F$14:$F$26,$F$28:$F$33,$F$35:$F$36,$F$41))</f>
        <v>-533.82179022363027</v>
      </c>
      <c r="NNA88" s="294">
        <f>(NNA$87*$B101+SUM($F$8:$F$10)-((NNA$87*$B101+SUM($F$8:$F$10))/$F$11*$F$40)-($F$27*NNA$87/$D$7)-SUM($F$14:$F$26,$F$28:$F$33,$F$35:$F$36,$F$41))</f>
        <v>-533.82179022363027</v>
      </c>
      <c r="NNB88" s="294">
        <f>(NNB$87*$B101+SUM($F$8:$F$10)-((NNB$87*$B101+SUM($F$8:$F$10))/$F$11*$F$40)-($F$27*NNB$87/$D$7)-SUM($F$14:$F$26,$F$28:$F$33,$F$35:$F$36,$F$41))</f>
        <v>-533.82179022363027</v>
      </c>
      <c r="NNC88" s="294">
        <f>(NNC$87*$B101+SUM($F$8:$F$10)-((NNC$87*$B101+SUM($F$8:$F$10))/$F$11*$F$40)-($F$27*NNC$87/$D$7)-SUM($F$14:$F$26,$F$28:$F$33,$F$35:$F$36,$F$41))</f>
        <v>-533.82179022363027</v>
      </c>
      <c r="NND88" s="294">
        <f>(NND$87*$B101+SUM($F$8:$F$10)-((NND$87*$B101+SUM($F$8:$F$10))/$F$11*$F$40)-($F$27*NND$87/$D$7)-SUM($F$14:$F$26,$F$28:$F$33,$F$35:$F$36,$F$41))</f>
        <v>-533.82179022363027</v>
      </c>
      <c r="NNE88" s="294">
        <f>(NNE$87*$B101+SUM($F$8:$F$10)-((NNE$87*$B101+SUM($F$8:$F$10))/$F$11*$F$40)-($F$27*NNE$87/$D$7)-SUM($F$14:$F$26,$F$28:$F$33,$F$35:$F$36,$F$41))</f>
        <v>-533.82179022363027</v>
      </c>
      <c r="NNF88" s="294">
        <f>(NNF$87*$B101+SUM($F$8:$F$10)-((NNF$87*$B101+SUM($F$8:$F$10))/$F$11*$F$40)-($F$27*NNF$87/$D$7)-SUM($F$14:$F$26,$F$28:$F$33,$F$35:$F$36,$F$41))</f>
        <v>-533.82179022363027</v>
      </c>
      <c r="NNG88" s="294">
        <f>(NNG$87*$B101+SUM($F$8:$F$10)-((NNG$87*$B101+SUM($F$8:$F$10))/$F$11*$F$40)-($F$27*NNG$87/$D$7)-SUM($F$14:$F$26,$F$28:$F$33,$F$35:$F$36,$F$41))</f>
        <v>-533.82179022363027</v>
      </c>
      <c r="NNH88" s="294">
        <f>(NNH$87*$B101+SUM($F$8:$F$10)-((NNH$87*$B101+SUM($F$8:$F$10))/$F$11*$F$40)-($F$27*NNH$87/$D$7)-SUM($F$14:$F$26,$F$28:$F$33,$F$35:$F$36,$F$41))</f>
        <v>-533.82179022363027</v>
      </c>
      <c r="NNI88" s="294">
        <f>(NNI$87*$B101+SUM($F$8:$F$10)-((NNI$87*$B101+SUM($F$8:$F$10))/$F$11*$F$40)-($F$27*NNI$87/$D$7)-SUM($F$14:$F$26,$F$28:$F$33,$F$35:$F$36,$F$41))</f>
        <v>-533.82179022363027</v>
      </c>
      <c r="NNJ88" s="294">
        <f>(NNJ$87*$B101+SUM($F$8:$F$10)-((NNJ$87*$B101+SUM($F$8:$F$10))/$F$11*$F$40)-($F$27*NNJ$87/$D$7)-SUM($F$14:$F$26,$F$28:$F$33,$F$35:$F$36,$F$41))</f>
        <v>-533.82179022363027</v>
      </c>
      <c r="NNK88" s="294">
        <f>(NNK$87*$B101+SUM($F$8:$F$10)-((NNK$87*$B101+SUM($F$8:$F$10))/$F$11*$F$40)-($F$27*NNK$87/$D$7)-SUM($F$14:$F$26,$F$28:$F$33,$F$35:$F$36,$F$41))</f>
        <v>-533.82179022363027</v>
      </c>
      <c r="NNL88" s="294">
        <f>(NNL$87*$B101+SUM($F$8:$F$10)-((NNL$87*$B101+SUM($F$8:$F$10))/$F$11*$F$40)-($F$27*NNL$87/$D$7)-SUM($F$14:$F$26,$F$28:$F$33,$F$35:$F$36,$F$41))</f>
        <v>-533.82179022363027</v>
      </c>
      <c r="NNM88" s="294">
        <f>(NNM$87*$B101+SUM($F$8:$F$10)-((NNM$87*$B101+SUM($F$8:$F$10))/$F$11*$F$40)-($F$27*NNM$87/$D$7)-SUM($F$14:$F$26,$F$28:$F$33,$F$35:$F$36,$F$41))</f>
        <v>-533.82179022363027</v>
      </c>
      <c r="NNN88" s="294">
        <f>(NNN$87*$B101+SUM($F$8:$F$10)-((NNN$87*$B101+SUM($F$8:$F$10))/$F$11*$F$40)-($F$27*NNN$87/$D$7)-SUM($F$14:$F$26,$F$28:$F$33,$F$35:$F$36,$F$41))</f>
        <v>-533.82179022363027</v>
      </c>
      <c r="NNO88" s="294">
        <f>(NNO$87*$B101+SUM($F$8:$F$10)-((NNO$87*$B101+SUM($F$8:$F$10))/$F$11*$F$40)-($F$27*NNO$87/$D$7)-SUM($F$14:$F$26,$F$28:$F$33,$F$35:$F$36,$F$41))</f>
        <v>-533.82179022363027</v>
      </c>
      <c r="NNP88" s="294">
        <f>(NNP$87*$B101+SUM($F$8:$F$10)-((NNP$87*$B101+SUM($F$8:$F$10))/$F$11*$F$40)-($F$27*NNP$87/$D$7)-SUM($F$14:$F$26,$F$28:$F$33,$F$35:$F$36,$F$41))</f>
        <v>-533.82179022363027</v>
      </c>
      <c r="NNQ88" s="294">
        <f>(NNQ$87*$B101+SUM($F$8:$F$10)-((NNQ$87*$B101+SUM($F$8:$F$10))/$F$11*$F$40)-($F$27*NNQ$87/$D$7)-SUM($F$14:$F$26,$F$28:$F$33,$F$35:$F$36,$F$41))</f>
        <v>-533.82179022363027</v>
      </c>
      <c r="NNR88" s="294">
        <f>(NNR$87*$B101+SUM($F$8:$F$10)-((NNR$87*$B101+SUM($F$8:$F$10))/$F$11*$F$40)-($F$27*NNR$87/$D$7)-SUM($F$14:$F$26,$F$28:$F$33,$F$35:$F$36,$F$41))</f>
        <v>-533.82179022363027</v>
      </c>
      <c r="NNS88" s="294">
        <f>(NNS$87*$B101+SUM($F$8:$F$10)-((NNS$87*$B101+SUM($F$8:$F$10))/$F$11*$F$40)-($F$27*NNS$87/$D$7)-SUM($F$14:$F$26,$F$28:$F$33,$F$35:$F$36,$F$41))</f>
        <v>-533.82179022363027</v>
      </c>
      <c r="NNT88" s="294">
        <f>(NNT$87*$B101+SUM($F$8:$F$10)-((NNT$87*$B101+SUM($F$8:$F$10))/$F$11*$F$40)-($F$27*NNT$87/$D$7)-SUM($F$14:$F$26,$F$28:$F$33,$F$35:$F$36,$F$41))</f>
        <v>-533.82179022363027</v>
      </c>
      <c r="NNU88" s="294">
        <f>(NNU$87*$B101+SUM($F$8:$F$10)-((NNU$87*$B101+SUM($F$8:$F$10))/$F$11*$F$40)-($F$27*NNU$87/$D$7)-SUM($F$14:$F$26,$F$28:$F$33,$F$35:$F$36,$F$41))</f>
        <v>-533.82179022363027</v>
      </c>
      <c r="NNV88" s="294">
        <f>(NNV$87*$B101+SUM($F$8:$F$10)-((NNV$87*$B101+SUM($F$8:$F$10))/$F$11*$F$40)-($F$27*NNV$87/$D$7)-SUM($F$14:$F$26,$F$28:$F$33,$F$35:$F$36,$F$41))</f>
        <v>-533.82179022363027</v>
      </c>
      <c r="NNW88" s="294">
        <f>(NNW$87*$B101+SUM($F$8:$F$10)-((NNW$87*$B101+SUM($F$8:$F$10))/$F$11*$F$40)-($F$27*NNW$87/$D$7)-SUM($F$14:$F$26,$F$28:$F$33,$F$35:$F$36,$F$41))</f>
        <v>-533.82179022363027</v>
      </c>
      <c r="NNX88" s="294">
        <f>(NNX$87*$B101+SUM($F$8:$F$10)-((NNX$87*$B101+SUM($F$8:$F$10))/$F$11*$F$40)-($F$27*NNX$87/$D$7)-SUM($F$14:$F$26,$F$28:$F$33,$F$35:$F$36,$F$41))</f>
        <v>-533.82179022363027</v>
      </c>
      <c r="NNY88" s="294">
        <f>(NNY$87*$B101+SUM($F$8:$F$10)-((NNY$87*$B101+SUM($F$8:$F$10))/$F$11*$F$40)-($F$27*NNY$87/$D$7)-SUM($F$14:$F$26,$F$28:$F$33,$F$35:$F$36,$F$41))</f>
        <v>-533.82179022363027</v>
      </c>
      <c r="NNZ88" s="294">
        <f>(NNZ$87*$B101+SUM($F$8:$F$10)-((NNZ$87*$B101+SUM($F$8:$F$10))/$F$11*$F$40)-($F$27*NNZ$87/$D$7)-SUM($F$14:$F$26,$F$28:$F$33,$F$35:$F$36,$F$41))</f>
        <v>-533.82179022363027</v>
      </c>
      <c r="NOA88" s="294">
        <f>(NOA$87*$B101+SUM($F$8:$F$10)-((NOA$87*$B101+SUM($F$8:$F$10))/$F$11*$F$40)-($F$27*NOA$87/$D$7)-SUM($F$14:$F$26,$F$28:$F$33,$F$35:$F$36,$F$41))</f>
        <v>-533.82179022363027</v>
      </c>
      <c r="NOB88" s="294">
        <f>(NOB$87*$B101+SUM($F$8:$F$10)-((NOB$87*$B101+SUM($F$8:$F$10))/$F$11*$F$40)-($F$27*NOB$87/$D$7)-SUM($F$14:$F$26,$F$28:$F$33,$F$35:$F$36,$F$41))</f>
        <v>-533.82179022363027</v>
      </c>
      <c r="NOC88" s="294">
        <f>(NOC$87*$B101+SUM($F$8:$F$10)-((NOC$87*$B101+SUM($F$8:$F$10))/$F$11*$F$40)-($F$27*NOC$87/$D$7)-SUM($F$14:$F$26,$F$28:$F$33,$F$35:$F$36,$F$41))</f>
        <v>-533.82179022363027</v>
      </c>
      <c r="NOD88" s="294">
        <f>(NOD$87*$B101+SUM($F$8:$F$10)-((NOD$87*$B101+SUM($F$8:$F$10))/$F$11*$F$40)-($F$27*NOD$87/$D$7)-SUM($F$14:$F$26,$F$28:$F$33,$F$35:$F$36,$F$41))</f>
        <v>-533.82179022363027</v>
      </c>
      <c r="NOE88" s="294">
        <f>(NOE$87*$B101+SUM($F$8:$F$10)-((NOE$87*$B101+SUM($F$8:$F$10))/$F$11*$F$40)-($F$27*NOE$87/$D$7)-SUM($F$14:$F$26,$F$28:$F$33,$F$35:$F$36,$F$41))</f>
        <v>-533.82179022363027</v>
      </c>
      <c r="NOF88" s="294">
        <f>(NOF$87*$B101+SUM($F$8:$F$10)-((NOF$87*$B101+SUM($F$8:$F$10))/$F$11*$F$40)-($F$27*NOF$87/$D$7)-SUM($F$14:$F$26,$F$28:$F$33,$F$35:$F$36,$F$41))</f>
        <v>-533.82179022363027</v>
      </c>
      <c r="NOG88" s="294">
        <f>(NOG$87*$B101+SUM($F$8:$F$10)-((NOG$87*$B101+SUM($F$8:$F$10))/$F$11*$F$40)-($F$27*NOG$87/$D$7)-SUM($F$14:$F$26,$F$28:$F$33,$F$35:$F$36,$F$41))</f>
        <v>-533.82179022363027</v>
      </c>
      <c r="NOH88" s="294">
        <f>(NOH$87*$B101+SUM($F$8:$F$10)-((NOH$87*$B101+SUM($F$8:$F$10))/$F$11*$F$40)-($F$27*NOH$87/$D$7)-SUM($F$14:$F$26,$F$28:$F$33,$F$35:$F$36,$F$41))</f>
        <v>-533.82179022363027</v>
      </c>
      <c r="NOI88" s="294">
        <f>(NOI$87*$B101+SUM($F$8:$F$10)-((NOI$87*$B101+SUM($F$8:$F$10))/$F$11*$F$40)-($F$27*NOI$87/$D$7)-SUM($F$14:$F$26,$F$28:$F$33,$F$35:$F$36,$F$41))</f>
        <v>-533.82179022363027</v>
      </c>
      <c r="NOJ88" s="294">
        <f>(NOJ$87*$B101+SUM($F$8:$F$10)-((NOJ$87*$B101+SUM($F$8:$F$10))/$F$11*$F$40)-($F$27*NOJ$87/$D$7)-SUM($F$14:$F$26,$F$28:$F$33,$F$35:$F$36,$F$41))</f>
        <v>-533.82179022363027</v>
      </c>
      <c r="NOK88" s="294">
        <f>(NOK$87*$B101+SUM($F$8:$F$10)-((NOK$87*$B101+SUM($F$8:$F$10))/$F$11*$F$40)-($F$27*NOK$87/$D$7)-SUM($F$14:$F$26,$F$28:$F$33,$F$35:$F$36,$F$41))</f>
        <v>-533.82179022363027</v>
      </c>
      <c r="NOL88" s="294">
        <f>(NOL$87*$B101+SUM($F$8:$F$10)-((NOL$87*$B101+SUM($F$8:$F$10))/$F$11*$F$40)-($F$27*NOL$87/$D$7)-SUM($F$14:$F$26,$F$28:$F$33,$F$35:$F$36,$F$41))</f>
        <v>-533.82179022363027</v>
      </c>
      <c r="NOM88" s="294">
        <f>(NOM$87*$B101+SUM($F$8:$F$10)-((NOM$87*$B101+SUM($F$8:$F$10))/$F$11*$F$40)-($F$27*NOM$87/$D$7)-SUM($F$14:$F$26,$F$28:$F$33,$F$35:$F$36,$F$41))</f>
        <v>-533.82179022363027</v>
      </c>
      <c r="NON88" s="294">
        <f>(NON$87*$B101+SUM($F$8:$F$10)-((NON$87*$B101+SUM($F$8:$F$10))/$F$11*$F$40)-($F$27*NON$87/$D$7)-SUM($F$14:$F$26,$F$28:$F$33,$F$35:$F$36,$F$41))</f>
        <v>-533.82179022363027</v>
      </c>
      <c r="NOO88" s="294">
        <f>(NOO$87*$B101+SUM($F$8:$F$10)-((NOO$87*$B101+SUM($F$8:$F$10))/$F$11*$F$40)-($F$27*NOO$87/$D$7)-SUM($F$14:$F$26,$F$28:$F$33,$F$35:$F$36,$F$41))</f>
        <v>-533.82179022363027</v>
      </c>
      <c r="NOP88" s="294">
        <f>(NOP$87*$B101+SUM($F$8:$F$10)-((NOP$87*$B101+SUM($F$8:$F$10))/$F$11*$F$40)-($F$27*NOP$87/$D$7)-SUM($F$14:$F$26,$F$28:$F$33,$F$35:$F$36,$F$41))</f>
        <v>-533.82179022363027</v>
      </c>
      <c r="NOQ88" s="294">
        <f>(NOQ$87*$B101+SUM($F$8:$F$10)-((NOQ$87*$B101+SUM($F$8:$F$10))/$F$11*$F$40)-($F$27*NOQ$87/$D$7)-SUM($F$14:$F$26,$F$28:$F$33,$F$35:$F$36,$F$41))</f>
        <v>-533.82179022363027</v>
      </c>
      <c r="NOR88" s="294">
        <f>(NOR$87*$B101+SUM($F$8:$F$10)-((NOR$87*$B101+SUM($F$8:$F$10))/$F$11*$F$40)-($F$27*NOR$87/$D$7)-SUM($F$14:$F$26,$F$28:$F$33,$F$35:$F$36,$F$41))</f>
        <v>-533.82179022363027</v>
      </c>
      <c r="NOS88" s="294">
        <f>(NOS$87*$B101+SUM($F$8:$F$10)-((NOS$87*$B101+SUM($F$8:$F$10))/$F$11*$F$40)-($F$27*NOS$87/$D$7)-SUM($F$14:$F$26,$F$28:$F$33,$F$35:$F$36,$F$41))</f>
        <v>-533.82179022363027</v>
      </c>
      <c r="NOT88" s="294">
        <f>(NOT$87*$B101+SUM($F$8:$F$10)-((NOT$87*$B101+SUM($F$8:$F$10))/$F$11*$F$40)-($F$27*NOT$87/$D$7)-SUM($F$14:$F$26,$F$28:$F$33,$F$35:$F$36,$F$41))</f>
        <v>-533.82179022363027</v>
      </c>
      <c r="NOU88" s="294">
        <f>(NOU$87*$B101+SUM($F$8:$F$10)-((NOU$87*$B101+SUM($F$8:$F$10))/$F$11*$F$40)-($F$27*NOU$87/$D$7)-SUM($F$14:$F$26,$F$28:$F$33,$F$35:$F$36,$F$41))</f>
        <v>-533.82179022363027</v>
      </c>
      <c r="NOV88" s="294">
        <f>(NOV$87*$B101+SUM($F$8:$F$10)-((NOV$87*$B101+SUM($F$8:$F$10))/$F$11*$F$40)-($F$27*NOV$87/$D$7)-SUM($F$14:$F$26,$F$28:$F$33,$F$35:$F$36,$F$41))</f>
        <v>-533.82179022363027</v>
      </c>
      <c r="NOW88" s="294">
        <f>(NOW$87*$B101+SUM($F$8:$F$10)-((NOW$87*$B101+SUM($F$8:$F$10))/$F$11*$F$40)-($F$27*NOW$87/$D$7)-SUM($F$14:$F$26,$F$28:$F$33,$F$35:$F$36,$F$41))</f>
        <v>-533.82179022363027</v>
      </c>
      <c r="NOX88" s="294">
        <f>(NOX$87*$B101+SUM($F$8:$F$10)-((NOX$87*$B101+SUM($F$8:$F$10))/$F$11*$F$40)-($F$27*NOX$87/$D$7)-SUM($F$14:$F$26,$F$28:$F$33,$F$35:$F$36,$F$41))</f>
        <v>-533.82179022363027</v>
      </c>
      <c r="NOY88" s="294">
        <f>(NOY$87*$B101+SUM($F$8:$F$10)-((NOY$87*$B101+SUM($F$8:$F$10))/$F$11*$F$40)-($F$27*NOY$87/$D$7)-SUM($F$14:$F$26,$F$28:$F$33,$F$35:$F$36,$F$41))</f>
        <v>-533.82179022363027</v>
      </c>
      <c r="NOZ88" s="294">
        <f>(NOZ$87*$B101+SUM($F$8:$F$10)-((NOZ$87*$B101+SUM($F$8:$F$10))/$F$11*$F$40)-($F$27*NOZ$87/$D$7)-SUM($F$14:$F$26,$F$28:$F$33,$F$35:$F$36,$F$41))</f>
        <v>-533.82179022363027</v>
      </c>
      <c r="NPA88" s="294">
        <f>(NPA$87*$B101+SUM($F$8:$F$10)-((NPA$87*$B101+SUM($F$8:$F$10))/$F$11*$F$40)-($F$27*NPA$87/$D$7)-SUM($F$14:$F$26,$F$28:$F$33,$F$35:$F$36,$F$41))</f>
        <v>-533.82179022363027</v>
      </c>
      <c r="NPB88" s="294">
        <f>(NPB$87*$B101+SUM($F$8:$F$10)-((NPB$87*$B101+SUM($F$8:$F$10))/$F$11*$F$40)-($F$27*NPB$87/$D$7)-SUM($F$14:$F$26,$F$28:$F$33,$F$35:$F$36,$F$41))</f>
        <v>-533.82179022363027</v>
      </c>
      <c r="NPC88" s="294">
        <f>(NPC$87*$B101+SUM($F$8:$F$10)-((NPC$87*$B101+SUM($F$8:$F$10))/$F$11*$F$40)-($F$27*NPC$87/$D$7)-SUM($F$14:$F$26,$F$28:$F$33,$F$35:$F$36,$F$41))</f>
        <v>-533.82179022363027</v>
      </c>
      <c r="NPD88" s="294">
        <f>(NPD$87*$B101+SUM($F$8:$F$10)-((NPD$87*$B101+SUM($F$8:$F$10))/$F$11*$F$40)-($F$27*NPD$87/$D$7)-SUM($F$14:$F$26,$F$28:$F$33,$F$35:$F$36,$F$41))</f>
        <v>-533.82179022363027</v>
      </c>
      <c r="NPE88" s="294">
        <f>(NPE$87*$B101+SUM($F$8:$F$10)-((NPE$87*$B101+SUM($F$8:$F$10))/$F$11*$F$40)-($F$27*NPE$87/$D$7)-SUM($F$14:$F$26,$F$28:$F$33,$F$35:$F$36,$F$41))</f>
        <v>-533.82179022363027</v>
      </c>
      <c r="NPF88" s="294">
        <f>(NPF$87*$B101+SUM($F$8:$F$10)-((NPF$87*$B101+SUM($F$8:$F$10))/$F$11*$F$40)-($F$27*NPF$87/$D$7)-SUM($F$14:$F$26,$F$28:$F$33,$F$35:$F$36,$F$41))</f>
        <v>-533.82179022363027</v>
      </c>
      <c r="NPG88" s="294">
        <f>(NPG$87*$B101+SUM($F$8:$F$10)-((NPG$87*$B101+SUM($F$8:$F$10))/$F$11*$F$40)-($F$27*NPG$87/$D$7)-SUM($F$14:$F$26,$F$28:$F$33,$F$35:$F$36,$F$41))</f>
        <v>-533.82179022363027</v>
      </c>
      <c r="NPH88" s="294">
        <f>(NPH$87*$B101+SUM($F$8:$F$10)-((NPH$87*$B101+SUM($F$8:$F$10))/$F$11*$F$40)-($F$27*NPH$87/$D$7)-SUM($F$14:$F$26,$F$28:$F$33,$F$35:$F$36,$F$41))</f>
        <v>-533.82179022363027</v>
      </c>
      <c r="NPI88" s="294">
        <f>(NPI$87*$B101+SUM($F$8:$F$10)-((NPI$87*$B101+SUM($F$8:$F$10))/$F$11*$F$40)-($F$27*NPI$87/$D$7)-SUM($F$14:$F$26,$F$28:$F$33,$F$35:$F$36,$F$41))</f>
        <v>-533.82179022363027</v>
      </c>
      <c r="NPJ88" s="294">
        <f>(NPJ$87*$B101+SUM($F$8:$F$10)-((NPJ$87*$B101+SUM($F$8:$F$10))/$F$11*$F$40)-($F$27*NPJ$87/$D$7)-SUM($F$14:$F$26,$F$28:$F$33,$F$35:$F$36,$F$41))</f>
        <v>-533.82179022363027</v>
      </c>
      <c r="NPK88" s="294">
        <f>(NPK$87*$B101+SUM($F$8:$F$10)-((NPK$87*$B101+SUM($F$8:$F$10))/$F$11*$F$40)-($F$27*NPK$87/$D$7)-SUM($F$14:$F$26,$F$28:$F$33,$F$35:$F$36,$F$41))</f>
        <v>-533.82179022363027</v>
      </c>
      <c r="NPL88" s="294">
        <f>(NPL$87*$B101+SUM($F$8:$F$10)-((NPL$87*$B101+SUM($F$8:$F$10))/$F$11*$F$40)-($F$27*NPL$87/$D$7)-SUM($F$14:$F$26,$F$28:$F$33,$F$35:$F$36,$F$41))</f>
        <v>-533.82179022363027</v>
      </c>
      <c r="NPM88" s="294">
        <f>(NPM$87*$B101+SUM($F$8:$F$10)-((NPM$87*$B101+SUM($F$8:$F$10))/$F$11*$F$40)-($F$27*NPM$87/$D$7)-SUM($F$14:$F$26,$F$28:$F$33,$F$35:$F$36,$F$41))</f>
        <v>-533.82179022363027</v>
      </c>
      <c r="NPN88" s="294">
        <f>(NPN$87*$B101+SUM($F$8:$F$10)-((NPN$87*$B101+SUM($F$8:$F$10))/$F$11*$F$40)-($F$27*NPN$87/$D$7)-SUM($F$14:$F$26,$F$28:$F$33,$F$35:$F$36,$F$41))</f>
        <v>-533.82179022363027</v>
      </c>
      <c r="NPO88" s="294">
        <f>(NPO$87*$B101+SUM($F$8:$F$10)-((NPO$87*$B101+SUM($F$8:$F$10))/$F$11*$F$40)-($F$27*NPO$87/$D$7)-SUM($F$14:$F$26,$F$28:$F$33,$F$35:$F$36,$F$41))</f>
        <v>-533.82179022363027</v>
      </c>
      <c r="NPP88" s="294">
        <f>(NPP$87*$B101+SUM($F$8:$F$10)-((NPP$87*$B101+SUM($F$8:$F$10))/$F$11*$F$40)-($F$27*NPP$87/$D$7)-SUM($F$14:$F$26,$F$28:$F$33,$F$35:$F$36,$F$41))</f>
        <v>-533.82179022363027</v>
      </c>
      <c r="NPQ88" s="294">
        <f>(NPQ$87*$B101+SUM($F$8:$F$10)-((NPQ$87*$B101+SUM($F$8:$F$10))/$F$11*$F$40)-($F$27*NPQ$87/$D$7)-SUM($F$14:$F$26,$F$28:$F$33,$F$35:$F$36,$F$41))</f>
        <v>-533.82179022363027</v>
      </c>
      <c r="NPR88" s="294">
        <f>(NPR$87*$B101+SUM($F$8:$F$10)-((NPR$87*$B101+SUM($F$8:$F$10))/$F$11*$F$40)-($F$27*NPR$87/$D$7)-SUM($F$14:$F$26,$F$28:$F$33,$F$35:$F$36,$F$41))</f>
        <v>-533.82179022363027</v>
      </c>
      <c r="NPS88" s="294">
        <f>(NPS$87*$B101+SUM($F$8:$F$10)-((NPS$87*$B101+SUM($F$8:$F$10))/$F$11*$F$40)-($F$27*NPS$87/$D$7)-SUM($F$14:$F$26,$F$28:$F$33,$F$35:$F$36,$F$41))</f>
        <v>-533.82179022363027</v>
      </c>
      <c r="NPT88" s="294">
        <f>(NPT$87*$B101+SUM($F$8:$F$10)-((NPT$87*$B101+SUM($F$8:$F$10))/$F$11*$F$40)-($F$27*NPT$87/$D$7)-SUM($F$14:$F$26,$F$28:$F$33,$F$35:$F$36,$F$41))</f>
        <v>-533.82179022363027</v>
      </c>
      <c r="NPU88" s="294">
        <f>(NPU$87*$B101+SUM($F$8:$F$10)-((NPU$87*$B101+SUM($F$8:$F$10))/$F$11*$F$40)-($F$27*NPU$87/$D$7)-SUM($F$14:$F$26,$F$28:$F$33,$F$35:$F$36,$F$41))</f>
        <v>-533.82179022363027</v>
      </c>
      <c r="NPV88" s="294">
        <f>(NPV$87*$B101+SUM($F$8:$F$10)-((NPV$87*$B101+SUM($F$8:$F$10))/$F$11*$F$40)-($F$27*NPV$87/$D$7)-SUM($F$14:$F$26,$F$28:$F$33,$F$35:$F$36,$F$41))</f>
        <v>-533.82179022363027</v>
      </c>
      <c r="NPW88" s="294">
        <f>(NPW$87*$B101+SUM($F$8:$F$10)-((NPW$87*$B101+SUM($F$8:$F$10))/$F$11*$F$40)-($F$27*NPW$87/$D$7)-SUM($F$14:$F$26,$F$28:$F$33,$F$35:$F$36,$F$41))</f>
        <v>-533.82179022363027</v>
      </c>
      <c r="NPX88" s="294">
        <f>(NPX$87*$B101+SUM($F$8:$F$10)-((NPX$87*$B101+SUM($F$8:$F$10))/$F$11*$F$40)-($F$27*NPX$87/$D$7)-SUM($F$14:$F$26,$F$28:$F$33,$F$35:$F$36,$F$41))</f>
        <v>-533.82179022363027</v>
      </c>
      <c r="NPY88" s="294">
        <f>(NPY$87*$B101+SUM($F$8:$F$10)-((NPY$87*$B101+SUM($F$8:$F$10))/$F$11*$F$40)-($F$27*NPY$87/$D$7)-SUM($F$14:$F$26,$F$28:$F$33,$F$35:$F$36,$F$41))</f>
        <v>-533.82179022363027</v>
      </c>
      <c r="NPZ88" s="294">
        <f>(NPZ$87*$B101+SUM($F$8:$F$10)-((NPZ$87*$B101+SUM($F$8:$F$10))/$F$11*$F$40)-($F$27*NPZ$87/$D$7)-SUM($F$14:$F$26,$F$28:$F$33,$F$35:$F$36,$F$41))</f>
        <v>-533.82179022363027</v>
      </c>
      <c r="NQA88" s="294">
        <f>(NQA$87*$B101+SUM($F$8:$F$10)-((NQA$87*$B101+SUM($F$8:$F$10))/$F$11*$F$40)-($F$27*NQA$87/$D$7)-SUM($F$14:$F$26,$F$28:$F$33,$F$35:$F$36,$F$41))</f>
        <v>-533.82179022363027</v>
      </c>
      <c r="NQB88" s="294">
        <f>(NQB$87*$B101+SUM($F$8:$F$10)-((NQB$87*$B101+SUM($F$8:$F$10))/$F$11*$F$40)-($F$27*NQB$87/$D$7)-SUM($F$14:$F$26,$F$28:$F$33,$F$35:$F$36,$F$41))</f>
        <v>-533.82179022363027</v>
      </c>
      <c r="NQC88" s="294">
        <f>(NQC$87*$B101+SUM($F$8:$F$10)-((NQC$87*$B101+SUM($F$8:$F$10))/$F$11*$F$40)-($F$27*NQC$87/$D$7)-SUM($F$14:$F$26,$F$28:$F$33,$F$35:$F$36,$F$41))</f>
        <v>-533.82179022363027</v>
      </c>
      <c r="NQD88" s="294">
        <f>(NQD$87*$B101+SUM($F$8:$F$10)-((NQD$87*$B101+SUM($F$8:$F$10))/$F$11*$F$40)-($F$27*NQD$87/$D$7)-SUM($F$14:$F$26,$F$28:$F$33,$F$35:$F$36,$F$41))</f>
        <v>-533.82179022363027</v>
      </c>
      <c r="NQE88" s="294">
        <f>(NQE$87*$B101+SUM($F$8:$F$10)-((NQE$87*$B101+SUM($F$8:$F$10))/$F$11*$F$40)-($F$27*NQE$87/$D$7)-SUM($F$14:$F$26,$F$28:$F$33,$F$35:$F$36,$F$41))</f>
        <v>-533.82179022363027</v>
      </c>
      <c r="NQF88" s="294">
        <f>(NQF$87*$B101+SUM($F$8:$F$10)-((NQF$87*$B101+SUM($F$8:$F$10))/$F$11*$F$40)-($F$27*NQF$87/$D$7)-SUM($F$14:$F$26,$F$28:$F$33,$F$35:$F$36,$F$41))</f>
        <v>-533.82179022363027</v>
      </c>
      <c r="NQG88" s="294">
        <f>(NQG$87*$B101+SUM($F$8:$F$10)-((NQG$87*$B101+SUM($F$8:$F$10))/$F$11*$F$40)-($F$27*NQG$87/$D$7)-SUM($F$14:$F$26,$F$28:$F$33,$F$35:$F$36,$F$41))</f>
        <v>-533.82179022363027</v>
      </c>
      <c r="NQH88" s="294">
        <f>(NQH$87*$B101+SUM($F$8:$F$10)-((NQH$87*$B101+SUM($F$8:$F$10))/$F$11*$F$40)-($F$27*NQH$87/$D$7)-SUM($F$14:$F$26,$F$28:$F$33,$F$35:$F$36,$F$41))</f>
        <v>-533.82179022363027</v>
      </c>
      <c r="NQI88" s="294">
        <f>(NQI$87*$B101+SUM($F$8:$F$10)-((NQI$87*$B101+SUM($F$8:$F$10))/$F$11*$F$40)-($F$27*NQI$87/$D$7)-SUM($F$14:$F$26,$F$28:$F$33,$F$35:$F$36,$F$41))</f>
        <v>-533.82179022363027</v>
      </c>
      <c r="NQJ88" s="294">
        <f>(NQJ$87*$B101+SUM($F$8:$F$10)-((NQJ$87*$B101+SUM($F$8:$F$10))/$F$11*$F$40)-($F$27*NQJ$87/$D$7)-SUM($F$14:$F$26,$F$28:$F$33,$F$35:$F$36,$F$41))</f>
        <v>-533.82179022363027</v>
      </c>
      <c r="NQK88" s="294">
        <f>(NQK$87*$B101+SUM($F$8:$F$10)-((NQK$87*$B101+SUM($F$8:$F$10))/$F$11*$F$40)-($F$27*NQK$87/$D$7)-SUM($F$14:$F$26,$F$28:$F$33,$F$35:$F$36,$F$41))</f>
        <v>-533.82179022363027</v>
      </c>
      <c r="NQL88" s="294">
        <f>(NQL$87*$B101+SUM($F$8:$F$10)-((NQL$87*$B101+SUM($F$8:$F$10))/$F$11*$F$40)-($F$27*NQL$87/$D$7)-SUM($F$14:$F$26,$F$28:$F$33,$F$35:$F$36,$F$41))</f>
        <v>-533.82179022363027</v>
      </c>
      <c r="NQM88" s="294">
        <f>(NQM$87*$B101+SUM($F$8:$F$10)-((NQM$87*$B101+SUM($F$8:$F$10))/$F$11*$F$40)-($F$27*NQM$87/$D$7)-SUM($F$14:$F$26,$F$28:$F$33,$F$35:$F$36,$F$41))</f>
        <v>-533.82179022363027</v>
      </c>
      <c r="NQN88" s="294">
        <f>(NQN$87*$B101+SUM($F$8:$F$10)-((NQN$87*$B101+SUM($F$8:$F$10))/$F$11*$F$40)-($F$27*NQN$87/$D$7)-SUM($F$14:$F$26,$F$28:$F$33,$F$35:$F$36,$F$41))</f>
        <v>-533.82179022363027</v>
      </c>
      <c r="NQO88" s="294">
        <f>(NQO$87*$B101+SUM($F$8:$F$10)-((NQO$87*$B101+SUM($F$8:$F$10))/$F$11*$F$40)-($F$27*NQO$87/$D$7)-SUM($F$14:$F$26,$F$28:$F$33,$F$35:$F$36,$F$41))</f>
        <v>-533.82179022363027</v>
      </c>
      <c r="NQP88" s="294">
        <f>(NQP$87*$B101+SUM($F$8:$F$10)-((NQP$87*$B101+SUM($F$8:$F$10))/$F$11*$F$40)-($F$27*NQP$87/$D$7)-SUM($F$14:$F$26,$F$28:$F$33,$F$35:$F$36,$F$41))</f>
        <v>-533.82179022363027</v>
      </c>
      <c r="NQQ88" s="294">
        <f>(NQQ$87*$B101+SUM($F$8:$F$10)-((NQQ$87*$B101+SUM($F$8:$F$10))/$F$11*$F$40)-($F$27*NQQ$87/$D$7)-SUM($F$14:$F$26,$F$28:$F$33,$F$35:$F$36,$F$41))</f>
        <v>-533.82179022363027</v>
      </c>
      <c r="NQR88" s="294">
        <f>(NQR$87*$B101+SUM($F$8:$F$10)-((NQR$87*$B101+SUM($F$8:$F$10))/$F$11*$F$40)-($F$27*NQR$87/$D$7)-SUM($F$14:$F$26,$F$28:$F$33,$F$35:$F$36,$F$41))</f>
        <v>-533.82179022363027</v>
      </c>
      <c r="NQS88" s="294">
        <f>(NQS$87*$B101+SUM($F$8:$F$10)-((NQS$87*$B101+SUM($F$8:$F$10))/$F$11*$F$40)-($F$27*NQS$87/$D$7)-SUM($F$14:$F$26,$F$28:$F$33,$F$35:$F$36,$F$41))</f>
        <v>-533.82179022363027</v>
      </c>
      <c r="NQT88" s="294">
        <f>(NQT$87*$B101+SUM($F$8:$F$10)-((NQT$87*$B101+SUM($F$8:$F$10))/$F$11*$F$40)-($F$27*NQT$87/$D$7)-SUM($F$14:$F$26,$F$28:$F$33,$F$35:$F$36,$F$41))</f>
        <v>-533.82179022363027</v>
      </c>
      <c r="NQU88" s="294">
        <f>(NQU$87*$B101+SUM($F$8:$F$10)-((NQU$87*$B101+SUM($F$8:$F$10))/$F$11*$F$40)-($F$27*NQU$87/$D$7)-SUM($F$14:$F$26,$F$28:$F$33,$F$35:$F$36,$F$41))</f>
        <v>-533.82179022363027</v>
      </c>
      <c r="NQV88" s="294">
        <f>(NQV$87*$B101+SUM($F$8:$F$10)-((NQV$87*$B101+SUM($F$8:$F$10))/$F$11*$F$40)-($F$27*NQV$87/$D$7)-SUM($F$14:$F$26,$F$28:$F$33,$F$35:$F$36,$F$41))</f>
        <v>-533.82179022363027</v>
      </c>
      <c r="NQW88" s="294">
        <f>(NQW$87*$B101+SUM($F$8:$F$10)-((NQW$87*$B101+SUM($F$8:$F$10))/$F$11*$F$40)-($F$27*NQW$87/$D$7)-SUM($F$14:$F$26,$F$28:$F$33,$F$35:$F$36,$F$41))</f>
        <v>-533.82179022363027</v>
      </c>
      <c r="NQX88" s="294">
        <f>(NQX$87*$B101+SUM($F$8:$F$10)-((NQX$87*$B101+SUM($F$8:$F$10))/$F$11*$F$40)-($F$27*NQX$87/$D$7)-SUM($F$14:$F$26,$F$28:$F$33,$F$35:$F$36,$F$41))</f>
        <v>-533.82179022363027</v>
      </c>
      <c r="NQY88" s="294">
        <f>(NQY$87*$B101+SUM($F$8:$F$10)-((NQY$87*$B101+SUM($F$8:$F$10))/$F$11*$F$40)-($F$27*NQY$87/$D$7)-SUM($F$14:$F$26,$F$28:$F$33,$F$35:$F$36,$F$41))</f>
        <v>-533.82179022363027</v>
      </c>
      <c r="NQZ88" s="294">
        <f>(NQZ$87*$B101+SUM($F$8:$F$10)-((NQZ$87*$B101+SUM($F$8:$F$10))/$F$11*$F$40)-($F$27*NQZ$87/$D$7)-SUM($F$14:$F$26,$F$28:$F$33,$F$35:$F$36,$F$41))</f>
        <v>-533.82179022363027</v>
      </c>
      <c r="NRA88" s="294">
        <f>(NRA$87*$B101+SUM($F$8:$F$10)-((NRA$87*$B101+SUM($F$8:$F$10))/$F$11*$F$40)-($F$27*NRA$87/$D$7)-SUM($F$14:$F$26,$F$28:$F$33,$F$35:$F$36,$F$41))</f>
        <v>-533.82179022363027</v>
      </c>
      <c r="NRB88" s="294">
        <f>(NRB$87*$B101+SUM($F$8:$F$10)-((NRB$87*$B101+SUM($F$8:$F$10))/$F$11*$F$40)-($F$27*NRB$87/$D$7)-SUM($F$14:$F$26,$F$28:$F$33,$F$35:$F$36,$F$41))</f>
        <v>-533.82179022363027</v>
      </c>
      <c r="NRC88" s="294">
        <f>(NRC$87*$B101+SUM($F$8:$F$10)-((NRC$87*$B101+SUM($F$8:$F$10))/$F$11*$F$40)-($F$27*NRC$87/$D$7)-SUM($F$14:$F$26,$F$28:$F$33,$F$35:$F$36,$F$41))</f>
        <v>-533.82179022363027</v>
      </c>
      <c r="NRD88" s="294">
        <f>(NRD$87*$B101+SUM($F$8:$F$10)-((NRD$87*$B101+SUM($F$8:$F$10))/$F$11*$F$40)-($F$27*NRD$87/$D$7)-SUM($F$14:$F$26,$F$28:$F$33,$F$35:$F$36,$F$41))</f>
        <v>-533.82179022363027</v>
      </c>
      <c r="NRE88" s="294">
        <f>(NRE$87*$B101+SUM($F$8:$F$10)-((NRE$87*$B101+SUM($F$8:$F$10))/$F$11*$F$40)-($F$27*NRE$87/$D$7)-SUM($F$14:$F$26,$F$28:$F$33,$F$35:$F$36,$F$41))</f>
        <v>-533.82179022363027</v>
      </c>
      <c r="NRF88" s="294">
        <f>(NRF$87*$B101+SUM($F$8:$F$10)-((NRF$87*$B101+SUM($F$8:$F$10))/$F$11*$F$40)-($F$27*NRF$87/$D$7)-SUM($F$14:$F$26,$F$28:$F$33,$F$35:$F$36,$F$41))</f>
        <v>-533.82179022363027</v>
      </c>
      <c r="NRG88" s="294">
        <f>(NRG$87*$B101+SUM($F$8:$F$10)-((NRG$87*$B101+SUM($F$8:$F$10))/$F$11*$F$40)-($F$27*NRG$87/$D$7)-SUM($F$14:$F$26,$F$28:$F$33,$F$35:$F$36,$F$41))</f>
        <v>-533.82179022363027</v>
      </c>
      <c r="NRH88" s="294">
        <f>(NRH$87*$B101+SUM($F$8:$F$10)-((NRH$87*$B101+SUM($F$8:$F$10))/$F$11*$F$40)-($F$27*NRH$87/$D$7)-SUM($F$14:$F$26,$F$28:$F$33,$F$35:$F$36,$F$41))</f>
        <v>-533.82179022363027</v>
      </c>
      <c r="NRI88" s="294">
        <f>(NRI$87*$B101+SUM($F$8:$F$10)-((NRI$87*$B101+SUM($F$8:$F$10))/$F$11*$F$40)-($F$27*NRI$87/$D$7)-SUM($F$14:$F$26,$F$28:$F$33,$F$35:$F$36,$F$41))</f>
        <v>-533.82179022363027</v>
      </c>
      <c r="NRJ88" s="294">
        <f>(NRJ$87*$B101+SUM($F$8:$F$10)-((NRJ$87*$B101+SUM($F$8:$F$10))/$F$11*$F$40)-($F$27*NRJ$87/$D$7)-SUM($F$14:$F$26,$F$28:$F$33,$F$35:$F$36,$F$41))</f>
        <v>-533.82179022363027</v>
      </c>
      <c r="NRK88" s="294">
        <f>(NRK$87*$B101+SUM($F$8:$F$10)-((NRK$87*$B101+SUM($F$8:$F$10))/$F$11*$F$40)-($F$27*NRK$87/$D$7)-SUM($F$14:$F$26,$F$28:$F$33,$F$35:$F$36,$F$41))</f>
        <v>-533.82179022363027</v>
      </c>
      <c r="NRL88" s="294">
        <f>(NRL$87*$B101+SUM($F$8:$F$10)-((NRL$87*$B101+SUM($F$8:$F$10))/$F$11*$F$40)-($F$27*NRL$87/$D$7)-SUM($F$14:$F$26,$F$28:$F$33,$F$35:$F$36,$F$41))</f>
        <v>-533.82179022363027</v>
      </c>
      <c r="NRM88" s="294">
        <f>(NRM$87*$B101+SUM($F$8:$F$10)-((NRM$87*$B101+SUM($F$8:$F$10))/$F$11*$F$40)-($F$27*NRM$87/$D$7)-SUM($F$14:$F$26,$F$28:$F$33,$F$35:$F$36,$F$41))</f>
        <v>-533.82179022363027</v>
      </c>
      <c r="NRN88" s="294">
        <f>(NRN$87*$B101+SUM($F$8:$F$10)-((NRN$87*$B101+SUM($F$8:$F$10))/$F$11*$F$40)-($F$27*NRN$87/$D$7)-SUM($F$14:$F$26,$F$28:$F$33,$F$35:$F$36,$F$41))</f>
        <v>-533.82179022363027</v>
      </c>
      <c r="NRO88" s="294">
        <f>(NRO$87*$B101+SUM($F$8:$F$10)-((NRO$87*$B101+SUM($F$8:$F$10))/$F$11*$F$40)-($F$27*NRO$87/$D$7)-SUM($F$14:$F$26,$F$28:$F$33,$F$35:$F$36,$F$41))</f>
        <v>-533.82179022363027</v>
      </c>
      <c r="NRP88" s="294">
        <f>(NRP$87*$B101+SUM($F$8:$F$10)-((NRP$87*$B101+SUM($F$8:$F$10))/$F$11*$F$40)-($F$27*NRP$87/$D$7)-SUM($F$14:$F$26,$F$28:$F$33,$F$35:$F$36,$F$41))</f>
        <v>-533.82179022363027</v>
      </c>
      <c r="NRQ88" s="294">
        <f>(NRQ$87*$B101+SUM($F$8:$F$10)-((NRQ$87*$B101+SUM($F$8:$F$10))/$F$11*$F$40)-($F$27*NRQ$87/$D$7)-SUM($F$14:$F$26,$F$28:$F$33,$F$35:$F$36,$F$41))</f>
        <v>-533.82179022363027</v>
      </c>
      <c r="NRR88" s="294">
        <f>(NRR$87*$B101+SUM($F$8:$F$10)-((NRR$87*$B101+SUM($F$8:$F$10))/$F$11*$F$40)-($F$27*NRR$87/$D$7)-SUM($F$14:$F$26,$F$28:$F$33,$F$35:$F$36,$F$41))</f>
        <v>-533.82179022363027</v>
      </c>
      <c r="NRS88" s="294">
        <f>(NRS$87*$B101+SUM($F$8:$F$10)-((NRS$87*$B101+SUM($F$8:$F$10))/$F$11*$F$40)-($F$27*NRS$87/$D$7)-SUM($F$14:$F$26,$F$28:$F$33,$F$35:$F$36,$F$41))</f>
        <v>-533.82179022363027</v>
      </c>
      <c r="NRT88" s="294">
        <f>(NRT$87*$B101+SUM($F$8:$F$10)-((NRT$87*$B101+SUM($F$8:$F$10))/$F$11*$F$40)-($F$27*NRT$87/$D$7)-SUM($F$14:$F$26,$F$28:$F$33,$F$35:$F$36,$F$41))</f>
        <v>-533.82179022363027</v>
      </c>
      <c r="NRU88" s="294">
        <f>(NRU$87*$B101+SUM($F$8:$F$10)-((NRU$87*$B101+SUM($F$8:$F$10))/$F$11*$F$40)-($F$27*NRU$87/$D$7)-SUM($F$14:$F$26,$F$28:$F$33,$F$35:$F$36,$F$41))</f>
        <v>-533.82179022363027</v>
      </c>
      <c r="NRV88" s="294">
        <f>(NRV$87*$B101+SUM($F$8:$F$10)-((NRV$87*$B101+SUM($F$8:$F$10))/$F$11*$F$40)-($F$27*NRV$87/$D$7)-SUM($F$14:$F$26,$F$28:$F$33,$F$35:$F$36,$F$41))</f>
        <v>-533.82179022363027</v>
      </c>
      <c r="NRW88" s="294">
        <f>(NRW$87*$B101+SUM($F$8:$F$10)-((NRW$87*$B101+SUM($F$8:$F$10))/$F$11*$F$40)-($F$27*NRW$87/$D$7)-SUM($F$14:$F$26,$F$28:$F$33,$F$35:$F$36,$F$41))</f>
        <v>-533.82179022363027</v>
      </c>
      <c r="NRX88" s="294">
        <f>(NRX$87*$B101+SUM($F$8:$F$10)-((NRX$87*$B101+SUM($F$8:$F$10))/$F$11*$F$40)-($F$27*NRX$87/$D$7)-SUM($F$14:$F$26,$F$28:$F$33,$F$35:$F$36,$F$41))</f>
        <v>-533.82179022363027</v>
      </c>
      <c r="NRY88" s="294">
        <f>(NRY$87*$B101+SUM($F$8:$F$10)-((NRY$87*$B101+SUM($F$8:$F$10))/$F$11*$F$40)-($F$27*NRY$87/$D$7)-SUM($F$14:$F$26,$F$28:$F$33,$F$35:$F$36,$F$41))</f>
        <v>-533.82179022363027</v>
      </c>
      <c r="NRZ88" s="294">
        <f>(NRZ$87*$B101+SUM($F$8:$F$10)-((NRZ$87*$B101+SUM($F$8:$F$10))/$F$11*$F$40)-($F$27*NRZ$87/$D$7)-SUM($F$14:$F$26,$F$28:$F$33,$F$35:$F$36,$F$41))</f>
        <v>-533.82179022363027</v>
      </c>
      <c r="NSA88" s="294">
        <f>(NSA$87*$B101+SUM($F$8:$F$10)-((NSA$87*$B101+SUM($F$8:$F$10))/$F$11*$F$40)-($F$27*NSA$87/$D$7)-SUM($F$14:$F$26,$F$28:$F$33,$F$35:$F$36,$F$41))</f>
        <v>-533.82179022363027</v>
      </c>
      <c r="NSB88" s="294">
        <f>(NSB$87*$B101+SUM($F$8:$F$10)-((NSB$87*$B101+SUM($F$8:$F$10))/$F$11*$F$40)-($F$27*NSB$87/$D$7)-SUM($F$14:$F$26,$F$28:$F$33,$F$35:$F$36,$F$41))</f>
        <v>-533.82179022363027</v>
      </c>
      <c r="NSC88" s="294">
        <f>(NSC$87*$B101+SUM($F$8:$F$10)-((NSC$87*$B101+SUM($F$8:$F$10))/$F$11*$F$40)-($F$27*NSC$87/$D$7)-SUM($F$14:$F$26,$F$28:$F$33,$F$35:$F$36,$F$41))</f>
        <v>-533.82179022363027</v>
      </c>
      <c r="NSD88" s="294">
        <f>(NSD$87*$B101+SUM($F$8:$F$10)-((NSD$87*$B101+SUM($F$8:$F$10))/$F$11*$F$40)-($F$27*NSD$87/$D$7)-SUM($F$14:$F$26,$F$28:$F$33,$F$35:$F$36,$F$41))</f>
        <v>-533.82179022363027</v>
      </c>
      <c r="NSE88" s="294">
        <f>(NSE$87*$B101+SUM($F$8:$F$10)-((NSE$87*$B101+SUM($F$8:$F$10))/$F$11*$F$40)-($F$27*NSE$87/$D$7)-SUM($F$14:$F$26,$F$28:$F$33,$F$35:$F$36,$F$41))</f>
        <v>-533.82179022363027</v>
      </c>
      <c r="NSF88" s="294">
        <f>(NSF$87*$B101+SUM($F$8:$F$10)-((NSF$87*$B101+SUM($F$8:$F$10))/$F$11*$F$40)-($F$27*NSF$87/$D$7)-SUM($F$14:$F$26,$F$28:$F$33,$F$35:$F$36,$F$41))</f>
        <v>-533.82179022363027</v>
      </c>
      <c r="NSG88" s="294">
        <f>(NSG$87*$B101+SUM($F$8:$F$10)-((NSG$87*$B101+SUM($F$8:$F$10))/$F$11*$F$40)-($F$27*NSG$87/$D$7)-SUM($F$14:$F$26,$F$28:$F$33,$F$35:$F$36,$F$41))</f>
        <v>-533.82179022363027</v>
      </c>
      <c r="NSH88" s="294">
        <f>(NSH$87*$B101+SUM($F$8:$F$10)-((NSH$87*$B101+SUM($F$8:$F$10))/$F$11*$F$40)-($F$27*NSH$87/$D$7)-SUM($F$14:$F$26,$F$28:$F$33,$F$35:$F$36,$F$41))</f>
        <v>-533.82179022363027</v>
      </c>
      <c r="NSI88" s="294">
        <f>(NSI$87*$B101+SUM($F$8:$F$10)-((NSI$87*$B101+SUM($F$8:$F$10))/$F$11*$F$40)-($F$27*NSI$87/$D$7)-SUM($F$14:$F$26,$F$28:$F$33,$F$35:$F$36,$F$41))</f>
        <v>-533.82179022363027</v>
      </c>
      <c r="NSJ88" s="294">
        <f>(NSJ$87*$B101+SUM($F$8:$F$10)-((NSJ$87*$B101+SUM($F$8:$F$10))/$F$11*$F$40)-($F$27*NSJ$87/$D$7)-SUM($F$14:$F$26,$F$28:$F$33,$F$35:$F$36,$F$41))</f>
        <v>-533.82179022363027</v>
      </c>
      <c r="NSK88" s="294">
        <f>(NSK$87*$B101+SUM($F$8:$F$10)-((NSK$87*$B101+SUM($F$8:$F$10))/$F$11*$F$40)-($F$27*NSK$87/$D$7)-SUM($F$14:$F$26,$F$28:$F$33,$F$35:$F$36,$F$41))</f>
        <v>-533.82179022363027</v>
      </c>
      <c r="NSL88" s="294">
        <f>(NSL$87*$B101+SUM($F$8:$F$10)-((NSL$87*$B101+SUM($F$8:$F$10))/$F$11*$F$40)-($F$27*NSL$87/$D$7)-SUM($F$14:$F$26,$F$28:$F$33,$F$35:$F$36,$F$41))</f>
        <v>-533.82179022363027</v>
      </c>
      <c r="NSM88" s="294">
        <f>(NSM$87*$B101+SUM($F$8:$F$10)-((NSM$87*$B101+SUM($F$8:$F$10))/$F$11*$F$40)-($F$27*NSM$87/$D$7)-SUM($F$14:$F$26,$F$28:$F$33,$F$35:$F$36,$F$41))</f>
        <v>-533.82179022363027</v>
      </c>
      <c r="NSN88" s="294">
        <f>(NSN$87*$B101+SUM($F$8:$F$10)-((NSN$87*$B101+SUM($F$8:$F$10))/$F$11*$F$40)-($F$27*NSN$87/$D$7)-SUM($F$14:$F$26,$F$28:$F$33,$F$35:$F$36,$F$41))</f>
        <v>-533.82179022363027</v>
      </c>
      <c r="NSO88" s="294">
        <f>(NSO$87*$B101+SUM($F$8:$F$10)-((NSO$87*$B101+SUM($F$8:$F$10))/$F$11*$F$40)-($F$27*NSO$87/$D$7)-SUM($F$14:$F$26,$F$28:$F$33,$F$35:$F$36,$F$41))</f>
        <v>-533.82179022363027</v>
      </c>
      <c r="NSP88" s="294">
        <f>(NSP$87*$B101+SUM($F$8:$F$10)-((NSP$87*$B101+SUM($F$8:$F$10))/$F$11*$F$40)-($F$27*NSP$87/$D$7)-SUM($F$14:$F$26,$F$28:$F$33,$F$35:$F$36,$F$41))</f>
        <v>-533.82179022363027</v>
      </c>
      <c r="NSQ88" s="294">
        <f>(NSQ$87*$B101+SUM($F$8:$F$10)-((NSQ$87*$B101+SUM($F$8:$F$10))/$F$11*$F$40)-($F$27*NSQ$87/$D$7)-SUM($F$14:$F$26,$F$28:$F$33,$F$35:$F$36,$F$41))</f>
        <v>-533.82179022363027</v>
      </c>
      <c r="NSR88" s="294">
        <f>(NSR$87*$B101+SUM($F$8:$F$10)-((NSR$87*$B101+SUM($F$8:$F$10))/$F$11*$F$40)-($F$27*NSR$87/$D$7)-SUM($F$14:$F$26,$F$28:$F$33,$F$35:$F$36,$F$41))</f>
        <v>-533.82179022363027</v>
      </c>
      <c r="NSS88" s="294">
        <f>(NSS$87*$B101+SUM($F$8:$F$10)-((NSS$87*$B101+SUM($F$8:$F$10))/$F$11*$F$40)-($F$27*NSS$87/$D$7)-SUM($F$14:$F$26,$F$28:$F$33,$F$35:$F$36,$F$41))</f>
        <v>-533.82179022363027</v>
      </c>
      <c r="NST88" s="294">
        <f>(NST$87*$B101+SUM($F$8:$F$10)-((NST$87*$B101+SUM($F$8:$F$10))/$F$11*$F$40)-($F$27*NST$87/$D$7)-SUM($F$14:$F$26,$F$28:$F$33,$F$35:$F$36,$F$41))</f>
        <v>-533.82179022363027</v>
      </c>
      <c r="NSU88" s="294">
        <f>(NSU$87*$B101+SUM($F$8:$F$10)-((NSU$87*$B101+SUM($F$8:$F$10))/$F$11*$F$40)-($F$27*NSU$87/$D$7)-SUM($F$14:$F$26,$F$28:$F$33,$F$35:$F$36,$F$41))</f>
        <v>-533.82179022363027</v>
      </c>
      <c r="NSV88" s="294">
        <f>(NSV$87*$B101+SUM($F$8:$F$10)-((NSV$87*$B101+SUM($F$8:$F$10))/$F$11*$F$40)-($F$27*NSV$87/$D$7)-SUM($F$14:$F$26,$F$28:$F$33,$F$35:$F$36,$F$41))</f>
        <v>-533.82179022363027</v>
      </c>
      <c r="NSW88" s="294">
        <f>(NSW$87*$B101+SUM($F$8:$F$10)-((NSW$87*$B101+SUM($F$8:$F$10))/$F$11*$F$40)-($F$27*NSW$87/$D$7)-SUM($F$14:$F$26,$F$28:$F$33,$F$35:$F$36,$F$41))</f>
        <v>-533.82179022363027</v>
      </c>
      <c r="NSX88" s="294">
        <f>(NSX$87*$B101+SUM($F$8:$F$10)-((NSX$87*$B101+SUM($F$8:$F$10))/$F$11*$F$40)-($F$27*NSX$87/$D$7)-SUM($F$14:$F$26,$F$28:$F$33,$F$35:$F$36,$F$41))</f>
        <v>-533.82179022363027</v>
      </c>
      <c r="NSY88" s="294">
        <f>(NSY$87*$B101+SUM($F$8:$F$10)-((NSY$87*$B101+SUM($F$8:$F$10))/$F$11*$F$40)-($F$27*NSY$87/$D$7)-SUM($F$14:$F$26,$F$28:$F$33,$F$35:$F$36,$F$41))</f>
        <v>-533.82179022363027</v>
      </c>
      <c r="NSZ88" s="294">
        <f>(NSZ$87*$B101+SUM($F$8:$F$10)-((NSZ$87*$B101+SUM($F$8:$F$10))/$F$11*$F$40)-($F$27*NSZ$87/$D$7)-SUM($F$14:$F$26,$F$28:$F$33,$F$35:$F$36,$F$41))</f>
        <v>-533.82179022363027</v>
      </c>
      <c r="NTA88" s="294">
        <f>(NTA$87*$B101+SUM($F$8:$F$10)-((NTA$87*$B101+SUM($F$8:$F$10))/$F$11*$F$40)-($F$27*NTA$87/$D$7)-SUM($F$14:$F$26,$F$28:$F$33,$F$35:$F$36,$F$41))</f>
        <v>-533.82179022363027</v>
      </c>
      <c r="NTB88" s="294">
        <f>(NTB$87*$B101+SUM($F$8:$F$10)-((NTB$87*$B101+SUM($F$8:$F$10))/$F$11*$F$40)-($F$27*NTB$87/$D$7)-SUM($F$14:$F$26,$F$28:$F$33,$F$35:$F$36,$F$41))</f>
        <v>-533.82179022363027</v>
      </c>
      <c r="NTC88" s="294">
        <f>(NTC$87*$B101+SUM($F$8:$F$10)-((NTC$87*$B101+SUM($F$8:$F$10))/$F$11*$F$40)-($F$27*NTC$87/$D$7)-SUM($F$14:$F$26,$F$28:$F$33,$F$35:$F$36,$F$41))</f>
        <v>-533.82179022363027</v>
      </c>
      <c r="NTD88" s="294">
        <f>(NTD$87*$B101+SUM($F$8:$F$10)-((NTD$87*$B101+SUM($F$8:$F$10))/$F$11*$F$40)-($F$27*NTD$87/$D$7)-SUM($F$14:$F$26,$F$28:$F$33,$F$35:$F$36,$F$41))</f>
        <v>-533.82179022363027</v>
      </c>
      <c r="NTE88" s="294">
        <f>(NTE$87*$B101+SUM($F$8:$F$10)-((NTE$87*$B101+SUM($F$8:$F$10))/$F$11*$F$40)-($F$27*NTE$87/$D$7)-SUM($F$14:$F$26,$F$28:$F$33,$F$35:$F$36,$F$41))</f>
        <v>-533.82179022363027</v>
      </c>
      <c r="NTF88" s="294">
        <f>(NTF$87*$B101+SUM($F$8:$F$10)-((NTF$87*$B101+SUM($F$8:$F$10))/$F$11*$F$40)-($F$27*NTF$87/$D$7)-SUM($F$14:$F$26,$F$28:$F$33,$F$35:$F$36,$F$41))</f>
        <v>-533.82179022363027</v>
      </c>
      <c r="NTG88" s="294">
        <f>(NTG$87*$B101+SUM($F$8:$F$10)-((NTG$87*$B101+SUM($F$8:$F$10))/$F$11*$F$40)-($F$27*NTG$87/$D$7)-SUM($F$14:$F$26,$F$28:$F$33,$F$35:$F$36,$F$41))</f>
        <v>-533.82179022363027</v>
      </c>
      <c r="NTH88" s="294">
        <f>(NTH$87*$B101+SUM($F$8:$F$10)-((NTH$87*$B101+SUM($F$8:$F$10))/$F$11*$F$40)-($F$27*NTH$87/$D$7)-SUM($F$14:$F$26,$F$28:$F$33,$F$35:$F$36,$F$41))</f>
        <v>-533.82179022363027</v>
      </c>
      <c r="NTI88" s="294">
        <f>(NTI$87*$B101+SUM($F$8:$F$10)-((NTI$87*$B101+SUM($F$8:$F$10))/$F$11*$F$40)-($F$27*NTI$87/$D$7)-SUM($F$14:$F$26,$F$28:$F$33,$F$35:$F$36,$F$41))</f>
        <v>-533.82179022363027</v>
      </c>
      <c r="NTJ88" s="294">
        <f>(NTJ$87*$B101+SUM($F$8:$F$10)-((NTJ$87*$B101+SUM($F$8:$F$10))/$F$11*$F$40)-($F$27*NTJ$87/$D$7)-SUM($F$14:$F$26,$F$28:$F$33,$F$35:$F$36,$F$41))</f>
        <v>-533.82179022363027</v>
      </c>
      <c r="NTK88" s="294">
        <f>(NTK$87*$B101+SUM($F$8:$F$10)-((NTK$87*$B101+SUM($F$8:$F$10))/$F$11*$F$40)-($F$27*NTK$87/$D$7)-SUM($F$14:$F$26,$F$28:$F$33,$F$35:$F$36,$F$41))</f>
        <v>-533.82179022363027</v>
      </c>
      <c r="NTL88" s="294">
        <f>(NTL$87*$B101+SUM($F$8:$F$10)-((NTL$87*$B101+SUM($F$8:$F$10))/$F$11*$F$40)-($F$27*NTL$87/$D$7)-SUM($F$14:$F$26,$F$28:$F$33,$F$35:$F$36,$F$41))</f>
        <v>-533.82179022363027</v>
      </c>
      <c r="NTM88" s="294">
        <f>(NTM$87*$B101+SUM($F$8:$F$10)-((NTM$87*$B101+SUM($F$8:$F$10))/$F$11*$F$40)-($F$27*NTM$87/$D$7)-SUM($F$14:$F$26,$F$28:$F$33,$F$35:$F$36,$F$41))</f>
        <v>-533.82179022363027</v>
      </c>
      <c r="NTN88" s="294">
        <f>(NTN$87*$B101+SUM($F$8:$F$10)-((NTN$87*$B101+SUM($F$8:$F$10))/$F$11*$F$40)-($F$27*NTN$87/$D$7)-SUM($F$14:$F$26,$F$28:$F$33,$F$35:$F$36,$F$41))</f>
        <v>-533.82179022363027</v>
      </c>
      <c r="NTO88" s="294">
        <f>(NTO$87*$B101+SUM($F$8:$F$10)-((NTO$87*$B101+SUM($F$8:$F$10))/$F$11*$F$40)-($F$27*NTO$87/$D$7)-SUM($F$14:$F$26,$F$28:$F$33,$F$35:$F$36,$F$41))</f>
        <v>-533.82179022363027</v>
      </c>
      <c r="NTP88" s="294">
        <f>(NTP$87*$B101+SUM($F$8:$F$10)-((NTP$87*$B101+SUM($F$8:$F$10))/$F$11*$F$40)-($F$27*NTP$87/$D$7)-SUM($F$14:$F$26,$F$28:$F$33,$F$35:$F$36,$F$41))</f>
        <v>-533.82179022363027</v>
      </c>
      <c r="NTQ88" s="294">
        <f>(NTQ$87*$B101+SUM($F$8:$F$10)-((NTQ$87*$B101+SUM($F$8:$F$10))/$F$11*$F$40)-($F$27*NTQ$87/$D$7)-SUM($F$14:$F$26,$F$28:$F$33,$F$35:$F$36,$F$41))</f>
        <v>-533.82179022363027</v>
      </c>
      <c r="NTR88" s="294">
        <f>(NTR$87*$B101+SUM($F$8:$F$10)-((NTR$87*$B101+SUM($F$8:$F$10))/$F$11*$F$40)-($F$27*NTR$87/$D$7)-SUM($F$14:$F$26,$F$28:$F$33,$F$35:$F$36,$F$41))</f>
        <v>-533.82179022363027</v>
      </c>
      <c r="NTS88" s="294">
        <f>(NTS$87*$B101+SUM($F$8:$F$10)-((NTS$87*$B101+SUM($F$8:$F$10))/$F$11*$F$40)-($F$27*NTS$87/$D$7)-SUM($F$14:$F$26,$F$28:$F$33,$F$35:$F$36,$F$41))</f>
        <v>-533.82179022363027</v>
      </c>
      <c r="NTT88" s="294">
        <f>(NTT$87*$B101+SUM($F$8:$F$10)-((NTT$87*$B101+SUM($F$8:$F$10))/$F$11*$F$40)-($F$27*NTT$87/$D$7)-SUM($F$14:$F$26,$F$28:$F$33,$F$35:$F$36,$F$41))</f>
        <v>-533.82179022363027</v>
      </c>
      <c r="NTU88" s="294">
        <f>(NTU$87*$B101+SUM($F$8:$F$10)-((NTU$87*$B101+SUM($F$8:$F$10))/$F$11*$F$40)-($F$27*NTU$87/$D$7)-SUM($F$14:$F$26,$F$28:$F$33,$F$35:$F$36,$F$41))</f>
        <v>-533.82179022363027</v>
      </c>
      <c r="NTV88" s="294">
        <f>(NTV$87*$B101+SUM($F$8:$F$10)-((NTV$87*$B101+SUM($F$8:$F$10))/$F$11*$F$40)-($F$27*NTV$87/$D$7)-SUM($F$14:$F$26,$F$28:$F$33,$F$35:$F$36,$F$41))</f>
        <v>-533.82179022363027</v>
      </c>
      <c r="NTW88" s="294">
        <f>(NTW$87*$B101+SUM($F$8:$F$10)-((NTW$87*$B101+SUM($F$8:$F$10))/$F$11*$F$40)-($F$27*NTW$87/$D$7)-SUM($F$14:$F$26,$F$28:$F$33,$F$35:$F$36,$F$41))</f>
        <v>-533.82179022363027</v>
      </c>
      <c r="NTX88" s="294">
        <f>(NTX$87*$B101+SUM($F$8:$F$10)-((NTX$87*$B101+SUM($F$8:$F$10))/$F$11*$F$40)-($F$27*NTX$87/$D$7)-SUM($F$14:$F$26,$F$28:$F$33,$F$35:$F$36,$F$41))</f>
        <v>-533.82179022363027</v>
      </c>
      <c r="NTY88" s="294">
        <f>(NTY$87*$B101+SUM($F$8:$F$10)-((NTY$87*$B101+SUM($F$8:$F$10))/$F$11*$F$40)-($F$27*NTY$87/$D$7)-SUM($F$14:$F$26,$F$28:$F$33,$F$35:$F$36,$F$41))</f>
        <v>-533.82179022363027</v>
      </c>
      <c r="NTZ88" s="294">
        <f>(NTZ$87*$B101+SUM($F$8:$F$10)-((NTZ$87*$B101+SUM($F$8:$F$10))/$F$11*$F$40)-($F$27*NTZ$87/$D$7)-SUM($F$14:$F$26,$F$28:$F$33,$F$35:$F$36,$F$41))</f>
        <v>-533.82179022363027</v>
      </c>
      <c r="NUA88" s="294">
        <f>(NUA$87*$B101+SUM($F$8:$F$10)-((NUA$87*$B101+SUM($F$8:$F$10))/$F$11*$F$40)-($F$27*NUA$87/$D$7)-SUM($F$14:$F$26,$F$28:$F$33,$F$35:$F$36,$F$41))</f>
        <v>-533.82179022363027</v>
      </c>
      <c r="NUB88" s="294">
        <f>(NUB$87*$B101+SUM($F$8:$F$10)-((NUB$87*$B101+SUM($F$8:$F$10))/$F$11*$F$40)-($F$27*NUB$87/$D$7)-SUM($F$14:$F$26,$F$28:$F$33,$F$35:$F$36,$F$41))</f>
        <v>-533.82179022363027</v>
      </c>
      <c r="NUC88" s="294">
        <f>(NUC$87*$B101+SUM($F$8:$F$10)-((NUC$87*$B101+SUM($F$8:$F$10))/$F$11*$F$40)-($F$27*NUC$87/$D$7)-SUM($F$14:$F$26,$F$28:$F$33,$F$35:$F$36,$F$41))</f>
        <v>-533.82179022363027</v>
      </c>
      <c r="NUD88" s="294">
        <f>(NUD$87*$B101+SUM($F$8:$F$10)-((NUD$87*$B101+SUM($F$8:$F$10))/$F$11*$F$40)-($F$27*NUD$87/$D$7)-SUM($F$14:$F$26,$F$28:$F$33,$F$35:$F$36,$F$41))</f>
        <v>-533.82179022363027</v>
      </c>
      <c r="NUE88" s="294">
        <f>(NUE$87*$B101+SUM($F$8:$F$10)-((NUE$87*$B101+SUM($F$8:$F$10))/$F$11*$F$40)-($F$27*NUE$87/$D$7)-SUM($F$14:$F$26,$F$28:$F$33,$F$35:$F$36,$F$41))</f>
        <v>-533.82179022363027</v>
      </c>
      <c r="NUF88" s="294">
        <f>(NUF$87*$B101+SUM($F$8:$F$10)-((NUF$87*$B101+SUM($F$8:$F$10))/$F$11*$F$40)-($F$27*NUF$87/$D$7)-SUM($F$14:$F$26,$F$28:$F$33,$F$35:$F$36,$F$41))</f>
        <v>-533.82179022363027</v>
      </c>
      <c r="NUG88" s="294">
        <f>(NUG$87*$B101+SUM($F$8:$F$10)-((NUG$87*$B101+SUM($F$8:$F$10))/$F$11*$F$40)-($F$27*NUG$87/$D$7)-SUM($F$14:$F$26,$F$28:$F$33,$F$35:$F$36,$F$41))</f>
        <v>-533.82179022363027</v>
      </c>
      <c r="NUH88" s="294">
        <f>(NUH$87*$B101+SUM($F$8:$F$10)-((NUH$87*$B101+SUM($F$8:$F$10))/$F$11*$F$40)-($F$27*NUH$87/$D$7)-SUM($F$14:$F$26,$F$28:$F$33,$F$35:$F$36,$F$41))</f>
        <v>-533.82179022363027</v>
      </c>
      <c r="NUI88" s="294">
        <f>(NUI$87*$B101+SUM($F$8:$F$10)-((NUI$87*$B101+SUM($F$8:$F$10))/$F$11*$F$40)-($F$27*NUI$87/$D$7)-SUM($F$14:$F$26,$F$28:$F$33,$F$35:$F$36,$F$41))</f>
        <v>-533.82179022363027</v>
      </c>
      <c r="NUJ88" s="294">
        <f>(NUJ$87*$B101+SUM($F$8:$F$10)-((NUJ$87*$B101+SUM($F$8:$F$10))/$F$11*$F$40)-($F$27*NUJ$87/$D$7)-SUM($F$14:$F$26,$F$28:$F$33,$F$35:$F$36,$F$41))</f>
        <v>-533.82179022363027</v>
      </c>
      <c r="NUK88" s="294">
        <f>(NUK$87*$B101+SUM($F$8:$F$10)-((NUK$87*$B101+SUM($F$8:$F$10))/$F$11*$F$40)-($F$27*NUK$87/$D$7)-SUM($F$14:$F$26,$F$28:$F$33,$F$35:$F$36,$F$41))</f>
        <v>-533.82179022363027</v>
      </c>
      <c r="NUL88" s="294">
        <f>(NUL$87*$B101+SUM($F$8:$F$10)-((NUL$87*$B101+SUM($F$8:$F$10))/$F$11*$F$40)-($F$27*NUL$87/$D$7)-SUM($F$14:$F$26,$F$28:$F$33,$F$35:$F$36,$F$41))</f>
        <v>-533.82179022363027</v>
      </c>
      <c r="NUM88" s="294">
        <f>(NUM$87*$B101+SUM($F$8:$F$10)-((NUM$87*$B101+SUM($F$8:$F$10))/$F$11*$F$40)-($F$27*NUM$87/$D$7)-SUM($F$14:$F$26,$F$28:$F$33,$F$35:$F$36,$F$41))</f>
        <v>-533.82179022363027</v>
      </c>
      <c r="NUN88" s="294">
        <f>(NUN$87*$B101+SUM($F$8:$F$10)-((NUN$87*$B101+SUM($F$8:$F$10))/$F$11*$F$40)-($F$27*NUN$87/$D$7)-SUM($F$14:$F$26,$F$28:$F$33,$F$35:$F$36,$F$41))</f>
        <v>-533.82179022363027</v>
      </c>
      <c r="NUO88" s="294">
        <f>(NUO$87*$B101+SUM($F$8:$F$10)-((NUO$87*$B101+SUM($F$8:$F$10))/$F$11*$F$40)-($F$27*NUO$87/$D$7)-SUM($F$14:$F$26,$F$28:$F$33,$F$35:$F$36,$F$41))</f>
        <v>-533.82179022363027</v>
      </c>
      <c r="NUP88" s="294">
        <f>(NUP$87*$B101+SUM($F$8:$F$10)-((NUP$87*$B101+SUM($F$8:$F$10))/$F$11*$F$40)-($F$27*NUP$87/$D$7)-SUM($F$14:$F$26,$F$28:$F$33,$F$35:$F$36,$F$41))</f>
        <v>-533.82179022363027</v>
      </c>
      <c r="NUQ88" s="294">
        <f>(NUQ$87*$B101+SUM($F$8:$F$10)-((NUQ$87*$B101+SUM($F$8:$F$10))/$F$11*$F$40)-($F$27*NUQ$87/$D$7)-SUM($F$14:$F$26,$F$28:$F$33,$F$35:$F$36,$F$41))</f>
        <v>-533.82179022363027</v>
      </c>
      <c r="NUR88" s="294">
        <f>(NUR$87*$B101+SUM($F$8:$F$10)-((NUR$87*$B101+SUM($F$8:$F$10))/$F$11*$F$40)-($F$27*NUR$87/$D$7)-SUM($F$14:$F$26,$F$28:$F$33,$F$35:$F$36,$F$41))</f>
        <v>-533.82179022363027</v>
      </c>
      <c r="NUS88" s="294">
        <f>(NUS$87*$B101+SUM($F$8:$F$10)-((NUS$87*$B101+SUM($F$8:$F$10))/$F$11*$F$40)-($F$27*NUS$87/$D$7)-SUM($F$14:$F$26,$F$28:$F$33,$F$35:$F$36,$F$41))</f>
        <v>-533.82179022363027</v>
      </c>
      <c r="NUT88" s="294">
        <f>(NUT$87*$B101+SUM($F$8:$F$10)-((NUT$87*$B101+SUM($F$8:$F$10))/$F$11*$F$40)-($F$27*NUT$87/$D$7)-SUM($F$14:$F$26,$F$28:$F$33,$F$35:$F$36,$F$41))</f>
        <v>-533.82179022363027</v>
      </c>
      <c r="NUU88" s="294">
        <f>(NUU$87*$B101+SUM($F$8:$F$10)-((NUU$87*$B101+SUM($F$8:$F$10))/$F$11*$F$40)-($F$27*NUU$87/$D$7)-SUM($F$14:$F$26,$F$28:$F$33,$F$35:$F$36,$F$41))</f>
        <v>-533.82179022363027</v>
      </c>
      <c r="NUV88" s="294">
        <f>(NUV$87*$B101+SUM($F$8:$F$10)-((NUV$87*$B101+SUM($F$8:$F$10))/$F$11*$F$40)-($F$27*NUV$87/$D$7)-SUM($F$14:$F$26,$F$28:$F$33,$F$35:$F$36,$F$41))</f>
        <v>-533.82179022363027</v>
      </c>
      <c r="NUW88" s="294">
        <f>(NUW$87*$B101+SUM($F$8:$F$10)-((NUW$87*$B101+SUM($F$8:$F$10))/$F$11*$F$40)-($F$27*NUW$87/$D$7)-SUM($F$14:$F$26,$F$28:$F$33,$F$35:$F$36,$F$41))</f>
        <v>-533.82179022363027</v>
      </c>
      <c r="NUX88" s="294">
        <f>(NUX$87*$B101+SUM($F$8:$F$10)-((NUX$87*$B101+SUM($F$8:$F$10))/$F$11*$F$40)-($F$27*NUX$87/$D$7)-SUM($F$14:$F$26,$F$28:$F$33,$F$35:$F$36,$F$41))</f>
        <v>-533.82179022363027</v>
      </c>
      <c r="NUY88" s="294">
        <f>(NUY$87*$B101+SUM($F$8:$F$10)-((NUY$87*$B101+SUM($F$8:$F$10))/$F$11*$F$40)-($F$27*NUY$87/$D$7)-SUM($F$14:$F$26,$F$28:$F$33,$F$35:$F$36,$F$41))</f>
        <v>-533.82179022363027</v>
      </c>
      <c r="NUZ88" s="294">
        <f>(NUZ$87*$B101+SUM($F$8:$F$10)-((NUZ$87*$B101+SUM($F$8:$F$10))/$F$11*$F$40)-($F$27*NUZ$87/$D$7)-SUM($F$14:$F$26,$F$28:$F$33,$F$35:$F$36,$F$41))</f>
        <v>-533.82179022363027</v>
      </c>
      <c r="NVA88" s="294">
        <f>(NVA$87*$B101+SUM($F$8:$F$10)-((NVA$87*$B101+SUM($F$8:$F$10))/$F$11*$F$40)-($F$27*NVA$87/$D$7)-SUM($F$14:$F$26,$F$28:$F$33,$F$35:$F$36,$F$41))</f>
        <v>-533.82179022363027</v>
      </c>
      <c r="NVB88" s="294">
        <f>(NVB$87*$B101+SUM($F$8:$F$10)-((NVB$87*$B101+SUM($F$8:$F$10))/$F$11*$F$40)-($F$27*NVB$87/$D$7)-SUM($F$14:$F$26,$F$28:$F$33,$F$35:$F$36,$F$41))</f>
        <v>-533.82179022363027</v>
      </c>
      <c r="NVC88" s="294">
        <f>(NVC$87*$B101+SUM($F$8:$F$10)-((NVC$87*$B101+SUM($F$8:$F$10))/$F$11*$F$40)-($F$27*NVC$87/$D$7)-SUM($F$14:$F$26,$F$28:$F$33,$F$35:$F$36,$F$41))</f>
        <v>-533.82179022363027</v>
      </c>
      <c r="NVD88" s="294">
        <f>(NVD$87*$B101+SUM($F$8:$F$10)-((NVD$87*$B101+SUM($F$8:$F$10))/$F$11*$F$40)-($F$27*NVD$87/$D$7)-SUM($F$14:$F$26,$F$28:$F$33,$F$35:$F$36,$F$41))</f>
        <v>-533.82179022363027</v>
      </c>
      <c r="NVE88" s="294">
        <f>(NVE$87*$B101+SUM($F$8:$F$10)-((NVE$87*$B101+SUM($F$8:$F$10))/$F$11*$F$40)-($F$27*NVE$87/$D$7)-SUM($F$14:$F$26,$F$28:$F$33,$F$35:$F$36,$F$41))</f>
        <v>-533.82179022363027</v>
      </c>
      <c r="NVF88" s="294">
        <f>(NVF$87*$B101+SUM($F$8:$F$10)-((NVF$87*$B101+SUM($F$8:$F$10))/$F$11*$F$40)-($F$27*NVF$87/$D$7)-SUM($F$14:$F$26,$F$28:$F$33,$F$35:$F$36,$F$41))</f>
        <v>-533.82179022363027</v>
      </c>
      <c r="NVG88" s="294">
        <f>(NVG$87*$B101+SUM($F$8:$F$10)-((NVG$87*$B101+SUM($F$8:$F$10))/$F$11*$F$40)-($F$27*NVG$87/$D$7)-SUM($F$14:$F$26,$F$28:$F$33,$F$35:$F$36,$F$41))</f>
        <v>-533.82179022363027</v>
      </c>
      <c r="NVH88" s="294">
        <f>(NVH$87*$B101+SUM($F$8:$F$10)-((NVH$87*$B101+SUM($F$8:$F$10))/$F$11*$F$40)-($F$27*NVH$87/$D$7)-SUM($F$14:$F$26,$F$28:$F$33,$F$35:$F$36,$F$41))</f>
        <v>-533.82179022363027</v>
      </c>
      <c r="NVI88" s="294">
        <f>(NVI$87*$B101+SUM($F$8:$F$10)-((NVI$87*$B101+SUM($F$8:$F$10))/$F$11*$F$40)-($F$27*NVI$87/$D$7)-SUM($F$14:$F$26,$F$28:$F$33,$F$35:$F$36,$F$41))</f>
        <v>-533.82179022363027</v>
      </c>
      <c r="NVJ88" s="294">
        <f>(NVJ$87*$B101+SUM($F$8:$F$10)-((NVJ$87*$B101+SUM($F$8:$F$10))/$F$11*$F$40)-($F$27*NVJ$87/$D$7)-SUM($F$14:$F$26,$F$28:$F$33,$F$35:$F$36,$F$41))</f>
        <v>-533.82179022363027</v>
      </c>
      <c r="NVK88" s="294">
        <f>(NVK$87*$B101+SUM($F$8:$F$10)-((NVK$87*$B101+SUM($F$8:$F$10))/$F$11*$F$40)-($F$27*NVK$87/$D$7)-SUM($F$14:$F$26,$F$28:$F$33,$F$35:$F$36,$F$41))</f>
        <v>-533.82179022363027</v>
      </c>
      <c r="NVL88" s="294">
        <f>(NVL$87*$B101+SUM($F$8:$F$10)-((NVL$87*$B101+SUM($F$8:$F$10))/$F$11*$F$40)-($F$27*NVL$87/$D$7)-SUM($F$14:$F$26,$F$28:$F$33,$F$35:$F$36,$F$41))</f>
        <v>-533.82179022363027</v>
      </c>
      <c r="NVM88" s="294">
        <f>(NVM$87*$B101+SUM($F$8:$F$10)-((NVM$87*$B101+SUM($F$8:$F$10))/$F$11*$F$40)-($F$27*NVM$87/$D$7)-SUM($F$14:$F$26,$F$28:$F$33,$F$35:$F$36,$F$41))</f>
        <v>-533.82179022363027</v>
      </c>
      <c r="NVN88" s="294">
        <f>(NVN$87*$B101+SUM($F$8:$F$10)-((NVN$87*$B101+SUM($F$8:$F$10))/$F$11*$F$40)-($F$27*NVN$87/$D$7)-SUM($F$14:$F$26,$F$28:$F$33,$F$35:$F$36,$F$41))</f>
        <v>-533.82179022363027</v>
      </c>
      <c r="NVO88" s="294">
        <f>(NVO$87*$B101+SUM($F$8:$F$10)-((NVO$87*$B101+SUM($F$8:$F$10))/$F$11*$F$40)-($F$27*NVO$87/$D$7)-SUM($F$14:$F$26,$F$28:$F$33,$F$35:$F$36,$F$41))</f>
        <v>-533.82179022363027</v>
      </c>
      <c r="NVP88" s="294">
        <f>(NVP$87*$B101+SUM($F$8:$F$10)-((NVP$87*$B101+SUM($F$8:$F$10))/$F$11*$F$40)-($F$27*NVP$87/$D$7)-SUM($F$14:$F$26,$F$28:$F$33,$F$35:$F$36,$F$41))</f>
        <v>-533.82179022363027</v>
      </c>
      <c r="NVQ88" s="294">
        <f>(NVQ$87*$B101+SUM($F$8:$F$10)-((NVQ$87*$B101+SUM($F$8:$F$10))/$F$11*$F$40)-($F$27*NVQ$87/$D$7)-SUM($F$14:$F$26,$F$28:$F$33,$F$35:$F$36,$F$41))</f>
        <v>-533.82179022363027</v>
      </c>
      <c r="NVR88" s="294">
        <f>(NVR$87*$B101+SUM($F$8:$F$10)-((NVR$87*$B101+SUM($F$8:$F$10))/$F$11*$F$40)-($F$27*NVR$87/$D$7)-SUM($F$14:$F$26,$F$28:$F$33,$F$35:$F$36,$F$41))</f>
        <v>-533.82179022363027</v>
      </c>
      <c r="NVS88" s="294">
        <f>(NVS$87*$B101+SUM($F$8:$F$10)-((NVS$87*$B101+SUM($F$8:$F$10))/$F$11*$F$40)-($F$27*NVS$87/$D$7)-SUM($F$14:$F$26,$F$28:$F$33,$F$35:$F$36,$F$41))</f>
        <v>-533.82179022363027</v>
      </c>
      <c r="NVT88" s="294">
        <f>(NVT$87*$B101+SUM($F$8:$F$10)-((NVT$87*$B101+SUM($F$8:$F$10))/$F$11*$F$40)-($F$27*NVT$87/$D$7)-SUM($F$14:$F$26,$F$28:$F$33,$F$35:$F$36,$F$41))</f>
        <v>-533.82179022363027</v>
      </c>
      <c r="NVU88" s="294">
        <f>(NVU$87*$B101+SUM($F$8:$F$10)-((NVU$87*$B101+SUM($F$8:$F$10))/$F$11*$F$40)-($F$27*NVU$87/$D$7)-SUM($F$14:$F$26,$F$28:$F$33,$F$35:$F$36,$F$41))</f>
        <v>-533.82179022363027</v>
      </c>
      <c r="NVV88" s="294">
        <f>(NVV$87*$B101+SUM($F$8:$F$10)-((NVV$87*$B101+SUM($F$8:$F$10))/$F$11*$F$40)-($F$27*NVV$87/$D$7)-SUM($F$14:$F$26,$F$28:$F$33,$F$35:$F$36,$F$41))</f>
        <v>-533.82179022363027</v>
      </c>
      <c r="NVW88" s="294">
        <f>(NVW$87*$B101+SUM($F$8:$F$10)-((NVW$87*$B101+SUM($F$8:$F$10))/$F$11*$F$40)-($F$27*NVW$87/$D$7)-SUM($F$14:$F$26,$F$28:$F$33,$F$35:$F$36,$F$41))</f>
        <v>-533.82179022363027</v>
      </c>
      <c r="NVX88" s="294">
        <f>(NVX$87*$B101+SUM($F$8:$F$10)-((NVX$87*$B101+SUM($F$8:$F$10))/$F$11*$F$40)-($F$27*NVX$87/$D$7)-SUM($F$14:$F$26,$F$28:$F$33,$F$35:$F$36,$F$41))</f>
        <v>-533.82179022363027</v>
      </c>
      <c r="NVY88" s="294">
        <f>(NVY$87*$B101+SUM($F$8:$F$10)-((NVY$87*$B101+SUM($F$8:$F$10))/$F$11*$F$40)-($F$27*NVY$87/$D$7)-SUM($F$14:$F$26,$F$28:$F$33,$F$35:$F$36,$F$41))</f>
        <v>-533.82179022363027</v>
      </c>
      <c r="NVZ88" s="294">
        <f>(NVZ$87*$B101+SUM($F$8:$F$10)-((NVZ$87*$B101+SUM($F$8:$F$10))/$F$11*$F$40)-($F$27*NVZ$87/$D$7)-SUM($F$14:$F$26,$F$28:$F$33,$F$35:$F$36,$F$41))</f>
        <v>-533.82179022363027</v>
      </c>
      <c r="NWA88" s="294">
        <f>(NWA$87*$B101+SUM($F$8:$F$10)-((NWA$87*$B101+SUM($F$8:$F$10))/$F$11*$F$40)-($F$27*NWA$87/$D$7)-SUM($F$14:$F$26,$F$28:$F$33,$F$35:$F$36,$F$41))</f>
        <v>-533.82179022363027</v>
      </c>
      <c r="NWB88" s="294">
        <f>(NWB$87*$B101+SUM($F$8:$F$10)-((NWB$87*$B101+SUM($F$8:$F$10))/$F$11*$F$40)-($F$27*NWB$87/$D$7)-SUM($F$14:$F$26,$F$28:$F$33,$F$35:$F$36,$F$41))</f>
        <v>-533.82179022363027</v>
      </c>
      <c r="NWC88" s="294">
        <f>(NWC$87*$B101+SUM($F$8:$F$10)-((NWC$87*$B101+SUM($F$8:$F$10))/$F$11*$F$40)-($F$27*NWC$87/$D$7)-SUM($F$14:$F$26,$F$28:$F$33,$F$35:$F$36,$F$41))</f>
        <v>-533.82179022363027</v>
      </c>
      <c r="NWD88" s="294">
        <f>(NWD$87*$B101+SUM($F$8:$F$10)-((NWD$87*$B101+SUM($F$8:$F$10))/$F$11*$F$40)-($F$27*NWD$87/$D$7)-SUM($F$14:$F$26,$F$28:$F$33,$F$35:$F$36,$F$41))</f>
        <v>-533.82179022363027</v>
      </c>
      <c r="NWE88" s="294">
        <f>(NWE$87*$B101+SUM($F$8:$F$10)-((NWE$87*$B101+SUM($F$8:$F$10))/$F$11*$F$40)-($F$27*NWE$87/$D$7)-SUM($F$14:$F$26,$F$28:$F$33,$F$35:$F$36,$F$41))</f>
        <v>-533.82179022363027</v>
      </c>
      <c r="NWF88" s="294">
        <f>(NWF$87*$B101+SUM($F$8:$F$10)-((NWF$87*$B101+SUM($F$8:$F$10))/$F$11*$F$40)-($F$27*NWF$87/$D$7)-SUM($F$14:$F$26,$F$28:$F$33,$F$35:$F$36,$F$41))</f>
        <v>-533.82179022363027</v>
      </c>
      <c r="NWG88" s="294">
        <f>(NWG$87*$B101+SUM($F$8:$F$10)-((NWG$87*$B101+SUM($F$8:$F$10))/$F$11*$F$40)-($F$27*NWG$87/$D$7)-SUM($F$14:$F$26,$F$28:$F$33,$F$35:$F$36,$F$41))</f>
        <v>-533.82179022363027</v>
      </c>
      <c r="NWH88" s="294">
        <f>(NWH$87*$B101+SUM($F$8:$F$10)-((NWH$87*$B101+SUM($F$8:$F$10))/$F$11*$F$40)-($F$27*NWH$87/$D$7)-SUM($F$14:$F$26,$F$28:$F$33,$F$35:$F$36,$F$41))</f>
        <v>-533.82179022363027</v>
      </c>
      <c r="NWI88" s="294">
        <f>(NWI$87*$B101+SUM($F$8:$F$10)-((NWI$87*$B101+SUM($F$8:$F$10))/$F$11*$F$40)-($F$27*NWI$87/$D$7)-SUM($F$14:$F$26,$F$28:$F$33,$F$35:$F$36,$F$41))</f>
        <v>-533.82179022363027</v>
      </c>
      <c r="NWJ88" s="294">
        <f>(NWJ$87*$B101+SUM($F$8:$F$10)-((NWJ$87*$B101+SUM($F$8:$F$10))/$F$11*$F$40)-($F$27*NWJ$87/$D$7)-SUM($F$14:$F$26,$F$28:$F$33,$F$35:$F$36,$F$41))</f>
        <v>-533.82179022363027</v>
      </c>
      <c r="NWK88" s="294">
        <f>(NWK$87*$B101+SUM($F$8:$F$10)-((NWK$87*$B101+SUM($F$8:$F$10))/$F$11*$F$40)-($F$27*NWK$87/$D$7)-SUM($F$14:$F$26,$F$28:$F$33,$F$35:$F$36,$F$41))</f>
        <v>-533.82179022363027</v>
      </c>
      <c r="NWL88" s="294">
        <f>(NWL$87*$B101+SUM($F$8:$F$10)-((NWL$87*$B101+SUM($F$8:$F$10))/$F$11*$F$40)-($F$27*NWL$87/$D$7)-SUM($F$14:$F$26,$F$28:$F$33,$F$35:$F$36,$F$41))</f>
        <v>-533.82179022363027</v>
      </c>
      <c r="NWM88" s="294">
        <f>(NWM$87*$B101+SUM($F$8:$F$10)-((NWM$87*$B101+SUM($F$8:$F$10))/$F$11*$F$40)-($F$27*NWM$87/$D$7)-SUM($F$14:$F$26,$F$28:$F$33,$F$35:$F$36,$F$41))</f>
        <v>-533.82179022363027</v>
      </c>
      <c r="NWN88" s="294">
        <f>(NWN$87*$B101+SUM($F$8:$F$10)-((NWN$87*$B101+SUM($F$8:$F$10))/$F$11*$F$40)-($F$27*NWN$87/$D$7)-SUM($F$14:$F$26,$F$28:$F$33,$F$35:$F$36,$F$41))</f>
        <v>-533.82179022363027</v>
      </c>
      <c r="NWO88" s="294">
        <f>(NWO$87*$B101+SUM($F$8:$F$10)-((NWO$87*$B101+SUM($F$8:$F$10))/$F$11*$F$40)-($F$27*NWO$87/$D$7)-SUM($F$14:$F$26,$F$28:$F$33,$F$35:$F$36,$F$41))</f>
        <v>-533.82179022363027</v>
      </c>
      <c r="NWP88" s="294">
        <f>(NWP$87*$B101+SUM($F$8:$F$10)-((NWP$87*$B101+SUM($F$8:$F$10))/$F$11*$F$40)-($F$27*NWP$87/$D$7)-SUM($F$14:$F$26,$F$28:$F$33,$F$35:$F$36,$F$41))</f>
        <v>-533.82179022363027</v>
      </c>
      <c r="NWQ88" s="294">
        <f>(NWQ$87*$B101+SUM($F$8:$F$10)-((NWQ$87*$B101+SUM($F$8:$F$10))/$F$11*$F$40)-($F$27*NWQ$87/$D$7)-SUM($F$14:$F$26,$F$28:$F$33,$F$35:$F$36,$F$41))</f>
        <v>-533.82179022363027</v>
      </c>
      <c r="NWR88" s="294">
        <f>(NWR$87*$B101+SUM($F$8:$F$10)-((NWR$87*$B101+SUM($F$8:$F$10))/$F$11*$F$40)-($F$27*NWR$87/$D$7)-SUM($F$14:$F$26,$F$28:$F$33,$F$35:$F$36,$F$41))</f>
        <v>-533.82179022363027</v>
      </c>
      <c r="NWS88" s="294">
        <f>(NWS$87*$B101+SUM($F$8:$F$10)-((NWS$87*$B101+SUM($F$8:$F$10))/$F$11*$F$40)-($F$27*NWS$87/$D$7)-SUM($F$14:$F$26,$F$28:$F$33,$F$35:$F$36,$F$41))</f>
        <v>-533.82179022363027</v>
      </c>
      <c r="NWT88" s="294">
        <f>(NWT$87*$B101+SUM($F$8:$F$10)-((NWT$87*$B101+SUM($F$8:$F$10))/$F$11*$F$40)-($F$27*NWT$87/$D$7)-SUM($F$14:$F$26,$F$28:$F$33,$F$35:$F$36,$F$41))</f>
        <v>-533.82179022363027</v>
      </c>
      <c r="NWU88" s="294">
        <f>(NWU$87*$B101+SUM($F$8:$F$10)-((NWU$87*$B101+SUM($F$8:$F$10))/$F$11*$F$40)-($F$27*NWU$87/$D$7)-SUM($F$14:$F$26,$F$28:$F$33,$F$35:$F$36,$F$41))</f>
        <v>-533.82179022363027</v>
      </c>
      <c r="NWV88" s="294">
        <f>(NWV$87*$B101+SUM($F$8:$F$10)-((NWV$87*$B101+SUM($F$8:$F$10))/$F$11*$F$40)-($F$27*NWV$87/$D$7)-SUM($F$14:$F$26,$F$28:$F$33,$F$35:$F$36,$F$41))</f>
        <v>-533.82179022363027</v>
      </c>
      <c r="NWW88" s="294">
        <f>(NWW$87*$B101+SUM($F$8:$F$10)-((NWW$87*$B101+SUM($F$8:$F$10))/$F$11*$F$40)-($F$27*NWW$87/$D$7)-SUM($F$14:$F$26,$F$28:$F$33,$F$35:$F$36,$F$41))</f>
        <v>-533.82179022363027</v>
      </c>
      <c r="NWX88" s="294">
        <f>(NWX$87*$B101+SUM($F$8:$F$10)-((NWX$87*$B101+SUM($F$8:$F$10))/$F$11*$F$40)-($F$27*NWX$87/$D$7)-SUM($F$14:$F$26,$F$28:$F$33,$F$35:$F$36,$F$41))</f>
        <v>-533.82179022363027</v>
      </c>
      <c r="NWY88" s="294">
        <f>(NWY$87*$B101+SUM($F$8:$F$10)-((NWY$87*$B101+SUM($F$8:$F$10))/$F$11*$F$40)-($F$27*NWY$87/$D$7)-SUM($F$14:$F$26,$F$28:$F$33,$F$35:$F$36,$F$41))</f>
        <v>-533.82179022363027</v>
      </c>
      <c r="NWZ88" s="294">
        <f>(NWZ$87*$B101+SUM($F$8:$F$10)-((NWZ$87*$B101+SUM($F$8:$F$10))/$F$11*$F$40)-($F$27*NWZ$87/$D$7)-SUM($F$14:$F$26,$F$28:$F$33,$F$35:$F$36,$F$41))</f>
        <v>-533.82179022363027</v>
      </c>
      <c r="NXA88" s="294">
        <f>(NXA$87*$B101+SUM($F$8:$F$10)-((NXA$87*$B101+SUM($F$8:$F$10))/$F$11*$F$40)-($F$27*NXA$87/$D$7)-SUM($F$14:$F$26,$F$28:$F$33,$F$35:$F$36,$F$41))</f>
        <v>-533.82179022363027</v>
      </c>
      <c r="NXB88" s="294">
        <f>(NXB$87*$B101+SUM($F$8:$F$10)-((NXB$87*$B101+SUM($F$8:$F$10))/$F$11*$F$40)-($F$27*NXB$87/$D$7)-SUM($F$14:$F$26,$F$28:$F$33,$F$35:$F$36,$F$41))</f>
        <v>-533.82179022363027</v>
      </c>
      <c r="NXC88" s="294">
        <f>(NXC$87*$B101+SUM($F$8:$F$10)-((NXC$87*$B101+SUM($F$8:$F$10))/$F$11*$F$40)-($F$27*NXC$87/$D$7)-SUM($F$14:$F$26,$F$28:$F$33,$F$35:$F$36,$F$41))</f>
        <v>-533.82179022363027</v>
      </c>
      <c r="NXD88" s="294">
        <f>(NXD$87*$B101+SUM($F$8:$F$10)-((NXD$87*$B101+SUM($F$8:$F$10))/$F$11*$F$40)-($F$27*NXD$87/$D$7)-SUM($F$14:$F$26,$F$28:$F$33,$F$35:$F$36,$F$41))</f>
        <v>-533.82179022363027</v>
      </c>
      <c r="NXE88" s="294">
        <f>(NXE$87*$B101+SUM($F$8:$F$10)-((NXE$87*$B101+SUM($F$8:$F$10))/$F$11*$F$40)-($F$27*NXE$87/$D$7)-SUM($F$14:$F$26,$F$28:$F$33,$F$35:$F$36,$F$41))</f>
        <v>-533.82179022363027</v>
      </c>
      <c r="NXF88" s="294">
        <f>(NXF$87*$B101+SUM($F$8:$F$10)-((NXF$87*$B101+SUM($F$8:$F$10))/$F$11*$F$40)-($F$27*NXF$87/$D$7)-SUM($F$14:$F$26,$F$28:$F$33,$F$35:$F$36,$F$41))</f>
        <v>-533.82179022363027</v>
      </c>
      <c r="NXG88" s="294">
        <f>(NXG$87*$B101+SUM($F$8:$F$10)-((NXG$87*$B101+SUM($F$8:$F$10))/$F$11*$F$40)-($F$27*NXG$87/$D$7)-SUM($F$14:$F$26,$F$28:$F$33,$F$35:$F$36,$F$41))</f>
        <v>-533.82179022363027</v>
      </c>
      <c r="NXH88" s="294">
        <f>(NXH$87*$B101+SUM($F$8:$F$10)-((NXH$87*$B101+SUM($F$8:$F$10))/$F$11*$F$40)-($F$27*NXH$87/$D$7)-SUM($F$14:$F$26,$F$28:$F$33,$F$35:$F$36,$F$41))</f>
        <v>-533.82179022363027</v>
      </c>
      <c r="NXI88" s="294">
        <f>(NXI$87*$B101+SUM($F$8:$F$10)-((NXI$87*$B101+SUM($F$8:$F$10))/$F$11*$F$40)-($F$27*NXI$87/$D$7)-SUM($F$14:$F$26,$F$28:$F$33,$F$35:$F$36,$F$41))</f>
        <v>-533.82179022363027</v>
      </c>
      <c r="NXJ88" s="294">
        <f>(NXJ$87*$B101+SUM($F$8:$F$10)-((NXJ$87*$B101+SUM($F$8:$F$10))/$F$11*$F$40)-($F$27*NXJ$87/$D$7)-SUM($F$14:$F$26,$F$28:$F$33,$F$35:$F$36,$F$41))</f>
        <v>-533.82179022363027</v>
      </c>
      <c r="NXK88" s="294">
        <f>(NXK$87*$B101+SUM($F$8:$F$10)-((NXK$87*$B101+SUM($F$8:$F$10))/$F$11*$F$40)-($F$27*NXK$87/$D$7)-SUM($F$14:$F$26,$F$28:$F$33,$F$35:$F$36,$F$41))</f>
        <v>-533.82179022363027</v>
      </c>
      <c r="NXL88" s="294">
        <f>(NXL$87*$B101+SUM($F$8:$F$10)-((NXL$87*$B101+SUM($F$8:$F$10))/$F$11*$F$40)-($F$27*NXL$87/$D$7)-SUM($F$14:$F$26,$F$28:$F$33,$F$35:$F$36,$F$41))</f>
        <v>-533.82179022363027</v>
      </c>
      <c r="NXM88" s="294">
        <f>(NXM$87*$B101+SUM($F$8:$F$10)-((NXM$87*$B101+SUM($F$8:$F$10))/$F$11*$F$40)-($F$27*NXM$87/$D$7)-SUM($F$14:$F$26,$F$28:$F$33,$F$35:$F$36,$F$41))</f>
        <v>-533.82179022363027</v>
      </c>
      <c r="NXN88" s="294">
        <f>(NXN$87*$B101+SUM($F$8:$F$10)-((NXN$87*$B101+SUM($F$8:$F$10))/$F$11*$F$40)-($F$27*NXN$87/$D$7)-SUM($F$14:$F$26,$F$28:$F$33,$F$35:$F$36,$F$41))</f>
        <v>-533.82179022363027</v>
      </c>
      <c r="NXO88" s="294">
        <f>(NXO$87*$B101+SUM($F$8:$F$10)-((NXO$87*$B101+SUM($F$8:$F$10))/$F$11*$F$40)-($F$27*NXO$87/$D$7)-SUM($F$14:$F$26,$F$28:$F$33,$F$35:$F$36,$F$41))</f>
        <v>-533.82179022363027</v>
      </c>
      <c r="NXP88" s="294">
        <f>(NXP$87*$B101+SUM($F$8:$F$10)-((NXP$87*$B101+SUM($F$8:$F$10))/$F$11*$F$40)-($F$27*NXP$87/$D$7)-SUM($F$14:$F$26,$F$28:$F$33,$F$35:$F$36,$F$41))</f>
        <v>-533.82179022363027</v>
      </c>
      <c r="NXQ88" s="294">
        <f>(NXQ$87*$B101+SUM($F$8:$F$10)-((NXQ$87*$B101+SUM($F$8:$F$10))/$F$11*$F$40)-($F$27*NXQ$87/$D$7)-SUM($F$14:$F$26,$F$28:$F$33,$F$35:$F$36,$F$41))</f>
        <v>-533.82179022363027</v>
      </c>
      <c r="NXR88" s="294">
        <f>(NXR$87*$B101+SUM($F$8:$F$10)-((NXR$87*$B101+SUM($F$8:$F$10))/$F$11*$F$40)-($F$27*NXR$87/$D$7)-SUM($F$14:$F$26,$F$28:$F$33,$F$35:$F$36,$F$41))</f>
        <v>-533.82179022363027</v>
      </c>
      <c r="NXS88" s="294">
        <f>(NXS$87*$B101+SUM($F$8:$F$10)-((NXS$87*$B101+SUM($F$8:$F$10))/$F$11*$F$40)-($F$27*NXS$87/$D$7)-SUM($F$14:$F$26,$F$28:$F$33,$F$35:$F$36,$F$41))</f>
        <v>-533.82179022363027</v>
      </c>
      <c r="NXT88" s="294">
        <f>(NXT$87*$B101+SUM($F$8:$F$10)-((NXT$87*$B101+SUM($F$8:$F$10))/$F$11*$F$40)-($F$27*NXT$87/$D$7)-SUM($F$14:$F$26,$F$28:$F$33,$F$35:$F$36,$F$41))</f>
        <v>-533.82179022363027</v>
      </c>
      <c r="NXU88" s="294">
        <f>(NXU$87*$B101+SUM($F$8:$F$10)-((NXU$87*$B101+SUM($F$8:$F$10))/$F$11*$F$40)-($F$27*NXU$87/$D$7)-SUM($F$14:$F$26,$F$28:$F$33,$F$35:$F$36,$F$41))</f>
        <v>-533.82179022363027</v>
      </c>
      <c r="NXV88" s="294">
        <f>(NXV$87*$B101+SUM($F$8:$F$10)-((NXV$87*$B101+SUM($F$8:$F$10))/$F$11*$F$40)-($F$27*NXV$87/$D$7)-SUM($F$14:$F$26,$F$28:$F$33,$F$35:$F$36,$F$41))</f>
        <v>-533.82179022363027</v>
      </c>
      <c r="NXW88" s="294">
        <f>(NXW$87*$B101+SUM($F$8:$F$10)-((NXW$87*$B101+SUM($F$8:$F$10))/$F$11*$F$40)-($F$27*NXW$87/$D$7)-SUM($F$14:$F$26,$F$28:$F$33,$F$35:$F$36,$F$41))</f>
        <v>-533.82179022363027</v>
      </c>
      <c r="NXX88" s="294">
        <f>(NXX$87*$B101+SUM($F$8:$F$10)-((NXX$87*$B101+SUM($F$8:$F$10))/$F$11*$F$40)-($F$27*NXX$87/$D$7)-SUM($F$14:$F$26,$F$28:$F$33,$F$35:$F$36,$F$41))</f>
        <v>-533.82179022363027</v>
      </c>
      <c r="NXY88" s="294">
        <f>(NXY$87*$B101+SUM($F$8:$F$10)-((NXY$87*$B101+SUM($F$8:$F$10))/$F$11*$F$40)-($F$27*NXY$87/$D$7)-SUM($F$14:$F$26,$F$28:$F$33,$F$35:$F$36,$F$41))</f>
        <v>-533.82179022363027</v>
      </c>
      <c r="NXZ88" s="294">
        <f>(NXZ$87*$B101+SUM($F$8:$F$10)-((NXZ$87*$B101+SUM($F$8:$F$10))/$F$11*$F$40)-($F$27*NXZ$87/$D$7)-SUM($F$14:$F$26,$F$28:$F$33,$F$35:$F$36,$F$41))</f>
        <v>-533.82179022363027</v>
      </c>
      <c r="NYA88" s="294">
        <f>(NYA$87*$B101+SUM($F$8:$F$10)-((NYA$87*$B101+SUM($F$8:$F$10))/$F$11*$F$40)-($F$27*NYA$87/$D$7)-SUM($F$14:$F$26,$F$28:$F$33,$F$35:$F$36,$F$41))</f>
        <v>-533.82179022363027</v>
      </c>
      <c r="NYB88" s="294">
        <f>(NYB$87*$B101+SUM($F$8:$F$10)-((NYB$87*$B101+SUM($F$8:$F$10))/$F$11*$F$40)-($F$27*NYB$87/$D$7)-SUM($F$14:$F$26,$F$28:$F$33,$F$35:$F$36,$F$41))</f>
        <v>-533.82179022363027</v>
      </c>
      <c r="NYC88" s="294">
        <f>(NYC$87*$B101+SUM($F$8:$F$10)-((NYC$87*$B101+SUM($F$8:$F$10))/$F$11*$F$40)-($F$27*NYC$87/$D$7)-SUM($F$14:$F$26,$F$28:$F$33,$F$35:$F$36,$F$41))</f>
        <v>-533.82179022363027</v>
      </c>
      <c r="NYD88" s="294">
        <f>(NYD$87*$B101+SUM($F$8:$F$10)-((NYD$87*$B101+SUM($F$8:$F$10))/$F$11*$F$40)-($F$27*NYD$87/$D$7)-SUM($F$14:$F$26,$F$28:$F$33,$F$35:$F$36,$F$41))</f>
        <v>-533.82179022363027</v>
      </c>
      <c r="NYE88" s="294">
        <f>(NYE$87*$B101+SUM($F$8:$F$10)-((NYE$87*$B101+SUM($F$8:$F$10))/$F$11*$F$40)-($F$27*NYE$87/$D$7)-SUM($F$14:$F$26,$F$28:$F$33,$F$35:$F$36,$F$41))</f>
        <v>-533.82179022363027</v>
      </c>
      <c r="NYF88" s="294">
        <f>(NYF$87*$B101+SUM($F$8:$F$10)-((NYF$87*$B101+SUM($F$8:$F$10))/$F$11*$F$40)-($F$27*NYF$87/$D$7)-SUM($F$14:$F$26,$F$28:$F$33,$F$35:$F$36,$F$41))</f>
        <v>-533.82179022363027</v>
      </c>
      <c r="NYG88" s="294">
        <f>(NYG$87*$B101+SUM($F$8:$F$10)-((NYG$87*$B101+SUM($F$8:$F$10))/$F$11*$F$40)-($F$27*NYG$87/$D$7)-SUM($F$14:$F$26,$F$28:$F$33,$F$35:$F$36,$F$41))</f>
        <v>-533.82179022363027</v>
      </c>
      <c r="NYH88" s="294">
        <f>(NYH$87*$B101+SUM($F$8:$F$10)-((NYH$87*$B101+SUM($F$8:$F$10))/$F$11*$F$40)-($F$27*NYH$87/$D$7)-SUM($F$14:$F$26,$F$28:$F$33,$F$35:$F$36,$F$41))</f>
        <v>-533.82179022363027</v>
      </c>
      <c r="NYI88" s="294">
        <f>(NYI$87*$B101+SUM($F$8:$F$10)-((NYI$87*$B101+SUM($F$8:$F$10))/$F$11*$F$40)-($F$27*NYI$87/$D$7)-SUM($F$14:$F$26,$F$28:$F$33,$F$35:$F$36,$F$41))</f>
        <v>-533.82179022363027</v>
      </c>
      <c r="NYJ88" s="294">
        <f>(NYJ$87*$B101+SUM($F$8:$F$10)-((NYJ$87*$B101+SUM($F$8:$F$10))/$F$11*$F$40)-($F$27*NYJ$87/$D$7)-SUM($F$14:$F$26,$F$28:$F$33,$F$35:$F$36,$F$41))</f>
        <v>-533.82179022363027</v>
      </c>
      <c r="NYK88" s="294">
        <f>(NYK$87*$B101+SUM($F$8:$F$10)-((NYK$87*$B101+SUM($F$8:$F$10))/$F$11*$F$40)-($F$27*NYK$87/$D$7)-SUM($F$14:$F$26,$F$28:$F$33,$F$35:$F$36,$F$41))</f>
        <v>-533.82179022363027</v>
      </c>
      <c r="NYL88" s="294">
        <f>(NYL$87*$B101+SUM($F$8:$F$10)-((NYL$87*$B101+SUM($F$8:$F$10))/$F$11*$F$40)-($F$27*NYL$87/$D$7)-SUM($F$14:$F$26,$F$28:$F$33,$F$35:$F$36,$F$41))</f>
        <v>-533.82179022363027</v>
      </c>
      <c r="NYM88" s="294">
        <f>(NYM$87*$B101+SUM($F$8:$F$10)-((NYM$87*$B101+SUM($F$8:$F$10))/$F$11*$F$40)-($F$27*NYM$87/$D$7)-SUM($F$14:$F$26,$F$28:$F$33,$F$35:$F$36,$F$41))</f>
        <v>-533.82179022363027</v>
      </c>
      <c r="NYN88" s="294">
        <f>(NYN$87*$B101+SUM($F$8:$F$10)-((NYN$87*$B101+SUM($F$8:$F$10))/$F$11*$F$40)-($F$27*NYN$87/$D$7)-SUM($F$14:$F$26,$F$28:$F$33,$F$35:$F$36,$F$41))</f>
        <v>-533.82179022363027</v>
      </c>
      <c r="NYO88" s="294">
        <f>(NYO$87*$B101+SUM($F$8:$F$10)-((NYO$87*$B101+SUM($F$8:$F$10))/$F$11*$F$40)-($F$27*NYO$87/$D$7)-SUM($F$14:$F$26,$F$28:$F$33,$F$35:$F$36,$F$41))</f>
        <v>-533.82179022363027</v>
      </c>
      <c r="NYP88" s="294">
        <f>(NYP$87*$B101+SUM($F$8:$F$10)-((NYP$87*$B101+SUM($F$8:$F$10))/$F$11*$F$40)-($F$27*NYP$87/$D$7)-SUM($F$14:$F$26,$F$28:$F$33,$F$35:$F$36,$F$41))</f>
        <v>-533.82179022363027</v>
      </c>
      <c r="NYQ88" s="294">
        <f>(NYQ$87*$B101+SUM($F$8:$F$10)-((NYQ$87*$B101+SUM($F$8:$F$10))/$F$11*$F$40)-($F$27*NYQ$87/$D$7)-SUM($F$14:$F$26,$F$28:$F$33,$F$35:$F$36,$F$41))</f>
        <v>-533.82179022363027</v>
      </c>
      <c r="NYR88" s="294">
        <f>(NYR$87*$B101+SUM($F$8:$F$10)-((NYR$87*$B101+SUM($F$8:$F$10))/$F$11*$F$40)-($F$27*NYR$87/$D$7)-SUM($F$14:$F$26,$F$28:$F$33,$F$35:$F$36,$F$41))</f>
        <v>-533.82179022363027</v>
      </c>
      <c r="NYS88" s="294">
        <f>(NYS$87*$B101+SUM($F$8:$F$10)-((NYS$87*$B101+SUM($F$8:$F$10))/$F$11*$F$40)-($F$27*NYS$87/$D$7)-SUM($F$14:$F$26,$F$28:$F$33,$F$35:$F$36,$F$41))</f>
        <v>-533.82179022363027</v>
      </c>
      <c r="NYT88" s="294">
        <f>(NYT$87*$B101+SUM($F$8:$F$10)-((NYT$87*$B101+SUM($F$8:$F$10))/$F$11*$F$40)-($F$27*NYT$87/$D$7)-SUM($F$14:$F$26,$F$28:$F$33,$F$35:$F$36,$F$41))</f>
        <v>-533.82179022363027</v>
      </c>
      <c r="NYU88" s="294">
        <f>(NYU$87*$B101+SUM($F$8:$F$10)-((NYU$87*$B101+SUM($F$8:$F$10))/$F$11*$F$40)-($F$27*NYU$87/$D$7)-SUM($F$14:$F$26,$F$28:$F$33,$F$35:$F$36,$F$41))</f>
        <v>-533.82179022363027</v>
      </c>
      <c r="NYV88" s="294">
        <f>(NYV$87*$B101+SUM($F$8:$F$10)-((NYV$87*$B101+SUM($F$8:$F$10))/$F$11*$F$40)-($F$27*NYV$87/$D$7)-SUM($F$14:$F$26,$F$28:$F$33,$F$35:$F$36,$F$41))</f>
        <v>-533.82179022363027</v>
      </c>
      <c r="NYW88" s="294">
        <f>(NYW$87*$B101+SUM($F$8:$F$10)-((NYW$87*$B101+SUM($F$8:$F$10))/$F$11*$F$40)-($F$27*NYW$87/$D$7)-SUM($F$14:$F$26,$F$28:$F$33,$F$35:$F$36,$F$41))</f>
        <v>-533.82179022363027</v>
      </c>
      <c r="NYX88" s="294">
        <f>(NYX$87*$B101+SUM($F$8:$F$10)-((NYX$87*$B101+SUM($F$8:$F$10))/$F$11*$F$40)-($F$27*NYX$87/$D$7)-SUM($F$14:$F$26,$F$28:$F$33,$F$35:$F$36,$F$41))</f>
        <v>-533.82179022363027</v>
      </c>
      <c r="NYY88" s="294">
        <f>(NYY$87*$B101+SUM($F$8:$F$10)-((NYY$87*$B101+SUM($F$8:$F$10))/$F$11*$F$40)-($F$27*NYY$87/$D$7)-SUM($F$14:$F$26,$F$28:$F$33,$F$35:$F$36,$F$41))</f>
        <v>-533.82179022363027</v>
      </c>
      <c r="NYZ88" s="294">
        <f>(NYZ$87*$B101+SUM($F$8:$F$10)-((NYZ$87*$B101+SUM($F$8:$F$10))/$F$11*$F$40)-($F$27*NYZ$87/$D$7)-SUM($F$14:$F$26,$F$28:$F$33,$F$35:$F$36,$F$41))</f>
        <v>-533.82179022363027</v>
      </c>
      <c r="NZA88" s="294">
        <f>(NZA$87*$B101+SUM($F$8:$F$10)-((NZA$87*$B101+SUM($F$8:$F$10))/$F$11*$F$40)-($F$27*NZA$87/$D$7)-SUM($F$14:$F$26,$F$28:$F$33,$F$35:$F$36,$F$41))</f>
        <v>-533.82179022363027</v>
      </c>
      <c r="NZB88" s="294">
        <f>(NZB$87*$B101+SUM($F$8:$F$10)-((NZB$87*$B101+SUM($F$8:$F$10))/$F$11*$F$40)-($F$27*NZB$87/$D$7)-SUM($F$14:$F$26,$F$28:$F$33,$F$35:$F$36,$F$41))</f>
        <v>-533.82179022363027</v>
      </c>
      <c r="NZC88" s="294">
        <f>(NZC$87*$B101+SUM($F$8:$F$10)-((NZC$87*$B101+SUM($F$8:$F$10))/$F$11*$F$40)-($F$27*NZC$87/$D$7)-SUM($F$14:$F$26,$F$28:$F$33,$F$35:$F$36,$F$41))</f>
        <v>-533.82179022363027</v>
      </c>
      <c r="NZD88" s="294">
        <f>(NZD$87*$B101+SUM($F$8:$F$10)-((NZD$87*$B101+SUM($F$8:$F$10))/$F$11*$F$40)-($F$27*NZD$87/$D$7)-SUM($F$14:$F$26,$F$28:$F$33,$F$35:$F$36,$F$41))</f>
        <v>-533.82179022363027</v>
      </c>
      <c r="NZE88" s="294">
        <f>(NZE$87*$B101+SUM($F$8:$F$10)-((NZE$87*$B101+SUM($F$8:$F$10))/$F$11*$F$40)-($F$27*NZE$87/$D$7)-SUM($F$14:$F$26,$F$28:$F$33,$F$35:$F$36,$F$41))</f>
        <v>-533.82179022363027</v>
      </c>
      <c r="NZF88" s="294">
        <f>(NZF$87*$B101+SUM($F$8:$F$10)-((NZF$87*$B101+SUM($F$8:$F$10))/$F$11*$F$40)-($F$27*NZF$87/$D$7)-SUM($F$14:$F$26,$F$28:$F$33,$F$35:$F$36,$F$41))</f>
        <v>-533.82179022363027</v>
      </c>
      <c r="NZG88" s="294">
        <f>(NZG$87*$B101+SUM($F$8:$F$10)-((NZG$87*$B101+SUM($F$8:$F$10))/$F$11*$F$40)-($F$27*NZG$87/$D$7)-SUM($F$14:$F$26,$F$28:$F$33,$F$35:$F$36,$F$41))</f>
        <v>-533.82179022363027</v>
      </c>
      <c r="NZH88" s="294">
        <f>(NZH$87*$B101+SUM($F$8:$F$10)-((NZH$87*$B101+SUM($F$8:$F$10))/$F$11*$F$40)-($F$27*NZH$87/$D$7)-SUM($F$14:$F$26,$F$28:$F$33,$F$35:$F$36,$F$41))</f>
        <v>-533.82179022363027</v>
      </c>
      <c r="NZI88" s="294">
        <f>(NZI$87*$B101+SUM($F$8:$F$10)-((NZI$87*$B101+SUM($F$8:$F$10))/$F$11*$F$40)-($F$27*NZI$87/$D$7)-SUM($F$14:$F$26,$F$28:$F$33,$F$35:$F$36,$F$41))</f>
        <v>-533.82179022363027</v>
      </c>
      <c r="NZJ88" s="294">
        <f>(NZJ$87*$B101+SUM($F$8:$F$10)-((NZJ$87*$B101+SUM($F$8:$F$10))/$F$11*$F$40)-($F$27*NZJ$87/$D$7)-SUM($F$14:$F$26,$F$28:$F$33,$F$35:$F$36,$F$41))</f>
        <v>-533.82179022363027</v>
      </c>
      <c r="NZK88" s="294">
        <f>(NZK$87*$B101+SUM($F$8:$F$10)-((NZK$87*$B101+SUM($F$8:$F$10))/$F$11*$F$40)-($F$27*NZK$87/$D$7)-SUM($F$14:$F$26,$F$28:$F$33,$F$35:$F$36,$F$41))</f>
        <v>-533.82179022363027</v>
      </c>
      <c r="NZL88" s="294">
        <f>(NZL$87*$B101+SUM($F$8:$F$10)-((NZL$87*$B101+SUM($F$8:$F$10))/$F$11*$F$40)-($F$27*NZL$87/$D$7)-SUM($F$14:$F$26,$F$28:$F$33,$F$35:$F$36,$F$41))</f>
        <v>-533.82179022363027</v>
      </c>
      <c r="NZM88" s="294">
        <f>(NZM$87*$B101+SUM($F$8:$F$10)-((NZM$87*$B101+SUM($F$8:$F$10))/$F$11*$F$40)-($F$27*NZM$87/$D$7)-SUM($F$14:$F$26,$F$28:$F$33,$F$35:$F$36,$F$41))</f>
        <v>-533.82179022363027</v>
      </c>
      <c r="NZN88" s="294">
        <f>(NZN$87*$B101+SUM($F$8:$F$10)-((NZN$87*$B101+SUM($F$8:$F$10))/$F$11*$F$40)-($F$27*NZN$87/$D$7)-SUM($F$14:$F$26,$F$28:$F$33,$F$35:$F$36,$F$41))</f>
        <v>-533.82179022363027</v>
      </c>
      <c r="NZO88" s="294">
        <f>(NZO$87*$B101+SUM($F$8:$F$10)-((NZO$87*$B101+SUM($F$8:$F$10))/$F$11*$F$40)-($F$27*NZO$87/$D$7)-SUM($F$14:$F$26,$F$28:$F$33,$F$35:$F$36,$F$41))</f>
        <v>-533.82179022363027</v>
      </c>
      <c r="NZP88" s="294">
        <f>(NZP$87*$B101+SUM($F$8:$F$10)-((NZP$87*$B101+SUM($F$8:$F$10))/$F$11*$F$40)-($F$27*NZP$87/$D$7)-SUM($F$14:$F$26,$F$28:$F$33,$F$35:$F$36,$F$41))</f>
        <v>-533.82179022363027</v>
      </c>
      <c r="NZQ88" s="294">
        <f>(NZQ$87*$B101+SUM($F$8:$F$10)-((NZQ$87*$B101+SUM($F$8:$F$10))/$F$11*$F$40)-($F$27*NZQ$87/$D$7)-SUM($F$14:$F$26,$F$28:$F$33,$F$35:$F$36,$F$41))</f>
        <v>-533.82179022363027</v>
      </c>
      <c r="NZR88" s="294">
        <f>(NZR$87*$B101+SUM($F$8:$F$10)-((NZR$87*$B101+SUM($F$8:$F$10))/$F$11*$F$40)-($F$27*NZR$87/$D$7)-SUM($F$14:$F$26,$F$28:$F$33,$F$35:$F$36,$F$41))</f>
        <v>-533.82179022363027</v>
      </c>
      <c r="NZS88" s="294">
        <f>(NZS$87*$B101+SUM($F$8:$F$10)-((NZS$87*$B101+SUM($F$8:$F$10))/$F$11*$F$40)-($F$27*NZS$87/$D$7)-SUM($F$14:$F$26,$F$28:$F$33,$F$35:$F$36,$F$41))</f>
        <v>-533.82179022363027</v>
      </c>
      <c r="NZT88" s="294">
        <f>(NZT$87*$B101+SUM($F$8:$F$10)-((NZT$87*$B101+SUM($F$8:$F$10))/$F$11*$F$40)-($F$27*NZT$87/$D$7)-SUM($F$14:$F$26,$F$28:$F$33,$F$35:$F$36,$F$41))</f>
        <v>-533.82179022363027</v>
      </c>
      <c r="NZU88" s="294">
        <f>(NZU$87*$B101+SUM($F$8:$F$10)-((NZU$87*$B101+SUM($F$8:$F$10))/$F$11*$F$40)-($F$27*NZU$87/$D$7)-SUM($F$14:$F$26,$F$28:$F$33,$F$35:$F$36,$F$41))</f>
        <v>-533.82179022363027</v>
      </c>
      <c r="NZV88" s="294">
        <f>(NZV$87*$B101+SUM($F$8:$F$10)-((NZV$87*$B101+SUM($F$8:$F$10))/$F$11*$F$40)-($F$27*NZV$87/$D$7)-SUM($F$14:$F$26,$F$28:$F$33,$F$35:$F$36,$F$41))</f>
        <v>-533.82179022363027</v>
      </c>
      <c r="NZW88" s="294">
        <f>(NZW$87*$B101+SUM($F$8:$F$10)-((NZW$87*$B101+SUM($F$8:$F$10))/$F$11*$F$40)-($F$27*NZW$87/$D$7)-SUM($F$14:$F$26,$F$28:$F$33,$F$35:$F$36,$F$41))</f>
        <v>-533.82179022363027</v>
      </c>
      <c r="NZX88" s="294">
        <f>(NZX$87*$B101+SUM($F$8:$F$10)-((NZX$87*$B101+SUM($F$8:$F$10))/$F$11*$F$40)-($F$27*NZX$87/$D$7)-SUM($F$14:$F$26,$F$28:$F$33,$F$35:$F$36,$F$41))</f>
        <v>-533.82179022363027</v>
      </c>
      <c r="NZY88" s="294">
        <f>(NZY$87*$B101+SUM($F$8:$F$10)-((NZY$87*$B101+SUM($F$8:$F$10))/$F$11*$F$40)-($F$27*NZY$87/$D$7)-SUM($F$14:$F$26,$F$28:$F$33,$F$35:$F$36,$F$41))</f>
        <v>-533.82179022363027</v>
      </c>
      <c r="NZZ88" s="294">
        <f>(NZZ$87*$B101+SUM($F$8:$F$10)-((NZZ$87*$B101+SUM($F$8:$F$10))/$F$11*$F$40)-($F$27*NZZ$87/$D$7)-SUM($F$14:$F$26,$F$28:$F$33,$F$35:$F$36,$F$41))</f>
        <v>-533.82179022363027</v>
      </c>
      <c r="OAA88" s="294">
        <f>(OAA$87*$B101+SUM($F$8:$F$10)-((OAA$87*$B101+SUM($F$8:$F$10))/$F$11*$F$40)-($F$27*OAA$87/$D$7)-SUM($F$14:$F$26,$F$28:$F$33,$F$35:$F$36,$F$41))</f>
        <v>-533.82179022363027</v>
      </c>
      <c r="OAB88" s="294">
        <f>(OAB$87*$B101+SUM($F$8:$F$10)-((OAB$87*$B101+SUM($F$8:$F$10))/$F$11*$F$40)-($F$27*OAB$87/$D$7)-SUM($F$14:$F$26,$F$28:$F$33,$F$35:$F$36,$F$41))</f>
        <v>-533.82179022363027</v>
      </c>
      <c r="OAC88" s="294">
        <f>(OAC$87*$B101+SUM($F$8:$F$10)-((OAC$87*$B101+SUM($F$8:$F$10))/$F$11*$F$40)-($F$27*OAC$87/$D$7)-SUM($F$14:$F$26,$F$28:$F$33,$F$35:$F$36,$F$41))</f>
        <v>-533.82179022363027</v>
      </c>
      <c r="OAD88" s="294">
        <f>(OAD$87*$B101+SUM($F$8:$F$10)-((OAD$87*$B101+SUM($F$8:$F$10))/$F$11*$F$40)-($F$27*OAD$87/$D$7)-SUM($F$14:$F$26,$F$28:$F$33,$F$35:$F$36,$F$41))</f>
        <v>-533.82179022363027</v>
      </c>
      <c r="OAE88" s="294">
        <f>(OAE$87*$B101+SUM($F$8:$F$10)-((OAE$87*$B101+SUM($F$8:$F$10))/$F$11*$F$40)-($F$27*OAE$87/$D$7)-SUM($F$14:$F$26,$F$28:$F$33,$F$35:$F$36,$F$41))</f>
        <v>-533.82179022363027</v>
      </c>
      <c r="OAF88" s="294">
        <f>(OAF$87*$B101+SUM($F$8:$F$10)-((OAF$87*$B101+SUM($F$8:$F$10))/$F$11*$F$40)-($F$27*OAF$87/$D$7)-SUM($F$14:$F$26,$F$28:$F$33,$F$35:$F$36,$F$41))</f>
        <v>-533.82179022363027</v>
      </c>
      <c r="OAG88" s="294">
        <f>(OAG$87*$B101+SUM($F$8:$F$10)-((OAG$87*$B101+SUM($F$8:$F$10))/$F$11*$F$40)-($F$27*OAG$87/$D$7)-SUM($F$14:$F$26,$F$28:$F$33,$F$35:$F$36,$F$41))</f>
        <v>-533.82179022363027</v>
      </c>
      <c r="OAH88" s="294">
        <f>(OAH$87*$B101+SUM($F$8:$F$10)-((OAH$87*$B101+SUM($F$8:$F$10))/$F$11*$F$40)-($F$27*OAH$87/$D$7)-SUM($F$14:$F$26,$F$28:$F$33,$F$35:$F$36,$F$41))</f>
        <v>-533.82179022363027</v>
      </c>
      <c r="OAI88" s="294">
        <f>(OAI$87*$B101+SUM($F$8:$F$10)-((OAI$87*$B101+SUM($F$8:$F$10))/$F$11*$F$40)-($F$27*OAI$87/$D$7)-SUM($F$14:$F$26,$F$28:$F$33,$F$35:$F$36,$F$41))</f>
        <v>-533.82179022363027</v>
      </c>
      <c r="OAJ88" s="294">
        <f>(OAJ$87*$B101+SUM($F$8:$F$10)-((OAJ$87*$B101+SUM($F$8:$F$10))/$F$11*$F$40)-($F$27*OAJ$87/$D$7)-SUM($F$14:$F$26,$F$28:$F$33,$F$35:$F$36,$F$41))</f>
        <v>-533.82179022363027</v>
      </c>
      <c r="OAK88" s="294">
        <f>(OAK$87*$B101+SUM($F$8:$F$10)-((OAK$87*$B101+SUM($F$8:$F$10))/$F$11*$F$40)-($F$27*OAK$87/$D$7)-SUM($F$14:$F$26,$F$28:$F$33,$F$35:$F$36,$F$41))</f>
        <v>-533.82179022363027</v>
      </c>
      <c r="OAL88" s="294">
        <f>(OAL$87*$B101+SUM($F$8:$F$10)-((OAL$87*$B101+SUM($F$8:$F$10))/$F$11*$F$40)-($F$27*OAL$87/$D$7)-SUM($F$14:$F$26,$F$28:$F$33,$F$35:$F$36,$F$41))</f>
        <v>-533.82179022363027</v>
      </c>
      <c r="OAM88" s="294">
        <f>(OAM$87*$B101+SUM($F$8:$F$10)-((OAM$87*$B101+SUM($F$8:$F$10))/$F$11*$F$40)-($F$27*OAM$87/$D$7)-SUM($F$14:$F$26,$F$28:$F$33,$F$35:$F$36,$F$41))</f>
        <v>-533.82179022363027</v>
      </c>
      <c r="OAN88" s="294">
        <f>(OAN$87*$B101+SUM($F$8:$F$10)-((OAN$87*$B101+SUM($F$8:$F$10))/$F$11*$F$40)-($F$27*OAN$87/$D$7)-SUM($F$14:$F$26,$F$28:$F$33,$F$35:$F$36,$F$41))</f>
        <v>-533.82179022363027</v>
      </c>
      <c r="OAO88" s="294">
        <f>(OAO$87*$B101+SUM($F$8:$F$10)-((OAO$87*$B101+SUM($F$8:$F$10))/$F$11*$F$40)-($F$27*OAO$87/$D$7)-SUM($F$14:$F$26,$F$28:$F$33,$F$35:$F$36,$F$41))</f>
        <v>-533.82179022363027</v>
      </c>
      <c r="OAP88" s="294">
        <f>(OAP$87*$B101+SUM($F$8:$F$10)-((OAP$87*$B101+SUM($F$8:$F$10))/$F$11*$F$40)-($F$27*OAP$87/$D$7)-SUM($F$14:$F$26,$F$28:$F$33,$F$35:$F$36,$F$41))</f>
        <v>-533.82179022363027</v>
      </c>
      <c r="OAQ88" s="294">
        <f>(OAQ$87*$B101+SUM($F$8:$F$10)-((OAQ$87*$B101+SUM($F$8:$F$10))/$F$11*$F$40)-($F$27*OAQ$87/$D$7)-SUM($F$14:$F$26,$F$28:$F$33,$F$35:$F$36,$F$41))</f>
        <v>-533.82179022363027</v>
      </c>
      <c r="OAR88" s="294">
        <f>(OAR$87*$B101+SUM($F$8:$F$10)-((OAR$87*$B101+SUM($F$8:$F$10))/$F$11*$F$40)-($F$27*OAR$87/$D$7)-SUM($F$14:$F$26,$F$28:$F$33,$F$35:$F$36,$F$41))</f>
        <v>-533.82179022363027</v>
      </c>
      <c r="OAS88" s="294">
        <f>(OAS$87*$B101+SUM($F$8:$F$10)-((OAS$87*$B101+SUM($F$8:$F$10))/$F$11*$F$40)-($F$27*OAS$87/$D$7)-SUM($F$14:$F$26,$F$28:$F$33,$F$35:$F$36,$F$41))</f>
        <v>-533.82179022363027</v>
      </c>
      <c r="OAT88" s="294">
        <f>(OAT$87*$B101+SUM($F$8:$F$10)-((OAT$87*$B101+SUM($F$8:$F$10))/$F$11*$F$40)-($F$27*OAT$87/$D$7)-SUM($F$14:$F$26,$F$28:$F$33,$F$35:$F$36,$F$41))</f>
        <v>-533.82179022363027</v>
      </c>
      <c r="OAU88" s="294">
        <f>(OAU$87*$B101+SUM($F$8:$F$10)-((OAU$87*$B101+SUM($F$8:$F$10))/$F$11*$F$40)-($F$27*OAU$87/$D$7)-SUM($F$14:$F$26,$F$28:$F$33,$F$35:$F$36,$F$41))</f>
        <v>-533.82179022363027</v>
      </c>
      <c r="OAV88" s="294">
        <f>(OAV$87*$B101+SUM($F$8:$F$10)-((OAV$87*$B101+SUM($F$8:$F$10))/$F$11*$F$40)-($F$27*OAV$87/$D$7)-SUM($F$14:$F$26,$F$28:$F$33,$F$35:$F$36,$F$41))</f>
        <v>-533.82179022363027</v>
      </c>
      <c r="OAW88" s="294">
        <f>(OAW$87*$B101+SUM($F$8:$F$10)-((OAW$87*$B101+SUM($F$8:$F$10))/$F$11*$F$40)-($F$27*OAW$87/$D$7)-SUM($F$14:$F$26,$F$28:$F$33,$F$35:$F$36,$F$41))</f>
        <v>-533.82179022363027</v>
      </c>
      <c r="OAX88" s="294">
        <f>(OAX$87*$B101+SUM($F$8:$F$10)-((OAX$87*$B101+SUM($F$8:$F$10))/$F$11*$F$40)-($F$27*OAX$87/$D$7)-SUM($F$14:$F$26,$F$28:$F$33,$F$35:$F$36,$F$41))</f>
        <v>-533.82179022363027</v>
      </c>
      <c r="OAY88" s="294">
        <f>(OAY$87*$B101+SUM($F$8:$F$10)-((OAY$87*$B101+SUM($F$8:$F$10))/$F$11*$F$40)-($F$27*OAY$87/$D$7)-SUM($F$14:$F$26,$F$28:$F$33,$F$35:$F$36,$F$41))</f>
        <v>-533.82179022363027</v>
      </c>
      <c r="OAZ88" s="294">
        <f>(OAZ$87*$B101+SUM($F$8:$F$10)-((OAZ$87*$B101+SUM($F$8:$F$10))/$F$11*$F$40)-($F$27*OAZ$87/$D$7)-SUM($F$14:$F$26,$F$28:$F$33,$F$35:$F$36,$F$41))</f>
        <v>-533.82179022363027</v>
      </c>
      <c r="OBA88" s="294">
        <f>(OBA$87*$B101+SUM($F$8:$F$10)-((OBA$87*$B101+SUM($F$8:$F$10))/$F$11*$F$40)-($F$27*OBA$87/$D$7)-SUM($F$14:$F$26,$F$28:$F$33,$F$35:$F$36,$F$41))</f>
        <v>-533.82179022363027</v>
      </c>
      <c r="OBB88" s="294">
        <f>(OBB$87*$B101+SUM($F$8:$F$10)-((OBB$87*$B101+SUM($F$8:$F$10))/$F$11*$F$40)-($F$27*OBB$87/$D$7)-SUM($F$14:$F$26,$F$28:$F$33,$F$35:$F$36,$F$41))</f>
        <v>-533.82179022363027</v>
      </c>
      <c r="OBC88" s="294">
        <f>(OBC$87*$B101+SUM($F$8:$F$10)-((OBC$87*$B101+SUM($F$8:$F$10))/$F$11*$F$40)-($F$27*OBC$87/$D$7)-SUM($F$14:$F$26,$F$28:$F$33,$F$35:$F$36,$F$41))</f>
        <v>-533.82179022363027</v>
      </c>
      <c r="OBD88" s="294">
        <f>(OBD$87*$B101+SUM($F$8:$F$10)-((OBD$87*$B101+SUM($F$8:$F$10))/$F$11*$F$40)-($F$27*OBD$87/$D$7)-SUM($F$14:$F$26,$F$28:$F$33,$F$35:$F$36,$F$41))</f>
        <v>-533.82179022363027</v>
      </c>
      <c r="OBE88" s="294">
        <f>(OBE$87*$B101+SUM($F$8:$F$10)-((OBE$87*$B101+SUM($F$8:$F$10))/$F$11*$F$40)-($F$27*OBE$87/$D$7)-SUM($F$14:$F$26,$F$28:$F$33,$F$35:$F$36,$F$41))</f>
        <v>-533.82179022363027</v>
      </c>
      <c r="OBF88" s="294">
        <f>(OBF$87*$B101+SUM($F$8:$F$10)-((OBF$87*$B101+SUM($F$8:$F$10))/$F$11*$F$40)-($F$27*OBF$87/$D$7)-SUM($F$14:$F$26,$F$28:$F$33,$F$35:$F$36,$F$41))</f>
        <v>-533.82179022363027</v>
      </c>
      <c r="OBG88" s="294">
        <f>(OBG$87*$B101+SUM($F$8:$F$10)-((OBG$87*$B101+SUM($F$8:$F$10))/$F$11*$F$40)-($F$27*OBG$87/$D$7)-SUM($F$14:$F$26,$F$28:$F$33,$F$35:$F$36,$F$41))</f>
        <v>-533.82179022363027</v>
      </c>
      <c r="OBH88" s="294">
        <f>(OBH$87*$B101+SUM($F$8:$F$10)-((OBH$87*$B101+SUM($F$8:$F$10))/$F$11*$F$40)-($F$27*OBH$87/$D$7)-SUM($F$14:$F$26,$F$28:$F$33,$F$35:$F$36,$F$41))</f>
        <v>-533.82179022363027</v>
      </c>
      <c r="OBI88" s="294">
        <f>(OBI$87*$B101+SUM($F$8:$F$10)-((OBI$87*$B101+SUM($F$8:$F$10))/$F$11*$F$40)-($F$27*OBI$87/$D$7)-SUM($F$14:$F$26,$F$28:$F$33,$F$35:$F$36,$F$41))</f>
        <v>-533.82179022363027</v>
      </c>
      <c r="OBJ88" s="294">
        <f>(OBJ$87*$B101+SUM($F$8:$F$10)-((OBJ$87*$B101+SUM($F$8:$F$10))/$F$11*$F$40)-($F$27*OBJ$87/$D$7)-SUM($F$14:$F$26,$F$28:$F$33,$F$35:$F$36,$F$41))</f>
        <v>-533.82179022363027</v>
      </c>
      <c r="OBK88" s="294">
        <f>(OBK$87*$B101+SUM($F$8:$F$10)-((OBK$87*$B101+SUM($F$8:$F$10))/$F$11*$F$40)-($F$27*OBK$87/$D$7)-SUM($F$14:$F$26,$F$28:$F$33,$F$35:$F$36,$F$41))</f>
        <v>-533.82179022363027</v>
      </c>
      <c r="OBL88" s="294">
        <f>(OBL$87*$B101+SUM($F$8:$F$10)-((OBL$87*$B101+SUM($F$8:$F$10))/$F$11*$F$40)-($F$27*OBL$87/$D$7)-SUM($F$14:$F$26,$F$28:$F$33,$F$35:$F$36,$F$41))</f>
        <v>-533.82179022363027</v>
      </c>
      <c r="OBM88" s="294">
        <f>(OBM$87*$B101+SUM($F$8:$F$10)-((OBM$87*$B101+SUM($F$8:$F$10))/$F$11*$F$40)-($F$27*OBM$87/$D$7)-SUM($F$14:$F$26,$F$28:$F$33,$F$35:$F$36,$F$41))</f>
        <v>-533.82179022363027</v>
      </c>
      <c r="OBN88" s="294">
        <f>(OBN$87*$B101+SUM($F$8:$F$10)-((OBN$87*$B101+SUM($F$8:$F$10))/$F$11*$F$40)-($F$27*OBN$87/$D$7)-SUM($F$14:$F$26,$F$28:$F$33,$F$35:$F$36,$F$41))</f>
        <v>-533.82179022363027</v>
      </c>
      <c r="OBO88" s="294">
        <f>(OBO$87*$B101+SUM($F$8:$F$10)-((OBO$87*$B101+SUM($F$8:$F$10))/$F$11*$F$40)-($F$27*OBO$87/$D$7)-SUM($F$14:$F$26,$F$28:$F$33,$F$35:$F$36,$F$41))</f>
        <v>-533.82179022363027</v>
      </c>
      <c r="OBP88" s="294">
        <f>(OBP$87*$B101+SUM($F$8:$F$10)-((OBP$87*$B101+SUM($F$8:$F$10))/$F$11*$F$40)-($F$27*OBP$87/$D$7)-SUM($F$14:$F$26,$F$28:$F$33,$F$35:$F$36,$F$41))</f>
        <v>-533.82179022363027</v>
      </c>
      <c r="OBQ88" s="294">
        <f>(OBQ$87*$B101+SUM($F$8:$F$10)-((OBQ$87*$B101+SUM($F$8:$F$10))/$F$11*$F$40)-($F$27*OBQ$87/$D$7)-SUM($F$14:$F$26,$F$28:$F$33,$F$35:$F$36,$F$41))</f>
        <v>-533.82179022363027</v>
      </c>
      <c r="OBR88" s="294">
        <f>(OBR$87*$B101+SUM($F$8:$F$10)-((OBR$87*$B101+SUM($F$8:$F$10))/$F$11*$F$40)-($F$27*OBR$87/$D$7)-SUM($F$14:$F$26,$F$28:$F$33,$F$35:$F$36,$F$41))</f>
        <v>-533.82179022363027</v>
      </c>
      <c r="OBS88" s="294">
        <f>(OBS$87*$B101+SUM($F$8:$F$10)-((OBS$87*$B101+SUM($F$8:$F$10))/$F$11*$F$40)-($F$27*OBS$87/$D$7)-SUM($F$14:$F$26,$F$28:$F$33,$F$35:$F$36,$F$41))</f>
        <v>-533.82179022363027</v>
      </c>
      <c r="OBT88" s="294">
        <f>(OBT$87*$B101+SUM($F$8:$F$10)-((OBT$87*$B101+SUM($F$8:$F$10))/$F$11*$F$40)-($F$27*OBT$87/$D$7)-SUM($F$14:$F$26,$F$28:$F$33,$F$35:$F$36,$F$41))</f>
        <v>-533.82179022363027</v>
      </c>
      <c r="OBU88" s="294">
        <f>(OBU$87*$B101+SUM($F$8:$F$10)-((OBU$87*$B101+SUM($F$8:$F$10))/$F$11*$F$40)-($F$27*OBU$87/$D$7)-SUM($F$14:$F$26,$F$28:$F$33,$F$35:$F$36,$F$41))</f>
        <v>-533.82179022363027</v>
      </c>
      <c r="OBV88" s="294">
        <f>(OBV$87*$B101+SUM($F$8:$F$10)-((OBV$87*$B101+SUM($F$8:$F$10))/$F$11*$F$40)-($F$27*OBV$87/$D$7)-SUM($F$14:$F$26,$F$28:$F$33,$F$35:$F$36,$F$41))</f>
        <v>-533.82179022363027</v>
      </c>
      <c r="OBW88" s="294">
        <f>(OBW$87*$B101+SUM($F$8:$F$10)-((OBW$87*$B101+SUM($F$8:$F$10))/$F$11*$F$40)-($F$27*OBW$87/$D$7)-SUM($F$14:$F$26,$F$28:$F$33,$F$35:$F$36,$F$41))</f>
        <v>-533.82179022363027</v>
      </c>
      <c r="OBX88" s="294">
        <f>(OBX$87*$B101+SUM($F$8:$F$10)-((OBX$87*$B101+SUM($F$8:$F$10))/$F$11*$F$40)-($F$27*OBX$87/$D$7)-SUM($F$14:$F$26,$F$28:$F$33,$F$35:$F$36,$F$41))</f>
        <v>-533.82179022363027</v>
      </c>
      <c r="OBY88" s="294">
        <f>(OBY$87*$B101+SUM($F$8:$F$10)-((OBY$87*$B101+SUM($F$8:$F$10))/$F$11*$F$40)-($F$27*OBY$87/$D$7)-SUM($F$14:$F$26,$F$28:$F$33,$F$35:$F$36,$F$41))</f>
        <v>-533.82179022363027</v>
      </c>
      <c r="OBZ88" s="294">
        <f>(OBZ$87*$B101+SUM($F$8:$F$10)-((OBZ$87*$B101+SUM($F$8:$F$10))/$F$11*$F$40)-($F$27*OBZ$87/$D$7)-SUM($F$14:$F$26,$F$28:$F$33,$F$35:$F$36,$F$41))</f>
        <v>-533.82179022363027</v>
      </c>
      <c r="OCA88" s="294">
        <f>(OCA$87*$B101+SUM($F$8:$F$10)-((OCA$87*$B101+SUM($F$8:$F$10))/$F$11*$F$40)-($F$27*OCA$87/$D$7)-SUM($F$14:$F$26,$F$28:$F$33,$F$35:$F$36,$F$41))</f>
        <v>-533.82179022363027</v>
      </c>
      <c r="OCB88" s="294">
        <f>(OCB$87*$B101+SUM($F$8:$F$10)-((OCB$87*$B101+SUM($F$8:$F$10))/$F$11*$F$40)-($F$27*OCB$87/$D$7)-SUM($F$14:$F$26,$F$28:$F$33,$F$35:$F$36,$F$41))</f>
        <v>-533.82179022363027</v>
      </c>
      <c r="OCC88" s="294">
        <f>(OCC$87*$B101+SUM($F$8:$F$10)-((OCC$87*$B101+SUM($F$8:$F$10))/$F$11*$F$40)-($F$27*OCC$87/$D$7)-SUM($F$14:$F$26,$F$28:$F$33,$F$35:$F$36,$F$41))</f>
        <v>-533.82179022363027</v>
      </c>
      <c r="OCD88" s="294">
        <f>(OCD$87*$B101+SUM($F$8:$F$10)-((OCD$87*$B101+SUM($F$8:$F$10))/$F$11*$F$40)-($F$27*OCD$87/$D$7)-SUM($F$14:$F$26,$F$28:$F$33,$F$35:$F$36,$F$41))</f>
        <v>-533.82179022363027</v>
      </c>
      <c r="OCE88" s="294">
        <f>(OCE$87*$B101+SUM($F$8:$F$10)-((OCE$87*$B101+SUM($F$8:$F$10))/$F$11*$F$40)-($F$27*OCE$87/$D$7)-SUM($F$14:$F$26,$F$28:$F$33,$F$35:$F$36,$F$41))</f>
        <v>-533.82179022363027</v>
      </c>
      <c r="OCF88" s="294">
        <f>(OCF$87*$B101+SUM($F$8:$F$10)-((OCF$87*$B101+SUM($F$8:$F$10))/$F$11*$F$40)-($F$27*OCF$87/$D$7)-SUM($F$14:$F$26,$F$28:$F$33,$F$35:$F$36,$F$41))</f>
        <v>-533.82179022363027</v>
      </c>
      <c r="OCG88" s="294">
        <f>(OCG$87*$B101+SUM($F$8:$F$10)-((OCG$87*$B101+SUM($F$8:$F$10))/$F$11*$F$40)-($F$27*OCG$87/$D$7)-SUM($F$14:$F$26,$F$28:$F$33,$F$35:$F$36,$F$41))</f>
        <v>-533.82179022363027</v>
      </c>
      <c r="OCH88" s="294">
        <f>(OCH$87*$B101+SUM($F$8:$F$10)-((OCH$87*$B101+SUM($F$8:$F$10))/$F$11*$F$40)-($F$27*OCH$87/$D$7)-SUM($F$14:$F$26,$F$28:$F$33,$F$35:$F$36,$F$41))</f>
        <v>-533.82179022363027</v>
      </c>
      <c r="OCI88" s="294">
        <f>(OCI$87*$B101+SUM($F$8:$F$10)-((OCI$87*$B101+SUM($F$8:$F$10))/$F$11*$F$40)-($F$27*OCI$87/$D$7)-SUM($F$14:$F$26,$F$28:$F$33,$F$35:$F$36,$F$41))</f>
        <v>-533.82179022363027</v>
      </c>
      <c r="OCJ88" s="294">
        <f>(OCJ$87*$B101+SUM($F$8:$F$10)-((OCJ$87*$B101+SUM($F$8:$F$10))/$F$11*$F$40)-($F$27*OCJ$87/$D$7)-SUM($F$14:$F$26,$F$28:$F$33,$F$35:$F$36,$F$41))</f>
        <v>-533.82179022363027</v>
      </c>
      <c r="OCK88" s="294">
        <f>(OCK$87*$B101+SUM($F$8:$F$10)-((OCK$87*$B101+SUM($F$8:$F$10))/$F$11*$F$40)-($F$27*OCK$87/$D$7)-SUM($F$14:$F$26,$F$28:$F$33,$F$35:$F$36,$F$41))</f>
        <v>-533.82179022363027</v>
      </c>
      <c r="OCL88" s="294">
        <f>(OCL$87*$B101+SUM($F$8:$F$10)-((OCL$87*$B101+SUM($F$8:$F$10))/$F$11*$F$40)-($F$27*OCL$87/$D$7)-SUM($F$14:$F$26,$F$28:$F$33,$F$35:$F$36,$F$41))</f>
        <v>-533.82179022363027</v>
      </c>
      <c r="OCM88" s="294">
        <f>(OCM$87*$B101+SUM($F$8:$F$10)-((OCM$87*$B101+SUM($F$8:$F$10))/$F$11*$F$40)-($F$27*OCM$87/$D$7)-SUM($F$14:$F$26,$F$28:$F$33,$F$35:$F$36,$F$41))</f>
        <v>-533.82179022363027</v>
      </c>
      <c r="OCN88" s="294">
        <f>(OCN$87*$B101+SUM($F$8:$F$10)-((OCN$87*$B101+SUM($F$8:$F$10))/$F$11*$F$40)-($F$27*OCN$87/$D$7)-SUM($F$14:$F$26,$F$28:$F$33,$F$35:$F$36,$F$41))</f>
        <v>-533.82179022363027</v>
      </c>
      <c r="OCO88" s="294">
        <f>(OCO$87*$B101+SUM($F$8:$F$10)-((OCO$87*$B101+SUM($F$8:$F$10))/$F$11*$F$40)-($F$27*OCO$87/$D$7)-SUM($F$14:$F$26,$F$28:$F$33,$F$35:$F$36,$F$41))</f>
        <v>-533.82179022363027</v>
      </c>
      <c r="OCP88" s="294">
        <f>(OCP$87*$B101+SUM($F$8:$F$10)-((OCP$87*$B101+SUM($F$8:$F$10))/$F$11*$F$40)-($F$27*OCP$87/$D$7)-SUM($F$14:$F$26,$F$28:$F$33,$F$35:$F$36,$F$41))</f>
        <v>-533.82179022363027</v>
      </c>
      <c r="OCQ88" s="294">
        <f>(OCQ$87*$B101+SUM($F$8:$F$10)-((OCQ$87*$B101+SUM($F$8:$F$10))/$F$11*$F$40)-($F$27*OCQ$87/$D$7)-SUM($F$14:$F$26,$F$28:$F$33,$F$35:$F$36,$F$41))</f>
        <v>-533.82179022363027</v>
      </c>
      <c r="OCR88" s="294">
        <f>(OCR$87*$B101+SUM($F$8:$F$10)-((OCR$87*$B101+SUM($F$8:$F$10))/$F$11*$F$40)-($F$27*OCR$87/$D$7)-SUM($F$14:$F$26,$F$28:$F$33,$F$35:$F$36,$F$41))</f>
        <v>-533.82179022363027</v>
      </c>
      <c r="OCS88" s="294">
        <f>(OCS$87*$B101+SUM($F$8:$F$10)-((OCS$87*$B101+SUM($F$8:$F$10))/$F$11*$F$40)-($F$27*OCS$87/$D$7)-SUM($F$14:$F$26,$F$28:$F$33,$F$35:$F$36,$F$41))</f>
        <v>-533.82179022363027</v>
      </c>
      <c r="OCT88" s="294">
        <f>(OCT$87*$B101+SUM($F$8:$F$10)-((OCT$87*$B101+SUM($F$8:$F$10))/$F$11*$F$40)-($F$27*OCT$87/$D$7)-SUM($F$14:$F$26,$F$28:$F$33,$F$35:$F$36,$F$41))</f>
        <v>-533.82179022363027</v>
      </c>
      <c r="OCU88" s="294">
        <f>(OCU$87*$B101+SUM($F$8:$F$10)-((OCU$87*$B101+SUM($F$8:$F$10))/$F$11*$F$40)-($F$27*OCU$87/$D$7)-SUM($F$14:$F$26,$F$28:$F$33,$F$35:$F$36,$F$41))</f>
        <v>-533.82179022363027</v>
      </c>
      <c r="OCV88" s="294">
        <f>(OCV$87*$B101+SUM($F$8:$F$10)-((OCV$87*$B101+SUM($F$8:$F$10))/$F$11*$F$40)-($F$27*OCV$87/$D$7)-SUM($F$14:$F$26,$F$28:$F$33,$F$35:$F$36,$F$41))</f>
        <v>-533.82179022363027</v>
      </c>
      <c r="OCW88" s="294">
        <f>(OCW$87*$B101+SUM($F$8:$F$10)-((OCW$87*$B101+SUM($F$8:$F$10))/$F$11*$F$40)-($F$27*OCW$87/$D$7)-SUM($F$14:$F$26,$F$28:$F$33,$F$35:$F$36,$F$41))</f>
        <v>-533.82179022363027</v>
      </c>
      <c r="OCX88" s="294">
        <f>(OCX$87*$B101+SUM($F$8:$F$10)-((OCX$87*$B101+SUM($F$8:$F$10))/$F$11*$F$40)-($F$27*OCX$87/$D$7)-SUM($F$14:$F$26,$F$28:$F$33,$F$35:$F$36,$F$41))</f>
        <v>-533.82179022363027</v>
      </c>
      <c r="OCY88" s="294">
        <f>(OCY$87*$B101+SUM($F$8:$F$10)-((OCY$87*$B101+SUM($F$8:$F$10))/$F$11*$F$40)-($F$27*OCY$87/$D$7)-SUM($F$14:$F$26,$F$28:$F$33,$F$35:$F$36,$F$41))</f>
        <v>-533.82179022363027</v>
      </c>
      <c r="OCZ88" s="294">
        <f>(OCZ$87*$B101+SUM($F$8:$F$10)-((OCZ$87*$B101+SUM($F$8:$F$10))/$F$11*$F$40)-($F$27*OCZ$87/$D$7)-SUM($F$14:$F$26,$F$28:$F$33,$F$35:$F$36,$F$41))</f>
        <v>-533.82179022363027</v>
      </c>
      <c r="ODA88" s="294">
        <f>(ODA$87*$B101+SUM($F$8:$F$10)-((ODA$87*$B101+SUM($F$8:$F$10))/$F$11*$F$40)-($F$27*ODA$87/$D$7)-SUM($F$14:$F$26,$F$28:$F$33,$F$35:$F$36,$F$41))</f>
        <v>-533.82179022363027</v>
      </c>
      <c r="ODB88" s="294">
        <f>(ODB$87*$B101+SUM($F$8:$F$10)-((ODB$87*$B101+SUM($F$8:$F$10))/$F$11*$F$40)-($F$27*ODB$87/$D$7)-SUM($F$14:$F$26,$F$28:$F$33,$F$35:$F$36,$F$41))</f>
        <v>-533.82179022363027</v>
      </c>
      <c r="ODC88" s="294">
        <f>(ODC$87*$B101+SUM($F$8:$F$10)-((ODC$87*$B101+SUM($F$8:$F$10))/$F$11*$F$40)-($F$27*ODC$87/$D$7)-SUM($F$14:$F$26,$F$28:$F$33,$F$35:$F$36,$F$41))</f>
        <v>-533.82179022363027</v>
      </c>
      <c r="ODD88" s="294">
        <f>(ODD$87*$B101+SUM($F$8:$F$10)-((ODD$87*$B101+SUM($F$8:$F$10))/$F$11*$F$40)-($F$27*ODD$87/$D$7)-SUM($F$14:$F$26,$F$28:$F$33,$F$35:$F$36,$F$41))</f>
        <v>-533.82179022363027</v>
      </c>
      <c r="ODE88" s="294">
        <f>(ODE$87*$B101+SUM($F$8:$F$10)-((ODE$87*$B101+SUM($F$8:$F$10))/$F$11*$F$40)-($F$27*ODE$87/$D$7)-SUM($F$14:$F$26,$F$28:$F$33,$F$35:$F$36,$F$41))</f>
        <v>-533.82179022363027</v>
      </c>
      <c r="ODF88" s="294">
        <f>(ODF$87*$B101+SUM($F$8:$F$10)-((ODF$87*$B101+SUM($F$8:$F$10))/$F$11*$F$40)-($F$27*ODF$87/$D$7)-SUM($F$14:$F$26,$F$28:$F$33,$F$35:$F$36,$F$41))</f>
        <v>-533.82179022363027</v>
      </c>
      <c r="ODG88" s="294">
        <f>(ODG$87*$B101+SUM($F$8:$F$10)-((ODG$87*$B101+SUM($F$8:$F$10))/$F$11*$F$40)-($F$27*ODG$87/$D$7)-SUM($F$14:$F$26,$F$28:$F$33,$F$35:$F$36,$F$41))</f>
        <v>-533.82179022363027</v>
      </c>
      <c r="ODH88" s="294">
        <f>(ODH$87*$B101+SUM($F$8:$F$10)-((ODH$87*$B101+SUM($F$8:$F$10))/$F$11*$F$40)-($F$27*ODH$87/$D$7)-SUM($F$14:$F$26,$F$28:$F$33,$F$35:$F$36,$F$41))</f>
        <v>-533.82179022363027</v>
      </c>
      <c r="ODI88" s="294">
        <f>(ODI$87*$B101+SUM($F$8:$F$10)-((ODI$87*$B101+SUM($F$8:$F$10))/$F$11*$F$40)-($F$27*ODI$87/$D$7)-SUM($F$14:$F$26,$F$28:$F$33,$F$35:$F$36,$F$41))</f>
        <v>-533.82179022363027</v>
      </c>
      <c r="ODJ88" s="294">
        <f>(ODJ$87*$B101+SUM($F$8:$F$10)-((ODJ$87*$B101+SUM($F$8:$F$10))/$F$11*$F$40)-($F$27*ODJ$87/$D$7)-SUM($F$14:$F$26,$F$28:$F$33,$F$35:$F$36,$F$41))</f>
        <v>-533.82179022363027</v>
      </c>
      <c r="ODK88" s="294">
        <f>(ODK$87*$B101+SUM($F$8:$F$10)-((ODK$87*$B101+SUM($F$8:$F$10))/$F$11*$F$40)-($F$27*ODK$87/$D$7)-SUM($F$14:$F$26,$F$28:$F$33,$F$35:$F$36,$F$41))</f>
        <v>-533.82179022363027</v>
      </c>
      <c r="ODL88" s="294">
        <f>(ODL$87*$B101+SUM($F$8:$F$10)-((ODL$87*$B101+SUM($F$8:$F$10))/$F$11*$F$40)-($F$27*ODL$87/$D$7)-SUM($F$14:$F$26,$F$28:$F$33,$F$35:$F$36,$F$41))</f>
        <v>-533.82179022363027</v>
      </c>
      <c r="ODM88" s="294">
        <f>(ODM$87*$B101+SUM($F$8:$F$10)-((ODM$87*$B101+SUM($F$8:$F$10))/$F$11*$F$40)-($F$27*ODM$87/$D$7)-SUM($F$14:$F$26,$F$28:$F$33,$F$35:$F$36,$F$41))</f>
        <v>-533.82179022363027</v>
      </c>
      <c r="ODN88" s="294">
        <f>(ODN$87*$B101+SUM($F$8:$F$10)-((ODN$87*$B101+SUM($F$8:$F$10))/$F$11*$F$40)-($F$27*ODN$87/$D$7)-SUM($F$14:$F$26,$F$28:$F$33,$F$35:$F$36,$F$41))</f>
        <v>-533.82179022363027</v>
      </c>
      <c r="ODO88" s="294">
        <f>(ODO$87*$B101+SUM($F$8:$F$10)-((ODO$87*$B101+SUM($F$8:$F$10))/$F$11*$F$40)-($F$27*ODO$87/$D$7)-SUM($F$14:$F$26,$F$28:$F$33,$F$35:$F$36,$F$41))</f>
        <v>-533.82179022363027</v>
      </c>
      <c r="ODP88" s="294">
        <f>(ODP$87*$B101+SUM($F$8:$F$10)-((ODP$87*$B101+SUM($F$8:$F$10))/$F$11*$F$40)-($F$27*ODP$87/$D$7)-SUM($F$14:$F$26,$F$28:$F$33,$F$35:$F$36,$F$41))</f>
        <v>-533.82179022363027</v>
      </c>
      <c r="ODQ88" s="294">
        <f>(ODQ$87*$B101+SUM($F$8:$F$10)-((ODQ$87*$B101+SUM($F$8:$F$10))/$F$11*$F$40)-($F$27*ODQ$87/$D$7)-SUM($F$14:$F$26,$F$28:$F$33,$F$35:$F$36,$F$41))</f>
        <v>-533.82179022363027</v>
      </c>
      <c r="ODR88" s="294">
        <f>(ODR$87*$B101+SUM($F$8:$F$10)-((ODR$87*$B101+SUM($F$8:$F$10))/$F$11*$F$40)-($F$27*ODR$87/$D$7)-SUM($F$14:$F$26,$F$28:$F$33,$F$35:$F$36,$F$41))</f>
        <v>-533.82179022363027</v>
      </c>
      <c r="ODS88" s="294">
        <f>(ODS$87*$B101+SUM($F$8:$F$10)-((ODS$87*$B101+SUM($F$8:$F$10))/$F$11*$F$40)-($F$27*ODS$87/$D$7)-SUM($F$14:$F$26,$F$28:$F$33,$F$35:$F$36,$F$41))</f>
        <v>-533.82179022363027</v>
      </c>
      <c r="ODT88" s="294">
        <f>(ODT$87*$B101+SUM($F$8:$F$10)-((ODT$87*$B101+SUM($F$8:$F$10))/$F$11*$F$40)-($F$27*ODT$87/$D$7)-SUM($F$14:$F$26,$F$28:$F$33,$F$35:$F$36,$F$41))</f>
        <v>-533.82179022363027</v>
      </c>
      <c r="ODU88" s="294">
        <f>(ODU$87*$B101+SUM($F$8:$F$10)-((ODU$87*$B101+SUM($F$8:$F$10))/$F$11*$F$40)-($F$27*ODU$87/$D$7)-SUM($F$14:$F$26,$F$28:$F$33,$F$35:$F$36,$F$41))</f>
        <v>-533.82179022363027</v>
      </c>
      <c r="ODV88" s="294">
        <f>(ODV$87*$B101+SUM($F$8:$F$10)-((ODV$87*$B101+SUM($F$8:$F$10))/$F$11*$F$40)-($F$27*ODV$87/$D$7)-SUM($F$14:$F$26,$F$28:$F$33,$F$35:$F$36,$F$41))</f>
        <v>-533.82179022363027</v>
      </c>
      <c r="ODW88" s="294">
        <f>(ODW$87*$B101+SUM($F$8:$F$10)-((ODW$87*$B101+SUM($F$8:$F$10))/$F$11*$F$40)-($F$27*ODW$87/$D$7)-SUM($F$14:$F$26,$F$28:$F$33,$F$35:$F$36,$F$41))</f>
        <v>-533.82179022363027</v>
      </c>
      <c r="ODX88" s="294">
        <f>(ODX$87*$B101+SUM($F$8:$F$10)-((ODX$87*$B101+SUM($F$8:$F$10))/$F$11*$F$40)-($F$27*ODX$87/$D$7)-SUM($F$14:$F$26,$F$28:$F$33,$F$35:$F$36,$F$41))</f>
        <v>-533.82179022363027</v>
      </c>
      <c r="ODY88" s="294">
        <f>(ODY$87*$B101+SUM($F$8:$F$10)-((ODY$87*$B101+SUM($F$8:$F$10))/$F$11*$F$40)-($F$27*ODY$87/$D$7)-SUM($F$14:$F$26,$F$28:$F$33,$F$35:$F$36,$F$41))</f>
        <v>-533.82179022363027</v>
      </c>
      <c r="ODZ88" s="294">
        <f>(ODZ$87*$B101+SUM($F$8:$F$10)-((ODZ$87*$B101+SUM($F$8:$F$10))/$F$11*$F$40)-($F$27*ODZ$87/$D$7)-SUM($F$14:$F$26,$F$28:$F$33,$F$35:$F$36,$F$41))</f>
        <v>-533.82179022363027</v>
      </c>
      <c r="OEA88" s="294">
        <f>(OEA$87*$B101+SUM($F$8:$F$10)-((OEA$87*$B101+SUM($F$8:$F$10))/$F$11*$F$40)-($F$27*OEA$87/$D$7)-SUM($F$14:$F$26,$F$28:$F$33,$F$35:$F$36,$F$41))</f>
        <v>-533.82179022363027</v>
      </c>
      <c r="OEB88" s="294">
        <f>(OEB$87*$B101+SUM($F$8:$F$10)-((OEB$87*$B101+SUM($F$8:$F$10))/$F$11*$F$40)-($F$27*OEB$87/$D$7)-SUM($F$14:$F$26,$F$28:$F$33,$F$35:$F$36,$F$41))</f>
        <v>-533.82179022363027</v>
      </c>
      <c r="OEC88" s="294">
        <f>(OEC$87*$B101+SUM($F$8:$F$10)-((OEC$87*$B101+SUM($F$8:$F$10))/$F$11*$F$40)-($F$27*OEC$87/$D$7)-SUM($F$14:$F$26,$F$28:$F$33,$F$35:$F$36,$F$41))</f>
        <v>-533.82179022363027</v>
      </c>
      <c r="OED88" s="294">
        <f>(OED$87*$B101+SUM($F$8:$F$10)-((OED$87*$B101+SUM($F$8:$F$10))/$F$11*$F$40)-($F$27*OED$87/$D$7)-SUM($F$14:$F$26,$F$28:$F$33,$F$35:$F$36,$F$41))</f>
        <v>-533.82179022363027</v>
      </c>
      <c r="OEE88" s="294">
        <f>(OEE$87*$B101+SUM($F$8:$F$10)-((OEE$87*$B101+SUM($F$8:$F$10))/$F$11*$F$40)-($F$27*OEE$87/$D$7)-SUM($F$14:$F$26,$F$28:$F$33,$F$35:$F$36,$F$41))</f>
        <v>-533.82179022363027</v>
      </c>
      <c r="OEF88" s="294">
        <f>(OEF$87*$B101+SUM($F$8:$F$10)-((OEF$87*$B101+SUM($F$8:$F$10))/$F$11*$F$40)-($F$27*OEF$87/$D$7)-SUM($F$14:$F$26,$F$28:$F$33,$F$35:$F$36,$F$41))</f>
        <v>-533.82179022363027</v>
      </c>
      <c r="OEG88" s="294">
        <f>(OEG$87*$B101+SUM($F$8:$F$10)-((OEG$87*$B101+SUM($F$8:$F$10))/$F$11*$F$40)-($F$27*OEG$87/$D$7)-SUM($F$14:$F$26,$F$28:$F$33,$F$35:$F$36,$F$41))</f>
        <v>-533.82179022363027</v>
      </c>
      <c r="OEH88" s="294">
        <f>(OEH$87*$B101+SUM($F$8:$F$10)-((OEH$87*$B101+SUM($F$8:$F$10))/$F$11*$F$40)-($F$27*OEH$87/$D$7)-SUM($F$14:$F$26,$F$28:$F$33,$F$35:$F$36,$F$41))</f>
        <v>-533.82179022363027</v>
      </c>
      <c r="OEI88" s="294">
        <f>(OEI$87*$B101+SUM($F$8:$F$10)-((OEI$87*$B101+SUM($F$8:$F$10))/$F$11*$F$40)-($F$27*OEI$87/$D$7)-SUM($F$14:$F$26,$F$28:$F$33,$F$35:$F$36,$F$41))</f>
        <v>-533.82179022363027</v>
      </c>
      <c r="OEJ88" s="294">
        <f>(OEJ$87*$B101+SUM($F$8:$F$10)-((OEJ$87*$B101+SUM($F$8:$F$10))/$F$11*$F$40)-($F$27*OEJ$87/$D$7)-SUM($F$14:$F$26,$F$28:$F$33,$F$35:$F$36,$F$41))</f>
        <v>-533.82179022363027</v>
      </c>
      <c r="OEK88" s="294">
        <f>(OEK$87*$B101+SUM($F$8:$F$10)-((OEK$87*$B101+SUM($F$8:$F$10))/$F$11*$F$40)-($F$27*OEK$87/$D$7)-SUM($F$14:$F$26,$F$28:$F$33,$F$35:$F$36,$F$41))</f>
        <v>-533.82179022363027</v>
      </c>
      <c r="OEL88" s="294">
        <f>(OEL$87*$B101+SUM($F$8:$F$10)-((OEL$87*$B101+SUM($F$8:$F$10))/$F$11*$F$40)-($F$27*OEL$87/$D$7)-SUM($F$14:$F$26,$F$28:$F$33,$F$35:$F$36,$F$41))</f>
        <v>-533.82179022363027</v>
      </c>
      <c r="OEM88" s="294">
        <f>(OEM$87*$B101+SUM($F$8:$F$10)-((OEM$87*$B101+SUM($F$8:$F$10))/$F$11*$F$40)-($F$27*OEM$87/$D$7)-SUM($F$14:$F$26,$F$28:$F$33,$F$35:$F$36,$F$41))</f>
        <v>-533.82179022363027</v>
      </c>
      <c r="OEN88" s="294">
        <f>(OEN$87*$B101+SUM($F$8:$F$10)-((OEN$87*$B101+SUM($F$8:$F$10))/$F$11*$F$40)-($F$27*OEN$87/$D$7)-SUM($F$14:$F$26,$F$28:$F$33,$F$35:$F$36,$F$41))</f>
        <v>-533.82179022363027</v>
      </c>
      <c r="OEO88" s="294">
        <f>(OEO$87*$B101+SUM($F$8:$F$10)-((OEO$87*$B101+SUM($F$8:$F$10))/$F$11*$F$40)-($F$27*OEO$87/$D$7)-SUM($F$14:$F$26,$F$28:$F$33,$F$35:$F$36,$F$41))</f>
        <v>-533.82179022363027</v>
      </c>
      <c r="OEP88" s="294">
        <f>(OEP$87*$B101+SUM($F$8:$F$10)-((OEP$87*$B101+SUM($F$8:$F$10))/$F$11*$F$40)-($F$27*OEP$87/$D$7)-SUM($F$14:$F$26,$F$28:$F$33,$F$35:$F$36,$F$41))</f>
        <v>-533.82179022363027</v>
      </c>
      <c r="OEQ88" s="294">
        <f>(OEQ$87*$B101+SUM($F$8:$F$10)-((OEQ$87*$B101+SUM($F$8:$F$10))/$F$11*$F$40)-($F$27*OEQ$87/$D$7)-SUM($F$14:$F$26,$F$28:$F$33,$F$35:$F$36,$F$41))</f>
        <v>-533.82179022363027</v>
      </c>
      <c r="OER88" s="294">
        <f>(OER$87*$B101+SUM($F$8:$F$10)-((OER$87*$B101+SUM($F$8:$F$10))/$F$11*$F$40)-($F$27*OER$87/$D$7)-SUM($F$14:$F$26,$F$28:$F$33,$F$35:$F$36,$F$41))</f>
        <v>-533.82179022363027</v>
      </c>
      <c r="OES88" s="294">
        <f>(OES$87*$B101+SUM($F$8:$F$10)-((OES$87*$B101+SUM($F$8:$F$10))/$F$11*$F$40)-($F$27*OES$87/$D$7)-SUM($F$14:$F$26,$F$28:$F$33,$F$35:$F$36,$F$41))</f>
        <v>-533.82179022363027</v>
      </c>
      <c r="OET88" s="294">
        <f>(OET$87*$B101+SUM($F$8:$F$10)-((OET$87*$B101+SUM($F$8:$F$10))/$F$11*$F$40)-($F$27*OET$87/$D$7)-SUM($F$14:$F$26,$F$28:$F$33,$F$35:$F$36,$F$41))</f>
        <v>-533.82179022363027</v>
      </c>
      <c r="OEU88" s="294">
        <f>(OEU$87*$B101+SUM($F$8:$F$10)-((OEU$87*$B101+SUM($F$8:$F$10))/$F$11*$F$40)-($F$27*OEU$87/$D$7)-SUM($F$14:$F$26,$F$28:$F$33,$F$35:$F$36,$F$41))</f>
        <v>-533.82179022363027</v>
      </c>
      <c r="OEV88" s="294">
        <f>(OEV$87*$B101+SUM($F$8:$F$10)-((OEV$87*$B101+SUM($F$8:$F$10))/$F$11*$F$40)-($F$27*OEV$87/$D$7)-SUM($F$14:$F$26,$F$28:$F$33,$F$35:$F$36,$F$41))</f>
        <v>-533.82179022363027</v>
      </c>
      <c r="OEW88" s="294">
        <f>(OEW$87*$B101+SUM($F$8:$F$10)-((OEW$87*$B101+SUM($F$8:$F$10))/$F$11*$F$40)-($F$27*OEW$87/$D$7)-SUM($F$14:$F$26,$F$28:$F$33,$F$35:$F$36,$F$41))</f>
        <v>-533.82179022363027</v>
      </c>
      <c r="OEX88" s="294">
        <f>(OEX$87*$B101+SUM($F$8:$F$10)-((OEX$87*$B101+SUM($F$8:$F$10))/$F$11*$F$40)-($F$27*OEX$87/$D$7)-SUM($F$14:$F$26,$F$28:$F$33,$F$35:$F$36,$F$41))</f>
        <v>-533.82179022363027</v>
      </c>
      <c r="OEY88" s="294">
        <f>(OEY$87*$B101+SUM($F$8:$F$10)-((OEY$87*$B101+SUM($F$8:$F$10))/$F$11*$F$40)-($F$27*OEY$87/$D$7)-SUM($F$14:$F$26,$F$28:$F$33,$F$35:$F$36,$F$41))</f>
        <v>-533.82179022363027</v>
      </c>
      <c r="OEZ88" s="294">
        <f>(OEZ$87*$B101+SUM($F$8:$F$10)-((OEZ$87*$B101+SUM($F$8:$F$10))/$F$11*$F$40)-($F$27*OEZ$87/$D$7)-SUM($F$14:$F$26,$F$28:$F$33,$F$35:$F$36,$F$41))</f>
        <v>-533.82179022363027</v>
      </c>
      <c r="OFA88" s="294">
        <f>(OFA$87*$B101+SUM($F$8:$F$10)-((OFA$87*$B101+SUM($F$8:$F$10))/$F$11*$F$40)-($F$27*OFA$87/$D$7)-SUM($F$14:$F$26,$F$28:$F$33,$F$35:$F$36,$F$41))</f>
        <v>-533.82179022363027</v>
      </c>
      <c r="OFB88" s="294">
        <f>(OFB$87*$B101+SUM($F$8:$F$10)-((OFB$87*$B101+SUM($F$8:$F$10))/$F$11*$F$40)-($F$27*OFB$87/$D$7)-SUM($F$14:$F$26,$F$28:$F$33,$F$35:$F$36,$F$41))</f>
        <v>-533.82179022363027</v>
      </c>
      <c r="OFC88" s="294">
        <f>(OFC$87*$B101+SUM($F$8:$F$10)-((OFC$87*$B101+SUM($F$8:$F$10))/$F$11*$F$40)-($F$27*OFC$87/$D$7)-SUM($F$14:$F$26,$F$28:$F$33,$F$35:$F$36,$F$41))</f>
        <v>-533.82179022363027</v>
      </c>
      <c r="OFD88" s="294">
        <f>(OFD$87*$B101+SUM($F$8:$F$10)-((OFD$87*$B101+SUM($F$8:$F$10))/$F$11*$F$40)-($F$27*OFD$87/$D$7)-SUM($F$14:$F$26,$F$28:$F$33,$F$35:$F$36,$F$41))</f>
        <v>-533.82179022363027</v>
      </c>
      <c r="OFE88" s="294">
        <f>(OFE$87*$B101+SUM($F$8:$F$10)-((OFE$87*$B101+SUM($F$8:$F$10))/$F$11*$F$40)-($F$27*OFE$87/$D$7)-SUM($F$14:$F$26,$F$28:$F$33,$F$35:$F$36,$F$41))</f>
        <v>-533.82179022363027</v>
      </c>
      <c r="OFF88" s="294">
        <f>(OFF$87*$B101+SUM($F$8:$F$10)-((OFF$87*$B101+SUM($F$8:$F$10))/$F$11*$F$40)-($F$27*OFF$87/$D$7)-SUM($F$14:$F$26,$F$28:$F$33,$F$35:$F$36,$F$41))</f>
        <v>-533.82179022363027</v>
      </c>
      <c r="OFG88" s="294">
        <f>(OFG$87*$B101+SUM($F$8:$F$10)-((OFG$87*$B101+SUM($F$8:$F$10))/$F$11*$F$40)-($F$27*OFG$87/$D$7)-SUM($F$14:$F$26,$F$28:$F$33,$F$35:$F$36,$F$41))</f>
        <v>-533.82179022363027</v>
      </c>
      <c r="OFH88" s="294">
        <f>(OFH$87*$B101+SUM($F$8:$F$10)-((OFH$87*$B101+SUM($F$8:$F$10))/$F$11*$F$40)-($F$27*OFH$87/$D$7)-SUM($F$14:$F$26,$F$28:$F$33,$F$35:$F$36,$F$41))</f>
        <v>-533.82179022363027</v>
      </c>
      <c r="OFI88" s="294">
        <f>(OFI$87*$B101+SUM($F$8:$F$10)-((OFI$87*$B101+SUM($F$8:$F$10))/$F$11*$F$40)-($F$27*OFI$87/$D$7)-SUM($F$14:$F$26,$F$28:$F$33,$F$35:$F$36,$F$41))</f>
        <v>-533.82179022363027</v>
      </c>
      <c r="OFJ88" s="294">
        <f>(OFJ$87*$B101+SUM($F$8:$F$10)-((OFJ$87*$B101+SUM($F$8:$F$10))/$F$11*$F$40)-($F$27*OFJ$87/$D$7)-SUM($F$14:$F$26,$F$28:$F$33,$F$35:$F$36,$F$41))</f>
        <v>-533.82179022363027</v>
      </c>
      <c r="OFK88" s="294">
        <f>(OFK$87*$B101+SUM($F$8:$F$10)-((OFK$87*$B101+SUM($F$8:$F$10))/$F$11*$F$40)-($F$27*OFK$87/$D$7)-SUM($F$14:$F$26,$F$28:$F$33,$F$35:$F$36,$F$41))</f>
        <v>-533.82179022363027</v>
      </c>
      <c r="OFL88" s="294">
        <f>(OFL$87*$B101+SUM($F$8:$F$10)-((OFL$87*$B101+SUM($F$8:$F$10))/$F$11*$F$40)-($F$27*OFL$87/$D$7)-SUM($F$14:$F$26,$F$28:$F$33,$F$35:$F$36,$F$41))</f>
        <v>-533.82179022363027</v>
      </c>
      <c r="OFM88" s="294">
        <f>(OFM$87*$B101+SUM($F$8:$F$10)-((OFM$87*$B101+SUM($F$8:$F$10))/$F$11*$F$40)-($F$27*OFM$87/$D$7)-SUM($F$14:$F$26,$F$28:$F$33,$F$35:$F$36,$F$41))</f>
        <v>-533.82179022363027</v>
      </c>
      <c r="OFN88" s="294">
        <f>(OFN$87*$B101+SUM($F$8:$F$10)-((OFN$87*$B101+SUM($F$8:$F$10))/$F$11*$F$40)-($F$27*OFN$87/$D$7)-SUM($F$14:$F$26,$F$28:$F$33,$F$35:$F$36,$F$41))</f>
        <v>-533.82179022363027</v>
      </c>
      <c r="OFO88" s="294">
        <f>(OFO$87*$B101+SUM($F$8:$F$10)-((OFO$87*$B101+SUM($F$8:$F$10))/$F$11*$F$40)-($F$27*OFO$87/$D$7)-SUM($F$14:$F$26,$F$28:$F$33,$F$35:$F$36,$F$41))</f>
        <v>-533.82179022363027</v>
      </c>
      <c r="OFP88" s="294">
        <f>(OFP$87*$B101+SUM($F$8:$F$10)-((OFP$87*$B101+SUM($F$8:$F$10))/$F$11*$F$40)-($F$27*OFP$87/$D$7)-SUM($F$14:$F$26,$F$28:$F$33,$F$35:$F$36,$F$41))</f>
        <v>-533.82179022363027</v>
      </c>
      <c r="OFQ88" s="294">
        <f>(OFQ$87*$B101+SUM($F$8:$F$10)-((OFQ$87*$B101+SUM($F$8:$F$10))/$F$11*$F$40)-($F$27*OFQ$87/$D$7)-SUM($F$14:$F$26,$F$28:$F$33,$F$35:$F$36,$F$41))</f>
        <v>-533.82179022363027</v>
      </c>
      <c r="OFR88" s="294">
        <f>(OFR$87*$B101+SUM($F$8:$F$10)-((OFR$87*$B101+SUM($F$8:$F$10))/$F$11*$F$40)-($F$27*OFR$87/$D$7)-SUM($F$14:$F$26,$F$28:$F$33,$F$35:$F$36,$F$41))</f>
        <v>-533.82179022363027</v>
      </c>
      <c r="OFS88" s="294">
        <f>(OFS$87*$B101+SUM($F$8:$F$10)-((OFS$87*$B101+SUM($F$8:$F$10))/$F$11*$F$40)-($F$27*OFS$87/$D$7)-SUM($F$14:$F$26,$F$28:$F$33,$F$35:$F$36,$F$41))</f>
        <v>-533.82179022363027</v>
      </c>
      <c r="OFT88" s="294">
        <f>(OFT$87*$B101+SUM($F$8:$F$10)-((OFT$87*$B101+SUM($F$8:$F$10))/$F$11*$F$40)-($F$27*OFT$87/$D$7)-SUM($F$14:$F$26,$F$28:$F$33,$F$35:$F$36,$F$41))</f>
        <v>-533.82179022363027</v>
      </c>
      <c r="OFU88" s="294">
        <f>(OFU$87*$B101+SUM($F$8:$F$10)-((OFU$87*$B101+SUM($F$8:$F$10))/$F$11*$F$40)-($F$27*OFU$87/$D$7)-SUM($F$14:$F$26,$F$28:$F$33,$F$35:$F$36,$F$41))</f>
        <v>-533.82179022363027</v>
      </c>
      <c r="OFV88" s="294">
        <f>(OFV$87*$B101+SUM($F$8:$F$10)-((OFV$87*$B101+SUM($F$8:$F$10))/$F$11*$F$40)-($F$27*OFV$87/$D$7)-SUM($F$14:$F$26,$F$28:$F$33,$F$35:$F$36,$F$41))</f>
        <v>-533.82179022363027</v>
      </c>
      <c r="OFW88" s="294">
        <f>(OFW$87*$B101+SUM($F$8:$F$10)-((OFW$87*$B101+SUM($F$8:$F$10))/$F$11*$F$40)-($F$27*OFW$87/$D$7)-SUM($F$14:$F$26,$F$28:$F$33,$F$35:$F$36,$F$41))</f>
        <v>-533.82179022363027</v>
      </c>
      <c r="OFX88" s="294">
        <f>(OFX$87*$B101+SUM($F$8:$F$10)-((OFX$87*$B101+SUM($F$8:$F$10))/$F$11*$F$40)-($F$27*OFX$87/$D$7)-SUM($F$14:$F$26,$F$28:$F$33,$F$35:$F$36,$F$41))</f>
        <v>-533.82179022363027</v>
      </c>
      <c r="OFY88" s="294">
        <f>(OFY$87*$B101+SUM($F$8:$F$10)-((OFY$87*$B101+SUM($F$8:$F$10))/$F$11*$F$40)-($F$27*OFY$87/$D$7)-SUM($F$14:$F$26,$F$28:$F$33,$F$35:$F$36,$F$41))</f>
        <v>-533.82179022363027</v>
      </c>
      <c r="OFZ88" s="294">
        <f>(OFZ$87*$B101+SUM($F$8:$F$10)-((OFZ$87*$B101+SUM($F$8:$F$10))/$F$11*$F$40)-($F$27*OFZ$87/$D$7)-SUM($F$14:$F$26,$F$28:$F$33,$F$35:$F$36,$F$41))</f>
        <v>-533.82179022363027</v>
      </c>
      <c r="OGA88" s="294">
        <f>(OGA$87*$B101+SUM($F$8:$F$10)-((OGA$87*$B101+SUM($F$8:$F$10))/$F$11*$F$40)-($F$27*OGA$87/$D$7)-SUM($F$14:$F$26,$F$28:$F$33,$F$35:$F$36,$F$41))</f>
        <v>-533.82179022363027</v>
      </c>
      <c r="OGB88" s="294">
        <f>(OGB$87*$B101+SUM($F$8:$F$10)-((OGB$87*$B101+SUM($F$8:$F$10))/$F$11*$F$40)-($F$27*OGB$87/$D$7)-SUM($F$14:$F$26,$F$28:$F$33,$F$35:$F$36,$F$41))</f>
        <v>-533.82179022363027</v>
      </c>
      <c r="OGC88" s="294">
        <f>(OGC$87*$B101+SUM($F$8:$F$10)-((OGC$87*$B101+SUM($F$8:$F$10))/$F$11*$F$40)-($F$27*OGC$87/$D$7)-SUM($F$14:$F$26,$F$28:$F$33,$F$35:$F$36,$F$41))</f>
        <v>-533.82179022363027</v>
      </c>
      <c r="OGD88" s="294">
        <f>(OGD$87*$B101+SUM($F$8:$F$10)-((OGD$87*$B101+SUM($F$8:$F$10))/$F$11*$F$40)-($F$27*OGD$87/$D$7)-SUM($F$14:$F$26,$F$28:$F$33,$F$35:$F$36,$F$41))</f>
        <v>-533.82179022363027</v>
      </c>
      <c r="OGE88" s="294">
        <f>(OGE$87*$B101+SUM($F$8:$F$10)-((OGE$87*$B101+SUM($F$8:$F$10))/$F$11*$F$40)-($F$27*OGE$87/$D$7)-SUM($F$14:$F$26,$F$28:$F$33,$F$35:$F$36,$F$41))</f>
        <v>-533.82179022363027</v>
      </c>
      <c r="OGF88" s="294">
        <f>(OGF$87*$B101+SUM($F$8:$F$10)-((OGF$87*$B101+SUM($F$8:$F$10))/$F$11*$F$40)-($F$27*OGF$87/$D$7)-SUM($F$14:$F$26,$F$28:$F$33,$F$35:$F$36,$F$41))</f>
        <v>-533.82179022363027</v>
      </c>
      <c r="OGG88" s="294">
        <f>(OGG$87*$B101+SUM($F$8:$F$10)-((OGG$87*$B101+SUM($F$8:$F$10))/$F$11*$F$40)-($F$27*OGG$87/$D$7)-SUM($F$14:$F$26,$F$28:$F$33,$F$35:$F$36,$F$41))</f>
        <v>-533.82179022363027</v>
      </c>
      <c r="OGH88" s="294">
        <f>(OGH$87*$B101+SUM($F$8:$F$10)-((OGH$87*$B101+SUM($F$8:$F$10))/$F$11*$F$40)-($F$27*OGH$87/$D$7)-SUM($F$14:$F$26,$F$28:$F$33,$F$35:$F$36,$F$41))</f>
        <v>-533.82179022363027</v>
      </c>
      <c r="OGI88" s="294">
        <f>(OGI$87*$B101+SUM($F$8:$F$10)-((OGI$87*$B101+SUM($F$8:$F$10))/$F$11*$F$40)-($F$27*OGI$87/$D$7)-SUM($F$14:$F$26,$F$28:$F$33,$F$35:$F$36,$F$41))</f>
        <v>-533.82179022363027</v>
      </c>
      <c r="OGJ88" s="294">
        <f>(OGJ$87*$B101+SUM($F$8:$F$10)-((OGJ$87*$B101+SUM($F$8:$F$10))/$F$11*$F$40)-($F$27*OGJ$87/$D$7)-SUM($F$14:$F$26,$F$28:$F$33,$F$35:$F$36,$F$41))</f>
        <v>-533.82179022363027</v>
      </c>
      <c r="OGK88" s="294">
        <f>(OGK$87*$B101+SUM($F$8:$F$10)-((OGK$87*$B101+SUM($F$8:$F$10))/$F$11*$F$40)-($F$27*OGK$87/$D$7)-SUM($F$14:$F$26,$F$28:$F$33,$F$35:$F$36,$F$41))</f>
        <v>-533.82179022363027</v>
      </c>
      <c r="OGL88" s="294">
        <f>(OGL$87*$B101+SUM($F$8:$F$10)-((OGL$87*$B101+SUM($F$8:$F$10))/$F$11*$F$40)-($F$27*OGL$87/$D$7)-SUM($F$14:$F$26,$F$28:$F$33,$F$35:$F$36,$F$41))</f>
        <v>-533.82179022363027</v>
      </c>
      <c r="OGM88" s="294">
        <f>(OGM$87*$B101+SUM($F$8:$F$10)-((OGM$87*$B101+SUM($F$8:$F$10))/$F$11*$F$40)-($F$27*OGM$87/$D$7)-SUM($F$14:$F$26,$F$28:$F$33,$F$35:$F$36,$F$41))</f>
        <v>-533.82179022363027</v>
      </c>
      <c r="OGN88" s="294">
        <f>(OGN$87*$B101+SUM($F$8:$F$10)-((OGN$87*$B101+SUM($F$8:$F$10))/$F$11*$F$40)-($F$27*OGN$87/$D$7)-SUM($F$14:$F$26,$F$28:$F$33,$F$35:$F$36,$F$41))</f>
        <v>-533.82179022363027</v>
      </c>
      <c r="OGO88" s="294">
        <f>(OGO$87*$B101+SUM($F$8:$F$10)-((OGO$87*$B101+SUM($F$8:$F$10))/$F$11*$F$40)-($F$27*OGO$87/$D$7)-SUM($F$14:$F$26,$F$28:$F$33,$F$35:$F$36,$F$41))</f>
        <v>-533.82179022363027</v>
      </c>
      <c r="OGP88" s="294">
        <f>(OGP$87*$B101+SUM($F$8:$F$10)-((OGP$87*$B101+SUM($F$8:$F$10))/$F$11*$F$40)-($F$27*OGP$87/$D$7)-SUM($F$14:$F$26,$F$28:$F$33,$F$35:$F$36,$F$41))</f>
        <v>-533.82179022363027</v>
      </c>
      <c r="OGQ88" s="294">
        <f>(OGQ$87*$B101+SUM($F$8:$F$10)-((OGQ$87*$B101+SUM($F$8:$F$10))/$F$11*$F$40)-($F$27*OGQ$87/$D$7)-SUM($F$14:$F$26,$F$28:$F$33,$F$35:$F$36,$F$41))</f>
        <v>-533.82179022363027</v>
      </c>
      <c r="OGR88" s="294">
        <f>(OGR$87*$B101+SUM($F$8:$F$10)-((OGR$87*$B101+SUM($F$8:$F$10))/$F$11*$F$40)-($F$27*OGR$87/$D$7)-SUM($F$14:$F$26,$F$28:$F$33,$F$35:$F$36,$F$41))</f>
        <v>-533.82179022363027</v>
      </c>
      <c r="OGS88" s="294">
        <f>(OGS$87*$B101+SUM($F$8:$F$10)-((OGS$87*$B101+SUM($F$8:$F$10))/$F$11*$F$40)-($F$27*OGS$87/$D$7)-SUM($F$14:$F$26,$F$28:$F$33,$F$35:$F$36,$F$41))</f>
        <v>-533.82179022363027</v>
      </c>
      <c r="OGT88" s="294">
        <f>(OGT$87*$B101+SUM($F$8:$F$10)-((OGT$87*$B101+SUM($F$8:$F$10))/$F$11*$F$40)-($F$27*OGT$87/$D$7)-SUM($F$14:$F$26,$F$28:$F$33,$F$35:$F$36,$F$41))</f>
        <v>-533.82179022363027</v>
      </c>
      <c r="OGU88" s="294">
        <f>(OGU$87*$B101+SUM($F$8:$F$10)-((OGU$87*$B101+SUM($F$8:$F$10))/$F$11*$F$40)-($F$27*OGU$87/$D$7)-SUM($F$14:$F$26,$F$28:$F$33,$F$35:$F$36,$F$41))</f>
        <v>-533.82179022363027</v>
      </c>
      <c r="OGV88" s="294">
        <f>(OGV$87*$B101+SUM($F$8:$F$10)-((OGV$87*$B101+SUM($F$8:$F$10))/$F$11*$F$40)-($F$27*OGV$87/$D$7)-SUM($F$14:$F$26,$F$28:$F$33,$F$35:$F$36,$F$41))</f>
        <v>-533.82179022363027</v>
      </c>
      <c r="OGW88" s="294">
        <f>(OGW$87*$B101+SUM($F$8:$F$10)-((OGW$87*$B101+SUM($F$8:$F$10))/$F$11*$F$40)-($F$27*OGW$87/$D$7)-SUM($F$14:$F$26,$F$28:$F$33,$F$35:$F$36,$F$41))</f>
        <v>-533.82179022363027</v>
      </c>
      <c r="OGX88" s="294">
        <f>(OGX$87*$B101+SUM($F$8:$F$10)-((OGX$87*$B101+SUM($F$8:$F$10))/$F$11*$F$40)-($F$27*OGX$87/$D$7)-SUM($F$14:$F$26,$F$28:$F$33,$F$35:$F$36,$F$41))</f>
        <v>-533.82179022363027</v>
      </c>
      <c r="OGY88" s="294">
        <f>(OGY$87*$B101+SUM($F$8:$F$10)-((OGY$87*$B101+SUM($F$8:$F$10))/$F$11*$F$40)-($F$27*OGY$87/$D$7)-SUM($F$14:$F$26,$F$28:$F$33,$F$35:$F$36,$F$41))</f>
        <v>-533.82179022363027</v>
      </c>
      <c r="OGZ88" s="294">
        <f>(OGZ$87*$B101+SUM($F$8:$F$10)-((OGZ$87*$B101+SUM($F$8:$F$10))/$F$11*$F$40)-($F$27*OGZ$87/$D$7)-SUM($F$14:$F$26,$F$28:$F$33,$F$35:$F$36,$F$41))</f>
        <v>-533.82179022363027</v>
      </c>
      <c r="OHA88" s="294">
        <f>(OHA$87*$B101+SUM($F$8:$F$10)-((OHA$87*$B101+SUM($F$8:$F$10))/$F$11*$F$40)-($F$27*OHA$87/$D$7)-SUM($F$14:$F$26,$F$28:$F$33,$F$35:$F$36,$F$41))</f>
        <v>-533.82179022363027</v>
      </c>
      <c r="OHB88" s="294">
        <f>(OHB$87*$B101+SUM($F$8:$F$10)-((OHB$87*$B101+SUM($F$8:$F$10))/$F$11*$F$40)-($F$27*OHB$87/$D$7)-SUM($F$14:$F$26,$F$28:$F$33,$F$35:$F$36,$F$41))</f>
        <v>-533.82179022363027</v>
      </c>
      <c r="OHC88" s="294">
        <f>(OHC$87*$B101+SUM($F$8:$F$10)-((OHC$87*$B101+SUM($F$8:$F$10))/$F$11*$F$40)-($F$27*OHC$87/$D$7)-SUM($F$14:$F$26,$F$28:$F$33,$F$35:$F$36,$F$41))</f>
        <v>-533.82179022363027</v>
      </c>
      <c r="OHD88" s="294">
        <f>(OHD$87*$B101+SUM($F$8:$F$10)-((OHD$87*$B101+SUM($F$8:$F$10))/$F$11*$F$40)-($F$27*OHD$87/$D$7)-SUM($F$14:$F$26,$F$28:$F$33,$F$35:$F$36,$F$41))</f>
        <v>-533.82179022363027</v>
      </c>
      <c r="OHE88" s="294">
        <f>(OHE$87*$B101+SUM($F$8:$F$10)-((OHE$87*$B101+SUM($F$8:$F$10))/$F$11*$F$40)-($F$27*OHE$87/$D$7)-SUM($F$14:$F$26,$F$28:$F$33,$F$35:$F$36,$F$41))</f>
        <v>-533.82179022363027</v>
      </c>
      <c r="OHF88" s="294">
        <f>(OHF$87*$B101+SUM($F$8:$F$10)-((OHF$87*$B101+SUM($F$8:$F$10))/$F$11*$F$40)-($F$27*OHF$87/$D$7)-SUM($F$14:$F$26,$F$28:$F$33,$F$35:$F$36,$F$41))</f>
        <v>-533.82179022363027</v>
      </c>
      <c r="OHG88" s="294">
        <f>(OHG$87*$B101+SUM($F$8:$F$10)-((OHG$87*$B101+SUM($F$8:$F$10))/$F$11*$F$40)-($F$27*OHG$87/$D$7)-SUM($F$14:$F$26,$F$28:$F$33,$F$35:$F$36,$F$41))</f>
        <v>-533.82179022363027</v>
      </c>
      <c r="OHH88" s="294">
        <f>(OHH$87*$B101+SUM($F$8:$F$10)-((OHH$87*$B101+SUM($F$8:$F$10))/$F$11*$F$40)-($F$27*OHH$87/$D$7)-SUM($F$14:$F$26,$F$28:$F$33,$F$35:$F$36,$F$41))</f>
        <v>-533.82179022363027</v>
      </c>
      <c r="OHI88" s="294">
        <f>(OHI$87*$B101+SUM($F$8:$F$10)-((OHI$87*$B101+SUM($F$8:$F$10))/$F$11*$F$40)-($F$27*OHI$87/$D$7)-SUM($F$14:$F$26,$F$28:$F$33,$F$35:$F$36,$F$41))</f>
        <v>-533.82179022363027</v>
      </c>
      <c r="OHJ88" s="294">
        <f>(OHJ$87*$B101+SUM($F$8:$F$10)-((OHJ$87*$B101+SUM($F$8:$F$10))/$F$11*$F$40)-($F$27*OHJ$87/$D$7)-SUM($F$14:$F$26,$F$28:$F$33,$F$35:$F$36,$F$41))</f>
        <v>-533.82179022363027</v>
      </c>
      <c r="OHK88" s="294">
        <f>(OHK$87*$B101+SUM($F$8:$F$10)-((OHK$87*$B101+SUM($F$8:$F$10))/$F$11*$F$40)-($F$27*OHK$87/$D$7)-SUM($F$14:$F$26,$F$28:$F$33,$F$35:$F$36,$F$41))</f>
        <v>-533.82179022363027</v>
      </c>
      <c r="OHL88" s="294">
        <f>(OHL$87*$B101+SUM($F$8:$F$10)-((OHL$87*$B101+SUM($F$8:$F$10))/$F$11*$F$40)-($F$27*OHL$87/$D$7)-SUM($F$14:$F$26,$F$28:$F$33,$F$35:$F$36,$F$41))</f>
        <v>-533.82179022363027</v>
      </c>
      <c r="OHM88" s="294">
        <f>(OHM$87*$B101+SUM($F$8:$F$10)-((OHM$87*$B101+SUM($F$8:$F$10))/$F$11*$F$40)-($F$27*OHM$87/$D$7)-SUM($F$14:$F$26,$F$28:$F$33,$F$35:$F$36,$F$41))</f>
        <v>-533.82179022363027</v>
      </c>
      <c r="OHN88" s="294">
        <f>(OHN$87*$B101+SUM($F$8:$F$10)-((OHN$87*$B101+SUM($F$8:$F$10))/$F$11*$F$40)-($F$27*OHN$87/$D$7)-SUM($F$14:$F$26,$F$28:$F$33,$F$35:$F$36,$F$41))</f>
        <v>-533.82179022363027</v>
      </c>
      <c r="OHO88" s="294">
        <f>(OHO$87*$B101+SUM($F$8:$F$10)-((OHO$87*$B101+SUM($F$8:$F$10))/$F$11*$F$40)-($F$27*OHO$87/$D$7)-SUM($F$14:$F$26,$F$28:$F$33,$F$35:$F$36,$F$41))</f>
        <v>-533.82179022363027</v>
      </c>
      <c r="OHP88" s="294">
        <f>(OHP$87*$B101+SUM($F$8:$F$10)-((OHP$87*$B101+SUM($F$8:$F$10))/$F$11*$F$40)-($F$27*OHP$87/$D$7)-SUM($F$14:$F$26,$F$28:$F$33,$F$35:$F$36,$F$41))</f>
        <v>-533.82179022363027</v>
      </c>
      <c r="OHQ88" s="294">
        <f>(OHQ$87*$B101+SUM($F$8:$F$10)-((OHQ$87*$B101+SUM($F$8:$F$10))/$F$11*$F$40)-($F$27*OHQ$87/$D$7)-SUM($F$14:$F$26,$F$28:$F$33,$F$35:$F$36,$F$41))</f>
        <v>-533.82179022363027</v>
      </c>
      <c r="OHR88" s="294">
        <f>(OHR$87*$B101+SUM($F$8:$F$10)-((OHR$87*$B101+SUM($F$8:$F$10))/$F$11*$F$40)-($F$27*OHR$87/$D$7)-SUM($F$14:$F$26,$F$28:$F$33,$F$35:$F$36,$F$41))</f>
        <v>-533.82179022363027</v>
      </c>
      <c r="OHS88" s="294">
        <f>(OHS$87*$B101+SUM($F$8:$F$10)-((OHS$87*$B101+SUM($F$8:$F$10))/$F$11*$F$40)-($F$27*OHS$87/$D$7)-SUM($F$14:$F$26,$F$28:$F$33,$F$35:$F$36,$F$41))</f>
        <v>-533.82179022363027</v>
      </c>
      <c r="OHT88" s="294">
        <f>(OHT$87*$B101+SUM($F$8:$F$10)-((OHT$87*$B101+SUM($F$8:$F$10))/$F$11*$F$40)-($F$27*OHT$87/$D$7)-SUM($F$14:$F$26,$F$28:$F$33,$F$35:$F$36,$F$41))</f>
        <v>-533.82179022363027</v>
      </c>
      <c r="OHU88" s="294">
        <f>(OHU$87*$B101+SUM($F$8:$F$10)-((OHU$87*$B101+SUM($F$8:$F$10))/$F$11*$F$40)-($F$27*OHU$87/$D$7)-SUM($F$14:$F$26,$F$28:$F$33,$F$35:$F$36,$F$41))</f>
        <v>-533.82179022363027</v>
      </c>
      <c r="OHV88" s="294">
        <f>(OHV$87*$B101+SUM($F$8:$F$10)-((OHV$87*$B101+SUM($F$8:$F$10))/$F$11*$F$40)-($F$27*OHV$87/$D$7)-SUM($F$14:$F$26,$F$28:$F$33,$F$35:$F$36,$F$41))</f>
        <v>-533.82179022363027</v>
      </c>
      <c r="OHW88" s="294">
        <f>(OHW$87*$B101+SUM($F$8:$F$10)-((OHW$87*$B101+SUM($F$8:$F$10))/$F$11*$F$40)-($F$27*OHW$87/$D$7)-SUM($F$14:$F$26,$F$28:$F$33,$F$35:$F$36,$F$41))</f>
        <v>-533.82179022363027</v>
      </c>
      <c r="OHX88" s="294">
        <f>(OHX$87*$B101+SUM($F$8:$F$10)-((OHX$87*$B101+SUM($F$8:$F$10))/$F$11*$F$40)-($F$27*OHX$87/$D$7)-SUM($F$14:$F$26,$F$28:$F$33,$F$35:$F$36,$F$41))</f>
        <v>-533.82179022363027</v>
      </c>
      <c r="OHY88" s="294">
        <f>(OHY$87*$B101+SUM($F$8:$F$10)-((OHY$87*$B101+SUM($F$8:$F$10))/$F$11*$F$40)-($F$27*OHY$87/$D$7)-SUM($F$14:$F$26,$F$28:$F$33,$F$35:$F$36,$F$41))</f>
        <v>-533.82179022363027</v>
      </c>
      <c r="OHZ88" s="294">
        <f>(OHZ$87*$B101+SUM($F$8:$F$10)-((OHZ$87*$B101+SUM($F$8:$F$10))/$F$11*$F$40)-($F$27*OHZ$87/$D$7)-SUM($F$14:$F$26,$F$28:$F$33,$F$35:$F$36,$F$41))</f>
        <v>-533.82179022363027</v>
      </c>
      <c r="OIA88" s="294">
        <f>(OIA$87*$B101+SUM($F$8:$F$10)-((OIA$87*$B101+SUM($F$8:$F$10))/$F$11*$F$40)-($F$27*OIA$87/$D$7)-SUM($F$14:$F$26,$F$28:$F$33,$F$35:$F$36,$F$41))</f>
        <v>-533.82179022363027</v>
      </c>
      <c r="OIB88" s="294">
        <f>(OIB$87*$B101+SUM($F$8:$F$10)-((OIB$87*$B101+SUM($F$8:$F$10))/$F$11*$F$40)-($F$27*OIB$87/$D$7)-SUM($F$14:$F$26,$F$28:$F$33,$F$35:$F$36,$F$41))</f>
        <v>-533.82179022363027</v>
      </c>
      <c r="OIC88" s="294">
        <f>(OIC$87*$B101+SUM($F$8:$F$10)-((OIC$87*$B101+SUM($F$8:$F$10))/$F$11*$F$40)-($F$27*OIC$87/$D$7)-SUM($F$14:$F$26,$F$28:$F$33,$F$35:$F$36,$F$41))</f>
        <v>-533.82179022363027</v>
      </c>
      <c r="OID88" s="294">
        <f>(OID$87*$B101+SUM($F$8:$F$10)-((OID$87*$B101+SUM($F$8:$F$10))/$F$11*$F$40)-($F$27*OID$87/$D$7)-SUM($F$14:$F$26,$F$28:$F$33,$F$35:$F$36,$F$41))</f>
        <v>-533.82179022363027</v>
      </c>
      <c r="OIE88" s="294">
        <f>(OIE$87*$B101+SUM($F$8:$F$10)-((OIE$87*$B101+SUM($F$8:$F$10))/$F$11*$F$40)-($F$27*OIE$87/$D$7)-SUM($F$14:$F$26,$F$28:$F$33,$F$35:$F$36,$F$41))</f>
        <v>-533.82179022363027</v>
      </c>
      <c r="OIF88" s="294">
        <f>(OIF$87*$B101+SUM($F$8:$F$10)-((OIF$87*$B101+SUM($F$8:$F$10))/$F$11*$F$40)-($F$27*OIF$87/$D$7)-SUM($F$14:$F$26,$F$28:$F$33,$F$35:$F$36,$F$41))</f>
        <v>-533.82179022363027</v>
      </c>
      <c r="OIG88" s="294">
        <f>(OIG$87*$B101+SUM($F$8:$F$10)-((OIG$87*$B101+SUM($F$8:$F$10))/$F$11*$F$40)-($F$27*OIG$87/$D$7)-SUM($F$14:$F$26,$F$28:$F$33,$F$35:$F$36,$F$41))</f>
        <v>-533.82179022363027</v>
      </c>
      <c r="OIH88" s="294">
        <f>(OIH$87*$B101+SUM($F$8:$F$10)-((OIH$87*$B101+SUM($F$8:$F$10))/$F$11*$F$40)-($F$27*OIH$87/$D$7)-SUM($F$14:$F$26,$F$28:$F$33,$F$35:$F$36,$F$41))</f>
        <v>-533.82179022363027</v>
      </c>
      <c r="OII88" s="294">
        <f>(OII$87*$B101+SUM($F$8:$F$10)-((OII$87*$B101+SUM($F$8:$F$10))/$F$11*$F$40)-($F$27*OII$87/$D$7)-SUM($F$14:$F$26,$F$28:$F$33,$F$35:$F$36,$F$41))</f>
        <v>-533.82179022363027</v>
      </c>
      <c r="OIJ88" s="294">
        <f>(OIJ$87*$B101+SUM($F$8:$F$10)-((OIJ$87*$B101+SUM($F$8:$F$10))/$F$11*$F$40)-($F$27*OIJ$87/$D$7)-SUM($F$14:$F$26,$F$28:$F$33,$F$35:$F$36,$F$41))</f>
        <v>-533.82179022363027</v>
      </c>
      <c r="OIK88" s="294">
        <f>(OIK$87*$B101+SUM($F$8:$F$10)-((OIK$87*$B101+SUM($F$8:$F$10))/$F$11*$F$40)-($F$27*OIK$87/$D$7)-SUM($F$14:$F$26,$F$28:$F$33,$F$35:$F$36,$F$41))</f>
        <v>-533.82179022363027</v>
      </c>
      <c r="OIL88" s="294">
        <f>(OIL$87*$B101+SUM($F$8:$F$10)-((OIL$87*$B101+SUM($F$8:$F$10))/$F$11*$F$40)-($F$27*OIL$87/$D$7)-SUM($F$14:$F$26,$F$28:$F$33,$F$35:$F$36,$F$41))</f>
        <v>-533.82179022363027</v>
      </c>
      <c r="OIM88" s="294">
        <f>(OIM$87*$B101+SUM($F$8:$F$10)-((OIM$87*$B101+SUM($F$8:$F$10))/$F$11*$F$40)-($F$27*OIM$87/$D$7)-SUM($F$14:$F$26,$F$28:$F$33,$F$35:$F$36,$F$41))</f>
        <v>-533.82179022363027</v>
      </c>
      <c r="OIN88" s="294">
        <f>(OIN$87*$B101+SUM($F$8:$F$10)-((OIN$87*$B101+SUM($F$8:$F$10))/$F$11*$F$40)-($F$27*OIN$87/$D$7)-SUM($F$14:$F$26,$F$28:$F$33,$F$35:$F$36,$F$41))</f>
        <v>-533.82179022363027</v>
      </c>
      <c r="OIO88" s="294">
        <f>(OIO$87*$B101+SUM($F$8:$F$10)-((OIO$87*$B101+SUM($F$8:$F$10))/$F$11*$F$40)-($F$27*OIO$87/$D$7)-SUM($F$14:$F$26,$F$28:$F$33,$F$35:$F$36,$F$41))</f>
        <v>-533.82179022363027</v>
      </c>
      <c r="OIP88" s="294">
        <f>(OIP$87*$B101+SUM($F$8:$F$10)-((OIP$87*$B101+SUM($F$8:$F$10))/$F$11*$F$40)-($F$27*OIP$87/$D$7)-SUM($F$14:$F$26,$F$28:$F$33,$F$35:$F$36,$F$41))</f>
        <v>-533.82179022363027</v>
      </c>
      <c r="OIQ88" s="294">
        <f>(OIQ$87*$B101+SUM($F$8:$F$10)-((OIQ$87*$B101+SUM($F$8:$F$10))/$F$11*$F$40)-($F$27*OIQ$87/$D$7)-SUM($F$14:$F$26,$F$28:$F$33,$F$35:$F$36,$F$41))</f>
        <v>-533.82179022363027</v>
      </c>
      <c r="OIR88" s="294">
        <f>(OIR$87*$B101+SUM($F$8:$F$10)-((OIR$87*$B101+SUM($F$8:$F$10))/$F$11*$F$40)-($F$27*OIR$87/$D$7)-SUM($F$14:$F$26,$F$28:$F$33,$F$35:$F$36,$F$41))</f>
        <v>-533.82179022363027</v>
      </c>
      <c r="OIS88" s="294">
        <f>(OIS$87*$B101+SUM($F$8:$F$10)-((OIS$87*$B101+SUM($F$8:$F$10))/$F$11*$F$40)-($F$27*OIS$87/$D$7)-SUM($F$14:$F$26,$F$28:$F$33,$F$35:$F$36,$F$41))</f>
        <v>-533.82179022363027</v>
      </c>
      <c r="OIT88" s="294">
        <f>(OIT$87*$B101+SUM($F$8:$F$10)-((OIT$87*$B101+SUM($F$8:$F$10))/$F$11*$F$40)-($F$27*OIT$87/$D$7)-SUM($F$14:$F$26,$F$28:$F$33,$F$35:$F$36,$F$41))</f>
        <v>-533.82179022363027</v>
      </c>
      <c r="OIU88" s="294">
        <f>(OIU$87*$B101+SUM($F$8:$F$10)-((OIU$87*$B101+SUM($F$8:$F$10))/$F$11*$F$40)-($F$27*OIU$87/$D$7)-SUM($F$14:$F$26,$F$28:$F$33,$F$35:$F$36,$F$41))</f>
        <v>-533.82179022363027</v>
      </c>
      <c r="OIV88" s="294">
        <f>(OIV$87*$B101+SUM($F$8:$F$10)-((OIV$87*$B101+SUM($F$8:$F$10))/$F$11*$F$40)-($F$27*OIV$87/$D$7)-SUM($F$14:$F$26,$F$28:$F$33,$F$35:$F$36,$F$41))</f>
        <v>-533.82179022363027</v>
      </c>
      <c r="OIW88" s="294">
        <f>(OIW$87*$B101+SUM($F$8:$F$10)-((OIW$87*$B101+SUM($F$8:$F$10))/$F$11*$F$40)-($F$27*OIW$87/$D$7)-SUM($F$14:$F$26,$F$28:$F$33,$F$35:$F$36,$F$41))</f>
        <v>-533.82179022363027</v>
      </c>
      <c r="OIX88" s="294">
        <f>(OIX$87*$B101+SUM($F$8:$F$10)-((OIX$87*$B101+SUM($F$8:$F$10))/$F$11*$F$40)-($F$27*OIX$87/$D$7)-SUM($F$14:$F$26,$F$28:$F$33,$F$35:$F$36,$F$41))</f>
        <v>-533.82179022363027</v>
      </c>
      <c r="OIY88" s="294">
        <f>(OIY$87*$B101+SUM($F$8:$F$10)-((OIY$87*$B101+SUM($F$8:$F$10))/$F$11*$F$40)-($F$27*OIY$87/$D$7)-SUM($F$14:$F$26,$F$28:$F$33,$F$35:$F$36,$F$41))</f>
        <v>-533.82179022363027</v>
      </c>
      <c r="OIZ88" s="294">
        <f>(OIZ$87*$B101+SUM($F$8:$F$10)-((OIZ$87*$B101+SUM($F$8:$F$10))/$F$11*$F$40)-($F$27*OIZ$87/$D$7)-SUM($F$14:$F$26,$F$28:$F$33,$F$35:$F$36,$F$41))</f>
        <v>-533.82179022363027</v>
      </c>
      <c r="OJA88" s="294">
        <f>(OJA$87*$B101+SUM($F$8:$F$10)-((OJA$87*$B101+SUM($F$8:$F$10))/$F$11*$F$40)-($F$27*OJA$87/$D$7)-SUM($F$14:$F$26,$F$28:$F$33,$F$35:$F$36,$F$41))</f>
        <v>-533.82179022363027</v>
      </c>
      <c r="OJB88" s="294">
        <f>(OJB$87*$B101+SUM($F$8:$F$10)-((OJB$87*$B101+SUM($F$8:$F$10))/$F$11*$F$40)-($F$27*OJB$87/$D$7)-SUM($F$14:$F$26,$F$28:$F$33,$F$35:$F$36,$F$41))</f>
        <v>-533.82179022363027</v>
      </c>
      <c r="OJC88" s="294">
        <f>(OJC$87*$B101+SUM($F$8:$F$10)-((OJC$87*$B101+SUM($F$8:$F$10))/$F$11*$F$40)-($F$27*OJC$87/$D$7)-SUM($F$14:$F$26,$F$28:$F$33,$F$35:$F$36,$F$41))</f>
        <v>-533.82179022363027</v>
      </c>
      <c r="OJD88" s="294">
        <f>(OJD$87*$B101+SUM($F$8:$F$10)-((OJD$87*$B101+SUM($F$8:$F$10))/$F$11*$F$40)-($F$27*OJD$87/$D$7)-SUM($F$14:$F$26,$F$28:$F$33,$F$35:$F$36,$F$41))</f>
        <v>-533.82179022363027</v>
      </c>
      <c r="OJE88" s="294">
        <f>(OJE$87*$B101+SUM($F$8:$F$10)-((OJE$87*$B101+SUM($F$8:$F$10))/$F$11*$F$40)-($F$27*OJE$87/$D$7)-SUM($F$14:$F$26,$F$28:$F$33,$F$35:$F$36,$F$41))</f>
        <v>-533.82179022363027</v>
      </c>
      <c r="OJF88" s="294">
        <f>(OJF$87*$B101+SUM($F$8:$F$10)-((OJF$87*$B101+SUM($F$8:$F$10))/$F$11*$F$40)-($F$27*OJF$87/$D$7)-SUM($F$14:$F$26,$F$28:$F$33,$F$35:$F$36,$F$41))</f>
        <v>-533.82179022363027</v>
      </c>
      <c r="OJG88" s="294">
        <f>(OJG$87*$B101+SUM($F$8:$F$10)-((OJG$87*$B101+SUM($F$8:$F$10))/$F$11*$F$40)-($F$27*OJG$87/$D$7)-SUM($F$14:$F$26,$F$28:$F$33,$F$35:$F$36,$F$41))</f>
        <v>-533.82179022363027</v>
      </c>
      <c r="OJH88" s="294">
        <f>(OJH$87*$B101+SUM($F$8:$F$10)-((OJH$87*$B101+SUM($F$8:$F$10))/$F$11*$F$40)-($F$27*OJH$87/$D$7)-SUM($F$14:$F$26,$F$28:$F$33,$F$35:$F$36,$F$41))</f>
        <v>-533.82179022363027</v>
      </c>
      <c r="OJI88" s="294">
        <f>(OJI$87*$B101+SUM($F$8:$F$10)-((OJI$87*$B101+SUM($F$8:$F$10))/$F$11*$F$40)-($F$27*OJI$87/$D$7)-SUM($F$14:$F$26,$F$28:$F$33,$F$35:$F$36,$F$41))</f>
        <v>-533.82179022363027</v>
      </c>
      <c r="OJJ88" s="294">
        <f>(OJJ$87*$B101+SUM($F$8:$F$10)-((OJJ$87*$B101+SUM($F$8:$F$10))/$F$11*$F$40)-($F$27*OJJ$87/$D$7)-SUM($F$14:$F$26,$F$28:$F$33,$F$35:$F$36,$F$41))</f>
        <v>-533.82179022363027</v>
      </c>
      <c r="OJK88" s="294">
        <f>(OJK$87*$B101+SUM($F$8:$F$10)-((OJK$87*$B101+SUM($F$8:$F$10))/$F$11*$F$40)-($F$27*OJK$87/$D$7)-SUM($F$14:$F$26,$F$28:$F$33,$F$35:$F$36,$F$41))</f>
        <v>-533.82179022363027</v>
      </c>
      <c r="OJL88" s="294">
        <f>(OJL$87*$B101+SUM($F$8:$F$10)-((OJL$87*$B101+SUM($F$8:$F$10))/$F$11*$F$40)-($F$27*OJL$87/$D$7)-SUM($F$14:$F$26,$F$28:$F$33,$F$35:$F$36,$F$41))</f>
        <v>-533.82179022363027</v>
      </c>
      <c r="OJM88" s="294">
        <f>(OJM$87*$B101+SUM($F$8:$F$10)-((OJM$87*$B101+SUM($F$8:$F$10))/$F$11*$F$40)-($F$27*OJM$87/$D$7)-SUM($F$14:$F$26,$F$28:$F$33,$F$35:$F$36,$F$41))</f>
        <v>-533.82179022363027</v>
      </c>
      <c r="OJN88" s="294">
        <f>(OJN$87*$B101+SUM($F$8:$F$10)-((OJN$87*$B101+SUM($F$8:$F$10))/$F$11*$F$40)-($F$27*OJN$87/$D$7)-SUM($F$14:$F$26,$F$28:$F$33,$F$35:$F$36,$F$41))</f>
        <v>-533.82179022363027</v>
      </c>
      <c r="OJO88" s="294">
        <f>(OJO$87*$B101+SUM($F$8:$F$10)-((OJO$87*$B101+SUM($F$8:$F$10))/$F$11*$F$40)-($F$27*OJO$87/$D$7)-SUM($F$14:$F$26,$F$28:$F$33,$F$35:$F$36,$F$41))</f>
        <v>-533.82179022363027</v>
      </c>
      <c r="OJP88" s="294">
        <f>(OJP$87*$B101+SUM($F$8:$F$10)-((OJP$87*$B101+SUM($F$8:$F$10))/$F$11*$F$40)-($F$27*OJP$87/$D$7)-SUM($F$14:$F$26,$F$28:$F$33,$F$35:$F$36,$F$41))</f>
        <v>-533.82179022363027</v>
      </c>
      <c r="OJQ88" s="294">
        <f>(OJQ$87*$B101+SUM($F$8:$F$10)-((OJQ$87*$B101+SUM($F$8:$F$10))/$F$11*$F$40)-($F$27*OJQ$87/$D$7)-SUM($F$14:$F$26,$F$28:$F$33,$F$35:$F$36,$F$41))</f>
        <v>-533.82179022363027</v>
      </c>
      <c r="OJR88" s="294">
        <f>(OJR$87*$B101+SUM($F$8:$F$10)-((OJR$87*$B101+SUM($F$8:$F$10))/$F$11*$F$40)-($F$27*OJR$87/$D$7)-SUM($F$14:$F$26,$F$28:$F$33,$F$35:$F$36,$F$41))</f>
        <v>-533.82179022363027</v>
      </c>
      <c r="OJS88" s="294">
        <f>(OJS$87*$B101+SUM($F$8:$F$10)-((OJS$87*$B101+SUM($F$8:$F$10))/$F$11*$F$40)-($F$27*OJS$87/$D$7)-SUM($F$14:$F$26,$F$28:$F$33,$F$35:$F$36,$F$41))</f>
        <v>-533.82179022363027</v>
      </c>
      <c r="OJT88" s="294">
        <f>(OJT$87*$B101+SUM($F$8:$F$10)-((OJT$87*$B101+SUM($F$8:$F$10))/$F$11*$F$40)-($F$27*OJT$87/$D$7)-SUM($F$14:$F$26,$F$28:$F$33,$F$35:$F$36,$F$41))</f>
        <v>-533.82179022363027</v>
      </c>
      <c r="OJU88" s="294">
        <f>(OJU$87*$B101+SUM($F$8:$F$10)-((OJU$87*$B101+SUM($F$8:$F$10))/$F$11*$F$40)-($F$27*OJU$87/$D$7)-SUM($F$14:$F$26,$F$28:$F$33,$F$35:$F$36,$F$41))</f>
        <v>-533.82179022363027</v>
      </c>
      <c r="OJV88" s="294">
        <f>(OJV$87*$B101+SUM($F$8:$F$10)-((OJV$87*$B101+SUM($F$8:$F$10))/$F$11*$F$40)-($F$27*OJV$87/$D$7)-SUM($F$14:$F$26,$F$28:$F$33,$F$35:$F$36,$F$41))</f>
        <v>-533.82179022363027</v>
      </c>
      <c r="OJW88" s="294">
        <f>(OJW$87*$B101+SUM($F$8:$F$10)-((OJW$87*$B101+SUM($F$8:$F$10))/$F$11*$F$40)-($F$27*OJW$87/$D$7)-SUM($F$14:$F$26,$F$28:$F$33,$F$35:$F$36,$F$41))</f>
        <v>-533.82179022363027</v>
      </c>
      <c r="OJX88" s="294">
        <f>(OJX$87*$B101+SUM($F$8:$F$10)-((OJX$87*$B101+SUM($F$8:$F$10))/$F$11*$F$40)-($F$27*OJX$87/$D$7)-SUM($F$14:$F$26,$F$28:$F$33,$F$35:$F$36,$F$41))</f>
        <v>-533.82179022363027</v>
      </c>
      <c r="OJY88" s="294">
        <f>(OJY$87*$B101+SUM($F$8:$F$10)-((OJY$87*$B101+SUM($F$8:$F$10))/$F$11*$F$40)-($F$27*OJY$87/$D$7)-SUM($F$14:$F$26,$F$28:$F$33,$F$35:$F$36,$F$41))</f>
        <v>-533.82179022363027</v>
      </c>
      <c r="OJZ88" s="294">
        <f>(OJZ$87*$B101+SUM($F$8:$F$10)-((OJZ$87*$B101+SUM($F$8:$F$10))/$F$11*$F$40)-($F$27*OJZ$87/$D$7)-SUM($F$14:$F$26,$F$28:$F$33,$F$35:$F$36,$F$41))</f>
        <v>-533.82179022363027</v>
      </c>
      <c r="OKA88" s="294">
        <f>(OKA$87*$B101+SUM($F$8:$F$10)-((OKA$87*$B101+SUM($F$8:$F$10))/$F$11*$F$40)-($F$27*OKA$87/$D$7)-SUM($F$14:$F$26,$F$28:$F$33,$F$35:$F$36,$F$41))</f>
        <v>-533.82179022363027</v>
      </c>
      <c r="OKB88" s="294">
        <f>(OKB$87*$B101+SUM($F$8:$F$10)-((OKB$87*$B101+SUM($F$8:$F$10))/$F$11*$F$40)-($F$27*OKB$87/$D$7)-SUM($F$14:$F$26,$F$28:$F$33,$F$35:$F$36,$F$41))</f>
        <v>-533.82179022363027</v>
      </c>
      <c r="OKC88" s="294">
        <f>(OKC$87*$B101+SUM($F$8:$F$10)-((OKC$87*$B101+SUM($F$8:$F$10))/$F$11*$F$40)-($F$27*OKC$87/$D$7)-SUM($F$14:$F$26,$F$28:$F$33,$F$35:$F$36,$F$41))</f>
        <v>-533.82179022363027</v>
      </c>
      <c r="OKD88" s="294">
        <f>(OKD$87*$B101+SUM($F$8:$F$10)-((OKD$87*$B101+SUM($F$8:$F$10))/$F$11*$F$40)-($F$27*OKD$87/$D$7)-SUM($F$14:$F$26,$F$28:$F$33,$F$35:$F$36,$F$41))</f>
        <v>-533.82179022363027</v>
      </c>
      <c r="OKE88" s="294">
        <f>(OKE$87*$B101+SUM($F$8:$F$10)-((OKE$87*$B101+SUM($F$8:$F$10))/$F$11*$F$40)-($F$27*OKE$87/$D$7)-SUM($F$14:$F$26,$F$28:$F$33,$F$35:$F$36,$F$41))</f>
        <v>-533.82179022363027</v>
      </c>
      <c r="OKF88" s="294">
        <f>(OKF$87*$B101+SUM($F$8:$F$10)-((OKF$87*$B101+SUM($F$8:$F$10))/$F$11*$F$40)-($F$27*OKF$87/$D$7)-SUM($F$14:$F$26,$F$28:$F$33,$F$35:$F$36,$F$41))</f>
        <v>-533.82179022363027</v>
      </c>
      <c r="OKG88" s="294">
        <f>(OKG$87*$B101+SUM($F$8:$F$10)-((OKG$87*$B101+SUM($F$8:$F$10))/$F$11*$F$40)-($F$27*OKG$87/$D$7)-SUM($F$14:$F$26,$F$28:$F$33,$F$35:$F$36,$F$41))</f>
        <v>-533.82179022363027</v>
      </c>
      <c r="OKH88" s="294">
        <f>(OKH$87*$B101+SUM($F$8:$F$10)-((OKH$87*$B101+SUM($F$8:$F$10))/$F$11*$F$40)-($F$27*OKH$87/$D$7)-SUM($F$14:$F$26,$F$28:$F$33,$F$35:$F$36,$F$41))</f>
        <v>-533.82179022363027</v>
      </c>
      <c r="OKI88" s="294">
        <f>(OKI$87*$B101+SUM($F$8:$F$10)-((OKI$87*$B101+SUM($F$8:$F$10))/$F$11*$F$40)-($F$27*OKI$87/$D$7)-SUM($F$14:$F$26,$F$28:$F$33,$F$35:$F$36,$F$41))</f>
        <v>-533.82179022363027</v>
      </c>
      <c r="OKJ88" s="294">
        <f>(OKJ$87*$B101+SUM($F$8:$F$10)-((OKJ$87*$B101+SUM($F$8:$F$10))/$F$11*$F$40)-($F$27*OKJ$87/$D$7)-SUM($F$14:$F$26,$F$28:$F$33,$F$35:$F$36,$F$41))</f>
        <v>-533.82179022363027</v>
      </c>
      <c r="OKK88" s="294">
        <f>(OKK$87*$B101+SUM($F$8:$F$10)-((OKK$87*$B101+SUM($F$8:$F$10))/$F$11*$F$40)-($F$27*OKK$87/$D$7)-SUM($F$14:$F$26,$F$28:$F$33,$F$35:$F$36,$F$41))</f>
        <v>-533.82179022363027</v>
      </c>
      <c r="OKL88" s="294">
        <f>(OKL$87*$B101+SUM($F$8:$F$10)-((OKL$87*$B101+SUM($F$8:$F$10))/$F$11*$F$40)-($F$27*OKL$87/$D$7)-SUM($F$14:$F$26,$F$28:$F$33,$F$35:$F$36,$F$41))</f>
        <v>-533.82179022363027</v>
      </c>
      <c r="OKM88" s="294">
        <f>(OKM$87*$B101+SUM($F$8:$F$10)-((OKM$87*$B101+SUM($F$8:$F$10))/$F$11*$F$40)-($F$27*OKM$87/$D$7)-SUM($F$14:$F$26,$F$28:$F$33,$F$35:$F$36,$F$41))</f>
        <v>-533.82179022363027</v>
      </c>
      <c r="OKN88" s="294">
        <f>(OKN$87*$B101+SUM($F$8:$F$10)-((OKN$87*$B101+SUM($F$8:$F$10))/$F$11*$F$40)-($F$27*OKN$87/$D$7)-SUM($F$14:$F$26,$F$28:$F$33,$F$35:$F$36,$F$41))</f>
        <v>-533.82179022363027</v>
      </c>
      <c r="OKO88" s="294">
        <f>(OKO$87*$B101+SUM($F$8:$F$10)-((OKO$87*$B101+SUM($F$8:$F$10))/$F$11*$F$40)-($F$27*OKO$87/$D$7)-SUM($F$14:$F$26,$F$28:$F$33,$F$35:$F$36,$F$41))</f>
        <v>-533.82179022363027</v>
      </c>
      <c r="OKP88" s="294">
        <f>(OKP$87*$B101+SUM($F$8:$F$10)-((OKP$87*$B101+SUM($F$8:$F$10))/$F$11*$F$40)-($F$27*OKP$87/$D$7)-SUM($F$14:$F$26,$F$28:$F$33,$F$35:$F$36,$F$41))</f>
        <v>-533.82179022363027</v>
      </c>
      <c r="OKQ88" s="294">
        <f>(OKQ$87*$B101+SUM($F$8:$F$10)-((OKQ$87*$B101+SUM($F$8:$F$10))/$F$11*$F$40)-($F$27*OKQ$87/$D$7)-SUM($F$14:$F$26,$F$28:$F$33,$F$35:$F$36,$F$41))</f>
        <v>-533.82179022363027</v>
      </c>
      <c r="OKR88" s="294">
        <f>(OKR$87*$B101+SUM($F$8:$F$10)-((OKR$87*$B101+SUM($F$8:$F$10))/$F$11*$F$40)-($F$27*OKR$87/$D$7)-SUM($F$14:$F$26,$F$28:$F$33,$F$35:$F$36,$F$41))</f>
        <v>-533.82179022363027</v>
      </c>
      <c r="OKS88" s="294">
        <f>(OKS$87*$B101+SUM($F$8:$F$10)-((OKS$87*$B101+SUM($F$8:$F$10))/$F$11*$F$40)-($F$27*OKS$87/$D$7)-SUM($F$14:$F$26,$F$28:$F$33,$F$35:$F$36,$F$41))</f>
        <v>-533.82179022363027</v>
      </c>
      <c r="OKT88" s="294">
        <f>(OKT$87*$B101+SUM($F$8:$F$10)-((OKT$87*$B101+SUM($F$8:$F$10))/$F$11*$F$40)-($F$27*OKT$87/$D$7)-SUM($F$14:$F$26,$F$28:$F$33,$F$35:$F$36,$F$41))</f>
        <v>-533.82179022363027</v>
      </c>
      <c r="OKU88" s="294">
        <f>(OKU$87*$B101+SUM($F$8:$F$10)-((OKU$87*$B101+SUM($F$8:$F$10))/$F$11*$F$40)-($F$27*OKU$87/$D$7)-SUM($F$14:$F$26,$F$28:$F$33,$F$35:$F$36,$F$41))</f>
        <v>-533.82179022363027</v>
      </c>
      <c r="OKV88" s="294">
        <f>(OKV$87*$B101+SUM($F$8:$F$10)-((OKV$87*$B101+SUM($F$8:$F$10))/$F$11*$F$40)-($F$27*OKV$87/$D$7)-SUM($F$14:$F$26,$F$28:$F$33,$F$35:$F$36,$F$41))</f>
        <v>-533.82179022363027</v>
      </c>
      <c r="OKW88" s="294">
        <f>(OKW$87*$B101+SUM($F$8:$F$10)-((OKW$87*$B101+SUM($F$8:$F$10))/$F$11*$F$40)-($F$27*OKW$87/$D$7)-SUM($F$14:$F$26,$F$28:$F$33,$F$35:$F$36,$F$41))</f>
        <v>-533.82179022363027</v>
      </c>
      <c r="OKX88" s="294">
        <f>(OKX$87*$B101+SUM($F$8:$F$10)-((OKX$87*$B101+SUM($F$8:$F$10))/$F$11*$F$40)-($F$27*OKX$87/$D$7)-SUM($F$14:$F$26,$F$28:$F$33,$F$35:$F$36,$F$41))</f>
        <v>-533.82179022363027</v>
      </c>
      <c r="OKY88" s="294">
        <f>(OKY$87*$B101+SUM($F$8:$F$10)-((OKY$87*$B101+SUM($F$8:$F$10))/$F$11*$F$40)-($F$27*OKY$87/$D$7)-SUM($F$14:$F$26,$F$28:$F$33,$F$35:$F$36,$F$41))</f>
        <v>-533.82179022363027</v>
      </c>
      <c r="OKZ88" s="294">
        <f>(OKZ$87*$B101+SUM($F$8:$F$10)-((OKZ$87*$B101+SUM($F$8:$F$10))/$F$11*$F$40)-($F$27*OKZ$87/$D$7)-SUM($F$14:$F$26,$F$28:$F$33,$F$35:$F$36,$F$41))</f>
        <v>-533.82179022363027</v>
      </c>
      <c r="OLA88" s="294">
        <f>(OLA$87*$B101+SUM($F$8:$F$10)-((OLA$87*$B101+SUM($F$8:$F$10))/$F$11*$F$40)-($F$27*OLA$87/$D$7)-SUM($F$14:$F$26,$F$28:$F$33,$F$35:$F$36,$F$41))</f>
        <v>-533.82179022363027</v>
      </c>
      <c r="OLB88" s="294">
        <f>(OLB$87*$B101+SUM($F$8:$F$10)-((OLB$87*$B101+SUM($F$8:$F$10))/$F$11*$F$40)-($F$27*OLB$87/$D$7)-SUM($F$14:$F$26,$F$28:$F$33,$F$35:$F$36,$F$41))</f>
        <v>-533.82179022363027</v>
      </c>
      <c r="OLC88" s="294">
        <f>(OLC$87*$B101+SUM($F$8:$F$10)-((OLC$87*$B101+SUM($F$8:$F$10))/$F$11*$F$40)-($F$27*OLC$87/$D$7)-SUM($F$14:$F$26,$F$28:$F$33,$F$35:$F$36,$F$41))</f>
        <v>-533.82179022363027</v>
      </c>
      <c r="OLD88" s="294">
        <f>(OLD$87*$B101+SUM($F$8:$F$10)-((OLD$87*$B101+SUM($F$8:$F$10))/$F$11*$F$40)-($F$27*OLD$87/$D$7)-SUM($F$14:$F$26,$F$28:$F$33,$F$35:$F$36,$F$41))</f>
        <v>-533.82179022363027</v>
      </c>
      <c r="OLE88" s="294">
        <f>(OLE$87*$B101+SUM($F$8:$F$10)-((OLE$87*$B101+SUM($F$8:$F$10))/$F$11*$F$40)-($F$27*OLE$87/$D$7)-SUM($F$14:$F$26,$F$28:$F$33,$F$35:$F$36,$F$41))</f>
        <v>-533.82179022363027</v>
      </c>
      <c r="OLF88" s="294">
        <f>(OLF$87*$B101+SUM($F$8:$F$10)-((OLF$87*$B101+SUM($F$8:$F$10))/$F$11*$F$40)-($F$27*OLF$87/$D$7)-SUM($F$14:$F$26,$F$28:$F$33,$F$35:$F$36,$F$41))</f>
        <v>-533.82179022363027</v>
      </c>
      <c r="OLG88" s="294">
        <f>(OLG$87*$B101+SUM($F$8:$F$10)-((OLG$87*$B101+SUM($F$8:$F$10))/$F$11*$F$40)-($F$27*OLG$87/$D$7)-SUM($F$14:$F$26,$F$28:$F$33,$F$35:$F$36,$F$41))</f>
        <v>-533.82179022363027</v>
      </c>
      <c r="OLH88" s="294">
        <f>(OLH$87*$B101+SUM($F$8:$F$10)-((OLH$87*$B101+SUM($F$8:$F$10))/$F$11*$F$40)-($F$27*OLH$87/$D$7)-SUM($F$14:$F$26,$F$28:$F$33,$F$35:$F$36,$F$41))</f>
        <v>-533.82179022363027</v>
      </c>
      <c r="OLI88" s="294">
        <f>(OLI$87*$B101+SUM($F$8:$F$10)-((OLI$87*$B101+SUM($F$8:$F$10))/$F$11*$F$40)-($F$27*OLI$87/$D$7)-SUM($F$14:$F$26,$F$28:$F$33,$F$35:$F$36,$F$41))</f>
        <v>-533.82179022363027</v>
      </c>
      <c r="OLJ88" s="294">
        <f>(OLJ$87*$B101+SUM($F$8:$F$10)-((OLJ$87*$B101+SUM($F$8:$F$10))/$F$11*$F$40)-($F$27*OLJ$87/$D$7)-SUM($F$14:$F$26,$F$28:$F$33,$F$35:$F$36,$F$41))</f>
        <v>-533.82179022363027</v>
      </c>
      <c r="OLK88" s="294">
        <f>(OLK$87*$B101+SUM($F$8:$F$10)-((OLK$87*$B101+SUM($F$8:$F$10))/$F$11*$F$40)-($F$27*OLK$87/$D$7)-SUM($F$14:$F$26,$F$28:$F$33,$F$35:$F$36,$F$41))</f>
        <v>-533.82179022363027</v>
      </c>
      <c r="OLL88" s="294">
        <f>(OLL$87*$B101+SUM($F$8:$F$10)-((OLL$87*$B101+SUM($F$8:$F$10))/$F$11*$F$40)-($F$27*OLL$87/$D$7)-SUM($F$14:$F$26,$F$28:$F$33,$F$35:$F$36,$F$41))</f>
        <v>-533.82179022363027</v>
      </c>
      <c r="OLM88" s="294">
        <f>(OLM$87*$B101+SUM($F$8:$F$10)-((OLM$87*$B101+SUM($F$8:$F$10))/$F$11*$F$40)-($F$27*OLM$87/$D$7)-SUM($F$14:$F$26,$F$28:$F$33,$F$35:$F$36,$F$41))</f>
        <v>-533.82179022363027</v>
      </c>
      <c r="OLN88" s="294">
        <f>(OLN$87*$B101+SUM($F$8:$F$10)-((OLN$87*$B101+SUM($F$8:$F$10))/$F$11*$F$40)-($F$27*OLN$87/$D$7)-SUM($F$14:$F$26,$F$28:$F$33,$F$35:$F$36,$F$41))</f>
        <v>-533.82179022363027</v>
      </c>
      <c r="OLO88" s="294">
        <f>(OLO$87*$B101+SUM($F$8:$F$10)-((OLO$87*$B101+SUM($F$8:$F$10))/$F$11*$F$40)-($F$27*OLO$87/$D$7)-SUM($F$14:$F$26,$F$28:$F$33,$F$35:$F$36,$F$41))</f>
        <v>-533.82179022363027</v>
      </c>
      <c r="OLP88" s="294">
        <f>(OLP$87*$B101+SUM($F$8:$F$10)-((OLP$87*$B101+SUM($F$8:$F$10))/$F$11*$F$40)-($F$27*OLP$87/$D$7)-SUM($F$14:$F$26,$F$28:$F$33,$F$35:$F$36,$F$41))</f>
        <v>-533.82179022363027</v>
      </c>
      <c r="OLQ88" s="294">
        <f>(OLQ$87*$B101+SUM($F$8:$F$10)-((OLQ$87*$B101+SUM($F$8:$F$10))/$F$11*$F$40)-($F$27*OLQ$87/$D$7)-SUM($F$14:$F$26,$F$28:$F$33,$F$35:$F$36,$F$41))</f>
        <v>-533.82179022363027</v>
      </c>
      <c r="OLR88" s="294">
        <f>(OLR$87*$B101+SUM($F$8:$F$10)-((OLR$87*$B101+SUM($F$8:$F$10))/$F$11*$F$40)-($F$27*OLR$87/$D$7)-SUM($F$14:$F$26,$F$28:$F$33,$F$35:$F$36,$F$41))</f>
        <v>-533.82179022363027</v>
      </c>
      <c r="OLS88" s="294">
        <f>(OLS$87*$B101+SUM($F$8:$F$10)-((OLS$87*$B101+SUM($F$8:$F$10))/$F$11*$F$40)-($F$27*OLS$87/$D$7)-SUM($F$14:$F$26,$F$28:$F$33,$F$35:$F$36,$F$41))</f>
        <v>-533.82179022363027</v>
      </c>
      <c r="OLT88" s="294">
        <f>(OLT$87*$B101+SUM($F$8:$F$10)-((OLT$87*$B101+SUM($F$8:$F$10))/$F$11*$F$40)-($F$27*OLT$87/$D$7)-SUM($F$14:$F$26,$F$28:$F$33,$F$35:$F$36,$F$41))</f>
        <v>-533.82179022363027</v>
      </c>
      <c r="OLU88" s="294">
        <f>(OLU$87*$B101+SUM($F$8:$F$10)-((OLU$87*$B101+SUM($F$8:$F$10))/$F$11*$F$40)-($F$27*OLU$87/$D$7)-SUM($F$14:$F$26,$F$28:$F$33,$F$35:$F$36,$F$41))</f>
        <v>-533.82179022363027</v>
      </c>
      <c r="OLV88" s="294">
        <f>(OLV$87*$B101+SUM($F$8:$F$10)-((OLV$87*$B101+SUM($F$8:$F$10))/$F$11*$F$40)-($F$27*OLV$87/$D$7)-SUM($F$14:$F$26,$F$28:$F$33,$F$35:$F$36,$F$41))</f>
        <v>-533.82179022363027</v>
      </c>
      <c r="OLW88" s="294">
        <f>(OLW$87*$B101+SUM($F$8:$F$10)-((OLW$87*$B101+SUM($F$8:$F$10))/$F$11*$F$40)-($F$27*OLW$87/$D$7)-SUM($F$14:$F$26,$F$28:$F$33,$F$35:$F$36,$F$41))</f>
        <v>-533.82179022363027</v>
      </c>
      <c r="OLX88" s="294">
        <f>(OLX$87*$B101+SUM($F$8:$F$10)-((OLX$87*$B101+SUM($F$8:$F$10))/$F$11*$F$40)-($F$27*OLX$87/$D$7)-SUM($F$14:$F$26,$F$28:$F$33,$F$35:$F$36,$F$41))</f>
        <v>-533.82179022363027</v>
      </c>
      <c r="OLY88" s="294">
        <f>(OLY$87*$B101+SUM($F$8:$F$10)-((OLY$87*$B101+SUM($F$8:$F$10))/$F$11*$F$40)-($F$27*OLY$87/$D$7)-SUM($F$14:$F$26,$F$28:$F$33,$F$35:$F$36,$F$41))</f>
        <v>-533.82179022363027</v>
      </c>
      <c r="OLZ88" s="294">
        <f>(OLZ$87*$B101+SUM($F$8:$F$10)-((OLZ$87*$B101+SUM($F$8:$F$10))/$F$11*$F$40)-($F$27*OLZ$87/$D$7)-SUM($F$14:$F$26,$F$28:$F$33,$F$35:$F$36,$F$41))</f>
        <v>-533.82179022363027</v>
      </c>
      <c r="OMA88" s="294">
        <f>(OMA$87*$B101+SUM($F$8:$F$10)-((OMA$87*$B101+SUM($F$8:$F$10))/$F$11*$F$40)-($F$27*OMA$87/$D$7)-SUM($F$14:$F$26,$F$28:$F$33,$F$35:$F$36,$F$41))</f>
        <v>-533.82179022363027</v>
      </c>
      <c r="OMB88" s="294">
        <f>(OMB$87*$B101+SUM($F$8:$F$10)-((OMB$87*$B101+SUM($F$8:$F$10))/$F$11*$F$40)-($F$27*OMB$87/$D$7)-SUM($F$14:$F$26,$F$28:$F$33,$F$35:$F$36,$F$41))</f>
        <v>-533.82179022363027</v>
      </c>
      <c r="OMC88" s="294">
        <f>(OMC$87*$B101+SUM($F$8:$F$10)-((OMC$87*$B101+SUM($F$8:$F$10))/$F$11*$F$40)-($F$27*OMC$87/$D$7)-SUM($F$14:$F$26,$F$28:$F$33,$F$35:$F$36,$F$41))</f>
        <v>-533.82179022363027</v>
      </c>
      <c r="OMD88" s="294">
        <f>(OMD$87*$B101+SUM($F$8:$F$10)-((OMD$87*$B101+SUM($F$8:$F$10))/$F$11*$F$40)-($F$27*OMD$87/$D$7)-SUM($F$14:$F$26,$F$28:$F$33,$F$35:$F$36,$F$41))</f>
        <v>-533.82179022363027</v>
      </c>
      <c r="OME88" s="294">
        <f>(OME$87*$B101+SUM($F$8:$F$10)-((OME$87*$B101+SUM($F$8:$F$10))/$F$11*$F$40)-($F$27*OME$87/$D$7)-SUM($F$14:$F$26,$F$28:$F$33,$F$35:$F$36,$F$41))</f>
        <v>-533.82179022363027</v>
      </c>
      <c r="OMF88" s="294">
        <f>(OMF$87*$B101+SUM($F$8:$F$10)-((OMF$87*$B101+SUM($F$8:$F$10))/$F$11*$F$40)-($F$27*OMF$87/$D$7)-SUM($F$14:$F$26,$F$28:$F$33,$F$35:$F$36,$F$41))</f>
        <v>-533.82179022363027</v>
      </c>
      <c r="OMG88" s="294">
        <f>(OMG$87*$B101+SUM($F$8:$F$10)-((OMG$87*$B101+SUM($F$8:$F$10))/$F$11*$F$40)-($F$27*OMG$87/$D$7)-SUM($F$14:$F$26,$F$28:$F$33,$F$35:$F$36,$F$41))</f>
        <v>-533.82179022363027</v>
      </c>
      <c r="OMH88" s="294">
        <f>(OMH$87*$B101+SUM($F$8:$F$10)-((OMH$87*$B101+SUM($F$8:$F$10))/$F$11*$F$40)-($F$27*OMH$87/$D$7)-SUM($F$14:$F$26,$F$28:$F$33,$F$35:$F$36,$F$41))</f>
        <v>-533.82179022363027</v>
      </c>
      <c r="OMI88" s="294">
        <f>(OMI$87*$B101+SUM($F$8:$F$10)-((OMI$87*$B101+SUM($F$8:$F$10))/$F$11*$F$40)-($F$27*OMI$87/$D$7)-SUM($F$14:$F$26,$F$28:$F$33,$F$35:$F$36,$F$41))</f>
        <v>-533.82179022363027</v>
      </c>
      <c r="OMJ88" s="294">
        <f>(OMJ$87*$B101+SUM($F$8:$F$10)-((OMJ$87*$B101+SUM($F$8:$F$10))/$F$11*$F$40)-($F$27*OMJ$87/$D$7)-SUM($F$14:$F$26,$F$28:$F$33,$F$35:$F$36,$F$41))</f>
        <v>-533.82179022363027</v>
      </c>
      <c r="OMK88" s="294">
        <f>(OMK$87*$B101+SUM($F$8:$F$10)-((OMK$87*$B101+SUM($F$8:$F$10))/$F$11*$F$40)-($F$27*OMK$87/$D$7)-SUM($F$14:$F$26,$F$28:$F$33,$F$35:$F$36,$F$41))</f>
        <v>-533.82179022363027</v>
      </c>
      <c r="OML88" s="294">
        <f>(OML$87*$B101+SUM($F$8:$F$10)-((OML$87*$B101+SUM($F$8:$F$10))/$F$11*$F$40)-($F$27*OML$87/$D$7)-SUM($F$14:$F$26,$F$28:$F$33,$F$35:$F$36,$F$41))</f>
        <v>-533.82179022363027</v>
      </c>
      <c r="OMM88" s="294">
        <f>(OMM$87*$B101+SUM($F$8:$F$10)-((OMM$87*$B101+SUM($F$8:$F$10))/$F$11*$F$40)-($F$27*OMM$87/$D$7)-SUM($F$14:$F$26,$F$28:$F$33,$F$35:$F$36,$F$41))</f>
        <v>-533.82179022363027</v>
      </c>
      <c r="OMN88" s="294">
        <f>(OMN$87*$B101+SUM($F$8:$F$10)-((OMN$87*$B101+SUM($F$8:$F$10))/$F$11*$F$40)-($F$27*OMN$87/$D$7)-SUM($F$14:$F$26,$F$28:$F$33,$F$35:$F$36,$F$41))</f>
        <v>-533.82179022363027</v>
      </c>
      <c r="OMO88" s="294">
        <f>(OMO$87*$B101+SUM($F$8:$F$10)-((OMO$87*$B101+SUM($F$8:$F$10))/$F$11*$F$40)-($F$27*OMO$87/$D$7)-SUM($F$14:$F$26,$F$28:$F$33,$F$35:$F$36,$F$41))</f>
        <v>-533.82179022363027</v>
      </c>
      <c r="OMP88" s="294">
        <f>(OMP$87*$B101+SUM($F$8:$F$10)-((OMP$87*$B101+SUM($F$8:$F$10))/$F$11*$F$40)-($F$27*OMP$87/$D$7)-SUM($F$14:$F$26,$F$28:$F$33,$F$35:$F$36,$F$41))</f>
        <v>-533.82179022363027</v>
      </c>
      <c r="OMQ88" s="294">
        <f>(OMQ$87*$B101+SUM($F$8:$F$10)-((OMQ$87*$B101+SUM($F$8:$F$10))/$F$11*$F$40)-($F$27*OMQ$87/$D$7)-SUM($F$14:$F$26,$F$28:$F$33,$F$35:$F$36,$F$41))</f>
        <v>-533.82179022363027</v>
      </c>
      <c r="OMR88" s="294">
        <f>(OMR$87*$B101+SUM($F$8:$F$10)-((OMR$87*$B101+SUM($F$8:$F$10))/$F$11*$F$40)-($F$27*OMR$87/$D$7)-SUM($F$14:$F$26,$F$28:$F$33,$F$35:$F$36,$F$41))</f>
        <v>-533.82179022363027</v>
      </c>
      <c r="OMS88" s="294">
        <f>(OMS$87*$B101+SUM($F$8:$F$10)-((OMS$87*$B101+SUM($F$8:$F$10))/$F$11*$F$40)-($F$27*OMS$87/$D$7)-SUM($F$14:$F$26,$F$28:$F$33,$F$35:$F$36,$F$41))</f>
        <v>-533.82179022363027</v>
      </c>
      <c r="OMT88" s="294">
        <f>(OMT$87*$B101+SUM($F$8:$F$10)-((OMT$87*$B101+SUM($F$8:$F$10))/$F$11*$F$40)-($F$27*OMT$87/$D$7)-SUM($F$14:$F$26,$F$28:$F$33,$F$35:$F$36,$F$41))</f>
        <v>-533.82179022363027</v>
      </c>
      <c r="OMU88" s="294">
        <f>(OMU$87*$B101+SUM($F$8:$F$10)-((OMU$87*$B101+SUM($F$8:$F$10))/$F$11*$F$40)-($F$27*OMU$87/$D$7)-SUM($F$14:$F$26,$F$28:$F$33,$F$35:$F$36,$F$41))</f>
        <v>-533.82179022363027</v>
      </c>
      <c r="OMV88" s="294">
        <f>(OMV$87*$B101+SUM($F$8:$F$10)-((OMV$87*$B101+SUM($F$8:$F$10))/$F$11*$F$40)-($F$27*OMV$87/$D$7)-SUM($F$14:$F$26,$F$28:$F$33,$F$35:$F$36,$F$41))</f>
        <v>-533.82179022363027</v>
      </c>
      <c r="OMW88" s="294">
        <f>(OMW$87*$B101+SUM($F$8:$F$10)-((OMW$87*$B101+SUM($F$8:$F$10))/$F$11*$F$40)-($F$27*OMW$87/$D$7)-SUM($F$14:$F$26,$F$28:$F$33,$F$35:$F$36,$F$41))</f>
        <v>-533.82179022363027</v>
      </c>
      <c r="OMX88" s="294">
        <f>(OMX$87*$B101+SUM($F$8:$F$10)-((OMX$87*$B101+SUM($F$8:$F$10))/$F$11*$F$40)-($F$27*OMX$87/$D$7)-SUM($F$14:$F$26,$F$28:$F$33,$F$35:$F$36,$F$41))</f>
        <v>-533.82179022363027</v>
      </c>
      <c r="OMY88" s="294">
        <f>(OMY$87*$B101+SUM($F$8:$F$10)-((OMY$87*$B101+SUM($F$8:$F$10))/$F$11*$F$40)-($F$27*OMY$87/$D$7)-SUM($F$14:$F$26,$F$28:$F$33,$F$35:$F$36,$F$41))</f>
        <v>-533.82179022363027</v>
      </c>
      <c r="OMZ88" s="294">
        <f>(OMZ$87*$B101+SUM($F$8:$F$10)-((OMZ$87*$B101+SUM($F$8:$F$10))/$F$11*$F$40)-($F$27*OMZ$87/$D$7)-SUM($F$14:$F$26,$F$28:$F$33,$F$35:$F$36,$F$41))</f>
        <v>-533.82179022363027</v>
      </c>
      <c r="ONA88" s="294">
        <f>(ONA$87*$B101+SUM($F$8:$F$10)-((ONA$87*$B101+SUM($F$8:$F$10))/$F$11*$F$40)-($F$27*ONA$87/$D$7)-SUM($F$14:$F$26,$F$28:$F$33,$F$35:$F$36,$F$41))</f>
        <v>-533.82179022363027</v>
      </c>
      <c r="ONB88" s="294">
        <f>(ONB$87*$B101+SUM($F$8:$F$10)-((ONB$87*$B101+SUM($F$8:$F$10))/$F$11*$F$40)-($F$27*ONB$87/$D$7)-SUM($F$14:$F$26,$F$28:$F$33,$F$35:$F$36,$F$41))</f>
        <v>-533.82179022363027</v>
      </c>
      <c r="ONC88" s="294">
        <f>(ONC$87*$B101+SUM($F$8:$F$10)-((ONC$87*$B101+SUM($F$8:$F$10))/$F$11*$F$40)-($F$27*ONC$87/$D$7)-SUM($F$14:$F$26,$F$28:$F$33,$F$35:$F$36,$F$41))</f>
        <v>-533.82179022363027</v>
      </c>
      <c r="OND88" s="294">
        <f>(OND$87*$B101+SUM($F$8:$F$10)-((OND$87*$B101+SUM($F$8:$F$10))/$F$11*$F$40)-($F$27*OND$87/$D$7)-SUM($F$14:$F$26,$F$28:$F$33,$F$35:$F$36,$F$41))</f>
        <v>-533.82179022363027</v>
      </c>
      <c r="ONE88" s="294">
        <f>(ONE$87*$B101+SUM($F$8:$F$10)-((ONE$87*$B101+SUM($F$8:$F$10))/$F$11*$F$40)-($F$27*ONE$87/$D$7)-SUM($F$14:$F$26,$F$28:$F$33,$F$35:$F$36,$F$41))</f>
        <v>-533.82179022363027</v>
      </c>
      <c r="ONF88" s="294">
        <f>(ONF$87*$B101+SUM($F$8:$F$10)-((ONF$87*$B101+SUM($F$8:$F$10))/$F$11*$F$40)-($F$27*ONF$87/$D$7)-SUM($F$14:$F$26,$F$28:$F$33,$F$35:$F$36,$F$41))</f>
        <v>-533.82179022363027</v>
      </c>
      <c r="ONG88" s="294">
        <f>(ONG$87*$B101+SUM($F$8:$F$10)-((ONG$87*$B101+SUM($F$8:$F$10))/$F$11*$F$40)-($F$27*ONG$87/$D$7)-SUM($F$14:$F$26,$F$28:$F$33,$F$35:$F$36,$F$41))</f>
        <v>-533.82179022363027</v>
      </c>
      <c r="ONH88" s="294">
        <f>(ONH$87*$B101+SUM($F$8:$F$10)-((ONH$87*$B101+SUM($F$8:$F$10))/$F$11*$F$40)-($F$27*ONH$87/$D$7)-SUM($F$14:$F$26,$F$28:$F$33,$F$35:$F$36,$F$41))</f>
        <v>-533.82179022363027</v>
      </c>
      <c r="ONI88" s="294">
        <f>(ONI$87*$B101+SUM($F$8:$F$10)-((ONI$87*$B101+SUM($F$8:$F$10))/$F$11*$F$40)-($F$27*ONI$87/$D$7)-SUM($F$14:$F$26,$F$28:$F$33,$F$35:$F$36,$F$41))</f>
        <v>-533.82179022363027</v>
      </c>
      <c r="ONJ88" s="294">
        <f>(ONJ$87*$B101+SUM($F$8:$F$10)-((ONJ$87*$B101+SUM($F$8:$F$10))/$F$11*$F$40)-($F$27*ONJ$87/$D$7)-SUM($F$14:$F$26,$F$28:$F$33,$F$35:$F$36,$F$41))</f>
        <v>-533.82179022363027</v>
      </c>
      <c r="ONK88" s="294">
        <f>(ONK$87*$B101+SUM($F$8:$F$10)-((ONK$87*$B101+SUM($F$8:$F$10))/$F$11*$F$40)-($F$27*ONK$87/$D$7)-SUM($F$14:$F$26,$F$28:$F$33,$F$35:$F$36,$F$41))</f>
        <v>-533.82179022363027</v>
      </c>
      <c r="ONL88" s="294">
        <f>(ONL$87*$B101+SUM($F$8:$F$10)-((ONL$87*$B101+SUM($F$8:$F$10))/$F$11*$F$40)-($F$27*ONL$87/$D$7)-SUM($F$14:$F$26,$F$28:$F$33,$F$35:$F$36,$F$41))</f>
        <v>-533.82179022363027</v>
      </c>
      <c r="ONM88" s="294">
        <f>(ONM$87*$B101+SUM($F$8:$F$10)-((ONM$87*$B101+SUM($F$8:$F$10))/$F$11*$F$40)-($F$27*ONM$87/$D$7)-SUM($F$14:$F$26,$F$28:$F$33,$F$35:$F$36,$F$41))</f>
        <v>-533.82179022363027</v>
      </c>
      <c r="ONN88" s="294">
        <f>(ONN$87*$B101+SUM($F$8:$F$10)-((ONN$87*$B101+SUM($F$8:$F$10))/$F$11*$F$40)-($F$27*ONN$87/$D$7)-SUM($F$14:$F$26,$F$28:$F$33,$F$35:$F$36,$F$41))</f>
        <v>-533.82179022363027</v>
      </c>
      <c r="ONO88" s="294">
        <f>(ONO$87*$B101+SUM($F$8:$F$10)-((ONO$87*$B101+SUM($F$8:$F$10))/$F$11*$F$40)-($F$27*ONO$87/$D$7)-SUM($F$14:$F$26,$F$28:$F$33,$F$35:$F$36,$F$41))</f>
        <v>-533.82179022363027</v>
      </c>
      <c r="ONP88" s="294">
        <f>(ONP$87*$B101+SUM($F$8:$F$10)-((ONP$87*$B101+SUM($F$8:$F$10))/$F$11*$F$40)-($F$27*ONP$87/$D$7)-SUM($F$14:$F$26,$F$28:$F$33,$F$35:$F$36,$F$41))</f>
        <v>-533.82179022363027</v>
      </c>
      <c r="ONQ88" s="294">
        <f>(ONQ$87*$B101+SUM($F$8:$F$10)-((ONQ$87*$B101+SUM($F$8:$F$10))/$F$11*$F$40)-($F$27*ONQ$87/$D$7)-SUM($F$14:$F$26,$F$28:$F$33,$F$35:$F$36,$F$41))</f>
        <v>-533.82179022363027</v>
      </c>
      <c r="ONR88" s="294">
        <f>(ONR$87*$B101+SUM($F$8:$F$10)-((ONR$87*$B101+SUM($F$8:$F$10))/$F$11*$F$40)-($F$27*ONR$87/$D$7)-SUM($F$14:$F$26,$F$28:$F$33,$F$35:$F$36,$F$41))</f>
        <v>-533.82179022363027</v>
      </c>
      <c r="ONS88" s="294">
        <f>(ONS$87*$B101+SUM($F$8:$F$10)-((ONS$87*$B101+SUM($F$8:$F$10))/$F$11*$F$40)-($F$27*ONS$87/$D$7)-SUM($F$14:$F$26,$F$28:$F$33,$F$35:$F$36,$F$41))</f>
        <v>-533.82179022363027</v>
      </c>
      <c r="ONT88" s="294">
        <f>(ONT$87*$B101+SUM($F$8:$F$10)-((ONT$87*$B101+SUM($F$8:$F$10))/$F$11*$F$40)-($F$27*ONT$87/$D$7)-SUM($F$14:$F$26,$F$28:$F$33,$F$35:$F$36,$F$41))</f>
        <v>-533.82179022363027</v>
      </c>
      <c r="ONU88" s="294">
        <f>(ONU$87*$B101+SUM($F$8:$F$10)-((ONU$87*$B101+SUM($F$8:$F$10))/$F$11*$F$40)-($F$27*ONU$87/$D$7)-SUM($F$14:$F$26,$F$28:$F$33,$F$35:$F$36,$F$41))</f>
        <v>-533.82179022363027</v>
      </c>
      <c r="ONV88" s="294">
        <f>(ONV$87*$B101+SUM($F$8:$F$10)-((ONV$87*$B101+SUM($F$8:$F$10))/$F$11*$F$40)-($F$27*ONV$87/$D$7)-SUM($F$14:$F$26,$F$28:$F$33,$F$35:$F$36,$F$41))</f>
        <v>-533.82179022363027</v>
      </c>
      <c r="ONW88" s="294">
        <f>(ONW$87*$B101+SUM($F$8:$F$10)-((ONW$87*$B101+SUM($F$8:$F$10))/$F$11*$F$40)-($F$27*ONW$87/$D$7)-SUM($F$14:$F$26,$F$28:$F$33,$F$35:$F$36,$F$41))</f>
        <v>-533.82179022363027</v>
      </c>
      <c r="ONX88" s="294">
        <f>(ONX$87*$B101+SUM($F$8:$F$10)-((ONX$87*$B101+SUM($F$8:$F$10))/$F$11*$F$40)-($F$27*ONX$87/$D$7)-SUM($F$14:$F$26,$F$28:$F$33,$F$35:$F$36,$F$41))</f>
        <v>-533.82179022363027</v>
      </c>
      <c r="ONY88" s="294">
        <f>(ONY$87*$B101+SUM($F$8:$F$10)-((ONY$87*$B101+SUM($F$8:$F$10))/$F$11*$F$40)-($F$27*ONY$87/$D$7)-SUM($F$14:$F$26,$F$28:$F$33,$F$35:$F$36,$F$41))</f>
        <v>-533.82179022363027</v>
      </c>
      <c r="ONZ88" s="294">
        <f>(ONZ$87*$B101+SUM($F$8:$F$10)-((ONZ$87*$B101+SUM($F$8:$F$10))/$F$11*$F$40)-($F$27*ONZ$87/$D$7)-SUM($F$14:$F$26,$F$28:$F$33,$F$35:$F$36,$F$41))</f>
        <v>-533.82179022363027</v>
      </c>
      <c r="OOA88" s="294">
        <f>(OOA$87*$B101+SUM($F$8:$F$10)-((OOA$87*$B101+SUM($F$8:$F$10))/$F$11*$F$40)-($F$27*OOA$87/$D$7)-SUM($F$14:$F$26,$F$28:$F$33,$F$35:$F$36,$F$41))</f>
        <v>-533.82179022363027</v>
      </c>
      <c r="OOB88" s="294">
        <f>(OOB$87*$B101+SUM($F$8:$F$10)-((OOB$87*$B101+SUM($F$8:$F$10))/$F$11*$F$40)-($F$27*OOB$87/$D$7)-SUM($F$14:$F$26,$F$28:$F$33,$F$35:$F$36,$F$41))</f>
        <v>-533.82179022363027</v>
      </c>
      <c r="OOC88" s="294">
        <f>(OOC$87*$B101+SUM($F$8:$F$10)-((OOC$87*$B101+SUM($F$8:$F$10))/$F$11*$F$40)-($F$27*OOC$87/$D$7)-SUM($F$14:$F$26,$F$28:$F$33,$F$35:$F$36,$F$41))</f>
        <v>-533.82179022363027</v>
      </c>
      <c r="OOD88" s="294">
        <f>(OOD$87*$B101+SUM($F$8:$F$10)-((OOD$87*$B101+SUM($F$8:$F$10))/$F$11*$F$40)-($F$27*OOD$87/$D$7)-SUM($F$14:$F$26,$F$28:$F$33,$F$35:$F$36,$F$41))</f>
        <v>-533.82179022363027</v>
      </c>
      <c r="OOE88" s="294">
        <f>(OOE$87*$B101+SUM($F$8:$F$10)-((OOE$87*$B101+SUM($F$8:$F$10))/$F$11*$F$40)-($F$27*OOE$87/$D$7)-SUM($F$14:$F$26,$F$28:$F$33,$F$35:$F$36,$F$41))</f>
        <v>-533.82179022363027</v>
      </c>
      <c r="OOF88" s="294">
        <f>(OOF$87*$B101+SUM($F$8:$F$10)-((OOF$87*$B101+SUM($F$8:$F$10))/$F$11*$F$40)-($F$27*OOF$87/$D$7)-SUM($F$14:$F$26,$F$28:$F$33,$F$35:$F$36,$F$41))</f>
        <v>-533.82179022363027</v>
      </c>
      <c r="OOG88" s="294">
        <f>(OOG$87*$B101+SUM($F$8:$F$10)-((OOG$87*$B101+SUM($F$8:$F$10))/$F$11*$F$40)-($F$27*OOG$87/$D$7)-SUM($F$14:$F$26,$F$28:$F$33,$F$35:$F$36,$F$41))</f>
        <v>-533.82179022363027</v>
      </c>
      <c r="OOH88" s="294">
        <f>(OOH$87*$B101+SUM($F$8:$F$10)-((OOH$87*$B101+SUM($F$8:$F$10))/$F$11*$F$40)-($F$27*OOH$87/$D$7)-SUM($F$14:$F$26,$F$28:$F$33,$F$35:$F$36,$F$41))</f>
        <v>-533.82179022363027</v>
      </c>
      <c r="OOI88" s="294">
        <f>(OOI$87*$B101+SUM($F$8:$F$10)-((OOI$87*$B101+SUM($F$8:$F$10))/$F$11*$F$40)-($F$27*OOI$87/$D$7)-SUM($F$14:$F$26,$F$28:$F$33,$F$35:$F$36,$F$41))</f>
        <v>-533.82179022363027</v>
      </c>
      <c r="OOJ88" s="294">
        <f>(OOJ$87*$B101+SUM($F$8:$F$10)-((OOJ$87*$B101+SUM($F$8:$F$10))/$F$11*$F$40)-($F$27*OOJ$87/$D$7)-SUM($F$14:$F$26,$F$28:$F$33,$F$35:$F$36,$F$41))</f>
        <v>-533.82179022363027</v>
      </c>
      <c r="OOK88" s="294">
        <f>(OOK$87*$B101+SUM($F$8:$F$10)-((OOK$87*$B101+SUM($F$8:$F$10))/$F$11*$F$40)-($F$27*OOK$87/$D$7)-SUM($F$14:$F$26,$F$28:$F$33,$F$35:$F$36,$F$41))</f>
        <v>-533.82179022363027</v>
      </c>
      <c r="OOL88" s="294">
        <f>(OOL$87*$B101+SUM($F$8:$F$10)-((OOL$87*$B101+SUM($F$8:$F$10))/$F$11*$F$40)-($F$27*OOL$87/$D$7)-SUM($F$14:$F$26,$F$28:$F$33,$F$35:$F$36,$F$41))</f>
        <v>-533.82179022363027</v>
      </c>
      <c r="OOM88" s="294">
        <f>(OOM$87*$B101+SUM($F$8:$F$10)-((OOM$87*$B101+SUM($F$8:$F$10))/$F$11*$F$40)-($F$27*OOM$87/$D$7)-SUM($F$14:$F$26,$F$28:$F$33,$F$35:$F$36,$F$41))</f>
        <v>-533.82179022363027</v>
      </c>
      <c r="OON88" s="294">
        <f>(OON$87*$B101+SUM($F$8:$F$10)-((OON$87*$B101+SUM($F$8:$F$10))/$F$11*$F$40)-($F$27*OON$87/$D$7)-SUM($F$14:$F$26,$F$28:$F$33,$F$35:$F$36,$F$41))</f>
        <v>-533.82179022363027</v>
      </c>
      <c r="OOO88" s="294">
        <f>(OOO$87*$B101+SUM($F$8:$F$10)-((OOO$87*$B101+SUM($F$8:$F$10))/$F$11*$F$40)-($F$27*OOO$87/$D$7)-SUM($F$14:$F$26,$F$28:$F$33,$F$35:$F$36,$F$41))</f>
        <v>-533.82179022363027</v>
      </c>
      <c r="OOP88" s="294">
        <f>(OOP$87*$B101+SUM($F$8:$F$10)-((OOP$87*$B101+SUM($F$8:$F$10))/$F$11*$F$40)-($F$27*OOP$87/$D$7)-SUM($F$14:$F$26,$F$28:$F$33,$F$35:$F$36,$F$41))</f>
        <v>-533.82179022363027</v>
      </c>
      <c r="OOQ88" s="294">
        <f>(OOQ$87*$B101+SUM($F$8:$F$10)-((OOQ$87*$B101+SUM($F$8:$F$10))/$F$11*$F$40)-($F$27*OOQ$87/$D$7)-SUM($F$14:$F$26,$F$28:$F$33,$F$35:$F$36,$F$41))</f>
        <v>-533.82179022363027</v>
      </c>
      <c r="OOR88" s="294">
        <f>(OOR$87*$B101+SUM($F$8:$F$10)-((OOR$87*$B101+SUM($F$8:$F$10))/$F$11*$F$40)-($F$27*OOR$87/$D$7)-SUM($F$14:$F$26,$F$28:$F$33,$F$35:$F$36,$F$41))</f>
        <v>-533.82179022363027</v>
      </c>
      <c r="OOS88" s="294">
        <f>(OOS$87*$B101+SUM($F$8:$F$10)-((OOS$87*$B101+SUM($F$8:$F$10))/$F$11*$F$40)-($F$27*OOS$87/$D$7)-SUM($F$14:$F$26,$F$28:$F$33,$F$35:$F$36,$F$41))</f>
        <v>-533.82179022363027</v>
      </c>
      <c r="OOT88" s="294">
        <f>(OOT$87*$B101+SUM($F$8:$F$10)-((OOT$87*$B101+SUM($F$8:$F$10))/$F$11*$F$40)-($F$27*OOT$87/$D$7)-SUM($F$14:$F$26,$F$28:$F$33,$F$35:$F$36,$F$41))</f>
        <v>-533.82179022363027</v>
      </c>
      <c r="OOU88" s="294">
        <f>(OOU$87*$B101+SUM($F$8:$F$10)-((OOU$87*$B101+SUM($F$8:$F$10))/$F$11*$F$40)-($F$27*OOU$87/$D$7)-SUM($F$14:$F$26,$F$28:$F$33,$F$35:$F$36,$F$41))</f>
        <v>-533.82179022363027</v>
      </c>
      <c r="OOV88" s="294">
        <f>(OOV$87*$B101+SUM($F$8:$F$10)-((OOV$87*$B101+SUM($F$8:$F$10))/$F$11*$F$40)-($F$27*OOV$87/$D$7)-SUM($F$14:$F$26,$F$28:$F$33,$F$35:$F$36,$F$41))</f>
        <v>-533.82179022363027</v>
      </c>
      <c r="OOW88" s="294">
        <f>(OOW$87*$B101+SUM($F$8:$F$10)-((OOW$87*$B101+SUM($F$8:$F$10))/$F$11*$F$40)-($F$27*OOW$87/$D$7)-SUM($F$14:$F$26,$F$28:$F$33,$F$35:$F$36,$F$41))</f>
        <v>-533.82179022363027</v>
      </c>
      <c r="OOX88" s="294">
        <f>(OOX$87*$B101+SUM($F$8:$F$10)-((OOX$87*$B101+SUM($F$8:$F$10))/$F$11*$F$40)-($F$27*OOX$87/$D$7)-SUM($F$14:$F$26,$F$28:$F$33,$F$35:$F$36,$F$41))</f>
        <v>-533.82179022363027</v>
      </c>
      <c r="OOY88" s="294">
        <f>(OOY$87*$B101+SUM($F$8:$F$10)-((OOY$87*$B101+SUM($F$8:$F$10))/$F$11*$F$40)-($F$27*OOY$87/$D$7)-SUM($F$14:$F$26,$F$28:$F$33,$F$35:$F$36,$F$41))</f>
        <v>-533.82179022363027</v>
      </c>
      <c r="OOZ88" s="294">
        <f>(OOZ$87*$B101+SUM($F$8:$F$10)-((OOZ$87*$B101+SUM($F$8:$F$10))/$F$11*$F$40)-($F$27*OOZ$87/$D$7)-SUM($F$14:$F$26,$F$28:$F$33,$F$35:$F$36,$F$41))</f>
        <v>-533.82179022363027</v>
      </c>
      <c r="OPA88" s="294">
        <f>(OPA$87*$B101+SUM($F$8:$F$10)-((OPA$87*$B101+SUM($F$8:$F$10))/$F$11*$F$40)-($F$27*OPA$87/$D$7)-SUM($F$14:$F$26,$F$28:$F$33,$F$35:$F$36,$F$41))</f>
        <v>-533.82179022363027</v>
      </c>
      <c r="OPB88" s="294">
        <f>(OPB$87*$B101+SUM($F$8:$F$10)-((OPB$87*$B101+SUM($F$8:$F$10))/$F$11*$F$40)-($F$27*OPB$87/$D$7)-SUM($F$14:$F$26,$F$28:$F$33,$F$35:$F$36,$F$41))</f>
        <v>-533.82179022363027</v>
      </c>
      <c r="OPC88" s="294">
        <f>(OPC$87*$B101+SUM($F$8:$F$10)-((OPC$87*$B101+SUM($F$8:$F$10))/$F$11*$F$40)-($F$27*OPC$87/$D$7)-SUM($F$14:$F$26,$F$28:$F$33,$F$35:$F$36,$F$41))</f>
        <v>-533.82179022363027</v>
      </c>
      <c r="OPD88" s="294">
        <f>(OPD$87*$B101+SUM($F$8:$F$10)-((OPD$87*$B101+SUM($F$8:$F$10))/$F$11*$F$40)-($F$27*OPD$87/$D$7)-SUM($F$14:$F$26,$F$28:$F$33,$F$35:$F$36,$F$41))</f>
        <v>-533.82179022363027</v>
      </c>
      <c r="OPE88" s="294">
        <f>(OPE$87*$B101+SUM($F$8:$F$10)-((OPE$87*$B101+SUM($F$8:$F$10))/$F$11*$F$40)-($F$27*OPE$87/$D$7)-SUM($F$14:$F$26,$F$28:$F$33,$F$35:$F$36,$F$41))</f>
        <v>-533.82179022363027</v>
      </c>
      <c r="OPF88" s="294">
        <f>(OPF$87*$B101+SUM($F$8:$F$10)-((OPF$87*$B101+SUM($F$8:$F$10))/$F$11*$F$40)-($F$27*OPF$87/$D$7)-SUM($F$14:$F$26,$F$28:$F$33,$F$35:$F$36,$F$41))</f>
        <v>-533.82179022363027</v>
      </c>
      <c r="OPG88" s="294">
        <f>(OPG$87*$B101+SUM($F$8:$F$10)-((OPG$87*$B101+SUM($F$8:$F$10))/$F$11*$F$40)-($F$27*OPG$87/$D$7)-SUM($F$14:$F$26,$F$28:$F$33,$F$35:$F$36,$F$41))</f>
        <v>-533.82179022363027</v>
      </c>
      <c r="OPH88" s="294">
        <f>(OPH$87*$B101+SUM($F$8:$F$10)-((OPH$87*$B101+SUM($F$8:$F$10))/$F$11*$F$40)-($F$27*OPH$87/$D$7)-SUM($F$14:$F$26,$F$28:$F$33,$F$35:$F$36,$F$41))</f>
        <v>-533.82179022363027</v>
      </c>
      <c r="OPI88" s="294">
        <f>(OPI$87*$B101+SUM($F$8:$F$10)-((OPI$87*$B101+SUM($F$8:$F$10))/$F$11*$F$40)-($F$27*OPI$87/$D$7)-SUM($F$14:$F$26,$F$28:$F$33,$F$35:$F$36,$F$41))</f>
        <v>-533.82179022363027</v>
      </c>
      <c r="OPJ88" s="294">
        <f>(OPJ$87*$B101+SUM($F$8:$F$10)-((OPJ$87*$B101+SUM($F$8:$F$10))/$F$11*$F$40)-($F$27*OPJ$87/$D$7)-SUM($F$14:$F$26,$F$28:$F$33,$F$35:$F$36,$F$41))</f>
        <v>-533.82179022363027</v>
      </c>
      <c r="OPK88" s="294">
        <f>(OPK$87*$B101+SUM($F$8:$F$10)-((OPK$87*$B101+SUM($F$8:$F$10))/$F$11*$F$40)-($F$27*OPK$87/$D$7)-SUM($F$14:$F$26,$F$28:$F$33,$F$35:$F$36,$F$41))</f>
        <v>-533.82179022363027</v>
      </c>
      <c r="OPL88" s="294">
        <f>(OPL$87*$B101+SUM($F$8:$F$10)-((OPL$87*$B101+SUM($F$8:$F$10))/$F$11*$F$40)-($F$27*OPL$87/$D$7)-SUM($F$14:$F$26,$F$28:$F$33,$F$35:$F$36,$F$41))</f>
        <v>-533.82179022363027</v>
      </c>
      <c r="OPM88" s="294">
        <f>(OPM$87*$B101+SUM($F$8:$F$10)-((OPM$87*$B101+SUM($F$8:$F$10))/$F$11*$F$40)-($F$27*OPM$87/$D$7)-SUM($F$14:$F$26,$F$28:$F$33,$F$35:$F$36,$F$41))</f>
        <v>-533.82179022363027</v>
      </c>
      <c r="OPN88" s="294">
        <f>(OPN$87*$B101+SUM($F$8:$F$10)-((OPN$87*$B101+SUM($F$8:$F$10))/$F$11*$F$40)-($F$27*OPN$87/$D$7)-SUM($F$14:$F$26,$F$28:$F$33,$F$35:$F$36,$F$41))</f>
        <v>-533.82179022363027</v>
      </c>
      <c r="OPO88" s="294">
        <f>(OPO$87*$B101+SUM($F$8:$F$10)-((OPO$87*$B101+SUM($F$8:$F$10))/$F$11*$F$40)-($F$27*OPO$87/$D$7)-SUM($F$14:$F$26,$F$28:$F$33,$F$35:$F$36,$F$41))</f>
        <v>-533.82179022363027</v>
      </c>
      <c r="OPP88" s="294">
        <f>(OPP$87*$B101+SUM($F$8:$F$10)-((OPP$87*$B101+SUM($F$8:$F$10))/$F$11*$F$40)-($F$27*OPP$87/$D$7)-SUM($F$14:$F$26,$F$28:$F$33,$F$35:$F$36,$F$41))</f>
        <v>-533.82179022363027</v>
      </c>
      <c r="OPQ88" s="294">
        <f>(OPQ$87*$B101+SUM($F$8:$F$10)-((OPQ$87*$B101+SUM($F$8:$F$10))/$F$11*$F$40)-($F$27*OPQ$87/$D$7)-SUM($F$14:$F$26,$F$28:$F$33,$F$35:$F$36,$F$41))</f>
        <v>-533.82179022363027</v>
      </c>
      <c r="OPR88" s="294">
        <f>(OPR$87*$B101+SUM($F$8:$F$10)-((OPR$87*$B101+SUM($F$8:$F$10))/$F$11*$F$40)-($F$27*OPR$87/$D$7)-SUM($F$14:$F$26,$F$28:$F$33,$F$35:$F$36,$F$41))</f>
        <v>-533.82179022363027</v>
      </c>
      <c r="OPS88" s="294">
        <f>(OPS$87*$B101+SUM($F$8:$F$10)-((OPS$87*$B101+SUM($F$8:$F$10))/$F$11*$F$40)-($F$27*OPS$87/$D$7)-SUM($F$14:$F$26,$F$28:$F$33,$F$35:$F$36,$F$41))</f>
        <v>-533.82179022363027</v>
      </c>
      <c r="OPT88" s="294">
        <f>(OPT$87*$B101+SUM($F$8:$F$10)-((OPT$87*$B101+SUM($F$8:$F$10))/$F$11*$F$40)-($F$27*OPT$87/$D$7)-SUM($F$14:$F$26,$F$28:$F$33,$F$35:$F$36,$F$41))</f>
        <v>-533.82179022363027</v>
      </c>
      <c r="OPU88" s="294">
        <f>(OPU$87*$B101+SUM($F$8:$F$10)-((OPU$87*$B101+SUM($F$8:$F$10))/$F$11*$F$40)-($F$27*OPU$87/$D$7)-SUM($F$14:$F$26,$F$28:$F$33,$F$35:$F$36,$F$41))</f>
        <v>-533.82179022363027</v>
      </c>
      <c r="OPV88" s="294">
        <f>(OPV$87*$B101+SUM($F$8:$F$10)-((OPV$87*$B101+SUM($F$8:$F$10))/$F$11*$F$40)-($F$27*OPV$87/$D$7)-SUM($F$14:$F$26,$F$28:$F$33,$F$35:$F$36,$F$41))</f>
        <v>-533.82179022363027</v>
      </c>
      <c r="OPW88" s="294">
        <f>(OPW$87*$B101+SUM($F$8:$F$10)-((OPW$87*$B101+SUM($F$8:$F$10))/$F$11*$F$40)-($F$27*OPW$87/$D$7)-SUM($F$14:$F$26,$F$28:$F$33,$F$35:$F$36,$F$41))</f>
        <v>-533.82179022363027</v>
      </c>
      <c r="OPX88" s="294">
        <f>(OPX$87*$B101+SUM($F$8:$F$10)-((OPX$87*$B101+SUM($F$8:$F$10))/$F$11*$F$40)-($F$27*OPX$87/$D$7)-SUM($F$14:$F$26,$F$28:$F$33,$F$35:$F$36,$F$41))</f>
        <v>-533.82179022363027</v>
      </c>
      <c r="OPY88" s="294">
        <f>(OPY$87*$B101+SUM($F$8:$F$10)-((OPY$87*$B101+SUM($F$8:$F$10))/$F$11*$F$40)-($F$27*OPY$87/$D$7)-SUM($F$14:$F$26,$F$28:$F$33,$F$35:$F$36,$F$41))</f>
        <v>-533.82179022363027</v>
      </c>
      <c r="OPZ88" s="294">
        <f>(OPZ$87*$B101+SUM($F$8:$F$10)-((OPZ$87*$B101+SUM($F$8:$F$10))/$F$11*$F$40)-($F$27*OPZ$87/$D$7)-SUM($F$14:$F$26,$F$28:$F$33,$F$35:$F$36,$F$41))</f>
        <v>-533.82179022363027</v>
      </c>
      <c r="OQA88" s="294">
        <f>(OQA$87*$B101+SUM($F$8:$F$10)-((OQA$87*$B101+SUM($F$8:$F$10))/$F$11*$F$40)-($F$27*OQA$87/$D$7)-SUM($F$14:$F$26,$F$28:$F$33,$F$35:$F$36,$F$41))</f>
        <v>-533.82179022363027</v>
      </c>
      <c r="OQB88" s="294">
        <f>(OQB$87*$B101+SUM($F$8:$F$10)-((OQB$87*$B101+SUM($F$8:$F$10))/$F$11*$F$40)-($F$27*OQB$87/$D$7)-SUM($F$14:$F$26,$F$28:$F$33,$F$35:$F$36,$F$41))</f>
        <v>-533.82179022363027</v>
      </c>
      <c r="OQC88" s="294">
        <f>(OQC$87*$B101+SUM($F$8:$F$10)-((OQC$87*$B101+SUM($F$8:$F$10))/$F$11*$F$40)-($F$27*OQC$87/$D$7)-SUM($F$14:$F$26,$F$28:$F$33,$F$35:$F$36,$F$41))</f>
        <v>-533.82179022363027</v>
      </c>
      <c r="OQD88" s="294">
        <f>(OQD$87*$B101+SUM($F$8:$F$10)-((OQD$87*$B101+SUM($F$8:$F$10))/$F$11*$F$40)-($F$27*OQD$87/$D$7)-SUM($F$14:$F$26,$F$28:$F$33,$F$35:$F$36,$F$41))</f>
        <v>-533.82179022363027</v>
      </c>
      <c r="OQE88" s="294">
        <f>(OQE$87*$B101+SUM($F$8:$F$10)-((OQE$87*$B101+SUM($F$8:$F$10))/$F$11*$F$40)-($F$27*OQE$87/$D$7)-SUM($F$14:$F$26,$F$28:$F$33,$F$35:$F$36,$F$41))</f>
        <v>-533.82179022363027</v>
      </c>
      <c r="OQF88" s="294">
        <f>(OQF$87*$B101+SUM($F$8:$F$10)-((OQF$87*$B101+SUM($F$8:$F$10))/$F$11*$F$40)-($F$27*OQF$87/$D$7)-SUM($F$14:$F$26,$F$28:$F$33,$F$35:$F$36,$F$41))</f>
        <v>-533.82179022363027</v>
      </c>
      <c r="OQG88" s="294">
        <f>(OQG$87*$B101+SUM($F$8:$F$10)-((OQG$87*$B101+SUM($F$8:$F$10))/$F$11*$F$40)-($F$27*OQG$87/$D$7)-SUM($F$14:$F$26,$F$28:$F$33,$F$35:$F$36,$F$41))</f>
        <v>-533.82179022363027</v>
      </c>
      <c r="OQH88" s="294">
        <f>(OQH$87*$B101+SUM($F$8:$F$10)-((OQH$87*$B101+SUM($F$8:$F$10))/$F$11*$F$40)-($F$27*OQH$87/$D$7)-SUM($F$14:$F$26,$F$28:$F$33,$F$35:$F$36,$F$41))</f>
        <v>-533.82179022363027</v>
      </c>
      <c r="OQI88" s="294">
        <f>(OQI$87*$B101+SUM($F$8:$F$10)-((OQI$87*$B101+SUM($F$8:$F$10))/$F$11*$F$40)-($F$27*OQI$87/$D$7)-SUM($F$14:$F$26,$F$28:$F$33,$F$35:$F$36,$F$41))</f>
        <v>-533.82179022363027</v>
      </c>
      <c r="OQJ88" s="294">
        <f>(OQJ$87*$B101+SUM($F$8:$F$10)-((OQJ$87*$B101+SUM($F$8:$F$10))/$F$11*$F$40)-($F$27*OQJ$87/$D$7)-SUM($F$14:$F$26,$F$28:$F$33,$F$35:$F$36,$F$41))</f>
        <v>-533.82179022363027</v>
      </c>
      <c r="OQK88" s="294">
        <f>(OQK$87*$B101+SUM($F$8:$F$10)-((OQK$87*$B101+SUM($F$8:$F$10))/$F$11*$F$40)-($F$27*OQK$87/$D$7)-SUM($F$14:$F$26,$F$28:$F$33,$F$35:$F$36,$F$41))</f>
        <v>-533.82179022363027</v>
      </c>
      <c r="OQL88" s="294">
        <f>(OQL$87*$B101+SUM($F$8:$F$10)-((OQL$87*$B101+SUM($F$8:$F$10))/$F$11*$F$40)-($F$27*OQL$87/$D$7)-SUM($F$14:$F$26,$F$28:$F$33,$F$35:$F$36,$F$41))</f>
        <v>-533.82179022363027</v>
      </c>
      <c r="OQM88" s="294">
        <f>(OQM$87*$B101+SUM($F$8:$F$10)-((OQM$87*$B101+SUM($F$8:$F$10))/$F$11*$F$40)-($F$27*OQM$87/$D$7)-SUM($F$14:$F$26,$F$28:$F$33,$F$35:$F$36,$F$41))</f>
        <v>-533.82179022363027</v>
      </c>
      <c r="OQN88" s="294">
        <f>(OQN$87*$B101+SUM($F$8:$F$10)-((OQN$87*$B101+SUM($F$8:$F$10))/$F$11*$F$40)-($F$27*OQN$87/$D$7)-SUM($F$14:$F$26,$F$28:$F$33,$F$35:$F$36,$F$41))</f>
        <v>-533.82179022363027</v>
      </c>
      <c r="OQO88" s="294">
        <f>(OQO$87*$B101+SUM($F$8:$F$10)-((OQO$87*$B101+SUM($F$8:$F$10))/$F$11*$F$40)-($F$27*OQO$87/$D$7)-SUM($F$14:$F$26,$F$28:$F$33,$F$35:$F$36,$F$41))</f>
        <v>-533.82179022363027</v>
      </c>
      <c r="OQP88" s="294">
        <f>(OQP$87*$B101+SUM($F$8:$F$10)-((OQP$87*$B101+SUM($F$8:$F$10))/$F$11*$F$40)-($F$27*OQP$87/$D$7)-SUM($F$14:$F$26,$F$28:$F$33,$F$35:$F$36,$F$41))</f>
        <v>-533.82179022363027</v>
      </c>
      <c r="OQQ88" s="294">
        <f>(OQQ$87*$B101+SUM($F$8:$F$10)-((OQQ$87*$B101+SUM($F$8:$F$10))/$F$11*$F$40)-($F$27*OQQ$87/$D$7)-SUM($F$14:$F$26,$F$28:$F$33,$F$35:$F$36,$F$41))</f>
        <v>-533.82179022363027</v>
      </c>
      <c r="OQR88" s="294">
        <f>(OQR$87*$B101+SUM($F$8:$F$10)-((OQR$87*$B101+SUM($F$8:$F$10))/$F$11*$F$40)-($F$27*OQR$87/$D$7)-SUM($F$14:$F$26,$F$28:$F$33,$F$35:$F$36,$F$41))</f>
        <v>-533.82179022363027</v>
      </c>
      <c r="OQS88" s="294">
        <f>(OQS$87*$B101+SUM($F$8:$F$10)-((OQS$87*$B101+SUM($F$8:$F$10))/$F$11*$F$40)-($F$27*OQS$87/$D$7)-SUM($F$14:$F$26,$F$28:$F$33,$F$35:$F$36,$F$41))</f>
        <v>-533.82179022363027</v>
      </c>
      <c r="OQT88" s="294">
        <f>(OQT$87*$B101+SUM($F$8:$F$10)-((OQT$87*$B101+SUM($F$8:$F$10))/$F$11*$F$40)-($F$27*OQT$87/$D$7)-SUM($F$14:$F$26,$F$28:$F$33,$F$35:$F$36,$F$41))</f>
        <v>-533.82179022363027</v>
      </c>
      <c r="OQU88" s="294">
        <f>(OQU$87*$B101+SUM($F$8:$F$10)-((OQU$87*$B101+SUM($F$8:$F$10))/$F$11*$F$40)-($F$27*OQU$87/$D$7)-SUM($F$14:$F$26,$F$28:$F$33,$F$35:$F$36,$F$41))</f>
        <v>-533.82179022363027</v>
      </c>
      <c r="OQV88" s="294">
        <f>(OQV$87*$B101+SUM($F$8:$F$10)-((OQV$87*$B101+SUM($F$8:$F$10))/$F$11*$F$40)-($F$27*OQV$87/$D$7)-SUM($F$14:$F$26,$F$28:$F$33,$F$35:$F$36,$F$41))</f>
        <v>-533.82179022363027</v>
      </c>
      <c r="OQW88" s="294">
        <f>(OQW$87*$B101+SUM($F$8:$F$10)-((OQW$87*$B101+SUM($F$8:$F$10))/$F$11*$F$40)-($F$27*OQW$87/$D$7)-SUM($F$14:$F$26,$F$28:$F$33,$F$35:$F$36,$F$41))</f>
        <v>-533.82179022363027</v>
      </c>
      <c r="OQX88" s="294">
        <f>(OQX$87*$B101+SUM($F$8:$F$10)-((OQX$87*$B101+SUM($F$8:$F$10))/$F$11*$F$40)-($F$27*OQX$87/$D$7)-SUM($F$14:$F$26,$F$28:$F$33,$F$35:$F$36,$F$41))</f>
        <v>-533.82179022363027</v>
      </c>
      <c r="OQY88" s="294">
        <f>(OQY$87*$B101+SUM($F$8:$F$10)-((OQY$87*$B101+SUM($F$8:$F$10))/$F$11*$F$40)-($F$27*OQY$87/$D$7)-SUM($F$14:$F$26,$F$28:$F$33,$F$35:$F$36,$F$41))</f>
        <v>-533.82179022363027</v>
      </c>
      <c r="OQZ88" s="294">
        <f>(OQZ$87*$B101+SUM($F$8:$F$10)-((OQZ$87*$B101+SUM($F$8:$F$10))/$F$11*$F$40)-($F$27*OQZ$87/$D$7)-SUM($F$14:$F$26,$F$28:$F$33,$F$35:$F$36,$F$41))</f>
        <v>-533.82179022363027</v>
      </c>
      <c r="ORA88" s="294">
        <f>(ORA$87*$B101+SUM($F$8:$F$10)-((ORA$87*$B101+SUM($F$8:$F$10))/$F$11*$F$40)-($F$27*ORA$87/$D$7)-SUM($F$14:$F$26,$F$28:$F$33,$F$35:$F$36,$F$41))</f>
        <v>-533.82179022363027</v>
      </c>
      <c r="ORB88" s="294">
        <f>(ORB$87*$B101+SUM($F$8:$F$10)-((ORB$87*$B101+SUM($F$8:$F$10))/$F$11*$F$40)-($F$27*ORB$87/$D$7)-SUM($F$14:$F$26,$F$28:$F$33,$F$35:$F$36,$F$41))</f>
        <v>-533.82179022363027</v>
      </c>
      <c r="ORC88" s="294">
        <f>(ORC$87*$B101+SUM($F$8:$F$10)-((ORC$87*$B101+SUM($F$8:$F$10))/$F$11*$F$40)-($F$27*ORC$87/$D$7)-SUM($F$14:$F$26,$F$28:$F$33,$F$35:$F$36,$F$41))</f>
        <v>-533.82179022363027</v>
      </c>
      <c r="ORD88" s="294">
        <f>(ORD$87*$B101+SUM($F$8:$F$10)-((ORD$87*$B101+SUM($F$8:$F$10))/$F$11*$F$40)-($F$27*ORD$87/$D$7)-SUM($F$14:$F$26,$F$28:$F$33,$F$35:$F$36,$F$41))</f>
        <v>-533.82179022363027</v>
      </c>
      <c r="ORE88" s="294">
        <f>(ORE$87*$B101+SUM($F$8:$F$10)-((ORE$87*$B101+SUM($F$8:$F$10))/$F$11*$F$40)-($F$27*ORE$87/$D$7)-SUM($F$14:$F$26,$F$28:$F$33,$F$35:$F$36,$F$41))</f>
        <v>-533.82179022363027</v>
      </c>
      <c r="ORF88" s="294">
        <f>(ORF$87*$B101+SUM($F$8:$F$10)-((ORF$87*$B101+SUM($F$8:$F$10))/$F$11*$F$40)-($F$27*ORF$87/$D$7)-SUM($F$14:$F$26,$F$28:$F$33,$F$35:$F$36,$F$41))</f>
        <v>-533.82179022363027</v>
      </c>
      <c r="ORG88" s="294">
        <f>(ORG$87*$B101+SUM($F$8:$F$10)-((ORG$87*$B101+SUM($F$8:$F$10))/$F$11*$F$40)-($F$27*ORG$87/$D$7)-SUM($F$14:$F$26,$F$28:$F$33,$F$35:$F$36,$F$41))</f>
        <v>-533.82179022363027</v>
      </c>
      <c r="ORH88" s="294">
        <f>(ORH$87*$B101+SUM($F$8:$F$10)-((ORH$87*$B101+SUM($F$8:$F$10))/$F$11*$F$40)-($F$27*ORH$87/$D$7)-SUM($F$14:$F$26,$F$28:$F$33,$F$35:$F$36,$F$41))</f>
        <v>-533.82179022363027</v>
      </c>
      <c r="ORI88" s="294">
        <f>(ORI$87*$B101+SUM($F$8:$F$10)-((ORI$87*$B101+SUM($F$8:$F$10))/$F$11*$F$40)-($F$27*ORI$87/$D$7)-SUM($F$14:$F$26,$F$28:$F$33,$F$35:$F$36,$F$41))</f>
        <v>-533.82179022363027</v>
      </c>
      <c r="ORJ88" s="294">
        <f>(ORJ$87*$B101+SUM($F$8:$F$10)-((ORJ$87*$B101+SUM($F$8:$F$10))/$F$11*$F$40)-($F$27*ORJ$87/$D$7)-SUM($F$14:$F$26,$F$28:$F$33,$F$35:$F$36,$F$41))</f>
        <v>-533.82179022363027</v>
      </c>
      <c r="ORK88" s="294">
        <f>(ORK$87*$B101+SUM($F$8:$F$10)-((ORK$87*$B101+SUM($F$8:$F$10))/$F$11*$F$40)-($F$27*ORK$87/$D$7)-SUM($F$14:$F$26,$F$28:$F$33,$F$35:$F$36,$F$41))</f>
        <v>-533.82179022363027</v>
      </c>
      <c r="ORL88" s="294">
        <f>(ORL$87*$B101+SUM($F$8:$F$10)-((ORL$87*$B101+SUM($F$8:$F$10))/$F$11*$F$40)-($F$27*ORL$87/$D$7)-SUM($F$14:$F$26,$F$28:$F$33,$F$35:$F$36,$F$41))</f>
        <v>-533.82179022363027</v>
      </c>
      <c r="ORM88" s="294">
        <f>(ORM$87*$B101+SUM($F$8:$F$10)-((ORM$87*$B101+SUM($F$8:$F$10))/$F$11*$F$40)-($F$27*ORM$87/$D$7)-SUM($F$14:$F$26,$F$28:$F$33,$F$35:$F$36,$F$41))</f>
        <v>-533.82179022363027</v>
      </c>
      <c r="ORN88" s="294">
        <f>(ORN$87*$B101+SUM($F$8:$F$10)-((ORN$87*$B101+SUM($F$8:$F$10))/$F$11*$F$40)-($F$27*ORN$87/$D$7)-SUM($F$14:$F$26,$F$28:$F$33,$F$35:$F$36,$F$41))</f>
        <v>-533.82179022363027</v>
      </c>
      <c r="ORO88" s="294">
        <f>(ORO$87*$B101+SUM($F$8:$F$10)-((ORO$87*$B101+SUM($F$8:$F$10))/$F$11*$F$40)-($F$27*ORO$87/$D$7)-SUM($F$14:$F$26,$F$28:$F$33,$F$35:$F$36,$F$41))</f>
        <v>-533.82179022363027</v>
      </c>
      <c r="ORP88" s="294">
        <f>(ORP$87*$B101+SUM($F$8:$F$10)-((ORP$87*$B101+SUM($F$8:$F$10))/$F$11*$F$40)-($F$27*ORP$87/$D$7)-SUM($F$14:$F$26,$F$28:$F$33,$F$35:$F$36,$F$41))</f>
        <v>-533.82179022363027</v>
      </c>
      <c r="ORQ88" s="294">
        <f>(ORQ$87*$B101+SUM($F$8:$F$10)-((ORQ$87*$B101+SUM($F$8:$F$10))/$F$11*$F$40)-($F$27*ORQ$87/$D$7)-SUM($F$14:$F$26,$F$28:$F$33,$F$35:$F$36,$F$41))</f>
        <v>-533.82179022363027</v>
      </c>
      <c r="ORR88" s="294">
        <f>(ORR$87*$B101+SUM($F$8:$F$10)-((ORR$87*$B101+SUM($F$8:$F$10))/$F$11*$F$40)-($F$27*ORR$87/$D$7)-SUM($F$14:$F$26,$F$28:$F$33,$F$35:$F$36,$F$41))</f>
        <v>-533.82179022363027</v>
      </c>
      <c r="ORS88" s="294">
        <f>(ORS$87*$B101+SUM($F$8:$F$10)-((ORS$87*$B101+SUM($F$8:$F$10))/$F$11*$F$40)-($F$27*ORS$87/$D$7)-SUM($F$14:$F$26,$F$28:$F$33,$F$35:$F$36,$F$41))</f>
        <v>-533.82179022363027</v>
      </c>
      <c r="ORT88" s="294">
        <f>(ORT$87*$B101+SUM($F$8:$F$10)-((ORT$87*$B101+SUM($F$8:$F$10))/$F$11*$F$40)-($F$27*ORT$87/$D$7)-SUM($F$14:$F$26,$F$28:$F$33,$F$35:$F$36,$F$41))</f>
        <v>-533.82179022363027</v>
      </c>
      <c r="ORU88" s="294">
        <f>(ORU$87*$B101+SUM($F$8:$F$10)-((ORU$87*$B101+SUM($F$8:$F$10))/$F$11*$F$40)-($F$27*ORU$87/$D$7)-SUM($F$14:$F$26,$F$28:$F$33,$F$35:$F$36,$F$41))</f>
        <v>-533.82179022363027</v>
      </c>
      <c r="ORV88" s="294">
        <f>(ORV$87*$B101+SUM($F$8:$F$10)-((ORV$87*$B101+SUM($F$8:$F$10))/$F$11*$F$40)-($F$27*ORV$87/$D$7)-SUM($F$14:$F$26,$F$28:$F$33,$F$35:$F$36,$F$41))</f>
        <v>-533.82179022363027</v>
      </c>
      <c r="ORW88" s="294">
        <f>(ORW$87*$B101+SUM($F$8:$F$10)-((ORW$87*$B101+SUM($F$8:$F$10))/$F$11*$F$40)-($F$27*ORW$87/$D$7)-SUM($F$14:$F$26,$F$28:$F$33,$F$35:$F$36,$F$41))</f>
        <v>-533.82179022363027</v>
      </c>
      <c r="ORX88" s="294">
        <f>(ORX$87*$B101+SUM($F$8:$F$10)-((ORX$87*$B101+SUM($F$8:$F$10))/$F$11*$F$40)-($F$27*ORX$87/$D$7)-SUM($F$14:$F$26,$F$28:$F$33,$F$35:$F$36,$F$41))</f>
        <v>-533.82179022363027</v>
      </c>
      <c r="ORY88" s="294">
        <f>(ORY$87*$B101+SUM($F$8:$F$10)-((ORY$87*$B101+SUM($F$8:$F$10))/$F$11*$F$40)-($F$27*ORY$87/$D$7)-SUM($F$14:$F$26,$F$28:$F$33,$F$35:$F$36,$F$41))</f>
        <v>-533.82179022363027</v>
      </c>
      <c r="ORZ88" s="294">
        <f>(ORZ$87*$B101+SUM($F$8:$F$10)-((ORZ$87*$B101+SUM($F$8:$F$10))/$F$11*$F$40)-($F$27*ORZ$87/$D$7)-SUM($F$14:$F$26,$F$28:$F$33,$F$35:$F$36,$F$41))</f>
        <v>-533.82179022363027</v>
      </c>
      <c r="OSA88" s="294">
        <f>(OSA$87*$B101+SUM($F$8:$F$10)-((OSA$87*$B101+SUM($F$8:$F$10))/$F$11*$F$40)-($F$27*OSA$87/$D$7)-SUM($F$14:$F$26,$F$28:$F$33,$F$35:$F$36,$F$41))</f>
        <v>-533.82179022363027</v>
      </c>
      <c r="OSB88" s="294">
        <f>(OSB$87*$B101+SUM($F$8:$F$10)-((OSB$87*$B101+SUM($F$8:$F$10))/$F$11*$F$40)-($F$27*OSB$87/$D$7)-SUM($F$14:$F$26,$F$28:$F$33,$F$35:$F$36,$F$41))</f>
        <v>-533.82179022363027</v>
      </c>
      <c r="OSC88" s="294">
        <f>(OSC$87*$B101+SUM($F$8:$F$10)-((OSC$87*$B101+SUM($F$8:$F$10))/$F$11*$F$40)-($F$27*OSC$87/$D$7)-SUM($F$14:$F$26,$F$28:$F$33,$F$35:$F$36,$F$41))</f>
        <v>-533.82179022363027</v>
      </c>
      <c r="OSD88" s="294">
        <f>(OSD$87*$B101+SUM($F$8:$F$10)-((OSD$87*$B101+SUM($F$8:$F$10))/$F$11*$F$40)-($F$27*OSD$87/$D$7)-SUM($F$14:$F$26,$F$28:$F$33,$F$35:$F$36,$F$41))</f>
        <v>-533.82179022363027</v>
      </c>
      <c r="OSE88" s="294">
        <f>(OSE$87*$B101+SUM($F$8:$F$10)-((OSE$87*$B101+SUM($F$8:$F$10))/$F$11*$F$40)-($F$27*OSE$87/$D$7)-SUM($F$14:$F$26,$F$28:$F$33,$F$35:$F$36,$F$41))</f>
        <v>-533.82179022363027</v>
      </c>
      <c r="OSF88" s="294">
        <f>(OSF$87*$B101+SUM($F$8:$F$10)-((OSF$87*$B101+SUM($F$8:$F$10))/$F$11*$F$40)-($F$27*OSF$87/$D$7)-SUM($F$14:$F$26,$F$28:$F$33,$F$35:$F$36,$F$41))</f>
        <v>-533.82179022363027</v>
      </c>
      <c r="OSG88" s="294">
        <f>(OSG$87*$B101+SUM($F$8:$F$10)-((OSG$87*$B101+SUM($F$8:$F$10))/$F$11*$F$40)-($F$27*OSG$87/$D$7)-SUM($F$14:$F$26,$F$28:$F$33,$F$35:$F$36,$F$41))</f>
        <v>-533.82179022363027</v>
      </c>
      <c r="OSH88" s="294">
        <f>(OSH$87*$B101+SUM($F$8:$F$10)-((OSH$87*$B101+SUM($F$8:$F$10))/$F$11*$F$40)-($F$27*OSH$87/$D$7)-SUM($F$14:$F$26,$F$28:$F$33,$F$35:$F$36,$F$41))</f>
        <v>-533.82179022363027</v>
      </c>
      <c r="OSI88" s="294">
        <f>(OSI$87*$B101+SUM($F$8:$F$10)-((OSI$87*$B101+SUM($F$8:$F$10))/$F$11*$F$40)-($F$27*OSI$87/$D$7)-SUM($F$14:$F$26,$F$28:$F$33,$F$35:$F$36,$F$41))</f>
        <v>-533.82179022363027</v>
      </c>
      <c r="OSJ88" s="294">
        <f>(OSJ$87*$B101+SUM($F$8:$F$10)-((OSJ$87*$B101+SUM($F$8:$F$10))/$F$11*$F$40)-($F$27*OSJ$87/$D$7)-SUM($F$14:$F$26,$F$28:$F$33,$F$35:$F$36,$F$41))</f>
        <v>-533.82179022363027</v>
      </c>
      <c r="OSK88" s="294">
        <f>(OSK$87*$B101+SUM($F$8:$F$10)-((OSK$87*$B101+SUM($F$8:$F$10))/$F$11*$F$40)-($F$27*OSK$87/$D$7)-SUM($F$14:$F$26,$F$28:$F$33,$F$35:$F$36,$F$41))</f>
        <v>-533.82179022363027</v>
      </c>
      <c r="OSL88" s="294">
        <f>(OSL$87*$B101+SUM($F$8:$F$10)-((OSL$87*$B101+SUM($F$8:$F$10))/$F$11*$F$40)-($F$27*OSL$87/$D$7)-SUM($F$14:$F$26,$F$28:$F$33,$F$35:$F$36,$F$41))</f>
        <v>-533.82179022363027</v>
      </c>
      <c r="OSM88" s="294">
        <f>(OSM$87*$B101+SUM($F$8:$F$10)-((OSM$87*$B101+SUM($F$8:$F$10))/$F$11*$F$40)-($F$27*OSM$87/$D$7)-SUM($F$14:$F$26,$F$28:$F$33,$F$35:$F$36,$F$41))</f>
        <v>-533.82179022363027</v>
      </c>
      <c r="OSN88" s="294">
        <f>(OSN$87*$B101+SUM($F$8:$F$10)-((OSN$87*$B101+SUM($F$8:$F$10))/$F$11*$F$40)-($F$27*OSN$87/$D$7)-SUM($F$14:$F$26,$F$28:$F$33,$F$35:$F$36,$F$41))</f>
        <v>-533.82179022363027</v>
      </c>
      <c r="OSO88" s="294">
        <f>(OSO$87*$B101+SUM($F$8:$F$10)-((OSO$87*$B101+SUM($F$8:$F$10))/$F$11*$F$40)-($F$27*OSO$87/$D$7)-SUM($F$14:$F$26,$F$28:$F$33,$F$35:$F$36,$F$41))</f>
        <v>-533.82179022363027</v>
      </c>
      <c r="OSP88" s="294">
        <f>(OSP$87*$B101+SUM($F$8:$F$10)-((OSP$87*$B101+SUM($F$8:$F$10))/$F$11*$F$40)-($F$27*OSP$87/$D$7)-SUM($F$14:$F$26,$F$28:$F$33,$F$35:$F$36,$F$41))</f>
        <v>-533.82179022363027</v>
      </c>
      <c r="OSQ88" s="294">
        <f>(OSQ$87*$B101+SUM($F$8:$F$10)-((OSQ$87*$B101+SUM($F$8:$F$10))/$F$11*$F$40)-($F$27*OSQ$87/$D$7)-SUM($F$14:$F$26,$F$28:$F$33,$F$35:$F$36,$F$41))</f>
        <v>-533.82179022363027</v>
      </c>
      <c r="OSR88" s="294">
        <f>(OSR$87*$B101+SUM($F$8:$F$10)-((OSR$87*$B101+SUM($F$8:$F$10))/$F$11*$F$40)-($F$27*OSR$87/$D$7)-SUM($F$14:$F$26,$F$28:$F$33,$F$35:$F$36,$F$41))</f>
        <v>-533.82179022363027</v>
      </c>
      <c r="OSS88" s="294">
        <f>(OSS$87*$B101+SUM($F$8:$F$10)-((OSS$87*$B101+SUM($F$8:$F$10))/$F$11*$F$40)-($F$27*OSS$87/$D$7)-SUM($F$14:$F$26,$F$28:$F$33,$F$35:$F$36,$F$41))</f>
        <v>-533.82179022363027</v>
      </c>
      <c r="OST88" s="294">
        <f>(OST$87*$B101+SUM($F$8:$F$10)-((OST$87*$B101+SUM($F$8:$F$10))/$F$11*$F$40)-($F$27*OST$87/$D$7)-SUM($F$14:$F$26,$F$28:$F$33,$F$35:$F$36,$F$41))</f>
        <v>-533.82179022363027</v>
      </c>
      <c r="OSU88" s="294">
        <f>(OSU$87*$B101+SUM($F$8:$F$10)-((OSU$87*$B101+SUM($F$8:$F$10))/$F$11*$F$40)-($F$27*OSU$87/$D$7)-SUM($F$14:$F$26,$F$28:$F$33,$F$35:$F$36,$F$41))</f>
        <v>-533.82179022363027</v>
      </c>
      <c r="OSV88" s="294">
        <f>(OSV$87*$B101+SUM($F$8:$F$10)-((OSV$87*$B101+SUM($F$8:$F$10))/$F$11*$F$40)-($F$27*OSV$87/$D$7)-SUM($F$14:$F$26,$F$28:$F$33,$F$35:$F$36,$F$41))</f>
        <v>-533.82179022363027</v>
      </c>
      <c r="OSW88" s="294">
        <f>(OSW$87*$B101+SUM($F$8:$F$10)-((OSW$87*$B101+SUM($F$8:$F$10))/$F$11*$F$40)-($F$27*OSW$87/$D$7)-SUM($F$14:$F$26,$F$28:$F$33,$F$35:$F$36,$F$41))</f>
        <v>-533.82179022363027</v>
      </c>
      <c r="OSX88" s="294">
        <f>(OSX$87*$B101+SUM($F$8:$F$10)-((OSX$87*$B101+SUM($F$8:$F$10))/$F$11*$F$40)-($F$27*OSX$87/$D$7)-SUM($F$14:$F$26,$F$28:$F$33,$F$35:$F$36,$F$41))</f>
        <v>-533.82179022363027</v>
      </c>
      <c r="OSY88" s="294">
        <f>(OSY$87*$B101+SUM($F$8:$F$10)-((OSY$87*$B101+SUM($F$8:$F$10))/$F$11*$F$40)-($F$27*OSY$87/$D$7)-SUM($F$14:$F$26,$F$28:$F$33,$F$35:$F$36,$F$41))</f>
        <v>-533.82179022363027</v>
      </c>
      <c r="OSZ88" s="294">
        <f>(OSZ$87*$B101+SUM($F$8:$F$10)-((OSZ$87*$B101+SUM($F$8:$F$10))/$F$11*$F$40)-($F$27*OSZ$87/$D$7)-SUM($F$14:$F$26,$F$28:$F$33,$F$35:$F$36,$F$41))</f>
        <v>-533.82179022363027</v>
      </c>
      <c r="OTA88" s="294">
        <f>(OTA$87*$B101+SUM($F$8:$F$10)-((OTA$87*$B101+SUM($F$8:$F$10))/$F$11*$F$40)-($F$27*OTA$87/$D$7)-SUM($F$14:$F$26,$F$28:$F$33,$F$35:$F$36,$F$41))</f>
        <v>-533.82179022363027</v>
      </c>
      <c r="OTB88" s="294">
        <f>(OTB$87*$B101+SUM($F$8:$F$10)-((OTB$87*$B101+SUM($F$8:$F$10))/$F$11*$F$40)-($F$27*OTB$87/$D$7)-SUM($F$14:$F$26,$F$28:$F$33,$F$35:$F$36,$F$41))</f>
        <v>-533.82179022363027</v>
      </c>
      <c r="OTC88" s="294">
        <f>(OTC$87*$B101+SUM($F$8:$F$10)-((OTC$87*$B101+SUM($F$8:$F$10))/$F$11*$F$40)-($F$27*OTC$87/$D$7)-SUM($F$14:$F$26,$F$28:$F$33,$F$35:$F$36,$F$41))</f>
        <v>-533.82179022363027</v>
      </c>
      <c r="OTD88" s="294">
        <f>(OTD$87*$B101+SUM($F$8:$F$10)-((OTD$87*$B101+SUM($F$8:$F$10))/$F$11*$F$40)-($F$27*OTD$87/$D$7)-SUM($F$14:$F$26,$F$28:$F$33,$F$35:$F$36,$F$41))</f>
        <v>-533.82179022363027</v>
      </c>
      <c r="OTE88" s="294">
        <f>(OTE$87*$B101+SUM($F$8:$F$10)-((OTE$87*$B101+SUM($F$8:$F$10))/$F$11*$F$40)-($F$27*OTE$87/$D$7)-SUM($F$14:$F$26,$F$28:$F$33,$F$35:$F$36,$F$41))</f>
        <v>-533.82179022363027</v>
      </c>
      <c r="OTF88" s="294">
        <f>(OTF$87*$B101+SUM($F$8:$F$10)-((OTF$87*$B101+SUM($F$8:$F$10))/$F$11*$F$40)-($F$27*OTF$87/$D$7)-SUM($F$14:$F$26,$F$28:$F$33,$F$35:$F$36,$F$41))</f>
        <v>-533.82179022363027</v>
      </c>
      <c r="OTG88" s="294">
        <f>(OTG$87*$B101+SUM($F$8:$F$10)-((OTG$87*$B101+SUM($F$8:$F$10))/$F$11*$F$40)-($F$27*OTG$87/$D$7)-SUM($F$14:$F$26,$F$28:$F$33,$F$35:$F$36,$F$41))</f>
        <v>-533.82179022363027</v>
      </c>
      <c r="OTH88" s="294">
        <f>(OTH$87*$B101+SUM($F$8:$F$10)-((OTH$87*$B101+SUM($F$8:$F$10))/$F$11*$F$40)-($F$27*OTH$87/$D$7)-SUM($F$14:$F$26,$F$28:$F$33,$F$35:$F$36,$F$41))</f>
        <v>-533.82179022363027</v>
      </c>
      <c r="OTI88" s="294">
        <f>(OTI$87*$B101+SUM($F$8:$F$10)-((OTI$87*$B101+SUM($F$8:$F$10))/$F$11*$F$40)-($F$27*OTI$87/$D$7)-SUM($F$14:$F$26,$F$28:$F$33,$F$35:$F$36,$F$41))</f>
        <v>-533.82179022363027</v>
      </c>
      <c r="OTJ88" s="294">
        <f>(OTJ$87*$B101+SUM($F$8:$F$10)-((OTJ$87*$B101+SUM($F$8:$F$10))/$F$11*$F$40)-($F$27*OTJ$87/$D$7)-SUM($F$14:$F$26,$F$28:$F$33,$F$35:$F$36,$F$41))</f>
        <v>-533.82179022363027</v>
      </c>
      <c r="OTK88" s="294">
        <f>(OTK$87*$B101+SUM($F$8:$F$10)-((OTK$87*$B101+SUM($F$8:$F$10))/$F$11*$F$40)-($F$27*OTK$87/$D$7)-SUM($F$14:$F$26,$F$28:$F$33,$F$35:$F$36,$F$41))</f>
        <v>-533.82179022363027</v>
      </c>
      <c r="OTL88" s="294">
        <f>(OTL$87*$B101+SUM($F$8:$F$10)-((OTL$87*$B101+SUM($F$8:$F$10))/$F$11*$F$40)-($F$27*OTL$87/$D$7)-SUM($F$14:$F$26,$F$28:$F$33,$F$35:$F$36,$F$41))</f>
        <v>-533.82179022363027</v>
      </c>
      <c r="OTM88" s="294">
        <f>(OTM$87*$B101+SUM($F$8:$F$10)-((OTM$87*$B101+SUM($F$8:$F$10))/$F$11*$F$40)-($F$27*OTM$87/$D$7)-SUM($F$14:$F$26,$F$28:$F$33,$F$35:$F$36,$F$41))</f>
        <v>-533.82179022363027</v>
      </c>
      <c r="OTN88" s="294">
        <f>(OTN$87*$B101+SUM($F$8:$F$10)-((OTN$87*$B101+SUM($F$8:$F$10))/$F$11*$F$40)-($F$27*OTN$87/$D$7)-SUM($F$14:$F$26,$F$28:$F$33,$F$35:$F$36,$F$41))</f>
        <v>-533.82179022363027</v>
      </c>
      <c r="OTO88" s="294">
        <f>(OTO$87*$B101+SUM($F$8:$F$10)-((OTO$87*$B101+SUM($F$8:$F$10))/$F$11*$F$40)-($F$27*OTO$87/$D$7)-SUM($F$14:$F$26,$F$28:$F$33,$F$35:$F$36,$F$41))</f>
        <v>-533.82179022363027</v>
      </c>
      <c r="OTP88" s="294">
        <f>(OTP$87*$B101+SUM($F$8:$F$10)-((OTP$87*$B101+SUM($F$8:$F$10))/$F$11*$F$40)-($F$27*OTP$87/$D$7)-SUM($F$14:$F$26,$F$28:$F$33,$F$35:$F$36,$F$41))</f>
        <v>-533.82179022363027</v>
      </c>
      <c r="OTQ88" s="294">
        <f>(OTQ$87*$B101+SUM($F$8:$F$10)-((OTQ$87*$B101+SUM($F$8:$F$10))/$F$11*$F$40)-($F$27*OTQ$87/$D$7)-SUM($F$14:$F$26,$F$28:$F$33,$F$35:$F$36,$F$41))</f>
        <v>-533.82179022363027</v>
      </c>
      <c r="OTR88" s="294">
        <f>(OTR$87*$B101+SUM($F$8:$F$10)-((OTR$87*$B101+SUM($F$8:$F$10))/$F$11*$F$40)-($F$27*OTR$87/$D$7)-SUM($F$14:$F$26,$F$28:$F$33,$F$35:$F$36,$F$41))</f>
        <v>-533.82179022363027</v>
      </c>
      <c r="OTS88" s="294">
        <f>(OTS$87*$B101+SUM($F$8:$F$10)-((OTS$87*$B101+SUM($F$8:$F$10))/$F$11*$F$40)-($F$27*OTS$87/$D$7)-SUM($F$14:$F$26,$F$28:$F$33,$F$35:$F$36,$F$41))</f>
        <v>-533.82179022363027</v>
      </c>
      <c r="OTT88" s="294">
        <f>(OTT$87*$B101+SUM($F$8:$F$10)-((OTT$87*$B101+SUM($F$8:$F$10))/$F$11*$F$40)-($F$27*OTT$87/$D$7)-SUM($F$14:$F$26,$F$28:$F$33,$F$35:$F$36,$F$41))</f>
        <v>-533.82179022363027</v>
      </c>
      <c r="OTU88" s="294">
        <f>(OTU$87*$B101+SUM($F$8:$F$10)-((OTU$87*$B101+SUM($F$8:$F$10))/$F$11*$F$40)-($F$27*OTU$87/$D$7)-SUM($F$14:$F$26,$F$28:$F$33,$F$35:$F$36,$F$41))</f>
        <v>-533.82179022363027</v>
      </c>
      <c r="OTV88" s="294">
        <f>(OTV$87*$B101+SUM($F$8:$F$10)-((OTV$87*$B101+SUM($F$8:$F$10))/$F$11*$F$40)-($F$27*OTV$87/$D$7)-SUM($F$14:$F$26,$F$28:$F$33,$F$35:$F$36,$F$41))</f>
        <v>-533.82179022363027</v>
      </c>
      <c r="OTW88" s="294">
        <f>(OTW$87*$B101+SUM($F$8:$F$10)-((OTW$87*$B101+SUM($F$8:$F$10))/$F$11*$F$40)-($F$27*OTW$87/$D$7)-SUM($F$14:$F$26,$F$28:$F$33,$F$35:$F$36,$F$41))</f>
        <v>-533.82179022363027</v>
      </c>
      <c r="OTX88" s="294">
        <f>(OTX$87*$B101+SUM($F$8:$F$10)-((OTX$87*$B101+SUM($F$8:$F$10))/$F$11*$F$40)-($F$27*OTX$87/$D$7)-SUM($F$14:$F$26,$F$28:$F$33,$F$35:$F$36,$F$41))</f>
        <v>-533.82179022363027</v>
      </c>
      <c r="OTY88" s="294">
        <f>(OTY$87*$B101+SUM($F$8:$F$10)-((OTY$87*$B101+SUM($F$8:$F$10))/$F$11*$F$40)-($F$27*OTY$87/$D$7)-SUM($F$14:$F$26,$F$28:$F$33,$F$35:$F$36,$F$41))</f>
        <v>-533.82179022363027</v>
      </c>
      <c r="OTZ88" s="294">
        <f>(OTZ$87*$B101+SUM($F$8:$F$10)-((OTZ$87*$B101+SUM($F$8:$F$10))/$F$11*$F$40)-($F$27*OTZ$87/$D$7)-SUM($F$14:$F$26,$F$28:$F$33,$F$35:$F$36,$F$41))</f>
        <v>-533.82179022363027</v>
      </c>
      <c r="OUA88" s="294">
        <f>(OUA$87*$B101+SUM($F$8:$F$10)-((OUA$87*$B101+SUM($F$8:$F$10))/$F$11*$F$40)-($F$27*OUA$87/$D$7)-SUM($F$14:$F$26,$F$28:$F$33,$F$35:$F$36,$F$41))</f>
        <v>-533.82179022363027</v>
      </c>
      <c r="OUB88" s="294">
        <f>(OUB$87*$B101+SUM($F$8:$F$10)-((OUB$87*$B101+SUM($F$8:$F$10))/$F$11*$F$40)-($F$27*OUB$87/$D$7)-SUM($F$14:$F$26,$F$28:$F$33,$F$35:$F$36,$F$41))</f>
        <v>-533.82179022363027</v>
      </c>
      <c r="OUC88" s="294">
        <f>(OUC$87*$B101+SUM($F$8:$F$10)-((OUC$87*$B101+SUM($F$8:$F$10))/$F$11*$F$40)-($F$27*OUC$87/$D$7)-SUM($F$14:$F$26,$F$28:$F$33,$F$35:$F$36,$F$41))</f>
        <v>-533.82179022363027</v>
      </c>
      <c r="OUD88" s="294">
        <f>(OUD$87*$B101+SUM($F$8:$F$10)-((OUD$87*$B101+SUM($F$8:$F$10))/$F$11*$F$40)-($F$27*OUD$87/$D$7)-SUM($F$14:$F$26,$F$28:$F$33,$F$35:$F$36,$F$41))</f>
        <v>-533.82179022363027</v>
      </c>
      <c r="OUE88" s="294">
        <f>(OUE$87*$B101+SUM($F$8:$F$10)-((OUE$87*$B101+SUM($F$8:$F$10))/$F$11*$F$40)-($F$27*OUE$87/$D$7)-SUM($F$14:$F$26,$F$28:$F$33,$F$35:$F$36,$F$41))</f>
        <v>-533.82179022363027</v>
      </c>
      <c r="OUF88" s="294">
        <f>(OUF$87*$B101+SUM($F$8:$F$10)-((OUF$87*$B101+SUM($F$8:$F$10))/$F$11*$F$40)-($F$27*OUF$87/$D$7)-SUM($F$14:$F$26,$F$28:$F$33,$F$35:$F$36,$F$41))</f>
        <v>-533.82179022363027</v>
      </c>
      <c r="OUG88" s="294">
        <f>(OUG$87*$B101+SUM($F$8:$F$10)-((OUG$87*$B101+SUM($F$8:$F$10))/$F$11*$F$40)-($F$27*OUG$87/$D$7)-SUM($F$14:$F$26,$F$28:$F$33,$F$35:$F$36,$F$41))</f>
        <v>-533.82179022363027</v>
      </c>
      <c r="OUH88" s="294">
        <f>(OUH$87*$B101+SUM($F$8:$F$10)-((OUH$87*$B101+SUM($F$8:$F$10))/$F$11*$F$40)-($F$27*OUH$87/$D$7)-SUM($F$14:$F$26,$F$28:$F$33,$F$35:$F$36,$F$41))</f>
        <v>-533.82179022363027</v>
      </c>
      <c r="OUI88" s="294">
        <f>(OUI$87*$B101+SUM($F$8:$F$10)-((OUI$87*$B101+SUM($F$8:$F$10))/$F$11*$F$40)-($F$27*OUI$87/$D$7)-SUM($F$14:$F$26,$F$28:$F$33,$F$35:$F$36,$F$41))</f>
        <v>-533.82179022363027</v>
      </c>
      <c r="OUJ88" s="294">
        <f>(OUJ$87*$B101+SUM($F$8:$F$10)-((OUJ$87*$B101+SUM($F$8:$F$10))/$F$11*$F$40)-($F$27*OUJ$87/$D$7)-SUM($F$14:$F$26,$F$28:$F$33,$F$35:$F$36,$F$41))</f>
        <v>-533.82179022363027</v>
      </c>
      <c r="OUK88" s="294">
        <f>(OUK$87*$B101+SUM($F$8:$F$10)-((OUK$87*$B101+SUM($F$8:$F$10))/$F$11*$F$40)-($F$27*OUK$87/$D$7)-SUM($F$14:$F$26,$F$28:$F$33,$F$35:$F$36,$F$41))</f>
        <v>-533.82179022363027</v>
      </c>
      <c r="OUL88" s="294">
        <f>(OUL$87*$B101+SUM($F$8:$F$10)-((OUL$87*$B101+SUM($F$8:$F$10))/$F$11*$F$40)-($F$27*OUL$87/$D$7)-SUM($F$14:$F$26,$F$28:$F$33,$F$35:$F$36,$F$41))</f>
        <v>-533.82179022363027</v>
      </c>
      <c r="OUM88" s="294">
        <f>(OUM$87*$B101+SUM($F$8:$F$10)-((OUM$87*$B101+SUM($F$8:$F$10))/$F$11*$F$40)-($F$27*OUM$87/$D$7)-SUM($F$14:$F$26,$F$28:$F$33,$F$35:$F$36,$F$41))</f>
        <v>-533.82179022363027</v>
      </c>
      <c r="OUN88" s="294">
        <f>(OUN$87*$B101+SUM($F$8:$F$10)-((OUN$87*$B101+SUM($F$8:$F$10))/$F$11*$F$40)-($F$27*OUN$87/$D$7)-SUM($F$14:$F$26,$F$28:$F$33,$F$35:$F$36,$F$41))</f>
        <v>-533.82179022363027</v>
      </c>
      <c r="OUO88" s="294">
        <f>(OUO$87*$B101+SUM($F$8:$F$10)-((OUO$87*$B101+SUM($F$8:$F$10))/$F$11*$F$40)-($F$27*OUO$87/$D$7)-SUM($F$14:$F$26,$F$28:$F$33,$F$35:$F$36,$F$41))</f>
        <v>-533.82179022363027</v>
      </c>
      <c r="OUP88" s="294">
        <f>(OUP$87*$B101+SUM($F$8:$F$10)-((OUP$87*$B101+SUM($F$8:$F$10))/$F$11*$F$40)-($F$27*OUP$87/$D$7)-SUM($F$14:$F$26,$F$28:$F$33,$F$35:$F$36,$F$41))</f>
        <v>-533.82179022363027</v>
      </c>
      <c r="OUQ88" s="294">
        <f>(OUQ$87*$B101+SUM($F$8:$F$10)-((OUQ$87*$B101+SUM($F$8:$F$10))/$F$11*$F$40)-($F$27*OUQ$87/$D$7)-SUM($F$14:$F$26,$F$28:$F$33,$F$35:$F$36,$F$41))</f>
        <v>-533.82179022363027</v>
      </c>
      <c r="OUR88" s="294">
        <f>(OUR$87*$B101+SUM($F$8:$F$10)-((OUR$87*$B101+SUM($F$8:$F$10))/$F$11*$F$40)-($F$27*OUR$87/$D$7)-SUM($F$14:$F$26,$F$28:$F$33,$F$35:$F$36,$F$41))</f>
        <v>-533.82179022363027</v>
      </c>
      <c r="OUS88" s="294">
        <f>(OUS$87*$B101+SUM($F$8:$F$10)-((OUS$87*$B101+SUM($F$8:$F$10))/$F$11*$F$40)-($F$27*OUS$87/$D$7)-SUM($F$14:$F$26,$F$28:$F$33,$F$35:$F$36,$F$41))</f>
        <v>-533.82179022363027</v>
      </c>
      <c r="OUT88" s="294">
        <f>(OUT$87*$B101+SUM($F$8:$F$10)-((OUT$87*$B101+SUM($F$8:$F$10))/$F$11*$F$40)-($F$27*OUT$87/$D$7)-SUM($F$14:$F$26,$F$28:$F$33,$F$35:$F$36,$F$41))</f>
        <v>-533.82179022363027</v>
      </c>
      <c r="OUU88" s="294">
        <f>(OUU$87*$B101+SUM($F$8:$F$10)-((OUU$87*$B101+SUM($F$8:$F$10))/$F$11*$F$40)-($F$27*OUU$87/$D$7)-SUM($F$14:$F$26,$F$28:$F$33,$F$35:$F$36,$F$41))</f>
        <v>-533.82179022363027</v>
      </c>
      <c r="OUV88" s="294">
        <f>(OUV$87*$B101+SUM($F$8:$F$10)-((OUV$87*$B101+SUM($F$8:$F$10))/$F$11*$F$40)-($F$27*OUV$87/$D$7)-SUM($F$14:$F$26,$F$28:$F$33,$F$35:$F$36,$F$41))</f>
        <v>-533.82179022363027</v>
      </c>
      <c r="OUW88" s="294">
        <f>(OUW$87*$B101+SUM($F$8:$F$10)-((OUW$87*$B101+SUM($F$8:$F$10))/$F$11*$F$40)-($F$27*OUW$87/$D$7)-SUM($F$14:$F$26,$F$28:$F$33,$F$35:$F$36,$F$41))</f>
        <v>-533.82179022363027</v>
      </c>
      <c r="OUX88" s="294">
        <f>(OUX$87*$B101+SUM($F$8:$F$10)-((OUX$87*$B101+SUM($F$8:$F$10))/$F$11*$F$40)-($F$27*OUX$87/$D$7)-SUM($F$14:$F$26,$F$28:$F$33,$F$35:$F$36,$F$41))</f>
        <v>-533.82179022363027</v>
      </c>
      <c r="OUY88" s="294">
        <f>(OUY$87*$B101+SUM($F$8:$F$10)-((OUY$87*$B101+SUM($F$8:$F$10))/$F$11*$F$40)-($F$27*OUY$87/$D$7)-SUM($F$14:$F$26,$F$28:$F$33,$F$35:$F$36,$F$41))</f>
        <v>-533.82179022363027</v>
      </c>
      <c r="OUZ88" s="294">
        <f>(OUZ$87*$B101+SUM($F$8:$F$10)-((OUZ$87*$B101+SUM($F$8:$F$10))/$F$11*$F$40)-($F$27*OUZ$87/$D$7)-SUM($F$14:$F$26,$F$28:$F$33,$F$35:$F$36,$F$41))</f>
        <v>-533.82179022363027</v>
      </c>
      <c r="OVA88" s="294">
        <f>(OVA$87*$B101+SUM($F$8:$F$10)-((OVA$87*$B101+SUM($F$8:$F$10))/$F$11*$F$40)-($F$27*OVA$87/$D$7)-SUM($F$14:$F$26,$F$28:$F$33,$F$35:$F$36,$F$41))</f>
        <v>-533.82179022363027</v>
      </c>
      <c r="OVB88" s="294">
        <f>(OVB$87*$B101+SUM($F$8:$F$10)-((OVB$87*$B101+SUM($F$8:$F$10))/$F$11*$F$40)-($F$27*OVB$87/$D$7)-SUM($F$14:$F$26,$F$28:$F$33,$F$35:$F$36,$F$41))</f>
        <v>-533.82179022363027</v>
      </c>
      <c r="OVC88" s="294">
        <f>(OVC$87*$B101+SUM($F$8:$F$10)-((OVC$87*$B101+SUM($F$8:$F$10))/$F$11*$F$40)-($F$27*OVC$87/$D$7)-SUM($F$14:$F$26,$F$28:$F$33,$F$35:$F$36,$F$41))</f>
        <v>-533.82179022363027</v>
      </c>
      <c r="OVD88" s="294">
        <f>(OVD$87*$B101+SUM($F$8:$F$10)-((OVD$87*$B101+SUM($F$8:$F$10))/$F$11*$F$40)-($F$27*OVD$87/$D$7)-SUM($F$14:$F$26,$F$28:$F$33,$F$35:$F$36,$F$41))</f>
        <v>-533.82179022363027</v>
      </c>
      <c r="OVE88" s="294">
        <f>(OVE$87*$B101+SUM($F$8:$F$10)-((OVE$87*$B101+SUM($F$8:$F$10))/$F$11*$F$40)-($F$27*OVE$87/$D$7)-SUM($F$14:$F$26,$F$28:$F$33,$F$35:$F$36,$F$41))</f>
        <v>-533.82179022363027</v>
      </c>
      <c r="OVF88" s="294">
        <f>(OVF$87*$B101+SUM($F$8:$F$10)-((OVF$87*$B101+SUM($F$8:$F$10))/$F$11*$F$40)-($F$27*OVF$87/$D$7)-SUM($F$14:$F$26,$F$28:$F$33,$F$35:$F$36,$F$41))</f>
        <v>-533.82179022363027</v>
      </c>
      <c r="OVG88" s="294">
        <f>(OVG$87*$B101+SUM($F$8:$F$10)-((OVG$87*$B101+SUM($F$8:$F$10))/$F$11*$F$40)-($F$27*OVG$87/$D$7)-SUM($F$14:$F$26,$F$28:$F$33,$F$35:$F$36,$F$41))</f>
        <v>-533.82179022363027</v>
      </c>
      <c r="OVH88" s="294">
        <f>(OVH$87*$B101+SUM($F$8:$F$10)-((OVH$87*$B101+SUM($F$8:$F$10))/$F$11*$F$40)-($F$27*OVH$87/$D$7)-SUM($F$14:$F$26,$F$28:$F$33,$F$35:$F$36,$F$41))</f>
        <v>-533.82179022363027</v>
      </c>
      <c r="OVI88" s="294">
        <f>(OVI$87*$B101+SUM($F$8:$F$10)-((OVI$87*$B101+SUM($F$8:$F$10))/$F$11*$F$40)-($F$27*OVI$87/$D$7)-SUM($F$14:$F$26,$F$28:$F$33,$F$35:$F$36,$F$41))</f>
        <v>-533.82179022363027</v>
      </c>
      <c r="OVJ88" s="294">
        <f>(OVJ$87*$B101+SUM($F$8:$F$10)-((OVJ$87*$B101+SUM($F$8:$F$10))/$F$11*$F$40)-($F$27*OVJ$87/$D$7)-SUM($F$14:$F$26,$F$28:$F$33,$F$35:$F$36,$F$41))</f>
        <v>-533.82179022363027</v>
      </c>
      <c r="OVK88" s="294">
        <f>(OVK$87*$B101+SUM($F$8:$F$10)-((OVK$87*$B101+SUM($F$8:$F$10))/$F$11*$F$40)-($F$27*OVK$87/$D$7)-SUM($F$14:$F$26,$F$28:$F$33,$F$35:$F$36,$F$41))</f>
        <v>-533.82179022363027</v>
      </c>
      <c r="OVL88" s="294">
        <f>(OVL$87*$B101+SUM($F$8:$F$10)-((OVL$87*$B101+SUM($F$8:$F$10))/$F$11*$F$40)-($F$27*OVL$87/$D$7)-SUM($F$14:$F$26,$F$28:$F$33,$F$35:$F$36,$F$41))</f>
        <v>-533.82179022363027</v>
      </c>
      <c r="OVM88" s="294">
        <f>(OVM$87*$B101+SUM($F$8:$F$10)-((OVM$87*$B101+SUM($F$8:$F$10))/$F$11*$F$40)-($F$27*OVM$87/$D$7)-SUM($F$14:$F$26,$F$28:$F$33,$F$35:$F$36,$F$41))</f>
        <v>-533.82179022363027</v>
      </c>
      <c r="OVN88" s="294">
        <f>(OVN$87*$B101+SUM($F$8:$F$10)-((OVN$87*$B101+SUM($F$8:$F$10))/$F$11*$F$40)-($F$27*OVN$87/$D$7)-SUM($F$14:$F$26,$F$28:$F$33,$F$35:$F$36,$F$41))</f>
        <v>-533.82179022363027</v>
      </c>
      <c r="OVO88" s="294">
        <f>(OVO$87*$B101+SUM($F$8:$F$10)-((OVO$87*$B101+SUM($F$8:$F$10))/$F$11*$F$40)-($F$27*OVO$87/$D$7)-SUM($F$14:$F$26,$F$28:$F$33,$F$35:$F$36,$F$41))</f>
        <v>-533.82179022363027</v>
      </c>
      <c r="OVP88" s="294">
        <f>(OVP$87*$B101+SUM($F$8:$F$10)-((OVP$87*$B101+SUM($F$8:$F$10))/$F$11*$F$40)-($F$27*OVP$87/$D$7)-SUM($F$14:$F$26,$F$28:$F$33,$F$35:$F$36,$F$41))</f>
        <v>-533.82179022363027</v>
      </c>
      <c r="OVQ88" s="294">
        <f>(OVQ$87*$B101+SUM($F$8:$F$10)-((OVQ$87*$B101+SUM($F$8:$F$10))/$F$11*$F$40)-($F$27*OVQ$87/$D$7)-SUM($F$14:$F$26,$F$28:$F$33,$F$35:$F$36,$F$41))</f>
        <v>-533.82179022363027</v>
      </c>
      <c r="OVR88" s="294">
        <f>(OVR$87*$B101+SUM($F$8:$F$10)-((OVR$87*$B101+SUM($F$8:$F$10))/$F$11*$F$40)-($F$27*OVR$87/$D$7)-SUM($F$14:$F$26,$F$28:$F$33,$F$35:$F$36,$F$41))</f>
        <v>-533.82179022363027</v>
      </c>
      <c r="OVS88" s="294">
        <f>(OVS$87*$B101+SUM($F$8:$F$10)-((OVS$87*$B101+SUM($F$8:$F$10))/$F$11*$F$40)-($F$27*OVS$87/$D$7)-SUM($F$14:$F$26,$F$28:$F$33,$F$35:$F$36,$F$41))</f>
        <v>-533.82179022363027</v>
      </c>
      <c r="OVT88" s="294">
        <f>(OVT$87*$B101+SUM($F$8:$F$10)-((OVT$87*$B101+SUM($F$8:$F$10))/$F$11*$F$40)-($F$27*OVT$87/$D$7)-SUM($F$14:$F$26,$F$28:$F$33,$F$35:$F$36,$F$41))</f>
        <v>-533.82179022363027</v>
      </c>
      <c r="OVU88" s="294">
        <f>(OVU$87*$B101+SUM($F$8:$F$10)-((OVU$87*$B101+SUM($F$8:$F$10))/$F$11*$F$40)-($F$27*OVU$87/$D$7)-SUM($F$14:$F$26,$F$28:$F$33,$F$35:$F$36,$F$41))</f>
        <v>-533.82179022363027</v>
      </c>
      <c r="OVV88" s="294">
        <f>(OVV$87*$B101+SUM($F$8:$F$10)-((OVV$87*$B101+SUM($F$8:$F$10))/$F$11*$F$40)-($F$27*OVV$87/$D$7)-SUM($F$14:$F$26,$F$28:$F$33,$F$35:$F$36,$F$41))</f>
        <v>-533.82179022363027</v>
      </c>
      <c r="OVW88" s="294">
        <f>(OVW$87*$B101+SUM($F$8:$F$10)-((OVW$87*$B101+SUM($F$8:$F$10))/$F$11*$F$40)-($F$27*OVW$87/$D$7)-SUM($F$14:$F$26,$F$28:$F$33,$F$35:$F$36,$F$41))</f>
        <v>-533.82179022363027</v>
      </c>
      <c r="OVX88" s="294">
        <f>(OVX$87*$B101+SUM($F$8:$F$10)-((OVX$87*$B101+SUM($F$8:$F$10))/$F$11*$F$40)-($F$27*OVX$87/$D$7)-SUM($F$14:$F$26,$F$28:$F$33,$F$35:$F$36,$F$41))</f>
        <v>-533.82179022363027</v>
      </c>
      <c r="OVY88" s="294">
        <f>(OVY$87*$B101+SUM($F$8:$F$10)-((OVY$87*$B101+SUM($F$8:$F$10))/$F$11*$F$40)-($F$27*OVY$87/$D$7)-SUM($F$14:$F$26,$F$28:$F$33,$F$35:$F$36,$F$41))</f>
        <v>-533.82179022363027</v>
      </c>
      <c r="OVZ88" s="294">
        <f>(OVZ$87*$B101+SUM($F$8:$F$10)-((OVZ$87*$B101+SUM($F$8:$F$10))/$F$11*$F$40)-($F$27*OVZ$87/$D$7)-SUM($F$14:$F$26,$F$28:$F$33,$F$35:$F$36,$F$41))</f>
        <v>-533.82179022363027</v>
      </c>
      <c r="OWA88" s="294">
        <f>(OWA$87*$B101+SUM($F$8:$F$10)-((OWA$87*$B101+SUM($F$8:$F$10))/$F$11*$F$40)-($F$27*OWA$87/$D$7)-SUM($F$14:$F$26,$F$28:$F$33,$F$35:$F$36,$F$41))</f>
        <v>-533.82179022363027</v>
      </c>
      <c r="OWB88" s="294">
        <f>(OWB$87*$B101+SUM($F$8:$F$10)-((OWB$87*$B101+SUM($F$8:$F$10))/$F$11*$F$40)-($F$27*OWB$87/$D$7)-SUM($F$14:$F$26,$F$28:$F$33,$F$35:$F$36,$F$41))</f>
        <v>-533.82179022363027</v>
      </c>
      <c r="OWC88" s="294">
        <f>(OWC$87*$B101+SUM($F$8:$F$10)-((OWC$87*$B101+SUM($F$8:$F$10))/$F$11*$F$40)-($F$27*OWC$87/$D$7)-SUM($F$14:$F$26,$F$28:$F$33,$F$35:$F$36,$F$41))</f>
        <v>-533.82179022363027</v>
      </c>
      <c r="OWD88" s="294">
        <f>(OWD$87*$B101+SUM($F$8:$F$10)-((OWD$87*$B101+SUM($F$8:$F$10))/$F$11*$F$40)-($F$27*OWD$87/$D$7)-SUM($F$14:$F$26,$F$28:$F$33,$F$35:$F$36,$F$41))</f>
        <v>-533.82179022363027</v>
      </c>
      <c r="OWE88" s="294">
        <f>(OWE$87*$B101+SUM($F$8:$F$10)-((OWE$87*$B101+SUM($F$8:$F$10))/$F$11*$F$40)-($F$27*OWE$87/$D$7)-SUM($F$14:$F$26,$F$28:$F$33,$F$35:$F$36,$F$41))</f>
        <v>-533.82179022363027</v>
      </c>
      <c r="OWF88" s="294">
        <f>(OWF$87*$B101+SUM($F$8:$F$10)-((OWF$87*$B101+SUM($F$8:$F$10))/$F$11*$F$40)-($F$27*OWF$87/$D$7)-SUM($F$14:$F$26,$F$28:$F$33,$F$35:$F$36,$F$41))</f>
        <v>-533.82179022363027</v>
      </c>
      <c r="OWG88" s="294">
        <f>(OWG$87*$B101+SUM($F$8:$F$10)-((OWG$87*$B101+SUM($F$8:$F$10))/$F$11*$F$40)-($F$27*OWG$87/$D$7)-SUM($F$14:$F$26,$F$28:$F$33,$F$35:$F$36,$F$41))</f>
        <v>-533.82179022363027</v>
      </c>
      <c r="OWH88" s="294">
        <f>(OWH$87*$B101+SUM($F$8:$F$10)-((OWH$87*$B101+SUM($F$8:$F$10))/$F$11*$F$40)-($F$27*OWH$87/$D$7)-SUM($F$14:$F$26,$F$28:$F$33,$F$35:$F$36,$F$41))</f>
        <v>-533.82179022363027</v>
      </c>
      <c r="OWI88" s="294">
        <f>(OWI$87*$B101+SUM($F$8:$F$10)-((OWI$87*$B101+SUM($F$8:$F$10))/$F$11*$F$40)-($F$27*OWI$87/$D$7)-SUM($F$14:$F$26,$F$28:$F$33,$F$35:$F$36,$F$41))</f>
        <v>-533.82179022363027</v>
      </c>
      <c r="OWJ88" s="294">
        <f>(OWJ$87*$B101+SUM($F$8:$F$10)-((OWJ$87*$B101+SUM($F$8:$F$10))/$F$11*$F$40)-($F$27*OWJ$87/$D$7)-SUM($F$14:$F$26,$F$28:$F$33,$F$35:$F$36,$F$41))</f>
        <v>-533.82179022363027</v>
      </c>
      <c r="OWK88" s="294">
        <f>(OWK$87*$B101+SUM($F$8:$F$10)-((OWK$87*$B101+SUM($F$8:$F$10))/$F$11*$F$40)-($F$27*OWK$87/$D$7)-SUM($F$14:$F$26,$F$28:$F$33,$F$35:$F$36,$F$41))</f>
        <v>-533.82179022363027</v>
      </c>
      <c r="OWL88" s="294">
        <f>(OWL$87*$B101+SUM($F$8:$F$10)-((OWL$87*$B101+SUM($F$8:$F$10))/$F$11*$F$40)-($F$27*OWL$87/$D$7)-SUM($F$14:$F$26,$F$28:$F$33,$F$35:$F$36,$F$41))</f>
        <v>-533.82179022363027</v>
      </c>
      <c r="OWM88" s="294">
        <f>(OWM$87*$B101+SUM($F$8:$F$10)-((OWM$87*$B101+SUM($F$8:$F$10))/$F$11*$F$40)-($F$27*OWM$87/$D$7)-SUM($F$14:$F$26,$F$28:$F$33,$F$35:$F$36,$F$41))</f>
        <v>-533.82179022363027</v>
      </c>
      <c r="OWN88" s="294">
        <f>(OWN$87*$B101+SUM($F$8:$F$10)-((OWN$87*$B101+SUM($F$8:$F$10))/$F$11*$F$40)-($F$27*OWN$87/$D$7)-SUM($F$14:$F$26,$F$28:$F$33,$F$35:$F$36,$F$41))</f>
        <v>-533.82179022363027</v>
      </c>
      <c r="OWO88" s="294">
        <f>(OWO$87*$B101+SUM($F$8:$F$10)-((OWO$87*$B101+SUM($F$8:$F$10))/$F$11*$F$40)-($F$27*OWO$87/$D$7)-SUM($F$14:$F$26,$F$28:$F$33,$F$35:$F$36,$F$41))</f>
        <v>-533.82179022363027</v>
      </c>
      <c r="OWP88" s="294">
        <f>(OWP$87*$B101+SUM($F$8:$F$10)-((OWP$87*$B101+SUM($F$8:$F$10))/$F$11*$F$40)-($F$27*OWP$87/$D$7)-SUM($F$14:$F$26,$F$28:$F$33,$F$35:$F$36,$F$41))</f>
        <v>-533.82179022363027</v>
      </c>
      <c r="OWQ88" s="294">
        <f>(OWQ$87*$B101+SUM($F$8:$F$10)-((OWQ$87*$B101+SUM($F$8:$F$10))/$F$11*$F$40)-($F$27*OWQ$87/$D$7)-SUM($F$14:$F$26,$F$28:$F$33,$F$35:$F$36,$F$41))</f>
        <v>-533.82179022363027</v>
      </c>
      <c r="OWR88" s="294">
        <f>(OWR$87*$B101+SUM($F$8:$F$10)-((OWR$87*$B101+SUM($F$8:$F$10))/$F$11*$F$40)-($F$27*OWR$87/$D$7)-SUM($F$14:$F$26,$F$28:$F$33,$F$35:$F$36,$F$41))</f>
        <v>-533.82179022363027</v>
      </c>
      <c r="OWS88" s="294">
        <f>(OWS$87*$B101+SUM($F$8:$F$10)-((OWS$87*$B101+SUM($F$8:$F$10))/$F$11*$F$40)-($F$27*OWS$87/$D$7)-SUM($F$14:$F$26,$F$28:$F$33,$F$35:$F$36,$F$41))</f>
        <v>-533.82179022363027</v>
      </c>
      <c r="OWT88" s="294">
        <f>(OWT$87*$B101+SUM($F$8:$F$10)-((OWT$87*$B101+SUM($F$8:$F$10))/$F$11*$F$40)-($F$27*OWT$87/$D$7)-SUM($F$14:$F$26,$F$28:$F$33,$F$35:$F$36,$F$41))</f>
        <v>-533.82179022363027</v>
      </c>
      <c r="OWU88" s="294">
        <f>(OWU$87*$B101+SUM($F$8:$F$10)-((OWU$87*$B101+SUM($F$8:$F$10))/$F$11*$F$40)-($F$27*OWU$87/$D$7)-SUM($F$14:$F$26,$F$28:$F$33,$F$35:$F$36,$F$41))</f>
        <v>-533.82179022363027</v>
      </c>
      <c r="OWV88" s="294">
        <f>(OWV$87*$B101+SUM($F$8:$F$10)-((OWV$87*$B101+SUM($F$8:$F$10))/$F$11*$F$40)-($F$27*OWV$87/$D$7)-SUM($F$14:$F$26,$F$28:$F$33,$F$35:$F$36,$F$41))</f>
        <v>-533.82179022363027</v>
      </c>
      <c r="OWW88" s="294">
        <f>(OWW$87*$B101+SUM($F$8:$F$10)-((OWW$87*$B101+SUM($F$8:$F$10))/$F$11*$F$40)-($F$27*OWW$87/$D$7)-SUM($F$14:$F$26,$F$28:$F$33,$F$35:$F$36,$F$41))</f>
        <v>-533.82179022363027</v>
      </c>
      <c r="OWX88" s="294">
        <f>(OWX$87*$B101+SUM($F$8:$F$10)-((OWX$87*$B101+SUM($F$8:$F$10))/$F$11*$F$40)-($F$27*OWX$87/$D$7)-SUM($F$14:$F$26,$F$28:$F$33,$F$35:$F$36,$F$41))</f>
        <v>-533.82179022363027</v>
      </c>
      <c r="OWY88" s="294">
        <f>(OWY$87*$B101+SUM($F$8:$F$10)-((OWY$87*$B101+SUM($F$8:$F$10))/$F$11*$F$40)-($F$27*OWY$87/$D$7)-SUM($F$14:$F$26,$F$28:$F$33,$F$35:$F$36,$F$41))</f>
        <v>-533.82179022363027</v>
      </c>
      <c r="OWZ88" s="294">
        <f>(OWZ$87*$B101+SUM($F$8:$F$10)-((OWZ$87*$B101+SUM($F$8:$F$10))/$F$11*$F$40)-($F$27*OWZ$87/$D$7)-SUM($F$14:$F$26,$F$28:$F$33,$F$35:$F$36,$F$41))</f>
        <v>-533.82179022363027</v>
      </c>
      <c r="OXA88" s="294">
        <f>(OXA$87*$B101+SUM($F$8:$F$10)-((OXA$87*$B101+SUM($F$8:$F$10))/$F$11*$F$40)-($F$27*OXA$87/$D$7)-SUM($F$14:$F$26,$F$28:$F$33,$F$35:$F$36,$F$41))</f>
        <v>-533.82179022363027</v>
      </c>
      <c r="OXB88" s="294">
        <f>(OXB$87*$B101+SUM($F$8:$F$10)-((OXB$87*$B101+SUM($F$8:$F$10))/$F$11*$F$40)-($F$27*OXB$87/$D$7)-SUM($F$14:$F$26,$F$28:$F$33,$F$35:$F$36,$F$41))</f>
        <v>-533.82179022363027</v>
      </c>
      <c r="OXC88" s="294">
        <f>(OXC$87*$B101+SUM($F$8:$F$10)-((OXC$87*$B101+SUM($F$8:$F$10))/$F$11*$F$40)-($F$27*OXC$87/$D$7)-SUM($F$14:$F$26,$F$28:$F$33,$F$35:$F$36,$F$41))</f>
        <v>-533.82179022363027</v>
      </c>
      <c r="OXD88" s="294">
        <f>(OXD$87*$B101+SUM($F$8:$F$10)-((OXD$87*$B101+SUM($F$8:$F$10))/$F$11*$F$40)-($F$27*OXD$87/$D$7)-SUM($F$14:$F$26,$F$28:$F$33,$F$35:$F$36,$F$41))</f>
        <v>-533.82179022363027</v>
      </c>
      <c r="OXE88" s="294">
        <f>(OXE$87*$B101+SUM($F$8:$F$10)-((OXE$87*$B101+SUM($F$8:$F$10))/$F$11*$F$40)-($F$27*OXE$87/$D$7)-SUM($F$14:$F$26,$F$28:$F$33,$F$35:$F$36,$F$41))</f>
        <v>-533.82179022363027</v>
      </c>
      <c r="OXF88" s="294">
        <f>(OXF$87*$B101+SUM($F$8:$F$10)-((OXF$87*$B101+SUM($F$8:$F$10))/$F$11*$F$40)-($F$27*OXF$87/$D$7)-SUM($F$14:$F$26,$F$28:$F$33,$F$35:$F$36,$F$41))</f>
        <v>-533.82179022363027</v>
      </c>
      <c r="OXG88" s="294">
        <f>(OXG$87*$B101+SUM($F$8:$F$10)-((OXG$87*$B101+SUM($F$8:$F$10))/$F$11*$F$40)-($F$27*OXG$87/$D$7)-SUM($F$14:$F$26,$F$28:$F$33,$F$35:$F$36,$F$41))</f>
        <v>-533.82179022363027</v>
      </c>
      <c r="OXH88" s="294">
        <f>(OXH$87*$B101+SUM($F$8:$F$10)-((OXH$87*$B101+SUM($F$8:$F$10))/$F$11*$F$40)-($F$27*OXH$87/$D$7)-SUM($F$14:$F$26,$F$28:$F$33,$F$35:$F$36,$F$41))</f>
        <v>-533.82179022363027</v>
      </c>
      <c r="OXI88" s="294">
        <f>(OXI$87*$B101+SUM($F$8:$F$10)-((OXI$87*$B101+SUM($F$8:$F$10))/$F$11*$F$40)-($F$27*OXI$87/$D$7)-SUM($F$14:$F$26,$F$28:$F$33,$F$35:$F$36,$F$41))</f>
        <v>-533.82179022363027</v>
      </c>
      <c r="OXJ88" s="294">
        <f>(OXJ$87*$B101+SUM($F$8:$F$10)-((OXJ$87*$B101+SUM($F$8:$F$10))/$F$11*$F$40)-($F$27*OXJ$87/$D$7)-SUM($F$14:$F$26,$F$28:$F$33,$F$35:$F$36,$F$41))</f>
        <v>-533.82179022363027</v>
      </c>
      <c r="OXK88" s="294">
        <f>(OXK$87*$B101+SUM($F$8:$F$10)-((OXK$87*$B101+SUM($F$8:$F$10))/$F$11*$F$40)-($F$27*OXK$87/$D$7)-SUM($F$14:$F$26,$F$28:$F$33,$F$35:$F$36,$F$41))</f>
        <v>-533.82179022363027</v>
      </c>
      <c r="OXL88" s="294">
        <f>(OXL$87*$B101+SUM($F$8:$F$10)-((OXL$87*$B101+SUM($F$8:$F$10))/$F$11*$F$40)-($F$27*OXL$87/$D$7)-SUM($F$14:$F$26,$F$28:$F$33,$F$35:$F$36,$F$41))</f>
        <v>-533.82179022363027</v>
      </c>
      <c r="OXM88" s="294">
        <f>(OXM$87*$B101+SUM($F$8:$F$10)-((OXM$87*$B101+SUM($F$8:$F$10))/$F$11*$F$40)-($F$27*OXM$87/$D$7)-SUM($F$14:$F$26,$F$28:$F$33,$F$35:$F$36,$F$41))</f>
        <v>-533.82179022363027</v>
      </c>
      <c r="OXN88" s="294">
        <f>(OXN$87*$B101+SUM($F$8:$F$10)-((OXN$87*$B101+SUM($F$8:$F$10))/$F$11*$F$40)-($F$27*OXN$87/$D$7)-SUM($F$14:$F$26,$F$28:$F$33,$F$35:$F$36,$F$41))</f>
        <v>-533.82179022363027</v>
      </c>
      <c r="OXO88" s="294">
        <f>(OXO$87*$B101+SUM($F$8:$F$10)-((OXO$87*$B101+SUM($F$8:$F$10))/$F$11*$F$40)-($F$27*OXO$87/$D$7)-SUM($F$14:$F$26,$F$28:$F$33,$F$35:$F$36,$F$41))</f>
        <v>-533.82179022363027</v>
      </c>
      <c r="OXP88" s="294">
        <f>(OXP$87*$B101+SUM($F$8:$F$10)-((OXP$87*$B101+SUM($F$8:$F$10))/$F$11*$F$40)-($F$27*OXP$87/$D$7)-SUM($F$14:$F$26,$F$28:$F$33,$F$35:$F$36,$F$41))</f>
        <v>-533.82179022363027</v>
      </c>
      <c r="OXQ88" s="294">
        <f>(OXQ$87*$B101+SUM($F$8:$F$10)-((OXQ$87*$B101+SUM($F$8:$F$10))/$F$11*$F$40)-($F$27*OXQ$87/$D$7)-SUM($F$14:$F$26,$F$28:$F$33,$F$35:$F$36,$F$41))</f>
        <v>-533.82179022363027</v>
      </c>
      <c r="OXR88" s="294">
        <f>(OXR$87*$B101+SUM($F$8:$F$10)-((OXR$87*$B101+SUM($F$8:$F$10))/$F$11*$F$40)-($F$27*OXR$87/$D$7)-SUM($F$14:$F$26,$F$28:$F$33,$F$35:$F$36,$F$41))</f>
        <v>-533.82179022363027</v>
      </c>
      <c r="OXS88" s="294">
        <f>(OXS$87*$B101+SUM($F$8:$F$10)-((OXS$87*$B101+SUM($F$8:$F$10))/$F$11*$F$40)-($F$27*OXS$87/$D$7)-SUM($F$14:$F$26,$F$28:$F$33,$F$35:$F$36,$F$41))</f>
        <v>-533.82179022363027</v>
      </c>
      <c r="OXT88" s="294">
        <f>(OXT$87*$B101+SUM($F$8:$F$10)-((OXT$87*$B101+SUM($F$8:$F$10))/$F$11*$F$40)-($F$27*OXT$87/$D$7)-SUM($F$14:$F$26,$F$28:$F$33,$F$35:$F$36,$F$41))</f>
        <v>-533.82179022363027</v>
      </c>
      <c r="OXU88" s="294">
        <f>(OXU$87*$B101+SUM($F$8:$F$10)-((OXU$87*$B101+SUM($F$8:$F$10))/$F$11*$F$40)-($F$27*OXU$87/$D$7)-SUM($F$14:$F$26,$F$28:$F$33,$F$35:$F$36,$F$41))</f>
        <v>-533.82179022363027</v>
      </c>
      <c r="OXV88" s="294">
        <f>(OXV$87*$B101+SUM($F$8:$F$10)-((OXV$87*$B101+SUM($F$8:$F$10))/$F$11*$F$40)-($F$27*OXV$87/$D$7)-SUM($F$14:$F$26,$F$28:$F$33,$F$35:$F$36,$F$41))</f>
        <v>-533.82179022363027</v>
      </c>
      <c r="OXW88" s="294">
        <f>(OXW$87*$B101+SUM($F$8:$F$10)-((OXW$87*$B101+SUM($F$8:$F$10))/$F$11*$F$40)-($F$27*OXW$87/$D$7)-SUM($F$14:$F$26,$F$28:$F$33,$F$35:$F$36,$F$41))</f>
        <v>-533.82179022363027</v>
      </c>
      <c r="OXX88" s="294">
        <f>(OXX$87*$B101+SUM($F$8:$F$10)-((OXX$87*$B101+SUM($F$8:$F$10))/$F$11*$F$40)-($F$27*OXX$87/$D$7)-SUM($F$14:$F$26,$F$28:$F$33,$F$35:$F$36,$F$41))</f>
        <v>-533.82179022363027</v>
      </c>
      <c r="OXY88" s="294">
        <f>(OXY$87*$B101+SUM($F$8:$F$10)-((OXY$87*$B101+SUM($F$8:$F$10))/$F$11*$F$40)-($F$27*OXY$87/$D$7)-SUM($F$14:$F$26,$F$28:$F$33,$F$35:$F$36,$F$41))</f>
        <v>-533.82179022363027</v>
      </c>
      <c r="OXZ88" s="294">
        <f>(OXZ$87*$B101+SUM($F$8:$F$10)-((OXZ$87*$B101+SUM($F$8:$F$10))/$F$11*$F$40)-($F$27*OXZ$87/$D$7)-SUM($F$14:$F$26,$F$28:$F$33,$F$35:$F$36,$F$41))</f>
        <v>-533.82179022363027</v>
      </c>
      <c r="OYA88" s="294">
        <f>(OYA$87*$B101+SUM($F$8:$F$10)-((OYA$87*$B101+SUM($F$8:$F$10))/$F$11*$F$40)-($F$27*OYA$87/$D$7)-SUM($F$14:$F$26,$F$28:$F$33,$F$35:$F$36,$F$41))</f>
        <v>-533.82179022363027</v>
      </c>
      <c r="OYB88" s="294">
        <f>(OYB$87*$B101+SUM($F$8:$F$10)-((OYB$87*$B101+SUM($F$8:$F$10))/$F$11*$F$40)-($F$27*OYB$87/$D$7)-SUM($F$14:$F$26,$F$28:$F$33,$F$35:$F$36,$F$41))</f>
        <v>-533.82179022363027</v>
      </c>
      <c r="OYC88" s="294">
        <f>(OYC$87*$B101+SUM($F$8:$F$10)-((OYC$87*$B101+SUM($F$8:$F$10))/$F$11*$F$40)-($F$27*OYC$87/$D$7)-SUM($F$14:$F$26,$F$28:$F$33,$F$35:$F$36,$F$41))</f>
        <v>-533.82179022363027</v>
      </c>
      <c r="OYD88" s="294">
        <f>(OYD$87*$B101+SUM($F$8:$F$10)-((OYD$87*$B101+SUM($F$8:$F$10))/$F$11*$F$40)-($F$27*OYD$87/$D$7)-SUM($F$14:$F$26,$F$28:$F$33,$F$35:$F$36,$F$41))</f>
        <v>-533.82179022363027</v>
      </c>
      <c r="OYE88" s="294">
        <f>(OYE$87*$B101+SUM($F$8:$F$10)-((OYE$87*$B101+SUM($F$8:$F$10))/$F$11*$F$40)-($F$27*OYE$87/$D$7)-SUM($F$14:$F$26,$F$28:$F$33,$F$35:$F$36,$F$41))</f>
        <v>-533.82179022363027</v>
      </c>
      <c r="OYF88" s="294">
        <f>(OYF$87*$B101+SUM($F$8:$F$10)-((OYF$87*$B101+SUM($F$8:$F$10))/$F$11*$F$40)-($F$27*OYF$87/$D$7)-SUM($F$14:$F$26,$F$28:$F$33,$F$35:$F$36,$F$41))</f>
        <v>-533.82179022363027</v>
      </c>
      <c r="OYG88" s="294">
        <f>(OYG$87*$B101+SUM($F$8:$F$10)-((OYG$87*$B101+SUM($F$8:$F$10))/$F$11*$F$40)-($F$27*OYG$87/$D$7)-SUM($F$14:$F$26,$F$28:$F$33,$F$35:$F$36,$F$41))</f>
        <v>-533.82179022363027</v>
      </c>
      <c r="OYH88" s="294">
        <f>(OYH$87*$B101+SUM($F$8:$F$10)-((OYH$87*$B101+SUM($F$8:$F$10))/$F$11*$F$40)-($F$27*OYH$87/$D$7)-SUM($F$14:$F$26,$F$28:$F$33,$F$35:$F$36,$F$41))</f>
        <v>-533.82179022363027</v>
      </c>
      <c r="OYI88" s="294">
        <f>(OYI$87*$B101+SUM($F$8:$F$10)-((OYI$87*$B101+SUM($F$8:$F$10))/$F$11*$F$40)-($F$27*OYI$87/$D$7)-SUM($F$14:$F$26,$F$28:$F$33,$F$35:$F$36,$F$41))</f>
        <v>-533.82179022363027</v>
      </c>
      <c r="OYJ88" s="294">
        <f>(OYJ$87*$B101+SUM($F$8:$F$10)-((OYJ$87*$B101+SUM($F$8:$F$10))/$F$11*$F$40)-($F$27*OYJ$87/$D$7)-SUM($F$14:$F$26,$F$28:$F$33,$F$35:$F$36,$F$41))</f>
        <v>-533.82179022363027</v>
      </c>
      <c r="OYK88" s="294">
        <f>(OYK$87*$B101+SUM($F$8:$F$10)-((OYK$87*$B101+SUM($F$8:$F$10))/$F$11*$F$40)-($F$27*OYK$87/$D$7)-SUM($F$14:$F$26,$F$28:$F$33,$F$35:$F$36,$F$41))</f>
        <v>-533.82179022363027</v>
      </c>
      <c r="OYL88" s="294">
        <f>(OYL$87*$B101+SUM($F$8:$F$10)-((OYL$87*$B101+SUM($F$8:$F$10))/$F$11*$F$40)-($F$27*OYL$87/$D$7)-SUM($F$14:$F$26,$F$28:$F$33,$F$35:$F$36,$F$41))</f>
        <v>-533.82179022363027</v>
      </c>
      <c r="OYM88" s="294">
        <f>(OYM$87*$B101+SUM($F$8:$F$10)-((OYM$87*$B101+SUM($F$8:$F$10))/$F$11*$F$40)-($F$27*OYM$87/$D$7)-SUM($F$14:$F$26,$F$28:$F$33,$F$35:$F$36,$F$41))</f>
        <v>-533.82179022363027</v>
      </c>
      <c r="OYN88" s="294">
        <f>(OYN$87*$B101+SUM($F$8:$F$10)-((OYN$87*$B101+SUM($F$8:$F$10))/$F$11*$F$40)-($F$27*OYN$87/$D$7)-SUM($F$14:$F$26,$F$28:$F$33,$F$35:$F$36,$F$41))</f>
        <v>-533.82179022363027</v>
      </c>
      <c r="OYO88" s="294">
        <f>(OYO$87*$B101+SUM($F$8:$F$10)-((OYO$87*$B101+SUM($F$8:$F$10))/$F$11*$F$40)-($F$27*OYO$87/$D$7)-SUM($F$14:$F$26,$F$28:$F$33,$F$35:$F$36,$F$41))</f>
        <v>-533.82179022363027</v>
      </c>
      <c r="OYP88" s="294">
        <f>(OYP$87*$B101+SUM($F$8:$F$10)-((OYP$87*$B101+SUM($F$8:$F$10))/$F$11*$F$40)-($F$27*OYP$87/$D$7)-SUM($F$14:$F$26,$F$28:$F$33,$F$35:$F$36,$F$41))</f>
        <v>-533.82179022363027</v>
      </c>
      <c r="OYQ88" s="294">
        <f>(OYQ$87*$B101+SUM($F$8:$F$10)-((OYQ$87*$B101+SUM($F$8:$F$10))/$F$11*$F$40)-($F$27*OYQ$87/$D$7)-SUM($F$14:$F$26,$F$28:$F$33,$F$35:$F$36,$F$41))</f>
        <v>-533.82179022363027</v>
      </c>
      <c r="OYR88" s="294">
        <f>(OYR$87*$B101+SUM($F$8:$F$10)-((OYR$87*$B101+SUM($F$8:$F$10))/$F$11*$F$40)-($F$27*OYR$87/$D$7)-SUM($F$14:$F$26,$F$28:$F$33,$F$35:$F$36,$F$41))</f>
        <v>-533.82179022363027</v>
      </c>
      <c r="OYS88" s="294">
        <f>(OYS$87*$B101+SUM($F$8:$F$10)-((OYS$87*$B101+SUM($F$8:$F$10))/$F$11*$F$40)-($F$27*OYS$87/$D$7)-SUM($F$14:$F$26,$F$28:$F$33,$F$35:$F$36,$F$41))</f>
        <v>-533.82179022363027</v>
      </c>
      <c r="OYT88" s="294">
        <f>(OYT$87*$B101+SUM($F$8:$F$10)-((OYT$87*$B101+SUM($F$8:$F$10))/$F$11*$F$40)-($F$27*OYT$87/$D$7)-SUM($F$14:$F$26,$F$28:$F$33,$F$35:$F$36,$F$41))</f>
        <v>-533.82179022363027</v>
      </c>
      <c r="OYU88" s="294">
        <f>(OYU$87*$B101+SUM($F$8:$F$10)-((OYU$87*$B101+SUM($F$8:$F$10))/$F$11*$F$40)-($F$27*OYU$87/$D$7)-SUM($F$14:$F$26,$F$28:$F$33,$F$35:$F$36,$F$41))</f>
        <v>-533.82179022363027</v>
      </c>
      <c r="OYV88" s="294">
        <f>(OYV$87*$B101+SUM($F$8:$F$10)-((OYV$87*$B101+SUM($F$8:$F$10))/$F$11*$F$40)-($F$27*OYV$87/$D$7)-SUM($F$14:$F$26,$F$28:$F$33,$F$35:$F$36,$F$41))</f>
        <v>-533.82179022363027</v>
      </c>
      <c r="OYW88" s="294">
        <f>(OYW$87*$B101+SUM($F$8:$F$10)-((OYW$87*$B101+SUM($F$8:$F$10))/$F$11*$F$40)-($F$27*OYW$87/$D$7)-SUM($F$14:$F$26,$F$28:$F$33,$F$35:$F$36,$F$41))</f>
        <v>-533.82179022363027</v>
      </c>
      <c r="OYX88" s="294">
        <f>(OYX$87*$B101+SUM($F$8:$F$10)-((OYX$87*$B101+SUM($F$8:$F$10))/$F$11*$F$40)-($F$27*OYX$87/$D$7)-SUM($F$14:$F$26,$F$28:$F$33,$F$35:$F$36,$F$41))</f>
        <v>-533.82179022363027</v>
      </c>
      <c r="OYY88" s="294">
        <f>(OYY$87*$B101+SUM($F$8:$F$10)-((OYY$87*$B101+SUM($F$8:$F$10))/$F$11*$F$40)-($F$27*OYY$87/$D$7)-SUM($F$14:$F$26,$F$28:$F$33,$F$35:$F$36,$F$41))</f>
        <v>-533.82179022363027</v>
      </c>
      <c r="OYZ88" s="294">
        <f>(OYZ$87*$B101+SUM($F$8:$F$10)-((OYZ$87*$B101+SUM($F$8:$F$10))/$F$11*$F$40)-($F$27*OYZ$87/$D$7)-SUM($F$14:$F$26,$F$28:$F$33,$F$35:$F$36,$F$41))</f>
        <v>-533.82179022363027</v>
      </c>
      <c r="OZA88" s="294">
        <f>(OZA$87*$B101+SUM($F$8:$F$10)-((OZA$87*$B101+SUM($F$8:$F$10))/$F$11*$F$40)-($F$27*OZA$87/$D$7)-SUM($F$14:$F$26,$F$28:$F$33,$F$35:$F$36,$F$41))</f>
        <v>-533.82179022363027</v>
      </c>
      <c r="OZB88" s="294">
        <f>(OZB$87*$B101+SUM($F$8:$F$10)-((OZB$87*$B101+SUM($F$8:$F$10))/$F$11*$F$40)-($F$27*OZB$87/$D$7)-SUM($F$14:$F$26,$F$28:$F$33,$F$35:$F$36,$F$41))</f>
        <v>-533.82179022363027</v>
      </c>
      <c r="OZC88" s="294">
        <f>(OZC$87*$B101+SUM($F$8:$F$10)-((OZC$87*$B101+SUM($F$8:$F$10))/$F$11*$F$40)-($F$27*OZC$87/$D$7)-SUM($F$14:$F$26,$F$28:$F$33,$F$35:$F$36,$F$41))</f>
        <v>-533.82179022363027</v>
      </c>
      <c r="OZD88" s="294">
        <f>(OZD$87*$B101+SUM($F$8:$F$10)-((OZD$87*$B101+SUM($F$8:$F$10))/$F$11*$F$40)-($F$27*OZD$87/$D$7)-SUM($F$14:$F$26,$F$28:$F$33,$F$35:$F$36,$F$41))</f>
        <v>-533.82179022363027</v>
      </c>
      <c r="OZE88" s="294">
        <f>(OZE$87*$B101+SUM($F$8:$F$10)-((OZE$87*$B101+SUM($F$8:$F$10))/$F$11*$F$40)-($F$27*OZE$87/$D$7)-SUM($F$14:$F$26,$F$28:$F$33,$F$35:$F$36,$F$41))</f>
        <v>-533.82179022363027</v>
      </c>
      <c r="OZF88" s="294">
        <f>(OZF$87*$B101+SUM($F$8:$F$10)-((OZF$87*$B101+SUM($F$8:$F$10))/$F$11*$F$40)-($F$27*OZF$87/$D$7)-SUM($F$14:$F$26,$F$28:$F$33,$F$35:$F$36,$F$41))</f>
        <v>-533.82179022363027</v>
      </c>
      <c r="OZG88" s="294">
        <f>(OZG$87*$B101+SUM($F$8:$F$10)-((OZG$87*$B101+SUM($F$8:$F$10))/$F$11*$F$40)-($F$27*OZG$87/$D$7)-SUM($F$14:$F$26,$F$28:$F$33,$F$35:$F$36,$F$41))</f>
        <v>-533.82179022363027</v>
      </c>
      <c r="OZH88" s="294">
        <f>(OZH$87*$B101+SUM($F$8:$F$10)-((OZH$87*$B101+SUM($F$8:$F$10))/$F$11*$F$40)-($F$27*OZH$87/$D$7)-SUM($F$14:$F$26,$F$28:$F$33,$F$35:$F$36,$F$41))</f>
        <v>-533.82179022363027</v>
      </c>
      <c r="OZI88" s="294">
        <f>(OZI$87*$B101+SUM($F$8:$F$10)-((OZI$87*$B101+SUM($F$8:$F$10))/$F$11*$F$40)-($F$27*OZI$87/$D$7)-SUM($F$14:$F$26,$F$28:$F$33,$F$35:$F$36,$F$41))</f>
        <v>-533.82179022363027</v>
      </c>
      <c r="OZJ88" s="294">
        <f>(OZJ$87*$B101+SUM($F$8:$F$10)-((OZJ$87*$B101+SUM($F$8:$F$10))/$F$11*$F$40)-($F$27*OZJ$87/$D$7)-SUM($F$14:$F$26,$F$28:$F$33,$F$35:$F$36,$F$41))</f>
        <v>-533.82179022363027</v>
      </c>
      <c r="OZK88" s="294">
        <f>(OZK$87*$B101+SUM($F$8:$F$10)-((OZK$87*$B101+SUM($F$8:$F$10))/$F$11*$F$40)-($F$27*OZK$87/$D$7)-SUM($F$14:$F$26,$F$28:$F$33,$F$35:$F$36,$F$41))</f>
        <v>-533.82179022363027</v>
      </c>
      <c r="OZL88" s="294">
        <f>(OZL$87*$B101+SUM($F$8:$F$10)-((OZL$87*$B101+SUM($F$8:$F$10))/$F$11*$F$40)-($F$27*OZL$87/$D$7)-SUM($F$14:$F$26,$F$28:$F$33,$F$35:$F$36,$F$41))</f>
        <v>-533.82179022363027</v>
      </c>
      <c r="OZM88" s="294">
        <f>(OZM$87*$B101+SUM($F$8:$F$10)-((OZM$87*$B101+SUM($F$8:$F$10))/$F$11*$F$40)-($F$27*OZM$87/$D$7)-SUM($F$14:$F$26,$F$28:$F$33,$F$35:$F$36,$F$41))</f>
        <v>-533.82179022363027</v>
      </c>
      <c r="OZN88" s="294">
        <f>(OZN$87*$B101+SUM($F$8:$F$10)-((OZN$87*$B101+SUM($F$8:$F$10))/$F$11*$F$40)-($F$27*OZN$87/$D$7)-SUM($F$14:$F$26,$F$28:$F$33,$F$35:$F$36,$F$41))</f>
        <v>-533.82179022363027</v>
      </c>
      <c r="OZO88" s="294">
        <f>(OZO$87*$B101+SUM($F$8:$F$10)-((OZO$87*$B101+SUM($F$8:$F$10))/$F$11*$F$40)-($F$27*OZO$87/$D$7)-SUM($F$14:$F$26,$F$28:$F$33,$F$35:$F$36,$F$41))</f>
        <v>-533.82179022363027</v>
      </c>
      <c r="OZP88" s="294">
        <f>(OZP$87*$B101+SUM($F$8:$F$10)-((OZP$87*$B101+SUM($F$8:$F$10))/$F$11*$F$40)-($F$27*OZP$87/$D$7)-SUM($F$14:$F$26,$F$28:$F$33,$F$35:$F$36,$F$41))</f>
        <v>-533.82179022363027</v>
      </c>
      <c r="OZQ88" s="294">
        <f>(OZQ$87*$B101+SUM($F$8:$F$10)-((OZQ$87*$B101+SUM($F$8:$F$10))/$F$11*$F$40)-($F$27*OZQ$87/$D$7)-SUM($F$14:$F$26,$F$28:$F$33,$F$35:$F$36,$F$41))</f>
        <v>-533.82179022363027</v>
      </c>
      <c r="OZR88" s="294">
        <f>(OZR$87*$B101+SUM($F$8:$F$10)-((OZR$87*$B101+SUM($F$8:$F$10))/$F$11*$F$40)-($F$27*OZR$87/$D$7)-SUM($F$14:$F$26,$F$28:$F$33,$F$35:$F$36,$F$41))</f>
        <v>-533.82179022363027</v>
      </c>
      <c r="OZS88" s="294">
        <f>(OZS$87*$B101+SUM($F$8:$F$10)-((OZS$87*$B101+SUM($F$8:$F$10))/$F$11*$F$40)-($F$27*OZS$87/$D$7)-SUM($F$14:$F$26,$F$28:$F$33,$F$35:$F$36,$F$41))</f>
        <v>-533.82179022363027</v>
      </c>
      <c r="OZT88" s="294">
        <f>(OZT$87*$B101+SUM($F$8:$F$10)-((OZT$87*$B101+SUM($F$8:$F$10))/$F$11*$F$40)-($F$27*OZT$87/$D$7)-SUM($F$14:$F$26,$F$28:$F$33,$F$35:$F$36,$F$41))</f>
        <v>-533.82179022363027</v>
      </c>
      <c r="OZU88" s="294">
        <f>(OZU$87*$B101+SUM($F$8:$F$10)-((OZU$87*$B101+SUM($F$8:$F$10))/$F$11*$F$40)-($F$27*OZU$87/$D$7)-SUM($F$14:$F$26,$F$28:$F$33,$F$35:$F$36,$F$41))</f>
        <v>-533.82179022363027</v>
      </c>
      <c r="OZV88" s="294">
        <f>(OZV$87*$B101+SUM($F$8:$F$10)-((OZV$87*$B101+SUM($F$8:$F$10))/$F$11*$F$40)-($F$27*OZV$87/$D$7)-SUM($F$14:$F$26,$F$28:$F$33,$F$35:$F$36,$F$41))</f>
        <v>-533.82179022363027</v>
      </c>
      <c r="OZW88" s="294">
        <f>(OZW$87*$B101+SUM($F$8:$F$10)-((OZW$87*$B101+SUM($F$8:$F$10))/$F$11*$F$40)-($F$27*OZW$87/$D$7)-SUM($F$14:$F$26,$F$28:$F$33,$F$35:$F$36,$F$41))</f>
        <v>-533.82179022363027</v>
      </c>
      <c r="OZX88" s="294">
        <f>(OZX$87*$B101+SUM($F$8:$F$10)-((OZX$87*$B101+SUM($F$8:$F$10))/$F$11*$F$40)-($F$27*OZX$87/$D$7)-SUM($F$14:$F$26,$F$28:$F$33,$F$35:$F$36,$F$41))</f>
        <v>-533.82179022363027</v>
      </c>
      <c r="OZY88" s="294">
        <f>(OZY$87*$B101+SUM($F$8:$F$10)-((OZY$87*$B101+SUM($F$8:$F$10))/$F$11*$F$40)-($F$27*OZY$87/$D$7)-SUM($F$14:$F$26,$F$28:$F$33,$F$35:$F$36,$F$41))</f>
        <v>-533.82179022363027</v>
      </c>
      <c r="OZZ88" s="294">
        <f>(OZZ$87*$B101+SUM($F$8:$F$10)-((OZZ$87*$B101+SUM($F$8:$F$10))/$F$11*$F$40)-($F$27*OZZ$87/$D$7)-SUM($F$14:$F$26,$F$28:$F$33,$F$35:$F$36,$F$41))</f>
        <v>-533.82179022363027</v>
      </c>
      <c r="PAA88" s="294">
        <f>(PAA$87*$B101+SUM($F$8:$F$10)-((PAA$87*$B101+SUM($F$8:$F$10))/$F$11*$F$40)-($F$27*PAA$87/$D$7)-SUM($F$14:$F$26,$F$28:$F$33,$F$35:$F$36,$F$41))</f>
        <v>-533.82179022363027</v>
      </c>
      <c r="PAB88" s="294">
        <f>(PAB$87*$B101+SUM($F$8:$F$10)-((PAB$87*$B101+SUM($F$8:$F$10))/$F$11*$F$40)-($F$27*PAB$87/$D$7)-SUM($F$14:$F$26,$F$28:$F$33,$F$35:$F$36,$F$41))</f>
        <v>-533.82179022363027</v>
      </c>
      <c r="PAC88" s="294">
        <f>(PAC$87*$B101+SUM($F$8:$F$10)-((PAC$87*$B101+SUM($F$8:$F$10))/$F$11*$F$40)-($F$27*PAC$87/$D$7)-SUM($F$14:$F$26,$F$28:$F$33,$F$35:$F$36,$F$41))</f>
        <v>-533.82179022363027</v>
      </c>
      <c r="PAD88" s="294">
        <f>(PAD$87*$B101+SUM($F$8:$F$10)-((PAD$87*$B101+SUM($F$8:$F$10))/$F$11*$F$40)-($F$27*PAD$87/$D$7)-SUM($F$14:$F$26,$F$28:$F$33,$F$35:$F$36,$F$41))</f>
        <v>-533.82179022363027</v>
      </c>
      <c r="PAE88" s="294">
        <f>(PAE$87*$B101+SUM($F$8:$F$10)-((PAE$87*$B101+SUM($F$8:$F$10))/$F$11*$F$40)-($F$27*PAE$87/$D$7)-SUM($F$14:$F$26,$F$28:$F$33,$F$35:$F$36,$F$41))</f>
        <v>-533.82179022363027</v>
      </c>
      <c r="PAF88" s="294">
        <f>(PAF$87*$B101+SUM($F$8:$F$10)-((PAF$87*$B101+SUM($F$8:$F$10))/$F$11*$F$40)-($F$27*PAF$87/$D$7)-SUM($F$14:$F$26,$F$28:$F$33,$F$35:$F$36,$F$41))</f>
        <v>-533.82179022363027</v>
      </c>
      <c r="PAG88" s="294">
        <f>(PAG$87*$B101+SUM($F$8:$F$10)-((PAG$87*$B101+SUM($F$8:$F$10))/$F$11*$F$40)-($F$27*PAG$87/$D$7)-SUM($F$14:$F$26,$F$28:$F$33,$F$35:$F$36,$F$41))</f>
        <v>-533.82179022363027</v>
      </c>
      <c r="PAH88" s="294">
        <f>(PAH$87*$B101+SUM($F$8:$F$10)-((PAH$87*$B101+SUM($F$8:$F$10))/$F$11*$F$40)-($F$27*PAH$87/$D$7)-SUM($F$14:$F$26,$F$28:$F$33,$F$35:$F$36,$F$41))</f>
        <v>-533.82179022363027</v>
      </c>
      <c r="PAI88" s="294">
        <f>(PAI$87*$B101+SUM($F$8:$F$10)-((PAI$87*$B101+SUM($F$8:$F$10))/$F$11*$F$40)-($F$27*PAI$87/$D$7)-SUM($F$14:$F$26,$F$28:$F$33,$F$35:$F$36,$F$41))</f>
        <v>-533.82179022363027</v>
      </c>
      <c r="PAJ88" s="294">
        <f>(PAJ$87*$B101+SUM($F$8:$F$10)-((PAJ$87*$B101+SUM($F$8:$F$10))/$F$11*$F$40)-($F$27*PAJ$87/$D$7)-SUM($F$14:$F$26,$F$28:$F$33,$F$35:$F$36,$F$41))</f>
        <v>-533.82179022363027</v>
      </c>
      <c r="PAK88" s="294">
        <f>(PAK$87*$B101+SUM($F$8:$F$10)-((PAK$87*$B101+SUM($F$8:$F$10))/$F$11*$F$40)-($F$27*PAK$87/$D$7)-SUM($F$14:$F$26,$F$28:$F$33,$F$35:$F$36,$F$41))</f>
        <v>-533.82179022363027</v>
      </c>
      <c r="PAL88" s="294">
        <f>(PAL$87*$B101+SUM($F$8:$F$10)-((PAL$87*$B101+SUM($F$8:$F$10))/$F$11*$F$40)-($F$27*PAL$87/$D$7)-SUM($F$14:$F$26,$F$28:$F$33,$F$35:$F$36,$F$41))</f>
        <v>-533.82179022363027</v>
      </c>
      <c r="PAM88" s="294">
        <f>(PAM$87*$B101+SUM($F$8:$F$10)-((PAM$87*$B101+SUM($F$8:$F$10))/$F$11*$F$40)-($F$27*PAM$87/$D$7)-SUM($F$14:$F$26,$F$28:$F$33,$F$35:$F$36,$F$41))</f>
        <v>-533.82179022363027</v>
      </c>
      <c r="PAN88" s="294">
        <f>(PAN$87*$B101+SUM($F$8:$F$10)-((PAN$87*$B101+SUM($F$8:$F$10))/$F$11*$F$40)-($F$27*PAN$87/$D$7)-SUM($F$14:$F$26,$F$28:$F$33,$F$35:$F$36,$F$41))</f>
        <v>-533.82179022363027</v>
      </c>
      <c r="PAO88" s="294">
        <f>(PAO$87*$B101+SUM($F$8:$F$10)-((PAO$87*$B101+SUM($F$8:$F$10))/$F$11*$F$40)-($F$27*PAO$87/$D$7)-SUM($F$14:$F$26,$F$28:$F$33,$F$35:$F$36,$F$41))</f>
        <v>-533.82179022363027</v>
      </c>
      <c r="PAP88" s="294">
        <f>(PAP$87*$B101+SUM($F$8:$F$10)-((PAP$87*$B101+SUM($F$8:$F$10))/$F$11*$F$40)-($F$27*PAP$87/$D$7)-SUM($F$14:$F$26,$F$28:$F$33,$F$35:$F$36,$F$41))</f>
        <v>-533.82179022363027</v>
      </c>
      <c r="PAQ88" s="294">
        <f>(PAQ$87*$B101+SUM($F$8:$F$10)-((PAQ$87*$B101+SUM($F$8:$F$10))/$F$11*$F$40)-($F$27*PAQ$87/$D$7)-SUM($F$14:$F$26,$F$28:$F$33,$F$35:$F$36,$F$41))</f>
        <v>-533.82179022363027</v>
      </c>
      <c r="PAR88" s="294">
        <f>(PAR$87*$B101+SUM($F$8:$F$10)-((PAR$87*$B101+SUM($F$8:$F$10))/$F$11*$F$40)-($F$27*PAR$87/$D$7)-SUM($F$14:$F$26,$F$28:$F$33,$F$35:$F$36,$F$41))</f>
        <v>-533.82179022363027</v>
      </c>
      <c r="PAS88" s="294">
        <f>(PAS$87*$B101+SUM($F$8:$F$10)-((PAS$87*$B101+SUM($F$8:$F$10))/$F$11*$F$40)-($F$27*PAS$87/$D$7)-SUM($F$14:$F$26,$F$28:$F$33,$F$35:$F$36,$F$41))</f>
        <v>-533.82179022363027</v>
      </c>
      <c r="PAT88" s="294">
        <f>(PAT$87*$B101+SUM($F$8:$F$10)-((PAT$87*$B101+SUM($F$8:$F$10))/$F$11*$F$40)-($F$27*PAT$87/$D$7)-SUM($F$14:$F$26,$F$28:$F$33,$F$35:$F$36,$F$41))</f>
        <v>-533.82179022363027</v>
      </c>
      <c r="PAU88" s="294">
        <f>(PAU$87*$B101+SUM($F$8:$F$10)-((PAU$87*$B101+SUM($F$8:$F$10))/$F$11*$F$40)-($F$27*PAU$87/$D$7)-SUM($F$14:$F$26,$F$28:$F$33,$F$35:$F$36,$F$41))</f>
        <v>-533.82179022363027</v>
      </c>
      <c r="PAV88" s="294">
        <f>(PAV$87*$B101+SUM($F$8:$F$10)-((PAV$87*$B101+SUM($F$8:$F$10))/$F$11*$F$40)-($F$27*PAV$87/$D$7)-SUM($F$14:$F$26,$F$28:$F$33,$F$35:$F$36,$F$41))</f>
        <v>-533.82179022363027</v>
      </c>
      <c r="PAW88" s="294">
        <f>(PAW$87*$B101+SUM($F$8:$F$10)-((PAW$87*$B101+SUM($F$8:$F$10))/$F$11*$F$40)-($F$27*PAW$87/$D$7)-SUM($F$14:$F$26,$F$28:$F$33,$F$35:$F$36,$F$41))</f>
        <v>-533.82179022363027</v>
      </c>
      <c r="PAX88" s="294">
        <f>(PAX$87*$B101+SUM($F$8:$F$10)-((PAX$87*$B101+SUM($F$8:$F$10))/$F$11*$F$40)-($F$27*PAX$87/$D$7)-SUM($F$14:$F$26,$F$28:$F$33,$F$35:$F$36,$F$41))</f>
        <v>-533.82179022363027</v>
      </c>
      <c r="PAY88" s="294">
        <f>(PAY$87*$B101+SUM($F$8:$F$10)-((PAY$87*$B101+SUM($F$8:$F$10))/$F$11*$F$40)-($F$27*PAY$87/$D$7)-SUM($F$14:$F$26,$F$28:$F$33,$F$35:$F$36,$F$41))</f>
        <v>-533.82179022363027</v>
      </c>
      <c r="PAZ88" s="294">
        <f>(PAZ$87*$B101+SUM($F$8:$F$10)-((PAZ$87*$B101+SUM($F$8:$F$10))/$F$11*$F$40)-($F$27*PAZ$87/$D$7)-SUM($F$14:$F$26,$F$28:$F$33,$F$35:$F$36,$F$41))</f>
        <v>-533.82179022363027</v>
      </c>
      <c r="PBA88" s="294">
        <f>(PBA$87*$B101+SUM($F$8:$F$10)-((PBA$87*$B101+SUM($F$8:$F$10))/$F$11*$F$40)-($F$27*PBA$87/$D$7)-SUM($F$14:$F$26,$F$28:$F$33,$F$35:$F$36,$F$41))</f>
        <v>-533.82179022363027</v>
      </c>
      <c r="PBB88" s="294">
        <f>(PBB$87*$B101+SUM($F$8:$F$10)-((PBB$87*$B101+SUM($F$8:$F$10))/$F$11*$F$40)-($F$27*PBB$87/$D$7)-SUM($F$14:$F$26,$F$28:$F$33,$F$35:$F$36,$F$41))</f>
        <v>-533.82179022363027</v>
      </c>
      <c r="PBC88" s="294">
        <f>(PBC$87*$B101+SUM($F$8:$F$10)-((PBC$87*$B101+SUM($F$8:$F$10))/$F$11*$F$40)-($F$27*PBC$87/$D$7)-SUM($F$14:$F$26,$F$28:$F$33,$F$35:$F$36,$F$41))</f>
        <v>-533.82179022363027</v>
      </c>
      <c r="PBD88" s="294">
        <f>(PBD$87*$B101+SUM($F$8:$F$10)-((PBD$87*$B101+SUM($F$8:$F$10))/$F$11*$F$40)-($F$27*PBD$87/$D$7)-SUM($F$14:$F$26,$F$28:$F$33,$F$35:$F$36,$F$41))</f>
        <v>-533.82179022363027</v>
      </c>
      <c r="PBE88" s="294">
        <f>(PBE$87*$B101+SUM($F$8:$F$10)-((PBE$87*$B101+SUM($F$8:$F$10))/$F$11*$F$40)-($F$27*PBE$87/$D$7)-SUM($F$14:$F$26,$F$28:$F$33,$F$35:$F$36,$F$41))</f>
        <v>-533.82179022363027</v>
      </c>
      <c r="PBF88" s="294">
        <f>(PBF$87*$B101+SUM($F$8:$F$10)-((PBF$87*$B101+SUM($F$8:$F$10))/$F$11*$F$40)-($F$27*PBF$87/$D$7)-SUM($F$14:$F$26,$F$28:$F$33,$F$35:$F$36,$F$41))</f>
        <v>-533.82179022363027</v>
      </c>
      <c r="PBG88" s="294">
        <f>(PBG$87*$B101+SUM($F$8:$F$10)-((PBG$87*$B101+SUM($F$8:$F$10))/$F$11*$F$40)-($F$27*PBG$87/$D$7)-SUM($F$14:$F$26,$F$28:$F$33,$F$35:$F$36,$F$41))</f>
        <v>-533.82179022363027</v>
      </c>
      <c r="PBH88" s="294">
        <f>(PBH$87*$B101+SUM($F$8:$F$10)-((PBH$87*$B101+SUM($F$8:$F$10))/$F$11*$F$40)-($F$27*PBH$87/$D$7)-SUM($F$14:$F$26,$F$28:$F$33,$F$35:$F$36,$F$41))</f>
        <v>-533.82179022363027</v>
      </c>
      <c r="PBI88" s="294">
        <f>(PBI$87*$B101+SUM($F$8:$F$10)-((PBI$87*$B101+SUM($F$8:$F$10))/$F$11*$F$40)-($F$27*PBI$87/$D$7)-SUM($F$14:$F$26,$F$28:$F$33,$F$35:$F$36,$F$41))</f>
        <v>-533.82179022363027</v>
      </c>
      <c r="PBJ88" s="294">
        <f>(PBJ$87*$B101+SUM($F$8:$F$10)-((PBJ$87*$B101+SUM($F$8:$F$10))/$F$11*$F$40)-($F$27*PBJ$87/$D$7)-SUM($F$14:$F$26,$F$28:$F$33,$F$35:$F$36,$F$41))</f>
        <v>-533.82179022363027</v>
      </c>
      <c r="PBK88" s="294">
        <f>(PBK$87*$B101+SUM($F$8:$F$10)-((PBK$87*$B101+SUM($F$8:$F$10))/$F$11*$F$40)-($F$27*PBK$87/$D$7)-SUM($F$14:$F$26,$F$28:$F$33,$F$35:$F$36,$F$41))</f>
        <v>-533.82179022363027</v>
      </c>
      <c r="PBL88" s="294">
        <f>(PBL$87*$B101+SUM($F$8:$F$10)-((PBL$87*$B101+SUM($F$8:$F$10))/$F$11*$F$40)-($F$27*PBL$87/$D$7)-SUM($F$14:$F$26,$F$28:$F$33,$F$35:$F$36,$F$41))</f>
        <v>-533.82179022363027</v>
      </c>
      <c r="PBM88" s="294">
        <f>(PBM$87*$B101+SUM($F$8:$F$10)-((PBM$87*$B101+SUM($F$8:$F$10))/$F$11*$F$40)-($F$27*PBM$87/$D$7)-SUM($F$14:$F$26,$F$28:$F$33,$F$35:$F$36,$F$41))</f>
        <v>-533.82179022363027</v>
      </c>
      <c r="PBN88" s="294">
        <f>(PBN$87*$B101+SUM($F$8:$F$10)-((PBN$87*$B101+SUM($F$8:$F$10))/$F$11*$F$40)-($F$27*PBN$87/$D$7)-SUM($F$14:$F$26,$F$28:$F$33,$F$35:$F$36,$F$41))</f>
        <v>-533.82179022363027</v>
      </c>
      <c r="PBO88" s="294">
        <f>(PBO$87*$B101+SUM($F$8:$F$10)-((PBO$87*$B101+SUM($F$8:$F$10))/$F$11*$F$40)-($F$27*PBO$87/$D$7)-SUM($F$14:$F$26,$F$28:$F$33,$F$35:$F$36,$F$41))</f>
        <v>-533.82179022363027</v>
      </c>
      <c r="PBP88" s="294">
        <f>(PBP$87*$B101+SUM($F$8:$F$10)-((PBP$87*$B101+SUM($F$8:$F$10))/$F$11*$F$40)-($F$27*PBP$87/$D$7)-SUM($F$14:$F$26,$F$28:$F$33,$F$35:$F$36,$F$41))</f>
        <v>-533.82179022363027</v>
      </c>
      <c r="PBQ88" s="294">
        <f>(PBQ$87*$B101+SUM($F$8:$F$10)-((PBQ$87*$B101+SUM($F$8:$F$10))/$F$11*$F$40)-($F$27*PBQ$87/$D$7)-SUM($F$14:$F$26,$F$28:$F$33,$F$35:$F$36,$F$41))</f>
        <v>-533.82179022363027</v>
      </c>
      <c r="PBR88" s="294">
        <f>(PBR$87*$B101+SUM($F$8:$F$10)-((PBR$87*$B101+SUM($F$8:$F$10))/$F$11*$F$40)-($F$27*PBR$87/$D$7)-SUM($F$14:$F$26,$F$28:$F$33,$F$35:$F$36,$F$41))</f>
        <v>-533.82179022363027</v>
      </c>
      <c r="PBS88" s="294">
        <f>(PBS$87*$B101+SUM($F$8:$F$10)-((PBS$87*$B101+SUM($F$8:$F$10))/$F$11*$F$40)-($F$27*PBS$87/$D$7)-SUM($F$14:$F$26,$F$28:$F$33,$F$35:$F$36,$F$41))</f>
        <v>-533.82179022363027</v>
      </c>
      <c r="PBT88" s="294">
        <f>(PBT$87*$B101+SUM($F$8:$F$10)-((PBT$87*$B101+SUM($F$8:$F$10))/$F$11*$F$40)-($F$27*PBT$87/$D$7)-SUM($F$14:$F$26,$F$28:$F$33,$F$35:$F$36,$F$41))</f>
        <v>-533.82179022363027</v>
      </c>
      <c r="PBU88" s="294">
        <f>(PBU$87*$B101+SUM($F$8:$F$10)-((PBU$87*$B101+SUM($F$8:$F$10))/$F$11*$F$40)-($F$27*PBU$87/$D$7)-SUM($F$14:$F$26,$F$28:$F$33,$F$35:$F$36,$F$41))</f>
        <v>-533.82179022363027</v>
      </c>
      <c r="PBV88" s="294">
        <f>(PBV$87*$B101+SUM($F$8:$F$10)-((PBV$87*$B101+SUM($F$8:$F$10))/$F$11*$F$40)-($F$27*PBV$87/$D$7)-SUM($F$14:$F$26,$F$28:$F$33,$F$35:$F$36,$F$41))</f>
        <v>-533.82179022363027</v>
      </c>
      <c r="PBW88" s="294">
        <f>(PBW$87*$B101+SUM($F$8:$F$10)-((PBW$87*$B101+SUM($F$8:$F$10))/$F$11*$F$40)-($F$27*PBW$87/$D$7)-SUM($F$14:$F$26,$F$28:$F$33,$F$35:$F$36,$F$41))</f>
        <v>-533.82179022363027</v>
      </c>
      <c r="PBX88" s="294">
        <f>(PBX$87*$B101+SUM($F$8:$F$10)-((PBX$87*$B101+SUM($F$8:$F$10))/$F$11*$F$40)-($F$27*PBX$87/$D$7)-SUM($F$14:$F$26,$F$28:$F$33,$F$35:$F$36,$F$41))</f>
        <v>-533.82179022363027</v>
      </c>
      <c r="PBY88" s="294">
        <f>(PBY$87*$B101+SUM($F$8:$F$10)-((PBY$87*$B101+SUM($F$8:$F$10))/$F$11*$F$40)-($F$27*PBY$87/$D$7)-SUM($F$14:$F$26,$F$28:$F$33,$F$35:$F$36,$F$41))</f>
        <v>-533.82179022363027</v>
      </c>
      <c r="PBZ88" s="294">
        <f>(PBZ$87*$B101+SUM($F$8:$F$10)-((PBZ$87*$B101+SUM($F$8:$F$10))/$F$11*$F$40)-($F$27*PBZ$87/$D$7)-SUM($F$14:$F$26,$F$28:$F$33,$F$35:$F$36,$F$41))</f>
        <v>-533.82179022363027</v>
      </c>
      <c r="PCA88" s="294">
        <f>(PCA$87*$B101+SUM($F$8:$F$10)-((PCA$87*$B101+SUM($F$8:$F$10))/$F$11*$F$40)-($F$27*PCA$87/$D$7)-SUM($F$14:$F$26,$F$28:$F$33,$F$35:$F$36,$F$41))</f>
        <v>-533.82179022363027</v>
      </c>
      <c r="PCB88" s="294">
        <f>(PCB$87*$B101+SUM($F$8:$F$10)-((PCB$87*$B101+SUM($F$8:$F$10))/$F$11*$F$40)-($F$27*PCB$87/$D$7)-SUM($F$14:$F$26,$F$28:$F$33,$F$35:$F$36,$F$41))</f>
        <v>-533.82179022363027</v>
      </c>
      <c r="PCC88" s="294">
        <f>(PCC$87*$B101+SUM($F$8:$F$10)-((PCC$87*$B101+SUM($F$8:$F$10))/$F$11*$F$40)-($F$27*PCC$87/$D$7)-SUM($F$14:$F$26,$F$28:$F$33,$F$35:$F$36,$F$41))</f>
        <v>-533.82179022363027</v>
      </c>
      <c r="PCD88" s="294">
        <f>(PCD$87*$B101+SUM($F$8:$F$10)-((PCD$87*$B101+SUM($F$8:$F$10))/$F$11*$F$40)-($F$27*PCD$87/$D$7)-SUM($F$14:$F$26,$F$28:$F$33,$F$35:$F$36,$F$41))</f>
        <v>-533.82179022363027</v>
      </c>
      <c r="PCE88" s="294">
        <f>(PCE$87*$B101+SUM($F$8:$F$10)-((PCE$87*$B101+SUM($F$8:$F$10))/$F$11*$F$40)-($F$27*PCE$87/$D$7)-SUM($F$14:$F$26,$F$28:$F$33,$F$35:$F$36,$F$41))</f>
        <v>-533.82179022363027</v>
      </c>
      <c r="PCF88" s="294">
        <f>(PCF$87*$B101+SUM($F$8:$F$10)-((PCF$87*$B101+SUM($F$8:$F$10))/$F$11*$F$40)-($F$27*PCF$87/$D$7)-SUM($F$14:$F$26,$F$28:$F$33,$F$35:$F$36,$F$41))</f>
        <v>-533.82179022363027</v>
      </c>
      <c r="PCG88" s="294">
        <f>(PCG$87*$B101+SUM($F$8:$F$10)-((PCG$87*$B101+SUM($F$8:$F$10))/$F$11*$F$40)-($F$27*PCG$87/$D$7)-SUM($F$14:$F$26,$F$28:$F$33,$F$35:$F$36,$F$41))</f>
        <v>-533.82179022363027</v>
      </c>
      <c r="PCH88" s="294">
        <f>(PCH$87*$B101+SUM($F$8:$F$10)-((PCH$87*$B101+SUM($F$8:$F$10))/$F$11*$F$40)-($F$27*PCH$87/$D$7)-SUM($F$14:$F$26,$F$28:$F$33,$F$35:$F$36,$F$41))</f>
        <v>-533.82179022363027</v>
      </c>
      <c r="PCI88" s="294">
        <f>(PCI$87*$B101+SUM($F$8:$F$10)-((PCI$87*$B101+SUM($F$8:$F$10))/$F$11*$F$40)-($F$27*PCI$87/$D$7)-SUM($F$14:$F$26,$F$28:$F$33,$F$35:$F$36,$F$41))</f>
        <v>-533.82179022363027</v>
      </c>
      <c r="PCJ88" s="294">
        <f>(PCJ$87*$B101+SUM($F$8:$F$10)-((PCJ$87*$B101+SUM($F$8:$F$10))/$F$11*$F$40)-($F$27*PCJ$87/$D$7)-SUM($F$14:$F$26,$F$28:$F$33,$F$35:$F$36,$F$41))</f>
        <v>-533.82179022363027</v>
      </c>
      <c r="PCK88" s="294">
        <f>(PCK$87*$B101+SUM($F$8:$F$10)-((PCK$87*$B101+SUM($F$8:$F$10))/$F$11*$F$40)-($F$27*PCK$87/$D$7)-SUM($F$14:$F$26,$F$28:$F$33,$F$35:$F$36,$F$41))</f>
        <v>-533.82179022363027</v>
      </c>
      <c r="PCL88" s="294">
        <f>(PCL$87*$B101+SUM($F$8:$F$10)-((PCL$87*$B101+SUM($F$8:$F$10))/$F$11*$F$40)-($F$27*PCL$87/$D$7)-SUM($F$14:$F$26,$F$28:$F$33,$F$35:$F$36,$F$41))</f>
        <v>-533.82179022363027</v>
      </c>
      <c r="PCM88" s="294">
        <f>(PCM$87*$B101+SUM($F$8:$F$10)-((PCM$87*$B101+SUM($F$8:$F$10))/$F$11*$F$40)-($F$27*PCM$87/$D$7)-SUM($F$14:$F$26,$F$28:$F$33,$F$35:$F$36,$F$41))</f>
        <v>-533.82179022363027</v>
      </c>
      <c r="PCN88" s="294">
        <f>(PCN$87*$B101+SUM($F$8:$F$10)-((PCN$87*$B101+SUM($F$8:$F$10))/$F$11*$F$40)-($F$27*PCN$87/$D$7)-SUM($F$14:$F$26,$F$28:$F$33,$F$35:$F$36,$F$41))</f>
        <v>-533.82179022363027</v>
      </c>
      <c r="PCO88" s="294">
        <f>(PCO$87*$B101+SUM($F$8:$F$10)-((PCO$87*$B101+SUM($F$8:$F$10))/$F$11*$F$40)-($F$27*PCO$87/$D$7)-SUM($F$14:$F$26,$F$28:$F$33,$F$35:$F$36,$F$41))</f>
        <v>-533.82179022363027</v>
      </c>
      <c r="PCP88" s="294">
        <f>(PCP$87*$B101+SUM($F$8:$F$10)-((PCP$87*$B101+SUM($F$8:$F$10))/$F$11*$F$40)-($F$27*PCP$87/$D$7)-SUM($F$14:$F$26,$F$28:$F$33,$F$35:$F$36,$F$41))</f>
        <v>-533.82179022363027</v>
      </c>
      <c r="PCQ88" s="294">
        <f>(PCQ$87*$B101+SUM($F$8:$F$10)-((PCQ$87*$B101+SUM($F$8:$F$10))/$F$11*$F$40)-($F$27*PCQ$87/$D$7)-SUM($F$14:$F$26,$F$28:$F$33,$F$35:$F$36,$F$41))</f>
        <v>-533.82179022363027</v>
      </c>
      <c r="PCR88" s="294">
        <f>(PCR$87*$B101+SUM($F$8:$F$10)-((PCR$87*$B101+SUM($F$8:$F$10))/$F$11*$F$40)-($F$27*PCR$87/$D$7)-SUM($F$14:$F$26,$F$28:$F$33,$F$35:$F$36,$F$41))</f>
        <v>-533.82179022363027</v>
      </c>
      <c r="PCS88" s="294">
        <f>(PCS$87*$B101+SUM($F$8:$F$10)-((PCS$87*$B101+SUM($F$8:$F$10))/$F$11*$F$40)-($F$27*PCS$87/$D$7)-SUM($F$14:$F$26,$F$28:$F$33,$F$35:$F$36,$F$41))</f>
        <v>-533.82179022363027</v>
      </c>
      <c r="PCT88" s="294">
        <f>(PCT$87*$B101+SUM($F$8:$F$10)-((PCT$87*$B101+SUM($F$8:$F$10))/$F$11*$F$40)-($F$27*PCT$87/$D$7)-SUM($F$14:$F$26,$F$28:$F$33,$F$35:$F$36,$F$41))</f>
        <v>-533.82179022363027</v>
      </c>
      <c r="PCU88" s="294">
        <f>(PCU$87*$B101+SUM($F$8:$F$10)-((PCU$87*$B101+SUM($F$8:$F$10))/$F$11*$F$40)-($F$27*PCU$87/$D$7)-SUM($F$14:$F$26,$F$28:$F$33,$F$35:$F$36,$F$41))</f>
        <v>-533.82179022363027</v>
      </c>
      <c r="PCV88" s="294">
        <f>(PCV$87*$B101+SUM($F$8:$F$10)-((PCV$87*$B101+SUM($F$8:$F$10))/$F$11*$F$40)-($F$27*PCV$87/$D$7)-SUM($F$14:$F$26,$F$28:$F$33,$F$35:$F$36,$F$41))</f>
        <v>-533.82179022363027</v>
      </c>
      <c r="PCW88" s="294">
        <f>(PCW$87*$B101+SUM($F$8:$F$10)-((PCW$87*$B101+SUM($F$8:$F$10))/$F$11*$F$40)-($F$27*PCW$87/$D$7)-SUM($F$14:$F$26,$F$28:$F$33,$F$35:$F$36,$F$41))</f>
        <v>-533.82179022363027</v>
      </c>
      <c r="PCX88" s="294">
        <f>(PCX$87*$B101+SUM($F$8:$F$10)-((PCX$87*$B101+SUM($F$8:$F$10))/$F$11*$F$40)-($F$27*PCX$87/$D$7)-SUM($F$14:$F$26,$F$28:$F$33,$F$35:$F$36,$F$41))</f>
        <v>-533.82179022363027</v>
      </c>
      <c r="PCY88" s="294">
        <f>(PCY$87*$B101+SUM($F$8:$F$10)-((PCY$87*$B101+SUM($F$8:$F$10))/$F$11*$F$40)-($F$27*PCY$87/$D$7)-SUM($F$14:$F$26,$F$28:$F$33,$F$35:$F$36,$F$41))</f>
        <v>-533.82179022363027</v>
      </c>
      <c r="PCZ88" s="294">
        <f>(PCZ$87*$B101+SUM($F$8:$F$10)-((PCZ$87*$B101+SUM($F$8:$F$10))/$F$11*$F$40)-($F$27*PCZ$87/$D$7)-SUM($F$14:$F$26,$F$28:$F$33,$F$35:$F$36,$F$41))</f>
        <v>-533.82179022363027</v>
      </c>
      <c r="PDA88" s="294">
        <f>(PDA$87*$B101+SUM($F$8:$F$10)-((PDA$87*$B101+SUM($F$8:$F$10))/$F$11*$F$40)-($F$27*PDA$87/$D$7)-SUM($F$14:$F$26,$F$28:$F$33,$F$35:$F$36,$F$41))</f>
        <v>-533.82179022363027</v>
      </c>
      <c r="PDB88" s="294">
        <f>(PDB$87*$B101+SUM($F$8:$F$10)-((PDB$87*$B101+SUM($F$8:$F$10))/$F$11*$F$40)-($F$27*PDB$87/$D$7)-SUM($F$14:$F$26,$F$28:$F$33,$F$35:$F$36,$F$41))</f>
        <v>-533.82179022363027</v>
      </c>
      <c r="PDC88" s="294">
        <f>(PDC$87*$B101+SUM($F$8:$F$10)-((PDC$87*$B101+SUM($F$8:$F$10))/$F$11*$F$40)-($F$27*PDC$87/$D$7)-SUM($F$14:$F$26,$F$28:$F$33,$F$35:$F$36,$F$41))</f>
        <v>-533.82179022363027</v>
      </c>
      <c r="PDD88" s="294">
        <f>(PDD$87*$B101+SUM($F$8:$F$10)-((PDD$87*$B101+SUM($F$8:$F$10))/$F$11*$F$40)-($F$27*PDD$87/$D$7)-SUM($F$14:$F$26,$F$28:$F$33,$F$35:$F$36,$F$41))</f>
        <v>-533.82179022363027</v>
      </c>
      <c r="PDE88" s="294">
        <f>(PDE$87*$B101+SUM($F$8:$F$10)-((PDE$87*$B101+SUM($F$8:$F$10))/$F$11*$F$40)-($F$27*PDE$87/$D$7)-SUM($F$14:$F$26,$F$28:$F$33,$F$35:$F$36,$F$41))</f>
        <v>-533.82179022363027</v>
      </c>
      <c r="PDF88" s="294">
        <f>(PDF$87*$B101+SUM($F$8:$F$10)-((PDF$87*$B101+SUM($F$8:$F$10))/$F$11*$F$40)-($F$27*PDF$87/$D$7)-SUM($F$14:$F$26,$F$28:$F$33,$F$35:$F$36,$F$41))</f>
        <v>-533.82179022363027</v>
      </c>
      <c r="PDG88" s="294">
        <f>(PDG$87*$B101+SUM($F$8:$F$10)-((PDG$87*$B101+SUM($F$8:$F$10))/$F$11*$F$40)-($F$27*PDG$87/$D$7)-SUM($F$14:$F$26,$F$28:$F$33,$F$35:$F$36,$F$41))</f>
        <v>-533.82179022363027</v>
      </c>
      <c r="PDH88" s="294">
        <f>(PDH$87*$B101+SUM($F$8:$F$10)-((PDH$87*$B101+SUM($F$8:$F$10))/$F$11*$F$40)-($F$27*PDH$87/$D$7)-SUM($F$14:$F$26,$F$28:$F$33,$F$35:$F$36,$F$41))</f>
        <v>-533.82179022363027</v>
      </c>
      <c r="PDI88" s="294">
        <f>(PDI$87*$B101+SUM($F$8:$F$10)-((PDI$87*$B101+SUM($F$8:$F$10))/$F$11*$F$40)-($F$27*PDI$87/$D$7)-SUM($F$14:$F$26,$F$28:$F$33,$F$35:$F$36,$F$41))</f>
        <v>-533.82179022363027</v>
      </c>
      <c r="PDJ88" s="294">
        <f>(PDJ$87*$B101+SUM($F$8:$F$10)-((PDJ$87*$B101+SUM($F$8:$F$10))/$F$11*$F$40)-($F$27*PDJ$87/$D$7)-SUM($F$14:$F$26,$F$28:$F$33,$F$35:$F$36,$F$41))</f>
        <v>-533.82179022363027</v>
      </c>
      <c r="PDK88" s="294">
        <f>(PDK$87*$B101+SUM($F$8:$F$10)-((PDK$87*$B101+SUM($F$8:$F$10))/$F$11*$F$40)-($F$27*PDK$87/$D$7)-SUM($F$14:$F$26,$F$28:$F$33,$F$35:$F$36,$F$41))</f>
        <v>-533.82179022363027</v>
      </c>
      <c r="PDL88" s="294">
        <f>(PDL$87*$B101+SUM($F$8:$F$10)-((PDL$87*$B101+SUM($F$8:$F$10))/$F$11*$F$40)-($F$27*PDL$87/$D$7)-SUM($F$14:$F$26,$F$28:$F$33,$F$35:$F$36,$F$41))</f>
        <v>-533.82179022363027</v>
      </c>
      <c r="PDM88" s="294">
        <f>(PDM$87*$B101+SUM($F$8:$F$10)-((PDM$87*$B101+SUM($F$8:$F$10))/$F$11*$F$40)-($F$27*PDM$87/$D$7)-SUM($F$14:$F$26,$F$28:$F$33,$F$35:$F$36,$F$41))</f>
        <v>-533.82179022363027</v>
      </c>
      <c r="PDN88" s="294">
        <f>(PDN$87*$B101+SUM($F$8:$F$10)-((PDN$87*$B101+SUM($F$8:$F$10))/$F$11*$F$40)-($F$27*PDN$87/$D$7)-SUM($F$14:$F$26,$F$28:$F$33,$F$35:$F$36,$F$41))</f>
        <v>-533.82179022363027</v>
      </c>
      <c r="PDO88" s="294">
        <f>(PDO$87*$B101+SUM($F$8:$F$10)-((PDO$87*$B101+SUM($F$8:$F$10))/$F$11*$F$40)-($F$27*PDO$87/$D$7)-SUM($F$14:$F$26,$F$28:$F$33,$F$35:$F$36,$F$41))</f>
        <v>-533.82179022363027</v>
      </c>
      <c r="PDP88" s="294">
        <f>(PDP$87*$B101+SUM($F$8:$F$10)-((PDP$87*$B101+SUM($F$8:$F$10))/$F$11*$F$40)-($F$27*PDP$87/$D$7)-SUM($F$14:$F$26,$F$28:$F$33,$F$35:$F$36,$F$41))</f>
        <v>-533.82179022363027</v>
      </c>
      <c r="PDQ88" s="294">
        <f>(PDQ$87*$B101+SUM($F$8:$F$10)-((PDQ$87*$B101+SUM($F$8:$F$10))/$F$11*$F$40)-($F$27*PDQ$87/$D$7)-SUM($F$14:$F$26,$F$28:$F$33,$F$35:$F$36,$F$41))</f>
        <v>-533.82179022363027</v>
      </c>
      <c r="PDR88" s="294">
        <f>(PDR$87*$B101+SUM($F$8:$F$10)-((PDR$87*$B101+SUM($F$8:$F$10))/$F$11*$F$40)-($F$27*PDR$87/$D$7)-SUM($F$14:$F$26,$F$28:$F$33,$F$35:$F$36,$F$41))</f>
        <v>-533.82179022363027</v>
      </c>
      <c r="PDS88" s="294">
        <f>(PDS$87*$B101+SUM($F$8:$F$10)-((PDS$87*$B101+SUM($F$8:$F$10))/$F$11*$F$40)-($F$27*PDS$87/$D$7)-SUM($F$14:$F$26,$F$28:$F$33,$F$35:$F$36,$F$41))</f>
        <v>-533.82179022363027</v>
      </c>
      <c r="PDT88" s="294">
        <f>(PDT$87*$B101+SUM($F$8:$F$10)-((PDT$87*$B101+SUM($F$8:$F$10))/$F$11*$F$40)-($F$27*PDT$87/$D$7)-SUM($F$14:$F$26,$F$28:$F$33,$F$35:$F$36,$F$41))</f>
        <v>-533.82179022363027</v>
      </c>
      <c r="PDU88" s="294">
        <f>(PDU$87*$B101+SUM($F$8:$F$10)-((PDU$87*$B101+SUM($F$8:$F$10))/$F$11*$F$40)-($F$27*PDU$87/$D$7)-SUM($F$14:$F$26,$F$28:$F$33,$F$35:$F$36,$F$41))</f>
        <v>-533.82179022363027</v>
      </c>
      <c r="PDV88" s="294">
        <f>(PDV$87*$B101+SUM($F$8:$F$10)-((PDV$87*$B101+SUM($F$8:$F$10))/$F$11*$F$40)-($F$27*PDV$87/$D$7)-SUM($F$14:$F$26,$F$28:$F$33,$F$35:$F$36,$F$41))</f>
        <v>-533.82179022363027</v>
      </c>
      <c r="PDW88" s="294">
        <f>(PDW$87*$B101+SUM($F$8:$F$10)-((PDW$87*$B101+SUM($F$8:$F$10))/$F$11*$F$40)-($F$27*PDW$87/$D$7)-SUM($F$14:$F$26,$F$28:$F$33,$F$35:$F$36,$F$41))</f>
        <v>-533.82179022363027</v>
      </c>
      <c r="PDX88" s="294">
        <f>(PDX$87*$B101+SUM($F$8:$F$10)-((PDX$87*$B101+SUM($F$8:$F$10))/$F$11*$F$40)-($F$27*PDX$87/$D$7)-SUM($F$14:$F$26,$F$28:$F$33,$F$35:$F$36,$F$41))</f>
        <v>-533.82179022363027</v>
      </c>
      <c r="PDY88" s="294">
        <f>(PDY$87*$B101+SUM($F$8:$F$10)-((PDY$87*$B101+SUM($F$8:$F$10))/$F$11*$F$40)-($F$27*PDY$87/$D$7)-SUM($F$14:$F$26,$F$28:$F$33,$F$35:$F$36,$F$41))</f>
        <v>-533.82179022363027</v>
      </c>
      <c r="PDZ88" s="294">
        <f>(PDZ$87*$B101+SUM($F$8:$F$10)-((PDZ$87*$B101+SUM($F$8:$F$10))/$F$11*$F$40)-($F$27*PDZ$87/$D$7)-SUM($F$14:$F$26,$F$28:$F$33,$F$35:$F$36,$F$41))</f>
        <v>-533.82179022363027</v>
      </c>
      <c r="PEA88" s="294">
        <f>(PEA$87*$B101+SUM($F$8:$F$10)-((PEA$87*$B101+SUM($F$8:$F$10))/$F$11*$F$40)-($F$27*PEA$87/$D$7)-SUM($F$14:$F$26,$F$28:$F$33,$F$35:$F$36,$F$41))</f>
        <v>-533.82179022363027</v>
      </c>
      <c r="PEB88" s="294">
        <f>(PEB$87*$B101+SUM($F$8:$F$10)-((PEB$87*$B101+SUM($F$8:$F$10))/$F$11*$F$40)-($F$27*PEB$87/$D$7)-SUM($F$14:$F$26,$F$28:$F$33,$F$35:$F$36,$F$41))</f>
        <v>-533.82179022363027</v>
      </c>
      <c r="PEC88" s="294">
        <f>(PEC$87*$B101+SUM($F$8:$F$10)-((PEC$87*$B101+SUM($F$8:$F$10))/$F$11*$F$40)-($F$27*PEC$87/$D$7)-SUM($F$14:$F$26,$F$28:$F$33,$F$35:$F$36,$F$41))</f>
        <v>-533.82179022363027</v>
      </c>
      <c r="PED88" s="294">
        <f>(PED$87*$B101+SUM($F$8:$F$10)-((PED$87*$B101+SUM($F$8:$F$10))/$F$11*$F$40)-($F$27*PED$87/$D$7)-SUM($F$14:$F$26,$F$28:$F$33,$F$35:$F$36,$F$41))</f>
        <v>-533.82179022363027</v>
      </c>
      <c r="PEE88" s="294">
        <f>(PEE$87*$B101+SUM($F$8:$F$10)-((PEE$87*$B101+SUM($F$8:$F$10))/$F$11*$F$40)-($F$27*PEE$87/$D$7)-SUM($F$14:$F$26,$F$28:$F$33,$F$35:$F$36,$F$41))</f>
        <v>-533.82179022363027</v>
      </c>
      <c r="PEF88" s="294">
        <f>(PEF$87*$B101+SUM($F$8:$F$10)-((PEF$87*$B101+SUM($F$8:$F$10))/$F$11*$F$40)-($F$27*PEF$87/$D$7)-SUM($F$14:$F$26,$F$28:$F$33,$F$35:$F$36,$F$41))</f>
        <v>-533.82179022363027</v>
      </c>
      <c r="PEG88" s="294">
        <f>(PEG$87*$B101+SUM($F$8:$F$10)-((PEG$87*$B101+SUM($F$8:$F$10))/$F$11*$F$40)-($F$27*PEG$87/$D$7)-SUM($F$14:$F$26,$F$28:$F$33,$F$35:$F$36,$F$41))</f>
        <v>-533.82179022363027</v>
      </c>
      <c r="PEH88" s="294">
        <f>(PEH$87*$B101+SUM($F$8:$F$10)-((PEH$87*$B101+SUM($F$8:$F$10))/$F$11*$F$40)-($F$27*PEH$87/$D$7)-SUM($F$14:$F$26,$F$28:$F$33,$F$35:$F$36,$F$41))</f>
        <v>-533.82179022363027</v>
      </c>
      <c r="PEI88" s="294">
        <f>(PEI$87*$B101+SUM($F$8:$F$10)-((PEI$87*$B101+SUM($F$8:$F$10))/$F$11*$F$40)-($F$27*PEI$87/$D$7)-SUM($F$14:$F$26,$F$28:$F$33,$F$35:$F$36,$F$41))</f>
        <v>-533.82179022363027</v>
      </c>
      <c r="PEJ88" s="294">
        <f>(PEJ$87*$B101+SUM($F$8:$F$10)-((PEJ$87*$B101+SUM($F$8:$F$10))/$F$11*$F$40)-($F$27*PEJ$87/$D$7)-SUM($F$14:$F$26,$F$28:$F$33,$F$35:$F$36,$F$41))</f>
        <v>-533.82179022363027</v>
      </c>
      <c r="PEK88" s="294">
        <f>(PEK$87*$B101+SUM($F$8:$F$10)-((PEK$87*$B101+SUM($F$8:$F$10))/$F$11*$F$40)-($F$27*PEK$87/$D$7)-SUM($F$14:$F$26,$F$28:$F$33,$F$35:$F$36,$F$41))</f>
        <v>-533.82179022363027</v>
      </c>
      <c r="PEL88" s="294">
        <f>(PEL$87*$B101+SUM($F$8:$F$10)-((PEL$87*$B101+SUM($F$8:$F$10))/$F$11*$F$40)-($F$27*PEL$87/$D$7)-SUM($F$14:$F$26,$F$28:$F$33,$F$35:$F$36,$F$41))</f>
        <v>-533.82179022363027</v>
      </c>
      <c r="PEM88" s="294">
        <f>(PEM$87*$B101+SUM($F$8:$F$10)-((PEM$87*$B101+SUM($F$8:$F$10))/$F$11*$F$40)-($F$27*PEM$87/$D$7)-SUM($F$14:$F$26,$F$28:$F$33,$F$35:$F$36,$F$41))</f>
        <v>-533.82179022363027</v>
      </c>
      <c r="PEN88" s="294">
        <f>(PEN$87*$B101+SUM($F$8:$F$10)-((PEN$87*$B101+SUM($F$8:$F$10))/$F$11*$F$40)-($F$27*PEN$87/$D$7)-SUM($F$14:$F$26,$F$28:$F$33,$F$35:$F$36,$F$41))</f>
        <v>-533.82179022363027</v>
      </c>
      <c r="PEO88" s="294">
        <f>(PEO$87*$B101+SUM($F$8:$F$10)-((PEO$87*$B101+SUM($F$8:$F$10))/$F$11*$F$40)-($F$27*PEO$87/$D$7)-SUM($F$14:$F$26,$F$28:$F$33,$F$35:$F$36,$F$41))</f>
        <v>-533.82179022363027</v>
      </c>
      <c r="PEP88" s="294">
        <f>(PEP$87*$B101+SUM($F$8:$F$10)-((PEP$87*$B101+SUM($F$8:$F$10))/$F$11*$F$40)-($F$27*PEP$87/$D$7)-SUM($F$14:$F$26,$F$28:$F$33,$F$35:$F$36,$F$41))</f>
        <v>-533.82179022363027</v>
      </c>
      <c r="PEQ88" s="294">
        <f>(PEQ$87*$B101+SUM($F$8:$F$10)-((PEQ$87*$B101+SUM($F$8:$F$10))/$F$11*$F$40)-($F$27*PEQ$87/$D$7)-SUM($F$14:$F$26,$F$28:$F$33,$F$35:$F$36,$F$41))</f>
        <v>-533.82179022363027</v>
      </c>
      <c r="PER88" s="294">
        <f>(PER$87*$B101+SUM($F$8:$F$10)-((PER$87*$B101+SUM($F$8:$F$10))/$F$11*$F$40)-($F$27*PER$87/$D$7)-SUM($F$14:$F$26,$F$28:$F$33,$F$35:$F$36,$F$41))</f>
        <v>-533.82179022363027</v>
      </c>
      <c r="PES88" s="294">
        <f>(PES$87*$B101+SUM($F$8:$F$10)-((PES$87*$B101+SUM($F$8:$F$10))/$F$11*$F$40)-($F$27*PES$87/$D$7)-SUM($F$14:$F$26,$F$28:$F$33,$F$35:$F$36,$F$41))</f>
        <v>-533.82179022363027</v>
      </c>
      <c r="PET88" s="294">
        <f>(PET$87*$B101+SUM($F$8:$F$10)-((PET$87*$B101+SUM($F$8:$F$10))/$F$11*$F$40)-($F$27*PET$87/$D$7)-SUM($F$14:$F$26,$F$28:$F$33,$F$35:$F$36,$F$41))</f>
        <v>-533.82179022363027</v>
      </c>
      <c r="PEU88" s="294">
        <f>(PEU$87*$B101+SUM($F$8:$F$10)-((PEU$87*$B101+SUM($F$8:$F$10))/$F$11*$F$40)-($F$27*PEU$87/$D$7)-SUM($F$14:$F$26,$F$28:$F$33,$F$35:$F$36,$F$41))</f>
        <v>-533.82179022363027</v>
      </c>
      <c r="PEV88" s="294">
        <f>(PEV$87*$B101+SUM($F$8:$F$10)-((PEV$87*$B101+SUM($F$8:$F$10))/$F$11*$F$40)-($F$27*PEV$87/$D$7)-SUM($F$14:$F$26,$F$28:$F$33,$F$35:$F$36,$F$41))</f>
        <v>-533.82179022363027</v>
      </c>
      <c r="PEW88" s="294">
        <f>(PEW$87*$B101+SUM($F$8:$F$10)-((PEW$87*$B101+SUM($F$8:$F$10))/$F$11*$F$40)-($F$27*PEW$87/$D$7)-SUM($F$14:$F$26,$F$28:$F$33,$F$35:$F$36,$F$41))</f>
        <v>-533.82179022363027</v>
      </c>
      <c r="PEX88" s="294">
        <f>(PEX$87*$B101+SUM($F$8:$F$10)-((PEX$87*$B101+SUM($F$8:$F$10))/$F$11*$F$40)-($F$27*PEX$87/$D$7)-SUM($F$14:$F$26,$F$28:$F$33,$F$35:$F$36,$F$41))</f>
        <v>-533.82179022363027</v>
      </c>
      <c r="PEY88" s="294">
        <f>(PEY$87*$B101+SUM($F$8:$F$10)-((PEY$87*$B101+SUM($F$8:$F$10))/$F$11*$F$40)-($F$27*PEY$87/$D$7)-SUM($F$14:$F$26,$F$28:$F$33,$F$35:$F$36,$F$41))</f>
        <v>-533.82179022363027</v>
      </c>
      <c r="PEZ88" s="294">
        <f>(PEZ$87*$B101+SUM($F$8:$F$10)-((PEZ$87*$B101+SUM($F$8:$F$10))/$F$11*$F$40)-($F$27*PEZ$87/$D$7)-SUM($F$14:$F$26,$F$28:$F$33,$F$35:$F$36,$F$41))</f>
        <v>-533.82179022363027</v>
      </c>
      <c r="PFA88" s="294">
        <f>(PFA$87*$B101+SUM($F$8:$F$10)-((PFA$87*$B101+SUM($F$8:$F$10))/$F$11*$F$40)-($F$27*PFA$87/$D$7)-SUM($F$14:$F$26,$F$28:$F$33,$F$35:$F$36,$F$41))</f>
        <v>-533.82179022363027</v>
      </c>
      <c r="PFB88" s="294">
        <f>(PFB$87*$B101+SUM($F$8:$F$10)-((PFB$87*$B101+SUM($F$8:$F$10))/$F$11*$F$40)-($F$27*PFB$87/$D$7)-SUM($F$14:$F$26,$F$28:$F$33,$F$35:$F$36,$F$41))</f>
        <v>-533.82179022363027</v>
      </c>
      <c r="PFC88" s="294">
        <f>(PFC$87*$B101+SUM($F$8:$F$10)-((PFC$87*$B101+SUM($F$8:$F$10))/$F$11*$F$40)-($F$27*PFC$87/$D$7)-SUM($F$14:$F$26,$F$28:$F$33,$F$35:$F$36,$F$41))</f>
        <v>-533.82179022363027</v>
      </c>
      <c r="PFD88" s="294">
        <f>(PFD$87*$B101+SUM($F$8:$F$10)-((PFD$87*$B101+SUM($F$8:$F$10))/$F$11*$F$40)-($F$27*PFD$87/$D$7)-SUM($F$14:$F$26,$F$28:$F$33,$F$35:$F$36,$F$41))</f>
        <v>-533.82179022363027</v>
      </c>
      <c r="PFE88" s="294">
        <f>(PFE$87*$B101+SUM($F$8:$F$10)-((PFE$87*$B101+SUM($F$8:$F$10))/$F$11*$F$40)-($F$27*PFE$87/$D$7)-SUM($F$14:$F$26,$F$28:$F$33,$F$35:$F$36,$F$41))</f>
        <v>-533.82179022363027</v>
      </c>
      <c r="PFF88" s="294">
        <f>(PFF$87*$B101+SUM($F$8:$F$10)-((PFF$87*$B101+SUM($F$8:$F$10))/$F$11*$F$40)-($F$27*PFF$87/$D$7)-SUM($F$14:$F$26,$F$28:$F$33,$F$35:$F$36,$F$41))</f>
        <v>-533.82179022363027</v>
      </c>
      <c r="PFG88" s="294">
        <f>(PFG$87*$B101+SUM($F$8:$F$10)-((PFG$87*$B101+SUM($F$8:$F$10))/$F$11*$F$40)-($F$27*PFG$87/$D$7)-SUM($F$14:$F$26,$F$28:$F$33,$F$35:$F$36,$F$41))</f>
        <v>-533.82179022363027</v>
      </c>
      <c r="PFH88" s="294">
        <f>(PFH$87*$B101+SUM($F$8:$F$10)-((PFH$87*$B101+SUM($F$8:$F$10))/$F$11*$F$40)-($F$27*PFH$87/$D$7)-SUM($F$14:$F$26,$F$28:$F$33,$F$35:$F$36,$F$41))</f>
        <v>-533.82179022363027</v>
      </c>
      <c r="PFI88" s="294">
        <f>(PFI$87*$B101+SUM($F$8:$F$10)-((PFI$87*$B101+SUM($F$8:$F$10))/$F$11*$F$40)-($F$27*PFI$87/$D$7)-SUM($F$14:$F$26,$F$28:$F$33,$F$35:$F$36,$F$41))</f>
        <v>-533.82179022363027</v>
      </c>
      <c r="PFJ88" s="294">
        <f>(PFJ$87*$B101+SUM($F$8:$F$10)-((PFJ$87*$B101+SUM($F$8:$F$10))/$F$11*$F$40)-($F$27*PFJ$87/$D$7)-SUM($F$14:$F$26,$F$28:$F$33,$F$35:$F$36,$F$41))</f>
        <v>-533.82179022363027</v>
      </c>
      <c r="PFK88" s="294">
        <f>(PFK$87*$B101+SUM($F$8:$F$10)-((PFK$87*$B101+SUM($F$8:$F$10))/$F$11*$F$40)-($F$27*PFK$87/$D$7)-SUM($F$14:$F$26,$F$28:$F$33,$F$35:$F$36,$F$41))</f>
        <v>-533.82179022363027</v>
      </c>
      <c r="PFL88" s="294">
        <f>(PFL$87*$B101+SUM($F$8:$F$10)-((PFL$87*$B101+SUM($F$8:$F$10))/$F$11*$F$40)-($F$27*PFL$87/$D$7)-SUM($F$14:$F$26,$F$28:$F$33,$F$35:$F$36,$F$41))</f>
        <v>-533.82179022363027</v>
      </c>
      <c r="PFM88" s="294">
        <f>(PFM$87*$B101+SUM($F$8:$F$10)-((PFM$87*$B101+SUM($F$8:$F$10))/$F$11*$F$40)-($F$27*PFM$87/$D$7)-SUM($F$14:$F$26,$F$28:$F$33,$F$35:$F$36,$F$41))</f>
        <v>-533.82179022363027</v>
      </c>
      <c r="PFN88" s="294">
        <f>(PFN$87*$B101+SUM($F$8:$F$10)-((PFN$87*$B101+SUM($F$8:$F$10))/$F$11*$F$40)-($F$27*PFN$87/$D$7)-SUM($F$14:$F$26,$F$28:$F$33,$F$35:$F$36,$F$41))</f>
        <v>-533.82179022363027</v>
      </c>
      <c r="PFO88" s="294">
        <f>(PFO$87*$B101+SUM($F$8:$F$10)-((PFO$87*$B101+SUM($F$8:$F$10))/$F$11*$F$40)-($F$27*PFO$87/$D$7)-SUM($F$14:$F$26,$F$28:$F$33,$F$35:$F$36,$F$41))</f>
        <v>-533.82179022363027</v>
      </c>
      <c r="PFP88" s="294">
        <f>(PFP$87*$B101+SUM($F$8:$F$10)-((PFP$87*$B101+SUM($F$8:$F$10))/$F$11*$F$40)-($F$27*PFP$87/$D$7)-SUM($F$14:$F$26,$F$28:$F$33,$F$35:$F$36,$F$41))</f>
        <v>-533.82179022363027</v>
      </c>
      <c r="PFQ88" s="294">
        <f>(PFQ$87*$B101+SUM($F$8:$F$10)-((PFQ$87*$B101+SUM($F$8:$F$10))/$F$11*$F$40)-($F$27*PFQ$87/$D$7)-SUM($F$14:$F$26,$F$28:$F$33,$F$35:$F$36,$F$41))</f>
        <v>-533.82179022363027</v>
      </c>
      <c r="PFR88" s="294">
        <f>(PFR$87*$B101+SUM($F$8:$F$10)-((PFR$87*$B101+SUM($F$8:$F$10))/$F$11*$F$40)-($F$27*PFR$87/$D$7)-SUM($F$14:$F$26,$F$28:$F$33,$F$35:$F$36,$F$41))</f>
        <v>-533.82179022363027</v>
      </c>
      <c r="PFS88" s="294">
        <f>(PFS$87*$B101+SUM($F$8:$F$10)-((PFS$87*$B101+SUM($F$8:$F$10))/$F$11*$F$40)-($F$27*PFS$87/$D$7)-SUM($F$14:$F$26,$F$28:$F$33,$F$35:$F$36,$F$41))</f>
        <v>-533.82179022363027</v>
      </c>
      <c r="PFT88" s="294">
        <f>(PFT$87*$B101+SUM($F$8:$F$10)-((PFT$87*$B101+SUM($F$8:$F$10))/$F$11*$F$40)-($F$27*PFT$87/$D$7)-SUM($F$14:$F$26,$F$28:$F$33,$F$35:$F$36,$F$41))</f>
        <v>-533.82179022363027</v>
      </c>
      <c r="PFU88" s="294">
        <f>(PFU$87*$B101+SUM($F$8:$F$10)-((PFU$87*$B101+SUM($F$8:$F$10))/$F$11*$F$40)-($F$27*PFU$87/$D$7)-SUM($F$14:$F$26,$F$28:$F$33,$F$35:$F$36,$F$41))</f>
        <v>-533.82179022363027</v>
      </c>
      <c r="PFV88" s="294">
        <f>(PFV$87*$B101+SUM($F$8:$F$10)-((PFV$87*$B101+SUM($F$8:$F$10))/$F$11*$F$40)-($F$27*PFV$87/$D$7)-SUM($F$14:$F$26,$F$28:$F$33,$F$35:$F$36,$F$41))</f>
        <v>-533.82179022363027</v>
      </c>
      <c r="PFW88" s="294">
        <f>(PFW$87*$B101+SUM($F$8:$F$10)-((PFW$87*$B101+SUM($F$8:$F$10))/$F$11*$F$40)-($F$27*PFW$87/$D$7)-SUM($F$14:$F$26,$F$28:$F$33,$F$35:$F$36,$F$41))</f>
        <v>-533.82179022363027</v>
      </c>
      <c r="PFX88" s="294">
        <f>(PFX$87*$B101+SUM($F$8:$F$10)-((PFX$87*$B101+SUM($F$8:$F$10))/$F$11*$F$40)-($F$27*PFX$87/$D$7)-SUM($F$14:$F$26,$F$28:$F$33,$F$35:$F$36,$F$41))</f>
        <v>-533.82179022363027</v>
      </c>
      <c r="PFY88" s="294">
        <f>(PFY$87*$B101+SUM($F$8:$F$10)-((PFY$87*$B101+SUM($F$8:$F$10))/$F$11*$F$40)-($F$27*PFY$87/$D$7)-SUM($F$14:$F$26,$F$28:$F$33,$F$35:$F$36,$F$41))</f>
        <v>-533.82179022363027</v>
      </c>
      <c r="PFZ88" s="294">
        <f>(PFZ$87*$B101+SUM($F$8:$F$10)-((PFZ$87*$B101+SUM($F$8:$F$10))/$F$11*$F$40)-($F$27*PFZ$87/$D$7)-SUM($F$14:$F$26,$F$28:$F$33,$F$35:$F$36,$F$41))</f>
        <v>-533.82179022363027</v>
      </c>
      <c r="PGA88" s="294">
        <f>(PGA$87*$B101+SUM($F$8:$F$10)-((PGA$87*$B101+SUM($F$8:$F$10))/$F$11*$F$40)-($F$27*PGA$87/$D$7)-SUM($F$14:$F$26,$F$28:$F$33,$F$35:$F$36,$F$41))</f>
        <v>-533.82179022363027</v>
      </c>
      <c r="PGB88" s="294">
        <f>(PGB$87*$B101+SUM($F$8:$F$10)-((PGB$87*$B101+SUM($F$8:$F$10))/$F$11*$F$40)-($F$27*PGB$87/$D$7)-SUM($F$14:$F$26,$F$28:$F$33,$F$35:$F$36,$F$41))</f>
        <v>-533.82179022363027</v>
      </c>
      <c r="PGC88" s="294">
        <f>(PGC$87*$B101+SUM($F$8:$F$10)-((PGC$87*$B101+SUM($F$8:$F$10))/$F$11*$F$40)-($F$27*PGC$87/$D$7)-SUM($F$14:$F$26,$F$28:$F$33,$F$35:$F$36,$F$41))</f>
        <v>-533.82179022363027</v>
      </c>
      <c r="PGD88" s="294">
        <f>(PGD$87*$B101+SUM($F$8:$F$10)-((PGD$87*$B101+SUM($F$8:$F$10))/$F$11*$F$40)-($F$27*PGD$87/$D$7)-SUM($F$14:$F$26,$F$28:$F$33,$F$35:$F$36,$F$41))</f>
        <v>-533.82179022363027</v>
      </c>
      <c r="PGE88" s="294">
        <f>(PGE$87*$B101+SUM($F$8:$F$10)-((PGE$87*$B101+SUM($F$8:$F$10))/$F$11*$F$40)-($F$27*PGE$87/$D$7)-SUM($F$14:$F$26,$F$28:$F$33,$F$35:$F$36,$F$41))</f>
        <v>-533.82179022363027</v>
      </c>
      <c r="PGF88" s="294">
        <f>(PGF$87*$B101+SUM($F$8:$F$10)-((PGF$87*$B101+SUM($F$8:$F$10))/$F$11*$F$40)-($F$27*PGF$87/$D$7)-SUM($F$14:$F$26,$F$28:$F$33,$F$35:$F$36,$F$41))</f>
        <v>-533.82179022363027</v>
      </c>
      <c r="PGG88" s="294">
        <f>(PGG$87*$B101+SUM($F$8:$F$10)-((PGG$87*$B101+SUM($F$8:$F$10))/$F$11*$F$40)-($F$27*PGG$87/$D$7)-SUM($F$14:$F$26,$F$28:$F$33,$F$35:$F$36,$F$41))</f>
        <v>-533.82179022363027</v>
      </c>
      <c r="PGH88" s="294">
        <f>(PGH$87*$B101+SUM($F$8:$F$10)-((PGH$87*$B101+SUM($F$8:$F$10))/$F$11*$F$40)-($F$27*PGH$87/$D$7)-SUM($F$14:$F$26,$F$28:$F$33,$F$35:$F$36,$F$41))</f>
        <v>-533.82179022363027</v>
      </c>
      <c r="PGI88" s="294">
        <f>(PGI$87*$B101+SUM($F$8:$F$10)-((PGI$87*$B101+SUM($F$8:$F$10))/$F$11*$F$40)-($F$27*PGI$87/$D$7)-SUM($F$14:$F$26,$F$28:$F$33,$F$35:$F$36,$F$41))</f>
        <v>-533.82179022363027</v>
      </c>
      <c r="PGJ88" s="294">
        <f>(PGJ$87*$B101+SUM($F$8:$F$10)-((PGJ$87*$B101+SUM($F$8:$F$10))/$F$11*$F$40)-($F$27*PGJ$87/$D$7)-SUM($F$14:$F$26,$F$28:$F$33,$F$35:$F$36,$F$41))</f>
        <v>-533.82179022363027</v>
      </c>
      <c r="PGK88" s="294">
        <f>(PGK$87*$B101+SUM($F$8:$F$10)-((PGK$87*$B101+SUM($F$8:$F$10))/$F$11*$F$40)-($F$27*PGK$87/$D$7)-SUM($F$14:$F$26,$F$28:$F$33,$F$35:$F$36,$F$41))</f>
        <v>-533.82179022363027</v>
      </c>
      <c r="PGL88" s="294">
        <f>(PGL$87*$B101+SUM($F$8:$F$10)-((PGL$87*$B101+SUM($F$8:$F$10))/$F$11*$F$40)-($F$27*PGL$87/$D$7)-SUM($F$14:$F$26,$F$28:$F$33,$F$35:$F$36,$F$41))</f>
        <v>-533.82179022363027</v>
      </c>
      <c r="PGM88" s="294">
        <f>(PGM$87*$B101+SUM($F$8:$F$10)-((PGM$87*$B101+SUM($F$8:$F$10))/$F$11*$F$40)-($F$27*PGM$87/$D$7)-SUM($F$14:$F$26,$F$28:$F$33,$F$35:$F$36,$F$41))</f>
        <v>-533.82179022363027</v>
      </c>
      <c r="PGN88" s="294">
        <f>(PGN$87*$B101+SUM($F$8:$F$10)-((PGN$87*$B101+SUM($F$8:$F$10))/$F$11*$F$40)-($F$27*PGN$87/$D$7)-SUM($F$14:$F$26,$F$28:$F$33,$F$35:$F$36,$F$41))</f>
        <v>-533.82179022363027</v>
      </c>
      <c r="PGO88" s="294">
        <f>(PGO$87*$B101+SUM($F$8:$F$10)-((PGO$87*$B101+SUM($F$8:$F$10))/$F$11*$F$40)-($F$27*PGO$87/$D$7)-SUM($F$14:$F$26,$F$28:$F$33,$F$35:$F$36,$F$41))</f>
        <v>-533.82179022363027</v>
      </c>
      <c r="PGP88" s="294">
        <f>(PGP$87*$B101+SUM($F$8:$F$10)-((PGP$87*$B101+SUM($F$8:$F$10))/$F$11*$F$40)-($F$27*PGP$87/$D$7)-SUM($F$14:$F$26,$F$28:$F$33,$F$35:$F$36,$F$41))</f>
        <v>-533.82179022363027</v>
      </c>
      <c r="PGQ88" s="294">
        <f>(PGQ$87*$B101+SUM($F$8:$F$10)-((PGQ$87*$B101+SUM($F$8:$F$10))/$F$11*$F$40)-($F$27*PGQ$87/$D$7)-SUM($F$14:$F$26,$F$28:$F$33,$F$35:$F$36,$F$41))</f>
        <v>-533.82179022363027</v>
      </c>
      <c r="PGR88" s="294">
        <f>(PGR$87*$B101+SUM($F$8:$F$10)-((PGR$87*$B101+SUM($F$8:$F$10))/$F$11*$F$40)-($F$27*PGR$87/$D$7)-SUM($F$14:$F$26,$F$28:$F$33,$F$35:$F$36,$F$41))</f>
        <v>-533.82179022363027</v>
      </c>
      <c r="PGS88" s="294">
        <f>(PGS$87*$B101+SUM($F$8:$F$10)-((PGS$87*$B101+SUM($F$8:$F$10))/$F$11*$F$40)-($F$27*PGS$87/$D$7)-SUM($F$14:$F$26,$F$28:$F$33,$F$35:$F$36,$F$41))</f>
        <v>-533.82179022363027</v>
      </c>
      <c r="PGT88" s="294">
        <f>(PGT$87*$B101+SUM($F$8:$F$10)-((PGT$87*$B101+SUM($F$8:$F$10))/$F$11*$F$40)-($F$27*PGT$87/$D$7)-SUM($F$14:$F$26,$F$28:$F$33,$F$35:$F$36,$F$41))</f>
        <v>-533.82179022363027</v>
      </c>
      <c r="PGU88" s="294">
        <f>(PGU$87*$B101+SUM($F$8:$F$10)-((PGU$87*$B101+SUM($F$8:$F$10))/$F$11*$F$40)-($F$27*PGU$87/$D$7)-SUM($F$14:$F$26,$F$28:$F$33,$F$35:$F$36,$F$41))</f>
        <v>-533.82179022363027</v>
      </c>
      <c r="PGV88" s="294">
        <f>(PGV$87*$B101+SUM($F$8:$F$10)-((PGV$87*$B101+SUM($F$8:$F$10))/$F$11*$F$40)-($F$27*PGV$87/$D$7)-SUM($F$14:$F$26,$F$28:$F$33,$F$35:$F$36,$F$41))</f>
        <v>-533.82179022363027</v>
      </c>
      <c r="PGW88" s="294">
        <f>(PGW$87*$B101+SUM($F$8:$F$10)-((PGW$87*$B101+SUM($F$8:$F$10))/$F$11*$F$40)-($F$27*PGW$87/$D$7)-SUM($F$14:$F$26,$F$28:$F$33,$F$35:$F$36,$F$41))</f>
        <v>-533.82179022363027</v>
      </c>
      <c r="PGX88" s="294">
        <f>(PGX$87*$B101+SUM($F$8:$F$10)-((PGX$87*$B101+SUM($F$8:$F$10))/$F$11*$F$40)-($F$27*PGX$87/$D$7)-SUM($F$14:$F$26,$F$28:$F$33,$F$35:$F$36,$F$41))</f>
        <v>-533.82179022363027</v>
      </c>
      <c r="PGY88" s="294">
        <f>(PGY$87*$B101+SUM($F$8:$F$10)-((PGY$87*$B101+SUM($F$8:$F$10))/$F$11*$F$40)-($F$27*PGY$87/$D$7)-SUM($F$14:$F$26,$F$28:$F$33,$F$35:$F$36,$F$41))</f>
        <v>-533.82179022363027</v>
      </c>
      <c r="PGZ88" s="294">
        <f>(PGZ$87*$B101+SUM($F$8:$F$10)-((PGZ$87*$B101+SUM($F$8:$F$10))/$F$11*$F$40)-($F$27*PGZ$87/$D$7)-SUM($F$14:$F$26,$F$28:$F$33,$F$35:$F$36,$F$41))</f>
        <v>-533.82179022363027</v>
      </c>
      <c r="PHA88" s="294">
        <f>(PHA$87*$B101+SUM($F$8:$F$10)-((PHA$87*$B101+SUM($F$8:$F$10))/$F$11*$F$40)-($F$27*PHA$87/$D$7)-SUM($F$14:$F$26,$F$28:$F$33,$F$35:$F$36,$F$41))</f>
        <v>-533.82179022363027</v>
      </c>
      <c r="PHB88" s="294">
        <f>(PHB$87*$B101+SUM($F$8:$F$10)-((PHB$87*$B101+SUM($F$8:$F$10))/$F$11*$F$40)-($F$27*PHB$87/$D$7)-SUM($F$14:$F$26,$F$28:$F$33,$F$35:$F$36,$F$41))</f>
        <v>-533.82179022363027</v>
      </c>
      <c r="PHC88" s="294">
        <f>(PHC$87*$B101+SUM($F$8:$F$10)-((PHC$87*$B101+SUM($F$8:$F$10))/$F$11*$F$40)-($F$27*PHC$87/$D$7)-SUM($F$14:$F$26,$F$28:$F$33,$F$35:$F$36,$F$41))</f>
        <v>-533.82179022363027</v>
      </c>
      <c r="PHD88" s="294">
        <f>(PHD$87*$B101+SUM($F$8:$F$10)-((PHD$87*$B101+SUM($F$8:$F$10))/$F$11*$F$40)-($F$27*PHD$87/$D$7)-SUM($F$14:$F$26,$F$28:$F$33,$F$35:$F$36,$F$41))</f>
        <v>-533.82179022363027</v>
      </c>
      <c r="PHE88" s="294">
        <f>(PHE$87*$B101+SUM($F$8:$F$10)-((PHE$87*$B101+SUM($F$8:$F$10))/$F$11*$F$40)-($F$27*PHE$87/$D$7)-SUM($F$14:$F$26,$F$28:$F$33,$F$35:$F$36,$F$41))</f>
        <v>-533.82179022363027</v>
      </c>
      <c r="PHF88" s="294">
        <f>(PHF$87*$B101+SUM($F$8:$F$10)-((PHF$87*$B101+SUM($F$8:$F$10))/$F$11*$F$40)-($F$27*PHF$87/$D$7)-SUM($F$14:$F$26,$F$28:$F$33,$F$35:$F$36,$F$41))</f>
        <v>-533.82179022363027</v>
      </c>
      <c r="PHG88" s="294">
        <f>(PHG$87*$B101+SUM($F$8:$F$10)-((PHG$87*$B101+SUM($F$8:$F$10))/$F$11*$F$40)-($F$27*PHG$87/$D$7)-SUM($F$14:$F$26,$F$28:$F$33,$F$35:$F$36,$F$41))</f>
        <v>-533.82179022363027</v>
      </c>
      <c r="PHH88" s="294">
        <f>(PHH$87*$B101+SUM($F$8:$F$10)-((PHH$87*$B101+SUM($F$8:$F$10))/$F$11*$F$40)-($F$27*PHH$87/$D$7)-SUM($F$14:$F$26,$F$28:$F$33,$F$35:$F$36,$F$41))</f>
        <v>-533.82179022363027</v>
      </c>
      <c r="PHI88" s="294">
        <f>(PHI$87*$B101+SUM($F$8:$F$10)-((PHI$87*$B101+SUM($F$8:$F$10))/$F$11*$F$40)-($F$27*PHI$87/$D$7)-SUM($F$14:$F$26,$F$28:$F$33,$F$35:$F$36,$F$41))</f>
        <v>-533.82179022363027</v>
      </c>
      <c r="PHJ88" s="294">
        <f>(PHJ$87*$B101+SUM($F$8:$F$10)-((PHJ$87*$B101+SUM($F$8:$F$10))/$F$11*$F$40)-($F$27*PHJ$87/$D$7)-SUM($F$14:$F$26,$F$28:$F$33,$F$35:$F$36,$F$41))</f>
        <v>-533.82179022363027</v>
      </c>
      <c r="PHK88" s="294">
        <f>(PHK$87*$B101+SUM($F$8:$F$10)-((PHK$87*$B101+SUM($F$8:$F$10))/$F$11*$F$40)-($F$27*PHK$87/$D$7)-SUM($F$14:$F$26,$F$28:$F$33,$F$35:$F$36,$F$41))</f>
        <v>-533.82179022363027</v>
      </c>
      <c r="PHL88" s="294">
        <f>(PHL$87*$B101+SUM($F$8:$F$10)-((PHL$87*$B101+SUM($F$8:$F$10))/$F$11*$F$40)-($F$27*PHL$87/$D$7)-SUM($F$14:$F$26,$F$28:$F$33,$F$35:$F$36,$F$41))</f>
        <v>-533.82179022363027</v>
      </c>
      <c r="PHM88" s="294">
        <f>(PHM$87*$B101+SUM($F$8:$F$10)-((PHM$87*$B101+SUM($F$8:$F$10))/$F$11*$F$40)-($F$27*PHM$87/$D$7)-SUM($F$14:$F$26,$F$28:$F$33,$F$35:$F$36,$F$41))</f>
        <v>-533.82179022363027</v>
      </c>
      <c r="PHN88" s="294">
        <f>(PHN$87*$B101+SUM($F$8:$F$10)-((PHN$87*$B101+SUM($F$8:$F$10))/$F$11*$F$40)-($F$27*PHN$87/$D$7)-SUM($F$14:$F$26,$F$28:$F$33,$F$35:$F$36,$F$41))</f>
        <v>-533.82179022363027</v>
      </c>
      <c r="PHO88" s="294">
        <f>(PHO$87*$B101+SUM($F$8:$F$10)-((PHO$87*$B101+SUM($F$8:$F$10))/$F$11*$F$40)-($F$27*PHO$87/$D$7)-SUM($F$14:$F$26,$F$28:$F$33,$F$35:$F$36,$F$41))</f>
        <v>-533.82179022363027</v>
      </c>
      <c r="PHP88" s="294">
        <f>(PHP$87*$B101+SUM($F$8:$F$10)-((PHP$87*$B101+SUM($F$8:$F$10))/$F$11*$F$40)-($F$27*PHP$87/$D$7)-SUM($F$14:$F$26,$F$28:$F$33,$F$35:$F$36,$F$41))</f>
        <v>-533.82179022363027</v>
      </c>
      <c r="PHQ88" s="294">
        <f>(PHQ$87*$B101+SUM($F$8:$F$10)-((PHQ$87*$B101+SUM($F$8:$F$10))/$F$11*$F$40)-($F$27*PHQ$87/$D$7)-SUM($F$14:$F$26,$F$28:$F$33,$F$35:$F$36,$F$41))</f>
        <v>-533.82179022363027</v>
      </c>
      <c r="PHR88" s="294">
        <f>(PHR$87*$B101+SUM($F$8:$F$10)-((PHR$87*$B101+SUM($F$8:$F$10))/$F$11*$F$40)-($F$27*PHR$87/$D$7)-SUM($F$14:$F$26,$F$28:$F$33,$F$35:$F$36,$F$41))</f>
        <v>-533.82179022363027</v>
      </c>
      <c r="PHS88" s="294">
        <f>(PHS$87*$B101+SUM($F$8:$F$10)-((PHS$87*$B101+SUM($F$8:$F$10))/$F$11*$F$40)-($F$27*PHS$87/$D$7)-SUM($F$14:$F$26,$F$28:$F$33,$F$35:$F$36,$F$41))</f>
        <v>-533.82179022363027</v>
      </c>
      <c r="PHT88" s="294">
        <f>(PHT$87*$B101+SUM($F$8:$F$10)-((PHT$87*$B101+SUM($F$8:$F$10))/$F$11*$F$40)-($F$27*PHT$87/$D$7)-SUM($F$14:$F$26,$F$28:$F$33,$F$35:$F$36,$F$41))</f>
        <v>-533.82179022363027</v>
      </c>
      <c r="PHU88" s="294">
        <f>(PHU$87*$B101+SUM($F$8:$F$10)-((PHU$87*$B101+SUM($F$8:$F$10))/$F$11*$F$40)-($F$27*PHU$87/$D$7)-SUM($F$14:$F$26,$F$28:$F$33,$F$35:$F$36,$F$41))</f>
        <v>-533.82179022363027</v>
      </c>
      <c r="PHV88" s="294">
        <f>(PHV$87*$B101+SUM($F$8:$F$10)-((PHV$87*$B101+SUM($F$8:$F$10))/$F$11*$F$40)-($F$27*PHV$87/$D$7)-SUM($F$14:$F$26,$F$28:$F$33,$F$35:$F$36,$F$41))</f>
        <v>-533.82179022363027</v>
      </c>
      <c r="PHW88" s="294">
        <f>(PHW$87*$B101+SUM($F$8:$F$10)-((PHW$87*$B101+SUM($F$8:$F$10))/$F$11*$F$40)-($F$27*PHW$87/$D$7)-SUM($F$14:$F$26,$F$28:$F$33,$F$35:$F$36,$F$41))</f>
        <v>-533.82179022363027</v>
      </c>
      <c r="PHX88" s="294">
        <f>(PHX$87*$B101+SUM($F$8:$F$10)-((PHX$87*$B101+SUM($F$8:$F$10))/$F$11*$F$40)-($F$27*PHX$87/$D$7)-SUM($F$14:$F$26,$F$28:$F$33,$F$35:$F$36,$F$41))</f>
        <v>-533.82179022363027</v>
      </c>
      <c r="PHY88" s="294">
        <f>(PHY$87*$B101+SUM($F$8:$F$10)-((PHY$87*$B101+SUM($F$8:$F$10))/$F$11*$F$40)-($F$27*PHY$87/$D$7)-SUM($F$14:$F$26,$F$28:$F$33,$F$35:$F$36,$F$41))</f>
        <v>-533.82179022363027</v>
      </c>
      <c r="PHZ88" s="294">
        <f>(PHZ$87*$B101+SUM($F$8:$F$10)-((PHZ$87*$B101+SUM($F$8:$F$10))/$F$11*$F$40)-($F$27*PHZ$87/$D$7)-SUM($F$14:$F$26,$F$28:$F$33,$F$35:$F$36,$F$41))</f>
        <v>-533.82179022363027</v>
      </c>
      <c r="PIA88" s="294">
        <f>(PIA$87*$B101+SUM($F$8:$F$10)-((PIA$87*$B101+SUM($F$8:$F$10))/$F$11*$F$40)-($F$27*PIA$87/$D$7)-SUM($F$14:$F$26,$F$28:$F$33,$F$35:$F$36,$F$41))</f>
        <v>-533.82179022363027</v>
      </c>
      <c r="PIB88" s="294">
        <f>(PIB$87*$B101+SUM($F$8:$F$10)-((PIB$87*$B101+SUM($F$8:$F$10))/$F$11*$F$40)-($F$27*PIB$87/$D$7)-SUM($F$14:$F$26,$F$28:$F$33,$F$35:$F$36,$F$41))</f>
        <v>-533.82179022363027</v>
      </c>
      <c r="PIC88" s="294">
        <f>(PIC$87*$B101+SUM($F$8:$F$10)-((PIC$87*$B101+SUM($F$8:$F$10))/$F$11*$F$40)-($F$27*PIC$87/$D$7)-SUM($F$14:$F$26,$F$28:$F$33,$F$35:$F$36,$F$41))</f>
        <v>-533.82179022363027</v>
      </c>
      <c r="PID88" s="294">
        <f>(PID$87*$B101+SUM($F$8:$F$10)-((PID$87*$B101+SUM($F$8:$F$10))/$F$11*$F$40)-($F$27*PID$87/$D$7)-SUM($F$14:$F$26,$F$28:$F$33,$F$35:$F$36,$F$41))</f>
        <v>-533.82179022363027</v>
      </c>
      <c r="PIE88" s="294">
        <f>(PIE$87*$B101+SUM($F$8:$F$10)-((PIE$87*$B101+SUM($F$8:$F$10))/$F$11*$F$40)-($F$27*PIE$87/$D$7)-SUM($F$14:$F$26,$F$28:$F$33,$F$35:$F$36,$F$41))</f>
        <v>-533.82179022363027</v>
      </c>
      <c r="PIF88" s="294">
        <f>(PIF$87*$B101+SUM($F$8:$F$10)-((PIF$87*$B101+SUM($F$8:$F$10))/$F$11*$F$40)-($F$27*PIF$87/$D$7)-SUM($F$14:$F$26,$F$28:$F$33,$F$35:$F$36,$F$41))</f>
        <v>-533.82179022363027</v>
      </c>
      <c r="PIG88" s="294">
        <f>(PIG$87*$B101+SUM($F$8:$F$10)-((PIG$87*$B101+SUM($F$8:$F$10))/$F$11*$F$40)-($F$27*PIG$87/$D$7)-SUM($F$14:$F$26,$F$28:$F$33,$F$35:$F$36,$F$41))</f>
        <v>-533.82179022363027</v>
      </c>
      <c r="PIH88" s="294">
        <f>(PIH$87*$B101+SUM($F$8:$F$10)-((PIH$87*$B101+SUM($F$8:$F$10))/$F$11*$F$40)-($F$27*PIH$87/$D$7)-SUM($F$14:$F$26,$F$28:$F$33,$F$35:$F$36,$F$41))</f>
        <v>-533.82179022363027</v>
      </c>
      <c r="PII88" s="294">
        <f>(PII$87*$B101+SUM($F$8:$F$10)-((PII$87*$B101+SUM($F$8:$F$10))/$F$11*$F$40)-($F$27*PII$87/$D$7)-SUM($F$14:$F$26,$F$28:$F$33,$F$35:$F$36,$F$41))</f>
        <v>-533.82179022363027</v>
      </c>
      <c r="PIJ88" s="294">
        <f>(PIJ$87*$B101+SUM($F$8:$F$10)-((PIJ$87*$B101+SUM($F$8:$F$10))/$F$11*$F$40)-($F$27*PIJ$87/$D$7)-SUM($F$14:$F$26,$F$28:$F$33,$F$35:$F$36,$F$41))</f>
        <v>-533.82179022363027</v>
      </c>
      <c r="PIK88" s="294">
        <f>(PIK$87*$B101+SUM($F$8:$F$10)-((PIK$87*$B101+SUM($F$8:$F$10))/$F$11*$F$40)-($F$27*PIK$87/$D$7)-SUM($F$14:$F$26,$F$28:$F$33,$F$35:$F$36,$F$41))</f>
        <v>-533.82179022363027</v>
      </c>
      <c r="PIL88" s="294">
        <f>(PIL$87*$B101+SUM($F$8:$F$10)-((PIL$87*$B101+SUM($F$8:$F$10))/$F$11*$F$40)-($F$27*PIL$87/$D$7)-SUM($F$14:$F$26,$F$28:$F$33,$F$35:$F$36,$F$41))</f>
        <v>-533.82179022363027</v>
      </c>
      <c r="PIM88" s="294">
        <f>(PIM$87*$B101+SUM($F$8:$F$10)-((PIM$87*$B101+SUM($F$8:$F$10))/$F$11*$F$40)-($F$27*PIM$87/$D$7)-SUM($F$14:$F$26,$F$28:$F$33,$F$35:$F$36,$F$41))</f>
        <v>-533.82179022363027</v>
      </c>
      <c r="PIN88" s="294">
        <f>(PIN$87*$B101+SUM($F$8:$F$10)-((PIN$87*$B101+SUM($F$8:$F$10))/$F$11*$F$40)-($F$27*PIN$87/$D$7)-SUM($F$14:$F$26,$F$28:$F$33,$F$35:$F$36,$F$41))</f>
        <v>-533.82179022363027</v>
      </c>
      <c r="PIO88" s="294">
        <f>(PIO$87*$B101+SUM($F$8:$F$10)-((PIO$87*$B101+SUM($F$8:$F$10))/$F$11*$F$40)-($F$27*PIO$87/$D$7)-SUM($F$14:$F$26,$F$28:$F$33,$F$35:$F$36,$F$41))</f>
        <v>-533.82179022363027</v>
      </c>
      <c r="PIP88" s="294">
        <f>(PIP$87*$B101+SUM($F$8:$F$10)-((PIP$87*$B101+SUM($F$8:$F$10))/$F$11*$F$40)-($F$27*PIP$87/$D$7)-SUM($F$14:$F$26,$F$28:$F$33,$F$35:$F$36,$F$41))</f>
        <v>-533.82179022363027</v>
      </c>
      <c r="PIQ88" s="294">
        <f>(PIQ$87*$B101+SUM($F$8:$F$10)-((PIQ$87*$B101+SUM($F$8:$F$10))/$F$11*$F$40)-($F$27*PIQ$87/$D$7)-SUM($F$14:$F$26,$F$28:$F$33,$F$35:$F$36,$F$41))</f>
        <v>-533.82179022363027</v>
      </c>
      <c r="PIR88" s="294">
        <f>(PIR$87*$B101+SUM($F$8:$F$10)-((PIR$87*$B101+SUM($F$8:$F$10))/$F$11*$F$40)-($F$27*PIR$87/$D$7)-SUM($F$14:$F$26,$F$28:$F$33,$F$35:$F$36,$F$41))</f>
        <v>-533.82179022363027</v>
      </c>
      <c r="PIS88" s="294">
        <f>(PIS$87*$B101+SUM($F$8:$F$10)-((PIS$87*$B101+SUM($F$8:$F$10))/$F$11*$F$40)-($F$27*PIS$87/$D$7)-SUM($F$14:$F$26,$F$28:$F$33,$F$35:$F$36,$F$41))</f>
        <v>-533.82179022363027</v>
      </c>
      <c r="PIT88" s="294">
        <f>(PIT$87*$B101+SUM($F$8:$F$10)-((PIT$87*$B101+SUM($F$8:$F$10))/$F$11*$F$40)-($F$27*PIT$87/$D$7)-SUM($F$14:$F$26,$F$28:$F$33,$F$35:$F$36,$F$41))</f>
        <v>-533.82179022363027</v>
      </c>
      <c r="PIU88" s="294">
        <f>(PIU$87*$B101+SUM($F$8:$F$10)-((PIU$87*$B101+SUM($F$8:$F$10))/$F$11*$F$40)-($F$27*PIU$87/$D$7)-SUM($F$14:$F$26,$F$28:$F$33,$F$35:$F$36,$F$41))</f>
        <v>-533.82179022363027</v>
      </c>
      <c r="PIV88" s="294">
        <f>(PIV$87*$B101+SUM($F$8:$F$10)-((PIV$87*$B101+SUM($F$8:$F$10))/$F$11*$F$40)-($F$27*PIV$87/$D$7)-SUM($F$14:$F$26,$F$28:$F$33,$F$35:$F$36,$F$41))</f>
        <v>-533.82179022363027</v>
      </c>
      <c r="PIW88" s="294">
        <f>(PIW$87*$B101+SUM($F$8:$F$10)-((PIW$87*$B101+SUM($F$8:$F$10))/$F$11*$F$40)-($F$27*PIW$87/$D$7)-SUM($F$14:$F$26,$F$28:$F$33,$F$35:$F$36,$F$41))</f>
        <v>-533.82179022363027</v>
      </c>
      <c r="PIX88" s="294">
        <f>(PIX$87*$B101+SUM($F$8:$F$10)-((PIX$87*$B101+SUM($F$8:$F$10))/$F$11*$F$40)-($F$27*PIX$87/$D$7)-SUM($F$14:$F$26,$F$28:$F$33,$F$35:$F$36,$F$41))</f>
        <v>-533.82179022363027</v>
      </c>
      <c r="PIY88" s="294">
        <f>(PIY$87*$B101+SUM($F$8:$F$10)-((PIY$87*$B101+SUM($F$8:$F$10))/$F$11*$F$40)-($F$27*PIY$87/$D$7)-SUM($F$14:$F$26,$F$28:$F$33,$F$35:$F$36,$F$41))</f>
        <v>-533.82179022363027</v>
      </c>
      <c r="PIZ88" s="294">
        <f>(PIZ$87*$B101+SUM($F$8:$F$10)-((PIZ$87*$B101+SUM($F$8:$F$10))/$F$11*$F$40)-($F$27*PIZ$87/$D$7)-SUM($F$14:$F$26,$F$28:$F$33,$F$35:$F$36,$F$41))</f>
        <v>-533.82179022363027</v>
      </c>
      <c r="PJA88" s="294">
        <f>(PJA$87*$B101+SUM($F$8:$F$10)-((PJA$87*$B101+SUM($F$8:$F$10))/$F$11*$F$40)-($F$27*PJA$87/$D$7)-SUM($F$14:$F$26,$F$28:$F$33,$F$35:$F$36,$F$41))</f>
        <v>-533.82179022363027</v>
      </c>
      <c r="PJB88" s="294">
        <f>(PJB$87*$B101+SUM($F$8:$F$10)-((PJB$87*$B101+SUM($F$8:$F$10))/$F$11*$F$40)-($F$27*PJB$87/$D$7)-SUM($F$14:$F$26,$F$28:$F$33,$F$35:$F$36,$F$41))</f>
        <v>-533.82179022363027</v>
      </c>
      <c r="PJC88" s="294">
        <f>(PJC$87*$B101+SUM($F$8:$F$10)-((PJC$87*$B101+SUM($F$8:$F$10))/$F$11*$F$40)-($F$27*PJC$87/$D$7)-SUM($F$14:$F$26,$F$28:$F$33,$F$35:$F$36,$F$41))</f>
        <v>-533.82179022363027</v>
      </c>
      <c r="PJD88" s="294">
        <f>(PJD$87*$B101+SUM($F$8:$F$10)-((PJD$87*$B101+SUM($F$8:$F$10))/$F$11*$F$40)-($F$27*PJD$87/$D$7)-SUM($F$14:$F$26,$F$28:$F$33,$F$35:$F$36,$F$41))</f>
        <v>-533.82179022363027</v>
      </c>
      <c r="PJE88" s="294">
        <f>(PJE$87*$B101+SUM($F$8:$F$10)-((PJE$87*$B101+SUM($F$8:$F$10))/$F$11*$F$40)-($F$27*PJE$87/$D$7)-SUM($F$14:$F$26,$F$28:$F$33,$F$35:$F$36,$F$41))</f>
        <v>-533.82179022363027</v>
      </c>
      <c r="PJF88" s="294">
        <f>(PJF$87*$B101+SUM($F$8:$F$10)-((PJF$87*$B101+SUM($F$8:$F$10))/$F$11*$F$40)-($F$27*PJF$87/$D$7)-SUM($F$14:$F$26,$F$28:$F$33,$F$35:$F$36,$F$41))</f>
        <v>-533.82179022363027</v>
      </c>
      <c r="PJG88" s="294">
        <f>(PJG$87*$B101+SUM($F$8:$F$10)-((PJG$87*$B101+SUM($F$8:$F$10))/$F$11*$F$40)-($F$27*PJG$87/$D$7)-SUM($F$14:$F$26,$F$28:$F$33,$F$35:$F$36,$F$41))</f>
        <v>-533.82179022363027</v>
      </c>
      <c r="PJH88" s="294">
        <f>(PJH$87*$B101+SUM($F$8:$F$10)-((PJH$87*$B101+SUM($F$8:$F$10))/$F$11*$F$40)-($F$27*PJH$87/$D$7)-SUM($F$14:$F$26,$F$28:$F$33,$F$35:$F$36,$F$41))</f>
        <v>-533.82179022363027</v>
      </c>
      <c r="PJI88" s="294">
        <f>(PJI$87*$B101+SUM($F$8:$F$10)-((PJI$87*$B101+SUM($F$8:$F$10))/$F$11*$F$40)-($F$27*PJI$87/$D$7)-SUM($F$14:$F$26,$F$28:$F$33,$F$35:$F$36,$F$41))</f>
        <v>-533.82179022363027</v>
      </c>
      <c r="PJJ88" s="294">
        <f>(PJJ$87*$B101+SUM($F$8:$F$10)-((PJJ$87*$B101+SUM($F$8:$F$10))/$F$11*$F$40)-($F$27*PJJ$87/$D$7)-SUM($F$14:$F$26,$F$28:$F$33,$F$35:$F$36,$F$41))</f>
        <v>-533.82179022363027</v>
      </c>
      <c r="PJK88" s="294">
        <f>(PJK$87*$B101+SUM($F$8:$F$10)-((PJK$87*$B101+SUM($F$8:$F$10))/$F$11*$F$40)-($F$27*PJK$87/$D$7)-SUM($F$14:$F$26,$F$28:$F$33,$F$35:$F$36,$F$41))</f>
        <v>-533.82179022363027</v>
      </c>
      <c r="PJL88" s="294">
        <f>(PJL$87*$B101+SUM($F$8:$F$10)-((PJL$87*$B101+SUM($F$8:$F$10))/$F$11*$F$40)-($F$27*PJL$87/$D$7)-SUM($F$14:$F$26,$F$28:$F$33,$F$35:$F$36,$F$41))</f>
        <v>-533.82179022363027</v>
      </c>
      <c r="PJM88" s="294">
        <f>(PJM$87*$B101+SUM($F$8:$F$10)-((PJM$87*$B101+SUM($F$8:$F$10))/$F$11*$F$40)-($F$27*PJM$87/$D$7)-SUM($F$14:$F$26,$F$28:$F$33,$F$35:$F$36,$F$41))</f>
        <v>-533.82179022363027</v>
      </c>
      <c r="PJN88" s="294">
        <f>(PJN$87*$B101+SUM($F$8:$F$10)-((PJN$87*$B101+SUM($F$8:$F$10))/$F$11*$F$40)-($F$27*PJN$87/$D$7)-SUM($F$14:$F$26,$F$28:$F$33,$F$35:$F$36,$F$41))</f>
        <v>-533.82179022363027</v>
      </c>
      <c r="PJO88" s="294">
        <f>(PJO$87*$B101+SUM($F$8:$F$10)-((PJO$87*$B101+SUM($F$8:$F$10))/$F$11*$F$40)-($F$27*PJO$87/$D$7)-SUM($F$14:$F$26,$F$28:$F$33,$F$35:$F$36,$F$41))</f>
        <v>-533.82179022363027</v>
      </c>
      <c r="PJP88" s="294">
        <f>(PJP$87*$B101+SUM($F$8:$F$10)-((PJP$87*$B101+SUM($F$8:$F$10))/$F$11*$F$40)-($F$27*PJP$87/$D$7)-SUM($F$14:$F$26,$F$28:$F$33,$F$35:$F$36,$F$41))</f>
        <v>-533.82179022363027</v>
      </c>
      <c r="PJQ88" s="294">
        <f>(PJQ$87*$B101+SUM($F$8:$F$10)-((PJQ$87*$B101+SUM($F$8:$F$10))/$F$11*$F$40)-($F$27*PJQ$87/$D$7)-SUM($F$14:$F$26,$F$28:$F$33,$F$35:$F$36,$F$41))</f>
        <v>-533.82179022363027</v>
      </c>
      <c r="PJR88" s="294">
        <f>(PJR$87*$B101+SUM($F$8:$F$10)-((PJR$87*$B101+SUM($F$8:$F$10))/$F$11*$F$40)-($F$27*PJR$87/$D$7)-SUM($F$14:$F$26,$F$28:$F$33,$F$35:$F$36,$F$41))</f>
        <v>-533.82179022363027</v>
      </c>
      <c r="PJS88" s="294">
        <f>(PJS$87*$B101+SUM($F$8:$F$10)-((PJS$87*$B101+SUM($F$8:$F$10))/$F$11*$F$40)-($F$27*PJS$87/$D$7)-SUM($F$14:$F$26,$F$28:$F$33,$F$35:$F$36,$F$41))</f>
        <v>-533.82179022363027</v>
      </c>
      <c r="PJT88" s="294">
        <f>(PJT$87*$B101+SUM($F$8:$F$10)-((PJT$87*$B101+SUM($F$8:$F$10))/$F$11*$F$40)-($F$27*PJT$87/$D$7)-SUM($F$14:$F$26,$F$28:$F$33,$F$35:$F$36,$F$41))</f>
        <v>-533.82179022363027</v>
      </c>
      <c r="PJU88" s="294">
        <f>(PJU$87*$B101+SUM($F$8:$F$10)-((PJU$87*$B101+SUM($F$8:$F$10))/$F$11*$F$40)-($F$27*PJU$87/$D$7)-SUM($F$14:$F$26,$F$28:$F$33,$F$35:$F$36,$F$41))</f>
        <v>-533.82179022363027</v>
      </c>
      <c r="PJV88" s="294">
        <f>(PJV$87*$B101+SUM($F$8:$F$10)-((PJV$87*$B101+SUM($F$8:$F$10))/$F$11*$F$40)-($F$27*PJV$87/$D$7)-SUM($F$14:$F$26,$F$28:$F$33,$F$35:$F$36,$F$41))</f>
        <v>-533.82179022363027</v>
      </c>
      <c r="PJW88" s="294">
        <f>(PJW$87*$B101+SUM($F$8:$F$10)-((PJW$87*$B101+SUM($F$8:$F$10))/$F$11*$F$40)-($F$27*PJW$87/$D$7)-SUM($F$14:$F$26,$F$28:$F$33,$F$35:$F$36,$F$41))</f>
        <v>-533.82179022363027</v>
      </c>
      <c r="PJX88" s="294">
        <f>(PJX$87*$B101+SUM($F$8:$F$10)-((PJX$87*$B101+SUM($F$8:$F$10))/$F$11*$F$40)-($F$27*PJX$87/$D$7)-SUM($F$14:$F$26,$F$28:$F$33,$F$35:$F$36,$F$41))</f>
        <v>-533.82179022363027</v>
      </c>
      <c r="PJY88" s="294">
        <f>(PJY$87*$B101+SUM($F$8:$F$10)-((PJY$87*$B101+SUM($F$8:$F$10))/$F$11*$F$40)-($F$27*PJY$87/$D$7)-SUM($F$14:$F$26,$F$28:$F$33,$F$35:$F$36,$F$41))</f>
        <v>-533.82179022363027</v>
      </c>
      <c r="PJZ88" s="294">
        <f>(PJZ$87*$B101+SUM($F$8:$F$10)-((PJZ$87*$B101+SUM($F$8:$F$10))/$F$11*$F$40)-($F$27*PJZ$87/$D$7)-SUM($F$14:$F$26,$F$28:$F$33,$F$35:$F$36,$F$41))</f>
        <v>-533.82179022363027</v>
      </c>
      <c r="PKA88" s="294">
        <f>(PKA$87*$B101+SUM($F$8:$F$10)-((PKA$87*$B101+SUM($F$8:$F$10))/$F$11*$F$40)-($F$27*PKA$87/$D$7)-SUM($F$14:$F$26,$F$28:$F$33,$F$35:$F$36,$F$41))</f>
        <v>-533.82179022363027</v>
      </c>
      <c r="PKB88" s="294">
        <f>(PKB$87*$B101+SUM($F$8:$F$10)-((PKB$87*$B101+SUM($F$8:$F$10))/$F$11*$F$40)-($F$27*PKB$87/$D$7)-SUM($F$14:$F$26,$F$28:$F$33,$F$35:$F$36,$F$41))</f>
        <v>-533.82179022363027</v>
      </c>
      <c r="PKC88" s="294">
        <f>(PKC$87*$B101+SUM($F$8:$F$10)-((PKC$87*$B101+SUM($F$8:$F$10))/$F$11*$F$40)-($F$27*PKC$87/$D$7)-SUM($F$14:$F$26,$F$28:$F$33,$F$35:$F$36,$F$41))</f>
        <v>-533.82179022363027</v>
      </c>
      <c r="PKD88" s="294">
        <f>(PKD$87*$B101+SUM($F$8:$F$10)-((PKD$87*$B101+SUM($F$8:$F$10))/$F$11*$F$40)-($F$27*PKD$87/$D$7)-SUM($F$14:$F$26,$F$28:$F$33,$F$35:$F$36,$F$41))</f>
        <v>-533.82179022363027</v>
      </c>
      <c r="PKE88" s="294">
        <f>(PKE$87*$B101+SUM($F$8:$F$10)-((PKE$87*$B101+SUM($F$8:$F$10))/$F$11*$F$40)-($F$27*PKE$87/$D$7)-SUM($F$14:$F$26,$F$28:$F$33,$F$35:$F$36,$F$41))</f>
        <v>-533.82179022363027</v>
      </c>
      <c r="PKF88" s="294">
        <f>(PKF$87*$B101+SUM($F$8:$F$10)-((PKF$87*$B101+SUM($F$8:$F$10))/$F$11*$F$40)-($F$27*PKF$87/$D$7)-SUM($F$14:$F$26,$F$28:$F$33,$F$35:$F$36,$F$41))</f>
        <v>-533.82179022363027</v>
      </c>
      <c r="PKG88" s="294">
        <f>(PKG$87*$B101+SUM($F$8:$F$10)-((PKG$87*$B101+SUM($F$8:$F$10))/$F$11*$F$40)-($F$27*PKG$87/$D$7)-SUM($F$14:$F$26,$F$28:$F$33,$F$35:$F$36,$F$41))</f>
        <v>-533.82179022363027</v>
      </c>
      <c r="PKH88" s="294">
        <f>(PKH$87*$B101+SUM($F$8:$F$10)-((PKH$87*$B101+SUM($F$8:$F$10))/$F$11*$F$40)-($F$27*PKH$87/$D$7)-SUM($F$14:$F$26,$F$28:$F$33,$F$35:$F$36,$F$41))</f>
        <v>-533.82179022363027</v>
      </c>
      <c r="PKI88" s="294">
        <f>(PKI$87*$B101+SUM($F$8:$F$10)-((PKI$87*$B101+SUM($F$8:$F$10))/$F$11*$F$40)-($F$27*PKI$87/$D$7)-SUM($F$14:$F$26,$F$28:$F$33,$F$35:$F$36,$F$41))</f>
        <v>-533.82179022363027</v>
      </c>
      <c r="PKJ88" s="294">
        <f>(PKJ$87*$B101+SUM($F$8:$F$10)-((PKJ$87*$B101+SUM($F$8:$F$10))/$F$11*$F$40)-($F$27*PKJ$87/$D$7)-SUM($F$14:$F$26,$F$28:$F$33,$F$35:$F$36,$F$41))</f>
        <v>-533.82179022363027</v>
      </c>
      <c r="PKK88" s="294">
        <f>(PKK$87*$B101+SUM($F$8:$F$10)-((PKK$87*$B101+SUM($F$8:$F$10))/$F$11*$F$40)-($F$27*PKK$87/$D$7)-SUM($F$14:$F$26,$F$28:$F$33,$F$35:$F$36,$F$41))</f>
        <v>-533.82179022363027</v>
      </c>
      <c r="PKL88" s="294">
        <f>(PKL$87*$B101+SUM($F$8:$F$10)-((PKL$87*$B101+SUM($F$8:$F$10))/$F$11*$F$40)-($F$27*PKL$87/$D$7)-SUM($F$14:$F$26,$F$28:$F$33,$F$35:$F$36,$F$41))</f>
        <v>-533.82179022363027</v>
      </c>
      <c r="PKM88" s="294">
        <f>(PKM$87*$B101+SUM($F$8:$F$10)-((PKM$87*$B101+SUM($F$8:$F$10))/$F$11*$F$40)-($F$27*PKM$87/$D$7)-SUM($F$14:$F$26,$F$28:$F$33,$F$35:$F$36,$F$41))</f>
        <v>-533.82179022363027</v>
      </c>
      <c r="PKN88" s="294">
        <f>(PKN$87*$B101+SUM($F$8:$F$10)-((PKN$87*$B101+SUM($F$8:$F$10))/$F$11*$F$40)-($F$27*PKN$87/$D$7)-SUM($F$14:$F$26,$F$28:$F$33,$F$35:$F$36,$F$41))</f>
        <v>-533.82179022363027</v>
      </c>
      <c r="PKO88" s="294">
        <f>(PKO$87*$B101+SUM($F$8:$F$10)-((PKO$87*$B101+SUM($F$8:$F$10))/$F$11*$F$40)-($F$27*PKO$87/$D$7)-SUM($F$14:$F$26,$F$28:$F$33,$F$35:$F$36,$F$41))</f>
        <v>-533.82179022363027</v>
      </c>
      <c r="PKP88" s="294">
        <f>(PKP$87*$B101+SUM($F$8:$F$10)-((PKP$87*$B101+SUM($F$8:$F$10))/$F$11*$F$40)-($F$27*PKP$87/$D$7)-SUM($F$14:$F$26,$F$28:$F$33,$F$35:$F$36,$F$41))</f>
        <v>-533.82179022363027</v>
      </c>
      <c r="PKQ88" s="294">
        <f>(PKQ$87*$B101+SUM($F$8:$F$10)-((PKQ$87*$B101+SUM($F$8:$F$10))/$F$11*$F$40)-($F$27*PKQ$87/$D$7)-SUM($F$14:$F$26,$F$28:$F$33,$F$35:$F$36,$F$41))</f>
        <v>-533.82179022363027</v>
      </c>
      <c r="PKR88" s="294">
        <f>(PKR$87*$B101+SUM($F$8:$F$10)-((PKR$87*$B101+SUM($F$8:$F$10))/$F$11*$F$40)-($F$27*PKR$87/$D$7)-SUM($F$14:$F$26,$F$28:$F$33,$F$35:$F$36,$F$41))</f>
        <v>-533.82179022363027</v>
      </c>
      <c r="PKS88" s="294">
        <f>(PKS$87*$B101+SUM($F$8:$F$10)-((PKS$87*$B101+SUM($F$8:$F$10))/$F$11*$F$40)-($F$27*PKS$87/$D$7)-SUM($F$14:$F$26,$F$28:$F$33,$F$35:$F$36,$F$41))</f>
        <v>-533.82179022363027</v>
      </c>
      <c r="PKT88" s="294">
        <f>(PKT$87*$B101+SUM($F$8:$F$10)-((PKT$87*$B101+SUM($F$8:$F$10))/$F$11*$F$40)-($F$27*PKT$87/$D$7)-SUM($F$14:$F$26,$F$28:$F$33,$F$35:$F$36,$F$41))</f>
        <v>-533.82179022363027</v>
      </c>
      <c r="PKU88" s="294">
        <f>(PKU$87*$B101+SUM($F$8:$F$10)-((PKU$87*$B101+SUM($F$8:$F$10))/$F$11*$F$40)-($F$27*PKU$87/$D$7)-SUM($F$14:$F$26,$F$28:$F$33,$F$35:$F$36,$F$41))</f>
        <v>-533.82179022363027</v>
      </c>
      <c r="PKV88" s="294">
        <f>(PKV$87*$B101+SUM($F$8:$F$10)-((PKV$87*$B101+SUM($F$8:$F$10))/$F$11*$F$40)-($F$27*PKV$87/$D$7)-SUM($F$14:$F$26,$F$28:$F$33,$F$35:$F$36,$F$41))</f>
        <v>-533.82179022363027</v>
      </c>
      <c r="PKW88" s="294">
        <f>(PKW$87*$B101+SUM($F$8:$F$10)-((PKW$87*$B101+SUM($F$8:$F$10))/$F$11*$F$40)-($F$27*PKW$87/$D$7)-SUM($F$14:$F$26,$F$28:$F$33,$F$35:$F$36,$F$41))</f>
        <v>-533.82179022363027</v>
      </c>
      <c r="PKX88" s="294">
        <f>(PKX$87*$B101+SUM($F$8:$F$10)-((PKX$87*$B101+SUM($F$8:$F$10))/$F$11*$F$40)-($F$27*PKX$87/$D$7)-SUM($F$14:$F$26,$F$28:$F$33,$F$35:$F$36,$F$41))</f>
        <v>-533.82179022363027</v>
      </c>
      <c r="PKY88" s="294">
        <f>(PKY$87*$B101+SUM($F$8:$F$10)-((PKY$87*$B101+SUM($F$8:$F$10))/$F$11*$F$40)-($F$27*PKY$87/$D$7)-SUM($F$14:$F$26,$F$28:$F$33,$F$35:$F$36,$F$41))</f>
        <v>-533.82179022363027</v>
      </c>
      <c r="PKZ88" s="294">
        <f>(PKZ$87*$B101+SUM($F$8:$F$10)-((PKZ$87*$B101+SUM($F$8:$F$10))/$F$11*$F$40)-($F$27*PKZ$87/$D$7)-SUM($F$14:$F$26,$F$28:$F$33,$F$35:$F$36,$F$41))</f>
        <v>-533.82179022363027</v>
      </c>
      <c r="PLA88" s="294">
        <f>(PLA$87*$B101+SUM($F$8:$F$10)-((PLA$87*$B101+SUM($F$8:$F$10))/$F$11*$F$40)-($F$27*PLA$87/$D$7)-SUM($F$14:$F$26,$F$28:$F$33,$F$35:$F$36,$F$41))</f>
        <v>-533.82179022363027</v>
      </c>
      <c r="PLB88" s="294">
        <f>(PLB$87*$B101+SUM($F$8:$F$10)-((PLB$87*$B101+SUM($F$8:$F$10))/$F$11*$F$40)-($F$27*PLB$87/$D$7)-SUM($F$14:$F$26,$F$28:$F$33,$F$35:$F$36,$F$41))</f>
        <v>-533.82179022363027</v>
      </c>
      <c r="PLC88" s="294">
        <f>(PLC$87*$B101+SUM($F$8:$F$10)-((PLC$87*$B101+SUM($F$8:$F$10))/$F$11*$F$40)-($F$27*PLC$87/$D$7)-SUM($F$14:$F$26,$F$28:$F$33,$F$35:$F$36,$F$41))</f>
        <v>-533.82179022363027</v>
      </c>
      <c r="PLD88" s="294">
        <f>(PLD$87*$B101+SUM($F$8:$F$10)-((PLD$87*$B101+SUM($F$8:$F$10))/$F$11*$F$40)-($F$27*PLD$87/$D$7)-SUM($F$14:$F$26,$F$28:$F$33,$F$35:$F$36,$F$41))</f>
        <v>-533.82179022363027</v>
      </c>
      <c r="PLE88" s="294">
        <f>(PLE$87*$B101+SUM($F$8:$F$10)-((PLE$87*$B101+SUM($F$8:$F$10))/$F$11*$F$40)-($F$27*PLE$87/$D$7)-SUM($F$14:$F$26,$F$28:$F$33,$F$35:$F$36,$F$41))</f>
        <v>-533.82179022363027</v>
      </c>
      <c r="PLF88" s="294">
        <f>(PLF$87*$B101+SUM($F$8:$F$10)-((PLF$87*$B101+SUM($F$8:$F$10))/$F$11*$F$40)-($F$27*PLF$87/$D$7)-SUM($F$14:$F$26,$F$28:$F$33,$F$35:$F$36,$F$41))</f>
        <v>-533.82179022363027</v>
      </c>
      <c r="PLG88" s="294">
        <f>(PLG$87*$B101+SUM($F$8:$F$10)-((PLG$87*$B101+SUM($F$8:$F$10))/$F$11*$F$40)-($F$27*PLG$87/$D$7)-SUM($F$14:$F$26,$F$28:$F$33,$F$35:$F$36,$F$41))</f>
        <v>-533.82179022363027</v>
      </c>
      <c r="PLH88" s="294">
        <f>(PLH$87*$B101+SUM($F$8:$F$10)-((PLH$87*$B101+SUM($F$8:$F$10))/$F$11*$F$40)-($F$27*PLH$87/$D$7)-SUM($F$14:$F$26,$F$28:$F$33,$F$35:$F$36,$F$41))</f>
        <v>-533.82179022363027</v>
      </c>
      <c r="PLI88" s="294">
        <f>(PLI$87*$B101+SUM($F$8:$F$10)-((PLI$87*$B101+SUM($F$8:$F$10))/$F$11*$F$40)-($F$27*PLI$87/$D$7)-SUM($F$14:$F$26,$F$28:$F$33,$F$35:$F$36,$F$41))</f>
        <v>-533.82179022363027</v>
      </c>
      <c r="PLJ88" s="294">
        <f>(PLJ$87*$B101+SUM($F$8:$F$10)-((PLJ$87*$B101+SUM($F$8:$F$10))/$F$11*$F$40)-($F$27*PLJ$87/$D$7)-SUM($F$14:$F$26,$F$28:$F$33,$F$35:$F$36,$F$41))</f>
        <v>-533.82179022363027</v>
      </c>
      <c r="PLK88" s="294">
        <f>(PLK$87*$B101+SUM($F$8:$F$10)-((PLK$87*$B101+SUM($F$8:$F$10))/$F$11*$F$40)-($F$27*PLK$87/$D$7)-SUM($F$14:$F$26,$F$28:$F$33,$F$35:$F$36,$F$41))</f>
        <v>-533.82179022363027</v>
      </c>
      <c r="PLL88" s="294">
        <f>(PLL$87*$B101+SUM($F$8:$F$10)-((PLL$87*$B101+SUM($F$8:$F$10))/$F$11*$F$40)-($F$27*PLL$87/$D$7)-SUM($F$14:$F$26,$F$28:$F$33,$F$35:$F$36,$F$41))</f>
        <v>-533.82179022363027</v>
      </c>
      <c r="PLM88" s="294">
        <f>(PLM$87*$B101+SUM($F$8:$F$10)-((PLM$87*$B101+SUM($F$8:$F$10))/$F$11*$F$40)-($F$27*PLM$87/$D$7)-SUM($F$14:$F$26,$F$28:$F$33,$F$35:$F$36,$F$41))</f>
        <v>-533.82179022363027</v>
      </c>
      <c r="PLN88" s="294">
        <f>(PLN$87*$B101+SUM($F$8:$F$10)-((PLN$87*$B101+SUM($F$8:$F$10))/$F$11*$F$40)-($F$27*PLN$87/$D$7)-SUM($F$14:$F$26,$F$28:$F$33,$F$35:$F$36,$F$41))</f>
        <v>-533.82179022363027</v>
      </c>
      <c r="PLO88" s="294">
        <f>(PLO$87*$B101+SUM($F$8:$F$10)-((PLO$87*$B101+SUM($F$8:$F$10))/$F$11*$F$40)-($F$27*PLO$87/$D$7)-SUM($F$14:$F$26,$F$28:$F$33,$F$35:$F$36,$F$41))</f>
        <v>-533.82179022363027</v>
      </c>
      <c r="PLP88" s="294">
        <f>(PLP$87*$B101+SUM($F$8:$F$10)-((PLP$87*$B101+SUM($F$8:$F$10))/$F$11*$F$40)-($F$27*PLP$87/$D$7)-SUM($F$14:$F$26,$F$28:$F$33,$F$35:$F$36,$F$41))</f>
        <v>-533.82179022363027</v>
      </c>
      <c r="PLQ88" s="294">
        <f>(PLQ$87*$B101+SUM($F$8:$F$10)-((PLQ$87*$B101+SUM($F$8:$F$10))/$F$11*$F$40)-($F$27*PLQ$87/$D$7)-SUM($F$14:$F$26,$F$28:$F$33,$F$35:$F$36,$F$41))</f>
        <v>-533.82179022363027</v>
      </c>
      <c r="PLR88" s="294">
        <f>(PLR$87*$B101+SUM($F$8:$F$10)-((PLR$87*$B101+SUM($F$8:$F$10))/$F$11*$F$40)-($F$27*PLR$87/$D$7)-SUM($F$14:$F$26,$F$28:$F$33,$F$35:$F$36,$F$41))</f>
        <v>-533.82179022363027</v>
      </c>
      <c r="PLS88" s="294">
        <f>(PLS$87*$B101+SUM($F$8:$F$10)-((PLS$87*$B101+SUM($F$8:$F$10))/$F$11*$F$40)-($F$27*PLS$87/$D$7)-SUM($F$14:$F$26,$F$28:$F$33,$F$35:$F$36,$F$41))</f>
        <v>-533.82179022363027</v>
      </c>
      <c r="PLT88" s="294">
        <f>(PLT$87*$B101+SUM($F$8:$F$10)-((PLT$87*$B101+SUM($F$8:$F$10))/$F$11*$F$40)-($F$27*PLT$87/$D$7)-SUM($F$14:$F$26,$F$28:$F$33,$F$35:$F$36,$F$41))</f>
        <v>-533.82179022363027</v>
      </c>
      <c r="PLU88" s="294">
        <f>(PLU$87*$B101+SUM($F$8:$F$10)-((PLU$87*$B101+SUM($F$8:$F$10))/$F$11*$F$40)-($F$27*PLU$87/$D$7)-SUM($F$14:$F$26,$F$28:$F$33,$F$35:$F$36,$F$41))</f>
        <v>-533.82179022363027</v>
      </c>
      <c r="PLV88" s="294">
        <f>(PLV$87*$B101+SUM($F$8:$F$10)-((PLV$87*$B101+SUM($F$8:$F$10))/$F$11*$F$40)-($F$27*PLV$87/$D$7)-SUM($F$14:$F$26,$F$28:$F$33,$F$35:$F$36,$F$41))</f>
        <v>-533.82179022363027</v>
      </c>
      <c r="PLW88" s="294">
        <f>(PLW$87*$B101+SUM($F$8:$F$10)-((PLW$87*$B101+SUM($F$8:$F$10))/$F$11*$F$40)-($F$27*PLW$87/$D$7)-SUM($F$14:$F$26,$F$28:$F$33,$F$35:$F$36,$F$41))</f>
        <v>-533.82179022363027</v>
      </c>
      <c r="PLX88" s="294">
        <f>(PLX$87*$B101+SUM($F$8:$F$10)-((PLX$87*$B101+SUM($F$8:$F$10))/$F$11*$F$40)-($F$27*PLX$87/$D$7)-SUM($F$14:$F$26,$F$28:$F$33,$F$35:$F$36,$F$41))</f>
        <v>-533.82179022363027</v>
      </c>
      <c r="PLY88" s="294">
        <f>(PLY$87*$B101+SUM($F$8:$F$10)-((PLY$87*$B101+SUM($F$8:$F$10))/$F$11*$F$40)-($F$27*PLY$87/$D$7)-SUM($F$14:$F$26,$F$28:$F$33,$F$35:$F$36,$F$41))</f>
        <v>-533.82179022363027</v>
      </c>
      <c r="PLZ88" s="294">
        <f>(PLZ$87*$B101+SUM($F$8:$F$10)-((PLZ$87*$B101+SUM($F$8:$F$10))/$F$11*$F$40)-($F$27*PLZ$87/$D$7)-SUM($F$14:$F$26,$F$28:$F$33,$F$35:$F$36,$F$41))</f>
        <v>-533.82179022363027</v>
      </c>
      <c r="PMA88" s="294">
        <f>(PMA$87*$B101+SUM($F$8:$F$10)-((PMA$87*$B101+SUM($F$8:$F$10))/$F$11*$F$40)-($F$27*PMA$87/$D$7)-SUM($F$14:$F$26,$F$28:$F$33,$F$35:$F$36,$F$41))</f>
        <v>-533.82179022363027</v>
      </c>
      <c r="PMB88" s="294">
        <f>(PMB$87*$B101+SUM($F$8:$F$10)-((PMB$87*$B101+SUM($F$8:$F$10))/$F$11*$F$40)-($F$27*PMB$87/$D$7)-SUM($F$14:$F$26,$F$28:$F$33,$F$35:$F$36,$F$41))</f>
        <v>-533.82179022363027</v>
      </c>
      <c r="PMC88" s="294">
        <f>(PMC$87*$B101+SUM($F$8:$F$10)-((PMC$87*$B101+SUM($F$8:$F$10))/$F$11*$F$40)-($F$27*PMC$87/$D$7)-SUM($F$14:$F$26,$F$28:$F$33,$F$35:$F$36,$F$41))</f>
        <v>-533.82179022363027</v>
      </c>
      <c r="PMD88" s="294">
        <f>(PMD$87*$B101+SUM($F$8:$F$10)-((PMD$87*$B101+SUM($F$8:$F$10))/$F$11*$F$40)-($F$27*PMD$87/$D$7)-SUM($F$14:$F$26,$F$28:$F$33,$F$35:$F$36,$F$41))</f>
        <v>-533.82179022363027</v>
      </c>
      <c r="PME88" s="294">
        <f>(PME$87*$B101+SUM($F$8:$F$10)-((PME$87*$B101+SUM($F$8:$F$10))/$F$11*$F$40)-($F$27*PME$87/$D$7)-SUM($F$14:$F$26,$F$28:$F$33,$F$35:$F$36,$F$41))</f>
        <v>-533.82179022363027</v>
      </c>
      <c r="PMF88" s="294">
        <f>(PMF$87*$B101+SUM($F$8:$F$10)-((PMF$87*$B101+SUM($F$8:$F$10))/$F$11*$F$40)-($F$27*PMF$87/$D$7)-SUM($F$14:$F$26,$F$28:$F$33,$F$35:$F$36,$F$41))</f>
        <v>-533.82179022363027</v>
      </c>
      <c r="PMG88" s="294">
        <f>(PMG$87*$B101+SUM($F$8:$F$10)-((PMG$87*$B101+SUM($F$8:$F$10))/$F$11*$F$40)-($F$27*PMG$87/$D$7)-SUM($F$14:$F$26,$F$28:$F$33,$F$35:$F$36,$F$41))</f>
        <v>-533.82179022363027</v>
      </c>
      <c r="PMH88" s="294">
        <f>(PMH$87*$B101+SUM($F$8:$F$10)-((PMH$87*$B101+SUM($F$8:$F$10))/$F$11*$F$40)-($F$27*PMH$87/$D$7)-SUM($F$14:$F$26,$F$28:$F$33,$F$35:$F$36,$F$41))</f>
        <v>-533.82179022363027</v>
      </c>
      <c r="PMI88" s="294">
        <f>(PMI$87*$B101+SUM($F$8:$F$10)-((PMI$87*$B101+SUM($F$8:$F$10))/$F$11*$F$40)-($F$27*PMI$87/$D$7)-SUM($F$14:$F$26,$F$28:$F$33,$F$35:$F$36,$F$41))</f>
        <v>-533.82179022363027</v>
      </c>
      <c r="PMJ88" s="294">
        <f>(PMJ$87*$B101+SUM($F$8:$F$10)-((PMJ$87*$B101+SUM($F$8:$F$10))/$F$11*$F$40)-($F$27*PMJ$87/$D$7)-SUM($F$14:$F$26,$F$28:$F$33,$F$35:$F$36,$F$41))</f>
        <v>-533.82179022363027</v>
      </c>
      <c r="PMK88" s="294">
        <f>(PMK$87*$B101+SUM($F$8:$F$10)-((PMK$87*$B101+SUM($F$8:$F$10))/$F$11*$F$40)-($F$27*PMK$87/$D$7)-SUM($F$14:$F$26,$F$28:$F$33,$F$35:$F$36,$F$41))</f>
        <v>-533.82179022363027</v>
      </c>
      <c r="PML88" s="294">
        <f>(PML$87*$B101+SUM($F$8:$F$10)-((PML$87*$B101+SUM($F$8:$F$10))/$F$11*$F$40)-($F$27*PML$87/$D$7)-SUM($F$14:$F$26,$F$28:$F$33,$F$35:$F$36,$F$41))</f>
        <v>-533.82179022363027</v>
      </c>
      <c r="PMM88" s="294">
        <f>(PMM$87*$B101+SUM($F$8:$F$10)-((PMM$87*$B101+SUM($F$8:$F$10))/$F$11*$F$40)-($F$27*PMM$87/$D$7)-SUM($F$14:$F$26,$F$28:$F$33,$F$35:$F$36,$F$41))</f>
        <v>-533.82179022363027</v>
      </c>
      <c r="PMN88" s="294">
        <f>(PMN$87*$B101+SUM($F$8:$F$10)-((PMN$87*$B101+SUM($F$8:$F$10))/$F$11*$F$40)-($F$27*PMN$87/$D$7)-SUM($F$14:$F$26,$F$28:$F$33,$F$35:$F$36,$F$41))</f>
        <v>-533.82179022363027</v>
      </c>
      <c r="PMO88" s="294">
        <f>(PMO$87*$B101+SUM($F$8:$F$10)-((PMO$87*$B101+SUM($F$8:$F$10))/$F$11*$F$40)-($F$27*PMO$87/$D$7)-SUM($F$14:$F$26,$F$28:$F$33,$F$35:$F$36,$F$41))</f>
        <v>-533.82179022363027</v>
      </c>
      <c r="PMP88" s="294">
        <f>(PMP$87*$B101+SUM($F$8:$F$10)-((PMP$87*$B101+SUM($F$8:$F$10))/$F$11*$F$40)-($F$27*PMP$87/$D$7)-SUM($F$14:$F$26,$F$28:$F$33,$F$35:$F$36,$F$41))</f>
        <v>-533.82179022363027</v>
      </c>
      <c r="PMQ88" s="294">
        <f>(PMQ$87*$B101+SUM($F$8:$F$10)-((PMQ$87*$B101+SUM($F$8:$F$10))/$F$11*$F$40)-($F$27*PMQ$87/$D$7)-SUM($F$14:$F$26,$F$28:$F$33,$F$35:$F$36,$F$41))</f>
        <v>-533.82179022363027</v>
      </c>
      <c r="PMR88" s="294">
        <f>(PMR$87*$B101+SUM($F$8:$F$10)-((PMR$87*$B101+SUM($F$8:$F$10))/$F$11*$F$40)-($F$27*PMR$87/$D$7)-SUM($F$14:$F$26,$F$28:$F$33,$F$35:$F$36,$F$41))</f>
        <v>-533.82179022363027</v>
      </c>
      <c r="PMS88" s="294">
        <f>(PMS$87*$B101+SUM($F$8:$F$10)-((PMS$87*$B101+SUM($F$8:$F$10))/$F$11*$F$40)-($F$27*PMS$87/$D$7)-SUM($F$14:$F$26,$F$28:$F$33,$F$35:$F$36,$F$41))</f>
        <v>-533.82179022363027</v>
      </c>
      <c r="PMT88" s="294">
        <f>(PMT$87*$B101+SUM($F$8:$F$10)-((PMT$87*$B101+SUM($F$8:$F$10))/$F$11*$F$40)-($F$27*PMT$87/$D$7)-SUM($F$14:$F$26,$F$28:$F$33,$F$35:$F$36,$F$41))</f>
        <v>-533.82179022363027</v>
      </c>
      <c r="PMU88" s="294">
        <f>(PMU$87*$B101+SUM($F$8:$F$10)-((PMU$87*$B101+SUM($F$8:$F$10))/$F$11*$F$40)-($F$27*PMU$87/$D$7)-SUM($F$14:$F$26,$F$28:$F$33,$F$35:$F$36,$F$41))</f>
        <v>-533.82179022363027</v>
      </c>
      <c r="PMV88" s="294">
        <f>(PMV$87*$B101+SUM($F$8:$F$10)-((PMV$87*$B101+SUM($F$8:$F$10))/$F$11*$F$40)-($F$27*PMV$87/$D$7)-SUM($F$14:$F$26,$F$28:$F$33,$F$35:$F$36,$F$41))</f>
        <v>-533.82179022363027</v>
      </c>
      <c r="PMW88" s="294">
        <f>(PMW$87*$B101+SUM($F$8:$F$10)-((PMW$87*$B101+SUM($F$8:$F$10))/$F$11*$F$40)-($F$27*PMW$87/$D$7)-SUM($F$14:$F$26,$F$28:$F$33,$F$35:$F$36,$F$41))</f>
        <v>-533.82179022363027</v>
      </c>
      <c r="PMX88" s="294">
        <f>(PMX$87*$B101+SUM($F$8:$F$10)-((PMX$87*$B101+SUM($F$8:$F$10))/$F$11*$F$40)-($F$27*PMX$87/$D$7)-SUM($F$14:$F$26,$F$28:$F$33,$F$35:$F$36,$F$41))</f>
        <v>-533.82179022363027</v>
      </c>
      <c r="PMY88" s="294">
        <f>(PMY$87*$B101+SUM($F$8:$F$10)-((PMY$87*$B101+SUM($F$8:$F$10))/$F$11*$F$40)-($F$27*PMY$87/$D$7)-SUM($F$14:$F$26,$F$28:$F$33,$F$35:$F$36,$F$41))</f>
        <v>-533.82179022363027</v>
      </c>
      <c r="PMZ88" s="294">
        <f>(PMZ$87*$B101+SUM($F$8:$F$10)-((PMZ$87*$B101+SUM($F$8:$F$10))/$F$11*$F$40)-($F$27*PMZ$87/$D$7)-SUM($F$14:$F$26,$F$28:$F$33,$F$35:$F$36,$F$41))</f>
        <v>-533.82179022363027</v>
      </c>
      <c r="PNA88" s="294">
        <f>(PNA$87*$B101+SUM($F$8:$F$10)-((PNA$87*$B101+SUM($F$8:$F$10))/$F$11*$F$40)-($F$27*PNA$87/$D$7)-SUM($F$14:$F$26,$F$28:$F$33,$F$35:$F$36,$F$41))</f>
        <v>-533.82179022363027</v>
      </c>
      <c r="PNB88" s="294">
        <f>(PNB$87*$B101+SUM($F$8:$F$10)-((PNB$87*$B101+SUM($F$8:$F$10))/$F$11*$F$40)-($F$27*PNB$87/$D$7)-SUM($F$14:$F$26,$F$28:$F$33,$F$35:$F$36,$F$41))</f>
        <v>-533.82179022363027</v>
      </c>
      <c r="PNC88" s="294">
        <f>(PNC$87*$B101+SUM($F$8:$F$10)-((PNC$87*$B101+SUM($F$8:$F$10))/$F$11*$F$40)-($F$27*PNC$87/$D$7)-SUM($F$14:$F$26,$F$28:$F$33,$F$35:$F$36,$F$41))</f>
        <v>-533.82179022363027</v>
      </c>
      <c r="PND88" s="294">
        <f>(PND$87*$B101+SUM($F$8:$F$10)-((PND$87*$B101+SUM($F$8:$F$10))/$F$11*$F$40)-($F$27*PND$87/$D$7)-SUM($F$14:$F$26,$F$28:$F$33,$F$35:$F$36,$F$41))</f>
        <v>-533.82179022363027</v>
      </c>
      <c r="PNE88" s="294">
        <f>(PNE$87*$B101+SUM($F$8:$F$10)-((PNE$87*$B101+SUM($F$8:$F$10))/$F$11*$F$40)-($F$27*PNE$87/$D$7)-SUM($F$14:$F$26,$F$28:$F$33,$F$35:$F$36,$F$41))</f>
        <v>-533.82179022363027</v>
      </c>
      <c r="PNF88" s="294">
        <f>(PNF$87*$B101+SUM($F$8:$F$10)-((PNF$87*$B101+SUM($F$8:$F$10))/$F$11*$F$40)-($F$27*PNF$87/$D$7)-SUM($F$14:$F$26,$F$28:$F$33,$F$35:$F$36,$F$41))</f>
        <v>-533.82179022363027</v>
      </c>
      <c r="PNG88" s="294">
        <f>(PNG$87*$B101+SUM($F$8:$F$10)-((PNG$87*$B101+SUM($F$8:$F$10))/$F$11*$F$40)-($F$27*PNG$87/$D$7)-SUM($F$14:$F$26,$F$28:$F$33,$F$35:$F$36,$F$41))</f>
        <v>-533.82179022363027</v>
      </c>
      <c r="PNH88" s="294">
        <f>(PNH$87*$B101+SUM($F$8:$F$10)-((PNH$87*$B101+SUM($F$8:$F$10))/$F$11*$F$40)-($F$27*PNH$87/$D$7)-SUM($F$14:$F$26,$F$28:$F$33,$F$35:$F$36,$F$41))</f>
        <v>-533.82179022363027</v>
      </c>
      <c r="PNI88" s="294">
        <f>(PNI$87*$B101+SUM($F$8:$F$10)-((PNI$87*$B101+SUM($F$8:$F$10))/$F$11*$F$40)-($F$27*PNI$87/$D$7)-SUM($F$14:$F$26,$F$28:$F$33,$F$35:$F$36,$F$41))</f>
        <v>-533.82179022363027</v>
      </c>
      <c r="PNJ88" s="294">
        <f>(PNJ$87*$B101+SUM($F$8:$F$10)-((PNJ$87*$B101+SUM($F$8:$F$10))/$F$11*$F$40)-($F$27*PNJ$87/$D$7)-SUM($F$14:$F$26,$F$28:$F$33,$F$35:$F$36,$F$41))</f>
        <v>-533.82179022363027</v>
      </c>
      <c r="PNK88" s="294">
        <f>(PNK$87*$B101+SUM($F$8:$F$10)-((PNK$87*$B101+SUM($F$8:$F$10))/$F$11*$F$40)-($F$27*PNK$87/$D$7)-SUM($F$14:$F$26,$F$28:$F$33,$F$35:$F$36,$F$41))</f>
        <v>-533.82179022363027</v>
      </c>
      <c r="PNL88" s="294">
        <f>(PNL$87*$B101+SUM($F$8:$F$10)-((PNL$87*$B101+SUM($F$8:$F$10))/$F$11*$F$40)-($F$27*PNL$87/$D$7)-SUM($F$14:$F$26,$F$28:$F$33,$F$35:$F$36,$F$41))</f>
        <v>-533.82179022363027</v>
      </c>
      <c r="PNM88" s="294">
        <f>(PNM$87*$B101+SUM($F$8:$F$10)-((PNM$87*$B101+SUM($F$8:$F$10))/$F$11*$F$40)-($F$27*PNM$87/$D$7)-SUM($F$14:$F$26,$F$28:$F$33,$F$35:$F$36,$F$41))</f>
        <v>-533.82179022363027</v>
      </c>
      <c r="PNN88" s="294">
        <f>(PNN$87*$B101+SUM($F$8:$F$10)-((PNN$87*$B101+SUM($F$8:$F$10))/$F$11*$F$40)-($F$27*PNN$87/$D$7)-SUM($F$14:$F$26,$F$28:$F$33,$F$35:$F$36,$F$41))</f>
        <v>-533.82179022363027</v>
      </c>
      <c r="PNO88" s="294">
        <f>(PNO$87*$B101+SUM($F$8:$F$10)-((PNO$87*$B101+SUM($F$8:$F$10))/$F$11*$F$40)-($F$27*PNO$87/$D$7)-SUM($F$14:$F$26,$F$28:$F$33,$F$35:$F$36,$F$41))</f>
        <v>-533.82179022363027</v>
      </c>
      <c r="PNP88" s="294">
        <f>(PNP$87*$B101+SUM($F$8:$F$10)-((PNP$87*$B101+SUM($F$8:$F$10))/$F$11*$F$40)-($F$27*PNP$87/$D$7)-SUM($F$14:$F$26,$F$28:$F$33,$F$35:$F$36,$F$41))</f>
        <v>-533.82179022363027</v>
      </c>
      <c r="PNQ88" s="294">
        <f>(PNQ$87*$B101+SUM($F$8:$F$10)-((PNQ$87*$B101+SUM($F$8:$F$10))/$F$11*$F$40)-($F$27*PNQ$87/$D$7)-SUM($F$14:$F$26,$F$28:$F$33,$F$35:$F$36,$F$41))</f>
        <v>-533.82179022363027</v>
      </c>
      <c r="PNR88" s="294">
        <f>(PNR$87*$B101+SUM($F$8:$F$10)-((PNR$87*$B101+SUM($F$8:$F$10))/$F$11*$F$40)-($F$27*PNR$87/$D$7)-SUM($F$14:$F$26,$F$28:$F$33,$F$35:$F$36,$F$41))</f>
        <v>-533.82179022363027</v>
      </c>
      <c r="PNS88" s="294">
        <f>(PNS$87*$B101+SUM($F$8:$F$10)-((PNS$87*$B101+SUM($F$8:$F$10))/$F$11*$F$40)-($F$27*PNS$87/$D$7)-SUM($F$14:$F$26,$F$28:$F$33,$F$35:$F$36,$F$41))</f>
        <v>-533.82179022363027</v>
      </c>
      <c r="PNT88" s="294">
        <f>(PNT$87*$B101+SUM($F$8:$F$10)-((PNT$87*$B101+SUM($F$8:$F$10))/$F$11*$F$40)-($F$27*PNT$87/$D$7)-SUM($F$14:$F$26,$F$28:$F$33,$F$35:$F$36,$F$41))</f>
        <v>-533.82179022363027</v>
      </c>
      <c r="PNU88" s="294">
        <f>(PNU$87*$B101+SUM($F$8:$F$10)-((PNU$87*$B101+SUM($F$8:$F$10))/$F$11*$F$40)-($F$27*PNU$87/$D$7)-SUM($F$14:$F$26,$F$28:$F$33,$F$35:$F$36,$F$41))</f>
        <v>-533.82179022363027</v>
      </c>
      <c r="PNV88" s="294">
        <f>(PNV$87*$B101+SUM($F$8:$F$10)-((PNV$87*$B101+SUM($F$8:$F$10))/$F$11*$F$40)-($F$27*PNV$87/$D$7)-SUM($F$14:$F$26,$F$28:$F$33,$F$35:$F$36,$F$41))</f>
        <v>-533.82179022363027</v>
      </c>
      <c r="PNW88" s="294">
        <f>(PNW$87*$B101+SUM($F$8:$F$10)-((PNW$87*$B101+SUM($F$8:$F$10))/$F$11*$F$40)-($F$27*PNW$87/$D$7)-SUM($F$14:$F$26,$F$28:$F$33,$F$35:$F$36,$F$41))</f>
        <v>-533.82179022363027</v>
      </c>
      <c r="PNX88" s="294">
        <f>(PNX$87*$B101+SUM($F$8:$F$10)-((PNX$87*$B101+SUM($F$8:$F$10))/$F$11*$F$40)-($F$27*PNX$87/$D$7)-SUM($F$14:$F$26,$F$28:$F$33,$F$35:$F$36,$F$41))</f>
        <v>-533.82179022363027</v>
      </c>
      <c r="PNY88" s="294">
        <f>(PNY$87*$B101+SUM($F$8:$F$10)-((PNY$87*$B101+SUM($F$8:$F$10))/$F$11*$F$40)-($F$27*PNY$87/$D$7)-SUM($F$14:$F$26,$F$28:$F$33,$F$35:$F$36,$F$41))</f>
        <v>-533.82179022363027</v>
      </c>
      <c r="PNZ88" s="294">
        <f>(PNZ$87*$B101+SUM($F$8:$F$10)-((PNZ$87*$B101+SUM($F$8:$F$10))/$F$11*$F$40)-($F$27*PNZ$87/$D$7)-SUM($F$14:$F$26,$F$28:$F$33,$F$35:$F$36,$F$41))</f>
        <v>-533.82179022363027</v>
      </c>
      <c r="POA88" s="294">
        <f>(POA$87*$B101+SUM($F$8:$F$10)-((POA$87*$B101+SUM($F$8:$F$10))/$F$11*$F$40)-($F$27*POA$87/$D$7)-SUM($F$14:$F$26,$F$28:$F$33,$F$35:$F$36,$F$41))</f>
        <v>-533.82179022363027</v>
      </c>
      <c r="POB88" s="294">
        <f>(POB$87*$B101+SUM($F$8:$F$10)-((POB$87*$B101+SUM($F$8:$F$10))/$F$11*$F$40)-($F$27*POB$87/$D$7)-SUM($F$14:$F$26,$F$28:$F$33,$F$35:$F$36,$F$41))</f>
        <v>-533.82179022363027</v>
      </c>
      <c r="POC88" s="294">
        <f>(POC$87*$B101+SUM($F$8:$F$10)-((POC$87*$B101+SUM($F$8:$F$10))/$F$11*$F$40)-($F$27*POC$87/$D$7)-SUM($F$14:$F$26,$F$28:$F$33,$F$35:$F$36,$F$41))</f>
        <v>-533.82179022363027</v>
      </c>
      <c r="POD88" s="294">
        <f>(POD$87*$B101+SUM($F$8:$F$10)-((POD$87*$B101+SUM($F$8:$F$10))/$F$11*$F$40)-($F$27*POD$87/$D$7)-SUM($F$14:$F$26,$F$28:$F$33,$F$35:$F$36,$F$41))</f>
        <v>-533.82179022363027</v>
      </c>
      <c r="POE88" s="294">
        <f>(POE$87*$B101+SUM($F$8:$F$10)-((POE$87*$B101+SUM($F$8:$F$10))/$F$11*$F$40)-($F$27*POE$87/$D$7)-SUM($F$14:$F$26,$F$28:$F$33,$F$35:$F$36,$F$41))</f>
        <v>-533.82179022363027</v>
      </c>
      <c r="POF88" s="294">
        <f>(POF$87*$B101+SUM($F$8:$F$10)-((POF$87*$B101+SUM($F$8:$F$10))/$F$11*$F$40)-($F$27*POF$87/$D$7)-SUM($F$14:$F$26,$F$28:$F$33,$F$35:$F$36,$F$41))</f>
        <v>-533.82179022363027</v>
      </c>
      <c r="POG88" s="294">
        <f>(POG$87*$B101+SUM($F$8:$F$10)-((POG$87*$B101+SUM($F$8:$F$10))/$F$11*$F$40)-($F$27*POG$87/$D$7)-SUM($F$14:$F$26,$F$28:$F$33,$F$35:$F$36,$F$41))</f>
        <v>-533.82179022363027</v>
      </c>
      <c r="POH88" s="294">
        <f>(POH$87*$B101+SUM($F$8:$F$10)-((POH$87*$B101+SUM($F$8:$F$10))/$F$11*$F$40)-($F$27*POH$87/$D$7)-SUM($F$14:$F$26,$F$28:$F$33,$F$35:$F$36,$F$41))</f>
        <v>-533.82179022363027</v>
      </c>
      <c r="POI88" s="294">
        <f>(POI$87*$B101+SUM($F$8:$F$10)-((POI$87*$B101+SUM($F$8:$F$10))/$F$11*$F$40)-($F$27*POI$87/$D$7)-SUM($F$14:$F$26,$F$28:$F$33,$F$35:$F$36,$F$41))</f>
        <v>-533.82179022363027</v>
      </c>
      <c r="POJ88" s="294">
        <f>(POJ$87*$B101+SUM($F$8:$F$10)-((POJ$87*$B101+SUM($F$8:$F$10))/$F$11*$F$40)-($F$27*POJ$87/$D$7)-SUM($F$14:$F$26,$F$28:$F$33,$F$35:$F$36,$F$41))</f>
        <v>-533.82179022363027</v>
      </c>
      <c r="POK88" s="294">
        <f>(POK$87*$B101+SUM($F$8:$F$10)-((POK$87*$B101+SUM($F$8:$F$10))/$F$11*$F$40)-($F$27*POK$87/$D$7)-SUM($F$14:$F$26,$F$28:$F$33,$F$35:$F$36,$F$41))</f>
        <v>-533.82179022363027</v>
      </c>
      <c r="POL88" s="294">
        <f>(POL$87*$B101+SUM($F$8:$F$10)-((POL$87*$B101+SUM($F$8:$F$10))/$F$11*$F$40)-($F$27*POL$87/$D$7)-SUM($F$14:$F$26,$F$28:$F$33,$F$35:$F$36,$F$41))</f>
        <v>-533.82179022363027</v>
      </c>
      <c r="POM88" s="294">
        <f>(POM$87*$B101+SUM($F$8:$F$10)-((POM$87*$B101+SUM($F$8:$F$10))/$F$11*$F$40)-($F$27*POM$87/$D$7)-SUM($F$14:$F$26,$F$28:$F$33,$F$35:$F$36,$F$41))</f>
        <v>-533.82179022363027</v>
      </c>
      <c r="PON88" s="294">
        <f>(PON$87*$B101+SUM($F$8:$F$10)-((PON$87*$B101+SUM($F$8:$F$10))/$F$11*$F$40)-($F$27*PON$87/$D$7)-SUM($F$14:$F$26,$F$28:$F$33,$F$35:$F$36,$F$41))</f>
        <v>-533.82179022363027</v>
      </c>
      <c r="POO88" s="294">
        <f>(POO$87*$B101+SUM($F$8:$F$10)-((POO$87*$B101+SUM($F$8:$F$10))/$F$11*$F$40)-($F$27*POO$87/$D$7)-SUM($F$14:$F$26,$F$28:$F$33,$F$35:$F$36,$F$41))</f>
        <v>-533.82179022363027</v>
      </c>
      <c r="POP88" s="294">
        <f>(POP$87*$B101+SUM($F$8:$F$10)-((POP$87*$B101+SUM($F$8:$F$10))/$F$11*$F$40)-($F$27*POP$87/$D$7)-SUM($F$14:$F$26,$F$28:$F$33,$F$35:$F$36,$F$41))</f>
        <v>-533.82179022363027</v>
      </c>
      <c r="POQ88" s="294">
        <f>(POQ$87*$B101+SUM($F$8:$F$10)-((POQ$87*$B101+SUM($F$8:$F$10))/$F$11*$F$40)-($F$27*POQ$87/$D$7)-SUM($F$14:$F$26,$F$28:$F$33,$F$35:$F$36,$F$41))</f>
        <v>-533.82179022363027</v>
      </c>
      <c r="POR88" s="294">
        <f>(POR$87*$B101+SUM($F$8:$F$10)-((POR$87*$B101+SUM($F$8:$F$10))/$F$11*$F$40)-($F$27*POR$87/$D$7)-SUM($F$14:$F$26,$F$28:$F$33,$F$35:$F$36,$F$41))</f>
        <v>-533.82179022363027</v>
      </c>
      <c r="POS88" s="294">
        <f>(POS$87*$B101+SUM($F$8:$F$10)-((POS$87*$B101+SUM($F$8:$F$10))/$F$11*$F$40)-($F$27*POS$87/$D$7)-SUM($F$14:$F$26,$F$28:$F$33,$F$35:$F$36,$F$41))</f>
        <v>-533.82179022363027</v>
      </c>
      <c r="POT88" s="294">
        <f>(POT$87*$B101+SUM($F$8:$F$10)-((POT$87*$B101+SUM($F$8:$F$10))/$F$11*$F$40)-($F$27*POT$87/$D$7)-SUM($F$14:$F$26,$F$28:$F$33,$F$35:$F$36,$F$41))</f>
        <v>-533.82179022363027</v>
      </c>
      <c r="POU88" s="294">
        <f>(POU$87*$B101+SUM($F$8:$F$10)-((POU$87*$B101+SUM($F$8:$F$10))/$F$11*$F$40)-($F$27*POU$87/$D$7)-SUM($F$14:$F$26,$F$28:$F$33,$F$35:$F$36,$F$41))</f>
        <v>-533.82179022363027</v>
      </c>
      <c r="POV88" s="294">
        <f>(POV$87*$B101+SUM($F$8:$F$10)-((POV$87*$B101+SUM($F$8:$F$10))/$F$11*$F$40)-($F$27*POV$87/$D$7)-SUM($F$14:$F$26,$F$28:$F$33,$F$35:$F$36,$F$41))</f>
        <v>-533.82179022363027</v>
      </c>
      <c r="POW88" s="294">
        <f>(POW$87*$B101+SUM($F$8:$F$10)-((POW$87*$B101+SUM($F$8:$F$10))/$F$11*$F$40)-($F$27*POW$87/$D$7)-SUM($F$14:$F$26,$F$28:$F$33,$F$35:$F$36,$F$41))</f>
        <v>-533.82179022363027</v>
      </c>
      <c r="POX88" s="294">
        <f>(POX$87*$B101+SUM($F$8:$F$10)-((POX$87*$B101+SUM($F$8:$F$10))/$F$11*$F$40)-($F$27*POX$87/$D$7)-SUM($F$14:$F$26,$F$28:$F$33,$F$35:$F$36,$F$41))</f>
        <v>-533.82179022363027</v>
      </c>
      <c r="POY88" s="294">
        <f>(POY$87*$B101+SUM($F$8:$F$10)-((POY$87*$B101+SUM($F$8:$F$10))/$F$11*$F$40)-($F$27*POY$87/$D$7)-SUM($F$14:$F$26,$F$28:$F$33,$F$35:$F$36,$F$41))</f>
        <v>-533.82179022363027</v>
      </c>
      <c r="POZ88" s="294">
        <f>(POZ$87*$B101+SUM($F$8:$F$10)-((POZ$87*$B101+SUM($F$8:$F$10))/$F$11*$F$40)-($F$27*POZ$87/$D$7)-SUM($F$14:$F$26,$F$28:$F$33,$F$35:$F$36,$F$41))</f>
        <v>-533.82179022363027</v>
      </c>
      <c r="PPA88" s="294">
        <f>(PPA$87*$B101+SUM($F$8:$F$10)-((PPA$87*$B101+SUM($F$8:$F$10))/$F$11*$F$40)-($F$27*PPA$87/$D$7)-SUM($F$14:$F$26,$F$28:$F$33,$F$35:$F$36,$F$41))</f>
        <v>-533.82179022363027</v>
      </c>
      <c r="PPB88" s="294">
        <f>(PPB$87*$B101+SUM($F$8:$F$10)-((PPB$87*$B101+SUM($F$8:$F$10))/$F$11*$F$40)-($F$27*PPB$87/$D$7)-SUM($F$14:$F$26,$F$28:$F$33,$F$35:$F$36,$F$41))</f>
        <v>-533.82179022363027</v>
      </c>
      <c r="PPC88" s="294">
        <f>(PPC$87*$B101+SUM($F$8:$F$10)-((PPC$87*$B101+SUM($F$8:$F$10))/$F$11*$F$40)-($F$27*PPC$87/$D$7)-SUM($F$14:$F$26,$F$28:$F$33,$F$35:$F$36,$F$41))</f>
        <v>-533.82179022363027</v>
      </c>
      <c r="PPD88" s="294">
        <f>(PPD$87*$B101+SUM($F$8:$F$10)-((PPD$87*$B101+SUM($F$8:$F$10))/$F$11*$F$40)-($F$27*PPD$87/$D$7)-SUM($F$14:$F$26,$F$28:$F$33,$F$35:$F$36,$F$41))</f>
        <v>-533.82179022363027</v>
      </c>
      <c r="PPE88" s="294">
        <f>(PPE$87*$B101+SUM($F$8:$F$10)-((PPE$87*$B101+SUM($F$8:$F$10))/$F$11*$F$40)-($F$27*PPE$87/$D$7)-SUM($F$14:$F$26,$F$28:$F$33,$F$35:$F$36,$F$41))</f>
        <v>-533.82179022363027</v>
      </c>
      <c r="PPF88" s="294">
        <f>(PPF$87*$B101+SUM($F$8:$F$10)-((PPF$87*$B101+SUM($F$8:$F$10))/$F$11*$F$40)-($F$27*PPF$87/$D$7)-SUM($F$14:$F$26,$F$28:$F$33,$F$35:$F$36,$F$41))</f>
        <v>-533.82179022363027</v>
      </c>
      <c r="PPG88" s="294">
        <f>(PPG$87*$B101+SUM($F$8:$F$10)-((PPG$87*$B101+SUM($F$8:$F$10))/$F$11*$F$40)-($F$27*PPG$87/$D$7)-SUM($F$14:$F$26,$F$28:$F$33,$F$35:$F$36,$F$41))</f>
        <v>-533.82179022363027</v>
      </c>
      <c r="PPH88" s="294">
        <f>(PPH$87*$B101+SUM($F$8:$F$10)-((PPH$87*$B101+SUM($F$8:$F$10))/$F$11*$F$40)-($F$27*PPH$87/$D$7)-SUM($F$14:$F$26,$F$28:$F$33,$F$35:$F$36,$F$41))</f>
        <v>-533.82179022363027</v>
      </c>
      <c r="PPI88" s="294">
        <f>(PPI$87*$B101+SUM($F$8:$F$10)-((PPI$87*$B101+SUM($F$8:$F$10))/$F$11*$F$40)-($F$27*PPI$87/$D$7)-SUM($F$14:$F$26,$F$28:$F$33,$F$35:$F$36,$F$41))</f>
        <v>-533.82179022363027</v>
      </c>
      <c r="PPJ88" s="294">
        <f>(PPJ$87*$B101+SUM($F$8:$F$10)-((PPJ$87*$B101+SUM($F$8:$F$10))/$F$11*$F$40)-($F$27*PPJ$87/$D$7)-SUM($F$14:$F$26,$F$28:$F$33,$F$35:$F$36,$F$41))</f>
        <v>-533.82179022363027</v>
      </c>
      <c r="PPK88" s="294">
        <f>(PPK$87*$B101+SUM($F$8:$F$10)-((PPK$87*$B101+SUM($F$8:$F$10))/$F$11*$F$40)-($F$27*PPK$87/$D$7)-SUM($F$14:$F$26,$F$28:$F$33,$F$35:$F$36,$F$41))</f>
        <v>-533.82179022363027</v>
      </c>
      <c r="PPL88" s="294">
        <f>(PPL$87*$B101+SUM($F$8:$F$10)-((PPL$87*$B101+SUM($F$8:$F$10))/$F$11*$F$40)-($F$27*PPL$87/$D$7)-SUM($F$14:$F$26,$F$28:$F$33,$F$35:$F$36,$F$41))</f>
        <v>-533.82179022363027</v>
      </c>
      <c r="PPM88" s="294">
        <f>(PPM$87*$B101+SUM($F$8:$F$10)-((PPM$87*$B101+SUM($F$8:$F$10))/$F$11*$F$40)-($F$27*PPM$87/$D$7)-SUM($F$14:$F$26,$F$28:$F$33,$F$35:$F$36,$F$41))</f>
        <v>-533.82179022363027</v>
      </c>
      <c r="PPN88" s="294">
        <f>(PPN$87*$B101+SUM($F$8:$F$10)-((PPN$87*$B101+SUM($F$8:$F$10))/$F$11*$F$40)-($F$27*PPN$87/$D$7)-SUM($F$14:$F$26,$F$28:$F$33,$F$35:$F$36,$F$41))</f>
        <v>-533.82179022363027</v>
      </c>
      <c r="PPO88" s="294">
        <f>(PPO$87*$B101+SUM($F$8:$F$10)-((PPO$87*$B101+SUM($F$8:$F$10))/$F$11*$F$40)-($F$27*PPO$87/$D$7)-SUM($F$14:$F$26,$F$28:$F$33,$F$35:$F$36,$F$41))</f>
        <v>-533.82179022363027</v>
      </c>
      <c r="PPP88" s="294">
        <f>(PPP$87*$B101+SUM($F$8:$F$10)-((PPP$87*$B101+SUM($F$8:$F$10))/$F$11*$F$40)-($F$27*PPP$87/$D$7)-SUM($F$14:$F$26,$F$28:$F$33,$F$35:$F$36,$F$41))</f>
        <v>-533.82179022363027</v>
      </c>
      <c r="PPQ88" s="294">
        <f>(PPQ$87*$B101+SUM($F$8:$F$10)-((PPQ$87*$B101+SUM($F$8:$F$10))/$F$11*$F$40)-($F$27*PPQ$87/$D$7)-SUM($F$14:$F$26,$F$28:$F$33,$F$35:$F$36,$F$41))</f>
        <v>-533.82179022363027</v>
      </c>
      <c r="PPR88" s="294">
        <f>(PPR$87*$B101+SUM($F$8:$F$10)-((PPR$87*$B101+SUM($F$8:$F$10))/$F$11*$F$40)-($F$27*PPR$87/$D$7)-SUM($F$14:$F$26,$F$28:$F$33,$F$35:$F$36,$F$41))</f>
        <v>-533.82179022363027</v>
      </c>
      <c r="PPS88" s="294">
        <f>(PPS$87*$B101+SUM($F$8:$F$10)-((PPS$87*$B101+SUM($F$8:$F$10))/$F$11*$F$40)-($F$27*PPS$87/$D$7)-SUM($F$14:$F$26,$F$28:$F$33,$F$35:$F$36,$F$41))</f>
        <v>-533.82179022363027</v>
      </c>
      <c r="PPT88" s="294">
        <f>(PPT$87*$B101+SUM($F$8:$F$10)-((PPT$87*$B101+SUM($F$8:$F$10))/$F$11*$F$40)-($F$27*PPT$87/$D$7)-SUM($F$14:$F$26,$F$28:$F$33,$F$35:$F$36,$F$41))</f>
        <v>-533.82179022363027</v>
      </c>
      <c r="PPU88" s="294">
        <f>(PPU$87*$B101+SUM($F$8:$F$10)-((PPU$87*$B101+SUM($F$8:$F$10))/$F$11*$F$40)-($F$27*PPU$87/$D$7)-SUM($F$14:$F$26,$F$28:$F$33,$F$35:$F$36,$F$41))</f>
        <v>-533.82179022363027</v>
      </c>
      <c r="PPV88" s="294">
        <f>(PPV$87*$B101+SUM($F$8:$F$10)-((PPV$87*$B101+SUM($F$8:$F$10))/$F$11*$F$40)-($F$27*PPV$87/$D$7)-SUM($F$14:$F$26,$F$28:$F$33,$F$35:$F$36,$F$41))</f>
        <v>-533.82179022363027</v>
      </c>
      <c r="PPW88" s="294">
        <f>(PPW$87*$B101+SUM($F$8:$F$10)-((PPW$87*$B101+SUM($F$8:$F$10))/$F$11*$F$40)-($F$27*PPW$87/$D$7)-SUM($F$14:$F$26,$F$28:$F$33,$F$35:$F$36,$F$41))</f>
        <v>-533.82179022363027</v>
      </c>
      <c r="PPX88" s="294">
        <f>(PPX$87*$B101+SUM($F$8:$F$10)-((PPX$87*$B101+SUM($F$8:$F$10))/$F$11*$F$40)-($F$27*PPX$87/$D$7)-SUM($F$14:$F$26,$F$28:$F$33,$F$35:$F$36,$F$41))</f>
        <v>-533.82179022363027</v>
      </c>
      <c r="PPY88" s="294">
        <f>(PPY$87*$B101+SUM($F$8:$F$10)-((PPY$87*$B101+SUM($F$8:$F$10))/$F$11*$F$40)-($F$27*PPY$87/$D$7)-SUM($F$14:$F$26,$F$28:$F$33,$F$35:$F$36,$F$41))</f>
        <v>-533.82179022363027</v>
      </c>
      <c r="PPZ88" s="294">
        <f>(PPZ$87*$B101+SUM($F$8:$F$10)-((PPZ$87*$B101+SUM($F$8:$F$10))/$F$11*$F$40)-($F$27*PPZ$87/$D$7)-SUM($F$14:$F$26,$F$28:$F$33,$F$35:$F$36,$F$41))</f>
        <v>-533.82179022363027</v>
      </c>
      <c r="PQA88" s="294">
        <f>(PQA$87*$B101+SUM($F$8:$F$10)-((PQA$87*$B101+SUM($F$8:$F$10))/$F$11*$F$40)-($F$27*PQA$87/$D$7)-SUM($F$14:$F$26,$F$28:$F$33,$F$35:$F$36,$F$41))</f>
        <v>-533.82179022363027</v>
      </c>
      <c r="PQB88" s="294">
        <f>(PQB$87*$B101+SUM($F$8:$F$10)-((PQB$87*$B101+SUM($F$8:$F$10))/$F$11*$F$40)-($F$27*PQB$87/$D$7)-SUM($F$14:$F$26,$F$28:$F$33,$F$35:$F$36,$F$41))</f>
        <v>-533.82179022363027</v>
      </c>
      <c r="PQC88" s="294">
        <f>(PQC$87*$B101+SUM($F$8:$F$10)-((PQC$87*$B101+SUM($F$8:$F$10))/$F$11*$F$40)-($F$27*PQC$87/$D$7)-SUM($F$14:$F$26,$F$28:$F$33,$F$35:$F$36,$F$41))</f>
        <v>-533.82179022363027</v>
      </c>
      <c r="PQD88" s="294">
        <f>(PQD$87*$B101+SUM($F$8:$F$10)-((PQD$87*$B101+SUM($F$8:$F$10))/$F$11*$F$40)-($F$27*PQD$87/$D$7)-SUM($F$14:$F$26,$F$28:$F$33,$F$35:$F$36,$F$41))</f>
        <v>-533.82179022363027</v>
      </c>
      <c r="PQE88" s="294">
        <f>(PQE$87*$B101+SUM($F$8:$F$10)-((PQE$87*$B101+SUM($F$8:$F$10))/$F$11*$F$40)-($F$27*PQE$87/$D$7)-SUM($F$14:$F$26,$F$28:$F$33,$F$35:$F$36,$F$41))</f>
        <v>-533.82179022363027</v>
      </c>
      <c r="PQF88" s="294">
        <f>(PQF$87*$B101+SUM($F$8:$F$10)-((PQF$87*$B101+SUM($F$8:$F$10))/$F$11*$F$40)-($F$27*PQF$87/$D$7)-SUM($F$14:$F$26,$F$28:$F$33,$F$35:$F$36,$F$41))</f>
        <v>-533.82179022363027</v>
      </c>
      <c r="PQG88" s="294">
        <f>(PQG$87*$B101+SUM($F$8:$F$10)-((PQG$87*$B101+SUM($F$8:$F$10))/$F$11*$F$40)-($F$27*PQG$87/$D$7)-SUM($F$14:$F$26,$F$28:$F$33,$F$35:$F$36,$F$41))</f>
        <v>-533.82179022363027</v>
      </c>
      <c r="PQH88" s="294">
        <f>(PQH$87*$B101+SUM($F$8:$F$10)-((PQH$87*$B101+SUM($F$8:$F$10))/$F$11*$F$40)-($F$27*PQH$87/$D$7)-SUM($F$14:$F$26,$F$28:$F$33,$F$35:$F$36,$F$41))</f>
        <v>-533.82179022363027</v>
      </c>
      <c r="PQI88" s="294">
        <f>(PQI$87*$B101+SUM($F$8:$F$10)-((PQI$87*$B101+SUM($F$8:$F$10))/$F$11*$F$40)-($F$27*PQI$87/$D$7)-SUM($F$14:$F$26,$F$28:$F$33,$F$35:$F$36,$F$41))</f>
        <v>-533.82179022363027</v>
      </c>
      <c r="PQJ88" s="294">
        <f>(PQJ$87*$B101+SUM($F$8:$F$10)-((PQJ$87*$B101+SUM($F$8:$F$10))/$F$11*$F$40)-($F$27*PQJ$87/$D$7)-SUM($F$14:$F$26,$F$28:$F$33,$F$35:$F$36,$F$41))</f>
        <v>-533.82179022363027</v>
      </c>
      <c r="PQK88" s="294">
        <f>(PQK$87*$B101+SUM($F$8:$F$10)-((PQK$87*$B101+SUM($F$8:$F$10))/$F$11*$F$40)-($F$27*PQK$87/$D$7)-SUM($F$14:$F$26,$F$28:$F$33,$F$35:$F$36,$F$41))</f>
        <v>-533.82179022363027</v>
      </c>
      <c r="PQL88" s="294">
        <f>(PQL$87*$B101+SUM($F$8:$F$10)-((PQL$87*$B101+SUM($F$8:$F$10))/$F$11*$F$40)-($F$27*PQL$87/$D$7)-SUM($F$14:$F$26,$F$28:$F$33,$F$35:$F$36,$F$41))</f>
        <v>-533.82179022363027</v>
      </c>
      <c r="PQM88" s="294">
        <f>(PQM$87*$B101+SUM($F$8:$F$10)-((PQM$87*$B101+SUM($F$8:$F$10))/$F$11*$F$40)-($F$27*PQM$87/$D$7)-SUM($F$14:$F$26,$F$28:$F$33,$F$35:$F$36,$F$41))</f>
        <v>-533.82179022363027</v>
      </c>
      <c r="PQN88" s="294">
        <f>(PQN$87*$B101+SUM($F$8:$F$10)-((PQN$87*$B101+SUM($F$8:$F$10))/$F$11*$F$40)-($F$27*PQN$87/$D$7)-SUM($F$14:$F$26,$F$28:$F$33,$F$35:$F$36,$F$41))</f>
        <v>-533.82179022363027</v>
      </c>
      <c r="PQO88" s="294">
        <f>(PQO$87*$B101+SUM($F$8:$F$10)-((PQO$87*$B101+SUM($F$8:$F$10))/$F$11*$F$40)-($F$27*PQO$87/$D$7)-SUM($F$14:$F$26,$F$28:$F$33,$F$35:$F$36,$F$41))</f>
        <v>-533.82179022363027</v>
      </c>
      <c r="PQP88" s="294">
        <f>(PQP$87*$B101+SUM($F$8:$F$10)-((PQP$87*$B101+SUM($F$8:$F$10))/$F$11*$F$40)-($F$27*PQP$87/$D$7)-SUM($F$14:$F$26,$F$28:$F$33,$F$35:$F$36,$F$41))</f>
        <v>-533.82179022363027</v>
      </c>
      <c r="PQQ88" s="294">
        <f>(PQQ$87*$B101+SUM($F$8:$F$10)-((PQQ$87*$B101+SUM($F$8:$F$10))/$F$11*$F$40)-($F$27*PQQ$87/$D$7)-SUM($F$14:$F$26,$F$28:$F$33,$F$35:$F$36,$F$41))</f>
        <v>-533.82179022363027</v>
      </c>
      <c r="PQR88" s="294">
        <f>(PQR$87*$B101+SUM($F$8:$F$10)-((PQR$87*$B101+SUM($F$8:$F$10))/$F$11*$F$40)-($F$27*PQR$87/$D$7)-SUM($F$14:$F$26,$F$28:$F$33,$F$35:$F$36,$F$41))</f>
        <v>-533.82179022363027</v>
      </c>
      <c r="PQS88" s="294">
        <f>(PQS$87*$B101+SUM($F$8:$F$10)-((PQS$87*$B101+SUM($F$8:$F$10))/$F$11*$F$40)-($F$27*PQS$87/$D$7)-SUM($F$14:$F$26,$F$28:$F$33,$F$35:$F$36,$F$41))</f>
        <v>-533.82179022363027</v>
      </c>
      <c r="PQT88" s="294">
        <f>(PQT$87*$B101+SUM($F$8:$F$10)-((PQT$87*$B101+SUM($F$8:$F$10))/$F$11*$F$40)-($F$27*PQT$87/$D$7)-SUM($F$14:$F$26,$F$28:$F$33,$F$35:$F$36,$F$41))</f>
        <v>-533.82179022363027</v>
      </c>
      <c r="PQU88" s="294">
        <f>(PQU$87*$B101+SUM($F$8:$F$10)-((PQU$87*$B101+SUM($F$8:$F$10))/$F$11*$F$40)-($F$27*PQU$87/$D$7)-SUM($F$14:$F$26,$F$28:$F$33,$F$35:$F$36,$F$41))</f>
        <v>-533.82179022363027</v>
      </c>
      <c r="PQV88" s="294">
        <f>(PQV$87*$B101+SUM($F$8:$F$10)-((PQV$87*$B101+SUM($F$8:$F$10))/$F$11*$F$40)-($F$27*PQV$87/$D$7)-SUM($F$14:$F$26,$F$28:$F$33,$F$35:$F$36,$F$41))</f>
        <v>-533.82179022363027</v>
      </c>
      <c r="PQW88" s="294">
        <f>(PQW$87*$B101+SUM($F$8:$F$10)-((PQW$87*$B101+SUM($F$8:$F$10))/$F$11*$F$40)-($F$27*PQW$87/$D$7)-SUM($F$14:$F$26,$F$28:$F$33,$F$35:$F$36,$F$41))</f>
        <v>-533.82179022363027</v>
      </c>
      <c r="PQX88" s="294">
        <f>(PQX$87*$B101+SUM($F$8:$F$10)-((PQX$87*$B101+SUM($F$8:$F$10))/$F$11*$F$40)-($F$27*PQX$87/$D$7)-SUM($F$14:$F$26,$F$28:$F$33,$F$35:$F$36,$F$41))</f>
        <v>-533.82179022363027</v>
      </c>
      <c r="PQY88" s="294">
        <f>(PQY$87*$B101+SUM($F$8:$F$10)-((PQY$87*$B101+SUM($F$8:$F$10))/$F$11*$F$40)-($F$27*PQY$87/$D$7)-SUM($F$14:$F$26,$F$28:$F$33,$F$35:$F$36,$F$41))</f>
        <v>-533.82179022363027</v>
      </c>
      <c r="PQZ88" s="294">
        <f>(PQZ$87*$B101+SUM($F$8:$F$10)-((PQZ$87*$B101+SUM($F$8:$F$10))/$F$11*$F$40)-($F$27*PQZ$87/$D$7)-SUM($F$14:$F$26,$F$28:$F$33,$F$35:$F$36,$F$41))</f>
        <v>-533.82179022363027</v>
      </c>
      <c r="PRA88" s="294">
        <f>(PRA$87*$B101+SUM($F$8:$F$10)-((PRA$87*$B101+SUM($F$8:$F$10))/$F$11*$F$40)-($F$27*PRA$87/$D$7)-SUM($F$14:$F$26,$F$28:$F$33,$F$35:$F$36,$F$41))</f>
        <v>-533.82179022363027</v>
      </c>
      <c r="PRB88" s="294">
        <f>(PRB$87*$B101+SUM($F$8:$F$10)-((PRB$87*$B101+SUM($F$8:$F$10))/$F$11*$F$40)-($F$27*PRB$87/$D$7)-SUM($F$14:$F$26,$F$28:$F$33,$F$35:$F$36,$F$41))</f>
        <v>-533.82179022363027</v>
      </c>
      <c r="PRC88" s="294">
        <f>(PRC$87*$B101+SUM($F$8:$F$10)-((PRC$87*$B101+SUM($F$8:$F$10))/$F$11*$F$40)-($F$27*PRC$87/$D$7)-SUM($F$14:$F$26,$F$28:$F$33,$F$35:$F$36,$F$41))</f>
        <v>-533.82179022363027</v>
      </c>
      <c r="PRD88" s="294">
        <f>(PRD$87*$B101+SUM($F$8:$F$10)-((PRD$87*$B101+SUM($F$8:$F$10))/$F$11*$F$40)-($F$27*PRD$87/$D$7)-SUM($F$14:$F$26,$F$28:$F$33,$F$35:$F$36,$F$41))</f>
        <v>-533.82179022363027</v>
      </c>
      <c r="PRE88" s="294">
        <f>(PRE$87*$B101+SUM($F$8:$F$10)-((PRE$87*$B101+SUM($F$8:$F$10))/$F$11*$F$40)-($F$27*PRE$87/$D$7)-SUM($F$14:$F$26,$F$28:$F$33,$F$35:$F$36,$F$41))</f>
        <v>-533.82179022363027</v>
      </c>
      <c r="PRF88" s="294">
        <f>(PRF$87*$B101+SUM($F$8:$F$10)-((PRF$87*$B101+SUM($F$8:$F$10))/$F$11*$F$40)-($F$27*PRF$87/$D$7)-SUM($F$14:$F$26,$F$28:$F$33,$F$35:$F$36,$F$41))</f>
        <v>-533.82179022363027</v>
      </c>
      <c r="PRG88" s="294">
        <f>(PRG$87*$B101+SUM($F$8:$F$10)-((PRG$87*$B101+SUM($F$8:$F$10))/$F$11*$F$40)-($F$27*PRG$87/$D$7)-SUM($F$14:$F$26,$F$28:$F$33,$F$35:$F$36,$F$41))</f>
        <v>-533.82179022363027</v>
      </c>
      <c r="PRH88" s="294">
        <f>(PRH$87*$B101+SUM($F$8:$F$10)-((PRH$87*$B101+SUM($F$8:$F$10))/$F$11*$F$40)-($F$27*PRH$87/$D$7)-SUM($F$14:$F$26,$F$28:$F$33,$F$35:$F$36,$F$41))</f>
        <v>-533.82179022363027</v>
      </c>
      <c r="PRI88" s="294">
        <f>(PRI$87*$B101+SUM($F$8:$F$10)-((PRI$87*$B101+SUM($F$8:$F$10))/$F$11*$F$40)-($F$27*PRI$87/$D$7)-SUM($F$14:$F$26,$F$28:$F$33,$F$35:$F$36,$F$41))</f>
        <v>-533.82179022363027</v>
      </c>
      <c r="PRJ88" s="294">
        <f>(PRJ$87*$B101+SUM($F$8:$F$10)-((PRJ$87*$B101+SUM($F$8:$F$10))/$F$11*$F$40)-($F$27*PRJ$87/$D$7)-SUM($F$14:$F$26,$F$28:$F$33,$F$35:$F$36,$F$41))</f>
        <v>-533.82179022363027</v>
      </c>
      <c r="PRK88" s="294">
        <f>(PRK$87*$B101+SUM($F$8:$F$10)-((PRK$87*$B101+SUM($F$8:$F$10))/$F$11*$F$40)-($F$27*PRK$87/$D$7)-SUM($F$14:$F$26,$F$28:$F$33,$F$35:$F$36,$F$41))</f>
        <v>-533.82179022363027</v>
      </c>
      <c r="PRL88" s="294">
        <f>(PRL$87*$B101+SUM($F$8:$F$10)-((PRL$87*$B101+SUM($F$8:$F$10))/$F$11*$F$40)-($F$27*PRL$87/$D$7)-SUM($F$14:$F$26,$F$28:$F$33,$F$35:$F$36,$F$41))</f>
        <v>-533.82179022363027</v>
      </c>
      <c r="PRM88" s="294">
        <f>(PRM$87*$B101+SUM($F$8:$F$10)-((PRM$87*$B101+SUM($F$8:$F$10))/$F$11*$F$40)-($F$27*PRM$87/$D$7)-SUM($F$14:$F$26,$F$28:$F$33,$F$35:$F$36,$F$41))</f>
        <v>-533.82179022363027</v>
      </c>
      <c r="PRN88" s="294">
        <f>(PRN$87*$B101+SUM($F$8:$F$10)-((PRN$87*$B101+SUM($F$8:$F$10))/$F$11*$F$40)-($F$27*PRN$87/$D$7)-SUM($F$14:$F$26,$F$28:$F$33,$F$35:$F$36,$F$41))</f>
        <v>-533.82179022363027</v>
      </c>
      <c r="PRO88" s="294">
        <f>(PRO$87*$B101+SUM($F$8:$F$10)-((PRO$87*$B101+SUM($F$8:$F$10))/$F$11*$F$40)-($F$27*PRO$87/$D$7)-SUM($F$14:$F$26,$F$28:$F$33,$F$35:$F$36,$F$41))</f>
        <v>-533.82179022363027</v>
      </c>
      <c r="PRP88" s="294">
        <f>(PRP$87*$B101+SUM($F$8:$F$10)-((PRP$87*$B101+SUM($F$8:$F$10))/$F$11*$F$40)-($F$27*PRP$87/$D$7)-SUM($F$14:$F$26,$F$28:$F$33,$F$35:$F$36,$F$41))</f>
        <v>-533.82179022363027</v>
      </c>
      <c r="PRQ88" s="294">
        <f>(PRQ$87*$B101+SUM($F$8:$F$10)-((PRQ$87*$B101+SUM($F$8:$F$10))/$F$11*$F$40)-($F$27*PRQ$87/$D$7)-SUM($F$14:$F$26,$F$28:$F$33,$F$35:$F$36,$F$41))</f>
        <v>-533.82179022363027</v>
      </c>
      <c r="PRR88" s="294">
        <f>(PRR$87*$B101+SUM($F$8:$F$10)-((PRR$87*$B101+SUM($F$8:$F$10))/$F$11*$F$40)-($F$27*PRR$87/$D$7)-SUM($F$14:$F$26,$F$28:$F$33,$F$35:$F$36,$F$41))</f>
        <v>-533.82179022363027</v>
      </c>
      <c r="PRS88" s="294">
        <f>(PRS$87*$B101+SUM($F$8:$F$10)-((PRS$87*$B101+SUM($F$8:$F$10))/$F$11*$F$40)-($F$27*PRS$87/$D$7)-SUM($F$14:$F$26,$F$28:$F$33,$F$35:$F$36,$F$41))</f>
        <v>-533.82179022363027</v>
      </c>
      <c r="PRT88" s="294">
        <f>(PRT$87*$B101+SUM($F$8:$F$10)-((PRT$87*$B101+SUM($F$8:$F$10))/$F$11*$F$40)-($F$27*PRT$87/$D$7)-SUM($F$14:$F$26,$F$28:$F$33,$F$35:$F$36,$F$41))</f>
        <v>-533.82179022363027</v>
      </c>
      <c r="PRU88" s="294">
        <f>(PRU$87*$B101+SUM($F$8:$F$10)-((PRU$87*$B101+SUM($F$8:$F$10))/$F$11*$F$40)-($F$27*PRU$87/$D$7)-SUM($F$14:$F$26,$F$28:$F$33,$F$35:$F$36,$F$41))</f>
        <v>-533.82179022363027</v>
      </c>
      <c r="PRV88" s="294">
        <f>(PRV$87*$B101+SUM($F$8:$F$10)-((PRV$87*$B101+SUM($F$8:$F$10))/$F$11*$F$40)-($F$27*PRV$87/$D$7)-SUM($F$14:$F$26,$F$28:$F$33,$F$35:$F$36,$F$41))</f>
        <v>-533.82179022363027</v>
      </c>
      <c r="PRW88" s="294">
        <f>(PRW$87*$B101+SUM($F$8:$F$10)-((PRW$87*$B101+SUM($F$8:$F$10))/$F$11*$F$40)-($F$27*PRW$87/$D$7)-SUM($F$14:$F$26,$F$28:$F$33,$F$35:$F$36,$F$41))</f>
        <v>-533.82179022363027</v>
      </c>
      <c r="PRX88" s="294">
        <f>(PRX$87*$B101+SUM($F$8:$F$10)-((PRX$87*$B101+SUM($F$8:$F$10))/$F$11*$F$40)-($F$27*PRX$87/$D$7)-SUM($F$14:$F$26,$F$28:$F$33,$F$35:$F$36,$F$41))</f>
        <v>-533.82179022363027</v>
      </c>
      <c r="PRY88" s="294">
        <f>(PRY$87*$B101+SUM($F$8:$F$10)-((PRY$87*$B101+SUM($F$8:$F$10))/$F$11*$F$40)-($F$27*PRY$87/$D$7)-SUM($F$14:$F$26,$F$28:$F$33,$F$35:$F$36,$F$41))</f>
        <v>-533.82179022363027</v>
      </c>
      <c r="PRZ88" s="294">
        <f>(PRZ$87*$B101+SUM($F$8:$F$10)-((PRZ$87*$B101+SUM($F$8:$F$10))/$F$11*$F$40)-($F$27*PRZ$87/$D$7)-SUM($F$14:$F$26,$F$28:$F$33,$F$35:$F$36,$F$41))</f>
        <v>-533.82179022363027</v>
      </c>
      <c r="PSA88" s="294">
        <f>(PSA$87*$B101+SUM($F$8:$F$10)-((PSA$87*$B101+SUM($F$8:$F$10))/$F$11*$F$40)-($F$27*PSA$87/$D$7)-SUM($F$14:$F$26,$F$28:$F$33,$F$35:$F$36,$F$41))</f>
        <v>-533.82179022363027</v>
      </c>
      <c r="PSB88" s="294">
        <f>(PSB$87*$B101+SUM($F$8:$F$10)-((PSB$87*$B101+SUM($F$8:$F$10))/$F$11*$F$40)-($F$27*PSB$87/$D$7)-SUM($F$14:$F$26,$F$28:$F$33,$F$35:$F$36,$F$41))</f>
        <v>-533.82179022363027</v>
      </c>
      <c r="PSC88" s="294">
        <f>(PSC$87*$B101+SUM($F$8:$F$10)-((PSC$87*$B101+SUM($F$8:$F$10))/$F$11*$F$40)-($F$27*PSC$87/$D$7)-SUM($F$14:$F$26,$F$28:$F$33,$F$35:$F$36,$F$41))</f>
        <v>-533.82179022363027</v>
      </c>
      <c r="PSD88" s="294">
        <f>(PSD$87*$B101+SUM($F$8:$F$10)-((PSD$87*$B101+SUM($F$8:$F$10))/$F$11*$F$40)-($F$27*PSD$87/$D$7)-SUM($F$14:$F$26,$F$28:$F$33,$F$35:$F$36,$F$41))</f>
        <v>-533.82179022363027</v>
      </c>
      <c r="PSE88" s="294">
        <f>(PSE$87*$B101+SUM($F$8:$F$10)-((PSE$87*$B101+SUM($F$8:$F$10))/$F$11*$F$40)-($F$27*PSE$87/$D$7)-SUM($F$14:$F$26,$F$28:$F$33,$F$35:$F$36,$F$41))</f>
        <v>-533.82179022363027</v>
      </c>
      <c r="PSF88" s="294">
        <f>(PSF$87*$B101+SUM($F$8:$F$10)-((PSF$87*$B101+SUM($F$8:$F$10))/$F$11*$F$40)-($F$27*PSF$87/$D$7)-SUM($F$14:$F$26,$F$28:$F$33,$F$35:$F$36,$F$41))</f>
        <v>-533.82179022363027</v>
      </c>
      <c r="PSG88" s="294">
        <f>(PSG$87*$B101+SUM($F$8:$F$10)-((PSG$87*$B101+SUM($F$8:$F$10))/$F$11*$F$40)-($F$27*PSG$87/$D$7)-SUM($F$14:$F$26,$F$28:$F$33,$F$35:$F$36,$F$41))</f>
        <v>-533.82179022363027</v>
      </c>
      <c r="PSH88" s="294">
        <f>(PSH$87*$B101+SUM($F$8:$F$10)-((PSH$87*$B101+SUM($F$8:$F$10))/$F$11*$F$40)-($F$27*PSH$87/$D$7)-SUM($F$14:$F$26,$F$28:$F$33,$F$35:$F$36,$F$41))</f>
        <v>-533.82179022363027</v>
      </c>
      <c r="PSI88" s="294">
        <f>(PSI$87*$B101+SUM($F$8:$F$10)-((PSI$87*$B101+SUM($F$8:$F$10))/$F$11*$F$40)-($F$27*PSI$87/$D$7)-SUM($F$14:$F$26,$F$28:$F$33,$F$35:$F$36,$F$41))</f>
        <v>-533.82179022363027</v>
      </c>
      <c r="PSJ88" s="294">
        <f>(PSJ$87*$B101+SUM($F$8:$F$10)-((PSJ$87*$B101+SUM($F$8:$F$10))/$F$11*$F$40)-($F$27*PSJ$87/$D$7)-SUM($F$14:$F$26,$F$28:$F$33,$F$35:$F$36,$F$41))</f>
        <v>-533.82179022363027</v>
      </c>
      <c r="PSK88" s="294">
        <f>(PSK$87*$B101+SUM($F$8:$F$10)-((PSK$87*$B101+SUM($F$8:$F$10))/$F$11*$F$40)-($F$27*PSK$87/$D$7)-SUM($F$14:$F$26,$F$28:$F$33,$F$35:$F$36,$F$41))</f>
        <v>-533.82179022363027</v>
      </c>
      <c r="PSL88" s="294">
        <f>(PSL$87*$B101+SUM($F$8:$F$10)-((PSL$87*$B101+SUM($F$8:$F$10))/$F$11*$F$40)-($F$27*PSL$87/$D$7)-SUM($F$14:$F$26,$F$28:$F$33,$F$35:$F$36,$F$41))</f>
        <v>-533.82179022363027</v>
      </c>
      <c r="PSM88" s="294">
        <f>(PSM$87*$B101+SUM($F$8:$F$10)-((PSM$87*$B101+SUM($F$8:$F$10))/$F$11*$F$40)-($F$27*PSM$87/$D$7)-SUM($F$14:$F$26,$F$28:$F$33,$F$35:$F$36,$F$41))</f>
        <v>-533.82179022363027</v>
      </c>
      <c r="PSN88" s="294">
        <f>(PSN$87*$B101+SUM($F$8:$F$10)-((PSN$87*$B101+SUM($F$8:$F$10))/$F$11*$F$40)-($F$27*PSN$87/$D$7)-SUM($F$14:$F$26,$F$28:$F$33,$F$35:$F$36,$F$41))</f>
        <v>-533.82179022363027</v>
      </c>
      <c r="PSO88" s="294">
        <f>(PSO$87*$B101+SUM($F$8:$F$10)-((PSO$87*$B101+SUM($F$8:$F$10))/$F$11*$F$40)-($F$27*PSO$87/$D$7)-SUM($F$14:$F$26,$F$28:$F$33,$F$35:$F$36,$F$41))</f>
        <v>-533.82179022363027</v>
      </c>
      <c r="PSP88" s="294">
        <f>(PSP$87*$B101+SUM($F$8:$F$10)-((PSP$87*$B101+SUM($F$8:$F$10))/$F$11*$F$40)-($F$27*PSP$87/$D$7)-SUM($F$14:$F$26,$F$28:$F$33,$F$35:$F$36,$F$41))</f>
        <v>-533.82179022363027</v>
      </c>
      <c r="PSQ88" s="294">
        <f>(PSQ$87*$B101+SUM($F$8:$F$10)-((PSQ$87*$B101+SUM($F$8:$F$10))/$F$11*$F$40)-($F$27*PSQ$87/$D$7)-SUM($F$14:$F$26,$F$28:$F$33,$F$35:$F$36,$F$41))</f>
        <v>-533.82179022363027</v>
      </c>
      <c r="PSR88" s="294">
        <f>(PSR$87*$B101+SUM($F$8:$F$10)-((PSR$87*$B101+SUM($F$8:$F$10))/$F$11*$F$40)-($F$27*PSR$87/$D$7)-SUM($F$14:$F$26,$F$28:$F$33,$F$35:$F$36,$F$41))</f>
        <v>-533.82179022363027</v>
      </c>
      <c r="PSS88" s="294">
        <f>(PSS$87*$B101+SUM($F$8:$F$10)-((PSS$87*$B101+SUM($F$8:$F$10))/$F$11*$F$40)-($F$27*PSS$87/$D$7)-SUM($F$14:$F$26,$F$28:$F$33,$F$35:$F$36,$F$41))</f>
        <v>-533.82179022363027</v>
      </c>
      <c r="PST88" s="294">
        <f>(PST$87*$B101+SUM($F$8:$F$10)-((PST$87*$B101+SUM($F$8:$F$10))/$F$11*$F$40)-($F$27*PST$87/$D$7)-SUM($F$14:$F$26,$F$28:$F$33,$F$35:$F$36,$F$41))</f>
        <v>-533.82179022363027</v>
      </c>
      <c r="PSU88" s="294">
        <f>(PSU$87*$B101+SUM($F$8:$F$10)-((PSU$87*$B101+SUM($F$8:$F$10))/$F$11*$F$40)-($F$27*PSU$87/$D$7)-SUM($F$14:$F$26,$F$28:$F$33,$F$35:$F$36,$F$41))</f>
        <v>-533.82179022363027</v>
      </c>
      <c r="PSV88" s="294">
        <f>(PSV$87*$B101+SUM($F$8:$F$10)-((PSV$87*$B101+SUM($F$8:$F$10))/$F$11*$F$40)-($F$27*PSV$87/$D$7)-SUM($F$14:$F$26,$F$28:$F$33,$F$35:$F$36,$F$41))</f>
        <v>-533.82179022363027</v>
      </c>
      <c r="PSW88" s="294">
        <f>(PSW$87*$B101+SUM($F$8:$F$10)-((PSW$87*$B101+SUM($F$8:$F$10))/$F$11*$F$40)-($F$27*PSW$87/$D$7)-SUM($F$14:$F$26,$F$28:$F$33,$F$35:$F$36,$F$41))</f>
        <v>-533.82179022363027</v>
      </c>
      <c r="PSX88" s="294">
        <f>(PSX$87*$B101+SUM($F$8:$F$10)-((PSX$87*$B101+SUM($F$8:$F$10))/$F$11*$F$40)-($F$27*PSX$87/$D$7)-SUM($F$14:$F$26,$F$28:$F$33,$F$35:$F$36,$F$41))</f>
        <v>-533.82179022363027</v>
      </c>
      <c r="PSY88" s="294">
        <f>(PSY$87*$B101+SUM($F$8:$F$10)-((PSY$87*$B101+SUM($F$8:$F$10))/$F$11*$F$40)-($F$27*PSY$87/$D$7)-SUM($F$14:$F$26,$F$28:$F$33,$F$35:$F$36,$F$41))</f>
        <v>-533.82179022363027</v>
      </c>
      <c r="PSZ88" s="294">
        <f>(PSZ$87*$B101+SUM($F$8:$F$10)-((PSZ$87*$B101+SUM($F$8:$F$10))/$F$11*$F$40)-($F$27*PSZ$87/$D$7)-SUM($F$14:$F$26,$F$28:$F$33,$F$35:$F$36,$F$41))</f>
        <v>-533.82179022363027</v>
      </c>
      <c r="PTA88" s="294">
        <f>(PTA$87*$B101+SUM($F$8:$F$10)-((PTA$87*$B101+SUM($F$8:$F$10))/$F$11*$F$40)-($F$27*PTA$87/$D$7)-SUM($F$14:$F$26,$F$28:$F$33,$F$35:$F$36,$F$41))</f>
        <v>-533.82179022363027</v>
      </c>
      <c r="PTB88" s="294">
        <f>(PTB$87*$B101+SUM($F$8:$F$10)-((PTB$87*$B101+SUM($F$8:$F$10))/$F$11*$F$40)-($F$27*PTB$87/$D$7)-SUM($F$14:$F$26,$F$28:$F$33,$F$35:$F$36,$F$41))</f>
        <v>-533.82179022363027</v>
      </c>
      <c r="PTC88" s="294">
        <f>(PTC$87*$B101+SUM($F$8:$F$10)-((PTC$87*$B101+SUM($F$8:$F$10))/$F$11*$F$40)-($F$27*PTC$87/$D$7)-SUM($F$14:$F$26,$F$28:$F$33,$F$35:$F$36,$F$41))</f>
        <v>-533.82179022363027</v>
      </c>
      <c r="PTD88" s="294">
        <f>(PTD$87*$B101+SUM($F$8:$F$10)-((PTD$87*$B101+SUM($F$8:$F$10))/$F$11*$F$40)-($F$27*PTD$87/$D$7)-SUM($F$14:$F$26,$F$28:$F$33,$F$35:$F$36,$F$41))</f>
        <v>-533.82179022363027</v>
      </c>
      <c r="PTE88" s="294">
        <f>(PTE$87*$B101+SUM($F$8:$F$10)-((PTE$87*$B101+SUM($F$8:$F$10))/$F$11*$F$40)-($F$27*PTE$87/$D$7)-SUM($F$14:$F$26,$F$28:$F$33,$F$35:$F$36,$F$41))</f>
        <v>-533.82179022363027</v>
      </c>
      <c r="PTF88" s="294">
        <f>(PTF$87*$B101+SUM($F$8:$F$10)-((PTF$87*$B101+SUM($F$8:$F$10))/$F$11*$F$40)-($F$27*PTF$87/$D$7)-SUM($F$14:$F$26,$F$28:$F$33,$F$35:$F$36,$F$41))</f>
        <v>-533.82179022363027</v>
      </c>
      <c r="PTG88" s="294">
        <f>(PTG$87*$B101+SUM($F$8:$F$10)-((PTG$87*$B101+SUM($F$8:$F$10))/$F$11*$F$40)-($F$27*PTG$87/$D$7)-SUM($F$14:$F$26,$F$28:$F$33,$F$35:$F$36,$F$41))</f>
        <v>-533.82179022363027</v>
      </c>
      <c r="PTH88" s="294">
        <f>(PTH$87*$B101+SUM($F$8:$F$10)-((PTH$87*$B101+SUM($F$8:$F$10))/$F$11*$F$40)-($F$27*PTH$87/$D$7)-SUM($F$14:$F$26,$F$28:$F$33,$F$35:$F$36,$F$41))</f>
        <v>-533.82179022363027</v>
      </c>
      <c r="PTI88" s="294">
        <f>(PTI$87*$B101+SUM($F$8:$F$10)-((PTI$87*$B101+SUM($F$8:$F$10))/$F$11*$F$40)-($F$27*PTI$87/$D$7)-SUM($F$14:$F$26,$F$28:$F$33,$F$35:$F$36,$F$41))</f>
        <v>-533.82179022363027</v>
      </c>
      <c r="PTJ88" s="294">
        <f>(PTJ$87*$B101+SUM($F$8:$F$10)-((PTJ$87*$B101+SUM($F$8:$F$10))/$F$11*$F$40)-($F$27*PTJ$87/$D$7)-SUM($F$14:$F$26,$F$28:$F$33,$F$35:$F$36,$F$41))</f>
        <v>-533.82179022363027</v>
      </c>
      <c r="PTK88" s="294">
        <f>(PTK$87*$B101+SUM($F$8:$F$10)-((PTK$87*$B101+SUM($F$8:$F$10))/$F$11*$F$40)-($F$27*PTK$87/$D$7)-SUM($F$14:$F$26,$F$28:$F$33,$F$35:$F$36,$F$41))</f>
        <v>-533.82179022363027</v>
      </c>
      <c r="PTL88" s="294">
        <f>(PTL$87*$B101+SUM($F$8:$F$10)-((PTL$87*$B101+SUM($F$8:$F$10))/$F$11*$F$40)-($F$27*PTL$87/$D$7)-SUM($F$14:$F$26,$F$28:$F$33,$F$35:$F$36,$F$41))</f>
        <v>-533.82179022363027</v>
      </c>
      <c r="PTM88" s="294">
        <f>(PTM$87*$B101+SUM($F$8:$F$10)-((PTM$87*$B101+SUM($F$8:$F$10))/$F$11*$F$40)-($F$27*PTM$87/$D$7)-SUM($F$14:$F$26,$F$28:$F$33,$F$35:$F$36,$F$41))</f>
        <v>-533.82179022363027</v>
      </c>
      <c r="PTN88" s="294">
        <f>(PTN$87*$B101+SUM($F$8:$F$10)-((PTN$87*$B101+SUM($F$8:$F$10))/$F$11*$F$40)-($F$27*PTN$87/$D$7)-SUM($F$14:$F$26,$F$28:$F$33,$F$35:$F$36,$F$41))</f>
        <v>-533.82179022363027</v>
      </c>
      <c r="PTO88" s="294">
        <f>(PTO$87*$B101+SUM($F$8:$F$10)-((PTO$87*$B101+SUM($F$8:$F$10))/$F$11*$F$40)-($F$27*PTO$87/$D$7)-SUM($F$14:$F$26,$F$28:$F$33,$F$35:$F$36,$F$41))</f>
        <v>-533.82179022363027</v>
      </c>
      <c r="PTP88" s="294">
        <f>(PTP$87*$B101+SUM($F$8:$F$10)-((PTP$87*$B101+SUM($F$8:$F$10))/$F$11*$F$40)-($F$27*PTP$87/$D$7)-SUM($F$14:$F$26,$F$28:$F$33,$F$35:$F$36,$F$41))</f>
        <v>-533.82179022363027</v>
      </c>
      <c r="PTQ88" s="294">
        <f>(PTQ$87*$B101+SUM($F$8:$F$10)-((PTQ$87*$B101+SUM($F$8:$F$10))/$F$11*$F$40)-($F$27*PTQ$87/$D$7)-SUM($F$14:$F$26,$F$28:$F$33,$F$35:$F$36,$F$41))</f>
        <v>-533.82179022363027</v>
      </c>
      <c r="PTR88" s="294">
        <f>(PTR$87*$B101+SUM($F$8:$F$10)-((PTR$87*$B101+SUM($F$8:$F$10))/$F$11*$F$40)-($F$27*PTR$87/$D$7)-SUM($F$14:$F$26,$F$28:$F$33,$F$35:$F$36,$F$41))</f>
        <v>-533.82179022363027</v>
      </c>
      <c r="PTS88" s="294">
        <f>(PTS$87*$B101+SUM($F$8:$F$10)-((PTS$87*$B101+SUM($F$8:$F$10))/$F$11*$F$40)-($F$27*PTS$87/$D$7)-SUM($F$14:$F$26,$F$28:$F$33,$F$35:$F$36,$F$41))</f>
        <v>-533.82179022363027</v>
      </c>
      <c r="PTT88" s="294">
        <f>(PTT$87*$B101+SUM($F$8:$F$10)-((PTT$87*$B101+SUM($F$8:$F$10))/$F$11*$F$40)-($F$27*PTT$87/$D$7)-SUM($F$14:$F$26,$F$28:$F$33,$F$35:$F$36,$F$41))</f>
        <v>-533.82179022363027</v>
      </c>
      <c r="PTU88" s="294">
        <f>(PTU$87*$B101+SUM($F$8:$F$10)-((PTU$87*$B101+SUM($F$8:$F$10))/$F$11*$F$40)-($F$27*PTU$87/$D$7)-SUM($F$14:$F$26,$F$28:$F$33,$F$35:$F$36,$F$41))</f>
        <v>-533.82179022363027</v>
      </c>
      <c r="PTV88" s="294">
        <f>(PTV$87*$B101+SUM($F$8:$F$10)-((PTV$87*$B101+SUM($F$8:$F$10))/$F$11*$F$40)-($F$27*PTV$87/$D$7)-SUM($F$14:$F$26,$F$28:$F$33,$F$35:$F$36,$F$41))</f>
        <v>-533.82179022363027</v>
      </c>
      <c r="PTW88" s="294">
        <f>(PTW$87*$B101+SUM($F$8:$F$10)-((PTW$87*$B101+SUM($F$8:$F$10))/$F$11*$F$40)-($F$27*PTW$87/$D$7)-SUM($F$14:$F$26,$F$28:$F$33,$F$35:$F$36,$F$41))</f>
        <v>-533.82179022363027</v>
      </c>
      <c r="PTX88" s="294">
        <f>(PTX$87*$B101+SUM($F$8:$F$10)-((PTX$87*$B101+SUM($F$8:$F$10))/$F$11*$F$40)-($F$27*PTX$87/$D$7)-SUM($F$14:$F$26,$F$28:$F$33,$F$35:$F$36,$F$41))</f>
        <v>-533.82179022363027</v>
      </c>
      <c r="PTY88" s="294">
        <f>(PTY$87*$B101+SUM($F$8:$F$10)-((PTY$87*$B101+SUM($F$8:$F$10))/$F$11*$F$40)-($F$27*PTY$87/$D$7)-SUM($F$14:$F$26,$F$28:$F$33,$F$35:$F$36,$F$41))</f>
        <v>-533.82179022363027</v>
      </c>
      <c r="PTZ88" s="294">
        <f>(PTZ$87*$B101+SUM($F$8:$F$10)-((PTZ$87*$B101+SUM($F$8:$F$10))/$F$11*$F$40)-($F$27*PTZ$87/$D$7)-SUM($F$14:$F$26,$F$28:$F$33,$F$35:$F$36,$F$41))</f>
        <v>-533.82179022363027</v>
      </c>
      <c r="PUA88" s="294">
        <f>(PUA$87*$B101+SUM($F$8:$F$10)-((PUA$87*$B101+SUM($F$8:$F$10))/$F$11*$F$40)-($F$27*PUA$87/$D$7)-SUM($F$14:$F$26,$F$28:$F$33,$F$35:$F$36,$F$41))</f>
        <v>-533.82179022363027</v>
      </c>
      <c r="PUB88" s="294">
        <f>(PUB$87*$B101+SUM($F$8:$F$10)-((PUB$87*$B101+SUM($F$8:$F$10))/$F$11*$F$40)-($F$27*PUB$87/$D$7)-SUM($F$14:$F$26,$F$28:$F$33,$F$35:$F$36,$F$41))</f>
        <v>-533.82179022363027</v>
      </c>
      <c r="PUC88" s="294">
        <f>(PUC$87*$B101+SUM($F$8:$F$10)-((PUC$87*$B101+SUM($F$8:$F$10))/$F$11*$F$40)-($F$27*PUC$87/$D$7)-SUM($F$14:$F$26,$F$28:$F$33,$F$35:$F$36,$F$41))</f>
        <v>-533.82179022363027</v>
      </c>
      <c r="PUD88" s="294">
        <f>(PUD$87*$B101+SUM($F$8:$F$10)-((PUD$87*$B101+SUM($F$8:$F$10))/$F$11*$F$40)-($F$27*PUD$87/$D$7)-SUM($F$14:$F$26,$F$28:$F$33,$F$35:$F$36,$F$41))</f>
        <v>-533.82179022363027</v>
      </c>
      <c r="PUE88" s="294">
        <f>(PUE$87*$B101+SUM($F$8:$F$10)-((PUE$87*$B101+SUM($F$8:$F$10))/$F$11*$F$40)-($F$27*PUE$87/$D$7)-SUM($F$14:$F$26,$F$28:$F$33,$F$35:$F$36,$F$41))</f>
        <v>-533.82179022363027</v>
      </c>
      <c r="PUF88" s="294">
        <f>(PUF$87*$B101+SUM($F$8:$F$10)-((PUF$87*$B101+SUM($F$8:$F$10))/$F$11*$F$40)-($F$27*PUF$87/$D$7)-SUM($F$14:$F$26,$F$28:$F$33,$F$35:$F$36,$F$41))</f>
        <v>-533.82179022363027</v>
      </c>
      <c r="PUG88" s="294">
        <f>(PUG$87*$B101+SUM($F$8:$F$10)-((PUG$87*$B101+SUM($F$8:$F$10))/$F$11*$F$40)-($F$27*PUG$87/$D$7)-SUM($F$14:$F$26,$F$28:$F$33,$F$35:$F$36,$F$41))</f>
        <v>-533.82179022363027</v>
      </c>
      <c r="PUH88" s="294">
        <f>(PUH$87*$B101+SUM($F$8:$F$10)-((PUH$87*$B101+SUM($F$8:$F$10))/$F$11*$F$40)-($F$27*PUH$87/$D$7)-SUM($F$14:$F$26,$F$28:$F$33,$F$35:$F$36,$F$41))</f>
        <v>-533.82179022363027</v>
      </c>
      <c r="PUI88" s="294">
        <f>(PUI$87*$B101+SUM($F$8:$F$10)-((PUI$87*$B101+SUM($F$8:$F$10))/$F$11*$F$40)-($F$27*PUI$87/$D$7)-SUM($F$14:$F$26,$F$28:$F$33,$F$35:$F$36,$F$41))</f>
        <v>-533.82179022363027</v>
      </c>
      <c r="PUJ88" s="294">
        <f>(PUJ$87*$B101+SUM($F$8:$F$10)-((PUJ$87*$B101+SUM($F$8:$F$10))/$F$11*$F$40)-($F$27*PUJ$87/$D$7)-SUM($F$14:$F$26,$F$28:$F$33,$F$35:$F$36,$F$41))</f>
        <v>-533.82179022363027</v>
      </c>
      <c r="PUK88" s="294">
        <f>(PUK$87*$B101+SUM($F$8:$F$10)-((PUK$87*$B101+SUM($F$8:$F$10))/$F$11*$F$40)-($F$27*PUK$87/$D$7)-SUM($F$14:$F$26,$F$28:$F$33,$F$35:$F$36,$F$41))</f>
        <v>-533.82179022363027</v>
      </c>
      <c r="PUL88" s="294">
        <f>(PUL$87*$B101+SUM($F$8:$F$10)-((PUL$87*$B101+SUM($F$8:$F$10))/$F$11*$F$40)-($F$27*PUL$87/$D$7)-SUM($F$14:$F$26,$F$28:$F$33,$F$35:$F$36,$F$41))</f>
        <v>-533.82179022363027</v>
      </c>
      <c r="PUM88" s="294">
        <f>(PUM$87*$B101+SUM($F$8:$F$10)-((PUM$87*$B101+SUM($F$8:$F$10))/$F$11*$F$40)-($F$27*PUM$87/$D$7)-SUM($F$14:$F$26,$F$28:$F$33,$F$35:$F$36,$F$41))</f>
        <v>-533.82179022363027</v>
      </c>
      <c r="PUN88" s="294">
        <f>(PUN$87*$B101+SUM($F$8:$F$10)-((PUN$87*$B101+SUM($F$8:$F$10))/$F$11*$F$40)-($F$27*PUN$87/$D$7)-SUM($F$14:$F$26,$F$28:$F$33,$F$35:$F$36,$F$41))</f>
        <v>-533.82179022363027</v>
      </c>
      <c r="PUO88" s="294">
        <f>(PUO$87*$B101+SUM($F$8:$F$10)-((PUO$87*$B101+SUM($F$8:$F$10))/$F$11*$F$40)-($F$27*PUO$87/$D$7)-SUM($F$14:$F$26,$F$28:$F$33,$F$35:$F$36,$F$41))</f>
        <v>-533.82179022363027</v>
      </c>
      <c r="PUP88" s="294">
        <f>(PUP$87*$B101+SUM($F$8:$F$10)-((PUP$87*$B101+SUM($F$8:$F$10))/$F$11*$F$40)-($F$27*PUP$87/$D$7)-SUM($F$14:$F$26,$F$28:$F$33,$F$35:$F$36,$F$41))</f>
        <v>-533.82179022363027</v>
      </c>
      <c r="PUQ88" s="294">
        <f>(PUQ$87*$B101+SUM($F$8:$F$10)-((PUQ$87*$B101+SUM($F$8:$F$10))/$F$11*$F$40)-($F$27*PUQ$87/$D$7)-SUM($F$14:$F$26,$F$28:$F$33,$F$35:$F$36,$F$41))</f>
        <v>-533.82179022363027</v>
      </c>
      <c r="PUR88" s="294">
        <f>(PUR$87*$B101+SUM($F$8:$F$10)-((PUR$87*$B101+SUM($F$8:$F$10))/$F$11*$F$40)-($F$27*PUR$87/$D$7)-SUM($F$14:$F$26,$F$28:$F$33,$F$35:$F$36,$F$41))</f>
        <v>-533.82179022363027</v>
      </c>
      <c r="PUS88" s="294">
        <f>(PUS$87*$B101+SUM($F$8:$F$10)-((PUS$87*$B101+SUM($F$8:$F$10))/$F$11*$F$40)-($F$27*PUS$87/$D$7)-SUM($F$14:$F$26,$F$28:$F$33,$F$35:$F$36,$F$41))</f>
        <v>-533.82179022363027</v>
      </c>
      <c r="PUT88" s="294">
        <f>(PUT$87*$B101+SUM($F$8:$F$10)-((PUT$87*$B101+SUM($F$8:$F$10))/$F$11*$F$40)-($F$27*PUT$87/$D$7)-SUM($F$14:$F$26,$F$28:$F$33,$F$35:$F$36,$F$41))</f>
        <v>-533.82179022363027</v>
      </c>
      <c r="PUU88" s="294">
        <f>(PUU$87*$B101+SUM($F$8:$F$10)-((PUU$87*$B101+SUM($F$8:$F$10))/$F$11*$F$40)-($F$27*PUU$87/$D$7)-SUM($F$14:$F$26,$F$28:$F$33,$F$35:$F$36,$F$41))</f>
        <v>-533.82179022363027</v>
      </c>
      <c r="PUV88" s="294">
        <f>(PUV$87*$B101+SUM($F$8:$F$10)-((PUV$87*$B101+SUM($F$8:$F$10))/$F$11*$F$40)-($F$27*PUV$87/$D$7)-SUM($F$14:$F$26,$F$28:$F$33,$F$35:$F$36,$F$41))</f>
        <v>-533.82179022363027</v>
      </c>
      <c r="PUW88" s="294">
        <f>(PUW$87*$B101+SUM($F$8:$F$10)-((PUW$87*$B101+SUM($F$8:$F$10))/$F$11*$F$40)-($F$27*PUW$87/$D$7)-SUM($F$14:$F$26,$F$28:$F$33,$F$35:$F$36,$F$41))</f>
        <v>-533.82179022363027</v>
      </c>
      <c r="PUX88" s="294">
        <f>(PUX$87*$B101+SUM($F$8:$F$10)-((PUX$87*$B101+SUM($F$8:$F$10))/$F$11*$F$40)-($F$27*PUX$87/$D$7)-SUM($F$14:$F$26,$F$28:$F$33,$F$35:$F$36,$F$41))</f>
        <v>-533.82179022363027</v>
      </c>
      <c r="PUY88" s="294">
        <f>(PUY$87*$B101+SUM($F$8:$F$10)-((PUY$87*$B101+SUM($F$8:$F$10))/$F$11*$F$40)-($F$27*PUY$87/$D$7)-SUM($F$14:$F$26,$F$28:$F$33,$F$35:$F$36,$F$41))</f>
        <v>-533.82179022363027</v>
      </c>
      <c r="PUZ88" s="294">
        <f>(PUZ$87*$B101+SUM($F$8:$F$10)-((PUZ$87*$B101+SUM($F$8:$F$10))/$F$11*$F$40)-($F$27*PUZ$87/$D$7)-SUM($F$14:$F$26,$F$28:$F$33,$F$35:$F$36,$F$41))</f>
        <v>-533.82179022363027</v>
      </c>
      <c r="PVA88" s="294">
        <f>(PVA$87*$B101+SUM($F$8:$F$10)-((PVA$87*$B101+SUM($F$8:$F$10))/$F$11*$F$40)-($F$27*PVA$87/$D$7)-SUM($F$14:$F$26,$F$28:$F$33,$F$35:$F$36,$F$41))</f>
        <v>-533.82179022363027</v>
      </c>
      <c r="PVB88" s="294">
        <f>(PVB$87*$B101+SUM($F$8:$F$10)-((PVB$87*$B101+SUM($F$8:$F$10))/$F$11*$F$40)-($F$27*PVB$87/$D$7)-SUM($F$14:$F$26,$F$28:$F$33,$F$35:$F$36,$F$41))</f>
        <v>-533.82179022363027</v>
      </c>
      <c r="PVC88" s="294">
        <f>(PVC$87*$B101+SUM($F$8:$F$10)-((PVC$87*$B101+SUM($F$8:$F$10))/$F$11*$F$40)-($F$27*PVC$87/$D$7)-SUM($F$14:$F$26,$F$28:$F$33,$F$35:$F$36,$F$41))</f>
        <v>-533.82179022363027</v>
      </c>
      <c r="PVD88" s="294">
        <f>(PVD$87*$B101+SUM($F$8:$F$10)-((PVD$87*$B101+SUM($F$8:$F$10))/$F$11*$F$40)-($F$27*PVD$87/$D$7)-SUM($F$14:$F$26,$F$28:$F$33,$F$35:$F$36,$F$41))</f>
        <v>-533.82179022363027</v>
      </c>
      <c r="PVE88" s="294">
        <f>(PVE$87*$B101+SUM($F$8:$F$10)-((PVE$87*$B101+SUM($F$8:$F$10))/$F$11*$F$40)-($F$27*PVE$87/$D$7)-SUM($F$14:$F$26,$F$28:$F$33,$F$35:$F$36,$F$41))</f>
        <v>-533.82179022363027</v>
      </c>
      <c r="PVF88" s="294">
        <f>(PVF$87*$B101+SUM($F$8:$F$10)-((PVF$87*$B101+SUM($F$8:$F$10))/$F$11*$F$40)-($F$27*PVF$87/$D$7)-SUM($F$14:$F$26,$F$28:$F$33,$F$35:$F$36,$F$41))</f>
        <v>-533.82179022363027</v>
      </c>
      <c r="PVG88" s="294">
        <f>(PVG$87*$B101+SUM($F$8:$F$10)-((PVG$87*$B101+SUM($F$8:$F$10))/$F$11*$F$40)-($F$27*PVG$87/$D$7)-SUM($F$14:$F$26,$F$28:$F$33,$F$35:$F$36,$F$41))</f>
        <v>-533.82179022363027</v>
      </c>
      <c r="PVH88" s="294">
        <f>(PVH$87*$B101+SUM($F$8:$F$10)-((PVH$87*$B101+SUM($F$8:$F$10))/$F$11*$F$40)-($F$27*PVH$87/$D$7)-SUM($F$14:$F$26,$F$28:$F$33,$F$35:$F$36,$F$41))</f>
        <v>-533.82179022363027</v>
      </c>
      <c r="PVI88" s="294">
        <f>(PVI$87*$B101+SUM($F$8:$F$10)-((PVI$87*$B101+SUM($F$8:$F$10))/$F$11*$F$40)-($F$27*PVI$87/$D$7)-SUM($F$14:$F$26,$F$28:$F$33,$F$35:$F$36,$F$41))</f>
        <v>-533.82179022363027</v>
      </c>
      <c r="PVJ88" s="294">
        <f>(PVJ$87*$B101+SUM($F$8:$F$10)-((PVJ$87*$B101+SUM($F$8:$F$10))/$F$11*$F$40)-($F$27*PVJ$87/$D$7)-SUM($F$14:$F$26,$F$28:$F$33,$F$35:$F$36,$F$41))</f>
        <v>-533.82179022363027</v>
      </c>
      <c r="PVK88" s="294">
        <f>(PVK$87*$B101+SUM($F$8:$F$10)-((PVK$87*$B101+SUM($F$8:$F$10))/$F$11*$F$40)-($F$27*PVK$87/$D$7)-SUM($F$14:$F$26,$F$28:$F$33,$F$35:$F$36,$F$41))</f>
        <v>-533.82179022363027</v>
      </c>
      <c r="PVL88" s="294">
        <f>(PVL$87*$B101+SUM($F$8:$F$10)-((PVL$87*$B101+SUM($F$8:$F$10))/$F$11*$F$40)-($F$27*PVL$87/$D$7)-SUM($F$14:$F$26,$F$28:$F$33,$F$35:$F$36,$F$41))</f>
        <v>-533.82179022363027</v>
      </c>
      <c r="PVM88" s="294">
        <f>(PVM$87*$B101+SUM($F$8:$F$10)-((PVM$87*$B101+SUM($F$8:$F$10))/$F$11*$F$40)-($F$27*PVM$87/$D$7)-SUM($F$14:$F$26,$F$28:$F$33,$F$35:$F$36,$F$41))</f>
        <v>-533.82179022363027</v>
      </c>
      <c r="PVN88" s="294">
        <f>(PVN$87*$B101+SUM($F$8:$F$10)-((PVN$87*$B101+SUM($F$8:$F$10))/$F$11*$F$40)-($F$27*PVN$87/$D$7)-SUM($F$14:$F$26,$F$28:$F$33,$F$35:$F$36,$F$41))</f>
        <v>-533.82179022363027</v>
      </c>
      <c r="PVO88" s="294">
        <f>(PVO$87*$B101+SUM($F$8:$F$10)-((PVO$87*$B101+SUM($F$8:$F$10))/$F$11*$F$40)-($F$27*PVO$87/$D$7)-SUM($F$14:$F$26,$F$28:$F$33,$F$35:$F$36,$F$41))</f>
        <v>-533.82179022363027</v>
      </c>
      <c r="PVP88" s="294">
        <f>(PVP$87*$B101+SUM($F$8:$F$10)-((PVP$87*$B101+SUM($F$8:$F$10))/$F$11*$F$40)-($F$27*PVP$87/$D$7)-SUM($F$14:$F$26,$F$28:$F$33,$F$35:$F$36,$F$41))</f>
        <v>-533.82179022363027</v>
      </c>
      <c r="PVQ88" s="294">
        <f>(PVQ$87*$B101+SUM($F$8:$F$10)-((PVQ$87*$B101+SUM($F$8:$F$10))/$F$11*$F$40)-($F$27*PVQ$87/$D$7)-SUM($F$14:$F$26,$F$28:$F$33,$F$35:$F$36,$F$41))</f>
        <v>-533.82179022363027</v>
      </c>
      <c r="PVR88" s="294">
        <f>(PVR$87*$B101+SUM($F$8:$F$10)-((PVR$87*$B101+SUM($F$8:$F$10))/$F$11*$F$40)-($F$27*PVR$87/$D$7)-SUM($F$14:$F$26,$F$28:$F$33,$F$35:$F$36,$F$41))</f>
        <v>-533.82179022363027</v>
      </c>
      <c r="PVS88" s="294">
        <f>(PVS$87*$B101+SUM($F$8:$F$10)-((PVS$87*$B101+SUM($F$8:$F$10))/$F$11*$F$40)-($F$27*PVS$87/$D$7)-SUM($F$14:$F$26,$F$28:$F$33,$F$35:$F$36,$F$41))</f>
        <v>-533.82179022363027</v>
      </c>
      <c r="PVT88" s="294">
        <f>(PVT$87*$B101+SUM($F$8:$F$10)-((PVT$87*$B101+SUM($F$8:$F$10))/$F$11*$F$40)-($F$27*PVT$87/$D$7)-SUM($F$14:$F$26,$F$28:$F$33,$F$35:$F$36,$F$41))</f>
        <v>-533.82179022363027</v>
      </c>
      <c r="PVU88" s="294">
        <f>(PVU$87*$B101+SUM($F$8:$F$10)-((PVU$87*$B101+SUM($F$8:$F$10))/$F$11*$F$40)-($F$27*PVU$87/$D$7)-SUM($F$14:$F$26,$F$28:$F$33,$F$35:$F$36,$F$41))</f>
        <v>-533.82179022363027</v>
      </c>
      <c r="PVV88" s="294">
        <f>(PVV$87*$B101+SUM($F$8:$F$10)-((PVV$87*$B101+SUM($F$8:$F$10))/$F$11*$F$40)-($F$27*PVV$87/$D$7)-SUM($F$14:$F$26,$F$28:$F$33,$F$35:$F$36,$F$41))</f>
        <v>-533.82179022363027</v>
      </c>
      <c r="PVW88" s="294">
        <f>(PVW$87*$B101+SUM($F$8:$F$10)-((PVW$87*$B101+SUM($F$8:$F$10))/$F$11*$F$40)-($F$27*PVW$87/$D$7)-SUM($F$14:$F$26,$F$28:$F$33,$F$35:$F$36,$F$41))</f>
        <v>-533.82179022363027</v>
      </c>
      <c r="PVX88" s="294">
        <f>(PVX$87*$B101+SUM($F$8:$F$10)-((PVX$87*$B101+SUM($F$8:$F$10))/$F$11*$F$40)-($F$27*PVX$87/$D$7)-SUM($F$14:$F$26,$F$28:$F$33,$F$35:$F$36,$F$41))</f>
        <v>-533.82179022363027</v>
      </c>
      <c r="PVY88" s="294">
        <f>(PVY$87*$B101+SUM($F$8:$F$10)-((PVY$87*$B101+SUM($F$8:$F$10))/$F$11*$F$40)-($F$27*PVY$87/$D$7)-SUM($F$14:$F$26,$F$28:$F$33,$F$35:$F$36,$F$41))</f>
        <v>-533.82179022363027</v>
      </c>
      <c r="PVZ88" s="294">
        <f>(PVZ$87*$B101+SUM($F$8:$F$10)-((PVZ$87*$B101+SUM($F$8:$F$10))/$F$11*$F$40)-($F$27*PVZ$87/$D$7)-SUM($F$14:$F$26,$F$28:$F$33,$F$35:$F$36,$F$41))</f>
        <v>-533.82179022363027</v>
      </c>
      <c r="PWA88" s="294">
        <f>(PWA$87*$B101+SUM($F$8:$F$10)-((PWA$87*$B101+SUM($F$8:$F$10))/$F$11*$F$40)-($F$27*PWA$87/$D$7)-SUM($F$14:$F$26,$F$28:$F$33,$F$35:$F$36,$F$41))</f>
        <v>-533.82179022363027</v>
      </c>
      <c r="PWB88" s="294">
        <f>(PWB$87*$B101+SUM($F$8:$F$10)-((PWB$87*$B101+SUM($F$8:$F$10))/$F$11*$F$40)-($F$27*PWB$87/$D$7)-SUM($F$14:$F$26,$F$28:$F$33,$F$35:$F$36,$F$41))</f>
        <v>-533.82179022363027</v>
      </c>
      <c r="PWC88" s="294">
        <f>(PWC$87*$B101+SUM($F$8:$F$10)-((PWC$87*$B101+SUM($F$8:$F$10))/$F$11*$F$40)-($F$27*PWC$87/$D$7)-SUM($F$14:$F$26,$F$28:$F$33,$F$35:$F$36,$F$41))</f>
        <v>-533.82179022363027</v>
      </c>
      <c r="PWD88" s="294">
        <f>(PWD$87*$B101+SUM($F$8:$F$10)-((PWD$87*$B101+SUM($F$8:$F$10))/$F$11*$F$40)-($F$27*PWD$87/$D$7)-SUM($F$14:$F$26,$F$28:$F$33,$F$35:$F$36,$F$41))</f>
        <v>-533.82179022363027</v>
      </c>
      <c r="PWE88" s="294">
        <f>(PWE$87*$B101+SUM($F$8:$F$10)-((PWE$87*$B101+SUM($F$8:$F$10))/$F$11*$F$40)-($F$27*PWE$87/$D$7)-SUM($F$14:$F$26,$F$28:$F$33,$F$35:$F$36,$F$41))</f>
        <v>-533.82179022363027</v>
      </c>
      <c r="PWF88" s="294">
        <f>(PWF$87*$B101+SUM($F$8:$F$10)-((PWF$87*$B101+SUM($F$8:$F$10))/$F$11*$F$40)-($F$27*PWF$87/$D$7)-SUM($F$14:$F$26,$F$28:$F$33,$F$35:$F$36,$F$41))</f>
        <v>-533.82179022363027</v>
      </c>
      <c r="PWG88" s="294">
        <f>(PWG$87*$B101+SUM($F$8:$F$10)-((PWG$87*$B101+SUM($F$8:$F$10))/$F$11*$F$40)-($F$27*PWG$87/$D$7)-SUM($F$14:$F$26,$F$28:$F$33,$F$35:$F$36,$F$41))</f>
        <v>-533.82179022363027</v>
      </c>
      <c r="PWH88" s="294">
        <f>(PWH$87*$B101+SUM($F$8:$F$10)-((PWH$87*$B101+SUM($F$8:$F$10))/$F$11*$F$40)-($F$27*PWH$87/$D$7)-SUM($F$14:$F$26,$F$28:$F$33,$F$35:$F$36,$F$41))</f>
        <v>-533.82179022363027</v>
      </c>
      <c r="PWI88" s="294">
        <f>(PWI$87*$B101+SUM($F$8:$F$10)-((PWI$87*$B101+SUM($F$8:$F$10))/$F$11*$F$40)-($F$27*PWI$87/$D$7)-SUM($F$14:$F$26,$F$28:$F$33,$F$35:$F$36,$F$41))</f>
        <v>-533.82179022363027</v>
      </c>
      <c r="PWJ88" s="294">
        <f>(PWJ$87*$B101+SUM($F$8:$F$10)-((PWJ$87*$B101+SUM($F$8:$F$10))/$F$11*$F$40)-($F$27*PWJ$87/$D$7)-SUM($F$14:$F$26,$F$28:$F$33,$F$35:$F$36,$F$41))</f>
        <v>-533.82179022363027</v>
      </c>
      <c r="PWK88" s="294">
        <f>(PWK$87*$B101+SUM($F$8:$F$10)-((PWK$87*$B101+SUM($F$8:$F$10))/$F$11*$F$40)-($F$27*PWK$87/$D$7)-SUM($F$14:$F$26,$F$28:$F$33,$F$35:$F$36,$F$41))</f>
        <v>-533.82179022363027</v>
      </c>
      <c r="PWL88" s="294">
        <f>(PWL$87*$B101+SUM($F$8:$F$10)-((PWL$87*$B101+SUM($F$8:$F$10))/$F$11*$F$40)-($F$27*PWL$87/$D$7)-SUM($F$14:$F$26,$F$28:$F$33,$F$35:$F$36,$F$41))</f>
        <v>-533.82179022363027</v>
      </c>
      <c r="PWM88" s="294">
        <f>(PWM$87*$B101+SUM($F$8:$F$10)-((PWM$87*$B101+SUM($F$8:$F$10))/$F$11*$F$40)-($F$27*PWM$87/$D$7)-SUM($F$14:$F$26,$F$28:$F$33,$F$35:$F$36,$F$41))</f>
        <v>-533.82179022363027</v>
      </c>
      <c r="PWN88" s="294">
        <f>(PWN$87*$B101+SUM($F$8:$F$10)-((PWN$87*$B101+SUM($F$8:$F$10))/$F$11*$F$40)-($F$27*PWN$87/$D$7)-SUM($F$14:$F$26,$F$28:$F$33,$F$35:$F$36,$F$41))</f>
        <v>-533.82179022363027</v>
      </c>
      <c r="PWO88" s="294">
        <f>(PWO$87*$B101+SUM($F$8:$F$10)-((PWO$87*$B101+SUM($F$8:$F$10))/$F$11*$F$40)-($F$27*PWO$87/$D$7)-SUM($F$14:$F$26,$F$28:$F$33,$F$35:$F$36,$F$41))</f>
        <v>-533.82179022363027</v>
      </c>
      <c r="PWP88" s="294">
        <f>(PWP$87*$B101+SUM($F$8:$F$10)-((PWP$87*$B101+SUM($F$8:$F$10))/$F$11*$F$40)-($F$27*PWP$87/$D$7)-SUM($F$14:$F$26,$F$28:$F$33,$F$35:$F$36,$F$41))</f>
        <v>-533.82179022363027</v>
      </c>
      <c r="PWQ88" s="294">
        <f>(PWQ$87*$B101+SUM($F$8:$F$10)-((PWQ$87*$B101+SUM($F$8:$F$10))/$F$11*$F$40)-($F$27*PWQ$87/$D$7)-SUM($F$14:$F$26,$F$28:$F$33,$F$35:$F$36,$F$41))</f>
        <v>-533.82179022363027</v>
      </c>
      <c r="PWR88" s="294">
        <f>(PWR$87*$B101+SUM($F$8:$F$10)-((PWR$87*$B101+SUM($F$8:$F$10))/$F$11*$F$40)-($F$27*PWR$87/$D$7)-SUM($F$14:$F$26,$F$28:$F$33,$F$35:$F$36,$F$41))</f>
        <v>-533.82179022363027</v>
      </c>
      <c r="PWS88" s="294">
        <f>(PWS$87*$B101+SUM($F$8:$F$10)-((PWS$87*$B101+SUM($F$8:$F$10))/$F$11*$F$40)-($F$27*PWS$87/$D$7)-SUM($F$14:$F$26,$F$28:$F$33,$F$35:$F$36,$F$41))</f>
        <v>-533.82179022363027</v>
      </c>
      <c r="PWT88" s="294">
        <f>(PWT$87*$B101+SUM($F$8:$F$10)-((PWT$87*$B101+SUM($F$8:$F$10))/$F$11*$F$40)-($F$27*PWT$87/$D$7)-SUM($F$14:$F$26,$F$28:$F$33,$F$35:$F$36,$F$41))</f>
        <v>-533.82179022363027</v>
      </c>
      <c r="PWU88" s="294">
        <f>(PWU$87*$B101+SUM($F$8:$F$10)-((PWU$87*$B101+SUM($F$8:$F$10))/$F$11*$F$40)-($F$27*PWU$87/$D$7)-SUM($F$14:$F$26,$F$28:$F$33,$F$35:$F$36,$F$41))</f>
        <v>-533.82179022363027</v>
      </c>
      <c r="PWV88" s="294">
        <f>(PWV$87*$B101+SUM($F$8:$F$10)-((PWV$87*$B101+SUM($F$8:$F$10))/$F$11*$F$40)-($F$27*PWV$87/$D$7)-SUM($F$14:$F$26,$F$28:$F$33,$F$35:$F$36,$F$41))</f>
        <v>-533.82179022363027</v>
      </c>
      <c r="PWW88" s="294">
        <f>(PWW$87*$B101+SUM($F$8:$F$10)-((PWW$87*$B101+SUM($F$8:$F$10))/$F$11*$F$40)-($F$27*PWW$87/$D$7)-SUM($F$14:$F$26,$F$28:$F$33,$F$35:$F$36,$F$41))</f>
        <v>-533.82179022363027</v>
      </c>
      <c r="PWX88" s="294">
        <f>(PWX$87*$B101+SUM($F$8:$F$10)-((PWX$87*$B101+SUM($F$8:$F$10))/$F$11*$F$40)-($F$27*PWX$87/$D$7)-SUM($F$14:$F$26,$F$28:$F$33,$F$35:$F$36,$F$41))</f>
        <v>-533.82179022363027</v>
      </c>
      <c r="PWY88" s="294">
        <f>(PWY$87*$B101+SUM($F$8:$F$10)-((PWY$87*$B101+SUM($F$8:$F$10))/$F$11*$F$40)-($F$27*PWY$87/$D$7)-SUM($F$14:$F$26,$F$28:$F$33,$F$35:$F$36,$F$41))</f>
        <v>-533.82179022363027</v>
      </c>
      <c r="PWZ88" s="294">
        <f>(PWZ$87*$B101+SUM($F$8:$F$10)-((PWZ$87*$B101+SUM($F$8:$F$10))/$F$11*$F$40)-($F$27*PWZ$87/$D$7)-SUM($F$14:$F$26,$F$28:$F$33,$F$35:$F$36,$F$41))</f>
        <v>-533.82179022363027</v>
      </c>
      <c r="PXA88" s="294">
        <f>(PXA$87*$B101+SUM($F$8:$F$10)-((PXA$87*$B101+SUM($F$8:$F$10))/$F$11*$F$40)-($F$27*PXA$87/$D$7)-SUM($F$14:$F$26,$F$28:$F$33,$F$35:$F$36,$F$41))</f>
        <v>-533.82179022363027</v>
      </c>
      <c r="PXB88" s="294">
        <f>(PXB$87*$B101+SUM($F$8:$F$10)-((PXB$87*$B101+SUM($F$8:$F$10))/$F$11*$F$40)-($F$27*PXB$87/$D$7)-SUM($F$14:$F$26,$F$28:$F$33,$F$35:$F$36,$F$41))</f>
        <v>-533.82179022363027</v>
      </c>
      <c r="PXC88" s="294">
        <f>(PXC$87*$B101+SUM($F$8:$F$10)-((PXC$87*$B101+SUM($F$8:$F$10))/$F$11*$F$40)-($F$27*PXC$87/$D$7)-SUM($F$14:$F$26,$F$28:$F$33,$F$35:$F$36,$F$41))</f>
        <v>-533.82179022363027</v>
      </c>
      <c r="PXD88" s="294">
        <f>(PXD$87*$B101+SUM($F$8:$F$10)-((PXD$87*$B101+SUM($F$8:$F$10))/$F$11*$F$40)-($F$27*PXD$87/$D$7)-SUM($F$14:$F$26,$F$28:$F$33,$F$35:$F$36,$F$41))</f>
        <v>-533.82179022363027</v>
      </c>
      <c r="PXE88" s="294">
        <f>(PXE$87*$B101+SUM($F$8:$F$10)-((PXE$87*$B101+SUM($F$8:$F$10))/$F$11*$F$40)-($F$27*PXE$87/$D$7)-SUM($F$14:$F$26,$F$28:$F$33,$F$35:$F$36,$F$41))</f>
        <v>-533.82179022363027</v>
      </c>
      <c r="PXF88" s="294">
        <f>(PXF$87*$B101+SUM($F$8:$F$10)-((PXF$87*$B101+SUM($F$8:$F$10))/$F$11*$F$40)-($F$27*PXF$87/$D$7)-SUM($F$14:$F$26,$F$28:$F$33,$F$35:$F$36,$F$41))</f>
        <v>-533.82179022363027</v>
      </c>
      <c r="PXG88" s="294">
        <f>(PXG$87*$B101+SUM($F$8:$F$10)-((PXG$87*$B101+SUM($F$8:$F$10))/$F$11*$F$40)-($F$27*PXG$87/$D$7)-SUM($F$14:$F$26,$F$28:$F$33,$F$35:$F$36,$F$41))</f>
        <v>-533.82179022363027</v>
      </c>
      <c r="PXH88" s="294">
        <f>(PXH$87*$B101+SUM($F$8:$F$10)-((PXH$87*$B101+SUM($F$8:$F$10))/$F$11*$F$40)-($F$27*PXH$87/$D$7)-SUM($F$14:$F$26,$F$28:$F$33,$F$35:$F$36,$F$41))</f>
        <v>-533.82179022363027</v>
      </c>
      <c r="PXI88" s="294">
        <f>(PXI$87*$B101+SUM($F$8:$F$10)-((PXI$87*$B101+SUM($F$8:$F$10))/$F$11*$F$40)-($F$27*PXI$87/$D$7)-SUM($F$14:$F$26,$F$28:$F$33,$F$35:$F$36,$F$41))</f>
        <v>-533.82179022363027</v>
      </c>
      <c r="PXJ88" s="294">
        <f>(PXJ$87*$B101+SUM($F$8:$F$10)-((PXJ$87*$B101+SUM($F$8:$F$10))/$F$11*$F$40)-($F$27*PXJ$87/$D$7)-SUM($F$14:$F$26,$F$28:$F$33,$F$35:$F$36,$F$41))</f>
        <v>-533.82179022363027</v>
      </c>
      <c r="PXK88" s="294">
        <f>(PXK$87*$B101+SUM($F$8:$F$10)-((PXK$87*$B101+SUM($F$8:$F$10))/$F$11*$F$40)-($F$27*PXK$87/$D$7)-SUM($F$14:$F$26,$F$28:$F$33,$F$35:$F$36,$F$41))</f>
        <v>-533.82179022363027</v>
      </c>
      <c r="PXL88" s="294">
        <f>(PXL$87*$B101+SUM($F$8:$F$10)-((PXL$87*$B101+SUM($F$8:$F$10))/$F$11*$F$40)-($F$27*PXL$87/$D$7)-SUM($F$14:$F$26,$F$28:$F$33,$F$35:$F$36,$F$41))</f>
        <v>-533.82179022363027</v>
      </c>
      <c r="PXM88" s="294">
        <f>(PXM$87*$B101+SUM($F$8:$F$10)-((PXM$87*$B101+SUM($F$8:$F$10))/$F$11*$F$40)-($F$27*PXM$87/$D$7)-SUM($F$14:$F$26,$F$28:$F$33,$F$35:$F$36,$F$41))</f>
        <v>-533.82179022363027</v>
      </c>
      <c r="PXN88" s="294">
        <f>(PXN$87*$B101+SUM($F$8:$F$10)-((PXN$87*$B101+SUM($F$8:$F$10))/$F$11*$F$40)-($F$27*PXN$87/$D$7)-SUM($F$14:$F$26,$F$28:$F$33,$F$35:$F$36,$F$41))</f>
        <v>-533.82179022363027</v>
      </c>
      <c r="PXO88" s="294">
        <f>(PXO$87*$B101+SUM($F$8:$F$10)-((PXO$87*$B101+SUM($F$8:$F$10))/$F$11*$F$40)-($F$27*PXO$87/$D$7)-SUM($F$14:$F$26,$F$28:$F$33,$F$35:$F$36,$F$41))</f>
        <v>-533.82179022363027</v>
      </c>
      <c r="PXP88" s="294">
        <f>(PXP$87*$B101+SUM($F$8:$F$10)-((PXP$87*$B101+SUM($F$8:$F$10))/$F$11*$F$40)-($F$27*PXP$87/$D$7)-SUM($F$14:$F$26,$F$28:$F$33,$F$35:$F$36,$F$41))</f>
        <v>-533.82179022363027</v>
      </c>
      <c r="PXQ88" s="294">
        <f>(PXQ$87*$B101+SUM($F$8:$F$10)-((PXQ$87*$B101+SUM($F$8:$F$10))/$F$11*$F$40)-($F$27*PXQ$87/$D$7)-SUM($F$14:$F$26,$F$28:$F$33,$F$35:$F$36,$F$41))</f>
        <v>-533.82179022363027</v>
      </c>
      <c r="PXR88" s="294">
        <f>(PXR$87*$B101+SUM($F$8:$F$10)-((PXR$87*$B101+SUM($F$8:$F$10))/$F$11*$F$40)-($F$27*PXR$87/$D$7)-SUM($F$14:$F$26,$F$28:$F$33,$F$35:$F$36,$F$41))</f>
        <v>-533.82179022363027</v>
      </c>
      <c r="PXS88" s="294">
        <f>(PXS$87*$B101+SUM($F$8:$F$10)-((PXS$87*$B101+SUM($F$8:$F$10))/$F$11*$F$40)-($F$27*PXS$87/$D$7)-SUM($F$14:$F$26,$F$28:$F$33,$F$35:$F$36,$F$41))</f>
        <v>-533.82179022363027</v>
      </c>
      <c r="PXT88" s="294">
        <f>(PXT$87*$B101+SUM($F$8:$F$10)-((PXT$87*$B101+SUM($F$8:$F$10))/$F$11*$F$40)-($F$27*PXT$87/$D$7)-SUM($F$14:$F$26,$F$28:$F$33,$F$35:$F$36,$F$41))</f>
        <v>-533.82179022363027</v>
      </c>
      <c r="PXU88" s="294">
        <f>(PXU$87*$B101+SUM($F$8:$F$10)-((PXU$87*$B101+SUM($F$8:$F$10))/$F$11*$F$40)-($F$27*PXU$87/$D$7)-SUM($F$14:$F$26,$F$28:$F$33,$F$35:$F$36,$F$41))</f>
        <v>-533.82179022363027</v>
      </c>
      <c r="PXV88" s="294">
        <f>(PXV$87*$B101+SUM($F$8:$F$10)-((PXV$87*$B101+SUM($F$8:$F$10))/$F$11*$F$40)-($F$27*PXV$87/$D$7)-SUM($F$14:$F$26,$F$28:$F$33,$F$35:$F$36,$F$41))</f>
        <v>-533.82179022363027</v>
      </c>
      <c r="PXW88" s="294">
        <f>(PXW$87*$B101+SUM($F$8:$F$10)-((PXW$87*$B101+SUM($F$8:$F$10))/$F$11*$F$40)-($F$27*PXW$87/$D$7)-SUM($F$14:$F$26,$F$28:$F$33,$F$35:$F$36,$F$41))</f>
        <v>-533.82179022363027</v>
      </c>
      <c r="PXX88" s="294">
        <f>(PXX$87*$B101+SUM($F$8:$F$10)-((PXX$87*$B101+SUM($F$8:$F$10))/$F$11*$F$40)-($F$27*PXX$87/$D$7)-SUM($F$14:$F$26,$F$28:$F$33,$F$35:$F$36,$F$41))</f>
        <v>-533.82179022363027</v>
      </c>
      <c r="PXY88" s="294">
        <f>(PXY$87*$B101+SUM($F$8:$F$10)-((PXY$87*$B101+SUM($F$8:$F$10))/$F$11*$F$40)-($F$27*PXY$87/$D$7)-SUM($F$14:$F$26,$F$28:$F$33,$F$35:$F$36,$F$41))</f>
        <v>-533.82179022363027</v>
      </c>
      <c r="PXZ88" s="294">
        <f>(PXZ$87*$B101+SUM($F$8:$F$10)-((PXZ$87*$B101+SUM($F$8:$F$10))/$F$11*$F$40)-($F$27*PXZ$87/$D$7)-SUM($F$14:$F$26,$F$28:$F$33,$F$35:$F$36,$F$41))</f>
        <v>-533.82179022363027</v>
      </c>
      <c r="PYA88" s="294">
        <f>(PYA$87*$B101+SUM($F$8:$F$10)-((PYA$87*$B101+SUM($F$8:$F$10))/$F$11*$F$40)-($F$27*PYA$87/$D$7)-SUM($F$14:$F$26,$F$28:$F$33,$F$35:$F$36,$F$41))</f>
        <v>-533.82179022363027</v>
      </c>
      <c r="PYB88" s="294">
        <f>(PYB$87*$B101+SUM($F$8:$F$10)-((PYB$87*$B101+SUM($F$8:$F$10))/$F$11*$F$40)-($F$27*PYB$87/$D$7)-SUM($F$14:$F$26,$F$28:$F$33,$F$35:$F$36,$F$41))</f>
        <v>-533.82179022363027</v>
      </c>
      <c r="PYC88" s="294">
        <f>(PYC$87*$B101+SUM($F$8:$F$10)-((PYC$87*$B101+SUM($F$8:$F$10))/$F$11*$F$40)-($F$27*PYC$87/$D$7)-SUM($F$14:$F$26,$F$28:$F$33,$F$35:$F$36,$F$41))</f>
        <v>-533.82179022363027</v>
      </c>
      <c r="PYD88" s="294">
        <f>(PYD$87*$B101+SUM($F$8:$F$10)-((PYD$87*$B101+SUM($F$8:$F$10))/$F$11*$F$40)-($F$27*PYD$87/$D$7)-SUM($F$14:$F$26,$F$28:$F$33,$F$35:$F$36,$F$41))</f>
        <v>-533.82179022363027</v>
      </c>
      <c r="PYE88" s="294">
        <f>(PYE$87*$B101+SUM($F$8:$F$10)-((PYE$87*$B101+SUM($F$8:$F$10))/$F$11*$F$40)-($F$27*PYE$87/$D$7)-SUM($F$14:$F$26,$F$28:$F$33,$F$35:$F$36,$F$41))</f>
        <v>-533.82179022363027</v>
      </c>
      <c r="PYF88" s="294">
        <f>(PYF$87*$B101+SUM($F$8:$F$10)-((PYF$87*$B101+SUM($F$8:$F$10))/$F$11*$F$40)-($F$27*PYF$87/$D$7)-SUM($F$14:$F$26,$F$28:$F$33,$F$35:$F$36,$F$41))</f>
        <v>-533.82179022363027</v>
      </c>
      <c r="PYG88" s="294">
        <f>(PYG$87*$B101+SUM($F$8:$F$10)-((PYG$87*$B101+SUM($F$8:$F$10))/$F$11*$F$40)-($F$27*PYG$87/$D$7)-SUM($F$14:$F$26,$F$28:$F$33,$F$35:$F$36,$F$41))</f>
        <v>-533.82179022363027</v>
      </c>
      <c r="PYH88" s="294">
        <f>(PYH$87*$B101+SUM($F$8:$F$10)-((PYH$87*$B101+SUM($F$8:$F$10))/$F$11*$F$40)-($F$27*PYH$87/$D$7)-SUM($F$14:$F$26,$F$28:$F$33,$F$35:$F$36,$F$41))</f>
        <v>-533.82179022363027</v>
      </c>
      <c r="PYI88" s="294">
        <f>(PYI$87*$B101+SUM($F$8:$F$10)-((PYI$87*$B101+SUM($F$8:$F$10))/$F$11*$F$40)-($F$27*PYI$87/$D$7)-SUM($F$14:$F$26,$F$28:$F$33,$F$35:$F$36,$F$41))</f>
        <v>-533.82179022363027</v>
      </c>
      <c r="PYJ88" s="294">
        <f>(PYJ$87*$B101+SUM($F$8:$F$10)-((PYJ$87*$B101+SUM($F$8:$F$10))/$F$11*$F$40)-($F$27*PYJ$87/$D$7)-SUM($F$14:$F$26,$F$28:$F$33,$F$35:$F$36,$F$41))</f>
        <v>-533.82179022363027</v>
      </c>
      <c r="PYK88" s="294">
        <f>(PYK$87*$B101+SUM($F$8:$F$10)-((PYK$87*$B101+SUM($F$8:$F$10))/$F$11*$F$40)-($F$27*PYK$87/$D$7)-SUM($F$14:$F$26,$F$28:$F$33,$F$35:$F$36,$F$41))</f>
        <v>-533.82179022363027</v>
      </c>
      <c r="PYL88" s="294">
        <f>(PYL$87*$B101+SUM($F$8:$F$10)-((PYL$87*$B101+SUM($F$8:$F$10))/$F$11*$F$40)-($F$27*PYL$87/$D$7)-SUM($F$14:$F$26,$F$28:$F$33,$F$35:$F$36,$F$41))</f>
        <v>-533.82179022363027</v>
      </c>
      <c r="PYM88" s="294">
        <f>(PYM$87*$B101+SUM($F$8:$F$10)-((PYM$87*$B101+SUM($F$8:$F$10))/$F$11*$F$40)-($F$27*PYM$87/$D$7)-SUM($F$14:$F$26,$F$28:$F$33,$F$35:$F$36,$F$41))</f>
        <v>-533.82179022363027</v>
      </c>
      <c r="PYN88" s="294">
        <f>(PYN$87*$B101+SUM($F$8:$F$10)-((PYN$87*$B101+SUM($F$8:$F$10))/$F$11*$F$40)-($F$27*PYN$87/$D$7)-SUM($F$14:$F$26,$F$28:$F$33,$F$35:$F$36,$F$41))</f>
        <v>-533.82179022363027</v>
      </c>
      <c r="PYO88" s="294">
        <f>(PYO$87*$B101+SUM($F$8:$F$10)-((PYO$87*$B101+SUM($F$8:$F$10))/$F$11*$F$40)-($F$27*PYO$87/$D$7)-SUM($F$14:$F$26,$F$28:$F$33,$F$35:$F$36,$F$41))</f>
        <v>-533.82179022363027</v>
      </c>
      <c r="PYP88" s="294">
        <f>(PYP$87*$B101+SUM($F$8:$F$10)-((PYP$87*$B101+SUM($F$8:$F$10))/$F$11*$F$40)-($F$27*PYP$87/$D$7)-SUM($F$14:$F$26,$F$28:$F$33,$F$35:$F$36,$F$41))</f>
        <v>-533.82179022363027</v>
      </c>
      <c r="PYQ88" s="294">
        <f>(PYQ$87*$B101+SUM($F$8:$F$10)-((PYQ$87*$B101+SUM($F$8:$F$10))/$F$11*$F$40)-($F$27*PYQ$87/$D$7)-SUM($F$14:$F$26,$F$28:$F$33,$F$35:$F$36,$F$41))</f>
        <v>-533.82179022363027</v>
      </c>
      <c r="PYR88" s="294">
        <f>(PYR$87*$B101+SUM($F$8:$F$10)-((PYR$87*$B101+SUM($F$8:$F$10))/$F$11*$F$40)-($F$27*PYR$87/$D$7)-SUM($F$14:$F$26,$F$28:$F$33,$F$35:$F$36,$F$41))</f>
        <v>-533.82179022363027</v>
      </c>
      <c r="PYS88" s="294">
        <f>(PYS$87*$B101+SUM($F$8:$F$10)-((PYS$87*$B101+SUM($F$8:$F$10))/$F$11*$F$40)-($F$27*PYS$87/$D$7)-SUM($F$14:$F$26,$F$28:$F$33,$F$35:$F$36,$F$41))</f>
        <v>-533.82179022363027</v>
      </c>
      <c r="PYT88" s="294">
        <f>(PYT$87*$B101+SUM($F$8:$F$10)-((PYT$87*$B101+SUM($F$8:$F$10))/$F$11*$F$40)-($F$27*PYT$87/$D$7)-SUM($F$14:$F$26,$F$28:$F$33,$F$35:$F$36,$F$41))</f>
        <v>-533.82179022363027</v>
      </c>
      <c r="PYU88" s="294">
        <f>(PYU$87*$B101+SUM($F$8:$F$10)-((PYU$87*$B101+SUM($F$8:$F$10))/$F$11*$F$40)-($F$27*PYU$87/$D$7)-SUM($F$14:$F$26,$F$28:$F$33,$F$35:$F$36,$F$41))</f>
        <v>-533.82179022363027</v>
      </c>
      <c r="PYV88" s="294">
        <f>(PYV$87*$B101+SUM($F$8:$F$10)-((PYV$87*$B101+SUM($F$8:$F$10))/$F$11*$F$40)-($F$27*PYV$87/$D$7)-SUM($F$14:$F$26,$F$28:$F$33,$F$35:$F$36,$F$41))</f>
        <v>-533.82179022363027</v>
      </c>
      <c r="PYW88" s="294">
        <f>(PYW$87*$B101+SUM($F$8:$F$10)-((PYW$87*$B101+SUM($F$8:$F$10))/$F$11*$F$40)-($F$27*PYW$87/$D$7)-SUM($F$14:$F$26,$F$28:$F$33,$F$35:$F$36,$F$41))</f>
        <v>-533.82179022363027</v>
      </c>
      <c r="PYX88" s="294">
        <f>(PYX$87*$B101+SUM($F$8:$F$10)-((PYX$87*$B101+SUM($F$8:$F$10))/$F$11*$F$40)-($F$27*PYX$87/$D$7)-SUM($F$14:$F$26,$F$28:$F$33,$F$35:$F$36,$F$41))</f>
        <v>-533.82179022363027</v>
      </c>
      <c r="PYY88" s="294">
        <f>(PYY$87*$B101+SUM($F$8:$F$10)-((PYY$87*$B101+SUM($F$8:$F$10))/$F$11*$F$40)-($F$27*PYY$87/$D$7)-SUM($F$14:$F$26,$F$28:$F$33,$F$35:$F$36,$F$41))</f>
        <v>-533.82179022363027</v>
      </c>
      <c r="PYZ88" s="294">
        <f>(PYZ$87*$B101+SUM($F$8:$F$10)-((PYZ$87*$B101+SUM($F$8:$F$10))/$F$11*$F$40)-($F$27*PYZ$87/$D$7)-SUM($F$14:$F$26,$F$28:$F$33,$F$35:$F$36,$F$41))</f>
        <v>-533.82179022363027</v>
      </c>
      <c r="PZA88" s="294">
        <f>(PZA$87*$B101+SUM($F$8:$F$10)-((PZA$87*$B101+SUM($F$8:$F$10))/$F$11*$F$40)-($F$27*PZA$87/$D$7)-SUM($F$14:$F$26,$F$28:$F$33,$F$35:$F$36,$F$41))</f>
        <v>-533.82179022363027</v>
      </c>
      <c r="PZB88" s="294">
        <f>(PZB$87*$B101+SUM($F$8:$F$10)-((PZB$87*$B101+SUM($F$8:$F$10))/$F$11*$F$40)-($F$27*PZB$87/$D$7)-SUM($F$14:$F$26,$F$28:$F$33,$F$35:$F$36,$F$41))</f>
        <v>-533.82179022363027</v>
      </c>
      <c r="PZC88" s="294">
        <f>(PZC$87*$B101+SUM($F$8:$F$10)-((PZC$87*$B101+SUM($F$8:$F$10))/$F$11*$F$40)-($F$27*PZC$87/$D$7)-SUM($F$14:$F$26,$F$28:$F$33,$F$35:$F$36,$F$41))</f>
        <v>-533.82179022363027</v>
      </c>
      <c r="PZD88" s="294">
        <f>(PZD$87*$B101+SUM($F$8:$F$10)-((PZD$87*$B101+SUM($F$8:$F$10))/$F$11*$F$40)-($F$27*PZD$87/$D$7)-SUM($F$14:$F$26,$F$28:$F$33,$F$35:$F$36,$F$41))</f>
        <v>-533.82179022363027</v>
      </c>
      <c r="PZE88" s="294">
        <f>(PZE$87*$B101+SUM($F$8:$F$10)-((PZE$87*$B101+SUM($F$8:$F$10))/$F$11*$F$40)-($F$27*PZE$87/$D$7)-SUM($F$14:$F$26,$F$28:$F$33,$F$35:$F$36,$F$41))</f>
        <v>-533.82179022363027</v>
      </c>
      <c r="PZF88" s="294">
        <f>(PZF$87*$B101+SUM($F$8:$F$10)-((PZF$87*$B101+SUM($F$8:$F$10))/$F$11*$F$40)-($F$27*PZF$87/$D$7)-SUM($F$14:$F$26,$F$28:$F$33,$F$35:$F$36,$F$41))</f>
        <v>-533.82179022363027</v>
      </c>
      <c r="PZG88" s="294">
        <f>(PZG$87*$B101+SUM($F$8:$F$10)-((PZG$87*$B101+SUM($F$8:$F$10))/$F$11*$F$40)-($F$27*PZG$87/$D$7)-SUM($F$14:$F$26,$F$28:$F$33,$F$35:$F$36,$F$41))</f>
        <v>-533.82179022363027</v>
      </c>
      <c r="PZH88" s="294">
        <f>(PZH$87*$B101+SUM($F$8:$F$10)-((PZH$87*$B101+SUM($F$8:$F$10))/$F$11*$F$40)-($F$27*PZH$87/$D$7)-SUM($F$14:$F$26,$F$28:$F$33,$F$35:$F$36,$F$41))</f>
        <v>-533.82179022363027</v>
      </c>
      <c r="PZI88" s="294">
        <f>(PZI$87*$B101+SUM($F$8:$F$10)-((PZI$87*$B101+SUM($F$8:$F$10))/$F$11*$F$40)-($F$27*PZI$87/$D$7)-SUM($F$14:$F$26,$F$28:$F$33,$F$35:$F$36,$F$41))</f>
        <v>-533.82179022363027</v>
      </c>
      <c r="PZJ88" s="294">
        <f>(PZJ$87*$B101+SUM($F$8:$F$10)-((PZJ$87*$B101+SUM($F$8:$F$10))/$F$11*$F$40)-($F$27*PZJ$87/$D$7)-SUM($F$14:$F$26,$F$28:$F$33,$F$35:$F$36,$F$41))</f>
        <v>-533.82179022363027</v>
      </c>
      <c r="PZK88" s="294">
        <f>(PZK$87*$B101+SUM($F$8:$F$10)-((PZK$87*$B101+SUM($F$8:$F$10))/$F$11*$F$40)-($F$27*PZK$87/$D$7)-SUM($F$14:$F$26,$F$28:$F$33,$F$35:$F$36,$F$41))</f>
        <v>-533.82179022363027</v>
      </c>
      <c r="PZL88" s="294">
        <f>(PZL$87*$B101+SUM($F$8:$F$10)-((PZL$87*$B101+SUM($F$8:$F$10))/$F$11*$F$40)-($F$27*PZL$87/$D$7)-SUM($F$14:$F$26,$F$28:$F$33,$F$35:$F$36,$F$41))</f>
        <v>-533.82179022363027</v>
      </c>
      <c r="PZM88" s="294">
        <f>(PZM$87*$B101+SUM($F$8:$F$10)-((PZM$87*$B101+SUM($F$8:$F$10))/$F$11*$F$40)-($F$27*PZM$87/$D$7)-SUM($F$14:$F$26,$F$28:$F$33,$F$35:$F$36,$F$41))</f>
        <v>-533.82179022363027</v>
      </c>
      <c r="PZN88" s="294">
        <f>(PZN$87*$B101+SUM($F$8:$F$10)-((PZN$87*$B101+SUM($F$8:$F$10))/$F$11*$F$40)-($F$27*PZN$87/$D$7)-SUM($F$14:$F$26,$F$28:$F$33,$F$35:$F$36,$F$41))</f>
        <v>-533.82179022363027</v>
      </c>
      <c r="PZO88" s="294">
        <f>(PZO$87*$B101+SUM($F$8:$F$10)-((PZO$87*$B101+SUM($F$8:$F$10))/$F$11*$F$40)-($F$27*PZO$87/$D$7)-SUM($F$14:$F$26,$F$28:$F$33,$F$35:$F$36,$F$41))</f>
        <v>-533.82179022363027</v>
      </c>
      <c r="PZP88" s="294">
        <f>(PZP$87*$B101+SUM($F$8:$F$10)-((PZP$87*$B101+SUM($F$8:$F$10))/$F$11*$F$40)-($F$27*PZP$87/$D$7)-SUM($F$14:$F$26,$F$28:$F$33,$F$35:$F$36,$F$41))</f>
        <v>-533.82179022363027</v>
      </c>
      <c r="PZQ88" s="294">
        <f>(PZQ$87*$B101+SUM($F$8:$F$10)-((PZQ$87*$B101+SUM($F$8:$F$10))/$F$11*$F$40)-($F$27*PZQ$87/$D$7)-SUM($F$14:$F$26,$F$28:$F$33,$F$35:$F$36,$F$41))</f>
        <v>-533.82179022363027</v>
      </c>
      <c r="PZR88" s="294">
        <f>(PZR$87*$B101+SUM($F$8:$F$10)-((PZR$87*$B101+SUM($F$8:$F$10))/$F$11*$F$40)-($F$27*PZR$87/$D$7)-SUM($F$14:$F$26,$F$28:$F$33,$F$35:$F$36,$F$41))</f>
        <v>-533.82179022363027</v>
      </c>
      <c r="PZS88" s="294">
        <f>(PZS$87*$B101+SUM($F$8:$F$10)-((PZS$87*$B101+SUM($F$8:$F$10))/$F$11*$F$40)-($F$27*PZS$87/$D$7)-SUM($F$14:$F$26,$F$28:$F$33,$F$35:$F$36,$F$41))</f>
        <v>-533.82179022363027</v>
      </c>
      <c r="PZT88" s="294">
        <f>(PZT$87*$B101+SUM($F$8:$F$10)-((PZT$87*$B101+SUM($F$8:$F$10))/$F$11*$F$40)-($F$27*PZT$87/$D$7)-SUM($F$14:$F$26,$F$28:$F$33,$F$35:$F$36,$F$41))</f>
        <v>-533.82179022363027</v>
      </c>
      <c r="PZU88" s="294">
        <f>(PZU$87*$B101+SUM($F$8:$F$10)-((PZU$87*$B101+SUM($F$8:$F$10))/$F$11*$F$40)-($F$27*PZU$87/$D$7)-SUM($F$14:$F$26,$F$28:$F$33,$F$35:$F$36,$F$41))</f>
        <v>-533.82179022363027</v>
      </c>
      <c r="PZV88" s="294">
        <f>(PZV$87*$B101+SUM($F$8:$F$10)-((PZV$87*$B101+SUM($F$8:$F$10))/$F$11*$F$40)-($F$27*PZV$87/$D$7)-SUM($F$14:$F$26,$F$28:$F$33,$F$35:$F$36,$F$41))</f>
        <v>-533.82179022363027</v>
      </c>
      <c r="PZW88" s="294">
        <f>(PZW$87*$B101+SUM($F$8:$F$10)-((PZW$87*$B101+SUM($F$8:$F$10))/$F$11*$F$40)-($F$27*PZW$87/$D$7)-SUM($F$14:$F$26,$F$28:$F$33,$F$35:$F$36,$F$41))</f>
        <v>-533.82179022363027</v>
      </c>
      <c r="PZX88" s="294">
        <f>(PZX$87*$B101+SUM($F$8:$F$10)-((PZX$87*$B101+SUM($F$8:$F$10))/$F$11*$F$40)-($F$27*PZX$87/$D$7)-SUM($F$14:$F$26,$F$28:$F$33,$F$35:$F$36,$F$41))</f>
        <v>-533.82179022363027</v>
      </c>
      <c r="PZY88" s="294">
        <f>(PZY$87*$B101+SUM($F$8:$F$10)-((PZY$87*$B101+SUM($F$8:$F$10))/$F$11*$F$40)-($F$27*PZY$87/$D$7)-SUM($F$14:$F$26,$F$28:$F$33,$F$35:$F$36,$F$41))</f>
        <v>-533.82179022363027</v>
      </c>
      <c r="PZZ88" s="294">
        <f>(PZZ$87*$B101+SUM($F$8:$F$10)-((PZZ$87*$B101+SUM($F$8:$F$10))/$F$11*$F$40)-($F$27*PZZ$87/$D$7)-SUM($F$14:$F$26,$F$28:$F$33,$F$35:$F$36,$F$41))</f>
        <v>-533.82179022363027</v>
      </c>
      <c r="QAA88" s="294">
        <f>(QAA$87*$B101+SUM($F$8:$F$10)-((QAA$87*$B101+SUM($F$8:$F$10))/$F$11*$F$40)-($F$27*QAA$87/$D$7)-SUM($F$14:$F$26,$F$28:$F$33,$F$35:$F$36,$F$41))</f>
        <v>-533.82179022363027</v>
      </c>
      <c r="QAB88" s="294">
        <f>(QAB$87*$B101+SUM($F$8:$F$10)-((QAB$87*$B101+SUM($F$8:$F$10))/$F$11*$F$40)-($F$27*QAB$87/$D$7)-SUM($F$14:$F$26,$F$28:$F$33,$F$35:$F$36,$F$41))</f>
        <v>-533.82179022363027</v>
      </c>
      <c r="QAC88" s="294">
        <f>(QAC$87*$B101+SUM($F$8:$F$10)-((QAC$87*$B101+SUM($F$8:$F$10))/$F$11*$F$40)-($F$27*QAC$87/$D$7)-SUM($F$14:$F$26,$F$28:$F$33,$F$35:$F$36,$F$41))</f>
        <v>-533.82179022363027</v>
      </c>
      <c r="QAD88" s="294">
        <f>(QAD$87*$B101+SUM($F$8:$F$10)-((QAD$87*$B101+SUM($F$8:$F$10))/$F$11*$F$40)-($F$27*QAD$87/$D$7)-SUM($F$14:$F$26,$F$28:$F$33,$F$35:$F$36,$F$41))</f>
        <v>-533.82179022363027</v>
      </c>
      <c r="QAE88" s="294">
        <f>(QAE$87*$B101+SUM($F$8:$F$10)-((QAE$87*$B101+SUM($F$8:$F$10))/$F$11*$F$40)-($F$27*QAE$87/$D$7)-SUM($F$14:$F$26,$F$28:$F$33,$F$35:$F$36,$F$41))</f>
        <v>-533.82179022363027</v>
      </c>
      <c r="QAF88" s="294">
        <f>(QAF$87*$B101+SUM($F$8:$F$10)-((QAF$87*$B101+SUM($F$8:$F$10))/$F$11*$F$40)-($F$27*QAF$87/$D$7)-SUM($F$14:$F$26,$F$28:$F$33,$F$35:$F$36,$F$41))</f>
        <v>-533.82179022363027</v>
      </c>
      <c r="QAG88" s="294">
        <f>(QAG$87*$B101+SUM($F$8:$F$10)-((QAG$87*$B101+SUM($F$8:$F$10))/$F$11*$F$40)-($F$27*QAG$87/$D$7)-SUM($F$14:$F$26,$F$28:$F$33,$F$35:$F$36,$F$41))</f>
        <v>-533.82179022363027</v>
      </c>
      <c r="QAH88" s="294">
        <f>(QAH$87*$B101+SUM($F$8:$F$10)-((QAH$87*$B101+SUM($F$8:$F$10))/$F$11*$F$40)-($F$27*QAH$87/$D$7)-SUM($F$14:$F$26,$F$28:$F$33,$F$35:$F$36,$F$41))</f>
        <v>-533.82179022363027</v>
      </c>
      <c r="QAI88" s="294">
        <f>(QAI$87*$B101+SUM($F$8:$F$10)-((QAI$87*$B101+SUM($F$8:$F$10))/$F$11*$F$40)-($F$27*QAI$87/$D$7)-SUM($F$14:$F$26,$F$28:$F$33,$F$35:$F$36,$F$41))</f>
        <v>-533.82179022363027</v>
      </c>
      <c r="QAJ88" s="294">
        <f>(QAJ$87*$B101+SUM($F$8:$F$10)-((QAJ$87*$B101+SUM($F$8:$F$10))/$F$11*$F$40)-($F$27*QAJ$87/$D$7)-SUM($F$14:$F$26,$F$28:$F$33,$F$35:$F$36,$F$41))</f>
        <v>-533.82179022363027</v>
      </c>
      <c r="QAK88" s="294">
        <f>(QAK$87*$B101+SUM($F$8:$F$10)-((QAK$87*$B101+SUM($F$8:$F$10))/$F$11*$F$40)-($F$27*QAK$87/$D$7)-SUM($F$14:$F$26,$F$28:$F$33,$F$35:$F$36,$F$41))</f>
        <v>-533.82179022363027</v>
      </c>
      <c r="QAL88" s="294">
        <f>(QAL$87*$B101+SUM($F$8:$F$10)-((QAL$87*$B101+SUM($F$8:$F$10))/$F$11*$F$40)-($F$27*QAL$87/$D$7)-SUM($F$14:$F$26,$F$28:$F$33,$F$35:$F$36,$F$41))</f>
        <v>-533.82179022363027</v>
      </c>
      <c r="QAM88" s="294">
        <f>(QAM$87*$B101+SUM($F$8:$F$10)-((QAM$87*$B101+SUM($F$8:$F$10))/$F$11*$F$40)-($F$27*QAM$87/$D$7)-SUM($F$14:$F$26,$F$28:$F$33,$F$35:$F$36,$F$41))</f>
        <v>-533.82179022363027</v>
      </c>
      <c r="QAN88" s="294">
        <f>(QAN$87*$B101+SUM($F$8:$F$10)-((QAN$87*$B101+SUM($F$8:$F$10))/$F$11*$F$40)-($F$27*QAN$87/$D$7)-SUM($F$14:$F$26,$F$28:$F$33,$F$35:$F$36,$F$41))</f>
        <v>-533.82179022363027</v>
      </c>
      <c r="QAO88" s="294">
        <f>(QAO$87*$B101+SUM($F$8:$F$10)-((QAO$87*$B101+SUM($F$8:$F$10))/$F$11*$F$40)-($F$27*QAO$87/$D$7)-SUM($F$14:$F$26,$F$28:$F$33,$F$35:$F$36,$F$41))</f>
        <v>-533.82179022363027</v>
      </c>
      <c r="QAP88" s="294">
        <f>(QAP$87*$B101+SUM($F$8:$F$10)-((QAP$87*$B101+SUM($F$8:$F$10))/$F$11*$F$40)-($F$27*QAP$87/$D$7)-SUM($F$14:$F$26,$F$28:$F$33,$F$35:$F$36,$F$41))</f>
        <v>-533.82179022363027</v>
      </c>
      <c r="QAQ88" s="294">
        <f>(QAQ$87*$B101+SUM($F$8:$F$10)-((QAQ$87*$B101+SUM($F$8:$F$10))/$F$11*$F$40)-($F$27*QAQ$87/$D$7)-SUM($F$14:$F$26,$F$28:$F$33,$F$35:$F$36,$F$41))</f>
        <v>-533.82179022363027</v>
      </c>
      <c r="QAR88" s="294">
        <f>(QAR$87*$B101+SUM($F$8:$F$10)-((QAR$87*$B101+SUM($F$8:$F$10))/$F$11*$F$40)-($F$27*QAR$87/$D$7)-SUM($F$14:$F$26,$F$28:$F$33,$F$35:$F$36,$F$41))</f>
        <v>-533.82179022363027</v>
      </c>
      <c r="QAS88" s="294">
        <f>(QAS$87*$B101+SUM($F$8:$F$10)-((QAS$87*$B101+SUM($F$8:$F$10))/$F$11*$F$40)-($F$27*QAS$87/$D$7)-SUM($F$14:$F$26,$F$28:$F$33,$F$35:$F$36,$F$41))</f>
        <v>-533.82179022363027</v>
      </c>
      <c r="QAT88" s="294">
        <f>(QAT$87*$B101+SUM($F$8:$F$10)-((QAT$87*$B101+SUM($F$8:$F$10))/$F$11*$F$40)-($F$27*QAT$87/$D$7)-SUM($F$14:$F$26,$F$28:$F$33,$F$35:$F$36,$F$41))</f>
        <v>-533.82179022363027</v>
      </c>
      <c r="QAU88" s="294">
        <f>(QAU$87*$B101+SUM($F$8:$F$10)-((QAU$87*$B101+SUM($F$8:$F$10))/$F$11*$F$40)-($F$27*QAU$87/$D$7)-SUM($F$14:$F$26,$F$28:$F$33,$F$35:$F$36,$F$41))</f>
        <v>-533.82179022363027</v>
      </c>
      <c r="QAV88" s="294">
        <f>(QAV$87*$B101+SUM($F$8:$F$10)-((QAV$87*$B101+SUM($F$8:$F$10))/$F$11*$F$40)-($F$27*QAV$87/$D$7)-SUM($F$14:$F$26,$F$28:$F$33,$F$35:$F$36,$F$41))</f>
        <v>-533.82179022363027</v>
      </c>
      <c r="QAW88" s="294">
        <f>(QAW$87*$B101+SUM($F$8:$F$10)-((QAW$87*$B101+SUM($F$8:$F$10))/$F$11*$F$40)-($F$27*QAW$87/$D$7)-SUM($F$14:$F$26,$F$28:$F$33,$F$35:$F$36,$F$41))</f>
        <v>-533.82179022363027</v>
      </c>
      <c r="QAX88" s="294">
        <f>(QAX$87*$B101+SUM($F$8:$F$10)-((QAX$87*$B101+SUM($F$8:$F$10))/$F$11*$F$40)-($F$27*QAX$87/$D$7)-SUM($F$14:$F$26,$F$28:$F$33,$F$35:$F$36,$F$41))</f>
        <v>-533.82179022363027</v>
      </c>
      <c r="QAY88" s="294">
        <f>(QAY$87*$B101+SUM($F$8:$F$10)-((QAY$87*$B101+SUM($F$8:$F$10))/$F$11*$F$40)-($F$27*QAY$87/$D$7)-SUM($F$14:$F$26,$F$28:$F$33,$F$35:$F$36,$F$41))</f>
        <v>-533.82179022363027</v>
      </c>
      <c r="QAZ88" s="294">
        <f>(QAZ$87*$B101+SUM($F$8:$F$10)-((QAZ$87*$B101+SUM($F$8:$F$10))/$F$11*$F$40)-($F$27*QAZ$87/$D$7)-SUM($F$14:$F$26,$F$28:$F$33,$F$35:$F$36,$F$41))</f>
        <v>-533.82179022363027</v>
      </c>
      <c r="QBA88" s="294">
        <f>(QBA$87*$B101+SUM($F$8:$F$10)-((QBA$87*$B101+SUM($F$8:$F$10))/$F$11*$F$40)-($F$27*QBA$87/$D$7)-SUM($F$14:$F$26,$F$28:$F$33,$F$35:$F$36,$F$41))</f>
        <v>-533.82179022363027</v>
      </c>
      <c r="QBB88" s="294">
        <f>(QBB$87*$B101+SUM($F$8:$F$10)-((QBB$87*$B101+SUM($F$8:$F$10))/$F$11*$F$40)-($F$27*QBB$87/$D$7)-SUM($F$14:$F$26,$F$28:$F$33,$F$35:$F$36,$F$41))</f>
        <v>-533.82179022363027</v>
      </c>
      <c r="QBC88" s="294">
        <f>(QBC$87*$B101+SUM($F$8:$F$10)-((QBC$87*$B101+SUM($F$8:$F$10))/$F$11*$F$40)-($F$27*QBC$87/$D$7)-SUM($F$14:$F$26,$F$28:$F$33,$F$35:$F$36,$F$41))</f>
        <v>-533.82179022363027</v>
      </c>
      <c r="QBD88" s="294">
        <f>(QBD$87*$B101+SUM($F$8:$F$10)-((QBD$87*$B101+SUM($F$8:$F$10))/$F$11*$F$40)-($F$27*QBD$87/$D$7)-SUM($F$14:$F$26,$F$28:$F$33,$F$35:$F$36,$F$41))</f>
        <v>-533.82179022363027</v>
      </c>
      <c r="QBE88" s="294">
        <f>(QBE$87*$B101+SUM($F$8:$F$10)-((QBE$87*$B101+SUM($F$8:$F$10))/$F$11*$F$40)-($F$27*QBE$87/$D$7)-SUM($F$14:$F$26,$F$28:$F$33,$F$35:$F$36,$F$41))</f>
        <v>-533.82179022363027</v>
      </c>
      <c r="QBF88" s="294">
        <f>(QBF$87*$B101+SUM($F$8:$F$10)-((QBF$87*$B101+SUM($F$8:$F$10))/$F$11*$F$40)-($F$27*QBF$87/$D$7)-SUM($F$14:$F$26,$F$28:$F$33,$F$35:$F$36,$F$41))</f>
        <v>-533.82179022363027</v>
      </c>
      <c r="QBG88" s="294">
        <f>(QBG$87*$B101+SUM($F$8:$F$10)-((QBG$87*$B101+SUM($F$8:$F$10))/$F$11*$F$40)-($F$27*QBG$87/$D$7)-SUM($F$14:$F$26,$F$28:$F$33,$F$35:$F$36,$F$41))</f>
        <v>-533.82179022363027</v>
      </c>
      <c r="QBH88" s="294">
        <f>(QBH$87*$B101+SUM($F$8:$F$10)-((QBH$87*$B101+SUM($F$8:$F$10))/$F$11*$F$40)-($F$27*QBH$87/$D$7)-SUM($F$14:$F$26,$F$28:$F$33,$F$35:$F$36,$F$41))</f>
        <v>-533.82179022363027</v>
      </c>
      <c r="QBI88" s="294">
        <f>(QBI$87*$B101+SUM($F$8:$F$10)-((QBI$87*$B101+SUM($F$8:$F$10))/$F$11*$F$40)-($F$27*QBI$87/$D$7)-SUM($F$14:$F$26,$F$28:$F$33,$F$35:$F$36,$F$41))</f>
        <v>-533.82179022363027</v>
      </c>
      <c r="QBJ88" s="294">
        <f>(QBJ$87*$B101+SUM($F$8:$F$10)-((QBJ$87*$B101+SUM($F$8:$F$10))/$F$11*$F$40)-($F$27*QBJ$87/$D$7)-SUM($F$14:$F$26,$F$28:$F$33,$F$35:$F$36,$F$41))</f>
        <v>-533.82179022363027</v>
      </c>
      <c r="QBK88" s="294">
        <f>(QBK$87*$B101+SUM($F$8:$F$10)-((QBK$87*$B101+SUM($F$8:$F$10))/$F$11*$F$40)-($F$27*QBK$87/$D$7)-SUM($F$14:$F$26,$F$28:$F$33,$F$35:$F$36,$F$41))</f>
        <v>-533.82179022363027</v>
      </c>
      <c r="QBL88" s="294">
        <f>(QBL$87*$B101+SUM($F$8:$F$10)-((QBL$87*$B101+SUM($F$8:$F$10))/$F$11*$F$40)-($F$27*QBL$87/$D$7)-SUM($F$14:$F$26,$F$28:$F$33,$F$35:$F$36,$F$41))</f>
        <v>-533.82179022363027</v>
      </c>
      <c r="QBM88" s="294">
        <f>(QBM$87*$B101+SUM($F$8:$F$10)-((QBM$87*$B101+SUM($F$8:$F$10))/$F$11*$F$40)-($F$27*QBM$87/$D$7)-SUM($F$14:$F$26,$F$28:$F$33,$F$35:$F$36,$F$41))</f>
        <v>-533.82179022363027</v>
      </c>
      <c r="QBN88" s="294">
        <f>(QBN$87*$B101+SUM($F$8:$F$10)-((QBN$87*$B101+SUM($F$8:$F$10))/$F$11*$F$40)-($F$27*QBN$87/$D$7)-SUM($F$14:$F$26,$F$28:$F$33,$F$35:$F$36,$F$41))</f>
        <v>-533.82179022363027</v>
      </c>
      <c r="QBO88" s="294">
        <f>(QBO$87*$B101+SUM($F$8:$F$10)-((QBO$87*$B101+SUM($F$8:$F$10))/$F$11*$F$40)-($F$27*QBO$87/$D$7)-SUM($F$14:$F$26,$F$28:$F$33,$F$35:$F$36,$F$41))</f>
        <v>-533.82179022363027</v>
      </c>
      <c r="QBP88" s="294">
        <f>(QBP$87*$B101+SUM($F$8:$F$10)-((QBP$87*$B101+SUM($F$8:$F$10))/$F$11*$F$40)-($F$27*QBP$87/$D$7)-SUM($F$14:$F$26,$F$28:$F$33,$F$35:$F$36,$F$41))</f>
        <v>-533.82179022363027</v>
      </c>
      <c r="QBQ88" s="294">
        <f>(QBQ$87*$B101+SUM($F$8:$F$10)-((QBQ$87*$B101+SUM($F$8:$F$10))/$F$11*$F$40)-($F$27*QBQ$87/$D$7)-SUM($F$14:$F$26,$F$28:$F$33,$F$35:$F$36,$F$41))</f>
        <v>-533.82179022363027</v>
      </c>
      <c r="QBR88" s="294">
        <f>(QBR$87*$B101+SUM($F$8:$F$10)-((QBR$87*$B101+SUM($F$8:$F$10))/$F$11*$F$40)-($F$27*QBR$87/$D$7)-SUM($F$14:$F$26,$F$28:$F$33,$F$35:$F$36,$F$41))</f>
        <v>-533.82179022363027</v>
      </c>
      <c r="QBS88" s="294">
        <f>(QBS$87*$B101+SUM($F$8:$F$10)-((QBS$87*$B101+SUM($F$8:$F$10))/$F$11*$F$40)-($F$27*QBS$87/$D$7)-SUM($F$14:$F$26,$F$28:$F$33,$F$35:$F$36,$F$41))</f>
        <v>-533.82179022363027</v>
      </c>
      <c r="QBT88" s="294">
        <f>(QBT$87*$B101+SUM($F$8:$F$10)-((QBT$87*$B101+SUM($F$8:$F$10))/$F$11*$F$40)-($F$27*QBT$87/$D$7)-SUM($F$14:$F$26,$F$28:$F$33,$F$35:$F$36,$F$41))</f>
        <v>-533.82179022363027</v>
      </c>
      <c r="QBU88" s="294">
        <f>(QBU$87*$B101+SUM($F$8:$F$10)-((QBU$87*$B101+SUM($F$8:$F$10))/$F$11*$F$40)-($F$27*QBU$87/$D$7)-SUM($F$14:$F$26,$F$28:$F$33,$F$35:$F$36,$F$41))</f>
        <v>-533.82179022363027</v>
      </c>
      <c r="QBV88" s="294">
        <f>(QBV$87*$B101+SUM($F$8:$F$10)-((QBV$87*$B101+SUM($F$8:$F$10))/$F$11*$F$40)-($F$27*QBV$87/$D$7)-SUM($F$14:$F$26,$F$28:$F$33,$F$35:$F$36,$F$41))</f>
        <v>-533.82179022363027</v>
      </c>
      <c r="QBW88" s="294">
        <f>(QBW$87*$B101+SUM($F$8:$F$10)-((QBW$87*$B101+SUM($F$8:$F$10))/$F$11*$F$40)-($F$27*QBW$87/$D$7)-SUM($F$14:$F$26,$F$28:$F$33,$F$35:$F$36,$F$41))</f>
        <v>-533.82179022363027</v>
      </c>
      <c r="QBX88" s="294">
        <f>(QBX$87*$B101+SUM($F$8:$F$10)-((QBX$87*$B101+SUM($F$8:$F$10))/$F$11*$F$40)-($F$27*QBX$87/$D$7)-SUM($F$14:$F$26,$F$28:$F$33,$F$35:$F$36,$F$41))</f>
        <v>-533.82179022363027</v>
      </c>
      <c r="QBY88" s="294">
        <f>(QBY$87*$B101+SUM($F$8:$F$10)-((QBY$87*$B101+SUM($F$8:$F$10))/$F$11*$F$40)-($F$27*QBY$87/$D$7)-SUM($F$14:$F$26,$F$28:$F$33,$F$35:$F$36,$F$41))</f>
        <v>-533.82179022363027</v>
      </c>
      <c r="QBZ88" s="294">
        <f>(QBZ$87*$B101+SUM($F$8:$F$10)-((QBZ$87*$B101+SUM($F$8:$F$10))/$F$11*$F$40)-($F$27*QBZ$87/$D$7)-SUM($F$14:$F$26,$F$28:$F$33,$F$35:$F$36,$F$41))</f>
        <v>-533.82179022363027</v>
      </c>
      <c r="QCA88" s="294">
        <f>(QCA$87*$B101+SUM($F$8:$F$10)-((QCA$87*$B101+SUM($F$8:$F$10))/$F$11*$F$40)-($F$27*QCA$87/$D$7)-SUM($F$14:$F$26,$F$28:$F$33,$F$35:$F$36,$F$41))</f>
        <v>-533.82179022363027</v>
      </c>
      <c r="QCB88" s="294">
        <f>(QCB$87*$B101+SUM($F$8:$F$10)-((QCB$87*$B101+SUM($F$8:$F$10))/$F$11*$F$40)-($F$27*QCB$87/$D$7)-SUM($F$14:$F$26,$F$28:$F$33,$F$35:$F$36,$F$41))</f>
        <v>-533.82179022363027</v>
      </c>
      <c r="QCC88" s="294">
        <f>(QCC$87*$B101+SUM($F$8:$F$10)-((QCC$87*$B101+SUM($F$8:$F$10))/$F$11*$F$40)-($F$27*QCC$87/$D$7)-SUM($F$14:$F$26,$F$28:$F$33,$F$35:$F$36,$F$41))</f>
        <v>-533.82179022363027</v>
      </c>
      <c r="QCD88" s="294">
        <f>(QCD$87*$B101+SUM($F$8:$F$10)-((QCD$87*$B101+SUM($F$8:$F$10))/$F$11*$F$40)-($F$27*QCD$87/$D$7)-SUM($F$14:$F$26,$F$28:$F$33,$F$35:$F$36,$F$41))</f>
        <v>-533.82179022363027</v>
      </c>
      <c r="QCE88" s="294">
        <f>(QCE$87*$B101+SUM($F$8:$F$10)-((QCE$87*$B101+SUM($F$8:$F$10))/$F$11*$F$40)-($F$27*QCE$87/$D$7)-SUM($F$14:$F$26,$F$28:$F$33,$F$35:$F$36,$F$41))</f>
        <v>-533.82179022363027</v>
      </c>
      <c r="QCF88" s="294">
        <f>(QCF$87*$B101+SUM($F$8:$F$10)-((QCF$87*$B101+SUM($F$8:$F$10))/$F$11*$F$40)-($F$27*QCF$87/$D$7)-SUM($F$14:$F$26,$F$28:$F$33,$F$35:$F$36,$F$41))</f>
        <v>-533.82179022363027</v>
      </c>
      <c r="QCG88" s="294">
        <f>(QCG$87*$B101+SUM($F$8:$F$10)-((QCG$87*$B101+SUM($F$8:$F$10))/$F$11*$F$40)-($F$27*QCG$87/$D$7)-SUM($F$14:$F$26,$F$28:$F$33,$F$35:$F$36,$F$41))</f>
        <v>-533.82179022363027</v>
      </c>
      <c r="QCH88" s="294">
        <f>(QCH$87*$B101+SUM($F$8:$F$10)-((QCH$87*$B101+SUM($F$8:$F$10))/$F$11*$F$40)-($F$27*QCH$87/$D$7)-SUM($F$14:$F$26,$F$28:$F$33,$F$35:$F$36,$F$41))</f>
        <v>-533.82179022363027</v>
      </c>
      <c r="QCI88" s="294">
        <f>(QCI$87*$B101+SUM($F$8:$F$10)-((QCI$87*$B101+SUM($F$8:$F$10))/$F$11*$F$40)-($F$27*QCI$87/$D$7)-SUM($F$14:$F$26,$F$28:$F$33,$F$35:$F$36,$F$41))</f>
        <v>-533.82179022363027</v>
      </c>
      <c r="QCJ88" s="294">
        <f>(QCJ$87*$B101+SUM($F$8:$F$10)-((QCJ$87*$B101+SUM($F$8:$F$10))/$F$11*$F$40)-($F$27*QCJ$87/$D$7)-SUM($F$14:$F$26,$F$28:$F$33,$F$35:$F$36,$F$41))</f>
        <v>-533.82179022363027</v>
      </c>
      <c r="QCK88" s="294">
        <f>(QCK$87*$B101+SUM($F$8:$F$10)-((QCK$87*$B101+SUM($F$8:$F$10))/$F$11*$F$40)-($F$27*QCK$87/$D$7)-SUM($F$14:$F$26,$F$28:$F$33,$F$35:$F$36,$F$41))</f>
        <v>-533.82179022363027</v>
      </c>
      <c r="QCL88" s="294">
        <f>(QCL$87*$B101+SUM($F$8:$F$10)-((QCL$87*$B101+SUM($F$8:$F$10))/$F$11*$F$40)-($F$27*QCL$87/$D$7)-SUM($F$14:$F$26,$F$28:$F$33,$F$35:$F$36,$F$41))</f>
        <v>-533.82179022363027</v>
      </c>
      <c r="QCM88" s="294">
        <f>(QCM$87*$B101+SUM($F$8:$F$10)-((QCM$87*$B101+SUM($F$8:$F$10))/$F$11*$F$40)-($F$27*QCM$87/$D$7)-SUM($F$14:$F$26,$F$28:$F$33,$F$35:$F$36,$F$41))</f>
        <v>-533.82179022363027</v>
      </c>
      <c r="QCN88" s="294">
        <f>(QCN$87*$B101+SUM($F$8:$F$10)-((QCN$87*$B101+SUM($F$8:$F$10))/$F$11*$F$40)-($F$27*QCN$87/$D$7)-SUM($F$14:$F$26,$F$28:$F$33,$F$35:$F$36,$F$41))</f>
        <v>-533.82179022363027</v>
      </c>
      <c r="QCO88" s="294">
        <f>(QCO$87*$B101+SUM($F$8:$F$10)-((QCO$87*$B101+SUM($F$8:$F$10))/$F$11*$F$40)-($F$27*QCO$87/$D$7)-SUM($F$14:$F$26,$F$28:$F$33,$F$35:$F$36,$F$41))</f>
        <v>-533.82179022363027</v>
      </c>
      <c r="QCP88" s="294">
        <f>(QCP$87*$B101+SUM($F$8:$F$10)-((QCP$87*$B101+SUM($F$8:$F$10))/$F$11*$F$40)-($F$27*QCP$87/$D$7)-SUM($F$14:$F$26,$F$28:$F$33,$F$35:$F$36,$F$41))</f>
        <v>-533.82179022363027</v>
      </c>
      <c r="QCQ88" s="294">
        <f>(QCQ$87*$B101+SUM($F$8:$F$10)-((QCQ$87*$B101+SUM($F$8:$F$10))/$F$11*$F$40)-($F$27*QCQ$87/$D$7)-SUM($F$14:$F$26,$F$28:$F$33,$F$35:$F$36,$F$41))</f>
        <v>-533.82179022363027</v>
      </c>
      <c r="QCR88" s="294">
        <f>(QCR$87*$B101+SUM($F$8:$F$10)-((QCR$87*$B101+SUM($F$8:$F$10))/$F$11*$F$40)-($F$27*QCR$87/$D$7)-SUM($F$14:$F$26,$F$28:$F$33,$F$35:$F$36,$F$41))</f>
        <v>-533.82179022363027</v>
      </c>
      <c r="QCS88" s="294">
        <f>(QCS$87*$B101+SUM($F$8:$F$10)-((QCS$87*$B101+SUM($F$8:$F$10))/$F$11*$F$40)-($F$27*QCS$87/$D$7)-SUM($F$14:$F$26,$F$28:$F$33,$F$35:$F$36,$F$41))</f>
        <v>-533.82179022363027</v>
      </c>
      <c r="QCT88" s="294">
        <f>(QCT$87*$B101+SUM($F$8:$F$10)-((QCT$87*$B101+SUM($F$8:$F$10))/$F$11*$F$40)-($F$27*QCT$87/$D$7)-SUM($F$14:$F$26,$F$28:$F$33,$F$35:$F$36,$F$41))</f>
        <v>-533.82179022363027</v>
      </c>
      <c r="QCU88" s="294">
        <f>(QCU$87*$B101+SUM($F$8:$F$10)-((QCU$87*$B101+SUM($F$8:$F$10))/$F$11*$F$40)-($F$27*QCU$87/$D$7)-SUM($F$14:$F$26,$F$28:$F$33,$F$35:$F$36,$F$41))</f>
        <v>-533.82179022363027</v>
      </c>
      <c r="QCV88" s="294">
        <f>(QCV$87*$B101+SUM($F$8:$F$10)-((QCV$87*$B101+SUM($F$8:$F$10))/$F$11*$F$40)-($F$27*QCV$87/$D$7)-SUM($F$14:$F$26,$F$28:$F$33,$F$35:$F$36,$F$41))</f>
        <v>-533.82179022363027</v>
      </c>
      <c r="QCW88" s="294">
        <f>(QCW$87*$B101+SUM($F$8:$F$10)-((QCW$87*$B101+SUM($F$8:$F$10))/$F$11*$F$40)-($F$27*QCW$87/$D$7)-SUM($F$14:$F$26,$F$28:$F$33,$F$35:$F$36,$F$41))</f>
        <v>-533.82179022363027</v>
      </c>
      <c r="QCX88" s="294">
        <f>(QCX$87*$B101+SUM($F$8:$F$10)-((QCX$87*$B101+SUM($F$8:$F$10))/$F$11*$F$40)-($F$27*QCX$87/$D$7)-SUM($F$14:$F$26,$F$28:$F$33,$F$35:$F$36,$F$41))</f>
        <v>-533.82179022363027</v>
      </c>
      <c r="QCY88" s="294">
        <f>(QCY$87*$B101+SUM($F$8:$F$10)-((QCY$87*$B101+SUM($F$8:$F$10))/$F$11*$F$40)-($F$27*QCY$87/$D$7)-SUM($F$14:$F$26,$F$28:$F$33,$F$35:$F$36,$F$41))</f>
        <v>-533.82179022363027</v>
      </c>
      <c r="QCZ88" s="294">
        <f>(QCZ$87*$B101+SUM($F$8:$F$10)-((QCZ$87*$B101+SUM($F$8:$F$10))/$F$11*$F$40)-($F$27*QCZ$87/$D$7)-SUM($F$14:$F$26,$F$28:$F$33,$F$35:$F$36,$F$41))</f>
        <v>-533.82179022363027</v>
      </c>
      <c r="QDA88" s="294">
        <f>(QDA$87*$B101+SUM($F$8:$F$10)-((QDA$87*$B101+SUM($F$8:$F$10))/$F$11*$F$40)-($F$27*QDA$87/$D$7)-SUM($F$14:$F$26,$F$28:$F$33,$F$35:$F$36,$F$41))</f>
        <v>-533.82179022363027</v>
      </c>
      <c r="QDB88" s="294">
        <f>(QDB$87*$B101+SUM($F$8:$F$10)-((QDB$87*$B101+SUM($F$8:$F$10))/$F$11*$F$40)-($F$27*QDB$87/$D$7)-SUM($F$14:$F$26,$F$28:$F$33,$F$35:$F$36,$F$41))</f>
        <v>-533.82179022363027</v>
      </c>
      <c r="QDC88" s="294">
        <f>(QDC$87*$B101+SUM($F$8:$F$10)-((QDC$87*$B101+SUM($F$8:$F$10))/$F$11*$F$40)-($F$27*QDC$87/$D$7)-SUM($F$14:$F$26,$F$28:$F$33,$F$35:$F$36,$F$41))</f>
        <v>-533.82179022363027</v>
      </c>
      <c r="QDD88" s="294">
        <f>(QDD$87*$B101+SUM($F$8:$F$10)-((QDD$87*$B101+SUM($F$8:$F$10))/$F$11*$F$40)-($F$27*QDD$87/$D$7)-SUM($F$14:$F$26,$F$28:$F$33,$F$35:$F$36,$F$41))</f>
        <v>-533.82179022363027</v>
      </c>
      <c r="QDE88" s="294">
        <f>(QDE$87*$B101+SUM($F$8:$F$10)-((QDE$87*$B101+SUM($F$8:$F$10))/$F$11*$F$40)-($F$27*QDE$87/$D$7)-SUM($F$14:$F$26,$F$28:$F$33,$F$35:$F$36,$F$41))</f>
        <v>-533.82179022363027</v>
      </c>
      <c r="QDF88" s="294">
        <f>(QDF$87*$B101+SUM($F$8:$F$10)-((QDF$87*$B101+SUM($F$8:$F$10))/$F$11*$F$40)-($F$27*QDF$87/$D$7)-SUM($F$14:$F$26,$F$28:$F$33,$F$35:$F$36,$F$41))</f>
        <v>-533.82179022363027</v>
      </c>
      <c r="QDG88" s="294">
        <f>(QDG$87*$B101+SUM($F$8:$F$10)-((QDG$87*$B101+SUM($F$8:$F$10))/$F$11*$F$40)-($F$27*QDG$87/$D$7)-SUM($F$14:$F$26,$F$28:$F$33,$F$35:$F$36,$F$41))</f>
        <v>-533.82179022363027</v>
      </c>
      <c r="QDH88" s="294">
        <f>(QDH$87*$B101+SUM($F$8:$F$10)-((QDH$87*$B101+SUM($F$8:$F$10))/$F$11*$F$40)-($F$27*QDH$87/$D$7)-SUM($F$14:$F$26,$F$28:$F$33,$F$35:$F$36,$F$41))</f>
        <v>-533.82179022363027</v>
      </c>
      <c r="QDI88" s="294">
        <f>(QDI$87*$B101+SUM($F$8:$F$10)-((QDI$87*$B101+SUM($F$8:$F$10))/$F$11*$F$40)-($F$27*QDI$87/$D$7)-SUM($F$14:$F$26,$F$28:$F$33,$F$35:$F$36,$F$41))</f>
        <v>-533.82179022363027</v>
      </c>
      <c r="QDJ88" s="294">
        <f>(QDJ$87*$B101+SUM($F$8:$F$10)-((QDJ$87*$B101+SUM($F$8:$F$10))/$F$11*$F$40)-($F$27*QDJ$87/$D$7)-SUM($F$14:$F$26,$F$28:$F$33,$F$35:$F$36,$F$41))</f>
        <v>-533.82179022363027</v>
      </c>
      <c r="QDK88" s="294">
        <f>(QDK$87*$B101+SUM($F$8:$F$10)-((QDK$87*$B101+SUM($F$8:$F$10))/$F$11*$F$40)-($F$27*QDK$87/$D$7)-SUM($F$14:$F$26,$F$28:$F$33,$F$35:$F$36,$F$41))</f>
        <v>-533.82179022363027</v>
      </c>
      <c r="QDL88" s="294">
        <f>(QDL$87*$B101+SUM($F$8:$F$10)-((QDL$87*$B101+SUM($F$8:$F$10))/$F$11*$F$40)-($F$27*QDL$87/$D$7)-SUM($F$14:$F$26,$F$28:$F$33,$F$35:$F$36,$F$41))</f>
        <v>-533.82179022363027</v>
      </c>
      <c r="QDM88" s="294">
        <f>(QDM$87*$B101+SUM($F$8:$F$10)-((QDM$87*$B101+SUM($F$8:$F$10))/$F$11*$F$40)-($F$27*QDM$87/$D$7)-SUM($F$14:$F$26,$F$28:$F$33,$F$35:$F$36,$F$41))</f>
        <v>-533.82179022363027</v>
      </c>
      <c r="QDN88" s="294">
        <f>(QDN$87*$B101+SUM($F$8:$F$10)-((QDN$87*$B101+SUM($F$8:$F$10))/$F$11*$F$40)-($F$27*QDN$87/$D$7)-SUM($F$14:$F$26,$F$28:$F$33,$F$35:$F$36,$F$41))</f>
        <v>-533.82179022363027</v>
      </c>
      <c r="QDO88" s="294">
        <f>(QDO$87*$B101+SUM($F$8:$F$10)-((QDO$87*$B101+SUM($F$8:$F$10))/$F$11*$F$40)-($F$27*QDO$87/$D$7)-SUM($F$14:$F$26,$F$28:$F$33,$F$35:$F$36,$F$41))</f>
        <v>-533.82179022363027</v>
      </c>
      <c r="QDP88" s="294">
        <f>(QDP$87*$B101+SUM($F$8:$F$10)-((QDP$87*$B101+SUM($F$8:$F$10))/$F$11*$F$40)-($F$27*QDP$87/$D$7)-SUM($F$14:$F$26,$F$28:$F$33,$F$35:$F$36,$F$41))</f>
        <v>-533.82179022363027</v>
      </c>
      <c r="QDQ88" s="294">
        <f>(QDQ$87*$B101+SUM($F$8:$F$10)-((QDQ$87*$B101+SUM($F$8:$F$10))/$F$11*$F$40)-($F$27*QDQ$87/$D$7)-SUM($F$14:$F$26,$F$28:$F$33,$F$35:$F$36,$F$41))</f>
        <v>-533.82179022363027</v>
      </c>
      <c r="QDR88" s="294">
        <f>(QDR$87*$B101+SUM($F$8:$F$10)-((QDR$87*$B101+SUM($F$8:$F$10))/$F$11*$F$40)-($F$27*QDR$87/$D$7)-SUM($F$14:$F$26,$F$28:$F$33,$F$35:$F$36,$F$41))</f>
        <v>-533.82179022363027</v>
      </c>
      <c r="QDS88" s="294">
        <f>(QDS$87*$B101+SUM($F$8:$F$10)-((QDS$87*$B101+SUM($F$8:$F$10))/$F$11*$F$40)-($F$27*QDS$87/$D$7)-SUM($F$14:$F$26,$F$28:$F$33,$F$35:$F$36,$F$41))</f>
        <v>-533.82179022363027</v>
      </c>
      <c r="QDT88" s="294">
        <f>(QDT$87*$B101+SUM($F$8:$F$10)-((QDT$87*$B101+SUM($F$8:$F$10))/$F$11*$F$40)-($F$27*QDT$87/$D$7)-SUM($F$14:$F$26,$F$28:$F$33,$F$35:$F$36,$F$41))</f>
        <v>-533.82179022363027</v>
      </c>
      <c r="QDU88" s="294">
        <f>(QDU$87*$B101+SUM($F$8:$F$10)-((QDU$87*$B101+SUM($F$8:$F$10))/$F$11*$F$40)-($F$27*QDU$87/$D$7)-SUM($F$14:$F$26,$F$28:$F$33,$F$35:$F$36,$F$41))</f>
        <v>-533.82179022363027</v>
      </c>
      <c r="QDV88" s="294">
        <f>(QDV$87*$B101+SUM($F$8:$F$10)-((QDV$87*$B101+SUM($F$8:$F$10))/$F$11*$F$40)-($F$27*QDV$87/$D$7)-SUM($F$14:$F$26,$F$28:$F$33,$F$35:$F$36,$F$41))</f>
        <v>-533.82179022363027</v>
      </c>
      <c r="QDW88" s="294">
        <f>(QDW$87*$B101+SUM($F$8:$F$10)-((QDW$87*$B101+SUM($F$8:$F$10))/$F$11*$F$40)-($F$27*QDW$87/$D$7)-SUM($F$14:$F$26,$F$28:$F$33,$F$35:$F$36,$F$41))</f>
        <v>-533.82179022363027</v>
      </c>
      <c r="QDX88" s="294">
        <f>(QDX$87*$B101+SUM($F$8:$F$10)-((QDX$87*$B101+SUM($F$8:$F$10))/$F$11*$F$40)-($F$27*QDX$87/$D$7)-SUM($F$14:$F$26,$F$28:$F$33,$F$35:$F$36,$F$41))</f>
        <v>-533.82179022363027</v>
      </c>
      <c r="QDY88" s="294">
        <f>(QDY$87*$B101+SUM($F$8:$F$10)-((QDY$87*$B101+SUM($F$8:$F$10))/$F$11*$F$40)-($F$27*QDY$87/$D$7)-SUM($F$14:$F$26,$F$28:$F$33,$F$35:$F$36,$F$41))</f>
        <v>-533.82179022363027</v>
      </c>
      <c r="QDZ88" s="294">
        <f>(QDZ$87*$B101+SUM($F$8:$F$10)-((QDZ$87*$B101+SUM($F$8:$F$10))/$F$11*$F$40)-($F$27*QDZ$87/$D$7)-SUM($F$14:$F$26,$F$28:$F$33,$F$35:$F$36,$F$41))</f>
        <v>-533.82179022363027</v>
      </c>
      <c r="QEA88" s="294">
        <f>(QEA$87*$B101+SUM($F$8:$F$10)-((QEA$87*$B101+SUM($F$8:$F$10))/$F$11*$F$40)-($F$27*QEA$87/$D$7)-SUM($F$14:$F$26,$F$28:$F$33,$F$35:$F$36,$F$41))</f>
        <v>-533.82179022363027</v>
      </c>
      <c r="QEB88" s="294">
        <f>(QEB$87*$B101+SUM($F$8:$F$10)-((QEB$87*$B101+SUM($F$8:$F$10))/$F$11*$F$40)-($F$27*QEB$87/$D$7)-SUM($F$14:$F$26,$F$28:$F$33,$F$35:$F$36,$F$41))</f>
        <v>-533.82179022363027</v>
      </c>
      <c r="QEC88" s="294">
        <f>(QEC$87*$B101+SUM($F$8:$F$10)-((QEC$87*$B101+SUM($F$8:$F$10))/$F$11*$F$40)-($F$27*QEC$87/$D$7)-SUM($F$14:$F$26,$F$28:$F$33,$F$35:$F$36,$F$41))</f>
        <v>-533.82179022363027</v>
      </c>
      <c r="QED88" s="294">
        <f>(QED$87*$B101+SUM($F$8:$F$10)-((QED$87*$B101+SUM($F$8:$F$10))/$F$11*$F$40)-($F$27*QED$87/$D$7)-SUM($F$14:$F$26,$F$28:$F$33,$F$35:$F$36,$F$41))</f>
        <v>-533.82179022363027</v>
      </c>
      <c r="QEE88" s="294">
        <f>(QEE$87*$B101+SUM($F$8:$F$10)-((QEE$87*$B101+SUM($F$8:$F$10))/$F$11*$F$40)-($F$27*QEE$87/$D$7)-SUM($F$14:$F$26,$F$28:$F$33,$F$35:$F$36,$F$41))</f>
        <v>-533.82179022363027</v>
      </c>
      <c r="QEF88" s="294">
        <f>(QEF$87*$B101+SUM($F$8:$F$10)-((QEF$87*$B101+SUM($F$8:$F$10))/$F$11*$F$40)-($F$27*QEF$87/$D$7)-SUM($F$14:$F$26,$F$28:$F$33,$F$35:$F$36,$F$41))</f>
        <v>-533.82179022363027</v>
      </c>
      <c r="QEG88" s="294">
        <f>(QEG$87*$B101+SUM($F$8:$F$10)-((QEG$87*$B101+SUM($F$8:$F$10))/$F$11*$F$40)-($F$27*QEG$87/$D$7)-SUM($F$14:$F$26,$F$28:$F$33,$F$35:$F$36,$F$41))</f>
        <v>-533.82179022363027</v>
      </c>
      <c r="QEH88" s="294">
        <f>(QEH$87*$B101+SUM($F$8:$F$10)-((QEH$87*$B101+SUM($F$8:$F$10))/$F$11*$F$40)-($F$27*QEH$87/$D$7)-SUM($F$14:$F$26,$F$28:$F$33,$F$35:$F$36,$F$41))</f>
        <v>-533.82179022363027</v>
      </c>
      <c r="QEI88" s="294">
        <f>(QEI$87*$B101+SUM($F$8:$F$10)-((QEI$87*$B101+SUM($F$8:$F$10))/$F$11*$F$40)-($F$27*QEI$87/$D$7)-SUM($F$14:$F$26,$F$28:$F$33,$F$35:$F$36,$F$41))</f>
        <v>-533.82179022363027</v>
      </c>
      <c r="QEJ88" s="294">
        <f>(QEJ$87*$B101+SUM($F$8:$F$10)-((QEJ$87*$B101+SUM($F$8:$F$10))/$F$11*$F$40)-($F$27*QEJ$87/$D$7)-SUM($F$14:$F$26,$F$28:$F$33,$F$35:$F$36,$F$41))</f>
        <v>-533.82179022363027</v>
      </c>
      <c r="QEK88" s="294">
        <f>(QEK$87*$B101+SUM($F$8:$F$10)-((QEK$87*$B101+SUM($F$8:$F$10))/$F$11*$F$40)-($F$27*QEK$87/$D$7)-SUM($F$14:$F$26,$F$28:$F$33,$F$35:$F$36,$F$41))</f>
        <v>-533.82179022363027</v>
      </c>
      <c r="QEL88" s="294">
        <f>(QEL$87*$B101+SUM($F$8:$F$10)-((QEL$87*$B101+SUM($F$8:$F$10))/$F$11*$F$40)-($F$27*QEL$87/$D$7)-SUM($F$14:$F$26,$F$28:$F$33,$F$35:$F$36,$F$41))</f>
        <v>-533.82179022363027</v>
      </c>
      <c r="QEM88" s="294">
        <f>(QEM$87*$B101+SUM($F$8:$F$10)-((QEM$87*$B101+SUM($F$8:$F$10))/$F$11*$F$40)-($F$27*QEM$87/$D$7)-SUM($F$14:$F$26,$F$28:$F$33,$F$35:$F$36,$F$41))</f>
        <v>-533.82179022363027</v>
      </c>
      <c r="QEN88" s="294">
        <f>(QEN$87*$B101+SUM($F$8:$F$10)-((QEN$87*$B101+SUM($F$8:$F$10))/$F$11*$F$40)-($F$27*QEN$87/$D$7)-SUM($F$14:$F$26,$F$28:$F$33,$F$35:$F$36,$F$41))</f>
        <v>-533.82179022363027</v>
      </c>
      <c r="QEO88" s="294">
        <f>(QEO$87*$B101+SUM($F$8:$F$10)-((QEO$87*$B101+SUM($F$8:$F$10))/$F$11*$F$40)-($F$27*QEO$87/$D$7)-SUM($F$14:$F$26,$F$28:$F$33,$F$35:$F$36,$F$41))</f>
        <v>-533.82179022363027</v>
      </c>
      <c r="QEP88" s="294">
        <f>(QEP$87*$B101+SUM($F$8:$F$10)-((QEP$87*$B101+SUM($F$8:$F$10))/$F$11*$F$40)-($F$27*QEP$87/$D$7)-SUM($F$14:$F$26,$F$28:$F$33,$F$35:$F$36,$F$41))</f>
        <v>-533.82179022363027</v>
      </c>
      <c r="QEQ88" s="294">
        <f>(QEQ$87*$B101+SUM($F$8:$F$10)-((QEQ$87*$B101+SUM($F$8:$F$10))/$F$11*$F$40)-($F$27*QEQ$87/$D$7)-SUM($F$14:$F$26,$F$28:$F$33,$F$35:$F$36,$F$41))</f>
        <v>-533.82179022363027</v>
      </c>
      <c r="QER88" s="294">
        <f>(QER$87*$B101+SUM($F$8:$F$10)-((QER$87*$B101+SUM($F$8:$F$10))/$F$11*$F$40)-($F$27*QER$87/$D$7)-SUM($F$14:$F$26,$F$28:$F$33,$F$35:$F$36,$F$41))</f>
        <v>-533.82179022363027</v>
      </c>
      <c r="QES88" s="294">
        <f>(QES$87*$B101+SUM($F$8:$F$10)-((QES$87*$B101+SUM($F$8:$F$10))/$F$11*$F$40)-($F$27*QES$87/$D$7)-SUM($F$14:$F$26,$F$28:$F$33,$F$35:$F$36,$F$41))</f>
        <v>-533.82179022363027</v>
      </c>
      <c r="QET88" s="294">
        <f>(QET$87*$B101+SUM($F$8:$F$10)-((QET$87*$B101+SUM($F$8:$F$10))/$F$11*$F$40)-($F$27*QET$87/$D$7)-SUM($F$14:$F$26,$F$28:$F$33,$F$35:$F$36,$F$41))</f>
        <v>-533.82179022363027</v>
      </c>
      <c r="QEU88" s="294">
        <f>(QEU$87*$B101+SUM($F$8:$F$10)-((QEU$87*$B101+SUM($F$8:$F$10))/$F$11*$F$40)-($F$27*QEU$87/$D$7)-SUM($F$14:$F$26,$F$28:$F$33,$F$35:$F$36,$F$41))</f>
        <v>-533.82179022363027</v>
      </c>
      <c r="QEV88" s="294">
        <f>(QEV$87*$B101+SUM($F$8:$F$10)-((QEV$87*$B101+SUM($F$8:$F$10))/$F$11*$F$40)-($F$27*QEV$87/$D$7)-SUM($F$14:$F$26,$F$28:$F$33,$F$35:$F$36,$F$41))</f>
        <v>-533.82179022363027</v>
      </c>
      <c r="QEW88" s="294">
        <f>(QEW$87*$B101+SUM($F$8:$F$10)-((QEW$87*$B101+SUM($F$8:$F$10))/$F$11*$F$40)-($F$27*QEW$87/$D$7)-SUM($F$14:$F$26,$F$28:$F$33,$F$35:$F$36,$F$41))</f>
        <v>-533.82179022363027</v>
      </c>
      <c r="QEX88" s="294">
        <f>(QEX$87*$B101+SUM($F$8:$F$10)-((QEX$87*$B101+SUM($F$8:$F$10))/$F$11*$F$40)-($F$27*QEX$87/$D$7)-SUM($F$14:$F$26,$F$28:$F$33,$F$35:$F$36,$F$41))</f>
        <v>-533.82179022363027</v>
      </c>
      <c r="QEY88" s="294">
        <f>(QEY$87*$B101+SUM($F$8:$F$10)-((QEY$87*$B101+SUM($F$8:$F$10))/$F$11*$F$40)-($F$27*QEY$87/$D$7)-SUM($F$14:$F$26,$F$28:$F$33,$F$35:$F$36,$F$41))</f>
        <v>-533.82179022363027</v>
      </c>
      <c r="QEZ88" s="294">
        <f>(QEZ$87*$B101+SUM($F$8:$F$10)-((QEZ$87*$B101+SUM($F$8:$F$10))/$F$11*$F$40)-($F$27*QEZ$87/$D$7)-SUM($F$14:$F$26,$F$28:$F$33,$F$35:$F$36,$F$41))</f>
        <v>-533.82179022363027</v>
      </c>
      <c r="QFA88" s="294">
        <f>(QFA$87*$B101+SUM($F$8:$F$10)-((QFA$87*$B101+SUM($F$8:$F$10))/$F$11*$F$40)-($F$27*QFA$87/$D$7)-SUM($F$14:$F$26,$F$28:$F$33,$F$35:$F$36,$F$41))</f>
        <v>-533.82179022363027</v>
      </c>
      <c r="QFB88" s="294">
        <f>(QFB$87*$B101+SUM($F$8:$F$10)-((QFB$87*$B101+SUM($F$8:$F$10))/$F$11*$F$40)-($F$27*QFB$87/$D$7)-SUM($F$14:$F$26,$F$28:$F$33,$F$35:$F$36,$F$41))</f>
        <v>-533.82179022363027</v>
      </c>
      <c r="QFC88" s="294">
        <f>(QFC$87*$B101+SUM($F$8:$F$10)-((QFC$87*$B101+SUM($F$8:$F$10))/$F$11*$F$40)-($F$27*QFC$87/$D$7)-SUM($F$14:$F$26,$F$28:$F$33,$F$35:$F$36,$F$41))</f>
        <v>-533.82179022363027</v>
      </c>
      <c r="QFD88" s="294">
        <f>(QFD$87*$B101+SUM($F$8:$F$10)-((QFD$87*$B101+SUM($F$8:$F$10))/$F$11*$F$40)-($F$27*QFD$87/$D$7)-SUM($F$14:$F$26,$F$28:$F$33,$F$35:$F$36,$F$41))</f>
        <v>-533.82179022363027</v>
      </c>
      <c r="QFE88" s="294">
        <f>(QFE$87*$B101+SUM($F$8:$F$10)-((QFE$87*$B101+SUM($F$8:$F$10))/$F$11*$F$40)-($F$27*QFE$87/$D$7)-SUM($F$14:$F$26,$F$28:$F$33,$F$35:$F$36,$F$41))</f>
        <v>-533.82179022363027</v>
      </c>
      <c r="QFF88" s="294">
        <f>(QFF$87*$B101+SUM($F$8:$F$10)-((QFF$87*$B101+SUM($F$8:$F$10))/$F$11*$F$40)-($F$27*QFF$87/$D$7)-SUM($F$14:$F$26,$F$28:$F$33,$F$35:$F$36,$F$41))</f>
        <v>-533.82179022363027</v>
      </c>
      <c r="QFG88" s="294">
        <f>(QFG$87*$B101+SUM($F$8:$F$10)-((QFG$87*$B101+SUM($F$8:$F$10))/$F$11*$F$40)-($F$27*QFG$87/$D$7)-SUM($F$14:$F$26,$F$28:$F$33,$F$35:$F$36,$F$41))</f>
        <v>-533.82179022363027</v>
      </c>
      <c r="QFH88" s="294">
        <f>(QFH$87*$B101+SUM($F$8:$F$10)-((QFH$87*$B101+SUM($F$8:$F$10))/$F$11*$F$40)-($F$27*QFH$87/$D$7)-SUM($F$14:$F$26,$F$28:$F$33,$F$35:$F$36,$F$41))</f>
        <v>-533.82179022363027</v>
      </c>
      <c r="QFI88" s="294">
        <f>(QFI$87*$B101+SUM($F$8:$F$10)-((QFI$87*$B101+SUM($F$8:$F$10))/$F$11*$F$40)-($F$27*QFI$87/$D$7)-SUM($F$14:$F$26,$F$28:$F$33,$F$35:$F$36,$F$41))</f>
        <v>-533.82179022363027</v>
      </c>
      <c r="QFJ88" s="294">
        <f>(QFJ$87*$B101+SUM($F$8:$F$10)-((QFJ$87*$B101+SUM($F$8:$F$10))/$F$11*$F$40)-($F$27*QFJ$87/$D$7)-SUM($F$14:$F$26,$F$28:$F$33,$F$35:$F$36,$F$41))</f>
        <v>-533.82179022363027</v>
      </c>
      <c r="QFK88" s="294">
        <f>(QFK$87*$B101+SUM($F$8:$F$10)-((QFK$87*$B101+SUM($F$8:$F$10))/$F$11*$F$40)-($F$27*QFK$87/$D$7)-SUM($F$14:$F$26,$F$28:$F$33,$F$35:$F$36,$F$41))</f>
        <v>-533.82179022363027</v>
      </c>
      <c r="QFL88" s="294">
        <f>(QFL$87*$B101+SUM($F$8:$F$10)-((QFL$87*$B101+SUM($F$8:$F$10))/$F$11*$F$40)-($F$27*QFL$87/$D$7)-SUM($F$14:$F$26,$F$28:$F$33,$F$35:$F$36,$F$41))</f>
        <v>-533.82179022363027</v>
      </c>
      <c r="QFM88" s="294">
        <f>(QFM$87*$B101+SUM($F$8:$F$10)-((QFM$87*$B101+SUM($F$8:$F$10))/$F$11*$F$40)-($F$27*QFM$87/$D$7)-SUM($F$14:$F$26,$F$28:$F$33,$F$35:$F$36,$F$41))</f>
        <v>-533.82179022363027</v>
      </c>
      <c r="QFN88" s="294">
        <f>(QFN$87*$B101+SUM($F$8:$F$10)-((QFN$87*$B101+SUM($F$8:$F$10))/$F$11*$F$40)-($F$27*QFN$87/$D$7)-SUM($F$14:$F$26,$F$28:$F$33,$F$35:$F$36,$F$41))</f>
        <v>-533.82179022363027</v>
      </c>
      <c r="QFO88" s="294">
        <f>(QFO$87*$B101+SUM($F$8:$F$10)-((QFO$87*$B101+SUM($F$8:$F$10))/$F$11*$F$40)-($F$27*QFO$87/$D$7)-SUM($F$14:$F$26,$F$28:$F$33,$F$35:$F$36,$F$41))</f>
        <v>-533.82179022363027</v>
      </c>
      <c r="QFP88" s="294">
        <f>(QFP$87*$B101+SUM($F$8:$F$10)-((QFP$87*$B101+SUM($F$8:$F$10))/$F$11*$F$40)-($F$27*QFP$87/$D$7)-SUM($F$14:$F$26,$F$28:$F$33,$F$35:$F$36,$F$41))</f>
        <v>-533.82179022363027</v>
      </c>
      <c r="QFQ88" s="294">
        <f>(QFQ$87*$B101+SUM($F$8:$F$10)-((QFQ$87*$B101+SUM($F$8:$F$10))/$F$11*$F$40)-($F$27*QFQ$87/$D$7)-SUM($F$14:$F$26,$F$28:$F$33,$F$35:$F$36,$F$41))</f>
        <v>-533.82179022363027</v>
      </c>
      <c r="QFR88" s="294">
        <f>(QFR$87*$B101+SUM($F$8:$F$10)-((QFR$87*$B101+SUM($F$8:$F$10))/$F$11*$F$40)-($F$27*QFR$87/$D$7)-SUM($F$14:$F$26,$F$28:$F$33,$F$35:$F$36,$F$41))</f>
        <v>-533.82179022363027</v>
      </c>
      <c r="QFS88" s="294">
        <f>(QFS$87*$B101+SUM($F$8:$F$10)-((QFS$87*$B101+SUM($F$8:$F$10))/$F$11*$F$40)-($F$27*QFS$87/$D$7)-SUM($F$14:$F$26,$F$28:$F$33,$F$35:$F$36,$F$41))</f>
        <v>-533.82179022363027</v>
      </c>
      <c r="QFT88" s="294">
        <f>(QFT$87*$B101+SUM($F$8:$F$10)-((QFT$87*$B101+SUM($F$8:$F$10))/$F$11*$F$40)-($F$27*QFT$87/$D$7)-SUM($F$14:$F$26,$F$28:$F$33,$F$35:$F$36,$F$41))</f>
        <v>-533.82179022363027</v>
      </c>
      <c r="QFU88" s="294">
        <f>(QFU$87*$B101+SUM($F$8:$F$10)-((QFU$87*$B101+SUM($F$8:$F$10))/$F$11*$F$40)-($F$27*QFU$87/$D$7)-SUM($F$14:$F$26,$F$28:$F$33,$F$35:$F$36,$F$41))</f>
        <v>-533.82179022363027</v>
      </c>
      <c r="QFV88" s="294">
        <f>(QFV$87*$B101+SUM($F$8:$F$10)-((QFV$87*$B101+SUM($F$8:$F$10))/$F$11*$F$40)-($F$27*QFV$87/$D$7)-SUM($F$14:$F$26,$F$28:$F$33,$F$35:$F$36,$F$41))</f>
        <v>-533.82179022363027</v>
      </c>
      <c r="QFW88" s="294">
        <f>(QFW$87*$B101+SUM($F$8:$F$10)-((QFW$87*$B101+SUM($F$8:$F$10))/$F$11*$F$40)-($F$27*QFW$87/$D$7)-SUM($F$14:$F$26,$F$28:$F$33,$F$35:$F$36,$F$41))</f>
        <v>-533.82179022363027</v>
      </c>
      <c r="QFX88" s="294">
        <f>(QFX$87*$B101+SUM($F$8:$F$10)-((QFX$87*$B101+SUM($F$8:$F$10))/$F$11*$F$40)-($F$27*QFX$87/$D$7)-SUM($F$14:$F$26,$F$28:$F$33,$F$35:$F$36,$F$41))</f>
        <v>-533.82179022363027</v>
      </c>
      <c r="QFY88" s="294">
        <f>(QFY$87*$B101+SUM($F$8:$F$10)-((QFY$87*$B101+SUM($F$8:$F$10))/$F$11*$F$40)-($F$27*QFY$87/$D$7)-SUM($F$14:$F$26,$F$28:$F$33,$F$35:$F$36,$F$41))</f>
        <v>-533.82179022363027</v>
      </c>
      <c r="QFZ88" s="294">
        <f>(QFZ$87*$B101+SUM($F$8:$F$10)-((QFZ$87*$B101+SUM($F$8:$F$10))/$F$11*$F$40)-($F$27*QFZ$87/$D$7)-SUM($F$14:$F$26,$F$28:$F$33,$F$35:$F$36,$F$41))</f>
        <v>-533.82179022363027</v>
      </c>
      <c r="QGA88" s="294">
        <f>(QGA$87*$B101+SUM($F$8:$F$10)-((QGA$87*$B101+SUM($F$8:$F$10))/$F$11*$F$40)-($F$27*QGA$87/$D$7)-SUM($F$14:$F$26,$F$28:$F$33,$F$35:$F$36,$F$41))</f>
        <v>-533.82179022363027</v>
      </c>
      <c r="QGB88" s="294">
        <f>(QGB$87*$B101+SUM($F$8:$F$10)-((QGB$87*$B101+SUM($F$8:$F$10))/$F$11*$F$40)-($F$27*QGB$87/$D$7)-SUM($F$14:$F$26,$F$28:$F$33,$F$35:$F$36,$F$41))</f>
        <v>-533.82179022363027</v>
      </c>
      <c r="QGC88" s="294">
        <f>(QGC$87*$B101+SUM($F$8:$F$10)-((QGC$87*$B101+SUM($F$8:$F$10))/$F$11*$F$40)-($F$27*QGC$87/$D$7)-SUM($F$14:$F$26,$F$28:$F$33,$F$35:$F$36,$F$41))</f>
        <v>-533.82179022363027</v>
      </c>
      <c r="QGD88" s="294">
        <f>(QGD$87*$B101+SUM($F$8:$F$10)-((QGD$87*$B101+SUM($F$8:$F$10))/$F$11*$F$40)-($F$27*QGD$87/$D$7)-SUM($F$14:$F$26,$F$28:$F$33,$F$35:$F$36,$F$41))</f>
        <v>-533.82179022363027</v>
      </c>
      <c r="QGE88" s="294">
        <f>(QGE$87*$B101+SUM($F$8:$F$10)-((QGE$87*$B101+SUM($F$8:$F$10))/$F$11*$F$40)-($F$27*QGE$87/$D$7)-SUM($F$14:$F$26,$F$28:$F$33,$F$35:$F$36,$F$41))</f>
        <v>-533.82179022363027</v>
      </c>
      <c r="QGF88" s="294">
        <f>(QGF$87*$B101+SUM($F$8:$F$10)-((QGF$87*$B101+SUM($F$8:$F$10))/$F$11*$F$40)-($F$27*QGF$87/$D$7)-SUM($F$14:$F$26,$F$28:$F$33,$F$35:$F$36,$F$41))</f>
        <v>-533.82179022363027</v>
      </c>
      <c r="QGG88" s="294">
        <f>(QGG$87*$B101+SUM($F$8:$F$10)-((QGG$87*$B101+SUM($F$8:$F$10))/$F$11*$F$40)-($F$27*QGG$87/$D$7)-SUM($F$14:$F$26,$F$28:$F$33,$F$35:$F$36,$F$41))</f>
        <v>-533.82179022363027</v>
      </c>
      <c r="QGH88" s="294">
        <f>(QGH$87*$B101+SUM($F$8:$F$10)-((QGH$87*$B101+SUM($F$8:$F$10))/$F$11*$F$40)-($F$27*QGH$87/$D$7)-SUM($F$14:$F$26,$F$28:$F$33,$F$35:$F$36,$F$41))</f>
        <v>-533.82179022363027</v>
      </c>
      <c r="QGI88" s="294">
        <f>(QGI$87*$B101+SUM($F$8:$F$10)-((QGI$87*$B101+SUM($F$8:$F$10))/$F$11*$F$40)-($F$27*QGI$87/$D$7)-SUM($F$14:$F$26,$F$28:$F$33,$F$35:$F$36,$F$41))</f>
        <v>-533.82179022363027</v>
      </c>
      <c r="QGJ88" s="294">
        <f>(QGJ$87*$B101+SUM($F$8:$F$10)-((QGJ$87*$B101+SUM($F$8:$F$10))/$F$11*$F$40)-($F$27*QGJ$87/$D$7)-SUM($F$14:$F$26,$F$28:$F$33,$F$35:$F$36,$F$41))</f>
        <v>-533.82179022363027</v>
      </c>
      <c r="QGK88" s="294">
        <f>(QGK$87*$B101+SUM($F$8:$F$10)-((QGK$87*$B101+SUM($F$8:$F$10))/$F$11*$F$40)-($F$27*QGK$87/$D$7)-SUM($F$14:$F$26,$F$28:$F$33,$F$35:$F$36,$F$41))</f>
        <v>-533.82179022363027</v>
      </c>
      <c r="QGL88" s="294">
        <f>(QGL$87*$B101+SUM($F$8:$F$10)-((QGL$87*$B101+SUM($F$8:$F$10))/$F$11*$F$40)-($F$27*QGL$87/$D$7)-SUM($F$14:$F$26,$F$28:$F$33,$F$35:$F$36,$F$41))</f>
        <v>-533.82179022363027</v>
      </c>
      <c r="QGM88" s="294">
        <f>(QGM$87*$B101+SUM($F$8:$F$10)-((QGM$87*$B101+SUM($F$8:$F$10))/$F$11*$F$40)-($F$27*QGM$87/$D$7)-SUM($F$14:$F$26,$F$28:$F$33,$F$35:$F$36,$F$41))</f>
        <v>-533.82179022363027</v>
      </c>
      <c r="QGN88" s="294">
        <f>(QGN$87*$B101+SUM($F$8:$F$10)-((QGN$87*$B101+SUM($F$8:$F$10))/$F$11*$F$40)-($F$27*QGN$87/$D$7)-SUM($F$14:$F$26,$F$28:$F$33,$F$35:$F$36,$F$41))</f>
        <v>-533.82179022363027</v>
      </c>
      <c r="QGO88" s="294">
        <f>(QGO$87*$B101+SUM($F$8:$F$10)-((QGO$87*$B101+SUM($F$8:$F$10))/$F$11*$F$40)-($F$27*QGO$87/$D$7)-SUM($F$14:$F$26,$F$28:$F$33,$F$35:$F$36,$F$41))</f>
        <v>-533.82179022363027</v>
      </c>
      <c r="QGP88" s="294">
        <f>(QGP$87*$B101+SUM($F$8:$F$10)-((QGP$87*$B101+SUM($F$8:$F$10))/$F$11*$F$40)-($F$27*QGP$87/$D$7)-SUM($F$14:$F$26,$F$28:$F$33,$F$35:$F$36,$F$41))</f>
        <v>-533.82179022363027</v>
      </c>
      <c r="QGQ88" s="294">
        <f>(QGQ$87*$B101+SUM($F$8:$F$10)-((QGQ$87*$B101+SUM($F$8:$F$10))/$F$11*$F$40)-($F$27*QGQ$87/$D$7)-SUM($F$14:$F$26,$F$28:$F$33,$F$35:$F$36,$F$41))</f>
        <v>-533.82179022363027</v>
      </c>
      <c r="QGR88" s="294">
        <f>(QGR$87*$B101+SUM($F$8:$F$10)-((QGR$87*$B101+SUM($F$8:$F$10))/$F$11*$F$40)-($F$27*QGR$87/$D$7)-SUM($F$14:$F$26,$F$28:$F$33,$F$35:$F$36,$F$41))</f>
        <v>-533.82179022363027</v>
      </c>
      <c r="QGS88" s="294">
        <f>(QGS$87*$B101+SUM($F$8:$F$10)-((QGS$87*$B101+SUM($F$8:$F$10))/$F$11*$F$40)-($F$27*QGS$87/$D$7)-SUM($F$14:$F$26,$F$28:$F$33,$F$35:$F$36,$F$41))</f>
        <v>-533.82179022363027</v>
      </c>
      <c r="QGT88" s="294">
        <f>(QGT$87*$B101+SUM($F$8:$F$10)-((QGT$87*$B101+SUM($F$8:$F$10))/$F$11*$F$40)-($F$27*QGT$87/$D$7)-SUM($F$14:$F$26,$F$28:$F$33,$F$35:$F$36,$F$41))</f>
        <v>-533.82179022363027</v>
      </c>
      <c r="QGU88" s="294">
        <f>(QGU$87*$B101+SUM($F$8:$F$10)-((QGU$87*$B101+SUM($F$8:$F$10))/$F$11*$F$40)-($F$27*QGU$87/$D$7)-SUM($F$14:$F$26,$F$28:$F$33,$F$35:$F$36,$F$41))</f>
        <v>-533.82179022363027</v>
      </c>
      <c r="QGV88" s="294">
        <f>(QGV$87*$B101+SUM($F$8:$F$10)-((QGV$87*$B101+SUM($F$8:$F$10))/$F$11*$F$40)-($F$27*QGV$87/$D$7)-SUM($F$14:$F$26,$F$28:$F$33,$F$35:$F$36,$F$41))</f>
        <v>-533.82179022363027</v>
      </c>
      <c r="QGW88" s="294">
        <f>(QGW$87*$B101+SUM($F$8:$F$10)-((QGW$87*$B101+SUM($F$8:$F$10))/$F$11*$F$40)-($F$27*QGW$87/$D$7)-SUM($F$14:$F$26,$F$28:$F$33,$F$35:$F$36,$F$41))</f>
        <v>-533.82179022363027</v>
      </c>
      <c r="QGX88" s="294">
        <f>(QGX$87*$B101+SUM($F$8:$F$10)-((QGX$87*$B101+SUM($F$8:$F$10))/$F$11*$F$40)-($F$27*QGX$87/$D$7)-SUM($F$14:$F$26,$F$28:$F$33,$F$35:$F$36,$F$41))</f>
        <v>-533.82179022363027</v>
      </c>
      <c r="QGY88" s="294">
        <f>(QGY$87*$B101+SUM($F$8:$F$10)-((QGY$87*$B101+SUM($F$8:$F$10))/$F$11*$F$40)-($F$27*QGY$87/$D$7)-SUM($F$14:$F$26,$F$28:$F$33,$F$35:$F$36,$F$41))</f>
        <v>-533.82179022363027</v>
      </c>
      <c r="QGZ88" s="294">
        <f>(QGZ$87*$B101+SUM($F$8:$F$10)-((QGZ$87*$B101+SUM($F$8:$F$10))/$F$11*$F$40)-($F$27*QGZ$87/$D$7)-SUM($F$14:$F$26,$F$28:$F$33,$F$35:$F$36,$F$41))</f>
        <v>-533.82179022363027</v>
      </c>
      <c r="QHA88" s="294">
        <f>(QHA$87*$B101+SUM($F$8:$F$10)-((QHA$87*$B101+SUM($F$8:$F$10))/$F$11*$F$40)-($F$27*QHA$87/$D$7)-SUM($F$14:$F$26,$F$28:$F$33,$F$35:$F$36,$F$41))</f>
        <v>-533.82179022363027</v>
      </c>
      <c r="QHB88" s="294">
        <f>(QHB$87*$B101+SUM($F$8:$F$10)-((QHB$87*$B101+SUM($F$8:$F$10))/$F$11*$F$40)-($F$27*QHB$87/$D$7)-SUM($F$14:$F$26,$F$28:$F$33,$F$35:$F$36,$F$41))</f>
        <v>-533.82179022363027</v>
      </c>
      <c r="QHC88" s="294">
        <f>(QHC$87*$B101+SUM($F$8:$F$10)-((QHC$87*$B101+SUM($F$8:$F$10))/$F$11*$F$40)-($F$27*QHC$87/$D$7)-SUM($F$14:$F$26,$F$28:$F$33,$F$35:$F$36,$F$41))</f>
        <v>-533.82179022363027</v>
      </c>
      <c r="QHD88" s="294">
        <f>(QHD$87*$B101+SUM($F$8:$F$10)-((QHD$87*$B101+SUM($F$8:$F$10))/$F$11*$F$40)-($F$27*QHD$87/$D$7)-SUM($F$14:$F$26,$F$28:$F$33,$F$35:$F$36,$F$41))</f>
        <v>-533.82179022363027</v>
      </c>
      <c r="QHE88" s="294">
        <f>(QHE$87*$B101+SUM($F$8:$F$10)-((QHE$87*$B101+SUM($F$8:$F$10))/$F$11*$F$40)-($F$27*QHE$87/$D$7)-SUM($F$14:$F$26,$F$28:$F$33,$F$35:$F$36,$F$41))</f>
        <v>-533.82179022363027</v>
      </c>
      <c r="QHF88" s="294">
        <f>(QHF$87*$B101+SUM($F$8:$F$10)-((QHF$87*$B101+SUM($F$8:$F$10))/$F$11*$F$40)-($F$27*QHF$87/$D$7)-SUM($F$14:$F$26,$F$28:$F$33,$F$35:$F$36,$F$41))</f>
        <v>-533.82179022363027</v>
      </c>
      <c r="QHG88" s="294">
        <f>(QHG$87*$B101+SUM($F$8:$F$10)-((QHG$87*$B101+SUM($F$8:$F$10))/$F$11*$F$40)-($F$27*QHG$87/$D$7)-SUM($F$14:$F$26,$F$28:$F$33,$F$35:$F$36,$F$41))</f>
        <v>-533.82179022363027</v>
      </c>
      <c r="QHH88" s="294">
        <f>(QHH$87*$B101+SUM($F$8:$F$10)-((QHH$87*$B101+SUM($F$8:$F$10))/$F$11*$F$40)-($F$27*QHH$87/$D$7)-SUM($F$14:$F$26,$F$28:$F$33,$F$35:$F$36,$F$41))</f>
        <v>-533.82179022363027</v>
      </c>
      <c r="QHI88" s="294">
        <f>(QHI$87*$B101+SUM($F$8:$F$10)-((QHI$87*$B101+SUM($F$8:$F$10))/$F$11*$F$40)-($F$27*QHI$87/$D$7)-SUM($F$14:$F$26,$F$28:$F$33,$F$35:$F$36,$F$41))</f>
        <v>-533.82179022363027</v>
      </c>
      <c r="QHJ88" s="294">
        <f>(QHJ$87*$B101+SUM($F$8:$F$10)-((QHJ$87*$B101+SUM($F$8:$F$10))/$F$11*$F$40)-($F$27*QHJ$87/$D$7)-SUM($F$14:$F$26,$F$28:$F$33,$F$35:$F$36,$F$41))</f>
        <v>-533.82179022363027</v>
      </c>
      <c r="QHK88" s="294">
        <f>(QHK$87*$B101+SUM($F$8:$F$10)-((QHK$87*$B101+SUM($F$8:$F$10))/$F$11*$F$40)-($F$27*QHK$87/$D$7)-SUM($F$14:$F$26,$F$28:$F$33,$F$35:$F$36,$F$41))</f>
        <v>-533.82179022363027</v>
      </c>
      <c r="QHL88" s="294">
        <f>(QHL$87*$B101+SUM($F$8:$F$10)-((QHL$87*$B101+SUM($F$8:$F$10))/$F$11*$F$40)-($F$27*QHL$87/$D$7)-SUM($F$14:$F$26,$F$28:$F$33,$F$35:$F$36,$F$41))</f>
        <v>-533.82179022363027</v>
      </c>
      <c r="QHM88" s="294">
        <f>(QHM$87*$B101+SUM($F$8:$F$10)-((QHM$87*$B101+SUM($F$8:$F$10))/$F$11*$F$40)-($F$27*QHM$87/$D$7)-SUM($F$14:$F$26,$F$28:$F$33,$F$35:$F$36,$F$41))</f>
        <v>-533.82179022363027</v>
      </c>
      <c r="QHN88" s="294">
        <f>(QHN$87*$B101+SUM($F$8:$F$10)-((QHN$87*$B101+SUM($F$8:$F$10))/$F$11*$F$40)-($F$27*QHN$87/$D$7)-SUM($F$14:$F$26,$F$28:$F$33,$F$35:$F$36,$F$41))</f>
        <v>-533.82179022363027</v>
      </c>
      <c r="QHO88" s="294">
        <f>(QHO$87*$B101+SUM($F$8:$F$10)-((QHO$87*$B101+SUM($F$8:$F$10))/$F$11*$F$40)-($F$27*QHO$87/$D$7)-SUM($F$14:$F$26,$F$28:$F$33,$F$35:$F$36,$F$41))</f>
        <v>-533.82179022363027</v>
      </c>
      <c r="QHP88" s="294">
        <f>(QHP$87*$B101+SUM($F$8:$F$10)-((QHP$87*$B101+SUM($F$8:$F$10))/$F$11*$F$40)-($F$27*QHP$87/$D$7)-SUM($F$14:$F$26,$F$28:$F$33,$F$35:$F$36,$F$41))</f>
        <v>-533.82179022363027</v>
      </c>
      <c r="QHQ88" s="294">
        <f>(QHQ$87*$B101+SUM($F$8:$F$10)-((QHQ$87*$B101+SUM($F$8:$F$10))/$F$11*$F$40)-($F$27*QHQ$87/$D$7)-SUM($F$14:$F$26,$F$28:$F$33,$F$35:$F$36,$F$41))</f>
        <v>-533.82179022363027</v>
      </c>
      <c r="QHR88" s="294">
        <f>(QHR$87*$B101+SUM($F$8:$F$10)-((QHR$87*$B101+SUM($F$8:$F$10))/$F$11*$F$40)-($F$27*QHR$87/$D$7)-SUM($F$14:$F$26,$F$28:$F$33,$F$35:$F$36,$F$41))</f>
        <v>-533.82179022363027</v>
      </c>
      <c r="QHS88" s="294">
        <f>(QHS$87*$B101+SUM($F$8:$F$10)-((QHS$87*$B101+SUM($F$8:$F$10))/$F$11*$F$40)-($F$27*QHS$87/$D$7)-SUM($F$14:$F$26,$F$28:$F$33,$F$35:$F$36,$F$41))</f>
        <v>-533.82179022363027</v>
      </c>
      <c r="QHT88" s="294">
        <f>(QHT$87*$B101+SUM($F$8:$F$10)-((QHT$87*$B101+SUM($F$8:$F$10))/$F$11*$F$40)-($F$27*QHT$87/$D$7)-SUM($F$14:$F$26,$F$28:$F$33,$F$35:$F$36,$F$41))</f>
        <v>-533.82179022363027</v>
      </c>
      <c r="QHU88" s="294">
        <f>(QHU$87*$B101+SUM($F$8:$F$10)-((QHU$87*$B101+SUM($F$8:$F$10))/$F$11*$F$40)-($F$27*QHU$87/$D$7)-SUM($F$14:$F$26,$F$28:$F$33,$F$35:$F$36,$F$41))</f>
        <v>-533.82179022363027</v>
      </c>
      <c r="QHV88" s="294">
        <f>(QHV$87*$B101+SUM($F$8:$F$10)-((QHV$87*$B101+SUM($F$8:$F$10))/$F$11*$F$40)-($F$27*QHV$87/$D$7)-SUM($F$14:$F$26,$F$28:$F$33,$F$35:$F$36,$F$41))</f>
        <v>-533.82179022363027</v>
      </c>
      <c r="QHW88" s="294">
        <f>(QHW$87*$B101+SUM($F$8:$F$10)-((QHW$87*$B101+SUM($F$8:$F$10))/$F$11*$F$40)-($F$27*QHW$87/$D$7)-SUM($F$14:$F$26,$F$28:$F$33,$F$35:$F$36,$F$41))</f>
        <v>-533.82179022363027</v>
      </c>
      <c r="QHX88" s="294">
        <f>(QHX$87*$B101+SUM($F$8:$F$10)-((QHX$87*$B101+SUM($F$8:$F$10))/$F$11*$F$40)-($F$27*QHX$87/$D$7)-SUM($F$14:$F$26,$F$28:$F$33,$F$35:$F$36,$F$41))</f>
        <v>-533.82179022363027</v>
      </c>
      <c r="QHY88" s="294">
        <f>(QHY$87*$B101+SUM($F$8:$F$10)-((QHY$87*$B101+SUM($F$8:$F$10))/$F$11*$F$40)-($F$27*QHY$87/$D$7)-SUM($F$14:$F$26,$F$28:$F$33,$F$35:$F$36,$F$41))</f>
        <v>-533.82179022363027</v>
      </c>
      <c r="QHZ88" s="294">
        <f>(QHZ$87*$B101+SUM($F$8:$F$10)-((QHZ$87*$B101+SUM($F$8:$F$10))/$F$11*$F$40)-($F$27*QHZ$87/$D$7)-SUM($F$14:$F$26,$F$28:$F$33,$F$35:$F$36,$F$41))</f>
        <v>-533.82179022363027</v>
      </c>
      <c r="QIA88" s="294">
        <f>(QIA$87*$B101+SUM($F$8:$F$10)-((QIA$87*$B101+SUM($F$8:$F$10))/$F$11*$F$40)-($F$27*QIA$87/$D$7)-SUM($F$14:$F$26,$F$28:$F$33,$F$35:$F$36,$F$41))</f>
        <v>-533.82179022363027</v>
      </c>
      <c r="QIB88" s="294">
        <f>(QIB$87*$B101+SUM($F$8:$F$10)-((QIB$87*$B101+SUM($F$8:$F$10))/$F$11*$F$40)-($F$27*QIB$87/$D$7)-SUM($F$14:$F$26,$F$28:$F$33,$F$35:$F$36,$F$41))</f>
        <v>-533.82179022363027</v>
      </c>
      <c r="QIC88" s="294">
        <f>(QIC$87*$B101+SUM($F$8:$F$10)-((QIC$87*$B101+SUM($F$8:$F$10))/$F$11*$F$40)-($F$27*QIC$87/$D$7)-SUM($F$14:$F$26,$F$28:$F$33,$F$35:$F$36,$F$41))</f>
        <v>-533.82179022363027</v>
      </c>
      <c r="QID88" s="294">
        <f>(QID$87*$B101+SUM($F$8:$F$10)-((QID$87*$B101+SUM($F$8:$F$10))/$F$11*$F$40)-($F$27*QID$87/$D$7)-SUM($F$14:$F$26,$F$28:$F$33,$F$35:$F$36,$F$41))</f>
        <v>-533.82179022363027</v>
      </c>
      <c r="QIE88" s="294">
        <f>(QIE$87*$B101+SUM($F$8:$F$10)-((QIE$87*$B101+SUM($F$8:$F$10))/$F$11*$F$40)-($F$27*QIE$87/$D$7)-SUM($F$14:$F$26,$F$28:$F$33,$F$35:$F$36,$F$41))</f>
        <v>-533.82179022363027</v>
      </c>
      <c r="QIF88" s="294">
        <f>(QIF$87*$B101+SUM($F$8:$F$10)-((QIF$87*$B101+SUM($F$8:$F$10))/$F$11*$F$40)-($F$27*QIF$87/$D$7)-SUM($F$14:$F$26,$F$28:$F$33,$F$35:$F$36,$F$41))</f>
        <v>-533.82179022363027</v>
      </c>
      <c r="QIG88" s="294">
        <f>(QIG$87*$B101+SUM($F$8:$F$10)-((QIG$87*$B101+SUM($F$8:$F$10))/$F$11*$F$40)-($F$27*QIG$87/$D$7)-SUM($F$14:$F$26,$F$28:$F$33,$F$35:$F$36,$F$41))</f>
        <v>-533.82179022363027</v>
      </c>
      <c r="QIH88" s="294">
        <f>(QIH$87*$B101+SUM($F$8:$F$10)-((QIH$87*$B101+SUM($F$8:$F$10))/$F$11*$F$40)-($F$27*QIH$87/$D$7)-SUM($F$14:$F$26,$F$28:$F$33,$F$35:$F$36,$F$41))</f>
        <v>-533.82179022363027</v>
      </c>
      <c r="QII88" s="294">
        <f>(QII$87*$B101+SUM($F$8:$F$10)-((QII$87*$B101+SUM($F$8:$F$10))/$F$11*$F$40)-($F$27*QII$87/$D$7)-SUM($F$14:$F$26,$F$28:$F$33,$F$35:$F$36,$F$41))</f>
        <v>-533.82179022363027</v>
      </c>
      <c r="QIJ88" s="294">
        <f>(QIJ$87*$B101+SUM($F$8:$F$10)-((QIJ$87*$B101+SUM($F$8:$F$10))/$F$11*$F$40)-($F$27*QIJ$87/$D$7)-SUM($F$14:$F$26,$F$28:$F$33,$F$35:$F$36,$F$41))</f>
        <v>-533.82179022363027</v>
      </c>
      <c r="QIK88" s="294">
        <f>(QIK$87*$B101+SUM($F$8:$F$10)-((QIK$87*$B101+SUM($F$8:$F$10))/$F$11*$F$40)-($F$27*QIK$87/$D$7)-SUM($F$14:$F$26,$F$28:$F$33,$F$35:$F$36,$F$41))</f>
        <v>-533.82179022363027</v>
      </c>
      <c r="QIL88" s="294">
        <f>(QIL$87*$B101+SUM($F$8:$F$10)-((QIL$87*$B101+SUM($F$8:$F$10))/$F$11*$F$40)-($F$27*QIL$87/$D$7)-SUM($F$14:$F$26,$F$28:$F$33,$F$35:$F$36,$F$41))</f>
        <v>-533.82179022363027</v>
      </c>
      <c r="QIM88" s="294">
        <f>(QIM$87*$B101+SUM($F$8:$F$10)-((QIM$87*$B101+SUM($F$8:$F$10))/$F$11*$F$40)-($F$27*QIM$87/$D$7)-SUM($F$14:$F$26,$F$28:$F$33,$F$35:$F$36,$F$41))</f>
        <v>-533.82179022363027</v>
      </c>
      <c r="QIN88" s="294">
        <f>(QIN$87*$B101+SUM($F$8:$F$10)-((QIN$87*$B101+SUM($F$8:$F$10))/$F$11*$F$40)-($F$27*QIN$87/$D$7)-SUM($F$14:$F$26,$F$28:$F$33,$F$35:$F$36,$F$41))</f>
        <v>-533.82179022363027</v>
      </c>
      <c r="QIO88" s="294">
        <f>(QIO$87*$B101+SUM($F$8:$F$10)-((QIO$87*$B101+SUM($F$8:$F$10))/$F$11*$F$40)-($F$27*QIO$87/$D$7)-SUM($F$14:$F$26,$F$28:$F$33,$F$35:$F$36,$F$41))</f>
        <v>-533.82179022363027</v>
      </c>
      <c r="QIP88" s="294">
        <f>(QIP$87*$B101+SUM($F$8:$F$10)-((QIP$87*$B101+SUM($F$8:$F$10))/$F$11*$F$40)-($F$27*QIP$87/$D$7)-SUM($F$14:$F$26,$F$28:$F$33,$F$35:$F$36,$F$41))</f>
        <v>-533.82179022363027</v>
      </c>
      <c r="QIQ88" s="294">
        <f>(QIQ$87*$B101+SUM($F$8:$F$10)-((QIQ$87*$B101+SUM($F$8:$F$10))/$F$11*$F$40)-($F$27*QIQ$87/$D$7)-SUM($F$14:$F$26,$F$28:$F$33,$F$35:$F$36,$F$41))</f>
        <v>-533.82179022363027</v>
      </c>
      <c r="QIR88" s="294">
        <f>(QIR$87*$B101+SUM($F$8:$F$10)-((QIR$87*$B101+SUM($F$8:$F$10))/$F$11*$F$40)-($F$27*QIR$87/$D$7)-SUM($F$14:$F$26,$F$28:$F$33,$F$35:$F$36,$F$41))</f>
        <v>-533.82179022363027</v>
      </c>
      <c r="QIS88" s="294">
        <f>(QIS$87*$B101+SUM($F$8:$F$10)-((QIS$87*$B101+SUM($F$8:$F$10))/$F$11*$F$40)-($F$27*QIS$87/$D$7)-SUM($F$14:$F$26,$F$28:$F$33,$F$35:$F$36,$F$41))</f>
        <v>-533.82179022363027</v>
      </c>
      <c r="QIT88" s="294">
        <f>(QIT$87*$B101+SUM($F$8:$F$10)-((QIT$87*$B101+SUM($F$8:$F$10))/$F$11*$F$40)-($F$27*QIT$87/$D$7)-SUM($F$14:$F$26,$F$28:$F$33,$F$35:$F$36,$F$41))</f>
        <v>-533.82179022363027</v>
      </c>
      <c r="QIU88" s="294">
        <f>(QIU$87*$B101+SUM($F$8:$F$10)-((QIU$87*$B101+SUM($F$8:$F$10))/$F$11*$F$40)-($F$27*QIU$87/$D$7)-SUM($F$14:$F$26,$F$28:$F$33,$F$35:$F$36,$F$41))</f>
        <v>-533.82179022363027</v>
      </c>
      <c r="QIV88" s="294">
        <f>(QIV$87*$B101+SUM($F$8:$F$10)-((QIV$87*$B101+SUM($F$8:$F$10))/$F$11*$F$40)-($F$27*QIV$87/$D$7)-SUM($F$14:$F$26,$F$28:$F$33,$F$35:$F$36,$F$41))</f>
        <v>-533.82179022363027</v>
      </c>
      <c r="QIW88" s="294">
        <f>(QIW$87*$B101+SUM($F$8:$F$10)-((QIW$87*$B101+SUM($F$8:$F$10))/$F$11*$F$40)-($F$27*QIW$87/$D$7)-SUM($F$14:$F$26,$F$28:$F$33,$F$35:$F$36,$F$41))</f>
        <v>-533.82179022363027</v>
      </c>
      <c r="QIX88" s="294">
        <f>(QIX$87*$B101+SUM($F$8:$F$10)-((QIX$87*$B101+SUM($F$8:$F$10))/$F$11*$F$40)-($F$27*QIX$87/$D$7)-SUM($F$14:$F$26,$F$28:$F$33,$F$35:$F$36,$F$41))</f>
        <v>-533.82179022363027</v>
      </c>
      <c r="QIY88" s="294">
        <f>(QIY$87*$B101+SUM($F$8:$F$10)-((QIY$87*$B101+SUM($F$8:$F$10))/$F$11*$F$40)-($F$27*QIY$87/$D$7)-SUM($F$14:$F$26,$F$28:$F$33,$F$35:$F$36,$F$41))</f>
        <v>-533.82179022363027</v>
      </c>
      <c r="QIZ88" s="294">
        <f>(QIZ$87*$B101+SUM($F$8:$F$10)-((QIZ$87*$B101+SUM($F$8:$F$10))/$F$11*$F$40)-($F$27*QIZ$87/$D$7)-SUM($F$14:$F$26,$F$28:$F$33,$F$35:$F$36,$F$41))</f>
        <v>-533.82179022363027</v>
      </c>
      <c r="QJA88" s="294">
        <f>(QJA$87*$B101+SUM($F$8:$F$10)-((QJA$87*$B101+SUM($F$8:$F$10))/$F$11*$F$40)-($F$27*QJA$87/$D$7)-SUM($F$14:$F$26,$F$28:$F$33,$F$35:$F$36,$F$41))</f>
        <v>-533.82179022363027</v>
      </c>
      <c r="QJB88" s="294">
        <f>(QJB$87*$B101+SUM($F$8:$F$10)-((QJB$87*$B101+SUM($F$8:$F$10))/$F$11*$F$40)-($F$27*QJB$87/$D$7)-SUM($F$14:$F$26,$F$28:$F$33,$F$35:$F$36,$F$41))</f>
        <v>-533.82179022363027</v>
      </c>
      <c r="QJC88" s="294">
        <f>(QJC$87*$B101+SUM($F$8:$F$10)-((QJC$87*$B101+SUM($F$8:$F$10))/$F$11*$F$40)-($F$27*QJC$87/$D$7)-SUM($F$14:$F$26,$F$28:$F$33,$F$35:$F$36,$F$41))</f>
        <v>-533.82179022363027</v>
      </c>
      <c r="QJD88" s="294">
        <f>(QJD$87*$B101+SUM($F$8:$F$10)-((QJD$87*$B101+SUM($F$8:$F$10))/$F$11*$F$40)-($F$27*QJD$87/$D$7)-SUM($F$14:$F$26,$F$28:$F$33,$F$35:$F$36,$F$41))</f>
        <v>-533.82179022363027</v>
      </c>
      <c r="QJE88" s="294">
        <f>(QJE$87*$B101+SUM($F$8:$F$10)-((QJE$87*$B101+SUM($F$8:$F$10))/$F$11*$F$40)-($F$27*QJE$87/$D$7)-SUM($F$14:$F$26,$F$28:$F$33,$F$35:$F$36,$F$41))</f>
        <v>-533.82179022363027</v>
      </c>
      <c r="QJF88" s="294">
        <f>(QJF$87*$B101+SUM($F$8:$F$10)-((QJF$87*$B101+SUM($F$8:$F$10))/$F$11*$F$40)-($F$27*QJF$87/$D$7)-SUM($F$14:$F$26,$F$28:$F$33,$F$35:$F$36,$F$41))</f>
        <v>-533.82179022363027</v>
      </c>
      <c r="QJG88" s="294">
        <f>(QJG$87*$B101+SUM($F$8:$F$10)-((QJG$87*$B101+SUM($F$8:$F$10))/$F$11*$F$40)-($F$27*QJG$87/$D$7)-SUM($F$14:$F$26,$F$28:$F$33,$F$35:$F$36,$F$41))</f>
        <v>-533.82179022363027</v>
      </c>
      <c r="QJH88" s="294">
        <f>(QJH$87*$B101+SUM($F$8:$F$10)-((QJH$87*$B101+SUM($F$8:$F$10))/$F$11*$F$40)-($F$27*QJH$87/$D$7)-SUM($F$14:$F$26,$F$28:$F$33,$F$35:$F$36,$F$41))</f>
        <v>-533.82179022363027</v>
      </c>
      <c r="QJI88" s="294">
        <f>(QJI$87*$B101+SUM($F$8:$F$10)-((QJI$87*$B101+SUM($F$8:$F$10))/$F$11*$F$40)-($F$27*QJI$87/$D$7)-SUM($F$14:$F$26,$F$28:$F$33,$F$35:$F$36,$F$41))</f>
        <v>-533.82179022363027</v>
      </c>
      <c r="QJJ88" s="294">
        <f>(QJJ$87*$B101+SUM($F$8:$F$10)-((QJJ$87*$B101+SUM($F$8:$F$10))/$F$11*$F$40)-($F$27*QJJ$87/$D$7)-SUM($F$14:$F$26,$F$28:$F$33,$F$35:$F$36,$F$41))</f>
        <v>-533.82179022363027</v>
      </c>
      <c r="QJK88" s="294">
        <f>(QJK$87*$B101+SUM($F$8:$F$10)-((QJK$87*$B101+SUM($F$8:$F$10))/$F$11*$F$40)-($F$27*QJK$87/$D$7)-SUM($F$14:$F$26,$F$28:$F$33,$F$35:$F$36,$F$41))</f>
        <v>-533.82179022363027</v>
      </c>
      <c r="QJL88" s="294">
        <f>(QJL$87*$B101+SUM($F$8:$F$10)-((QJL$87*$B101+SUM($F$8:$F$10))/$F$11*$F$40)-($F$27*QJL$87/$D$7)-SUM($F$14:$F$26,$F$28:$F$33,$F$35:$F$36,$F$41))</f>
        <v>-533.82179022363027</v>
      </c>
      <c r="QJM88" s="294">
        <f>(QJM$87*$B101+SUM($F$8:$F$10)-((QJM$87*$B101+SUM($F$8:$F$10))/$F$11*$F$40)-($F$27*QJM$87/$D$7)-SUM($F$14:$F$26,$F$28:$F$33,$F$35:$F$36,$F$41))</f>
        <v>-533.82179022363027</v>
      </c>
      <c r="QJN88" s="294">
        <f>(QJN$87*$B101+SUM($F$8:$F$10)-((QJN$87*$B101+SUM($F$8:$F$10))/$F$11*$F$40)-($F$27*QJN$87/$D$7)-SUM($F$14:$F$26,$F$28:$F$33,$F$35:$F$36,$F$41))</f>
        <v>-533.82179022363027</v>
      </c>
      <c r="QJO88" s="294">
        <f>(QJO$87*$B101+SUM($F$8:$F$10)-((QJO$87*$B101+SUM($F$8:$F$10))/$F$11*$F$40)-($F$27*QJO$87/$D$7)-SUM($F$14:$F$26,$F$28:$F$33,$F$35:$F$36,$F$41))</f>
        <v>-533.82179022363027</v>
      </c>
      <c r="QJP88" s="294">
        <f>(QJP$87*$B101+SUM($F$8:$F$10)-((QJP$87*$B101+SUM($F$8:$F$10))/$F$11*$F$40)-($F$27*QJP$87/$D$7)-SUM($F$14:$F$26,$F$28:$F$33,$F$35:$F$36,$F$41))</f>
        <v>-533.82179022363027</v>
      </c>
      <c r="QJQ88" s="294">
        <f>(QJQ$87*$B101+SUM($F$8:$F$10)-((QJQ$87*$B101+SUM($F$8:$F$10))/$F$11*$F$40)-($F$27*QJQ$87/$D$7)-SUM($F$14:$F$26,$F$28:$F$33,$F$35:$F$36,$F$41))</f>
        <v>-533.82179022363027</v>
      </c>
      <c r="QJR88" s="294">
        <f>(QJR$87*$B101+SUM($F$8:$F$10)-((QJR$87*$B101+SUM($F$8:$F$10))/$F$11*$F$40)-($F$27*QJR$87/$D$7)-SUM($F$14:$F$26,$F$28:$F$33,$F$35:$F$36,$F$41))</f>
        <v>-533.82179022363027</v>
      </c>
      <c r="QJS88" s="294">
        <f>(QJS$87*$B101+SUM($F$8:$F$10)-((QJS$87*$B101+SUM($F$8:$F$10))/$F$11*$F$40)-($F$27*QJS$87/$D$7)-SUM($F$14:$F$26,$F$28:$F$33,$F$35:$F$36,$F$41))</f>
        <v>-533.82179022363027</v>
      </c>
      <c r="QJT88" s="294">
        <f>(QJT$87*$B101+SUM($F$8:$F$10)-((QJT$87*$B101+SUM($F$8:$F$10))/$F$11*$F$40)-($F$27*QJT$87/$D$7)-SUM($F$14:$F$26,$F$28:$F$33,$F$35:$F$36,$F$41))</f>
        <v>-533.82179022363027</v>
      </c>
      <c r="QJU88" s="294">
        <f>(QJU$87*$B101+SUM($F$8:$F$10)-((QJU$87*$B101+SUM($F$8:$F$10))/$F$11*$F$40)-($F$27*QJU$87/$D$7)-SUM($F$14:$F$26,$F$28:$F$33,$F$35:$F$36,$F$41))</f>
        <v>-533.82179022363027</v>
      </c>
      <c r="QJV88" s="294">
        <f>(QJV$87*$B101+SUM($F$8:$F$10)-((QJV$87*$B101+SUM($F$8:$F$10))/$F$11*$F$40)-($F$27*QJV$87/$D$7)-SUM($F$14:$F$26,$F$28:$F$33,$F$35:$F$36,$F$41))</f>
        <v>-533.82179022363027</v>
      </c>
      <c r="QJW88" s="294">
        <f>(QJW$87*$B101+SUM($F$8:$F$10)-((QJW$87*$B101+SUM($F$8:$F$10))/$F$11*$F$40)-($F$27*QJW$87/$D$7)-SUM($F$14:$F$26,$F$28:$F$33,$F$35:$F$36,$F$41))</f>
        <v>-533.82179022363027</v>
      </c>
      <c r="QJX88" s="294">
        <f>(QJX$87*$B101+SUM($F$8:$F$10)-((QJX$87*$B101+SUM($F$8:$F$10))/$F$11*$F$40)-($F$27*QJX$87/$D$7)-SUM($F$14:$F$26,$F$28:$F$33,$F$35:$F$36,$F$41))</f>
        <v>-533.82179022363027</v>
      </c>
      <c r="QJY88" s="294">
        <f>(QJY$87*$B101+SUM($F$8:$F$10)-((QJY$87*$B101+SUM($F$8:$F$10))/$F$11*$F$40)-($F$27*QJY$87/$D$7)-SUM($F$14:$F$26,$F$28:$F$33,$F$35:$F$36,$F$41))</f>
        <v>-533.82179022363027</v>
      </c>
      <c r="QJZ88" s="294">
        <f>(QJZ$87*$B101+SUM($F$8:$F$10)-((QJZ$87*$B101+SUM($F$8:$F$10))/$F$11*$F$40)-($F$27*QJZ$87/$D$7)-SUM($F$14:$F$26,$F$28:$F$33,$F$35:$F$36,$F$41))</f>
        <v>-533.82179022363027</v>
      </c>
      <c r="QKA88" s="294">
        <f>(QKA$87*$B101+SUM($F$8:$F$10)-((QKA$87*$B101+SUM($F$8:$F$10))/$F$11*$F$40)-($F$27*QKA$87/$D$7)-SUM($F$14:$F$26,$F$28:$F$33,$F$35:$F$36,$F$41))</f>
        <v>-533.82179022363027</v>
      </c>
      <c r="QKB88" s="294">
        <f>(QKB$87*$B101+SUM($F$8:$F$10)-((QKB$87*$B101+SUM($F$8:$F$10))/$F$11*$F$40)-($F$27*QKB$87/$D$7)-SUM($F$14:$F$26,$F$28:$F$33,$F$35:$F$36,$F$41))</f>
        <v>-533.82179022363027</v>
      </c>
      <c r="QKC88" s="294">
        <f>(QKC$87*$B101+SUM($F$8:$F$10)-((QKC$87*$B101+SUM($F$8:$F$10))/$F$11*$F$40)-($F$27*QKC$87/$D$7)-SUM($F$14:$F$26,$F$28:$F$33,$F$35:$F$36,$F$41))</f>
        <v>-533.82179022363027</v>
      </c>
      <c r="QKD88" s="294">
        <f>(QKD$87*$B101+SUM($F$8:$F$10)-((QKD$87*$B101+SUM($F$8:$F$10))/$F$11*$F$40)-($F$27*QKD$87/$D$7)-SUM($F$14:$F$26,$F$28:$F$33,$F$35:$F$36,$F$41))</f>
        <v>-533.82179022363027</v>
      </c>
      <c r="QKE88" s="294">
        <f>(QKE$87*$B101+SUM($F$8:$F$10)-((QKE$87*$B101+SUM($F$8:$F$10))/$F$11*$F$40)-($F$27*QKE$87/$D$7)-SUM($F$14:$F$26,$F$28:$F$33,$F$35:$F$36,$F$41))</f>
        <v>-533.82179022363027</v>
      </c>
      <c r="QKF88" s="294">
        <f>(QKF$87*$B101+SUM($F$8:$F$10)-((QKF$87*$B101+SUM($F$8:$F$10))/$F$11*$F$40)-($F$27*QKF$87/$D$7)-SUM($F$14:$F$26,$F$28:$F$33,$F$35:$F$36,$F$41))</f>
        <v>-533.82179022363027</v>
      </c>
      <c r="QKG88" s="294">
        <f>(QKG$87*$B101+SUM($F$8:$F$10)-((QKG$87*$B101+SUM($F$8:$F$10))/$F$11*$F$40)-($F$27*QKG$87/$D$7)-SUM($F$14:$F$26,$F$28:$F$33,$F$35:$F$36,$F$41))</f>
        <v>-533.82179022363027</v>
      </c>
      <c r="QKH88" s="294">
        <f>(QKH$87*$B101+SUM($F$8:$F$10)-((QKH$87*$B101+SUM($F$8:$F$10))/$F$11*$F$40)-($F$27*QKH$87/$D$7)-SUM($F$14:$F$26,$F$28:$F$33,$F$35:$F$36,$F$41))</f>
        <v>-533.82179022363027</v>
      </c>
      <c r="QKI88" s="294">
        <f>(QKI$87*$B101+SUM($F$8:$F$10)-((QKI$87*$B101+SUM($F$8:$F$10))/$F$11*$F$40)-($F$27*QKI$87/$D$7)-SUM($F$14:$F$26,$F$28:$F$33,$F$35:$F$36,$F$41))</f>
        <v>-533.82179022363027</v>
      </c>
      <c r="QKJ88" s="294">
        <f>(QKJ$87*$B101+SUM($F$8:$F$10)-((QKJ$87*$B101+SUM($F$8:$F$10))/$F$11*$F$40)-($F$27*QKJ$87/$D$7)-SUM($F$14:$F$26,$F$28:$F$33,$F$35:$F$36,$F$41))</f>
        <v>-533.82179022363027</v>
      </c>
      <c r="QKK88" s="294">
        <f>(QKK$87*$B101+SUM($F$8:$F$10)-((QKK$87*$B101+SUM($F$8:$F$10))/$F$11*$F$40)-($F$27*QKK$87/$D$7)-SUM($F$14:$F$26,$F$28:$F$33,$F$35:$F$36,$F$41))</f>
        <v>-533.82179022363027</v>
      </c>
      <c r="QKL88" s="294">
        <f>(QKL$87*$B101+SUM($F$8:$F$10)-((QKL$87*$B101+SUM($F$8:$F$10))/$F$11*$F$40)-($F$27*QKL$87/$D$7)-SUM($F$14:$F$26,$F$28:$F$33,$F$35:$F$36,$F$41))</f>
        <v>-533.82179022363027</v>
      </c>
      <c r="QKM88" s="294">
        <f>(QKM$87*$B101+SUM($F$8:$F$10)-((QKM$87*$B101+SUM($F$8:$F$10))/$F$11*$F$40)-($F$27*QKM$87/$D$7)-SUM($F$14:$F$26,$F$28:$F$33,$F$35:$F$36,$F$41))</f>
        <v>-533.82179022363027</v>
      </c>
      <c r="QKN88" s="294">
        <f>(QKN$87*$B101+SUM($F$8:$F$10)-((QKN$87*$B101+SUM($F$8:$F$10))/$F$11*$F$40)-($F$27*QKN$87/$D$7)-SUM($F$14:$F$26,$F$28:$F$33,$F$35:$F$36,$F$41))</f>
        <v>-533.82179022363027</v>
      </c>
      <c r="QKO88" s="294">
        <f>(QKO$87*$B101+SUM($F$8:$F$10)-((QKO$87*$B101+SUM($F$8:$F$10))/$F$11*$F$40)-($F$27*QKO$87/$D$7)-SUM($F$14:$F$26,$F$28:$F$33,$F$35:$F$36,$F$41))</f>
        <v>-533.82179022363027</v>
      </c>
      <c r="QKP88" s="294">
        <f>(QKP$87*$B101+SUM($F$8:$F$10)-((QKP$87*$B101+SUM($F$8:$F$10))/$F$11*$F$40)-($F$27*QKP$87/$D$7)-SUM($F$14:$F$26,$F$28:$F$33,$F$35:$F$36,$F$41))</f>
        <v>-533.82179022363027</v>
      </c>
      <c r="QKQ88" s="294">
        <f>(QKQ$87*$B101+SUM($F$8:$F$10)-((QKQ$87*$B101+SUM($F$8:$F$10))/$F$11*$F$40)-($F$27*QKQ$87/$D$7)-SUM($F$14:$F$26,$F$28:$F$33,$F$35:$F$36,$F$41))</f>
        <v>-533.82179022363027</v>
      </c>
      <c r="QKR88" s="294">
        <f>(QKR$87*$B101+SUM($F$8:$F$10)-((QKR$87*$B101+SUM($F$8:$F$10))/$F$11*$F$40)-($F$27*QKR$87/$D$7)-SUM($F$14:$F$26,$F$28:$F$33,$F$35:$F$36,$F$41))</f>
        <v>-533.82179022363027</v>
      </c>
      <c r="QKS88" s="294">
        <f>(QKS$87*$B101+SUM($F$8:$F$10)-((QKS$87*$B101+SUM($F$8:$F$10))/$F$11*$F$40)-($F$27*QKS$87/$D$7)-SUM($F$14:$F$26,$F$28:$F$33,$F$35:$F$36,$F$41))</f>
        <v>-533.82179022363027</v>
      </c>
      <c r="QKT88" s="294">
        <f>(QKT$87*$B101+SUM($F$8:$F$10)-((QKT$87*$B101+SUM($F$8:$F$10))/$F$11*$F$40)-($F$27*QKT$87/$D$7)-SUM($F$14:$F$26,$F$28:$F$33,$F$35:$F$36,$F$41))</f>
        <v>-533.82179022363027</v>
      </c>
      <c r="QKU88" s="294">
        <f>(QKU$87*$B101+SUM($F$8:$F$10)-((QKU$87*$B101+SUM($F$8:$F$10))/$F$11*$F$40)-($F$27*QKU$87/$D$7)-SUM($F$14:$F$26,$F$28:$F$33,$F$35:$F$36,$F$41))</f>
        <v>-533.82179022363027</v>
      </c>
      <c r="QKV88" s="294">
        <f>(QKV$87*$B101+SUM($F$8:$F$10)-((QKV$87*$B101+SUM($F$8:$F$10))/$F$11*$F$40)-($F$27*QKV$87/$D$7)-SUM($F$14:$F$26,$F$28:$F$33,$F$35:$F$36,$F$41))</f>
        <v>-533.82179022363027</v>
      </c>
      <c r="QKW88" s="294">
        <f>(QKW$87*$B101+SUM($F$8:$F$10)-((QKW$87*$B101+SUM($F$8:$F$10))/$F$11*$F$40)-($F$27*QKW$87/$D$7)-SUM($F$14:$F$26,$F$28:$F$33,$F$35:$F$36,$F$41))</f>
        <v>-533.82179022363027</v>
      </c>
      <c r="QKX88" s="294">
        <f>(QKX$87*$B101+SUM($F$8:$F$10)-((QKX$87*$B101+SUM($F$8:$F$10))/$F$11*$F$40)-($F$27*QKX$87/$D$7)-SUM($F$14:$F$26,$F$28:$F$33,$F$35:$F$36,$F$41))</f>
        <v>-533.82179022363027</v>
      </c>
      <c r="QKY88" s="294">
        <f>(QKY$87*$B101+SUM($F$8:$F$10)-((QKY$87*$B101+SUM($F$8:$F$10))/$F$11*$F$40)-($F$27*QKY$87/$D$7)-SUM($F$14:$F$26,$F$28:$F$33,$F$35:$F$36,$F$41))</f>
        <v>-533.82179022363027</v>
      </c>
      <c r="QKZ88" s="294">
        <f>(QKZ$87*$B101+SUM($F$8:$F$10)-((QKZ$87*$B101+SUM($F$8:$F$10))/$F$11*$F$40)-($F$27*QKZ$87/$D$7)-SUM($F$14:$F$26,$F$28:$F$33,$F$35:$F$36,$F$41))</f>
        <v>-533.82179022363027</v>
      </c>
      <c r="QLA88" s="294">
        <f>(QLA$87*$B101+SUM($F$8:$F$10)-((QLA$87*$B101+SUM($F$8:$F$10))/$F$11*$F$40)-($F$27*QLA$87/$D$7)-SUM($F$14:$F$26,$F$28:$F$33,$F$35:$F$36,$F$41))</f>
        <v>-533.82179022363027</v>
      </c>
      <c r="QLB88" s="294">
        <f>(QLB$87*$B101+SUM($F$8:$F$10)-((QLB$87*$B101+SUM($F$8:$F$10))/$F$11*$F$40)-($F$27*QLB$87/$D$7)-SUM($F$14:$F$26,$F$28:$F$33,$F$35:$F$36,$F$41))</f>
        <v>-533.82179022363027</v>
      </c>
      <c r="QLC88" s="294">
        <f>(QLC$87*$B101+SUM($F$8:$F$10)-((QLC$87*$B101+SUM($F$8:$F$10))/$F$11*$F$40)-($F$27*QLC$87/$D$7)-SUM($F$14:$F$26,$F$28:$F$33,$F$35:$F$36,$F$41))</f>
        <v>-533.82179022363027</v>
      </c>
      <c r="QLD88" s="294">
        <f>(QLD$87*$B101+SUM($F$8:$F$10)-((QLD$87*$B101+SUM($F$8:$F$10))/$F$11*$F$40)-($F$27*QLD$87/$D$7)-SUM($F$14:$F$26,$F$28:$F$33,$F$35:$F$36,$F$41))</f>
        <v>-533.82179022363027</v>
      </c>
      <c r="QLE88" s="294">
        <f>(QLE$87*$B101+SUM($F$8:$F$10)-((QLE$87*$B101+SUM($F$8:$F$10))/$F$11*$F$40)-($F$27*QLE$87/$D$7)-SUM($F$14:$F$26,$F$28:$F$33,$F$35:$F$36,$F$41))</f>
        <v>-533.82179022363027</v>
      </c>
      <c r="QLF88" s="294">
        <f>(QLF$87*$B101+SUM($F$8:$F$10)-((QLF$87*$B101+SUM($F$8:$F$10))/$F$11*$F$40)-($F$27*QLF$87/$D$7)-SUM($F$14:$F$26,$F$28:$F$33,$F$35:$F$36,$F$41))</f>
        <v>-533.82179022363027</v>
      </c>
      <c r="QLG88" s="294">
        <f>(QLG$87*$B101+SUM($F$8:$F$10)-((QLG$87*$B101+SUM($F$8:$F$10))/$F$11*$F$40)-($F$27*QLG$87/$D$7)-SUM($F$14:$F$26,$F$28:$F$33,$F$35:$F$36,$F$41))</f>
        <v>-533.82179022363027</v>
      </c>
      <c r="QLH88" s="294">
        <f>(QLH$87*$B101+SUM($F$8:$F$10)-((QLH$87*$B101+SUM($F$8:$F$10))/$F$11*$F$40)-($F$27*QLH$87/$D$7)-SUM($F$14:$F$26,$F$28:$F$33,$F$35:$F$36,$F$41))</f>
        <v>-533.82179022363027</v>
      </c>
      <c r="QLI88" s="294">
        <f>(QLI$87*$B101+SUM($F$8:$F$10)-((QLI$87*$B101+SUM($F$8:$F$10))/$F$11*$F$40)-($F$27*QLI$87/$D$7)-SUM($F$14:$F$26,$F$28:$F$33,$F$35:$F$36,$F$41))</f>
        <v>-533.82179022363027</v>
      </c>
      <c r="QLJ88" s="294">
        <f>(QLJ$87*$B101+SUM($F$8:$F$10)-((QLJ$87*$B101+SUM($F$8:$F$10))/$F$11*$F$40)-($F$27*QLJ$87/$D$7)-SUM($F$14:$F$26,$F$28:$F$33,$F$35:$F$36,$F$41))</f>
        <v>-533.82179022363027</v>
      </c>
      <c r="QLK88" s="294">
        <f>(QLK$87*$B101+SUM($F$8:$F$10)-((QLK$87*$B101+SUM($F$8:$F$10))/$F$11*$F$40)-($F$27*QLK$87/$D$7)-SUM($F$14:$F$26,$F$28:$F$33,$F$35:$F$36,$F$41))</f>
        <v>-533.82179022363027</v>
      </c>
      <c r="QLL88" s="294">
        <f>(QLL$87*$B101+SUM($F$8:$F$10)-((QLL$87*$B101+SUM($F$8:$F$10))/$F$11*$F$40)-($F$27*QLL$87/$D$7)-SUM($F$14:$F$26,$F$28:$F$33,$F$35:$F$36,$F$41))</f>
        <v>-533.82179022363027</v>
      </c>
      <c r="QLM88" s="294">
        <f>(QLM$87*$B101+SUM($F$8:$F$10)-((QLM$87*$B101+SUM($F$8:$F$10))/$F$11*$F$40)-($F$27*QLM$87/$D$7)-SUM($F$14:$F$26,$F$28:$F$33,$F$35:$F$36,$F$41))</f>
        <v>-533.82179022363027</v>
      </c>
      <c r="QLN88" s="294">
        <f>(QLN$87*$B101+SUM($F$8:$F$10)-((QLN$87*$B101+SUM($F$8:$F$10))/$F$11*$F$40)-($F$27*QLN$87/$D$7)-SUM($F$14:$F$26,$F$28:$F$33,$F$35:$F$36,$F$41))</f>
        <v>-533.82179022363027</v>
      </c>
      <c r="QLO88" s="294">
        <f>(QLO$87*$B101+SUM($F$8:$F$10)-((QLO$87*$B101+SUM($F$8:$F$10))/$F$11*$F$40)-($F$27*QLO$87/$D$7)-SUM($F$14:$F$26,$F$28:$F$33,$F$35:$F$36,$F$41))</f>
        <v>-533.82179022363027</v>
      </c>
      <c r="QLP88" s="294">
        <f>(QLP$87*$B101+SUM($F$8:$F$10)-((QLP$87*$B101+SUM($F$8:$F$10))/$F$11*$F$40)-($F$27*QLP$87/$D$7)-SUM($F$14:$F$26,$F$28:$F$33,$F$35:$F$36,$F$41))</f>
        <v>-533.82179022363027</v>
      </c>
      <c r="QLQ88" s="294">
        <f>(QLQ$87*$B101+SUM($F$8:$F$10)-((QLQ$87*$B101+SUM($F$8:$F$10))/$F$11*$F$40)-($F$27*QLQ$87/$D$7)-SUM($F$14:$F$26,$F$28:$F$33,$F$35:$F$36,$F$41))</f>
        <v>-533.82179022363027</v>
      </c>
      <c r="QLR88" s="294">
        <f>(QLR$87*$B101+SUM($F$8:$F$10)-((QLR$87*$B101+SUM($F$8:$F$10))/$F$11*$F$40)-($F$27*QLR$87/$D$7)-SUM($F$14:$F$26,$F$28:$F$33,$F$35:$F$36,$F$41))</f>
        <v>-533.82179022363027</v>
      </c>
      <c r="QLS88" s="294">
        <f>(QLS$87*$B101+SUM($F$8:$F$10)-((QLS$87*$B101+SUM($F$8:$F$10))/$F$11*$F$40)-($F$27*QLS$87/$D$7)-SUM($F$14:$F$26,$F$28:$F$33,$F$35:$F$36,$F$41))</f>
        <v>-533.82179022363027</v>
      </c>
      <c r="QLT88" s="294">
        <f>(QLT$87*$B101+SUM($F$8:$F$10)-((QLT$87*$B101+SUM($F$8:$F$10))/$F$11*$F$40)-($F$27*QLT$87/$D$7)-SUM($F$14:$F$26,$F$28:$F$33,$F$35:$F$36,$F$41))</f>
        <v>-533.82179022363027</v>
      </c>
      <c r="QLU88" s="294">
        <f>(QLU$87*$B101+SUM($F$8:$F$10)-((QLU$87*$B101+SUM($F$8:$F$10))/$F$11*$F$40)-($F$27*QLU$87/$D$7)-SUM($F$14:$F$26,$F$28:$F$33,$F$35:$F$36,$F$41))</f>
        <v>-533.82179022363027</v>
      </c>
      <c r="QLV88" s="294">
        <f>(QLV$87*$B101+SUM($F$8:$F$10)-((QLV$87*$B101+SUM($F$8:$F$10))/$F$11*$F$40)-($F$27*QLV$87/$D$7)-SUM($F$14:$F$26,$F$28:$F$33,$F$35:$F$36,$F$41))</f>
        <v>-533.82179022363027</v>
      </c>
      <c r="QLW88" s="294">
        <f>(QLW$87*$B101+SUM($F$8:$F$10)-((QLW$87*$B101+SUM($F$8:$F$10))/$F$11*$F$40)-($F$27*QLW$87/$D$7)-SUM($F$14:$F$26,$F$28:$F$33,$F$35:$F$36,$F$41))</f>
        <v>-533.82179022363027</v>
      </c>
      <c r="QLX88" s="294">
        <f>(QLX$87*$B101+SUM($F$8:$F$10)-((QLX$87*$B101+SUM($F$8:$F$10))/$F$11*$F$40)-($F$27*QLX$87/$D$7)-SUM($F$14:$F$26,$F$28:$F$33,$F$35:$F$36,$F$41))</f>
        <v>-533.82179022363027</v>
      </c>
      <c r="QLY88" s="294">
        <f>(QLY$87*$B101+SUM($F$8:$F$10)-((QLY$87*$B101+SUM($F$8:$F$10))/$F$11*$F$40)-($F$27*QLY$87/$D$7)-SUM($F$14:$F$26,$F$28:$F$33,$F$35:$F$36,$F$41))</f>
        <v>-533.82179022363027</v>
      </c>
      <c r="QLZ88" s="294">
        <f>(QLZ$87*$B101+SUM($F$8:$F$10)-((QLZ$87*$B101+SUM($F$8:$F$10))/$F$11*$F$40)-($F$27*QLZ$87/$D$7)-SUM($F$14:$F$26,$F$28:$F$33,$F$35:$F$36,$F$41))</f>
        <v>-533.82179022363027</v>
      </c>
      <c r="QMA88" s="294">
        <f>(QMA$87*$B101+SUM($F$8:$F$10)-((QMA$87*$B101+SUM($F$8:$F$10))/$F$11*$F$40)-($F$27*QMA$87/$D$7)-SUM($F$14:$F$26,$F$28:$F$33,$F$35:$F$36,$F$41))</f>
        <v>-533.82179022363027</v>
      </c>
      <c r="QMB88" s="294">
        <f>(QMB$87*$B101+SUM($F$8:$F$10)-((QMB$87*$B101+SUM($F$8:$F$10))/$F$11*$F$40)-($F$27*QMB$87/$D$7)-SUM($F$14:$F$26,$F$28:$F$33,$F$35:$F$36,$F$41))</f>
        <v>-533.82179022363027</v>
      </c>
      <c r="QMC88" s="294">
        <f>(QMC$87*$B101+SUM($F$8:$F$10)-((QMC$87*$B101+SUM($F$8:$F$10))/$F$11*$F$40)-($F$27*QMC$87/$D$7)-SUM($F$14:$F$26,$F$28:$F$33,$F$35:$F$36,$F$41))</f>
        <v>-533.82179022363027</v>
      </c>
      <c r="QMD88" s="294">
        <f>(QMD$87*$B101+SUM($F$8:$F$10)-((QMD$87*$B101+SUM($F$8:$F$10))/$F$11*$F$40)-($F$27*QMD$87/$D$7)-SUM($F$14:$F$26,$F$28:$F$33,$F$35:$F$36,$F$41))</f>
        <v>-533.82179022363027</v>
      </c>
      <c r="QME88" s="294">
        <f>(QME$87*$B101+SUM($F$8:$F$10)-((QME$87*$B101+SUM($F$8:$F$10))/$F$11*$F$40)-($F$27*QME$87/$D$7)-SUM($F$14:$F$26,$F$28:$F$33,$F$35:$F$36,$F$41))</f>
        <v>-533.82179022363027</v>
      </c>
      <c r="QMF88" s="294">
        <f>(QMF$87*$B101+SUM($F$8:$F$10)-((QMF$87*$B101+SUM($F$8:$F$10))/$F$11*$F$40)-($F$27*QMF$87/$D$7)-SUM($F$14:$F$26,$F$28:$F$33,$F$35:$F$36,$F$41))</f>
        <v>-533.82179022363027</v>
      </c>
      <c r="QMG88" s="294">
        <f>(QMG$87*$B101+SUM($F$8:$F$10)-((QMG$87*$B101+SUM($F$8:$F$10))/$F$11*$F$40)-($F$27*QMG$87/$D$7)-SUM($F$14:$F$26,$F$28:$F$33,$F$35:$F$36,$F$41))</f>
        <v>-533.82179022363027</v>
      </c>
      <c r="QMH88" s="294">
        <f>(QMH$87*$B101+SUM($F$8:$F$10)-((QMH$87*$B101+SUM($F$8:$F$10))/$F$11*$F$40)-($F$27*QMH$87/$D$7)-SUM($F$14:$F$26,$F$28:$F$33,$F$35:$F$36,$F$41))</f>
        <v>-533.82179022363027</v>
      </c>
      <c r="QMI88" s="294">
        <f>(QMI$87*$B101+SUM($F$8:$F$10)-((QMI$87*$B101+SUM($F$8:$F$10))/$F$11*$F$40)-($F$27*QMI$87/$D$7)-SUM($F$14:$F$26,$F$28:$F$33,$F$35:$F$36,$F$41))</f>
        <v>-533.82179022363027</v>
      </c>
      <c r="QMJ88" s="294">
        <f>(QMJ$87*$B101+SUM($F$8:$F$10)-((QMJ$87*$B101+SUM($F$8:$F$10))/$F$11*$F$40)-($F$27*QMJ$87/$D$7)-SUM($F$14:$F$26,$F$28:$F$33,$F$35:$F$36,$F$41))</f>
        <v>-533.82179022363027</v>
      </c>
      <c r="QMK88" s="294">
        <f>(QMK$87*$B101+SUM($F$8:$F$10)-((QMK$87*$B101+SUM($F$8:$F$10))/$F$11*$F$40)-($F$27*QMK$87/$D$7)-SUM($F$14:$F$26,$F$28:$F$33,$F$35:$F$36,$F$41))</f>
        <v>-533.82179022363027</v>
      </c>
      <c r="QML88" s="294">
        <f>(QML$87*$B101+SUM($F$8:$F$10)-((QML$87*$B101+SUM($F$8:$F$10))/$F$11*$F$40)-($F$27*QML$87/$D$7)-SUM($F$14:$F$26,$F$28:$F$33,$F$35:$F$36,$F$41))</f>
        <v>-533.82179022363027</v>
      </c>
      <c r="QMM88" s="294">
        <f>(QMM$87*$B101+SUM($F$8:$F$10)-((QMM$87*$B101+SUM($F$8:$F$10))/$F$11*$F$40)-($F$27*QMM$87/$D$7)-SUM($F$14:$F$26,$F$28:$F$33,$F$35:$F$36,$F$41))</f>
        <v>-533.82179022363027</v>
      </c>
      <c r="QMN88" s="294">
        <f>(QMN$87*$B101+SUM($F$8:$F$10)-((QMN$87*$B101+SUM($F$8:$F$10))/$F$11*$F$40)-($F$27*QMN$87/$D$7)-SUM($F$14:$F$26,$F$28:$F$33,$F$35:$F$36,$F$41))</f>
        <v>-533.82179022363027</v>
      </c>
      <c r="QMO88" s="294">
        <f>(QMO$87*$B101+SUM($F$8:$F$10)-((QMO$87*$B101+SUM($F$8:$F$10))/$F$11*$F$40)-($F$27*QMO$87/$D$7)-SUM($F$14:$F$26,$F$28:$F$33,$F$35:$F$36,$F$41))</f>
        <v>-533.82179022363027</v>
      </c>
      <c r="QMP88" s="294">
        <f>(QMP$87*$B101+SUM($F$8:$F$10)-((QMP$87*$B101+SUM($F$8:$F$10))/$F$11*$F$40)-($F$27*QMP$87/$D$7)-SUM($F$14:$F$26,$F$28:$F$33,$F$35:$F$36,$F$41))</f>
        <v>-533.82179022363027</v>
      </c>
      <c r="QMQ88" s="294">
        <f>(QMQ$87*$B101+SUM($F$8:$F$10)-((QMQ$87*$B101+SUM($F$8:$F$10))/$F$11*$F$40)-($F$27*QMQ$87/$D$7)-SUM($F$14:$F$26,$F$28:$F$33,$F$35:$F$36,$F$41))</f>
        <v>-533.82179022363027</v>
      </c>
      <c r="QMR88" s="294">
        <f>(QMR$87*$B101+SUM($F$8:$F$10)-((QMR$87*$B101+SUM($F$8:$F$10))/$F$11*$F$40)-($F$27*QMR$87/$D$7)-SUM($F$14:$F$26,$F$28:$F$33,$F$35:$F$36,$F$41))</f>
        <v>-533.82179022363027</v>
      </c>
      <c r="QMS88" s="294">
        <f>(QMS$87*$B101+SUM($F$8:$F$10)-((QMS$87*$B101+SUM($F$8:$F$10))/$F$11*$F$40)-($F$27*QMS$87/$D$7)-SUM($F$14:$F$26,$F$28:$F$33,$F$35:$F$36,$F$41))</f>
        <v>-533.82179022363027</v>
      </c>
      <c r="QMT88" s="294">
        <f>(QMT$87*$B101+SUM($F$8:$F$10)-((QMT$87*$B101+SUM($F$8:$F$10))/$F$11*$F$40)-($F$27*QMT$87/$D$7)-SUM($F$14:$F$26,$F$28:$F$33,$F$35:$F$36,$F$41))</f>
        <v>-533.82179022363027</v>
      </c>
      <c r="QMU88" s="294">
        <f>(QMU$87*$B101+SUM($F$8:$F$10)-((QMU$87*$B101+SUM($F$8:$F$10))/$F$11*$F$40)-($F$27*QMU$87/$D$7)-SUM($F$14:$F$26,$F$28:$F$33,$F$35:$F$36,$F$41))</f>
        <v>-533.82179022363027</v>
      </c>
      <c r="QMV88" s="294">
        <f>(QMV$87*$B101+SUM($F$8:$F$10)-((QMV$87*$B101+SUM($F$8:$F$10))/$F$11*$F$40)-($F$27*QMV$87/$D$7)-SUM($F$14:$F$26,$F$28:$F$33,$F$35:$F$36,$F$41))</f>
        <v>-533.82179022363027</v>
      </c>
      <c r="QMW88" s="294">
        <f>(QMW$87*$B101+SUM($F$8:$F$10)-((QMW$87*$B101+SUM($F$8:$F$10))/$F$11*$F$40)-($F$27*QMW$87/$D$7)-SUM($F$14:$F$26,$F$28:$F$33,$F$35:$F$36,$F$41))</f>
        <v>-533.82179022363027</v>
      </c>
      <c r="QMX88" s="294">
        <f>(QMX$87*$B101+SUM($F$8:$F$10)-((QMX$87*$B101+SUM($F$8:$F$10))/$F$11*$F$40)-($F$27*QMX$87/$D$7)-SUM($F$14:$F$26,$F$28:$F$33,$F$35:$F$36,$F$41))</f>
        <v>-533.82179022363027</v>
      </c>
      <c r="QMY88" s="294">
        <f>(QMY$87*$B101+SUM($F$8:$F$10)-((QMY$87*$B101+SUM($F$8:$F$10))/$F$11*$F$40)-($F$27*QMY$87/$D$7)-SUM($F$14:$F$26,$F$28:$F$33,$F$35:$F$36,$F$41))</f>
        <v>-533.82179022363027</v>
      </c>
      <c r="QMZ88" s="294">
        <f>(QMZ$87*$B101+SUM($F$8:$F$10)-((QMZ$87*$B101+SUM($F$8:$F$10))/$F$11*$F$40)-($F$27*QMZ$87/$D$7)-SUM($F$14:$F$26,$F$28:$F$33,$F$35:$F$36,$F$41))</f>
        <v>-533.82179022363027</v>
      </c>
      <c r="QNA88" s="294">
        <f>(QNA$87*$B101+SUM($F$8:$F$10)-((QNA$87*$B101+SUM($F$8:$F$10))/$F$11*$F$40)-($F$27*QNA$87/$D$7)-SUM($F$14:$F$26,$F$28:$F$33,$F$35:$F$36,$F$41))</f>
        <v>-533.82179022363027</v>
      </c>
      <c r="QNB88" s="294">
        <f>(QNB$87*$B101+SUM($F$8:$F$10)-((QNB$87*$B101+SUM($F$8:$F$10))/$F$11*$F$40)-($F$27*QNB$87/$D$7)-SUM($F$14:$F$26,$F$28:$F$33,$F$35:$F$36,$F$41))</f>
        <v>-533.82179022363027</v>
      </c>
      <c r="QNC88" s="294">
        <f>(QNC$87*$B101+SUM($F$8:$F$10)-((QNC$87*$B101+SUM($F$8:$F$10))/$F$11*$F$40)-($F$27*QNC$87/$D$7)-SUM($F$14:$F$26,$F$28:$F$33,$F$35:$F$36,$F$41))</f>
        <v>-533.82179022363027</v>
      </c>
      <c r="QND88" s="294">
        <f>(QND$87*$B101+SUM($F$8:$F$10)-((QND$87*$B101+SUM($F$8:$F$10))/$F$11*$F$40)-($F$27*QND$87/$D$7)-SUM($F$14:$F$26,$F$28:$F$33,$F$35:$F$36,$F$41))</f>
        <v>-533.82179022363027</v>
      </c>
      <c r="QNE88" s="294">
        <f>(QNE$87*$B101+SUM($F$8:$F$10)-((QNE$87*$B101+SUM($F$8:$F$10))/$F$11*$F$40)-($F$27*QNE$87/$D$7)-SUM($F$14:$F$26,$F$28:$F$33,$F$35:$F$36,$F$41))</f>
        <v>-533.82179022363027</v>
      </c>
      <c r="QNF88" s="294">
        <f>(QNF$87*$B101+SUM($F$8:$F$10)-((QNF$87*$B101+SUM($F$8:$F$10))/$F$11*$F$40)-($F$27*QNF$87/$D$7)-SUM($F$14:$F$26,$F$28:$F$33,$F$35:$F$36,$F$41))</f>
        <v>-533.82179022363027</v>
      </c>
      <c r="QNG88" s="294">
        <f>(QNG$87*$B101+SUM($F$8:$F$10)-((QNG$87*$B101+SUM($F$8:$F$10))/$F$11*$F$40)-($F$27*QNG$87/$D$7)-SUM($F$14:$F$26,$F$28:$F$33,$F$35:$F$36,$F$41))</f>
        <v>-533.82179022363027</v>
      </c>
      <c r="QNH88" s="294">
        <f>(QNH$87*$B101+SUM($F$8:$F$10)-((QNH$87*$B101+SUM($F$8:$F$10))/$F$11*$F$40)-($F$27*QNH$87/$D$7)-SUM($F$14:$F$26,$F$28:$F$33,$F$35:$F$36,$F$41))</f>
        <v>-533.82179022363027</v>
      </c>
      <c r="QNI88" s="294">
        <f>(QNI$87*$B101+SUM($F$8:$F$10)-((QNI$87*$B101+SUM($F$8:$F$10))/$F$11*$F$40)-($F$27*QNI$87/$D$7)-SUM($F$14:$F$26,$F$28:$F$33,$F$35:$F$36,$F$41))</f>
        <v>-533.82179022363027</v>
      </c>
      <c r="QNJ88" s="294">
        <f>(QNJ$87*$B101+SUM($F$8:$F$10)-((QNJ$87*$B101+SUM($F$8:$F$10))/$F$11*$F$40)-($F$27*QNJ$87/$D$7)-SUM($F$14:$F$26,$F$28:$F$33,$F$35:$F$36,$F$41))</f>
        <v>-533.82179022363027</v>
      </c>
      <c r="QNK88" s="294">
        <f>(QNK$87*$B101+SUM($F$8:$F$10)-((QNK$87*$B101+SUM($F$8:$F$10))/$F$11*$F$40)-($F$27*QNK$87/$D$7)-SUM($F$14:$F$26,$F$28:$F$33,$F$35:$F$36,$F$41))</f>
        <v>-533.82179022363027</v>
      </c>
      <c r="QNL88" s="294">
        <f>(QNL$87*$B101+SUM($F$8:$F$10)-((QNL$87*$B101+SUM($F$8:$F$10))/$F$11*$F$40)-($F$27*QNL$87/$D$7)-SUM($F$14:$F$26,$F$28:$F$33,$F$35:$F$36,$F$41))</f>
        <v>-533.82179022363027</v>
      </c>
      <c r="QNM88" s="294">
        <f>(QNM$87*$B101+SUM($F$8:$F$10)-((QNM$87*$B101+SUM($F$8:$F$10))/$F$11*$F$40)-($F$27*QNM$87/$D$7)-SUM($F$14:$F$26,$F$28:$F$33,$F$35:$F$36,$F$41))</f>
        <v>-533.82179022363027</v>
      </c>
      <c r="QNN88" s="294">
        <f>(QNN$87*$B101+SUM($F$8:$F$10)-((QNN$87*$B101+SUM($F$8:$F$10))/$F$11*$F$40)-($F$27*QNN$87/$D$7)-SUM($F$14:$F$26,$F$28:$F$33,$F$35:$F$36,$F$41))</f>
        <v>-533.82179022363027</v>
      </c>
      <c r="QNO88" s="294">
        <f>(QNO$87*$B101+SUM($F$8:$F$10)-((QNO$87*$B101+SUM($F$8:$F$10))/$F$11*$F$40)-($F$27*QNO$87/$D$7)-SUM($F$14:$F$26,$F$28:$F$33,$F$35:$F$36,$F$41))</f>
        <v>-533.82179022363027</v>
      </c>
      <c r="QNP88" s="294">
        <f>(QNP$87*$B101+SUM($F$8:$F$10)-((QNP$87*$B101+SUM($F$8:$F$10))/$F$11*$F$40)-($F$27*QNP$87/$D$7)-SUM($F$14:$F$26,$F$28:$F$33,$F$35:$F$36,$F$41))</f>
        <v>-533.82179022363027</v>
      </c>
      <c r="QNQ88" s="294">
        <f>(QNQ$87*$B101+SUM($F$8:$F$10)-((QNQ$87*$B101+SUM($F$8:$F$10))/$F$11*$F$40)-($F$27*QNQ$87/$D$7)-SUM($F$14:$F$26,$F$28:$F$33,$F$35:$F$36,$F$41))</f>
        <v>-533.82179022363027</v>
      </c>
      <c r="QNR88" s="294">
        <f>(QNR$87*$B101+SUM($F$8:$F$10)-((QNR$87*$B101+SUM($F$8:$F$10))/$F$11*$F$40)-($F$27*QNR$87/$D$7)-SUM($F$14:$F$26,$F$28:$F$33,$F$35:$F$36,$F$41))</f>
        <v>-533.82179022363027</v>
      </c>
      <c r="QNS88" s="294">
        <f>(QNS$87*$B101+SUM($F$8:$F$10)-((QNS$87*$B101+SUM($F$8:$F$10))/$F$11*$F$40)-($F$27*QNS$87/$D$7)-SUM($F$14:$F$26,$F$28:$F$33,$F$35:$F$36,$F$41))</f>
        <v>-533.82179022363027</v>
      </c>
      <c r="QNT88" s="294">
        <f>(QNT$87*$B101+SUM($F$8:$F$10)-((QNT$87*$B101+SUM($F$8:$F$10))/$F$11*$F$40)-($F$27*QNT$87/$D$7)-SUM($F$14:$F$26,$F$28:$F$33,$F$35:$F$36,$F$41))</f>
        <v>-533.82179022363027</v>
      </c>
      <c r="QNU88" s="294">
        <f>(QNU$87*$B101+SUM($F$8:$F$10)-((QNU$87*$B101+SUM($F$8:$F$10))/$F$11*$F$40)-($F$27*QNU$87/$D$7)-SUM($F$14:$F$26,$F$28:$F$33,$F$35:$F$36,$F$41))</f>
        <v>-533.82179022363027</v>
      </c>
      <c r="QNV88" s="294">
        <f>(QNV$87*$B101+SUM($F$8:$F$10)-((QNV$87*$B101+SUM($F$8:$F$10))/$F$11*$F$40)-($F$27*QNV$87/$D$7)-SUM($F$14:$F$26,$F$28:$F$33,$F$35:$F$36,$F$41))</f>
        <v>-533.82179022363027</v>
      </c>
      <c r="QNW88" s="294">
        <f>(QNW$87*$B101+SUM($F$8:$F$10)-((QNW$87*$B101+SUM($F$8:$F$10))/$F$11*$F$40)-($F$27*QNW$87/$D$7)-SUM($F$14:$F$26,$F$28:$F$33,$F$35:$F$36,$F$41))</f>
        <v>-533.82179022363027</v>
      </c>
      <c r="QNX88" s="294">
        <f>(QNX$87*$B101+SUM($F$8:$F$10)-((QNX$87*$B101+SUM($F$8:$F$10))/$F$11*$F$40)-($F$27*QNX$87/$D$7)-SUM($F$14:$F$26,$F$28:$F$33,$F$35:$F$36,$F$41))</f>
        <v>-533.82179022363027</v>
      </c>
      <c r="QNY88" s="294">
        <f>(QNY$87*$B101+SUM($F$8:$F$10)-((QNY$87*$B101+SUM($F$8:$F$10))/$F$11*$F$40)-($F$27*QNY$87/$D$7)-SUM($F$14:$F$26,$F$28:$F$33,$F$35:$F$36,$F$41))</f>
        <v>-533.82179022363027</v>
      </c>
      <c r="QNZ88" s="294">
        <f>(QNZ$87*$B101+SUM($F$8:$F$10)-((QNZ$87*$B101+SUM($F$8:$F$10))/$F$11*$F$40)-($F$27*QNZ$87/$D$7)-SUM($F$14:$F$26,$F$28:$F$33,$F$35:$F$36,$F$41))</f>
        <v>-533.82179022363027</v>
      </c>
      <c r="QOA88" s="294">
        <f>(QOA$87*$B101+SUM($F$8:$F$10)-((QOA$87*$B101+SUM($F$8:$F$10))/$F$11*$F$40)-($F$27*QOA$87/$D$7)-SUM($F$14:$F$26,$F$28:$F$33,$F$35:$F$36,$F$41))</f>
        <v>-533.82179022363027</v>
      </c>
      <c r="QOB88" s="294">
        <f>(QOB$87*$B101+SUM($F$8:$F$10)-((QOB$87*$B101+SUM($F$8:$F$10))/$F$11*$F$40)-($F$27*QOB$87/$D$7)-SUM($F$14:$F$26,$F$28:$F$33,$F$35:$F$36,$F$41))</f>
        <v>-533.82179022363027</v>
      </c>
      <c r="QOC88" s="294">
        <f>(QOC$87*$B101+SUM($F$8:$F$10)-((QOC$87*$B101+SUM($F$8:$F$10))/$F$11*$F$40)-($F$27*QOC$87/$D$7)-SUM($F$14:$F$26,$F$28:$F$33,$F$35:$F$36,$F$41))</f>
        <v>-533.82179022363027</v>
      </c>
      <c r="QOD88" s="294">
        <f>(QOD$87*$B101+SUM($F$8:$F$10)-((QOD$87*$B101+SUM($F$8:$F$10))/$F$11*$F$40)-($F$27*QOD$87/$D$7)-SUM($F$14:$F$26,$F$28:$F$33,$F$35:$F$36,$F$41))</f>
        <v>-533.82179022363027</v>
      </c>
      <c r="QOE88" s="294">
        <f>(QOE$87*$B101+SUM($F$8:$F$10)-((QOE$87*$B101+SUM($F$8:$F$10))/$F$11*$F$40)-($F$27*QOE$87/$D$7)-SUM($F$14:$F$26,$F$28:$F$33,$F$35:$F$36,$F$41))</f>
        <v>-533.82179022363027</v>
      </c>
      <c r="QOF88" s="294">
        <f>(QOF$87*$B101+SUM($F$8:$F$10)-((QOF$87*$B101+SUM($F$8:$F$10))/$F$11*$F$40)-($F$27*QOF$87/$D$7)-SUM($F$14:$F$26,$F$28:$F$33,$F$35:$F$36,$F$41))</f>
        <v>-533.82179022363027</v>
      </c>
      <c r="QOG88" s="294">
        <f>(QOG$87*$B101+SUM($F$8:$F$10)-((QOG$87*$B101+SUM($F$8:$F$10))/$F$11*$F$40)-($F$27*QOG$87/$D$7)-SUM($F$14:$F$26,$F$28:$F$33,$F$35:$F$36,$F$41))</f>
        <v>-533.82179022363027</v>
      </c>
      <c r="QOH88" s="294">
        <f>(QOH$87*$B101+SUM($F$8:$F$10)-((QOH$87*$B101+SUM($F$8:$F$10))/$F$11*$F$40)-($F$27*QOH$87/$D$7)-SUM($F$14:$F$26,$F$28:$F$33,$F$35:$F$36,$F$41))</f>
        <v>-533.82179022363027</v>
      </c>
      <c r="QOI88" s="294">
        <f>(QOI$87*$B101+SUM($F$8:$F$10)-((QOI$87*$B101+SUM($F$8:$F$10))/$F$11*$F$40)-($F$27*QOI$87/$D$7)-SUM($F$14:$F$26,$F$28:$F$33,$F$35:$F$36,$F$41))</f>
        <v>-533.82179022363027</v>
      </c>
      <c r="QOJ88" s="294">
        <f>(QOJ$87*$B101+SUM($F$8:$F$10)-((QOJ$87*$B101+SUM($F$8:$F$10))/$F$11*$F$40)-($F$27*QOJ$87/$D$7)-SUM($F$14:$F$26,$F$28:$F$33,$F$35:$F$36,$F$41))</f>
        <v>-533.82179022363027</v>
      </c>
      <c r="QOK88" s="294">
        <f>(QOK$87*$B101+SUM($F$8:$F$10)-((QOK$87*$B101+SUM($F$8:$F$10))/$F$11*$F$40)-($F$27*QOK$87/$D$7)-SUM($F$14:$F$26,$F$28:$F$33,$F$35:$F$36,$F$41))</f>
        <v>-533.82179022363027</v>
      </c>
      <c r="QOL88" s="294">
        <f>(QOL$87*$B101+SUM($F$8:$F$10)-((QOL$87*$B101+SUM($F$8:$F$10))/$F$11*$F$40)-($F$27*QOL$87/$D$7)-SUM($F$14:$F$26,$F$28:$F$33,$F$35:$F$36,$F$41))</f>
        <v>-533.82179022363027</v>
      </c>
      <c r="QOM88" s="294">
        <f>(QOM$87*$B101+SUM($F$8:$F$10)-((QOM$87*$B101+SUM($F$8:$F$10))/$F$11*$F$40)-($F$27*QOM$87/$D$7)-SUM($F$14:$F$26,$F$28:$F$33,$F$35:$F$36,$F$41))</f>
        <v>-533.82179022363027</v>
      </c>
      <c r="QON88" s="294">
        <f>(QON$87*$B101+SUM($F$8:$F$10)-((QON$87*$B101+SUM($F$8:$F$10))/$F$11*$F$40)-($F$27*QON$87/$D$7)-SUM($F$14:$F$26,$F$28:$F$33,$F$35:$F$36,$F$41))</f>
        <v>-533.82179022363027</v>
      </c>
      <c r="QOO88" s="294">
        <f>(QOO$87*$B101+SUM($F$8:$F$10)-((QOO$87*$B101+SUM($F$8:$F$10))/$F$11*$F$40)-($F$27*QOO$87/$D$7)-SUM($F$14:$F$26,$F$28:$F$33,$F$35:$F$36,$F$41))</f>
        <v>-533.82179022363027</v>
      </c>
      <c r="QOP88" s="294">
        <f>(QOP$87*$B101+SUM($F$8:$F$10)-((QOP$87*$B101+SUM($F$8:$F$10))/$F$11*$F$40)-($F$27*QOP$87/$D$7)-SUM($F$14:$F$26,$F$28:$F$33,$F$35:$F$36,$F$41))</f>
        <v>-533.82179022363027</v>
      </c>
      <c r="QOQ88" s="294">
        <f>(QOQ$87*$B101+SUM($F$8:$F$10)-((QOQ$87*$B101+SUM($F$8:$F$10))/$F$11*$F$40)-($F$27*QOQ$87/$D$7)-SUM($F$14:$F$26,$F$28:$F$33,$F$35:$F$36,$F$41))</f>
        <v>-533.82179022363027</v>
      </c>
      <c r="QOR88" s="294">
        <f>(QOR$87*$B101+SUM($F$8:$F$10)-((QOR$87*$B101+SUM($F$8:$F$10))/$F$11*$F$40)-($F$27*QOR$87/$D$7)-SUM($F$14:$F$26,$F$28:$F$33,$F$35:$F$36,$F$41))</f>
        <v>-533.82179022363027</v>
      </c>
      <c r="QOS88" s="294">
        <f>(QOS$87*$B101+SUM($F$8:$F$10)-((QOS$87*$B101+SUM($F$8:$F$10))/$F$11*$F$40)-($F$27*QOS$87/$D$7)-SUM($F$14:$F$26,$F$28:$F$33,$F$35:$F$36,$F$41))</f>
        <v>-533.82179022363027</v>
      </c>
      <c r="QOT88" s="294">
        <f>(QOT$87*$B101+SUM($F$8:$F$10)-((QOT$87*$B101+SUM($F$8:$F$10))/$F$11*$F$40)-($F$27*QOT$87/$D$7)-SUM($F$14:$F$26,$F$28:$F$33,$F$35:$F$36,$F$41))</f>
        <v>-533.82179022363027</v>
      </c>
      <c r="QOU88" s="294">
        <f>(QOU$87*$B101+SUM($F$8:$F$10)-((QOU$87*$B101+SUM($F$8:$F$10))/$F$11*$F$40)-($F$27*QOU$87/$D$7)-SUM($F$14:$F$26,$F$28:$F$33,$F$35:$F$36,$F$41))</f>
        <v>-533.82179022363027</v>
      </c>
      <c r="QOV88" s="294">
        <f>(QOV$87*$B101+SUM($F$8:$F$10)-((QOV$87*$B101+SUM($F$8:$F$10))/$F$11*$F$40)-($F$27*QOV$87/$D$7)-SUM($F$14:$F$26,$F$28:$F$33,$F$35:$F$36,$F$41))</f>
        <v>-533.82179022363027</v>
      </c>
      <c r="QOW88" s="294">
        <f>(QOW$87*$B101+SUM($F$8:$F$10)-((QOW$87*$B101+SUM($F$8:$F$10))/$F$11*$F$40)-($F$27*QOW$87/$D$7)-SUM($F$14:$F$26,$F$28:$F$33,$F$35:$F$36,$F$41))</f>
        <v>-533.82179022363027</v>
      </c>
      <c r="QOX88" s="294">
        <f>(QOX$87*$B101+SUM($F$8:$F$10)-((QOX$87*$B101+SUM($F$8:$F$10))/$F$11*$F$40)-($F$27*QOX$87/$D$7)-SUM($F$14:$F$26,$F$28:$F$33,$F$35:$F$36,$F$41))</f>
        <v>-533.82179022363027</v>
      </c>
      <c r="QOY88" s="294">
        <f>(QOY$87*$B101+SUM($F$8:$F$10)-((QOY$87*$B101+SUM($F$8:$F$10))/$F$11*$F$40)-($F$27*QOY$87/$D$7)-SUM($F$14:$F$26,$F$28:$F$33,$F$35:$F$36,$F$41))</f>
        <v>-533.82179022363027</v>
      </c>
      <c r="QOZ88" s="294">
        <f>(QOZ$87*$B101+SUM($F$8:$F$10)-((QOZ$87*$B101+SUM($F$8:$F$10))/$F$11*$F$40)-($F$27*QOZ$87/$D$7)-SUM($F$14:$F$26,$F$28:$F$33,$F$35:$F$36,$F$41))</f>
        <v>-533.82179022363027</v>
      </c>
      <c r="QPA88" s="294">
        <f>(QPA$87*$B101+SUM($F$8:$F$10)-((QPA$87*$B101+SUM($F$8:$F$10))/$F$11*$F$40)-($F$27*QPA$87/$D$7)-SUM($F$14:$F$26,$F$28:$F$33,$F$35:$F$36,$F$41))</f>
        <v>-533.82179022363027</v>
      </c>
      <c r="QPB88" s="294">
        <f>(QPB$87*$B101+SUM($F$8:$F$10)-((QPB$87*$B101+SUM($F$8:$F$10))/$F$11*$F$40)-($F$27*QPB$87/$D$7)-SUM($F$14:$F$26,$F$28:$F$33,$F$35:$F$36,$F$41))</f>
        <v>-533.82179022363027</v>
      </c>
      <c r="QPC88" s="294">
        <f>(QPC$87*$B101+SUM($F$8:$F$10)-((QPC$87*$B101+SUM($F$8:$F$10))/$F$11*$F$40)-($F$27*QPC$87/$D$7)-SUM($F$14:$F$26,$F$28:$F$33,$F$35:$F$36,$F$41))</f>
        <v>-533.82179022363027</v>
      </c>
      <c r="QPD88" s="294">
        <f>(QPD$87*$B101+SUM($F$8:$F$10)-((QPD$87*$B101+SUM($F$8:$F$10))/$F$11*$F$40)-($F$27*QPD$87/$D$7)-SUM($F$14:$F$26,$F$28:$F$33,$F$35:$F$36,$F$41))</f>
        <v>-533.82179022363027</v>
      </c>
      <c r="QPE88" s="294">
        <f>(QPE$87*$B101+SUM($F$8:$F$10)-((QPE$87*$B101+SUM($F$8:$F$10))/$F$11*$F$40)-($F$27*QPE$87/$D$7)-SUM($F$14:$F$26,$F$28:$F$33,$F$35:$F$36,$F$41))</f>
        <v>-533.82179022363027</v>
      </c>
      <c r="QPF88" s="294">
        <f>(QPF$87*$B101+SUM($F$8:$F$10)-((QPF$87*$B101+SUM($F$8:$F$10))/$F$11*$F$40)-($F$27*QPF$87/$D$7)-SUM($F$14:$F$26,$F$28:$F$33,$F$35:$F$36,$F$41))</f>
        <v>-533.82179022363027</v>
      </c>
      <c r="QPG88" s="294">
        <f>(QPG$87*$B101+SUM($F$8:$F$10)-((QPG$87*$B101+SUM($F$8:$F$10))/$F$11*$F$40)-($F$27*QPG$87/$D$7)-SUM($F$14:$F$26,$F$28:$F$33,$F$35:$F$36,$F$41))</f>
        <v>-533.82179022363027</v>
      </c>
      <c r="QPH88" s="294">
        <f>(QPH$87*$B101+SUM($F$8:$F$10)-((QPH$87*$B101+SUM($F$8:$F$10))/$F$11*$F$40)-($F$27*QPH$87/$D$7)-SUM($F$14:$F$26,$F$28:$F$33,$F$35:$F$36,$F$41))</f>
        <v>-533.82179022363027</v>
      </c>
      <c r="QPI88" s="294">
        <f>(QPI$87*$B101+SUM($F$8:$F$10)-((QPI$87*$B101+SUM($F$8:$F$10))/$F$11*$F$40)-($F$27*QPI$87/$D$7)-SUM($F$14:$F$26,$F$28:$F$33,$F$35:$F$36,$F$41))</f>
        <v>-533.82179022363027</v>
      </c>
      <c r="QPJ88" s="294">
        <f>(QPJ$87*$B101+SUM($F$8:$F$10)-((QPJ$87*$B101+SUM($F$8:$F$10))/$F$11*$F$40)-($F$27*QPJ$87/$D$7)-SUM($F$14:$F$26,$F$28:$F$33,$F$35:$F$36,$F$41))</f>
        <v>-533.82179022363027</v>
      </c>
      <c r="QPK88" s="294">
        <f>(QPK$87*$B101+SUM($F$8:$F$10)-((QPK$87*$B101+SUM($F$8:$F$10))/$F$11*$F$40)-($F$27*QPK$87/$D$7)-SUM($F$14:$F$26,$F$28:$F$33,$F$35:$F$36,$F$41))</f>
        <v>-533.82179022363027</v>
      </c>
      <c r="QPL88" s="294">
        <f>(QPL$87*$B101+SUM($F$8:$F$10)-((QPL$87*$B101+SUM($F$8:$F$10))/$F$11*$F$40)-($F$27*QPL$87/$D$7)-SUM($F$14:$F$26,$F$28:$F$33,$F$35:$F$36,$F$41))</f>
        <v>-533.82179022363027</v>
      </c>
      <c r="QPM88" s="294">
        <f>(QPM$87*$B101+SUM($F$8:$F$10)-((QPM$87*$B101+SUM($F$8:$F$10))/$F$11*$F$40)-($F$27*QPM$87/$D$7)-SUM($F$14:$F$26,$F$28:$F$33,$F$35:$F$36,$F$41))</f>
        <v>-533.82179022363027</v>
      </c>
      <c r="QPN88" s="294">
        <f>(QPN$87*$B101+SUM($F$8:$F$10)-((QPN$87*$B101+SUM($F$8:$F$10))/$F$11*$F$40)-($F$27*QPN$87/$D$7)-SUM($F$14:$F$26,$F$28:$F$33,$F$35:$F$36,$F$41))</f>
        <v>-533.82179022363027</v>
      </c>
      <c r="QPO88" s="294">
        <f>(QPO$87*$B101+SUM($F$8:$F$10)-((QPO$87*$B101+SUM($F$8:$F$10))/$F$11*$F$40)-($F$27*QPO$87/$D$7)-SUM($F$14:$F$26,$F$28:$F$33,$F$35:$F$36,$F$41))</f>
        <v>-533.82179022363027</v>
      </c>
      <c r="QPP88" s="294">
        <f>(QPP$87*$B101+SUM($F$8:$F$10)-((QPP$87*$B101+SUM($F$8:$F$10))/$F$11*$F$40)-($F$27*QPP$87/$D$7)-SUM($F$14:$F$26,$F$28:$F$33,$F$35:$F$36,$F$41))</f>
        <v>-533.82179022363027</v>
      </c>
      <c r="QPQ88" s="294">
        <f>(QPQ$87*$B101+SUM($F$8:$F$10)-((QPQ$87*$B101+SUM($F$8:$F$10))/$F$11*$F$40)-($F$27*QPQ$87/$D$7)-SUM($F$14:$F$26,$F$28:$F$33,$F$35:$F$36,$F$41))</f>
        <v>-533.82179022363027</v>
      </c>
      <c r="QPR88" s="294">
        <f>(QPR$87*$B101+SUM($F$8:$F$10)-((QPR$87*$B101+SUM($F$8:$F$10))/$F$11*$F$40)-($F$27*QPR$87/$D$7)-SUM($F$14:$F$26,$F$28:$F$33,$F$35:$F$36,$F$41))</f>
        <v>-533.82179022363027</v>
      </c>
      <c r="QPS88" s="294">
        <f>(QPS$87*$B101+SUM($F$8:$F$10)-((QPS$87*$B101+SUM($F$8:$F$10))/$F$11*$F$40)-($F$27*QPS$87/$D$7)-SUM($F$14:$F$26,$F$28:$F$33,$F$35:$F$36,$F$41))</f>
        <v>-533.82179022363027</v>
      </c>
      <c r="QPT88" s="294">
        <f>(QPT$87*$B101+SUM($F$8:$F$10)-((QPT$87*$B101+SUM($F$8:$F$10))/$F$11*$F$40)-($F$27*QPT$87/$D$7)-SUM($F$14:$F$26,$F$28:$F$33,$F$35:$F$36,$F$41))</f>
        <v>-533.82179022363027</v>
      </c>
      <c r="QPU88" s="294">
        <f>(QPU$87*$B101+SUM($F$8:$F$10)-((QPU$87*$B101+SUM($F$8:$F$10))/$F$11*$F$40)-($F$27*QPU$87/$D$7)-SUM($F$14:$F$26,$F$28:$F$33,$F$35:$F$36,$F$41))</f>
        <v>-533.82179022363027</v>
      </c>
      <c r="QPV88" s="294">
        <f>(QPV$87*$B101+SUM($F$8:$F$10)-((QPV$87*$B101+SUM($F$8:$F$10))/$F$11*$F$40)-($F$27*QPV$87/$D$7)-SUM($F$14:$F$26,$F$28:$F$33,$F$35:$F$36,$F$41))</f>
        <v>-533.82179022363027</v>
      </c>
      <c r="QPW88" s="294">
        <f>(QPW$87*$B101+SUM($F$8:$F$10)-((QPW$87*$B101+SUM($F$8:$F$10))/$F$11*$F$40)-($F$27*QPW$87/$D$7)-SUM($F$14:$F$26,$F$28:$F$33,$F$35:$F$36,$F$41))</f>
        <v>-533.82179022363027</v>
      </c>
      <c r="QPX88" s="294">
        <f>(QPX$87*$B101+SUM($F$8:$F$10)-((QPX$87*$B101+SUM($F$8:$F$10))/$F$11*$F$40)-($F$27*QPX$87/$D$7)-SUM($F$14:$F$26,$F$28:$F$33,$F$35:$F$36,$F$41))</f>
        <v>-533.82179022363027</v>
      </c>
      <c r="QPY88" s="294">
        <f>(QPY$87*$B101+SUM($F$8:$F$10)-((QPY$87*$B101+SUM($F$8:$F$10))/$F$11*$F$40)-($F$27*QPY$87/$D$7)-SUM($F$14:$F$26,$F$28:$F$33,$F$35:$F$36,$F$41))</f>
        <v>-533.82179022363027</v>
      </c>
      <c r="QPZ88" s="294">
        <f>(QPZ$87*$B101+SUM($F$8:$F$10)-((QPZ$87*$B101+SUM($F$8:$F$10))/$F$11*$F$40)-($F$27*QPZ$87/$D$7)-SUM($F$14:$F$26,$F$28:$F$33,$F$35:$F$36,$F$41))</f>
        <v>-533.82179022363027</v>
      </c>
      <c r="QQA88" s="294">
        <f>(QQA$87*$B101+SUM($F$8:$F$10)-((QQA$87*$B101+SUM($F$8:$F$10))/$F$11*$F$40)-($F$27*QQA$87/$D$7)-SUM($F$14:$F$26,$F$28:$F$33,$F$35:$F$36,$F$41))</f>
        <v>-533.82179022363027</v>
      </c>
      <c r="QQB88" s="294">
        <f>(QQB$87*$B101+SUM($F$8:$F$10)-((QQB$87*$B101+SUM($F$8:$F$10))/$F$11*$F$40)-($F$27*QQB$87/$D$7)-SUM($F$14:$F$26,$F$28:$F$33,$F$35:$F$36,$F$41))</f>
        <v>-533.82179022363027</v>
      </c>
      <c r="QQC88" s="294">
        <f>(QQC$87*$B101+SUM($F$8:$F$10)-((QQC$87*$B101+SUM($F$8:$F$10))/$F$11*$F$40)-($F$27*QQC$87/$D$7)-SUM($F$14:$F$26,$F$28:$F$33,$F$35:$F$36,$F$41))</f>
        <v>-533.82179022363027</v>
      </c>
      <c r="QQD88" s="294">
        <f>(QQD$87*$B101+SUM($F$8:$F$10)-((QQD$87*$B101+SUM($F$8:$F$10))/$F$11*$F$40)-($F$27*QQD$87/$D$7)-SUM($F$14:$F$26,$F$28:$F$33,$F$35:$F$36,$F$41))</f>
        <v>-533.82179022363027</v>
      </c>
      <c r="QQE88" s="294">
        <f>(QQE$87*$B101+SUM($F$8:$F$10)-((QQE$87*$B101+SUM($F$8:$F$10))/$F$11*$F$40)-($F$27*QQE$87/$D$7)-SUM($F$14:$F$26,$F$28:$F$33,$F$35:$F$36,$F$41))</f>
        <v>-533.82179022363027</v>
      </c>
      <c r="QQF88" s="294">
        <f>(QQF$87*$B101+SUM($F$8:$F$10)-((QQF$87*$B101+SUM($F$8:$F$10))/$F$11*$F$40)-($F$27*QQF$87/$D$7)-SUM($F$14:$F$26,$F$28:$F$33,$F$35:$F$36,$F$41))</f>
        <v>-533.82179022363027</v>
      </c>
      <c r="QQG88" s="294">
        <f>(QQG$87*$B101+SUM($F$8:$F$10)-((QQG$87*$B101+SUM($F$8:$F$10))/$F$11*$F$40)-($F$27*QQG$87/$D$7)-SUM($F$14:$F$26,$F$28:$F$33,$F$35:$F$36,$F$41))</f>
        <v>-533.82179022363027</v>
      </c>
      <c r="QQH88" s="294">
        <f>(QQH$87*$B101+SUM($F$8:$F$10)-((QQH$87*$B101+SUM($F$8:$F$10))/$F$11*$F$40)-($F$27*QQH$87/$D$7)-SUM($F$14:$F$26,$F$28:$F$33,$F$35:$F$36,$F$41))</f>
        <v>-533.82179022363027</v>
      </c>
      <c r="QQI88" s="294">
        <f>(QQI$87*$B101+SUM($F$8:$F$10)-((QQI$87*$B101+SUM($F$8:$F$10))/$F$11*$F$40)-($F$27*QQI$87/$D$7)-SUM($F$14:$F$26,$F$28:$F$33,$F$35:$F$36,$F$41))</f>
        <v>-533.82179022363027</v>
      </c>
      <c r="QQJ88" s="294">
        <f>(QQJ$87*$B101+SUM($F$8:$F$10)-((QQJ$87*$B101+SUM($F$8:$F$10))/$F$11*$F$40)-($F$27*QQJ$87/$D$7)-SUM($F$14:$F$26,$F$28:$F$33,$F$35:$F$36,$F$41))</f>
        <v>-533.82179022363027</v>
      </c>
      <c r="QQK88" s="294">
        <f>(QQK$87*$B101+SUM($F$8:$F$10)-((QQK$87*$B101+SUM($F$8:$F$10))/$F$11*$F$40)-($F$27*QQK$87/$D$7)-SUM($F$14:$F$26,$F$28:$F$33,$F$35:$F$36,$F$41))</f>
        <v>-533.82179022363027</v>
      </c>
      <c r="QQL88" s="294">
        <f>(QQL$87*$B101+SUM($F$8:$F$10)-((QQL$87*$B101+SUM($F$8:$F$10))/$F$11*$F$40)-($F$27*QQL$87/$D$7)-SUM($F$14:$F$26,$F$28:$F$33,$F$35:$F$36,$F$41))</f>
        <v>-533.82179022363027</v>
      </c>
      <c r="QQM88" s="294">
        <f>(QQM$87*$B101+SUM($F$8:$F$10)-((QQM$87*$B101+SUM($F$8:$F$10))/$F$11*$F$40)-($F$27*QQM$87/$D$7)-SUM($F$14:$F$26,$F$28:$F$33,$F$35:$F$36,$F$41))</f>
        <v>-533.82179022363027</v>
      </c>
      <c r="QQN88" s="294">
        <f>(QQN$87*$B101+SUM($F$8:$F$10)-((QQN$87*$B101+SUM($F$8:$F$10))/$F$11*$F$40)-($F$27*QQN$87/$D$7)-SUM($F$14:$F$26,$F$28:$F$33,$F$35:$F$36,$F$41))</f>
        <v>-533.82179022363027</v>
      </c>
      <c r="QQO88" s="294">
        <f>(QQO$87*$B101+SUM($F$8:$F$10)-((QQO$87*$B101+SUM($F$8:$F$10))/$F$11*$F$40)-($F$27*QQO$87/$D$7)-SUM($F$14:$F$26,$F$28:$F$33,$F$35:$F$36,$F$41))</f>
        <v>-533.82179022363027</v>
      </c>
      <c r="QQP88" s="294">
        <f>(QQP$87*$B101+SUM($F$8:$F$10)-((QQP$87*$B101+SUM($F$8:$F$10))/$F$11*$F$40)-($F$27*QQP$87/$D$7)-SUM($F$14:$F$26,$F$28:$F$33,$F$35:$F$36,$F$41))</f>
        <v>-533.82179022363027</v>
      </c>
      <c r="QQQ88" s="294">
        <f>(QQQ$87*$B101+SUM($F$8:$F$10)-((QQQ$87*$B101+SUM($F$8:$F$10))/$F$11*$F$40)-($F$27*QQQ$87/$D$7)-SUM($F$14:$F$26,$F$28:$F$33,$F$35:$F$36,$F$41))</f>
        <v>-533.82179022363027</v>
      </c>
      <c r="QQR88" s="294">
        <f>(QQR$87*$B101+SUM($F$8:$F$10)-((QQR$87*$B101+SUM($F$8:$F$10))/$F$11*$F$40)-($F$27*QQR$87/$D$7)-SUM($F$14:$F$26,$F$28:$F$33,$F$35:$F$36,$F$41))</f>
        <v>-533.82179022363027</v>
      </c>
      <c r="QQS88" s="294">
        <f>(QQS$87*$B101+SUM($F$8:$F$10)-((QQS$87*$B101+SUM($F$8:$F$10))/$F$11*$F$40)-($F$27*QQS$87/$D$7)-SUM($F$14:$F$26,$F$28:$F$33,$F$35:$F$36,$F$41))</f>
        <v>-533.82179022363027</v>
      </c>
      <c r="QQT88" s="294">
        <f>(QQT$87*$B101+SUM($F$8:$F$10)-((QQT$87*$B101+SUM($F$8:$F$10))/$F$11*$F$40)-($F$27*QQT$87/$D$7)-SUM($F$14:$F$26,$F$28:$F$33,$F$35:$F$36,$F$41))</f>
        <v>-533.82179022363027</v>
      </c>
      <c r="QQU88" s="294">
        <f>(QQU$87*$B101+SUM($F$8:$F$10)-((QQU$87*$B101+SUM($F$8:$F$10))/$F$11*$F$40)-($F$27*QQU$87/$D$7)-SUM($F$14:$F$26,$F$28:$F$33,$F$35:$F$36,$F$41))</f>
        <v>-533.82179022363027</v>
      </c>
      <c r="QQV88" s="294">
        <f>(QQV$87*$B101+SUM($F$8:$F$10)-((QQV$87*$B101+SUM($F$8:$F$10))/$F$11*$F$40)-($F$27*QQV$87/$D$7)-SUM($F$14:$F$26,$F$28:$F$33,$F$35:$F$36,$F$41))</f>
        <v>-533.82179022363027</v>
      </c>
      <c r="QQW88" s="294">
        <f>(QQW$87*$B101+SUM($F$8:$F$10)-((QQW$87*$B101+SUM($F$8:$F$10))/$F$11*$F$40)-($F$27*QQW$87/$D$7)-SUM($F$14:$F$26,$F$28:$F$33,$F$35:$F$36,$F$41))</f>
        <v>-533.82179022363027</v>
      </c>
      <c r="QQX88" s="294">
        <f>(QQX$87*$B101+SUM($F$8:$F$10)-((QQX$87*$B101+SUM($F$8:$F$10))/$F$11*$F$40)-($F$27*QQX$87/$D$7)-SUM($F$14:$F$26,$F$28:$F$33,$F$35:$F$36,$F$41))</f>
        <v>-533.82179022363027</v>
      </c>
      <c r="QQY88" s="294">
        <f>(QQY$87*$B101+SUM($F$8:$F$10)-((QQY$87*$B101+SUM($F$8:$F$10))/$F$11*$F$40)-($F$27*QQY$87/$D$7)-SUM($F$14:$F$26,$F$28:$F$33,$F$35:$F$36,$F$41))</f>
        <v>-533.82179022363027</v>
      </c>
      <c r="QQZ88" s="294">
        <f>(QQZ$87*$B101+SUM($F$8:$F$10)-((QQZ$87*$B101+SUM($F$8:$F$10))/$F$11*$F$40)-($F$27*QQZ$87/$D$7)-SUM($F$14:$F$26,$F$28:$F$33,$F$35:$F$36,$F$41))</f>
        <v>-533.82179022363027</v>
      </c>
      <c r="QRA88" s="294">
        <f>(QRA$87*$B101+SUM($F$8:$F$10)-((QRA$87*$B101+SUM($F$8:$F$10))/$F$11*$F$40)-($F$27*QRA$87/$D$7)-SUM($F$14:$F$26,$F$28:$F$33,$F$35:$F$36,$F$41))</f>
        <v>-533.82179022363027</v>
      </c>
      <c r="QRB88" s="294">
        <f>(QRB$87*$B101+SUM($F$8:$F$10)-((QRB$87*$B101+SUM($F$8:$F$10))/$F$11*$F$40)-($F$27*QRB$87/$D$7)-SUM($F$14:$F$26,$F$28:$F$33,$F$35:$F$36,$F$41))</f>
        <v>-533.82179022363027</v>
      </c>
      <c r="QRC88" s="294">
        <f>(QRC$87*$B101+SUM($F$8:$F$10)-((QRC$87*$B101+SUM($F$8:$F$10))/$F$11*$F$40)-($F$27*QRC$87/$D$7)-SUM($F$14:$F$26,$F$28:$F$33,$F$35:$F$36,$F$41))</f>
        <v>-533.82179022363027</v>
      </c>
      <c r="QRD88" s="294">
        <f>(QRD$87*$B101+SUM($F$8:$F$10)-((QRD$87*$B101+SUM($F$8:$F$10))/$F$11*$F$40)-($F$27*QRD$87/$D$7)-SUM($F$14:$F$26,$F$28:$F$33,$F$35:$F$36,$F$41))</f>
        <v>-533.82179022363027</v>
      </c>
      <c r="QRE88" s="294">
        <f>(QRE$87*$B101+SUM($F$8:$F$10)-((QRE$87*$B101+SUM($F$8:$F$10))/$F$11*$F$40)-($F$27*QRE$87/$D$7)-SUM($F$14:$F$26,$F$28:$F$33,$F$35:$F$36,$F$41))</f>
        <v>-533.82179022363027</v>
      </c>
      <c r="QRF88" s="294">
        <f>(QRF$87*$B101+SUM($F$8:$F$10)-((QRF$87*$B101+SUM($F$8:$F$10))/$F$11*$F$40)-($F$27*QRF$87/$D$7)-SUM($F$14:$F$26,$F$28:$F$33,$F$35:$F$36,$F$41))</f>
        <v>-533.82179022363027</v>
      </c>
      <c r="QRG88" s="294">
        <f>(QRG$87*$B101+SUM($F$8:$F$10)-((QRG$87*$B101+SUM($F$8:$F$10))/$F$11*$F$40)-($F$27*QRG$87/$D$7)-SUM($F$14:$F$26,$F$28:$F$33,$F$35:$F$36,$F$41))</f>
        <v>-533.82179022363027</v>
      </c>
      <c r="QRH88" s="294">
        <f>(QRH$87*$B101+SUM($F$8:$F$10)-((QRH$87*$B101+SUM($F$8:$F$10))/$F$11*$F$40)-($F$27*QRH$87/$D$7)-SUM($F$14:$F$26,$F$28:$F$33,$F$35:$F$36,$F$41))</f>
        <v>-533.82179022363027</v>
      </c>
      <c r="QRI88" s="294">
        <f>(QRI$87*$B101+SUM($F$8:$F$10)-((QRI$87*$B101+SUM($F$8:$F$10))/$F$11*$F$40)-($F$27*QRI$87/$D$7)-SUM($F$14:$F$26,$F$28:$F$33,$F$35:$F$36,$F$41))</f>
        <v>-533.82179022363027</v>
      </c>
      <c r="QRJ88" s="294">
        <f>(QRJ$87*$B101+SUM($F$8:$F$10)-((QRJ$87*$B101+SUM($F$8:$F$10))/$F$11*$F$40)-($F$27*QRJ$87/$D$7)-SUM($F$14:$F$26,$F$28:$F$33,$F$35:$F$36,$F$41))</f>
        <v>-533.82179022363027</v>
      </c>
      <c r="QRK88" s="294">
        <f>(QRK$87*$B101+SUM($F$8:$F$10)-((QRK$87*$B101+SUM($F$8:$F$10))/$F$11*$F$40)-($F$27*QRK$87/$D$7)-SUM($F$14:$F$26,$F$28:$F$33,$F$35:$F$36,$F$41))</f>
        <v>-533.82179022363027</v>
      </c>
      <c r="QRL88" s="294">
        <f>(QRL$87*$B101+SUM($F$8:$F$10)-((QRL$87*$B101+SUM($F$8:$F$10))/$F$11*$F$40)-($F$27*QRL$87/$D$7)-SUM($F$14:$F$26,$F$28:$F$33,$F$35:$F$36,$F$41))</f>
        <v>-533.82179022363027</v>
      </c>
      <c r="QRM88" s="294">
        <f>(QRM$87*$B101+SUM($F$8:$F$10)-((QRM$87*$B101+SUM($F$8:$F$10))/$F$11*$F$40)-($F$27*QRM$87/$D$7)-SUM($F$14:$F$26,$F$28:$F$33,$F$35:$F$36,$F$41))</f>
        <v>-533.82179022363027</v>
      </c>
      <c r="QRN88" s="294">
        <f>(QRN$87*$B101+SUM($F$8:$F$10)-((QRN$87*$B101+SUM($F$8:$F$10))/$F$11*$F$40)-($F$27*QRN$87/$D$7)-SUM($F$14:$F$26,$F$28:$F$33,$F$35:$F$36,$F$41))</f>
        <v>-533.82179022363027</v>
      </c>
      <c r="QRO88" s="294">
        <f>(QRO$87*$B101+SUM($F$8:$F$10)-((QRO$87*$B101+SUM($F$8:$F$10))/$F$11*$F$40)-($F$27*QRO$87/$D$7)-SUM($F$14:$F$26,$F$28:$F$33,$F$35:$F$36,$F$41))</f>
        <v>-533.82179022363027</v>
      </c>
      <c r="QRP88" s="294">
        <f>(QRP$87*$B101+SUM($F$8:$F$10)-((QRP$87*$B101+SUM($F$8:$F$10))/$F$11*$F$40)-($F$27*QRP$87/$D$7)-SUM($F$14:$F$26,$F$28:$F$33,$F$35:$F$36,$F$41))</f>
        <v>-533.82179022363027</v>
      </c>
      <c r="QRQ88" s="294">
        <f>(QRQ$87*$B101+SUM($F$8:$F$10)-((QRQ$87*$B101+SUM($F$8:$F$10))/$F$11*$F$40)-($F$27*QRQ$87/$D$7)-SUM($F$14:$F$26,$F$28:$F$33,$F$35:$F$36,$F$41))</f>
        <v>-533.82179022363027</v>
      </c>
      <c r="QRR88" s="294">
        <f>(QRR$87*$B101+SUM($F$8:$F$10)-((QRR$87*$B101+SUM($F$8:$F$10))/$F$11*$F$40)-($F$27*QRR$87/$D$7)-SUM($F$14:$F$26,$F$28:$F$33,$F$35:$F$36,$F$41))</f>
        <v>-533.82179022363027</v>
      </c>
      <c r="QRS88" s="294">
        <f>(QRS$87*$B101+SUM($F$8:$F$10)-((QRS$87*$B101+SUM($F$8:$F$10))/$F$11*$F$40)-($F$27*QRS$87/$D$7)-SUM($F$14:$F$26,$F$28:$F$33,$F$35:$F$36,$F$41))</f>
        <v>-533.82179022363027</v>
      </c>
      <c r="QRT88" s="294">
        <f>(QRT$87*$B101+SUM($F$8:$F$10)-((QRT$87*$B101+SUM($F$8:$F$10))/$F$11*$F$40)-($F$27*QRT$87/$D$7)-SUM($F$14:$F$26,$F$28:$F$33,$F$35:$F$36,$F$41))</f>
        <v>-533.82179022363027</v>
      </c>
      <c r="QRU88" s="294">
        <f>(QRU$87*$B101+SUM($F$8:$F$10)-((QRU$87*$B101+SUM($F$8:$F$10))/$F$11*$F$40)-($F$27*QRU$87/$D$7)-SUM($F$14:$F$26,$F$28:$F$33,$F$35:$F$36,$F$41))</f>
        <v>-533.82179022363027</v>
      </c>
      <c r="QRV88" s="294">
        <f>(QRV$87*$B101+SUM($F$8:$F$10)-((QRV$87*$B101+SUM($F$8:$F$10))/$F$11*$F$40)-($F$27*QRV$87/$D$7)-SUM($F$14:$F$26,$F$28:$F$33,$F$35:$F$36,$F$41))</f>
        <v>-533.82179022363027</v>
      </c>
      <c r="QRW88" s="294">
        <f>(QRW$87*$B101+SUM($F$8:$F$10)-((QRW$87*$B101+SUM($F$8:$F$10))/$F$11*$F$40)-($F$27*QRW$87/$D$7)-SUM($F$14:$F$26,$F$28:$F$33,$F$35:$F$36,$F$41))</f>
        <v>-533.82179022363027</v>
      </c>
      <c r="QRX88" s="294">
        <f>(QRX$87*$B101+SUM($F$8:$F$10)-((QRX$87*$B101+SUM($F$8:$F$10))/$F$11*$F$40)-($F$27*QRX$87/$D$7)-SUM($F$14:$F$26,$F$28:$F$33,$F$35:$F$36,$F$41))</f>
        <v>-533.82179022363027</v>
      </c>
      <c r="QRY88" s="294">
        <f>(QRY$87*$B101+SUM($F$8:$F$10)-((QRY$87*$B101+SUM($F$8:$F$10))/$F$11*$F$40)-($F$27*QRY$87/$D$7)-SUM($F$14:$F$26,$F$28:$F$33,$F$35:$F$36,$F$41))</f>
        <v>-533.82179022363027</v>
      </c>
      <c r="QRZ88" s="294">
        <f>(QRZ$87*$B101+SUM($F$8:$F$10)-((QRZ$87*$B101+SUM($F$8:$F$10))/$F$11*$F$40)-($F$27*QRZ$87/$D$7)-SUM($F$14:$F$26,$F$28:$F$33,$F$35:$F$36,$F$41))</f>
        <v>-533.82179022363027</v>
      </c>
      <c r="QSA88" s="294">
        <f>(QSA$87*$B101+SUM($F$8:$F$10)-((QSA$87*$B101+SUM($F$8:$F$10))/$F$11*$F$40)-($F$27*QSA$87/$D$7)-SUM($F$14:$F$26,$F$28:$F$33,$F$35:$F$36,$F$41))</f>
        <v>-533.82179022363027</v>
      </c>
      <c r="QSB88" s="294">
        <f>(QSB$87*$B101+SUM($F$8:$F$10)-((QSB$87*$B101+SUM($F$8:$F$10))/$F$11*$F$40)-($F$27*QSB$87/$D$7)-SUM($F$14:$F$26,$F$28:$F$33,$F$35:$F$36,$F$41))</f>
        <v>-533.82179022363027</v>
      </c>
      <c r="QSC88" s="294">
        <f>(QSC$87*$B101+SUM($F$8:$F$10)-((QSC$87*$B101+SUM($F$8:$F$10))/$F$11*$F$40)-($F$27*QSC$87/$D$7)-SUM($F$14:$F$26,$F$28:$F$33,$F$35:$F$36,$F$41))</f>
        <v>-533.82179022363027</v>
      </c>
      <c r="QSD88" s="294">
        <f>(QSD$87*$B101+SUM($F$8:$F$10)-((QSD$87*$B101+SUM($F$8:$F$10))/$F$11*$F$40)-($F$27*QSD$87/$D$7)-SUM($F$14:$F$26,$F$28:$F$33,$F$35:$F$36,$F$41))</f>
        <v>-533.82179022363027</v>
      </c>
      <c r="QSE88" s="294">
        <f>(QSE$87*$B101+SUM($F$8:$F$10)-((QSE$87*$B101+SUM($F$8:$F$10))/$F$11*$F$40)-($F$27*QSE$87/$D$7)-SUM($F$14:$F$26,$F$28:$F$33,$F$35:$F$36,$F$41))</f>
        <v>-533.82179022363027</v>
      </c>
      <c r="QSF88" s="294">
        <f>(QSF$87*$B101+SUM($F$8:$F$10)-((QSF$87*$B101+SUM($F$8:$F$10))/$F$11*$F$40)-($F$27*QSF$87/$D$7)-SUM($F$14:$F$26,$F$28:$F$33,$F$35:$F$36,$F$41))</f>
        <v>-533.82179022363027</v>
      </c>
      <c r="QSG88" s="294">
        <f>(QSG$87*$B101+SUM($F$8:$F$10)-((QSG$87*$B101+SUM($F$8:$F$10))/$F$11*$F$40)-($F$27*QSG$87/$D$7)-SUM($F$14:$F$26,$F$28:$F$33,$F$35:$F$36,$F$41))</f>
        <v>-533.82179022363027</v>
      </c>
      <c r="QSH88" s="294">
        <f>(QSH$87*$B101+SUM($F$8:$F$10)-((QSH$87*$B101+SUM($F$8:$F$10))/$F$11*$F$40)-($F$27*QSH$87/$D$7)-SUM($F$14:$F$26,$F$28:$F$33,$F$35:$F$36,$F$41))</f>
        <v>-533.82179022363027</v>
      </c>
      <c r="QSI88" s="294">
        <f>(QSI$87*$B101+SUM($F$8:$F$10)-((QSI$87*$B101+SUM($F$8:$F$10))/$F$11*$F$40)-($F$27*QSI$87/$D$7)-SUM($F$14:$F$26,$F$28:$F$33,$F$35:$F$36,$F$41))</f>
        <v>-533.82179022363027</v>
      </c>
      <c r="QSJ88" s="294">
        <f>(QSJ$87*$B101+SUM($F$8:$F$10)-((QSJ$87*$B101+SUM($F$8:$F$10))/$F$11*$F$40)-($F$27*QSJ$87/$D$7)-SUM($F$14:$F$26,$F$28:$F$33,$F$35:$F$36,$F$41))</f>
        <v>-533.82179022363027</v>
      </c>
      <c r="QSK88" s="294">
        <f>(QSK$87*$B101+SUM($F$8:$F$10)-((QSK$87*$B101+SUM($F$8:$F$10))/$F$11*$F$40)-($F$27*QSK$87/$D$7)-SUM($F$14:$F$26,$F$28:$F$33,$F$35:$F$36,$F$41))</f>
        <v>-533.82179022363027</v>
      </c>
      <c r="QSL88" s="294">
        <f>(QSL$87*$B101+SUM($F$8:$F$10)-((QSL$87*$B101+SUM($F$8:$F$10))/$F$11*$F$40)-($F$27*QSL$87/$D$7)-SUM($F$14:$F$26,$F$28:$F$33,$F$35:$F$36,$F$41))</f>
        <v>-533.82179022363027</v>
      </c>
      <c r="QSM88" s="294">
        <f>(QSM$87*$B101+SUM($F$8:$F$10)-((QSM$87*$B101+SUM($F$8:$F$10))/$F$11*$F$40)-($F$27*QSM$87/$D$7)-SUM($F$14:$F$26,$F$28:$F$33,$F$35:$F$36,$F$41))</f>
        <v>-533.82179022363027</v>
      </c>
      <c r="QSN88" s="294">
        <f>(QSN$87*$B101+SUM($F$8:$F$10)-((QSN$87*$B101+SUM($F$8:$F$10))/$F$11*$F$40)-($F$27*QSN$87/$D$7)-SUM($F$14:$F$26,$F$28:$F$33,$F$35:$F$36,$F$41))</f>
        <v>-533.82179022363027</v>
      </c>
      <c r="QSO88" s="294">
        <f>(QSO$87*$B101+SUM($F$8:$F$10)-((QSO$87*$B101+SUM($F$8:$F$10))/$F$11*$F$40)-($F$27*QSO$87/$D$7)-SUM($F$14:$F$26,$F$28:$F$33,$F$35:$F$36,$F$41))</f>
        <v>-533.82179022363027</v>
      </c>
      <c r="QSP88" s="294">
        <f>(QSP$87*$B101+SUM($F$8:$F$10)-((QSP$87*$B101+SUM($F$8:$F$10))/$F$11*$F$40)-($F$27*QSP$87/$D$7)-SUM($F$14:$F$26,$F$28:$F$33,$F$35:$F$36,$F$41))</f>
        <v>-533.82179022363027</v>
      </c>
      <c r="QSQ88" s="294">
        <f>(QSQ$87*$B101+SUM($F$8:$F$10)-((QSQ$87*$B101+SUM($F$8:$F$10))/$F$11*$F$40)-($F$27*QSQ$87/$D$7)-SUM($F$14:$F$26,$F$28:$F$33,$F$35:$F$36,$F$41))</f>
        <v>-533.82179022363027</v>
      </c>
      <c r="QSR88" s="294">
        <f>(QSR$87*$B101+SUM($F$8:$F$10)-((QSR$87*$B101+SUM($F$8:$F$10))/$F$11*$F$40)-($F$27*QSR$87/$D$7)-SUM($F$14:$F$26,$F$28:$F$33,$F$35:$F$36,$F$41))</f>
        <v>-533.82179022363027</v>
      </c>
      <c r="QSS88" s="294">
        <f>(QSS$87*$B101+SUM($F$8:$F$10)-((QSS$87*$B101+SUM($F$8:$F$10))/$F$11*$F$40)-($F$27*QSS$87/$D$7)-SUM($F$14:$F$26,$F$28:$F$33,$F$35:$F$36,$F$41))</f>
        <v>-533.82179022363027</v>
      </c>
      <c r="QST88" s="294">
        <f>(QST$87*$B101+SUM($F$8:$F$10)-((QST$87*$B101+SUM($F$8:$F$10))/$F$11*$F$40)-($F$27*QST$87/$D$7)-SUM($F$14:$F$26,$F$28:$F$33,$F$35:$F$36,$F$41))</f>
        <v>-533.82179022363027</v>
      </c>
      <c r="QSU88" s="294">
        <f>(QSU$87*$B101+SUM($F$8:$F$10)-((QSU$87*$B101+SUM($F$8:$F$10))/$F$11*$F$40)-($F$27*QSU$87/$D$7)-SUM($F$14:$F$26,$F$28:$F$33,$F$35:$F$36,$F$41))</f>
        <v>-533.82179022363027</v>
      </c>
      <c r="QSV88" s="294">
        <f>(QSV$87*$B101+SUM($F$8:$F$10)-((QSV$87*$B101+SUM($F$8:$F$10))/$F$11*$F$40)-($F$27*QSV$87/$D$7)-SUM($F$14:$F$26,$F$28:$F$33,$F$35:$F$36,$F$41))</f>
        <v>-533.82179022363027</v>
      </c>
      <c r="QSW88" s="294">
        <f>(QSW$87*$B101+SUM($F$8:$F$10)-((QSW$87*$B101+SUM($F$8:$F$10))/$F$11*$F$40)-($F$27*QSW$87/$D$7)-SUM($F$14:$F$26,$F$28:$F$33,$F$35:$F$36,$F$41))</f>
        <v>-533.82179022363027</v>
      </c>
      <c r="QSX88" s="294">
        <f>(QSX$87*$B101+SUM($F$8:$F$10)-((QSX$87*$B101+SUM($F$8:$F$10))/$F$11*$F$40)-($F$27*QSX$87/$D$7)-SUM($F$14:$F$26,$F$28:$F$33,$F$35:$F$36,$F$41))</f>
        <v>-533.82179022363027</v>
      </c>
      <c r="QSY88" s="294">
        <f>(QSY$87*$B101+SUM($F$8:$F$10)-((QSY$87*$B101+SUM($F$8:$F$10))/$F$11*$F$40)-($F$27*QSY$87/$D$7)-SUM($F$14:$F$26,$F$28:$F$33,$F$35:$F$36,$F$41))</f>
        <v>-533.82179022363027</v>
      </c>
      <c r="QSZ88" s="294">
        <f>(QSZ$87*$B101+SUM($F$8:$F$10)-((QSZ$87*$B101+SUM($F$8:$F$10))/$F$11*$F$40)-($F$27*QSZ$87/$D$7)-SUM($F$14:$F$26,$F$28:$F$33,$F$35:$F$36,$F$41))</f>
        <v>-533.82179022363027</v>
      </c>
      <c r="QTA88" s="294">
        <f>(QTA$87*$B101+SUM($F$8:$F$10)-((QTA$87*$B101+SUM($F$8:$F$10))/$F$11*$F$40)-($F$27*QTA$87/$D$7)-SUM($F$14:$F$26,$F$28:$F$33,$F$35:$F$36,$F$41))</f>
        <v>-533.82179022363027</v>
      </c>
      <c r="QTB88" s="294">
        <f>(QTB$87*$B101+SUM($F$8:$F$10)-((QTB$87*$B101+SUM($F$8:$F$10))/$F$11*$F$40)-($F$27*QTB$87/$D$7)-SUM($F$14:$F$26,$F$28:$F$33,$F$35:$F$36,$F$41))</f>
        <v>-533.82179022363027</v>
      </c>
      <c r="QTC88" s="294">
        <f>(QTC$87*$B101+SUM($F$8:$F$10)-((QTC$87*$B101+SUM($F$8:$F$10))/$F$11*$F$40)-($F$27*QTC$87/$D$7)-SUM($F$14:$F$26,$F$28:$F$33,$F$35:$F$36,$F$41))</f>
        <v>-533.82179022363027</v>
      </c>
      <c r="QTD88" s="294">
        <f>(QTD$87*$B101+SUM($F$8:$F$10)-((QTD$87*$B101+SUM($F$8:$F$10))/$F$11*$F$40)-($F$27*QTD$87/$D$7)-SUM($F$14:$F$26,$F$28:$F$33,$F$35:$F$36,$F$41))</f>
        <v>-533.82179022363027</v>
      </c>
      <c r="QTE88" s="294">
        <f>(QTE$87*$B101+SUM($F$8:$F$10)-((QTE$87*$B101+SUM($F$8:$F$10))/$F$11*$F$40)-($F$27*QTE$87/$D$7)-SUM($F$14:$F$26,$F$28:$F$33,$F$35:$F$36,$F$41))</f>
        <v>-533.82179022363027</v>
      </c>
      <c r="QTF88" s="294">
        <f>(QTF$87*$B101+SUM($F$8:$F$10)-((QTF$87*$B101+SUM($F$8:$F$10))/$F$11*$F$40)-($F$27*QTF$87/$D$7)-SUM($F$14:$F$26,$F$28:$F$33,$F$35:$F$36,$F$41))</f>
        <v>-533.82179022363027</v>
      </c>
      <c r="QTG88" s="294">
        <f>(QTG$87*$B101+SUM($F$8:$F$10)-((QTG$87*$B101+SUM($F$8:$F$10))/$F$11*$F$40)-($F$27*QTG$87/$D$7)-SUM($F$14:$F$26,$F$28:$F$33,$F$35:$F$36,$F$41))</f>
        <v>-533.82179022363027</v>
      </c>
      <c r="QTH88" s="294">
        <f>(QTH$87*$B101+SUM($F$8:$F$10)-((QTH$87*$B101+SUM($F$8:$F$10))/$F$11*$F$40)-($F$27*QTH$87/$D$7)-SUM($F$14:$F$26,$F$28:$F$33,$F$35:$F$36,$F$41))</f>
        <v>-533.82179022363027</v>
      </c>
      <c r="QTI88" s="294">
        <f>(QTI$87*$B101+SUM($F$8:$F$10)-((QTI$87*$B101+SUM($F$8:$F$10))/$F$11*$F$40)-($F$27*QTI$87/$D$7)-SUM($F$14:$F$26,$F$28:$F$33,$F$35:$F$36,$F$41))</f>
        <v>-533.82179022363027</v>
      </c>
      <c r="QTJ88" s="294">
        <f>(QTJ$87*$B101+SUM($F$8:$F$10)-((QTJ$87*$B101+SUM($F$8:$F$10))/$F$11*$F$40)-($F$27*QTJ$87/$D$7)-SUM($F$14:$F$26,$F$28:$F$33,$F$35:$F$36,$F$41))</f>
        <v>-533.82179022363027</v>
      </c>
      <c r="QTK88" s="294">
        <f>(QTK$87*$B101+SUM($F$8:$F$10)-((QTK$87*$B101+SUM($F$8:$F$10))/$F$11*$F$40)-($F$27*QTK$87/$D$7)-SUM($F$14:$F$26,$F$28:$F$33,$F$35:$F$36,$F$41))</f>
        <v>-533.82179022363027</v>
      </c>
      <c r="QTL88" s="294">
        <f>(QTL$87*$B101+SUM($F$8:$F$10)-((QTL$87*$B101+SUM($F$8:$F$10))/$F$11*$F$40)-($F$27*QTL$87/$D$7)-SUM($F$14:$F$26,$F$28:$F$33,$F$35:$F$36,$F$41))</f>
        <v>-533.82179022363027</v>
      </c>
      <c r="QTM88" s="294">
        <f>(QTM$87*$B101+SUM($F$8:$F$10)-((QTM$87*$B101+SUM($F$8:$F$10))/$F$11*$F$40)-($F$27*QTM$87/$D$7)-SUM($F$14:$F$26,$F$28:$F$33,$F$35:$F$36,$F$41))</f>
        <v>-533.82179022363027</v>
      </c>
      <c r="QTN88" s="294">
        <f>(QTN$87*$B101+SUM($F$8:$F$10)-((QTN$87*$B101+SUM($F$8:$F$10))/$F$11*$F$40)-($F$27*QTN$87/$D$7)-SUM($F$14:$F$26,$F$28:$F$33,$F$35:$F$36,$F$41))</f>
        <v>-533.82179022363027</v>
      </c>
      <c r="QTO88" s="294">
        <f>(QTO$87*$B101+SUM($F$8:$F$10)-((QTO$87*$B101+SUM($F$8:$F$10))/$F$11*$F$40)-($F$27*QTO$87/$D$7)-SUM($F$14:$F$26,$F$28:$F$33,$F$35:$F$36,$F$41))</f>
        <v>-533.82179022363027</v>
      </c>
      <c r="QTP88" s="294">
        <f>(QTP$87*$B101+SUM($F$8:$F$10)-((QTP$87*$B101+SUM($F$8:$F$10))/$F$11*$F$40)-($F$27*QTP$87/$D$7)-SUM($F$14:$F$26,$F$28:$F$33,$F$35:$F$36,$F$41))</f>
        <v>-533.82179022363027</v>
      </c>
      <c r="QTQ88" s="294">
        <f>(QTQ$87*$B101+SUM($F$8:$F$10)-((QTQ$87*$B101+SUM($F$8:$F$10))/$F$11*$F$40)-($F$27*QTQ$87/$D$7)-SUM($F$14:$F$26,$F$28:$F$33,$F$35:$F$36,$F$41))</f>
        <v>-533.82179022363027</v>
      </c>
      <c r="QTR88" s="294">
        <f>(QTR$87*$B101+SUM($F$8:$F$10)-((QTR$87*$B101+SUM($F$8:$F$10))/$F$11*$F$40)-($F$27*QTR$87/$D$7)-SUM($F$14:$F$26,$F$28:$F$33,$F$35:$F$36,$F$41))</f>
        <v>-533.82179022363027</v>
      </c>
      <c r="QTS88" s="294">
        <f>(QTS$87*$B101+SUM($F$8:$F$10)-((QTS$87*$B101+SUM($F$8:$F$10))/$F$11*$F$40)-($F$27*QTS$87/$D$7)-SUM($F$14:$F$26,$F$28:$F$33,$F$35:$F$36,$F$41))</f>
        <v>-533.82179022363027</v>
      </c>
      <c r="QTT88" s="294">
        <f>(QTT$87*$B101+SUM($F$8:$F$10)-((QTT$87*$B101+SUM($F$8:$F$10))/$F$11*$F$40)-($F$27*QTT$87/$D$7)-SUM($F$14:$F$26,$F$28:$F$33,$F$35:$F$36,$F$41))</f>
        <v>-533.82179022363027</v>
      </c>
      <c r="QTU88" s="294">
        <f>(QTU$87*$B101+SUM($F$8:$F$10)-((QTU$87*$B101+SUM($F$8:$F$10))/$F$11*$F$40)-($F$27*QTU$87/$D$7)-SUM($F$14:$F$26,$F$28:$F$33,$F$35:$F$36,$F$41))</f>
        <v>-533.82179022363027</v>
      </c>
      <c r="QTV88" s="294">
        <f>(QTV$87*$B101+SUM($F$8:$F$10)-((QTV$87*$B101+SUM($F$8:$F$10))/$F$11*$F$40)-($F$27*QTV$87/$D$7)-SUM($F$14:$F$26,$F$28:$F$33,$F$35:$F$36,$F$41))</f>
        <v>-533.82179022363027</v>
      </c>
      <c r="QTW88" s="294">
        <f>(QTW$87*$B101+SUM($F$8:$F$10)-((QTW$87*$B101+SUM($F$8:$F$10))/$F$11*$F$40)-($F$27*QTW$87/$D$7)-SUM($F$14:$F$26,$F$28:$F$33,$F$35:$F$36,$F$41))</f>
        <v>-533.82179022363027</v>
      </c>
      <c r="QTX88" s="294">
        <f>(QTX$87*$B101+SUM($F$8:$F$10)-((QTX$87*$B101+SUM($F$8:$F$10))/$F$11*$F$40)-($F$27*QTX$87/$D$7)-SUM($F$14:$F$26,$F$28:$F$33,$F$35:$F$36,$F$41))</f>
        <v>-533.82179022363027</v>
      </c>
      <c r="QTY88" s="294">
        <f>(QTY$87*$B101+SUM($F$8:$F$10)-((QTY$87*$B101+SUM($F$8:$F$10))/$F$11*$F$40)-($F$27*QTY$87/$D$7)-SUM($F$14:$F$26,$F$28:$F$33,$F$35:$F$36,$F$41))</f>
        <v>-533.82179022363027</v>
      </c>
      <c r="QTZ88" s="294">
        <f>(QTZ$87*$B101+SUM($F$8:$F$10)-((QTZ$87*$B101+SUM($F$8:$F$10))/$F$11*$F$40)-($F$27*QTZ$87/$D$7)-SUM($F$14:$F$26,$F$28:$F$33,$F$35:$F$36,$F$41))</f>
        <v>-533.82179022363027</v>
      </c>
      <c r="QUA88" s="294">
        <f>(QUA$87*$B101+SUM($F$8:$F$10)-((QUA$87*$B101+SUM($F$8:$F$10))/$F$11*$F$40)-($F$27*QUA$87/$D$7)-SUM($F$14:$F$26,$F$28:$F$33,$F$35:$F$36,$F$41))</f>
        <v>-533.82179022363027</v>
      </c>
      <c r="QUB88" s="294">
        <f>(QUB$87*$B101+SUM($F$8:$F$10)-((QUB$87*$B101+SUM($F$8:$F$10))/$F$11*$F$40)-($F$27*QUB$87/$D$7)-SUM($F$14:$F$26,$F$28:$F$33,$F$35:$F$36,$F$41))</f>
        <v>-533.82179022363027</v>
      </c>
      <c r="QUC88" s="294">
        <f>(QUC$87*$B101+SUM($F$8:$F$10)-((QUC$87*$B101+SUM($F$8:$F$10))/$F$11*$F$40)-($F$27*QUC$87/$D$7)-SUM($F$14:$F$26,$F$28:$F$33,$F$35:$F$36,$F$41))</f>
        <v>-533.82179022363027</v>
      </c>
      <c r="QUD88" s="294">
        <f>(QUD$87*$B101+SUM($F$8:$F$10)-((QUD$87*$B101+SUM($F$8:$F$10))/$F$11*$F$40)-($F$27*QUD$87/$D$7)-SUM($F$14:$F$26,$F$28:$F$33,$F$35:$F$36,$F$41))</f>
        <v>-533.82179022363027</v>
      </c>
      <c r="QUE88" s="294">
        <f>(QUE$87*$B101+SUM($F$8:$F$10)-((QUE$87*$B101+SUM($F$8:$F$10))/$F$11*$F$40)-($F$27*QUE$87/$D$7)-SUM($F$14:$F$26,$F$28:$F$33,$F$35:$F$36,$F$41))</f>
        <v>-533.82179022363027</v>
      </c>
      <c r="QUF88" s="294">
        <f>(QUF$87*$B101+SUM($F$8:$F$10)-((QUF$87*$B101+SUM($F$8:$F$10))/$F$11*$F$40)-($F$27*QUF$87/$D$7)-SUM($F$14:$F$26,$F$28:$F$33,$F$35:$F$36,$F$41))</f>
        <v>-533.82179022363027</v>
      </c>
      <c r="QUG88" s="294">
        <f>(QUG$87*$B101+SUM($F$8:$F$10)-((QUG$87*$B101+SUM($F$8:$F$10))/$F$11*$F$40)-($F$27*QUG$87/$D$7)-SUM($F$14:$F$26,$F$28:$F$33,$F$35:$F$36,$F$41))</f>
        <v>-533.82179022363027</v>
      </c>
      <c r="QUH88" s="294">
        <f>(QUH$87*$B101+SUM($F$8:$F$10)-((QUH$87*$B101+SUM($F$8:$F$10))/$F$11*$F$40)-($F$27*QUH$87/$D$7)-SUM($F$14:$F$26,$F$28:$F$33,$F$35:$F$36,$F$41))</f>
        <v>-533.82179022363027</v>
      </c>
      <c r="QUI88" s="294">
        <f>(QUI$87*$B101+SUM($F$8:$F$10)-((QUI$87*$B101+SUM($F$8:$F$10))/$F$11*$F$40)-($F$27*QUI$87/$D$7)-SUM($F$14:$F$26,$F$28:$F$33,$F$35:$F$36,$F$41))</f>
        <v>-533.82179022363027</v>
      </c>
      <c r="QUJ88" s="294">
        <f>(QUJ$87*$B101+SUM($F$8:$F$10)-((QUJ$87*$B101+SUM($F$8:$F$10))/$F$11*$F$40)-($F$27*QUJ$87/$D$7)-SUM($F$14:$F$26,$F$28:$F$33,$F$35:$F$36,$F$41))</f>
        <v>-533.82179022363027</v>
      </c>
      <c r="QUK88" s="294">
        <f>(QUK$87*$B101+SUM($F$8:$F$10)-((QUK$87*$B101+SUM($F$8:$F$10))/$F$11*$F$40)-($F$27*QUK$87/$D$7)-SUM($F$14:$F$26,$F$28:$F$33,$F$35:$F$36,$F$41))</f>
        <v>-533.82179022363027</v>
      </c>
      <c r="QUL88" s="294">
        <f>(QUL$87*$B101+SUM($F$8:$F$10)-((QUL$87*$B101+SUM($F$8:$F$10))/$F$11*$F$40)-($F$27*QUL$87/$D$7)-SUM($F$14:$F$26,$F$28:$F$33,$F$35:$F$36,$F$41))</f>
        <v>-533.82179022363027</v>
      </c>
      <c r="QUM88" s="294">
        <f>(QUM$87*$B101+SUM($F$8:$F$10)-((QUM$87*$B101+SUM($F$8:$F$10))/$F$11*$F$40)-($F$27*QUM$87/$D$7)-SUM($F$14:$F$26,$F$28:$F$33,$F$35:$F$36,$F$41))</f>
        <v>-533.82179022363027</v>
      </c>
      <c r="QUN88" s="294">
        <f>(QUN$87*$B101+SUM($F$8:$F$10)-((QUN$87*$B101+SUM($F$8:$F$10))/$F$11*$F$40)-($F$27*QUN$87/$D$7)-SUM($F$14:$F$26,$F$28:$F$33,$F$35:$F$36,$F$41))</f>
        <v>-533.82179022363027</v>
      </c>
      <c r="QUO88" s="294">
        <f>(QUO$87*$B101+SUM($F$8:$F$10)-((QUO$87*$B101+SUM($F$8:$F$10))/$F$11*$F$40)-($F$27*QUO$87/$D$7)-SUM($F$14:$F$26,$F$28:$F$33,$F$35:$F$36,$F$41))</f>
        <v>-533.82179022363027</v>
      </c>
      <c r="QUP88" s="294">
        <f>(QUP$87*$B101+SUM($F$8:$F$10)-((QUP$87*$B101+SUM($F$8:$F$10))/$F$11*$F$40)-($F$27*QUP$87/$D$7)-SUM($F$14:$F$26,$F$28:$F$33,$F$35:$F$36,$F$41))</f>
        <v>-533.82179022363027</v>
      </c>
      <c r="QUQ88" s="294">
        <f>(QUQ$87*$B101+SUM($F$8:$F$10)-((QUQ$87*$B101+SUM($F$8:$F$10))/$F$11*$F$40)-($F$27*QUQ$87/$D$7)-SUM($F$14:$F$26,$F$28:$F$33,$F$35:$F$36,$F$41))</f>
        <v>-533.82179022363027</v>
      </c>
      <c r="QUR88" s="294">
        <f>(QUR$87*$B101+SUM($F$8:$F$10)-((QUR$87*$B101+SUM($F$8:$F$10))/$F$11*$F$40)-($F$27*QUR$87/$D$7)-SUM($F$14:$F$26,$F$28:$F$33,$F$35:$F$36,$F$41))</f>
        <v>-533.82179022363027</v>
      </c>
      <c r="QUS88" s="294">
        <f>(QUS$87*$B101+SUM($F$8:$F$10)-((QUS$87*$B101+SUM($F$8:$F$10))/$F$11*$F$40)-($F$27*QUS$87/$D$7)-SUM($F$14:$F$26,$F$28:$F$33,$F$35:$F$36,$F$41))</f>
        <v>-533.82179022363027</v>
      </c>
      <c r="QUT88" s="294">
        <f>(QUT$87*$B101+SUM($F$8:$F$10)-((QUT$87*$B101+SUM($F$8:$F$10))/$F$11*$F$40)-($F$27*QUT$87/$D$7)-SUM($F$14:$F$26,$F$28:$F$33,$F$35:$F$36,$F$41))</f>
        <v>-533.82179022363027</v>
      </c>
      <c r="QUU88" s="294">
        <f>(QUU$87*$B101+SUM($F$8:$F$10)-((QUU$87*$B101+SUM($F$8:$F$10))/$F$11*$F$40)-($F$27*QUU$87/$D$7)-SUM($F$14:$F$26,$F$28:$F$33,$F$35:$F$36,$F$41))</f>
        <v>-533.82179022363027</v>
      </c>
      <c r="QUV88" s="294">
        <f>(QUV$87*$B101+SUM($F$8:$F$10)-((QUV$87*$B101+SUM($F$8:$F$10))/$F$11*$F$40)-($F$27*QUV$87/$D$7)-SUM($F$14:$F$26,$F$28:$F$33,$F$35:$F$36,$F$41))</f>
        <v>-533.82179022363027</v>
      </c>
      <c r="QUW88" s="294">
        <f>(QUW$87*$B101+SUM($F$8:$F$10)-((QUW$87*$B101+SUM($F$8:$F$10))/$F$11*$F$40)-($F$27*QUW$87/$D$7)-SUM($F$14:$F$26,$F$28:$F$33,$F$35:$F$36,$F$41))</f>
        <v>-533.82179022363027</v>
      </c>
      <c r="QUX88" s="294">
        <f>(QUX$87*$B101+SUM($F$8:$F$10)-((QUX$87*$B101+SUM($F$8:$F$10))/$F$11*$F$40)-($F$27*QUX$87/$D$7)-SUM($F$14:$F$26,$F$28:$F$33,$F$35:$F$36,$F$41))</f>
        <v>-533.82179022363027</v>
      </c>
      <c r="QUY88" s="294">
        <f>(QUY$87*$B101+SUM($F$8:$F$10)-((QUY$87*$B101+SUM($F$8:$F$10))/$F$11*$F$40)-($F$27*QUY$87/$D$7)-SUM($F$14:$F$26,$F$28:$F$33,$F$35:$F$36,$F$41))</f>
        <v>-533.82179022363027</v>
      </c>
      <c r="QUZ88" s="294">
        <f>(QUZ$87*$B101+SUM($F$8:$F$10)-((QUZ$87*$B101+SUM($F$8:$F$10))/$F$11*$F$40)-($F$27*QUZ$87/$D$7)-SUM($F$14:$F$26,$F$28:$F$33,$F$35:$F$36,$F$41))</f>
        <v>-533.82179022363027</v>
      </c>
      <c r="QVA88" s="294">
        <f>(QVA$87*$B101+SUM($F$8:$F$10)-((QVA$87*$B101+SUM($F$8:$F$10))/$F$11*$F$40)-($F$27*QVA$87/$D$7)-SUM($F$14:$F$26,$F$28:$F$33,$F$35:$F$36,$F$41))</f>
        <v>-533.82179022363027</v>
      </c>
      <c r="QVB88" s="294">
        <f>(QVB$87*$B101+SUM($F$8:$F$10)-((QVB$87*$B101+SUM($F$8:$F$10))/$F$11*$F$40)-($F$27*QVB$87/$D$7)-SUM($F$14:$F$26,$F$28:$F$33,$F$35:$F$36,$F$41))</f>
        <v>-533.82179022363027</v>
      </c>
      <c r="QVC88" s="294">
        <f>(QVC$87*$B101+SUM($F$8:$F$10)-((QVC$87*$B101+SUM($F$8:$F$10))/$F$11*$F$40)-($F$27*QVC$87/$D$7)-SUM($F$14:$F$26,$F$28:$F$33,$F$35:$F$36,$F$41))</f>
        <v>-533.82179022363027</v>
      </c>
      <c r="QVD88" s="294">
        <f>(QVD$87*$B101+SUM($F$8:$F$10)-((QVD$87*$B101+SUM($F$8:$F$10))/$F$11*$F$40)-($F$27*QVD$87/$D$7)-SUM($F$14:$F$26,$F$28:$F$33,$F$35:$F$36,$F$41))</f>
        <v>-533.82179022363027</v>
      </c>
      <c r="QVE88" s="294">
        <f>(QVE$87*$B101+SUM($F$8:$F$10)-((QVE$87*$B101+SUM($F$8:$F$10))/$F$11*$F$40)-($F$27*QVE$87/$D$7)-SUM($F$14:$F$26,$F$28:$F$33,$F$35:$F$36,$F$41))</f>
        <v>-533.82179022363027</v>
      </c>
      <c r="QVF88" s="294">
        <f>(QVF$87*$B101+SUM($F$8:$F$10)-((QVF$87*$B101+SUM($F$8:$F$10))/$F$11*$F$40)-($F$27*QVF$87/$D$7)-SUM($F$14:$F$26,$F$28:$F$33,$F$35:$F$36,$F$41))</f>
        <v>-533.82179022363027</v>
      </c>
      <c r="QVG88" s="294">
        <f>(QVG$87*$B101+SUM($F$8:$F$10)-((QVG$87*$B101+SUM($F$8:$F$10))/$F$11*$F$40)-($F$27*QVG$87/$D$7)-SUM($F$14:$F$26,$F$28:$F$33,$F$35:$F$36,$F$41))</f>
        <v>-533.82179022363027</v>
      </c>
      <c r="QVH88" s="294">
        <f>(QVH$87*$B101+SUM($F$8:$F$10)-((QVH$87*$B101+SUM($F$8:$F$10))/$F$11*$F$40)-($F$27*QVH$87/$D$7)-SUM($F$14:$F$26,$F$28:$F$33,$F$35:$F$36,$F$41))</f>
        <v>-533.82179022363027</v>
      </c>
      <c r="QVI88" s="294">
        <f>(QVI$87*$B101+SUM($F$8:$F$10)-((QVI$87*$B101+SUM($F$8:$F$10))/$F$11*$F$40)-($F$27*QVI$87/$D$7)-SUM($F$14:$F$26,$F$28:$F$33,$F$35:$F$36,$F$41))</f>
        <v>-533.82179022363027</v>
      </c>
      <c r="QVJ88" s="294">
        <f>(QVJ$87*$B101+SUM($F$8:$F$10)-((QVJ$87*$B101+SUM($F$8:$F$10))/$F$11*$F$40)-($F$27*QVJ$87/$D$7)-SUM($F$14:$F$26,$F$28:$F$33,$F$35:$F$36,$F$41))</f>
        <v>-533.82179022363027</v>
      </c>
      <c r="QVK88" s="294">
        <f>(QVK$87*$B101+SUM($F$8:$F$10)-((QVK$87*$B101+SUM($F$8:$F$10))/$F$11*$F$40)-($F$27*QVK$87/$D$7)-SUM($F$14:$F$26,$F$28:$F$33,$F$35:$F$36,$F$41))</f>
        <v>-533.82179022363027</v>
      </c>
      <c r="QVL88" s="294">
        <f>(QVL$87*$B101+SUM($F$8:$F$10)-((QVL$87*$B101+SUM($F$8:$F$10))/$F$11*$F$40)-($F$27*QVL$87/$D$7)-SUM($F$14:$F$26,$F$28:$F$33,$F$35:$F$36,$F$41))</f>
        <v>-533.82179022363027</v>
      </c>
      <c r="QVM88" s="294">
        <f>(QVM$87*$B101+SUM($F$8:$F$10)-((QVM$87*$B101+SUM($F$8:$F$10))/$F$11*$F$40)-($F$27*QVM$87/$D$7)-SUM($F$14:$F$26,$F$28:$F$33,$F$35:$F$36,$F$41))</f>
        <v>-533.82179022363027</v>
      </c>
      <c r="QVN88" s="294">
        <f>(QVN$87*$B101+SUM($F$8:$F$10)-((QVN$87*$B101+SUM($F$8:$F$10))/$F$11*$F$40)-($F$27*QVN$87/$D$7)-SUM($F$14:$F$26,$F$28:$F$33,$F$35:$F$36,$F$41))</f>
        <v>-533.82179022363027</v>
      </c>
      <c r="QVO88" s="294">
        <f>(QVO$87*$B101+SUM($F$8:$F$10)-((QVO$87*$B101+SUM($F$8:$F$10))/$F$11*$F$40)-($F$27*QVO$87/$D$7)-SUM($F$14:$F$26,$F$28:$F$33,$F$35:$F$36,$F$41))</f>
        <v>-533.82179022363027</v>
      </c>
      <c r="QVP88" s="294">
        <f>(QVP$87*$B101+SUM($F$8:$F$10)-((QVP$87*$B101+SUM($F$8:$F$10))/$F$11*$F$40)-($F$27*QVP$87/$D$7)-SUM($F$14:$F$26,$F$28:$F$33,$F$35:$F$36,$F$41))</f>
        <v>-533.82179022363027</v>
      </c>
      <c r="QVQ88" s="294">
        <f>(QVQ$87*$B101+SUM($F$8:$F$10)-((QVQ$87*$B101+SUM($F$8:$F$10))/$F$11*$F$40)-($F$27*QVQ$87/$D$7)-SUM($F$14:$F$26,$F$28:$F$33,$F$35:$F$36,$F$41))</f>
        <v>-533.82179022363027</v>
      </c>
      <c r="QVR88" s="294">
        <f>(QVR$87*$B101+SUM($F$8:$F$10)-((QVR$87*$B101+SUM($F$8:$F$10))/$F$11*$F$40)-($F$27*QVR$87/$D$7)-SUM($F$14:$F$26,$F$28:$F$33,$F$35:$F$36,$F$41))</f>
        <v>-533.82179022363027</v>
      </c>
      <c r="QVS88" s="294">
        <f>(QVS$87*$B101+SUM($F$8:$F$10)-((QVS$87*$B101+SUM($F$8:$F$10))/$F$11*$F$40)-($F$27*QVS$87/$D$7)-SUM($F$14:$F$26,$F$28:$F$33,$F$35:$F$36,$F$41))</f>
        <v>-533.82179022363027</v>
      </c>
      <c r="QVT88" s="294">
        <f>(QVT$87*$B101+SUM($F$8:$F$10)-((QVT$87*$B101+SUM($F$8:$F$10))/$F$11*$F$40)-($F$27*QVT$87/$D$7)-SUM($F$14:$F$26,$F$28:$F$33,$F$35:$F$36,$F$41))</f>
        <v>-533.82179022363027</v>
      </c>
      <c r="QVU88" s="294">
        <f>(QVU$87*$B101+SUM($F$8:$F$10)-((QVU$87*$B101+SUM($F$8:$F$10))/$F$11*$F$40)-($F$27*QVU$87/$D$7)-SUM($F$14:$F$26,$F$28:$F$33,$F$35:$F$36,$F$41))</f>
        <v>-533.82179022363027</v>
      </c>
      <c r="QVV88" s="294">
        <f>(QVV$87*$B101+SUM($F$8:$F$10)-((QVV$87*$B101+SUM($F$8:$F$10))/$F$11*$F$40)-($F$27*QVV$87/$D$7)-SUM($F$14:$F$26,$F$28:$F$33,$F$35:$F$36,$F$41))</f>
        <v>-533.82179022363027</v>
      </c>
      <c r="QVW88" s="294">
        <f>(QVW$87*$B101+SUM($F$8:$F$10)-((QVW$87*$B101+SUM($F$8:$F$10))/$F$11*$F$40)-($F$27*QVW$87/$D$7)-SUM($F$14:$F$26,$F$28:$F$33,$F$35:$F$36,$F$41))</f>
        <v>-533.82179022363027</v>
      </c>
      <c r="QVX88" s="294">
        <f>(QVX$87*$B101+SUM($F$8:$F$10)-((QVX$87*$B101+SUM($F$8:$F$10))/$F$11*$F$40)-($F$27*QVX$87/$D$7)-SUM($F$14:$F$26,$F$28:$F$33,$F$35:$F$36,$F$41))</f>
        <v>-533.82179022363027</v>
      </c>
      <c r="QVY88" s="294">
        <f>(QVY$87*$B101+SUM($F$8:$F$10)-((QVY$87*$B101+SUM($F$8:$F$10))/$F$11*$F$40)-($F$27*QVY$87/$D$7)-SUM($F$14:$F$26,$F$28:$F$33,$F$35:$F$36,$F$41))</f>
        <v>-533.82179022363027</v>
      </c>
      <c r="QVZ88" s="294">
        <f>(QVZ$87*$B101+SUM($F$8:$F$10)-((QVZ$87*$B101+SUM($F$8:$F$10))/$F$11*$F$40)-($F$27*QVZ$87/$D$7)-SUM($F$14:$F$26,$F$28:$F$33,$F$35:$F$36,$F$41))</f>
        <v>-533.82179022363027</v>
      </c>
      <c r="QWA88" s="294">
        <f>(QWA$87*$B101+SUM($F$8:$F$10)-((QWA$87*$B101+SUM($F$8:$F$10))/$F$11*$F$40)-($F$27*QWA$87/$D$7)-SUM($F$14:$F$26,$F$28:$F$33,$F$35:$F$36,$F$41))</f>
        <v>-533.82179022363027</v>
      </c>
      <c r="QWB88" s="294">
        <f>(QWB$87*$B101+SUM($F$8:$F$10)-((QWB$87*$B101+SUM($F$8:$F$10))/$F$11*$F$40)-($F$27*QWB$87/$D$7)-SUM($F$14:$F$26,$F$28:$F$33,$F$35:$F$36,$F$41))</f>
        <v>-533.82179022363027</v>
      </c>
      <c r="QWC88" s="294">
        <f>(QWC$87*$B101+SUM($F$8:$F$10)-((QWC$87*$B101+SUM($F$8:$F$10))/$F$11*$F$40)-($F$27*QWC$87/$D$7)-SUM($F$14:$F$26,$F$28:$F$33,$F$35:$F$36,$F$41))</f>
        <v>-533.82179022363027</v>
      </c>
      <c r="QWD88" s="294">
        <f>(QWD$87*$B101+SUM($F$8:$F$10)-((QWD$87*$B101+SUM($F$8:$F$10))/$F$11*$F$40)-($F$27*QWD$87/$D$7)-SUM($F$14:$F$26,$F$28:$F$33,$F$35:$F$36,$F$41))</f>
        <v>-533.82179022363027</v>
      </c>
      <c r="QWE88" s="294">
        <f>(QWE$87*$B101+SUM($F$8:$F$10)-((QWE$87*$B101+SUM($F$8:$F$10))/$F$11*$F$40)-($F$27*QWE$87/$D$7)-SUM($F$14:$F$26,$F$28:$F$33,$F$35:$F$36,$F$41))</f>
        <v>-533.82179022363027</v>
      </c>
      <c r="QWF88" s="294">
        <f>(QWF$87*$B101+SUM($F$8:$F$10)-((QWF$87*$B101+SUM($F$8:$F$10))/$F$11*$F$40)-($F$27*QWF$87/$D$7)-SUM($F$14:$F$26,$F$28:$F$33,$F$35:$F$36,$F$41))</f>
        <v>-533.82179022363027</v>
      </c>
      <c r="QWG88" s="294">
        <f>(QWG$87*$B101+SUM($F$8:$F$10)-((QWG$87*$B101+SUM($F$8:$F$10))/$F$11*$F$40)-($F$27*QWG$87/$D$7)-SUM($F$14:$F$26,$F$28:$F$33,$F$35:$F$36,$F$41))</f>
        <v>-533.82179022363027</v>
      </c>
      <c r="QWH88" s="294">
        <f>(QWH$87*$B101+SUM($F$8:$F$10)-((QWH$87*$B101+SUM($F$8:$F$10))/$F$11*$F$40)-($F$27*QWH$87/$D$7)-SUM($F$14:$F$26,$F$28:$F$33,$F$35:$F$36,$F$41))</f>
        <v>-533.82179022363027</v>
      </c>
      <c r="QWI88" s="294">
        <f>(QWI$87*$B101+SUM($F$8:$F$10)-((QWI$87*$B101+SUM($F$8:$F$10))/$F$11*$F$40)-($F$27*QWI$87/$D$7)-SUM($F$14:$F$26,$F$28:$F$33,$F$35:$F$36,$F$41))</f>
        <v>-533.82179022363027</v>
      </c>
      <c r="QWJ88" s="294">
        <f>(QWJ$87*$B101+SUM($F$8:$F$10)-((QWJ$87*$B101+SUM($F$8:$F$10))/$F$11*$F$40)-($F$27*QWJ$87/$D$7)-SUM($F$14:$F$26,$F$28:$F$33,$F$35:$F$36,$F$41))</f>
        <v>-533.82179022363027</v>
      </c>
      <c r="QWK88" s="294">
        <f>(QWK$87*$B101+SUM($F$8:$F$10)-((QWK$87*$B101+SUM($F$8:$F$10))/$F$11*$F$40)-($F$27*QWK$87/$D$7)-SUM($F$14:$F$26,$F$28:$F$33,$F$35:$F$36,$F$41))</f>
        <v>-533.82179022363027</v>
      </c>
      <c r="QWL88" s="294">
        <f>(QWL$87*$B101+SUM($F$8:$F$10)-((QWL$87*$B101+SUM($F$8:$F$10))/$F$11*$F$40)-($F$27*QWL$87/$D$7)-SUM($F$14:$F$26,$F$28:$F$33,$F$35:$F$36,$F$41))</f>
        <v>-533.82179022363027</v>
      </c>
      <c r="QWM88" s="294">
        <f>(QWM$87*$B101+SUM($F$8:$F$10)-((QWM$87*$B101+SUM($F$8:$F$10))/$F$11*$F$40)-($F$27*QWM$87/$D$7)-SUM($F$14:$F$26,$F$28:$F$33,$F$35:$F$36,$F$41))</f>
        <v>-533.82179022363027</v>
      </c>
      <c r="QWN88" s="294">
        <f>(QWN$87*$B101+SUM($F$8:$F$10)-((QWN$87*$B101+SUM($F$8:$F$10))/$F$11*$F$40)-($F$27*QWN$87/$D$7)-SUM($F$14:$F$26,$F$28:$F$33,$F$35:$F$36,$F$41))</f>
        <v>-533.82179022363027</v>
      </c>
      <c r="QWO88" s="294">
        <f>(QWO$87*$B101+SUM($F$8:$F$10)-((QWO$87*$B101+SUM($F$8:$F$10))/$F$11*$F$40)-($F$27*QWO$87/$D$7)-SUM($F$14:$F$26,$F$28:$F$33,$F$35:$F$36,$F$41))</f>
        <v>-533.82179022363027</v>
      </c>
      <c r="QWP88" s="294">
        <f>(QWP$87*$B101+SUM($F$8:$F$10)-((QWP$87*$B101+SUM($F$8:$F$10))/$F$11*$F$40)-($F$27*QWP$87/$D$7)-SUM($F$14:$F$26,$F$28:$F$33,$F$35:$F$36,$F$41))</f>
        <v>-533.82179022363027</v>
      </c>
      <c r="QWQ88" s="294">
        <f>(QWQ$87*$B101+SUM($F$8:$F$10)-((QWQ$87*$B101+SUM($F$8:$F$10))/$F$11*$F$40)-($F$27*QWQ$87/$D$7)-SUM($F$14:$F$26,$F$28:$F$33,$F$35:$F$36,$F$41))</f>
        <v>-533.82179022363027</v>
      </c>
      <c r="QWR88" s="294">
        <f>(QWR$87*$B101+SUM($F$8:$F$10)-((QWR$87*$B101+SUM($F$8:$F$10))/$F$11*$F$40)-($F$27*QWR$87/$D$7)-SUM($F$14:$F$26,$F$28:$F$33,$F$35:$F$36,$F$41))</f>
        <v>-533.82179022363027</v>
      </c>
      <c r="QWS88" s="294">
        <f>(QWS$87*$B101+SUM($F$8:$F$10)-((QWS$87*$B101+SUM($F$8:$F$10))/$F$11*$F$40)-($F$27*QWS$87/$D$7)-SUM($F$14:$F$26,$F$28:$F$33,$F$35:$F$36,$F$41))</f>
        <v>-533.82179022363027</v>
      </c>
      <c r="QWT88" s="294">
        <f>(QWT$87*$B101+SUM($F$8:$F$10)-((QWT$87*$B101+SUM($F$8:$F$10))/$F$11*$F$40)-($F$27*QWT$87/$D$7)-SUM($F$14:$F$26,$F$28:$F$33,$F$35:$F$36,$F$41))</f>
        <v>-533.82179022363027</v>
      </c>
      <c r="QWU88" s="294">
        <f>(QWU$87*$B101+SUM($F$8:$F$10)-((QWU$87*$B101+SUM($F$8:$F$10))/$F$11*$F$40)-($F$27*QWU$87/$D$7)-SUM($F$14:$F$26,$F$28:$F$33,$F$35:$F$36,$F$41))</f>
        <v>-533.82179022363027</v>
      </c>
      <c r="QWV88" s="294">
        <f>(QWV$87*$B101+SUM($F$8:$F$10)-((QWV$87*$B101+SUM($F$8:$F$10))/$F$11*$F$40)-($F$27*QWV$87/$D$7)-SUM($F$14:$F$26,$F$28:$F$33,$F$35:$F$36,$F$41))</f>
        <v>-533.82179022363027</v>
      </c>
      <c r="QWW88" s="294">
        <f>(QWW$87*$B101+SUM($F$8:$F$10)-((QWW$87*$B101+SUM($F$8:$F$10))/$F$11*$F$40)-($F$27*QWW$87/$D$7)-SUM($F$14:$F$26,$F$28:$F$33,$F$35:$F$36,$F$41))</f>
        <v>-533.82179022363027</v>
      </c>
      <c r="QWX88" s="294">
        <f>(QWX$87*$B101+SUM($F$8:$F$10)-((QWX$87*$B101+SUM($F$8:$F$10))/$F$11*$F$40)-($F$27*QWX$87/$D$7)-SUM($F$14:$F$26,$F$28:$F$33,$F$35:$F$36,$F$41))</f>
        <v>-533.82179022363027</v>
      </c>
      <c r="QWY88" s="294">
        <f>(QWY$87*$B101+SUM($F$8:$F$10)-((QWY$87*$B101+SUM($F$8:$F$10))/$F$11*$F$40)-($F$27*QWY$87/$D$7)-SUM($F$14:$F$26,$F$28:$F$33,$F$35:$F$36,$F$41))</f>
        <v>-533.82179022363027</v>
      </c>
      <c r="QWZ88" s="294">
        <f>(QWZ$87*$B101+SUM($F$8:$F$10)-((QWZ$87*$B101+SUM($F$8:$F$10))/$F$11*$F$40)-($F$27*QWZ$87/$D$7)-SUM($F$14:$F$26,$F$28:$F$33,$F$35:$F$36,$F$41))</f>
        <v>-533.82179022363027</v>
      </c>
      <c r="QXA88" s="294">
        <f>(QXA$87*$B101+SUM($F$8:$F$10)-((QXA$87*$B101+SUM($F$8:$F$10))/$F$11*$F$40)-($F$27*QXA$87/$D$7)-SUM($F$14:$F$26,$F$28:$F$33,$F$35:$F$36,$F$41))</f>
        <v>-533.82179022363027</v>
      </c>
      <c r="QXB88" s="294">
        <f>(QXB$87*$B101+SUM($F$8:$F$10)-((QXB$87*$B101+SUM($F$8:$F$10))/$F$11*$F$40)-($F$27*QXB$87/$D$7)-SUM($F$14:$F$26,$F$28:$F$33,$F$35:$F$36,$F$41))</f>
        <v>-533.82179022363027</v>
      </c>
      <c r="QXC88" s="294">
        <f>(QXC$87*$B101+SUM($F$8:$F$10)-((QXC$87*$B101+SUM($F$8:$F$10))/$F$11*$F$40)-($F$27*QXC$87/$D$7)-SUM($F$14:$F$26,$F$28:$F$33,$F$35:$F$36,$F$41))</f>
        <v>-533.82179022363027</v>
      </c>
      <c r="QXD88" s="294">
        <f>(QXD$87*$B101+SUM($F$8:$F$10)-((QXD$87*$B101+SUM($F$8:$F$10))/$F$11*$F$40)-($F$27*QXD$87/$D$7)-SUM($F$14:$F$26,$F$28:$F$33,$F$35:$F$36,$F$41))</f>
        <v>-533.82179022363027</v>
      </c>
      <c r="QXE88" s="294">
        <f>(QXE$87*$B101+SUM($F$8:$F$10)-((QXE$87*$B101+SUM($F$8:$F$10))/$F$11*$F$40)-($F$27*QXE$87/$D$7)-SUM($F$14:$F$26,$F$28:$F$33,$F$35:$F$36,$F$41))</f>
        <v>-533.82179022363027</v>
      </c>
      <c r="QXF88" s="294">
        <f>(QXF$87*$B101+SUM($F$8:$F$10)-((QXF$87*$B101+SUM($F$8:$F$10))/$F$11*$F$40)-($F$27*QXF$87/$D$7)-SUM($F$14:$F$26,$F$28:$F$33,$F$35:$F$36,$F$41))</f>
        <v>-533.82179022363027</v>
      </c>
      <c r="QXG88" s="294">
        <f>(QXG$87*$B101+SUM($F$8:$F$10)-((QXG$87*$B101+SUM($F$8:$F$10))/$F$11*$F$40)-($F$27*QXG$87/$D$7)-SUM($F$14:$F$26,$F$28:$F$33,$F$35:$F$36,$F$41))</f>
        <v>-533.82179022363027</v>
      </c>
      <c r="QXH88" s="294">
        <f>(QXH$87*$B101+SUM($F$8:$F$10)-((QXH$87*$B101+SUM($F$8:$F$10))/$F$11*$F$40)-($F$27*QXH$87/$D$7)-SUM($F$14:$F$26,$F$28:$F$33,$F$35:$F$36,$F$41))</f>
        <v>-533.82179022363027</v>
      </c>
      <c r="QXI88" s="294">
        <f>(QXI$87*$B101+SUM($F$8:$F$10)-((QXI$87*$B101+SUM($F$8:$F$10))/$F$11*$F$40)-($F$27*QXI$87/$D$7)-SUM($F$14:$F$26,$F$28:$F$33,$F$35:$F$36,$F$41))</f>
        <v>-533.82179022363027</v>
      </c>
      <c r="QXJ88" s="294">
        <f>(QXJ$87*$B101+SUM($F$8:$F$10)-((QXJ$87*$B101+SUM($F$8:$F$10))/$F$11*$F$40)-($F$27*QXJ$87/$D$7)-SUM($F$14:$F$26,$F$28:$F$33,$F$35:$F$36,$F$41))</f>
        <v>-533.82179022363027</v>
      </c>
      <c r="QXK88" s="294">
        <f>(QXK$87*$B101+SUM($F$8:$F$10)-((QXK$87*$B101+SUM($F$8:$F$10))/$F$11*$F$40)-($F$27*QXK$87/$D$7)-SUM($F$14:$F$26,$F$28:$F$33,$F$35:$F$36,$F$41))</f>
        <v>-533.82179022363027</v>
      </c>
      <c r="QXL88" s="294">
        <f>(QXL$87*$B101+SUM($F$8:$F$10)-((QXL$87*$B101+SUM($F$8:$F$10))/$F$11*$F$40)-($F$27*QXL$87/$D$7)-SUM($F$14:$F$26,$F$28:$F$33,$F$35:$F$36,$F$41))</f>
        <v>-533.82179022363027</v>
      </c>
      <c r="QXM88" s="294">
        <f>(QXM$87*$B101+SUM($F$8:$F$10)-((QXM$87*$B101+SUM($F$8:$F$10))/$F$11*$F$40)-($F$27*QXM$87/$D$7)-SUM($F$14:$F$26,$F$28:$F$33,$F$35:$F$36,$F$41))</f>
        <v>-533.82179022363027</v>
      </c>
      <c r="QXN88" s="294">
        <f>(QXN$87*$B101+SUM($F$8:$F$10)-((QXN$87*$B101+SUM($F$8:$F$10))/$F$11*$F$40)-($F$27*QXN$87/$D$7)-SUM($F$14:$F$26,$F$28:$F$33,$F$35:$F$36,$F$41))</f>
        <v>-533.82179022363027</v>
      </c>
      <c r="QXO88" s="294">
        <f>(QXO$87*$B101+SUM($F$8:$F$10)-((QXO$87*$B101+SUM($F$8:$F$10))/$F$11*$F$40)-($F$27*QXO$87/$D$7)-SUM($F$14:$F$26,$F$28:$F$33,$F$35:$F$36,$F$41))</f>
        <v>-533.82179022363027</v>
      </c>
      <c r="QXP88" s="294">
        <f>(QXP$87*$B101+SUM($F$8:$F$10)-((QXP$87*$B101+SUM($F$8:$F$10))/$F$11*$F$40)-($F$27*QXP$87/$D$7)-SUM($F$14:$F$26,$F$28:$F$33,$F$35:$F$36,$F$41))</f>
        <v>-533.82179022363027</v>
      </c>
      <c r="QXQ88" s="294">
        <f>(QXQ$87*$B101+SUM($F$8:$F$10)-((QXQ$87*$B101+SUM($F$8:$F$10))/$F$11*$F$40)-($F$27*QXQ$87/$D$7)-SUM($F$14:$F$26,$F$28:$F$33,$F$35:$F$36,$F$41))</f>
        <v>-533.82179022363027</v>
      </c>
      <c r="QXR88" s="294">
        <f>(QXR$87*$B101+SUM($F$8:$F$10)-((QXR$87*$B101+SUM($F$8:$F$10))/$F$11*$F$40)-($F$27*QXR$87/$D$7)-SUM($F$14:$F$26,$F$28:$F$33,$F$35:$F$36,$F$41))</f>
        <v>-533.82179022363027</v>
      </c>
      <c r="QXS88" s="294">
        <f>(QXS$87*$B101+SUM($F$8:$F$10)-((QXS$87*$B101+SUM($F$8:$F$10))/$F$11*$F$40)-($F$27*QXS$87/$D$7)-SUM($F$14:$F$26,$F$28:$F$33,$F$35:$F$36,$F$41))</f>
        <v>-533.82179022363027</v>
      </c>
      <c r="QXT88" s="294">
        <f>(QXT$87*$B101+SUM($F$8:$F$10)-((QXT$87*$B101+SUM($F$8:$F$10))/$F$11*$F$40)-($F$27*QXT$87/$D$7)-SUM($F$14:$F$26,$F$28:$F$33,$F$35:$F$36,$F$41))</f>
        <v>-533.82179022363027</v>
      </c>
      <c r="QXU88" s="294">
        <f>(QXU$87*$B101+SUM($F$8:$F$10)-((QXU$87*$B101+SUM($F$8:$F$10))/$F$11*$F$40)-($F$27*QXU$87/$D$7)-SUM($F$14:$F$26,$F$28:$F$33,$F$35:$F$36,$F$41))</f>
        <v>-533.82179022363027</v>
      </c>
      <c r="QXV88" s="294">
        <f>(QXV$87*$B101+SUM($F$8:$F$10)-((QXV$87*$B101+SUM($F$8:$F$10))/$F$11*$F$40)-($F$27*QXV$87/$D$7)-SUM($F$14:$F$26,$F$28:$F$33,$F$35:$F$36,$F$41))</f>
        <v>-533.82179022363027</v>
      </c>
      <c r="QXW88" s="294">
        <f>(QXW$87*$B101+SUM($F$8:$F$10)-((QXW$87*$B101+SUM($F$8:$F$10))/$F$11*$F$40)-($F$27*QXW$87/$D$7)-SUM($F$14:$F$26,$F$28:$F$33,$F$35:$F$36,$F$41))</f>
        <v>-533.82179022363027</v>
      </c>
      <c r="QXX88" s="294">
        <f>(QXX$87*$B101+SUM($F$8:$F$10)-((QXX$87*$B101+SUM($F$8:$F$10))/$F$11*$F$40)-($F$27*QXX$87/$D$7)-SUM($F$14:$F$26,$F$28:$F$33,$F$35:$F$36,$F$41))</f>
        <v>-533.82179022363027</v>
      </c>
      <c r="QXY88" s="294">
        <f>(QXY$87*$B101+SUM($F$8:$F$10)-((QXY$87*$B101+SUM($F$8:$F$10))/$F$11*$F$40)-($F$27*QXY$87/$D$7)-SUM($F$14:$F$26,$F$28:$F$33,$F$35:$F$36,$F$41))</f>
        <v>-533.82179022363027</v>
      </c>
      <c r="QXZ88" s="294">
        <f>(QXZ$87*$B101+SUM($F$8:$F$10)-((QXZ$87*$B101+SUM($F$8:$F$10))/$F$11*$F$40)-($F$27*QXZ$87/$D$7)-SUM($F$14:$F$26,$F$28:$F$33,$F$35:$F$36,$F$41))</f>
        <v>-533.82179022363027</v>
      </c>
      <c r="QYA88" s="294">
        <f>(QYA$87*$B101+SUM($F$8:$F$10)-((QYA$87*$B101+SUM($F$8:$F$10))/$F$11*$F$40)-($F$27*QYA$87/$D$7)-SUM($F$14:$F$26,$F$28:$F$33,$F$35:$F$36,$F$41))</f>
        <v>-533.82179022363027</v>
      </c>
      <c r="QYB88" s="294">
        <f>(QYB$87*$B101+SUM($F$8:$F$10)-((QYB$87*$B101+SUM($F$8:$F$10))/$F$11*$F$40)-($F$27*QYB$87/$D$7)-SUM($F$14:$F$26,$F$28:$F$33,$F$35:$F$36,$F$41))</f>
        <v>-533.82179022363027</v>
      </c>
      <c r="QYC88" s="294">
        <f>(QYC$87*$B101+SUM($F$8:$F$10)-((QYC$87*$B101+SUM($F$8:$F$10))/$F$11*$F$40)-($F$27*QYC$87/$D$7)-SUM($F$14:$F$26,$F$28:$F$33,$F$35:$F$36,$F$41))</f>
        <v>-533.82179022363027</v>
      </c>
      <c r="QYD88" s="294">
        <f>(QYD$87*$B101+SUM($F$8:$F$10)-((QYD$87*$B101+SUM($F$8:$F$10))/$F$11*$F$40)-($F$27*QYD$87/$D$7)-SUM($F$14:$F$26,$F$28:$F$33,$F$35:$F$36,$F$41))</f>
        <v>-533.82179022363027</v>
      </c>
      <c r="QYE88" s="294">
        <f>(QYE$87*$B101+SUM($F$8:$F$10)-((QYE$87*$B101+SUM($F$8:$F$10))/$F$11*$F$40)-($F$27*QYE$87/$D$7)-SUM($F$14:$F$26,$F$28:$F$33,$F$35:$F$36,$F$41))</f>
        <v>-533.82179022363027</v>
      </c>
      <c r="QYF88" s="294">
        <f>(QYF$87*$B101+SUM($F$8:$F$10)-((QYF$87*$B101+SUM($F$8:$F$10))/$F$11*$F$40)-($F$27*QYF$87/$D$7)-SUM($F$14:$F$26,$F$28:$F$33,$F$35:$F$36,$F$41))</f>
        <v>-533.82179022363027</v>
      </c>
      <c r="QYG88" s="294">
        <f>(QYG$87*$B101+SUM($F$8:$F$10)-((QYG$87*$B101+SUM($F$8:$F$10))/$F$11*$F$40)-($F$27*QYG$87/$D$7)-SUM($F$14:$F$26,$F$28:$F$33,$F$35:$F$36,$F$41))</f>
        <v>-533.82179022363027</v>
      </c>
      <c r="QYH88" s="294">
        <f>(QYH$87*$B101+SUM($F$8:$F$10)-((QYH$87*$B101+SUM($F$8:$F$10))/$F$11*$F$40)-($F$27*QYH$87/$D$7)-SUM($F$14:$F$26,$F$28:$F$33,$F$35:$F$36,$F$41))</f>
        <v>-533.82179022363027</v>
      </c>
      <c r="QYI88" s="294">
        <f>(QYI$87*$B101+SUM($F$8:$F$10)-((QYI$87*$B101+SUM($F$8:$F$10))/$F$11*$F$40)-($F$27*QYI$87/$D$7)-SUM($F$14:$F$26,$F$28:$F$33,$F$35:$F$36,$F$41))</f>
        <v>-533.82179022363027</v>
      </c>
      <c r="QYJ88" s="294">
        <f>(QYJ$87*$B101+SUM($F$8:$F$10)-((QYJ$87*$B101+SUM($F$8:$F$10))/$F$11*$F$40)-($F$27*QYJ$87/$D$7)-SUM($F$14:$F$26,$F$28:$F$33,$F$35:$F$36,$F$41))</f>
        <v>-533.82179022363027</v>
      </c>
      <c r="QYK88" s="294">
        <f>(QYK$87*$B101+SUM($F$8:$F$10)-((QYK$87*$B101+SUM($F$8:$F$10))/$F$11*$F$40)-($F$27*QYK$87/$D$7)-SUM($F$14:$F$26,$F$28:$F$33,$F$35:$F$36,$F$41))</f>
        <v>-533.82179022363027</v>
      </c>
      <c r="QYL88" s="294">
        <f>(QYL$87*$B101+SUM($F$8:$F$10)-((QYL$87*$B101+SUM($F$8:$F$10))/$F$11*$F$40)-($F$27*QYL$87/$D$7)-SUM($F$14:$F$26,$F$28:$F$33,$F$35:$F$36,$F$41))</f>
        <v>-533.82179022363027</v>
      </c>
      <c r="QYM88" s="294">
        <f>(QYM$87*$B101+SUM($F$8:$F$10)-((QYM$87*$B101+SUM($F$8:$F$10))/$F$11*$F$40)-($F$27*QYM$87/$D$7)-SUM($F$14:$F$26,$F$28:$F$33,$F$35:$F$36,$F$41))</f>
        <v>-533.82179022363027</v>
      </c>
      <c r="QYN88" s="294">
        <f>(QYN$87*$B101+SUM($F$8:$F$10)-((QYN$87*$B101+SUM($F$8:$F$10))/$F$11*$F$40)-($F$27*QYN$87/$D$7)-SUM($F$14:$F$26,$F$28:$F$33,$F$35:$F$36,$F$41))</f>
        <v>-533.82179022363027</v>
      </c>
      <c r="QYO88" s="294">
        <f>(QYO$87*$B101+SUM($F$8:$F$10)-((QYO$87*$B101+SUM($F$8:$F$10))/$F$11*$F$40)-($F$27*QYO$87/$D$7)-SUM($F$14:$F$26,$F$28:$F$33,$F$35:$F$36,$F$41))</f>
        <v>-533.82179022363027</v>
      </c>
      <c r="QYP88" s="294">
        <f>(QYP$87*$B101+SUM($F$8:$F$10)-((QYP$87*$B101+SUM($F$8:$F$10))/$F$11*$F$40)-($F$27*QYP$87/$D$7)-SUM($F$14:$F$26,$F$28:$F$33,$F$35:$F$36,$F$41))</f>
        <v>-533.82179022363027</v>
      </c>
      <c r="QYQ88" s="294">
        <f>(QYQ$87*$B101+SUM($F$8:$F$10)-((QYQ$87*$B101+SUM($F$8:$F$10))/$F$11*$F$40)-($F$27*QYQ$87/$D$7)-SUM($F$14:$F$26,$F$28:$F$33,$F$35:$F$36,$F$41))</f>
        <v>-533.82179022363027</v>
      </c>
      <c r="QYR88" s="294">
        <f>(QYR$87*$B101+SUM($F$8:$F$10)-((QYR$87*$B101+SUM($F$8:$F$10))/$F$11*$F$40)-($F$27*QYR$87/$D$7)-SUM($F$14:$F$26,$F$28:$F$33,$F$35:$F$36,$F$41))</f>
        <v>-533.82179022363027</v>
      </c>
      <c r="QYS88" s="294">
        <f>(QYS$87*$B101+SUM($F$8:$F$10)-((QYS$87*$B101+SUM($F$8:$F$10))/$F$11*$F$40)-($F$27*QYS$87/$D$7)-SUM($F$14:$F$26,$F$28:$F$33,$F$35:$F$36,$F$41))</f>
        <v>-533.82179022363027</v>
      </c>
      <c r="QYT88" s="294">
        <f>(QYT$87*$B101+SUM($F$8:$F$10)-((QYT$87*$B101+SUM($F$8:$F$10))/$F$11*$F$40)-($F$27*QYT$87/$D$7)-SUM($F$14:$F$26,$F$28:$F$33,$F$35:$F$36,$F$41))</f>
        <v>-533.82179022363027</v>
      </c>
      <c r="QYU88" s="294">
        <f>(QYU$87*$B101+SUM($F$8:$F$10)-((QYU$87*$B101+SUM($F$8:$F$10))/$F$11*$F$40)-($F$27*QYU$87/$D$7)-SUM($F$14:$F$26,$F$28:$F$33,$F$35:$F$36,$F$41))</f>
        <v>-533.82179022363027</v>
      </c>
      <c r="QYV88" s="294">
        <f>(QYV$87*$B101+SUM($F$8:$F$10)-((QYV$87*$B101+SUM($F$8:$F$10))/$F$11*$F$40)-($F$27*QYV$87/$D$7)-SUM($F$14:$F$26,$F$28:$F$33,$F$35:$F$36,$F$41))</f>
        <v>-533.82179022363027</v>
      </c>
      <c r="QYW88" s="294">
        <f>(QYW$87*$B101+SUM($F$8:$F$10)-((QYW$87*$B101+SUM($F$8:$F$10))/$F$11*$F$40)-($F$27*QYW$87/$D$7)-SUM($F$14:$F$26,$F$28:$F$33,$F$35:$F$36,$F$41))</f>
        <v>-533.82179022363027</v>
      </c>
      <c r="QYX88" s="294">
        <f>(QYX$87*$B101+SUM($F$8:$F$10)-((QYX$87*$B101+SUM($F$8:$F$10))/$F$11*$F$40)-($F$27*QYX$87/$D$7)-SUM($F$14:$F$26,$F$28:$F$33,$F$35:$F$36,$F$41))</f>
        <v>-533.82179022363027</v>
      </c>
      <c r="QYY88" s="294">
        <f>(QYY$87*$B101+SUM($F$8:$F$10)-((QYY$87*$B101+SUM($F$8:$F$10))/$F$11*$F$40)-($F$27*QYY$87/$D$7)-SUM($F$14:$F$26,$F$28:$F$33,$F$35:$F$36,$F$41))</f>
        <v>-533.82179022363027</v>
      </c>
      <c r="QYZ88" s="294">
        <f>(QYZ$87*$B101+SUM($F$8:$F$10)-((QYZ$87*$B101+SUM($F$8:$F$10))/$F$11*$F$40)-($F$27*QYZ$87/$D$7)-SUM($F$14:$F$26,$F$28:$F$33,$F$35:$F$36,$F$41))</f>
        <v>-533.82179022363027</v>
      </c>
      <c r="QZA88" s="294">
        <f>(QZA$87*$B101+SUM($F$8:$F$10)-((QZA$87*$B101+SUM($F$8:$F$10))/$F$11*$F$40)-($F$27*QZA$87/$D$7)-SUM($F$14:$F$26,$F$28:$F$33,$F$35:$F$36,$F$41))</f>
        <v>-533.82179022363027</v>
      </c>
      <c r="QZB88" s="294">
        <f>(QZB$87*$B101+SUM($F$8:$F$10)-((QZB$87*$B101+SUM($F$8:$F$10))/$F$11*$F$40)-($F$27*QZB$87/$D$7)-SUM($F$14:$F$26,$F$28:$F$33,$F$35:$F$36,$F$41))</f>
        <v>-533.82179022363027</v>
      </c>
      <c r="QZC88" s="294">
        <f>(QZC$87*$B101+SUM($F$8:$F$10)-((QZC$87*$B101+SUM($F$8:$F$10))/$F$11*$F$40)-($F$27*QZC$87/$D$7)-SUM($F$14:$F$26,$F$28:$F$33,$F$35:$F$36,$F$41))</f>
        <v>-533.82179022363027</v>
      </c>
      <c r="QZD88" s="294">
        <f>(QZD$87*$B101+SUM($F$8:$F$10)-((QZD$87*$B101+SUM($F$8:$F$10))/$F$11*$F$40)-($F$27*QZD$87/$D$7)-SUM($F$14:$F$26,$F$28:$F$33,$F$35:$F$36,$F$41))</f>
        <v>-533.82179022363027</v>
      </c>
      <c r="QZE88" s="294">
        <f>(QZE$87*$B101+SUM($F$8:$F$10)-((QZE$87*$B101+SUM($F$8:$F$10))/$F$11*$F$40)-($F$27*QZE$87/$D$7)-SUM($F$14:$F$26,$F$28:$F$33,$F$35:$F$36,$F$41))</f>
        <v>-533.82179022363027</v>
      </c>
      <c r="QZF88" s="294">
        <f>(QZF$87*$B101+SUM($F$8:$F$10)-((QZF$87*$B101+SUM($F$8:$F$10))/$F$11*$F$40)-($F$27*QZF$87/$D$7)-SUM($F$14:$F$26,$F$28:$F$33,$F$35:$F$36,$F$41))</f>
        <v>-533.82179022363027</v>
      </c>
      <c r="QZG88" s="294">
        <f>(QZG$87*$B101+SUM($F$8:$F$10)-((QZG$87*$B101+SUM($F$8:$F$10))/$F$11*$F$40)-($F$27*QZG$87/$D$7)-SUM($F$14:$F$26,$F$28:$F$33,$F$35:$F$36,$F$41))</f>
        <v>-533.82179022363027</v>
      </c>
      <c r="QZH88" s="294">
        <f>(QZH$87*$B101+SUM($F$8:$F$10)-((QZH$87*$B101+SUM($F$8:$F$10))/$F$11*$F$40)-($F$27*QZH$87/$D$7)-SUM($F$14:$F$26,$F$28:$F$33,$F$35:$F$36,$F$41))</f>
        <v>-533.82179022363027</v>
      </c>
      <c r="QZI88" s="294">
        <f>(QZI$87*$B101+SUM($F$8:$F$10)-((QZI$87*$B101+SUM($F$8:$F$10))/$F$11*$F$40)-($F$27*QZI$87/$D$7)-SUM($F$14:$F$26,$F$28:$F$33,$F$35:$F$36,$F$41))</f>
        <v>-533.82179022363027</v>
      </c>
      <c r="QZJ88" s="294">
        <f>(QZJ$87*$B101+SUM($F$8:$F$10)-((QZJ$87*$B101+SUM($F$8:$F$10))/$F$11*$F$40)-($F$27*QZJ$87/$D$7)-SUM($F$14:$F$26,$F$28:$F$33,$F$35:$F$36,$F$41))</f>
        <v>-533.82179022363027</v>
      </c>
      <c r="QZK88" s="294">
        <f>(QZK$87*$B101+SUM($F$8:$F$10)-((QZK$87*$B101+SUM($F$8:$F$10))/$F$11*$F$40)-($F$27*QZK$87/$D$7)-SUM($F$14:$F$26,$F$28:$F$33,$F$35:$F$36,$F$41))</f>
        <v>-533.82179022363027</v>
      </c>
      <c r="QZL88" s="294">
        <f>(QZL$87*$B101+SUM($F$8:$F$10)-((QZL$87*$B101+SUM($F$8:$F$10))/$F$11*$F$40)-($F$27*QZL$87/$D$7)-SUM($F$14:$F$26,$F$28:$F$33,$F$35:$F$36,$F$41))</f>
        <v>-533.82179022363027</v>
      </c>
      <c r="QZM88" s="294">
        <f>(QZM$87*$B101+SUM($F$8:$F$10)-((QZM$87*$B101+SUM($F$8:$F$10))/$F$11*$F$40)-($F$27*QZM$87/$D$7)-SUM($F$14:$F$26,$F$28:$F$33,$F$35:$F$36,$F$41))</f>
        <v>-533.82179022363027</v>
      </c>
      <c r="QZN88" s="294">
        <f>(QZN$87*$B101+SUM($F$8:$F$10)-((QZN$87*$B101+SUM($F$8:$F$10))/$F$11*$F$40)-($F$27*QZN$87/$D$7)-SUM($F$14:$F$26,$F$28:$F$33,$F$35:$F$36,$F$41))</f>
        <v>-533.82179022363027</v>
      </c>
      <c r="QZO88" s="294">
        <f>(QZO$87*$B101+SUM($F$8:$F$10)-((QZO$87*$B101+SUM($F$8:$F$10))/$F$11*$F$40)-($F$27*QZO$87/$D$7)-SUM($F$14:$F$26,$F$28:$F$33,$F$35:$F$36,$F$41))</f>
        <v>-533.82179022363027</v>
      </c>
      <c r="QZP88" s="294">
        <f>(QZP$87*$B101+SUM($F$8:$F$10)-((QZP$87*$B101+SUM($F$8:$F$10))/$F$11*$F$40)-($F$27*QZP$87/$D$7)-SUM($F$14:$F$26,$F$28:$F$33,$F$35:$F$36,$F$41))</f>
        <v>-533.82179022363027</v>
      </c>
      <c r="QZQ88" s="294">
        <f>(QZQ$87*$B101+SUM($F$8:$F$10)-((QZQ$87*$B101+SUM($F$8:$F$10))/$F$11*$F$40)-($F$27*QZQ$87/$D$7)-SUM($F$14:$F$26,$F$28:$F$33,$F$35:$F$36,$F$41))</f>
        <v>-533.82179022363027</v>
      </c>
      <c r="QZR88" s="294">
        <f>(QZR$87*$B101+SUM($F$8:$F$10)-((QZR$87*$B101+SUM($F$8:$F$10))/$F$11*$F$40)-($F$27*QZR$87/$D$7)-SUM($F$14:$F$26,$F$28:$F$33,$F$35:$F$36,$F$41))</f>
        <v>-533.82179022363027</v>
      </c>
      <c r="QZS88" s="294">
        <f>(QZS$87*$B101+SUM($F$8:$F$10)-((QZS$87*$B101+SUM($F$8:$F$10))/$F$11*$F$40)-($F$27*QZS$87/$D$7)-SUM($F$14:$F$26,$F$28:$F$33,$F$35:$F$36,$F$41))</f>
        <v>-533.82179022363027</v>
      </c>
      <c r="QZT88" s="294">
        <f>(QZT$87*$B101+SUM($F$8:$F$10)-((QZT$87*$B101+SUM($F$8:$F$10))/$F$11*$F$40)-($F$27*QZT$87/$D$7)-SUM($F$14:$F$26,$F$28:$F$33,$F$35:$F$36,$F$41))</f>
        <v>-533.82179022363027</v>
      </c>
      <c r="QZU88" s="294">
        <f>(QZU$87*$B101+SUM($F$8:$F$10)-((QZU$87*$B101+SUM($F$8:$F$10))/$F$11*$F$40)-($F$27*QZU$87/$D$7)-SUM($F$14:$F$26,$F$28:$F$33,$F$35:$F$36,$F$41))</f>
        <v>-533.82179022363027</v>
      </c>
      <c r="QZV88" s="294">
        <f>(QZV$87*$B101+SUM($F$8:$F$10)-((QZV$87*$B101+SUM($F$8:$F$10))/$F$11*$F$40)-($F$27*QZV$87/$D$7)-SUM($F$14:$F$26,$F$28:$F$33,$F$35:$F$36,$F$41))</f>
        <v>-533.82179022363027</v>
      </c>
      <c r="QZW88" s="294">
        <f>(QZW$87*$B101+SUM($F$8:$F$10)-((QZW$87*$B101+SUM($F$8:$F$10))/$F$11*$F$40)-($F$27*QZW$87/$D$7)-SUM($F$14:$F$26,$F$28:$F$33,$F$35:$F$36,$F$41))</f>
        <v>-533.82179022363027</v>
      </c>
      <c r="QZX88" s="294">
        <f>(QZX$87*$B101+SUM($F$8:$F$10)-((QZX$87*$B101+SUM($F$8:$F$10))/$F$11*$F$40)-($F$27*QZX$87/$D$7)-SUM($F$14:$F$26,$F$28:$F$33,$F$35:$F$36,$F$41))</f>
        <v>-533.82179022363027</v>
      </c>
      <c r="QZY88" s="294">
        <f>(QZY$87*$B101+SUM($F$8:$F$10)-((QZY$87*$B101+SUM($F$8:$F$10))/$F$11*$F$40)-($F$27*QZY$87/$D$7)-SUM($F$14:$F$26,$F$28:$F$33,$F$35:$F$36,$F$41))</f>
        <v>-533.82179022363027</v>
      </c>
      <c r="QZZ88" s="294">
        <f>(QZZ$87*$B101+SUM($F$8:$F$10)-((QZZ$87*$B101+SUM($F$8:$F$10))/$F$11*$F$40)-($F$27*QZZ$87/$D$7)-SUM($F$14:$F$26,$F$28:$F$33,$F$35:$F$36,$F$41))</f>
        <v>-533.82179022363027</v>
      </c>
      <c r="RAA88" s="294">
        <f>(RAA$87*$B101+SUM($F$8:$F$10)-((RAA$87*$B101+SUM($F$8:$F$10))/$F$11*$F$40)-($F$27*RAA$87/$D$7)-SUM($F$14:$F$26,$F$28:$F$33,$F$35:$F$36,$F$41))</f>
        <v>-533.82179022363027</v>
      </c>
      <c r="RAB88" s="294">
        <f>(RAB$87*$B101+SUM($F$8:$F$10)-((RAB$87*$B101+SUM($F$8:$F$10))/$F$11*$F$40)-($F$27*RAB$87/$D$7)-SUM($F$14:$F$26,$F$28:$F$33,$F$35:$F$36,$F$41))</f>
        <v>-533.82179022363027</v>
      </c>
      <c r="RAC88" s="294">
        <f>(RAC$87*$B101+SUM($F$8:$F$10)-((RAC$87*$B101+SUM($F$8:$F$10))/$F$11*$F$40)-($F$27*RAC$87/$D$7)-SUM($F$14:$F$26,$F$28:$F$33,$F$35:$F$36,$F$41))</f>
        <v>-533.82179022363027</v>
      </c>
      <c r="RAD88" s="294">
        <f>(RAD$87*$B101+SUM($F$8:$F$10)-((RAD$87*$B101+SUM($F$8:$F$10))/$F$11*$F$40)-($F$27*RAD$87/$D$7)-SUM($F$14:$F$26,$F$28:$F$33,$F$35:$F$36,$F$41))</f>
        <v>-533.82179022363027</v>
      </c>
      <c r="RAE88" s="294">
        <f>(RAE$87*$B101+SUM($F$8:$F$10)-((RAE$87*$B101+SUM($F$8:$F$10))/$F$11*$F$40)-($F$27*RAE$87/$D$7)-SUM($F$14:$F$26,$F$28:$F$33,$F$35:$F$36,$F$41))</f>
        <v>-533.82179022363027</v>
      </c>
      <c r="RAF88" s="294">
        <f>(RAF$87*$B101+SUM($F$8:$F$10)-((RAF$87*$B101+SUM($F$8:$F$10))/$F$11*$F$40)-($F$27*RAF$87/$D$7)-SUM($F$14:$F$26,$F$28:$F$33,$F$35:$F$36,$F$41))</f>
        <v>-533.82179022363027</v>
      </c>
      <c r="RAG88" s="294">
        <f>(RAG$87*$B101+SUM($F$8:$F$10)-((RAG$87*$B101+SUM($F$8:$F$10))/$F$11*$F$40)-($F$27*RAG$87/$D$7)-SUM($F$14:$F$26,$F$28:$F$33,$F$35:$F$36,$F$41))</f>
        <v>-533.82179022363027</v>
      </c>
      <c r="RAH88" s="294">
        <f>(RAH$87*$B101+SUM($F$8:$F$10)-((RAH$87*$B101+SUM($F$8:$F$10))/$F$11*$F$40)-($F$27*RAH$87/$D$7)-SUM($F$14:$F$26,$F$28:$F$33,$F$35:$F$36,$F$41))</f>
        <v>-533.82179022363027</v>
      </c>
      <c r="RAI88" s="294">
        <f>(RAI$87*$B101+SUM($F$8:$F$10)-((RAI$87*$B101+SUM($F$8:$F$10))/$F$11*$F$40)-($F$27*RAI$87/$D$7)-SUM($F$14:$F$26,$F$28:$F$33,$F$35:$F$36,$F$41))</f>
        <v>-533.82179022363027</v>
      </c>
      <c r="RAJ88" s="294">
        <f>(RAJ$87*$B101+SUM($F$8:$F$10)-((RAJ$87*$B101+SUM($F$8:$F$10))/$F$11*$F$40)-($F$27*RAJ$87/$D$7)-SUM($F$14:$F$26,$F$28:$F$33,$F$35:$F$36,$F$41))</f>
        <v>-533.82179022363027</v>
      </c>
      <c r="RAK88" s="294">
        <f>(RAK$87*$B101+SUM($F$8:$F$10)-((RAK$87*$B101+SUM($F$8:$F$10))/$F$11*$F$40)-($F$27*RAK$87/$D$7)-SUM($F$14:$F$26,$F$28:$F$33,$F$35:$F$36,$F$41))</f>
        <v>-533.82179022363027</v>
      </c>
      <c r="RAL88" s="294">
        <f>(RAL$87*$B101+SUM($F$8:$F$10)-((RAL$87*$B101+SUM($F$8:$F$10))/$F$11*$F$40)-($F$27*RAL$87/$D$7)-SUM($F$14:$F$26,$F$28:$F$33,$F$35:$F$36,$F$41))</f>
        <v>-533.82179022363027</v>
      </c>
      <c r="RAM88" s="294">
        <f>(RAM$87*$B101+SUM($F$8:$F$10)-((RAM$87*$B101+SUM($F$8:$F$10))/$F$11*$F$40)-($F$27*RAM$87/$D$7)-SUM($F$14:$F$26,$F$28:$F$33,$F$35:$F$36,$F$41))</f>
        <v>-533.82179022363027</v>
      </c>
      <c r="RAN88" s="294">
        <f>(RAN$87*$B101+SUM($F$8:$F$10)-((RAN$87*$B101+SUM($F$8:$F$10))/$F$11*$F$40)-($F$27*RAN$87/$D$7)-SUM($F$14:$F$26,$F$28:$F$33,$F$35:$F$36,$F$41))</f>
        <v>-533.82179022363027</v>
      </c>
      <c r="RAO88" s="294">
        <f>(RAO$87*$B101+SUM($F$8:$F$10)-((RAO$87*$B101+SUM($F$8:$F$10))/$F$11*$F$40)-($F$27*RAO$87/$D$7)-SUM($F$14:$F$26,$F$28:$F$33,$F$35:$F$36,$F$41))</f>
        <v>-533.82179022363027</v>
      </c>
      <c r="RAP88" s="294">
        <f>(RAP$87*$B101+SUM($F$8:$F$10)-((RAP$87*$B101+SUM($F$8:$F$10))/$F$11*$F$40)-($F$27*RAP$87/$D$7)-SUM($F$14:$F$26,$F$28:$F$33,$F$35:$F$36,$F$41))</f>
        <v>-533.82179022363027</v>
      </c>
      <c r="RAQ88" s="294">
        <f>(RAQ$87*$B101+SUM($F$8:$F$10)-((RAQ$87*$B101+SUM($F$8:$F$10))/$F$11*$F$40)-($F$27*RAQ$87/$D$7)-SUM($F$14:$F$26,$F$28:$F$33,$F$35:$F$36,$F$41))</f>
        <v>-533.82179022363027</v>
      </c>
      <c r="RAR88" s="294">
        <f>(RAR$87*$B101+SUM($F$8:$F$10)-((RAR$87*$B101+SUM($F$8:$F$10))/$F$11*$F$40)-($F$27*RAR$87/$D$7)-SUM($F$14:$F$26,$F$28:$F$33,$F$35:$F$36,$F$41))</f>
        <v>-533.82179022363027</v>
      </c>
      <c r="RAS88" s="294">
        <f>(RAS$87*$B101+SUM($F$8:$F$10)-((RAS$87*$B101+SUM($F$8:$F$10))/$F$11*$F$40)-($F$27*RAS$87/$D$7)-SUM($F$14:$F$26,$F$28:$F$33,$F$35:$F$36,$F$41))</f>
        <v>-533.82179022363027</v>
      </c>
      <c r="RAT88" s="294">
        <f>(RAT$87*$B101+SUM($F$8:$F$10)-((RAT$87*$B101+SUM($F$8:$F$10))/$F$11*$F$40)-($F$27*RAT$87/$D$7)-SUM($F$14:$F$26,$F$28:$F$33,$F$35:$F$36,$F$41))</f>
        <v>-533.82179022363027</v>
      </c>
      <c r="RAU88" s="294">
        <f>(RAU$87*$B101+SUM($F$8:$F$10)-((RAU$87*$B101+SUM($F$8:$F$10))/$F$11*$F$40)-($F$27*RAU$87/$D$7)-SUM($F$14:$F$26,$F$28:$F$33,$F$35:$F$36,$F$41))</f>
        <v>-533.82179022363027</v>
      </c>
      <c r="RAV88" s="294">
        <f>(RAV$87*$B101+SUM($F$8:$F$10)-((RAV$87*$B101+SUM($F$8:$F$10))/$F$11*$F$40)-($F$27*RAV$87/$D$7)-SUM($F$14:$F$26,$F$28:$F$33,$F$35:$F$36,$F$41))</f>
        <v>-533.82179022363027</v>
      </c>
      <c r="RAW88" s="294">
        <f>(RAW$87*$B101+SUM($F$8:$F$10)-((RAW$87*$B101+SUM($F$8:$F$10))/$F$11*$F$40)-($F$27*RAW$87/$D$7)-SUM($F$14:$F$26,$F$28:$F$33,$F$35:$F$36,$F$41))</f>
        <v>-533.82179022363027</v>
      </c>
      <c r="RAX88" s="294">
        <f>(RAX$87*$B101+SUM($F$8:$F$10)-((RAX$87*$B101+SUM($F$8:$F$10))/$F$11*$F$40)-($F$27*RAX$87/$D$7)-SUM($F$14:$F$26,$F$28:$F$33,$F$35:$F$36,$F$41))</f>
        <v>-533.82179022363027</v>
      </c>
      <c r="RAY88" s="294">
        <f>(RAY$87*$B101+SUM($F$8:$F$10)-((RAY$87*$B101+SUM($F$8:$F$10))/$F$11*$F$40)-($F$27*RAY$87/$D$7)-SUM($F$14:$F$26,$F$28:$F$33,$F$35:$F$36,$F$41))</f>
        <v>-533.82179022363027</v>
      </c>
      <c r="RAZ88" s="294">
        <f>(RAZ$87*$B101+SUM($F$8:$F$10)-((RAZ$87*$B101+SUM($F$8:$F$10))/$F$11*$F$40)-($F$27*RAZ$87/$D$7)-SUM($F$14:$F$26,$F$28:$F$33,$F$35:$F$36,$F$41))</f>
        <v>-533.82179022363027</v>
      </c>
      <c r="RBA88" s="294">
        <f>(RBA$87*$B101+SUM($F$8:$F$10)-((RBA$87*$B101+SUM($F$8:$F$10))/$F$11*$F$40)-($F$27*RBA$87/$D$7)-SUM($F$14:$F$26,$F$28:$F$33,$F$35:$F$36,$F$41))</f>
        <v>-533.82179022363027</v>
      </c>
      <c r="RBB88" s="294">
        <f>(RBB$87*$B101+SUM($F$8:$F$10)-((RBB$87*$B101+SUM($F$8:$F$10))/$F$11*$F$40)-($F$27*RBB$87/$D$7)-SUM($F$14:$F$26,$F$28:$F$33,$F$35:$F$36,$F$41))</f>
        <v>-533.82179022363027</v>
      </c>
      <c r="RBC88" s="294">
        <f>(RBC$87*$B101+SUM($F$8:$F$10)-((RBC$87*$B101+SUM($F$8:$F$10))/$F$11*$F$40)-($F$27*RBC$87/$D$7)-SUM($F$14:$F$26,$F$28:$F$33,$F$35:$F$36,$F$41))</f>
        <v>-533.82179022363027</v>
      </c>
      <c r="RBD88" s="294">
        <f>(RBD$87*$B101+SUM($F$8:$F$10)-((RBD$87*$B101+SUM($F$8:$F$10))/$F$11*$F$40)-($F$27*RBD$87/$D$7)-SUM($F$14:$F$26,$F$28:$F$33,$F$35:$F$36,$F$41))</f>
        <v>-533.82179022363027</v>
      </c>
      <c r="RBE88" s="294">
        <f>(RBE$87*$B101+SUM($F$8:$F$10)-((RBE$87*$B101+SUM($F$8:$F$10))/$F$11*$F$40)-($F$27*RBE$87/$D$7)-SUM($F$14:$F$26,$F$28:$F$33,$F$35:$F$36,$F$41))</f>
        <v>-533.82179022363027</v>
      </c>
      <c r="RBF88" s="294">
        <f>(RBF$87*$B101+SUM($F$8:$F$10)-((RBF$87*$B101+SUM($F$8:$F$10))/$F$11*$F$40)-($F$27*RBF$87/$D$7)-SUM($F$14:$F$26,$F$28:$F$33,$F$35:$F$36,$F$41))</f>
        <v>-533.82179022363027</v>
      </c>
      <c r="RBG88" s="294">
        <f>(RBG$87*$B101+SUM($F$8:$F$10)-((RBG$87*$B101+SUM($F$8:$F$10))/$F$11*$F$40)-($F$27*RBG$87/$D$7)-SUM($F$14:$F$26,$F$28:$F$33,$F$35:$F$36,$F$41))</f>
        <v>-533.82179022363027</v>
      </c>
      <c r="RBH88" s="294">
        <f>(RBH$87*$B101+SUM($F$8:$F$10)-((RBH$87*$B101+SUM($F$8:$F$10))/$F$11*$F$40)-($F$27*RBH$87/$D$7)-SUM($F$14:$F$26,$F$28:$F$33,$F$35:$F$36,$F$41))</f>
        <v>-533.82179022363027</v>
      </c>
      <c r="RBI88" s="294">
        <f>(RBI$87*$B101+SUM($F$8:$F$10)-((RBI$87*$B101+SUM($F$8:$F$10))/$F$11*$F$40)-($F$27*RBI$87/$D$7)-SUM($F$14:$F$26,$F$28:$F$33,$F$35:$F$36,$F$41))</f>
        <v>-533.82179022363027</v>
      </c>
      <c r="RBJ88" s="294">
        <f>(RBJ$87*$B101+SUM($F$8:$F$10)-((RBJ$87*$B101+SUM($F$8:$F$10))/$F$11*$F$40)-($F$27*RBJ$87/$D$7)-SUM($F$14:$F$26,$F$28:$F$33,$F$35:$F$36,$F$41))</f>
        <v>-533.82179022363027</v>
      </c>
      <c r="RBK88" s="294">
        <f>(RBK$87*$B101+SUM($F$8:$F$10)-((RBK$87*$B101+SUM($F$8:$F$10))/$F$11*$F$40)-($F$27*RBK$87/$D$7)-SUM($F$14:$F$26,$F$28:$F$33,$F$35:$F$36,$F$41))</f>
        <v>-533.82179022363027</v>
      </c>
      <c r="RBL88" s="294">
        <f>(RBL$87*$B101+SUM($F$8:$F$10)-((RBL$87*$B101+SUM($F$8:$F$10))/$F$11*$F$40)-($F$27*RBL$87/$D$7)-SUM($F$14:$F$26,$F$28:$F$33,$F$35:$F$36,$F$41))</f>
        <v>-533.82179022363027</v>
      </c>
      <c r="RBM88" s="294">
        <f>(RBM$87*$B101+SUM($F$8:$F$10)-((RBM$87*$B101+SUM($F$8:$F$10))/$F$11*$F$40)-($F$27*RBM$87/$D$7)-SUM($F$14:$F$26,$F$28:$F$33,$F$35:$F$36,$F$41))</f>
        <v>-533.82179022363027</v>
      </c>
      <c r="RBN88" s="294">
        <f>(RBN$87*$B101+SUM($F$8:$F$10)-((RBN$87*$B101+SUM($F$8:$F$10))/$F$11*$F$40)-($F$27*RBN$87/$D$7)-SUM($F$14:$F$26,$F$28:$F$33,$F$35:$F$36,$F$41))</f>
        <v>-533.82179022363027</v>
      </c>
      <c r="RBO88" s="294">
        <f>(RBO$87*$B101+SUM($F$8:$F$10)-((RBO$87*$B101+SUM($F$8:$F$10))/$F$11*$F$40)-($F$27*RBO$87/$D$7)-SUM($F$14:$F$26,$F$28:$F$33,$F$35:$F$36,$F$41))</f>
        <v>-533.82179022363027</v>
      </c>
      <c r="RBP88" s="294">
        <f>(RBP$87*$B101+SUM($F$8:$F$10)-((RBP$87*$B101+SUM($F$8:$F$10))/$F$11*$F$40)-($F$27*RBP$87/$D$7)-SUM($F$14:$F$26,$F$28:$F$33,$F$35:$F$36,$F$41))</f>
        <v>-533.82179022363027</v>
      </c>
      <c r="RBQ88" s="294">
        <f>(RBQ$87*$B101+SUM($F$8:$F$10)-((RBQ$87*$B101+SUM($F$8:$F$10))/$F$11*$F$40)-($F$27*RBQ$87/$D$7)-SUM($F$14:$F$26,$F$28:$F$33,$F$35:$F$36,$F$41))</f>
        <v>-533.82179022363027</v>
      </c>
      <c r="RBR88" s="294">
        <f>(RBR$87*$B101+SUM($F$8:$F$10)-((RBR$87*$B101+SUM($F$8:$F$10))/$F$11*$F$40)-($F$27*RBR$87/$D$7)-SUM($F$14:$F$26,$F$28:$F$33,$F$35:$F$36,$F$41))</f>
        <v>-533.82179022363027</v>
      </c>
      <c r="RBS88" s="294">
        <f>(RBS$87*$B101+SUM($F$8:$F$10)-((RBS$87*$B101+SUM($F$8:$F$10))/$F$11*$F$40)-($F$27*RBS$87/$D$7)-SUM($F$14:$F$26,$F$28:$F$33,$F$35:$F$36,$F$41))</f>
        <v>-533.82179022363027</v>
      </c>
      <c r="RBT88" s="294">
        <f>(RBT$87*$B101+SUM($F$8:$F$10)-((RBT$87*$B101+SUM($F$8:$F$10))/$F$11*$F$40)-($F$27*RBT$87/$D$7)-SUM($F$14:$F$26,$F$28:$F$33,$F$35:$F$36,$F$41))</f>
        <v>-533.82179022363027</v>
      </c>
      <c r="RBU88" s="294">
        <f>(RBU$87*$B101+SUM($F$8:$F$10)-((RBU$87*$B101+SUM($F$8:$F$10))/$F$11*$F$40)-($F$27*RBU$87/$D$7)-SUM($F$14:$F$26,$F$28:$F$33,$F$35:$F$36,$F$41))</f>
        <v>-533.82179022363027</v>
      </c>
      <c r="RBV88" s="294">
        <f>(RBV$87*$B101+SUM($F$8:$F$10)-((RBV$87*$B101+SUM($F$8:$F$10))/$F$11*$F$40)-($F$27*RBV$87/$D$7)-SUM($F$14:$F$26,$F$28:$F$33,$F$35:$F$36,$F$41))</f>
        <v>-533.82179022363027</v>
      </c>
      <c r="RBW88" s="294">
        <f>(RBW$87*$B101+SUM($F$8:$F$10)-((RBW$87*$B101+SUM($F$8:$F$10))/$F$11*$F$40)-($F$27*RBW$87/$D$7)-SUM($F$14:$F$26,$F$28:$F$33,$F$35:$F$36,$F$41))</f>
        <v>-533.82179022363027</v>
      </c>
      <c r="RBX88" s="294">
        <f>(RBX$87*$B101+SUM($F$8:$F$10)-((RBX$87*$B101+SUM($F$8:$F$10))/$F$11*$F$40)-($F$27*RBX$87/$D$7)-SUM($F$14:$F$26,$F$28:$F$33,$F$35:$F$36,$F$41))</f>
        <v>-533.82179022363027</v>
      </c>
      <c r="RBY88" s="294">
        <f>(RBY$87*$B101+SUM($F$8:$F$10)-((RBY$87*$B101+SUM($F$8:$F$10))/$F$11*$F$40)-($F$27*RBY$87/$D$7)-SUM($F$14:$F$26,$F$28:$F$33,$F$35:$F$36,$F$41))</f>
        <v>-533.82179022363027</v>
      </c>
      <c r="RBZ88" s="294">
        <f>(RBZ$87*$B101+SUM($F$8:$F$10)-((RBZ$87*$B101+SUM($F$8:$F$10))/$F$11*$F$40)-($F$27*RBZ$87/$D$7)-SUM($F$14:$F$26,$F$28:$F$33,$F$35:$F$36,$F$41))</f>
        <v>-533.82179022363027</v>
      </c>
      <c r="RCA88" s="294">
        <f>(RCA$87*$B101+SUM($F$8:$F$10)-((RCA$87*$B101+SUM($F$8:$F$10))/$F$11*$F$40)-($F$27*RCA$87/$D$7)-SUM($F$14:$F$26,$F$28:$F$33,$F$35:$F$36,$F$41))</f>
        <v>-533.82179022363027</v>
      </c>
      <c r="RCB88" s="294">
        <f>(RCB$87*$B101+SUM($F$8:$F$10)-((RCB$87*$B101+SUM($F$8:$F$10))/$F$11*$F$40)-($F$27*RCB$87/$D$7)-SUM($F$14:$F$26,$F$28:$F$33,$F$35:$F$36,$F$41))</f>
        <v>-533.82179022363027</v>
      </c>
      <c r="RCC88" s="294">
        <f>(RCC$87*$B101+SUM($F$8:$F$10)-((RCC$87*$B101+SUM($F$8:$F$10))/$F$11*$F$40)-($F$27*RCC$87/$D$7)-SUM($F$14:$F$26,$F$28:$F$33,$F$35:$F$36,$F$41))</f>
        <v>-533.82179022363027</v>
      </c>
      <c r="RCD88" s="294">
        <f>(RCD$87*$B101+SUM($F$8:$F$10)-((RCD$87*$B101+SUM($F$8:$F$10))/$F$11*$F$40)-($F$27*RCD$87/$D$7)-SUM($F$14:$F$26,$F$28:$F$33,$F$35:$F$36,$F$41))</f>
        <v>-533.82179022363027</v>
      </c>
      <c r="RCE88" s="294">
        <f>(RCE$87*$B101+SUM($F$8:$F$10)-((RCE$87*$B101+SUM($F$8:$F$10))/$F$11*$F$40)-($F$27*RCE$87/$D$7)-SUM($F$14:$F$26,$F$28:$F$33,$F$35:$F$36,$F$41))</f>
        <v>-533.82179022363027</v>
      </c>
      <c r="RCF88" s="294">
        <f>(RCF$87*$B101+SUM($F$8:$F$10)-((RCF$87*$B101+SUM($F$8:$F$10))/$F$11*$F$40)-($F$27*RCF$87/$D$7)-SUM($F$14:$F$26,$F$28:$F$33,$F$35:$F$36,$F$41))</f>
        <v>-533.82179022363027</v>
      </c>
      <c r="RCG88" s="294">
        <f>(RCG$87*$B101+SUM($F$8:$F$10)-((RCG$87*$B101+SUM($F$8:$F$10))/$F$11*$F$40)-($F$27*RCG$87/$D$7)-SUM($F$14:$F$26,$F$28:$F$33,$F$35:$F$36,$F$41))</f>
        <v>-533.82179022363027</v>
      </c>
      <c r="RCH88" s="294">
        <f>(RCH$87*$B101+SUM($F$8:$F$10)-((RCH$87*$B101+SUM($F$8:$F$10))/$F$11*$F$40)-($F$27*RCH$87/$D$7)-SUM($F$14:$F$26,$F$28:$F$33,$F$35:$F$36,$F$41))</f>
        <v>-533.82179022363027</v>
      </c>
      <c r="RCI88" s="294">
        <f>(RCI$87*$B101+SUM($F$8:$F$10)-((RCI$87*$B101+SUM($F$8:$F$10))/$F$11*$F$40)-($F$27*RCI$87/$D$7)-SUM($F$14:$F$26,$F$28:$F$33,$F$35:$F$36,$F$41))</f>
        <v>-533.82179022363027</v>
      </c>
      <c r="RCJ88" s="294">
        <f>(RCJ$87*$B101+SUM($F$8:$F$10)-((RCJ$87*$B101+SUM($F$8:$F$10))/$F$11*$F$40)-($F$27*RCJ$87/$D$7)-SUM($F$14:$F$26,$F$28:$F$33,$F$35:$F$36,$F$41))</f>
        <v>-533.82179022363027</v>
      </c>
      <c r="RCK88" s="294">
        <f>(RCK$87*$B101+SUM($F$8:$F$10)-((RCK$87*$B101+SUM($F$8:$F$10))/$F$11*$F$40)-($F$27*RCK$87/$D$7)-SUM($F$14:$F$26,$F$28:$F$33,$F$35:$F$36,$F$41))</f>
        <v>-533.82179022363027</v>
      </c>
      <c r="RCL88" s="294">
        <f>(RCL$87*$B101+SUM($F$8:$F$10)-((RCL$87*$B101+SUM($F$8:$F$10))/$F$11*$F$40)-($F$27*RCL$87/$D$7)-SUM($F$14:$F$26,$F$28:$F$33,$F$35:$F$36,$F$41))</f>
        <v>-533.82179022363027</v>
      </c>
      <c r="RCM88" s="294">
        <f>(RCM$87*$B101+SUM($F$8:$F$10)-((RCM$87*$B101+SUM($F$8:$F$10))/$F$11*$F$40)-($F$27*RCM$87/$D$7)-SUM($F$14:$F$26,$F$28:$F$33,$F$35:$F$36,$F$41))</f>
        <v>-533.82179022363027</v>
      </c>
      <c r="RCN88" s="294">
        <f>(RCN$87*$B101+SUM($F$8:$F$10)-((RCN$87*$B101+SUM($F$8:$F$10))/$F$11*$F$40)-($F$27*RCN$87/$D$7)-SUM($F$14:$F$26,$F$28:$F$33,$F$35:$F$36,$F$41))</f>
        <v>-533.82179022363027</v>
      </c>
      <c r="RCO88" s="294">
        <f>(RCO$87*$B101+SUM($F$8:$F$10)-((RCO$87*$B101+SUM($F$8:$F$10))/$F$11*$F$40)-($F$27*RCO$87/$D$7)-SUM($F$14:$F$26,$F$28:$F$33,$F$35:$F$36,$F$41))</f>
        <v>-533.82179022363027</v>
      </c>
      <c r="RCP88" s="294">
        <f>(RCP$87*$B101+SUM($F$8:$F$10)-((RCP$87*$B101+SUM($F$8:$F$10))/$F$11*$F$40)-($F$27*RCP$87/$D$7)-SUM($F$14:$F$26,$F$28:$F$33,$F$35:$F$36,$F$41))</f>
        <v>-533.82179022363027</v>
      </c>
      <c r="RCQ88" s="294">
        <f>(RCQ$87*$B101+SUM($F$8:$F$10)-((RCQ$87*$B101+SUM($F$8:$F$10))/$F$11*$F$40)-($F$27*RCQ$87/$D$7)-SUM($F$14:$F$26,$F$28:$F$33,$F$35:$F$36,$F$41))</f>
        <v>-533.82179022363027</v>
      </c>
      <c r="RCR88" s="294">
        <f>(RCR$87*$B101+SUM($F$8:$F$10)-((RCR$87*$B101+SUM($F$8:$F$10))/$F$11*$F$40)-($F$27*RCR$87/$D$7)-SUM($F$14:$F$26,$F$28:$F$33,$F$35:$F$36,$F$41))</f>
        <v>-533.82179022363027</v>
      </c>
      <c r="RCS88" s="294">
        <f>(RCS$87*$B101+SUM($F$8:$F$10)-((RCS$87*$B101+SUM($F$8:$F$10))/$F$11*$F$40)-($F$27*RCS$87/$D$7)-SUM($F$14:$F$26,$F$28:$F$33,$F$35:$F$36,$F$41))</f>
        <v>-533.82179022363027</v>
      </c>
      <c r="RCT88" s="294">
        <f>(RCT$87*$B101+SUM($F$8:$F$10)-((RCT$87*$B101+SUM($F$8:$F$10))/$F$11*$F$40)-($F$27*RCT$87/$D$7)-SUM($F$14:$F$26,$F$28:$F$33,$F$35:$F$36,$F$41))</f>
        <v>-533.82179022363027</v>
      </c>
      <c r="RCU88" s="294">
        <f>(RCU$87*$B101+SUM($F$8:$F$10)-((RCU$87*$B101+SUM($F$8:$F$10))/$F$11*$F$40)-($F$27*RCU$87/$D$7)-SUM($F$14:$F$26,$F$28:$F$33,$F$35:$F$36,$F$41))</f>
        <v>-533.82179022363027</v>
      </c>
      <c r="RCV88" s="294">
        <f>(RCV$87*$B101+SUM($F$8:$F$10)-((RCV$87*$B101+SUM($F$8:$F$10))/$F$11*$F$40)-($F$27*RCV$87/$D$7)-SUM($F$14:$F$26,$F$28:$F$33,$F$35:$F$36,$F$41))</f>
        <v>-533.82179022363027</v>
      </c>
      <c r="RCW88" s="294">
        <f>(RCW$87*$B101+SUM($F$8:$F$10)-((RCW$87*$B101+SUM($F$8:$F$10))/$F$11*$F$40)-($F$27*RCW$87/$D$7)-SUM($F$14:$F$26,$F$28:$F$33,$F$35:$F$36,$F$41))</f>
        <v>-533.82179022363027</v>
      </c>
      <c r="RCX88" s="294">
        <f>(RCX$87*$B101+SUM($F$8:$F$10)-((RCX$87*$B101+SUM($F$8:$F$10))/$F$11*$F$40)-($F$27*RCX$87/$D$7)-SUM($F$14:$F$26,$F$28:$F$33,$F$35:$F$36,$F$41))</f>
        <v>-533.82179022363027</v>
      </c>
      <c r="RCY88" s="294">
        <f>(RCY$87*$B101+SUM($F$8:$F$10)-((RCY$87*$B101+SUM($F$8:$F$10))/$F$11*$F$40)-($F$27*RCY$87/$D$7)-SUM($F$14:$F$26,$F$28:$F$33,$F$35:$F$36,$F$41))</f>
        <v>-533.82179022363027</v>
      </c>
      <c r="RCZ88" s="294">
        <f>(RCZ$87*$B101+SUM($F$8:$F$10)-((RCZ$87*$B101+SUM($F$8:$F$10))/$F$11*$F$40)-($F$27*RCZ$87/$D$7)-SUM($F$14:$F$26,$F$28:$F$33,$F$35:$F$36,$F$41))</f>
        <v>-533.82179022363027</v>
      </c>
      <c r="RDA88" s="294">
        <f>(RDA$87*$B101+SUM($F$8:$F$10)-((RDA$87*$B101+SUM($F$8:$F$10))/$F$11*$F$40)-($F$27*RDA$87/$D$7)-SUM($F$14:$F$26,$F$28:$F$33,$F$35:$F$36,$F$41))</f>
        <v>-533.82179022363027</v>
      </c>
      <c r="RDB88" s="294">
        <f>(RDB$87*$B101+SUM($F$8:$F$10)-((RDB$87*$B101+SUM($F$8:$F$10))/$F$11*$F$40)-($F$27*RDB$87/$D$7)-SUM($F$14:$F$26,$F$28:$F$33,$F$35:$F$36,$F$41))</f>
        <v>-533.82179022363027</v>
      </c>
      <c r="RDC88" s="294">
        <f>(RDC$87*$B101+SUM($F$8:$F$10)-((RDC$87*$B101+SUM($F$8:$F$10))/$F$11*$F$40)-($F$27*RDC$87/$D$7)-SUM($F$14:$F$26,$F$28:$F$33,$F$35:$F$36,$F$41))</f>
        <v>-533.82179022363027</v>
      </c>
      <c r="RDD88" s="294">
        <f>(RDD$87*$B101+SUM($F$8:$F$10)-((RDD$87*$B101+SUM($F$8:$F$10))/$F$11*$F$40)-($F$27*RDD$87/$D$7)-SUM($F$14:$F$26,$F$28:$F$33,$F$35:$F$36,$F$41))</f>
        <v>-533.82179022363027</v>
      </c>
      <c r="RDE88" s="294">
        <f>(RDE$87*$B101+SUM($F$8:$F$10)-((RDE$87*$B101+SUM($F$8:$F$10))/$F$11*$F$40)-($F$27*RDE$87/$D$7)-SUM($F$14:$F$26,$F$28:$F$33,$F$35:$F$36,$F$41))</f>
        <v>-533.82179022363027</v>
      </c>
      <c r="RDF88" s="294">
        <f>(RDF$87*$B101+SUM($F$8:$F$10)-((RDF$87*$B101+SUM($F$8:$F$10))/$F$11*$F$40)-($F$27*RDF$87/$D$7)-SUM($F$14:$F$26,$F$28:$F$33,$F$35:$F$36,$F$41))</f>
        <v>-533.82179022363027</v>
      </c>
      <c r="RDG88" s="294">
        <f>(RDG$87*$B101+SUM($F$8:$F$10)-((RDG$87*$B101+SUM($F$8:$F$10))/$F$11*$F$40)-($F$27*RDG$87/$D$7)-SUM($F$14:$F$26,$F$28:$F$33,$F$35:$F$36,$F$41))</f>
        <v>-533.82179022363027</v>
      </c>
      <c r="RDH88" s="294">
        <f>(RDH$87*$B101+SUM($F$8:$F$10)-((RDH$87*$B101+SUM($F$8:$F$10))/$F$11*$F$40)-($F$27*RDH$87/$D$7)-SUM($F$14:$F$26,$F$28:$F$33,$F$35:$F$36,$F$41))</f>
        <v>-533.82179022363027</v>
      </c>
      <c r="RDI88" s="294">
        <f>(RDI$87*$B101+SUM($F$8:$F$10)-((RDI$87*$B101+SUM($F$8:$F$10))/$F$11*$F$40)-($F$27*RDI$87/$D$7)-SUM($F$14:$F$26,$F$28:$F$33,$F$35:$F$36,$F$41))</f>
        <v>-533.82179022363027</v>
      </c>
      <c r="RDJ88" s="294">
        <f>(RDJ$87*$B101+SUM($F$8:$F$10)-((RDJ$87*$B101+SUM($F$8:$F$10))/$F$11*$F$40)-($F$27*RDJ$87/$D$7)-SUM($F$14:$F$26,$F$28:$F$33,$F$35:$F$36,$F$41))</f>
        <v>-533.82179022363027</v>
      </c>
      <c r="RDK88" s="294">
        <f>(RDK$87*$B101+SUM($F$8:$F$10)-((RDK$87*$B101+SUM($F$8:$F$10))/$F$11*$F$40)-($F$27*RDK$87/$D$7)-SUM($F$14:$F$26,$F$28:$F$33,$F$35:$F$36,$F$41))</f>
        <v>-533.82179022363027</v>
      </c>
      <c r="RDL88" s="294">
        <f>(RDL$87*$B101+SUM($F$8:$F$10)-((RDL$87*$B101+SUM($F$8:$F$10))/$F$11*$F$40)-($F$27*RDL$87/$D$7)-SUM($F$14:$F$26,$F$28:$F$33,$F$35:$F$36,$F$41))</f>
        <v>-533.82179022363027</v>
      </c>
      <c r="RDM88" s="294">
        <f>(RDM$87*$B101+SUM($F$8:$F$10)-((RDM$87*$B101+SUM($F$8:$F$10))/$F$11*$F$40)-($F$27*RDM$87/$D$7)-SUM($F$14:$F$26,$F$28:$F$33,$F$35:$F$36,$F$41))</f>
        <v>-533.82179022363027</v>
      </c>
      <c r="RDN88" s="294">
        <f>(RDN$87*$B101+SUM($F$8:$F$10)-((RDN$87*$B101+SUM($F$8:$F$10))/$F$11*$F$40)-($F$27*RDN$87/$D$7)-SUM($F$14:$F$26,$F$28:$F$33,$F$35:$F$36,$F$41))</f>
        <v>-533.82179022363027</v>
      </c>
      <c r="RDO88" s="294">
        <f>(RDO$87*$B101+SUM($F$8:$F$10)-((RDO$87*$B101+SUM($F$8:$F$10))/$F$11*$F$40)-($F$27*RDO$87/$D$7)-SUM($F$14:$F$26,$F$28:$F$33,$F$35:$F$36,$F$41))</f>
        <v>-533.82179022363027</v>
      </c>
      <c r="RDP88" s="294">
        <f>(RDP$87*$B101+SUM($F$8:$F$10)-((RDP$87*$B101+SUM($F$8:$F$10))/$F$11*$F$40)-($F$27*RDP$87/$D$7)-SUM($F$14:$F$26,$F$28:$F$33,$F$35:$F$36,$F$41))</f>
        <v>-533.82179022363027</v>
      </c>
      <c r="RDQ88" s="294">
        <f>(RDQ$87*$B101+SUM($F$8:$F$10)-((RDQ$87*$B101+SUM($F$8:$F$10))/$F$11*$F$40)-($F$27*RDQ$87/$D$7)-SUM($F$14:$F$26,$F$28:$F$33,$F$35:$F$36,$F$41))</f>
        <v>-533.82179022363027</v>
      </c>
      <c r="RDR88" s="294">
        <f>(RDR$87*$B101+SUM($F$8:$F$10)-((RDR$87*$B101+SUM($F$8:$F$10))/$F$11*$F$40)-($F$27*RDR$87/$D$7)-SUM($F$14:$F$26,$F$28:$F$33,$F$35:$F$36,$F$41))</f>
        <v>-533.82179022363027</v>
      </c>
      <c r="RDS88" s="294">
        <f>(RDS$87*$B101+SUM($F$8:$F$10)-((RDS$87*$B101+SUM($F$8:$F$10))/$F$11*$F$40)-($F$27*RDS$87/$D$7)-SUM($F$14:$F$26,$F$28:$F$33,$F$35:$F$36,$F$41))</f>
        <v>-533.82179022363027</v>
      </c>
      <c r="RDT88" s="294">
        <f>(RDT$87*$B101+SUM($F$8:$F$10)-((RDT$87*$B101+SUM($F$8:$F$10))/$F$11*$F$40)-($F$27*RDT$87/$D$7)-SUM($F$14:$F$26,$F$28:$F$33,$F$35:$F$36,$F$41))</f>
        <v>-533.82179022363027</v>
      </c>
      <c r="RDU88" s="294">
        <f>(RDU$87*$B101+SUM($F$8:$F$10)-((RDU$87*$B101+SUM($F$8:$F$10))/$F$11*$F$40)-($F$27*RDU$87/$D$7)-SUM($F$14:$F$26,$F$28:$F$33,$F$35:$F$36,$F$41))</f>
        <v>-533.82179022363027</v>
      </c>
      <c r="RDV88" s="294">
        <f>(RDV$87*$B101+SUM($F$8:$F$10)-((RDV$87*$B101+SUM($F$8:$F$10))/$F$11*$F$40)-($F$27*RDV$87/$D$7)-SUM($F$14:$F$26,$F$28:$F$33,$F$35:$F$36,$F$41))</f>
        <v>-533.82179022363027</v>
      </c>
      <c r="RDW88" s="294">
        <f>(RDW$87*$B101+SUM($F$8:$F$10)-((RDW$87*$B101+SUM($F$8:$F$10))/$F$11*$F$40)-($F$27*RDW$87/$D$7)-SUM($F$14:$F$26,$F$28:$F$33,$F$35:$F$36,$F$41))</f>
        <v>-533.82179022363027</v>
      </c>
      <c r="RDX88" s="294">
        <f>(RDX$87*$B101+SUM($F$8:$F$10)-((RDX$87*$B101+SUM($F$8:$F$10))/$F$11*$F$40)-($F$27*RDX$87/$D$7)-SUM($F$14:$F$26,$F$28:$F$33,$F$35:$F$36,$F$41))</f>
        <v>-533.82179022363027</v>
      </c>
      <c r="RDY88" s="294">
        <f>(RDY$87*$B101+SUM($F$8:$F$10)-((RDY$87*$B101+SUM($F$8:$F$10))/$F$11*$F$40)-($F$27*RDY$87/$D$7)-SUM($F$14:$F$26,$F$28:$F$33,$F$35:$F$36,$F$41))</f>
        <v>-533.82179022363027</v>
      </c>
      <c r="RDZ88" s="294">
        <f>(RDZ$87*$B101+SUM($F$8:$F$10)-((RDZ$87*$B101+SUM($F$8:$F$10))/$F$11*$F$40)-($F$27*RDZ$87/$D$7)-SUM($F$14:$F$26,$F$28:$F$33,$F$35:$F$36,$F$41))</f>
        <v>-533.82179022363027</v>
      </c>
      <c r="REA88" s="294">
        <f>(REA$87*$B101+SUM($F$8:$F$10)-((REA$87*$B101+SUM($F$8:$F$10))/$F$11*$F$40)-($F$27*REA$87/$D$7)-SUM($F$14:$F$26,$F$28:$F$33,$F$35:$F$36,$F$41))</f>
        <v>-533.82179022363027</v>
      </c>
      <c r="REB88" s="294">
        <f>(REB$87*$B101+SUM($F$8:$F$10)-((REB$87*$B101+SUM($F$8:$F$10))/$F$11*$F$40)-($F$27*REB$87/$D$7)-SUM($F$14:$F$26,$F$28:$F$33,$F$35:$F$36,$F$41))</f>
        <v>-533.82179022363027</v>
      </c>
      <c r="REC88" s="294">
        <f>(REC$87*$B101+SUM($F$8:$F$10)-((REC$87*$B101+SUM($F$8:$F$10))/$F$11*$F$40)-($F$27*REC$87/$D$7)-SUM($F$14:$F$26,$F$28:$F$33,$F$35:$F$36,$F$41))</f>
        <v>-533.82179022363027</v>
      </c>
      <c r="RED88" s="294">
        <f>(RED$87*$B101+SUM($F$8:$F$10)-((RED$87*$B101+SUM($F$8:$F$10))/$F$11*$F$40)-($F$27*RED$87/$D$7)-SUM($F$14:$F$26,$F$28:$F$33,$F$35:$F$36,$F$41))</f>
        <v>-533.82179022363027</v>
      </c>
      <c r="REE88" s="294">
        <f>(REE$87*$B101+SUM($F$8:$F$10)-((REE$87*$B101+SUM($F$8:$F$10))/$F$11*$F$40)-($F$27*REE$87/$D$7)-SUM($F$14:$F$26,$F$28:$F$33,$F$35:$F$36,$F$41))</f>
        <v>-533.82179022363027</v>
      </c>
      <c r="REF88" s="294">
        <f>(REF$87*$B101+SUM($F$8:$F$10)-((REF$87*$B101+SUM($F$8:$F$10))/$F$11*$F$40)-($F$27*REF$87/$D$7)-SUM($F$14:$F$26,$F$28:$F$33,$F$35:$F$36,$F$41))</f>
        <v>-533.82179022363027</v>
      </c>
      <c r="REG88" s="294">
        <f>(REG$87*$B101+SUM($F$8:$F$10)-((REG$87*$B101+SUM($F$8:$F$10))/$F$11*$F$40)-($F$27*REG$87/$D$7)-SUM($F$14:$F$26,$F$28:$F$33,$F$35:$F$36,$F$41))</f>
        <v>-533.82179022363027</v>
      </c>
      <c r="REH88" s="294">
        <f>(REH$87*$B101+SUM($F$8:$F$10)-((REH$87*$B101+SUM($F$8:$F$10))/$F$11*$F$40)-($F$27*REH$87/$D$7)-SUM($F$14:$F$26,$F$28:$F$33,$F$35:$F$36,$F$41))</f>
        <v>-533.82179022363027</v>
      </c>
      <c r="REI88" s="294">
        <f>(REI$87*$B101+SUM($F$8:$F$10)-((REI$87*$B101+SUM($F$8:$F$10))/$F$11*$F$40)-($F$27*REI$87/$D$7)-SUM($F$14:$F$26,$F$28:$F$33,$F$35:$F$36,$F$41))</f>
        <v>-533.82179022363027</v>
      </c>
      <c r="REJ88" s="294">
        <f>(REJ$87*$B101+SUM($F$8:$F$10)-((REJ$87*$B101+SUM($F$8:$F$10))/$F$11*$F$40)-($F$27*REJ$87/$D$7)-SUM($F$14:$F$26,$F$28:$F$33,$F$35:$F$36,$F$41))</f>
        <v>-533.82179022363027</v>
      </c>
      <c r="REK88" s="294">
        <f>(REK$87*$B101+SUM($F$8:$F$10)-((REK$87*$B101+SUM($F$8:$F$10))/$F$11*$F$40)-($F$27*REK$87/$D$7)-SUM($F$14:$F$26,$F$28:$F$33,$F$35:$F$36,$F$41))</f>
        <v>-533.82179022363027</v>
      </c>
      <c r="REL88" s="294">
        <f>(REL$87*$B101+SUM($F$8:$F$10)-((REL$87*$B101+SUM($F$8:$F$10))/$F$11*$F$40)-($F$27*REL$87/$D$7)-SUM($F$14:$F$26,$F$28:$F$33,$F$35:$F$36,$F$41))</f>
        <v>-533.82179022363027</v>
      </c>
      <c r="REM88" s="294">
        <f>(REM$87*$B101+SUM($F$8:$F$10)-((REM$87*$B101+SUM($F$8:$F$10))/$F$11*$F$40)-($F$27*REM$87/$D$7)-SUM($F$14:$F$26,$F$28:$F$33,$F$35:$F$36,$F$41))</f>
        <v>-533.82179022363027</v>
      </c>
      <c r="REN88" s="294">
        <f>(REN$87*$B101+SUM($F$8:$F$10)-((REN$87*$B101+SUM($F$8:$F$10))/$F$11*$F$40)-($F$27*REN$87/$D$7)-SUM($F$14:$F$26,$F$28:$F$33,$F$35:$F$36,$F$41))</f>
        <v>-533.82179022363027</v>
      </c>
      <c r="REO88" s="294">
        <f>(REO$87*$B101+SUM($F$8:$F$10)-((REO$87*$B101+SUM($F$8:$F$10))/$F$11*$F$40)-($F$27*REO$87/$D$7)-SUM($F$14:$F$26,$F$28:$F$33,$F$35:$F$36,$F$41))</f>
        <v>-533.82179022363027</v>
      </c>
      <c r="REP88" s="294">
        <f>(REP$87*$B101+SUM($F$8:$F$10)-((REP$87*$B101+SUM($F$8:$F$10))/$F$11*$F$40)-($F$27*REP$87/$D$7)-SUM($F$14:$F$26,$F$28:$F$33,$F$35:$F$36,$F$41))</f>
        <v>-533.82179022363027</v>
      </c>
      <c r="REQ88" s="294">
        <f>(REQ$87*$B101+SUM($F$8:$F$10)-((REQ$87*$B101+SUM($F$8:$F$10))/$F$11*$F$40)-($F$27*REQ$87/$D$7)-SUM($F$14:$F$26,$F$28:$F$33,$F$35:$F$36,$F$41))</f>
        <v>-533.82179022363027</v>
      </c>
      <c r="RER88" s="294">
        <f>(RER$87*$B101+SUM($F$8:$F$10)-((RER$87*$B101+SUM($F$8:$F$10))/$F$11*$F$40)-($F$27*RER$87/$D$7)-SUM($F$14:$F$26,$F$28:$F$33,$F$35:$F$36,$F$41))</f>
        <v>-533.82179022363027</v>
      </c>
      <c r="RES88" s="294">
        <f>(RES$87*$B101+SUM($F$8:$F$10)-((RES$87*$B101+SUM($F$8:$F$10))/$F$11*$F$40)-($F$27*RES$87/$D$7)-SUM($F$14:$F$26,$F$28:$F$33,$F$35:$F$36,$F$41))</f>
        <v>-533.82179022363027</v>
      </c>
      <c r="RET88" s="294">
        <f>(RET$87*$B101+SUM($F$8:$F$10)-((RET$87*$B101+SUM($F$8:$F$10))/$F$11*$F$40)-($F$27*RET$87/$D$7)-SUM($F$14:$F$26,$F$28:$F$33,$F$35:$F$36,$F$41))</f>
        <v>-533.82179022363027</v>
      </c>
      <c r="REU88" s="294">
        <f>(REU$87*$B101+SUM($F$8:$F$10)-((REU$87*$B101+SUM($F$8:$F$10))/$F$11*$F$40)-($F$27*REU$87/$D$7)-SUM($F$14:$F$26,$F$28:$F$33,$F$35:$F$36,$F$41))</f>
        <v>-533.82179022363027</v>
      </c>
      <c r="REV88" s="294">
        <f>(REV$87*$B101+SUM($F$8:$F$10)-((REV$87*$B101+SUM($F$8:$F$10))/$F$11*$F$40)-($F$27*REV$87/$D$7)-SUM($F$14:$F$26,$F$28:$F$33,$F$35:$F$36,$F$41))</f>
        <v>-533.82179022363027</v>
      </c>
      <c r="REW88" s="294">
        <f>(REW$87*$B101+SUM($F$8:$F$10)-((REW$87*$B101+SUM($F$8:$F$10))/$F$11*$F$40)-($F$27*REW$87/$D$7)-SUM($F$14:$F$26,$F$28:$F$33,$F$35:$F$36,$F$41))</f>
        <v>-533.82179022363027</v>
      </c>
      <c r="REX88" s="294">
        <f>(REX$87*$B101+SUM($F$8:$F$10)-((REX$87*$B101+SUM($F$8:$F$10))/$F$11*$F$40)-($F$27*REX$87/$D$7)-SUM($F$14:$F$26,$F$28:$F$33,$F$35:$F$36,$F$41))</f>
        <v>-533.82179022363027</v>
      </c>
      <c r="REY88" s="294">
        <f>(REY$87*$B101+SUM($F$8:$F$10)-((REY$87*$B101+SUM($F$8:$F$10))/$F$11*$F$40)-($F$27*REY$87/$D$7)-SUM($F$14:$F$26,$F$28:$F$33,$F$35:$F$36,$F$41))</f>
        <v>-533.82179022363027</v>
      </c>
      <c r="REZ88" s="294">
        <f>(REZ$87*$B101+SUM($F$8:$F$10)-((REZ$87*$B101+SUM($F$8:$F$10))/$F$11*$F$40)-($F$27*REZ$87/$D$7)-SUM($F$14:$F$26,$F$28:$F$33,$F$35:$F$36,$F$41))</f>
        <v>-533.82179022363027</v>
      </c>
      <c r="RFA88" s="294">
        <f>(RFA$87*$B101+SUM($F$8:$F$10)-((RFA$87*$B101+SUM($F$8:$F$10))/$F$11*$F$40)-($F$27*RFA$87/$D$7)-SUM($F$14:$F$26,$F$28:$F$33,$F$35:$F$36,$F$41))</f>
        <v>-533.82179022363027</v>
      </c>
      <c r="RFB88" s="294">
        <f>(RFB$87*$B101+SUM($F$8:$F$10)-((RFB$87*$B101+SUM($F$8:$F$10))/$F$11*$F$40)-($F$27*RFB$87/$D$7)-SUM($F$14:$F$26,$F$28:$F$33,$F$35:$F$36,$F$41))</f>
        <v>-533.82179022363027</v>
      </c>
      <c r="RFC88" s="294">
        <f>(RFC$87*$B101+SUM($F$8:$F$10)-((RFC$87*$B101+SUM($F$8:$F$10))/$F$11*$F$40)-($F$27*RFC$87/$D$7)-SUM($F$14:$F$26,$F$28:$F$33,$F$35:$F$36,$F$41))</f>
        <v>-533.82179022363027</v>
      </c>
      <c r="RFD88" s="294">
        <f>(RFD$87*$B101+SUM($F$8:$F$10)-((RFD$87*$B101+SUM($F$8:$F$10))/$F$11*$F$40)-($F$27*RFD$87/$D$7)-SUM($F$14:$F$26,$F$28:$F$33,$F$35:$F$36,$F$41))</f>
        <v>-533.82179022363027</v>
      </c>
      <c r="RFE88" s="294">
        <f>(RFE$87*$B101+SUM($F$8:$F$10)-((RFE$87*$B101+SUM($F$8:$F$10))/$F$11*$F$40)-($F$27*RFE$87/$D$7)-SUM($F$14:$F$26,$F$28:$F$33,$F$35:$F$36,$F$41))</f>
        <v>-533.82179022363027</v>
      </c>
      <c r="RFF88" s="294">
        <f>(RFF$87*$B101+SUM($F$8:$F$10)-((RFF$87*$B101+SUM($F$8:$F$10))/$F$11*$F$40)-($F$27*RFF$87/$D$7)-SUM($F$14:$F$26,$F$28:$F$33,$F$35:$F$36,$F$41))</f>
        <v>-533.82179022363027</v>
      </c>
      <c r="RFG88" s="294">
        <f>(RFG$87*$B101+SUM($F$8:$F$10)-((RFG$87*$B101+SUM($F$8:$F$10))/$F$11*$F$40)-($F$27*RFG$87/$D$7)-SUM($F$14:$F$26,$F$28:$F$33,$F$35:$F$36,$F$41))</f>
        <v>-533.82179022363027</v>
      </c>
      <c r="RFH88" s="294">
        <f>(RFH$87*$B101+SUM($F$8:$F$10)-((RFH$87*$B101+SUM($F$8:$F$10))/$F$11*$F$40)-($F$27*RFH$87/$D$7)-SUM($F$14:$F$26,$F$28:$F$33,$F$35:$F$36,$F$41))</f>
        <v>-533.82179022363027</v>
      </c>
      <c r="RFI88" s="294">
        <f>(RFI$87*$B101+SUM($F$8:$F$10)-((RFI$87*$B101+SUM($F$8:$F$10))/$F$11*$F$40)-($F$27*RFI$87/$D$7)-SUM($F$14:$F$26,$F$28:$F$33,$F$35:$F$36,$F$41))</f>
        <v>-533.82179022363027</v>
      </c>
      <c r="RFJ88" s="294">
        <f>(RFJ$87*$B101+SUM($F$8:$F$10)-((RFJ$87*$B101+SUM($F$8:$F$10))/$F$11*$F$40)-($F$27*RFJ$87/$D$7)-SUM($F$14:$F$26,$F$28:$F$33,$F$35:$F$36,$F$41))</f>
        <v>-533.82179022363027</v>
      </c>
      <c r="RFK88" s="294">
        <f>(RFK$87*$B101+SUM($F$8:$F$10)-((RFK$87*$B101+SUM($F$8:$F$10))/$F$11*$F$40)-($F$27*RFK$87/$D$7)-SUM($F$14:$F$26,$F$28:$F$33,$F$35:$F$36,$F$41))</f>
        <v>-533.82179022363027</v>
      </c>
      <c r="RFL88" s="294">
        <f>(RFL$87*$B101+SUM($F$8:$F$10)-((RFL$87*$B101+SUM($F$8:$F$10))/$F$11*$F$40)-($F$27*RFL$87/$D$7)-SUM($F$14:$F$26,$F$28:$F$33,$F$35:$F$36,$F$41))</f>
        <v>-533.82179022363027</v>
      </c>
      <c r="RFM88" s="294">
        <f>(RFM$87*$B101+SUM($F$8:$F$10)-((RFM$87*$B101+SUM($F$8:$F$10))/$F$11*$F$40)-($F$27*RFM$87/$D$7)-SUM($F$14:$F$26,$F$28:$F$33,$F$35:$F$36,$F$41))</f>
        <v>-533.82179022363027</v>
      </c>
      <c r="RFN88" s="294">
        <f>(RFN$87*$B101+SUM($F$8:$F$10)-((RFN$87*$B101+SUM($F$8:$F$10))/$F$11*$F$40)-($F$27*RFN$87/$D$7)-SUM($F$14:$F$26,$F$28:$F$33,$F$35:$F$36,$F$41))</f>
        <v>-533.82179022363027</v>
      </c>
      <c r="RFO88" s="294">
        <f>(RFO$87*$B101+SUM($F$8:$F$10)-((RFO$87*$B101+SUM($F$8:$F$10))/$F$11*$F$40)-($F$27*RFO$87/$D$7)-SUM($F$14:$F$26,$F$28:$F$33,$F$35:$F$36,$F$41))</f>
        <v>-533.82179022363027</v>
      </c>
      <c r="RFP88" s="294">
        <f>(RFP$87*$B101+SUM($F$8:$F$10)-((RFP$87*$B101+SUM($F$8:$F$10))/$F$11*$F$40)-($F$27*RFP$87/$D$7)-SUM($F$14:$F$26,$F$28:$F$33,$F$35:$F$36,$F$41))</f>
        <v>-533.82179022363027</v>
      </c>
      <c r="RFQ88" s="294">
        <f>(RFQ$87*$B101+SUM($F$8:$F$10)-((RFQ$87*$B101+SUM($F$8:$F$10))/$F$11*$F$40)-($F$27*RFQ$87/$D$7)-SUM($F$14:$F$26,$F$28:$F$33,$F$35:$F$36,$F$41))</f>
        <v>-533.82179022363027</v>
      </c>
      <c r="RFR88" s="294">
        <f>(RFR$87*$B101+SUM($F$8:$F$10)-((RFR$87*$B101+SUM($F$8:$F$10))/$F$11*$F$40)-($F$27*RFR$87/$D$7)-SUM($F$14:$F$26,$F$28:$F$33,$F$35:$F$36,$F$41))</f>
        <v>-533.82179022363027</v>
      </c>
      <c r="RFS88" s="294">
        <f>(RFS$87*$B101+SUM($F$8:$F$10)-((RFS$87*$B101+SUM($F$8:$F$10))/$F$11*$F$40)-($F$27*RFS$87/$D$7)-SUM($F$14:$F$26,$F$28:$F$33,$F$35:$F$36,$F$41))</f>
        <v>-533.82179022363027</v>
      </c>
      <c r="RFT88" s="294">
        <f>(RFT$87*$B101+SUM($F$8:$F$10)-((RFT$87*$B101+SUM($F$8:$F$10))/$F$11*$F$40)-($F$27*RFT$87/$D$7)-SUM($F$14:$F$26,$F$28:$F$33,$F$35:$F$36,$F$41))</f>
        <v>-533.82179022363027</v>
      </c>
      <c r="RFU88" s="294">
        <f>(RFU$87*$B101+SUM($F$8:$F$10)-((RFU$87*$B101+SUM($F$8:$F$10))/$F$11*$F$40)-($F$27*RFU$87/$D$7)-SUM($F$14:$F$26,$F$28:$F$33,$F$35:$F$36,$F$41))</f>
        <v>-533.82179022363027</v>
      </c>
      <c r="RFV88" s="294">
        <f>(RFV$87*$B101+SUM($F$8:$F$10)-((RFV$87*$B101+SUM($F$8:$F$10))/$F$11*$F$40)-($F$27*RFV$87/$D$7)-SUM($F$14:$F$26,$F$28:$F$33,$F$35:$F$36,$F$41))</f>
        <v>-533.82179022363027</v>
      </c>
      <c r="RFW88" s="294">
        <f>(RFW$87*$B101+SUM($F$8:$F$10)-((RFW$87*$B101+SUM($F$8:$F$10))/$F$11*$F$40)-($F$27*RFW$87/$D$7)-SUM($F$14:$F$26,$F$28:$F$33,$F$35:$F$36,$F$41))</f>
        <v>-533.82179022363027</v>
      </c>
      <c r="RFX88" s="294">
        <f>(RFX$87*$B101+SUM($F$8:$F$10)-((RFX$87*$B101+SUM($F$8:$F$10))/$F$11*$F$40)-($F$27*RFX$87/$D$7)-SUM($F$14:$F$26,$F$28:$F$33,$F$35:$F$36,$F$41))</f>
        <v>-533.82179022363027</v>
      </c>
      <c r="RFY88" s="294">
        <f>(RFY$87*$B101+SUM($F$8:$F$10)-((RFY$87*$B101+SUM($F$8:$F$10))/$F$11*$F$40)-($F$27*RFY$87/$D$7)-SUM($F$14:$F$26,$F$28:$F$33,$F$35:$F$36,$F$41))</f>
        <v>-533.82179022363027</v>
      </c>
      <c r="RFZ88" s="294">
        <f>(RFZ$87*$B101+SUM($F$8:$F$10)-((RFZ$87*$B101+SUM($F$8:$F$10))/$F$11*$F$40)-($F$27*RFZ$87/$D$7)-SUM($F$14:$F$26,$F$28:$F$33,$F$35:$F$36,$F$41))</f>
        <v>-533.82179022363027</v>
      </c>
      <c r="RGA88" s="294">
        <f>(RGA$87*$B101+SUM($F$8:$F$10)-((RGA$87*$B101+SUM($F$8:$F$10))/$F$11*$F$40)-($F$27*RGA$87/$D$7)-SUM($F$14:$F$26,$F$28:$F$33,$F$35:$F$36,$F$41))</f>
        <v>-533.82179022363027</v>
      </c>
      <c r="RGB88" s="294">
        <f>(RGB$87*$B101+SUM($F$8:$F$10)-((RGB$87*$B101+SUM($F$8:$F$10))/$F$11*$F$40)-($F$27*RGB$87/$D$7)-SUM($F$14:$F$26,$F$28:$F$33,$F$35:$F$36,$F$41))</f>
        <v>-533.82179022363027</v>
      </c>
      <c r="RGC88" s="294">
        <f>(RGC$87*$B101+SUM($F$8:$F$10)-((RGC$87*$B101+SUM($F$8:$F$10))/$F$11*$F$40)-($F$27*RGC$87/$D$7)-SUM($F$14:$F$26,$F$28:$F$33,$F$35:$F$36,$F$41))</f>
        <v>-533.82179022363027</v>
      </c>
      <c r="RGD88" s="294">
        <f>(RGD$87*$B101+SUM($F$8:$F$10)-((RGD$87*$B101+SUM($F$8:$F$10))/$F$11*$F$40)-($F$27*RGD$87/$D$7)-SUM($F$14:$F$26,$F$28:$F$33,$F$35:$F$36,$F$41))</f>
        <v>-533.82179022363027</v>
      </c>
      <c r="RGE88" s="294">
        <f>(RGE$87*$B101+SUM($F$8:$F$10)-((RGE$87*$B101+SUM($F$8:$F$10))/$F$11*$F$40)-($F$27*RGE$87/$D$7)-SUM($F$14:$F$26,$F$28:$F$33,$F$35:$F$36,$F$41))</f>
        <v>-533.82179022363027</v>
      </c>
      <c r="RGF88" s="294">
        <f>(RGF$87*$B101+SUM($F$8:$F$10)-((RGF$87*$B101+SUM($F$8:$F$10))/$F$11*$F$40)-($F$27*RGF$87/$D$7)-SUM($F$14:$F$26,$F$28:$F$33,$F$35:$F$36,$F$41))</f>
        <v>-533.82179022363027</v>
      </c>
      <c r="RGG88" s="294">
        <f>(RGG$87*$B101+SUM($F$8:$F$10)-((RGG$87*$B101+SUM($F$8:$F$10))/$F$11*$F$40)-($F$27*RGG$87/$D$7)-SUM($F$14:$F$26,$F$28:$F$33,$F$35:$F$36,$F$41))</f>
        <v>-533.82179022363027</v>
      </c>
      <c r="RGH88" s="294">
        <f>(RGH$87*$B101+SUM($F$8:$F$10)-((RGH$87*$B101+SUM($F$8:$F$10))/$F$11*$F$40)-($F$27*RGH$87/$D$7)-SUM($F$14:$F$26,$F$28:$F$33,$F$35:$F$36,$F$41))</f>
        <v>-533.82179022363027</v>
      </c>
      <c r="RGI88" s="294">
        <f>(RGI$87*$B101+SUM($F$8:$F$10)-((RGI$87*$B101+SUM($F$8:$F$10))/$F$11*$F$40)-($F$27*RGI$87/$D$7)-SUM($F$14:$F$26,$F$28:$F$33,$F$35:$F$36,$F$41))</f>
        <v>-533.82179022363027</v>
      </c>
      <c r="RGJ88" s="294">
        <f>(RGJ$87*$B101+SUM($F$8:$F$10)-((RGJ$87*$B101+SUM($F$8:$F$10))/$F$11*$F$40)-($F$27*RGJ$87/$D$7)-SUM($F$14:$F$26,$F$28:$F$33,$F$35:$F$36,$F$41))</f>
        <v>-533.82179022363027</v>
      </c>
      <c r="RGK88" s="294">
        <f>(RGK$87*$B101+SUM($F$8:$F$10)-((RGK$87*$B101+SUM($F$8:$F$10))/$F$11*$F$40)-($F$27*RGK$87/$D$7)-SUM($F$14:$F$26,$F$28:$F$33,$F$35:$F$36,$F$41))</f>
        <v>-533.82179022363027</v>
      </c>
      <c r="RGL88" s="294">
        <f>(RGL$87*$B101+SUM($F$8:$F$10)-((RGL$87*$B101+SUM($F$8:$F$10))/$F$11*$F$40)-($F$27*RGL$87/$D$7)-SUM($F$14:$F$26,$F$28:$F$33,$F$35:$F$36,$F$41))</f>
        <v>-533.82179022363027</v>
      </c>
      <c r="RGM88" s="294">
        <f>(RGM$87*$B101+SUM($F$8:$F$10)-((RGM$87*$B101+SUM($F$8:$F$10))/$F$11*$F$40)-($F$27*RGM$87/$D$7)-SUM($F$14:$F$26,$F$28:$F$33,$F$35:$F$36,$F$41))</f>
        <v>-533.82179022363027</v>
      </c>
      <c r="RGN88" s="294">
        <f>(RGN$87*$B101+SUM($F$8:$F$10)-((RGN$87*$B101+SUM($F$8:$F$10))/$F$11*$F$40)-($F$27*RGN$87/$D$7)-SUM($F$14:$F$26,$F$28:$F$33,$F$35:$F$36,$F$41))</f>
        <v>-533.82179022363027</v>
      </c>
      <c r="RGO88" s="294">
        <f>(RGO$87*$B101+SUM($F$8:$F$10)-((RGO$87*$B101+SUM($F$8:$F$10))/$F$11*$F$40)-($F$27*RGO$87/$D$7)-SUM($F$14:$F$26,$F$28:$F$33,$F$35:$F$36,$F$41))</f>
        <v>-533.82179022363027</v>
      </c>
      <c r="RGP88" s="294">
        <f>(RGP$87*$B101+SUM($F$8:$F$10)-((RGP$87*$B101+SUM($F$8:$F$10))/$F$11*$F$40)-($F$27*RGP$87/$D$7)-SUM($F$14:$F$26,$F$28:$F$33,$F$35:$F$36,$F$41))</f>
        <v>-533.82179022363027</v>
      </c>
      <c r="RGQ88" s="294">
        <f>(RGQ$87*$B101+SUM($F$8:$F$10)-((RGQ$87*$B101+SUM($F$8:$F$10))/$F$11*$F$40)-($F$27*RGQ$87/$D$7)-SUM($F$14:$F$26,$F$28:$F$33,$F$35:$F$36,$F$41))</f>
        <v>-533.82179022363027</v>
      </c>
      <c r="RGR88" s="294">
        <f>(RGR$87*$B101+SUM($F$8:$F$10)-((RGR$87*$B101+SUM($F$8:$F$10))/$F$11*$F$40)-($F$27*RGR$87/$D$7)-SUM($F$14:$F$26,$F$28:$F$33,$F$35:$F$36,$F$41))</f>
        <v>-533.82179022363027</v>
      </c>
      <c r="RGS88" s="294">
        <f>(RGS$87*$B101+SUM($F$8:$F$10)-((RGS$87*$B101+SUM($F$8:$F$10))/$F$11*$F$40)-($F$27*RGS$87/$D$7)-SUM($F$14:$F$26,$F$28:$F$33,$F$35:$F$36,$F$41))</f>
        <v>-533.82179022363027</v>
      </c>
      <c r="RGT88" s="294">
        <f>(RGT$87*$B101+SUM($F$8:$F$10)-((RGT$87*$B101+SUM($F$8:$F$10))/$F$11*$F$40)-($F$27*RGT$87/$D$7)-SUM($F$14:$F$26,$F$28:$F$33,$F$35:$F$36,$F$41))</f>
        <v>-533.82179022363027</v>
      </c>
      <c r="RGU88" s="294">
        <f>(RGU$87*$B101+SUM($F$8:$F$10)-((RGU$87*$B101+SUM($F$8:$F$10))/$F$11*$F$40)-($F$27*RGU$87/$D$7)-SUM($F$14:$F$26,$F$28:$F$33,$F$35:$F$36,$F$41))</f>
        <v>-533.82179022363027</v>
      </c>
      <c r="RGV88" s="294">
        <f>(RGV$87*$B101+SUM($F$8:$F$10)-((RGV$87*$B101+SUM($F$8:$F$10))/$F$11*$F$40)-($F$27*RGV$87/$D$7)-SUM($F$14:$F$26,$F$28:$F$33,$F$35:$F$36,$F$41))</f>
        <v>-533.82179022363027</v>
      </c>
      <c r="RGW88" s="294">
        <f>(RGW$87*$B101+SUM($F$8:$F$10)-((RGW$87*$B101+SUM($F$8:$F$10))/$F$11*$F$40)-($F$27*RGW$87/$D$7)-SUM($F$14:$F$26,$F$28:$F$33,$F$35:$F$36,$F$41))</f>
        <v>-533.82179022363027</v>
      </c>
      <c r="RGX88" s="294">
        <f>(RGX$87*$B101+SUM($F$8:$F$10)-((RGX$87*$B101+SUM($F$8:$F$10))/$F$11*$F$40)-($F$27*RGX$87/$D$7)-SUM($F$14:$F$26,$F$28:$F$33,$F$35:$F$36,$F$41))</f>
        <v>-533.82179022363027</v>
      </c>
      <c r="RGY88" s="294">
        <f>(RGY$87*$B101+SUM($F$8:$F$10)-((RGY$87*$B101+SUM($F$8:$F$10))/$F$11*$F$40)-($F$27*RGY$87/$D$7)-SUM($F$14:$F$26,$F$28:$F$33,$F$35:$F$36,$F$41))</f>
        <v>-533.82179022363027</v>
      </c>
      <c r="RGZ88" s="294">
        <f>(RGZ$87*$B101+SUM($F$8:$F$10)-((RGZ$87*$B101+SUM($F$8:$F$10))/$F$11*$F$40)-($F$27*RGZ$87/$D$7)-SUM($F$14:$F$26,$F$28:$F$33,$F$35:$F$36,$F$41))</f>
        <v>-533.82179022363027</v>
      </c>
      <c r="RHA88" s="294">
        <f>(RHA$87*$B101+SUM($F$8:$F$10)-((RHA$87*$B101+SUM($F$8:$F$10))/$F$11*$F$40)-($F$27*RHA$87/$D$7)-SUM($F$14:$F$26,$F$28:$F$33,$F$35:$F$36,$F$41))</f>
        <v>-533.82179022363027</v>
      </c>
      <c r="RHB88" s="294">
        <f>(RHB$87*$B101+SUM($F$8:$F$10)-((RHB$87*$B101+SUM($F$8:$F$10))/$F$11*$F$40)-($F$27*RHB$87/$D$7)-SUM($F$14:$F$26,$F$28:$F$33,$F$35:$F$36,$F$41))</f>
        <v>-533.82179022363027</v>
      </c>
      <c r="RHC88" s="294">
        <f>(RHC$87*$B101+SUM($F$8:$F$10)-((RHC$87*$B101+SUM($F$8:$F$10))/$F$11*$F$40)-($F$27*RHC$87/$D$7)-SUM($F$14:$F$26,$F$28:$F$33,$F$35:$F$36,$F$41))</f>
        <v>-533.82179022363027</v>
      </c>
      <c r="RHD88" s="294">
        <f>(RHD$87*$B101+SUM($F$8:$F$10)-((RHD$87*$B101+SUM($F$8:$F$10))/$F$11*$F$40)-($F$27*RHD$87/$D$7)-SUM($F$14:$F$26,$F$28:$F$33,$F$35:$F$36,$F$41))</f>
        <v>-533.82179022363027</v>
      </c>
      <c r="RHE88" s="294">
        <f>(RHE$87*$B101+SUM($F$8:$F$10)-((RHE$87*$B101+SUM($F$8:$F$10))/$F$11*$F$40)-($F$27*RHE$87/$D$7)-SUM($F$14:$F$26,$F$28:$F$33,$F$35:$F$36,$F$41))</f>
        <v>-533.82179022363027</v>
      </c>
      <c r="RHF88" s="294">
        <f>(RHF$87*$B101+SUM($F$8:$F$10)-((RHF$87*$B101+SUM($F$8:$F$10))/$F$11*$F$40)-($F$27*RHF$87/$D$7)-SUM($F$14:$F$26,$F$28:$F$33,$F$35:$F$36,$F$41))</f>
        <v>-533.82179022363027</v>
      </c>
      <c r="RHG88" s="294">
        <f>(RHG$87*$B101+SUM($F$8:$F$10)-((RHG$87*$B101+SUM($F$8:$F$10))/$F$11*$F$40)-($F$27*RHG$87/$D$7)-SUM($F$14:$F$26,$F$28:$F$33,$F$35:$F$36,$F$41))</f>
        <v>-533.82179022363027</v>
      </c>
      <c r="RHH88" s="294">
        <f>(RHH$87*$B101+SUM($F$8:$F$10)-((RHH$87*$B101+SUM($F$8:$F$10))/$F$11*$F$40)-($F$27*RHH$87/$D$7)-SUM($F$14:$F$26,$F$28:$F$33,$F$35:$F$36,$F$41))</f>
        <v>-533.82179022363027</v>
      </c>
      <c r="RHI88" s="294">
        <f>(RHI$87*$B101+SUM($F$8:$F$10)-((RHI$87*$B101+SUM($F$8:$F$10))/$F$11*$F$40)-($F$27*RHI$87/$D$7)-SUM($F$14:$F$26,$F$28:$F$33,$F$35:$F$36,$F$41))</f>
        <v>-533.82179022363027</v>
      </c>
      <c r="RHJ88" s="294">
        <f>(RHJ$87*$B101+SUM($F$8:$F$10)-((RHJ$87*$B101+SUM($F$8:$F$10))/$F$11*$F$40)-($F$27*RHJ$87/$D$7)-SUM($F$14:$F$26,$F$28:$F$33,$F$35:$F$36,$F$41))</f>
        <v>-533.82179022363027</v>
      </c>
      <c r="RHK88" s="294">
        <f>(RHK$87*$B101+SUM($F$8:$F$10)-((RHK$87*$B101+SUM($F$8:$F$10))/$F$11*$F$40)-($F$27*RHK$87/$D$7)-SUM($F$14:$F$26,$F$28:$F$33,$F$35:$F$36,$F$41))</f>
        <v>-533.82179022363027</v>
      </c>
      <c r="RHL88" s="294">
        <f>(RHL$87*$B101+SUM($F$8:$F$10)-((RHL$87*$B101+SUM($F$8:$F$10))/$F$11*$F$40)-($F$27*RHL$87/$D$7)-SUM($F$14:$F$26,$F$28:$F$33,$F$35:$F$36,$F$41))</f>
        <v>-533.82179022363027</v>
      </c>
      <c r="RHM88" s="294">
        <f>(RHM$87*$B101+SUM($F$8:$F$10)-((RHM$87*$B101+SUM($F$8:$F$10))/$F$11*$F$40)-($F$27*RHM$87/$D$7)-SUM($F$14:$F$26,$F$28:$F$33,$F$35:$F$36,$F$41))</f>
        <v>-533.82179022363027</v>
      </c>
      <c r="RHN88" s="294">
        <f>(RHN$87*$B101+SUM($F$8:$F$10)-((RHN$87*$B101+SUM($F$8:$F$10))/$F$11*$F$40)-($F$27*RHN$87/$D$7)-SUM($F$14:$F$26,$F$28:$F$33,$F$35:$F$36,$F$41))</f>
        <v>-533.82179022363027</v>
      </c>
      <c r="RHO88" s="294">
        <f>(RHO$87*$B101+SUM($F$8:$F$10)-((RHO$87*$B101+SUM($F$8:$F$10))/$F$11*$F$40)-($F$27*RHO$87/$D$7)-SUM($F$14:$F$26,$F$28:$F$33,$F$35:$F$36,$F$41))</f>
        <v>-533.82179022363027</v>
      </c>
      <c r="RHP88" s="294">
        <f>(RHP$87*$B101+SUM($F$8:$F$10)-((RHP$87*$B101+SUM($F$8:$F$10))/$F$11*$F$40)-($F$27*RHP$87/$D$7)-SUM($F$14:$F$26,$F$28:$F$33,$F$35:$F$36,$F$41))</f>
        <v>-533.82179022363027</v>
      </c>
      <c r="RHQ88" s="294">
        <f>(RHQ$87*$B101+SUM($F$8:$F$10)-((RHQ$87*$B101+SUM($F$8:$F$10))/$F$11*$F$40)-($F$27*RHQ$87/$D$7)-SUM($F$14:$F$26,$F$28:$F$33,$F$35:$F$36,$F$41))</f>
        <v>-533.82179022363027</v>
      </c>
      <c r="RHR88" s="294">
        <f>(RHR$87*$B101+SUM($F$8:$F$10)-((RHR$87*$B101+SUM($F$8:$F$10))/$F$11*$F$40)-($F$27*RHR$87/$D$7)-SUM($F$14:$F$26,$F$28:$F$33,$F$35:$F$36,$F$41))</f>
        <v>-533.82179022363027</v>
      </c>
      <c r="RHS88" s="294">
        <f>(RHS$87*$B101+SUM($F$8:$F$10)-((RHS$87*$B101+SUM($F$8:$F$10))/$F$11*$F$40)-($F$27*RHS$87/$D$7)-SUM($F$14:$F$26,$F$28:$F$33,$F$35:$F$36,$F$41))</f>
        <v>-533.82179022363027</v>
      </c>
      <c r="RHT88" s="294">
        <f>(RHT$87*$B101+SUM($F$8:$F$10)-((RHT$87*$B101+SUM($F$8:$F$10))/$F$11*$F$40)-($F$27*RHT$87/$D$7)-SUM($F$14:$F$26,$F$28:$F$33,$F$35:$F$36,$F$41))</f>
        <v>-533.82179022363027</v>
      </c>
      <c r="RHU88" s="294">
        <f>(RHU$87*$B101+SUM($F$8:$F$10)-((RHU$87*$B101+SUM($F$8:$F$10))/$F$11*$F$40)-($F$27*RHU$87/$D$7)-SUM($F$14:$F$26,$F$28:$F$33,$F$35:$F$36,$F$41))</f>
        <v>-533.82179022363027</v>
      </c>
      <c r="RHV88" s="294">
        <f>(RHV$87*$B101+SUM($F$8:$F$10)-((RHV$87*$B101+SUM($F$8:$F$10))/$F$11*$F$40)-($F$27*RHV$87/$D$7)-SUM($F$14:$F$26,$F$28:$F$33,$F$35:$F$36,$F$41))</f>
        <v>-533.82179022363027</v>
      </c>
      <c r="RHW88" s="294">
        <f>(RHW$87*$B101+SUM($F$8:$F$10)-((RHW$87*$B101+SUM($F$8:$F$10))/$F$11*$F$40)-($F$27*RHW$87/$D$7)-SUM($F$14:$F$26,$F$28:$F$33,$F$35:$F$36,$F$41))</f>
        <v>-533.82179022363027</v>
      </c>
      <c r="RHX88" s="294">
        <f>(RHX$87*$B101+SUM($F$8:$F$10)-((RHX$87*$B101+SUM($F$8:$F$10))/$F$11*$F$40)-($F$27*RHX$87/$D$7)-SUM($F$14:$F$26,$F$28:$F$33,$F$35:$F$36,$F$41))</f>
        <v>-533.82179022363027</v>
      </c>
      <c r="RHY88" s="294">
        <f>(RHY$87*$B101+SUM($F$8:$F$10)-((RHY$87*$B101+SUM($F$8:$F$10))/$F$11*$F$40)-($F$27*RHY$87/$D$7)-SUM($F$14:$F$26,$F$28:$F$33,$F$35:$F$36,$F$41))</f>
        <v>-533.82179022363027</v>
      </c>
      <c r="RHZ88" s="294">
        <f>(RHZ$87*$B101+SUM($F$8:$F$10)-((RHZ$87*$B101+SUM($F$8:$F$10))/$F$11*$F$40)-($F$27*RHZ$87/$D$7)-SUM($F$14:$F$26,$F$28:$F$33,$F$35:$F$36,$F$41))</f>
        <v>-533.82179022363027</v>
      </c>
      <c r="RIA88" s="294">
        <f>(RIA$87*$B101+SUM($F$8:$F$10)-((RIA$87*$B101+SUM($F$8:$F$10))/$F$11*$F$40)-($F$27*RIA$87/$D$7)-SUM($F$14:$F$26,$F$28:$F$33,$F$35:$F$36,$F$41))</f>
        <v>-533.82179022363027</v>
      </c>
      <c r="RIB88" s="294">
        <f>(RIB$87*$B101+SUM($F$8:$F$10)-((RIB$87*$B101+SUM($F$8:$F$10))/$F$11*$F$40)-($F$27*RIB$87/$D$7)-SUM($F$14:$F$26,$F$28:$F$33,$F$35:$F$36,$F$41))</f>
        <v>-533.82179022363027</v>
      </c>
      <c r="RIC88" s="294">
        <f>(RIC$87*$B101+SUM($F$8:$F$10)-((RIC$87*$B101+SUM($F$8:$F$10))/$F$11*$F$40)-($F$27*RIC$87/$D$7)-SUM($F$14:$F$26,$F$28:$F$33,$F$35:$F$36,$F$41))</f>
        <v>-533.82179022363027</v>
      </c>
      <c r="RID88" s="294">
        <f>(RID$87*$B101+SUM($F$8:$F$10)-((RID$87*$B101+SUM($F$8:$F$10))/$F$11*$F$40)-($F$27*RID$87/$D$7)-SUM($F$14:$F$26,$F$28:$F$33,$F$35:$F$36,$F$41))</f>
        <v>-533.82179022363027</v>
      </c>
      <c r="RIE88" s="294">
        <f>(RIE$87*$B101+SUM($F$8:$F$10)-((RIE$87*$B101+SUM($F$8:$F$10))/$F$11*$F$40)-($F$27*RIE$87/$D$7)-SUM($F$14:$F$26,$F$28:$F$33,$F$35:$F$36,$F$41))</f>
        <v>-533.82179022363027</v>
      </c>
      <c r="RIF88" s="294">
        <f>(RIF$87*$B101+SUM($F$8:$F$10)-((RIF$87*$B101+SUM($F$8:$F$10))/$F$11*$F$40)-($F$27*RIF$87/$D$7)-SUM($F$14:$F$26,$F$28:$F$33,$F$35:$F$36,$F$41))</f>
        <v>-533.82179022363027</v>
      </c>
      <c r="RIG88" s="294">
        <f>(RIG$87*$B101+SUM($F$8:$F$10)-((RIG$87*$B101+SUM($F$8:$F$10))/$F$11*$F$40)-($F$27*RIG$87/$D$7)-SUM($F$14:$F$26,$F$28:$F$33,$F$35:$F$36,$F$41))</f>
        <v>-533.82179022363027</v>
      </c>
      <c r="RIH88" s="294">
        <f>(RIH$87*$B101+SUM($F$8:$F$10)-((RIH$87*$B101+SUM($F$8:$F$10))/$F$11*$F$40)-($F$27*RIH$87/$D$7)-SUM($F$14:$F$26,$F$28:$F$33,$F$35:$F$36,$F$41))</f>
        <v>-533.82179022363027</v>
      </c>
      <c r="RII88" s="294">
        <f>(RII$87*$B101+SUM($F$8:$F$10)-((RII$87*$B101+SUM($F$8:$F$10))/$F$11*$F$40)-($F$27*RII$87/$D$7)-SUM($F$14:$F$26,$F$28:$F$33,$F$35:$F$36,$F$41))</f>
        <v>-533.82179022363027</v>
      </c>
      <c r="RIJ88" s="294">
        <f>(RIJ$87*$B101+SUM($F$8:$F$10)-((RIJ$87*$B101+SUM($F$8:$F$10))/$F$11*$F$40)-($F$27*RIJ$87/$D$7)-SUM($F$14:$F$26,$F$28:$F$33,$F$35:$F$36,$F$41))</f>
        <v>-533.82179022363027</v>
      </c>
      <c r="RIK88" s="294">
        <f>(RIK$87*$B101+SUM($F$8:$F$10)-((RIK$87*$B101+SUM($F$8:$F$10))/$F$11*$F$40)-($F$27*RIK$87/$D$7)-SUM($F$14:$F$26,$F$28:$F$33,$F$35:$F$36,$F$41))</f>
        <v>-533.82179022363027</v>
      </c>
      <c r="RIL88" s="294">
        <f>(RIL$87*$B101+SUM($F$8:$F$10)-((RIL$87*$B101+SUM($F$8:$F$10))/$F$11*$F$40)-($F$27*RIL$87/$D$7)-SUM($F$14:$F$26,$F$28:$F$33,$F$35:$F$36,$F$41))</f>
        <v>-533.82179022363027</v>
      </c>
      <c r="RIM88" s="294">
        <f>(RIM$87*$B101+SUM($F$8:$F$10)-((RIM$87*$B101+SUM($F$8:$F$10))/$F$11*$F$40)-($F$27*RIM$87/$D$7)-SUM($F$14:$F$26,$F$28:$F$33,$F$35:$F$36,$F$41))</f>
        <v>-533.82179022363027</v>
      </c>
      <c r="RIN88" s="294">
        <f>(RIN$87*$B101+SUM($F$8:$F$10)-((RIN$87*$B101+SUM($F$8:$F$10))/$F$11*$F$40)-($F$27*RIN$87/$D$7)-SUM($F$14:$F$26,$F$28:$F$33,$F$35:$F$36,$F$41))</f>
        <v>-533.82179022363027</v>
      </c>
      <c r="RIO88" s="294">
        <f>(RIO$87*$B101+SUM($F$8:$F$10)-((RIO$87*$B101+SUM($F$8:$F$10))/$F$11*$F$40)-($F$27*RIO$87/$D$7)-SUM($F$14:$F$26,$F$28:$F$33,$F$35:$F$36,$F$41))</f>
        <v>-533.82179022363027</v>
      </c>
      <c r="RIP88" s="294">
        <f>(RIP$87*$B101+SUM($F$8:$F$10)-((RIP$87*$B101+SUM($F$8:$F$10))/$F$11*$F$40)-($F$27*RIP$87/$D$7)-SUM($F$14:$F$26,$F$28:$F$33,$F$35:$F$36,$F$41))</f>
        <v>-533.82179022363027</v>
      </c>
      <c r="RIQ88" s="294">
        <f>(RIQ$87*$B101+SUM($F$8:$F$10)-((RIQ$87*$B101+SUM($F$8:$F$10))/$F$11*$F$40)-($F$27*RIQ$87/$D$7)-SUM($F$14:$F$26,$F$28:$F$33,$F$35:$F$36,$F$41))</f>
        <v>-533.82179022363027</v>
      </c>
      <c r="RIR88" s="294">
        <f>(RIR$87*$B101+SUM($F$8:$F$10)-((RIR$87*$B101+SUM($F$8:$F$10))/$F$11*$F$40)-($F$27*RIR$87/$D$7)-SUM($F$14:$F$26,$F$28:$F$33,$F$35:$F$36,$F$41))</f>
        <v>-533.82179022363027</v>
      </c>
      <c r="RIS88" s="294">
        <f>(RIS$87*$B101+SUM($F$8:$F$10)-((RIS$87*$B101+SUM($F$8:$F$10))/$F$11*$F$40)-($F$27*RIS$87/$D$7)-SUM($F$14:$F$26,$F$28:$F$33,$F$35:$F$36,$F$41))</f>
        <v>-533.82179022363027</v>
      </c>
      <c r="RIT88" s="294">
        <f>(RIT$87*$B101+SUM($F$8:$F$10)-((RIT$87*$B101+SUM($F$8:$F$10))/$F$11*$F$40)-($F$27*RIT$87/$D$7)-SUM($F$14:$F$26,$F$28:$F$33,$F$35:$F$36,$F$41))</f>
        <v>-533.82179022363027</v>
      </c>
      <c r="RIU88" s="294">
        <f>(RIU$87*$B101+SUM($F$8:$F$10)-((RIU$87*$B101+SUM($F$8:$F$10))/$F$11*$F$40)-($F$27*RIU$87/$D$7)-SUM($F$14:$F$26,$F$28:$F$33,$F$35:$F$36,$F$41))</f>
        <v>-533.82179022363027</v>
      </c>
      <c r="RIV88" s="294">
        <f>(RIV$87*$B101+SUM($F$8:$F$10)-((RIV$87*$B101+SUM($F$8:$F$10))/$F$11*$F$40)-($F$27*RIV$87/$D$7)-SUM($F$14:$F$26,$F$28:$F$33,$F$35:$F$36,$F$41))</f>
        <v>-533.82179022363027</v>
      </c>
      <c r="RIW88" s="294">
        <f>(RIW$87*$B101+SUM($F$8:$F$10)-((RIW$87*$B101+SUM($F$8:$F$10))/$F$11*$F$40)-($F$27*RIW$87/$D$7)-SUM($F$14:$F$26,$F$28:$F$33,$F$35:$F$36,$F$41))</f>
        <v>-533.82179022363027</v>
      </c>
      <c r="RIX88" s="294">
        <f>(RIX$87*$B101+SUM($F$8:$F$10)-((RIX$87*$B101+SUM($F$8:$F$10))/$F$11*$F$40)-($F$27*RIX$87/$D$7)-SUM($F$14:$F$26,$F$28:$F$33,$F$35:$F$36,$F$41))</f>
        <v>-533.82179022363027</v>
      </c>
      <c r="RIY88" s="294">
        <f>(RIY$87*$B101+SUM($F$8:$F$10)-((RIY$87*$B101+SUM($F$8:$F$10))/$F$11*$F$40)-($F$27*RIY$87/$D$7)-SUM($F$14:$F$26,$F$28:$F$33,$F$35:$F$36,$F$41))</f>
        <v>-533.82179022363027</v>
      </c>
      <c r="RIZ88" s="294">
        <f>(RIZ$87*$B101+SUM($F$8:$F$10)-((RIZ$87*$B101+SUM($F$8:$F$10))/$F$11*$F$40)-($F$27*RIZ$87/$D$7)-SUM($F$14:$F$26,$F$28:$F$33,$F$35:$F$36,$F$41))</f>
        <v>-533.82179022363027</v>
      </c>
      <c r="RJA88" s="294">
        <f>(RJA$87*$B101+SUM($F$8:$F$10)-((RJA$87*$B101+SUM($F$8:$F$10))/$F$11*$F$40)-($F$27*RJA$87/$D$7)-SUM($F$14:$F$26,$F$28:$F$33,$F$35:$F$36,$F$41))</f>
        <v>-533.82179022363027</v>
      </c>
      <c r="RJB88" s="294">
        <f>(RJB$87*$B101+SUM($F$8:$F$10)-((RJB$87*$B101+SUM($F$8:$F$10))/$F$11*$F$40)-($F$27*RJB$87/$D$7)-SUM($F$14:$F$26,$F$28:$F$33,$F$35:$F$36,$F$41))</f>
        <v>-533.82179022363027</v>
      </c>
      <c r="RJC88" s="294">
        <f>(RJC$87*$B101+SUM($F$8:$F$10)-((RJC$87*$B101+SUM($F$8:$F$10))/$F$11*$F$40)-($F$27*RJC$87/$D$7)-SUM($F$14:$F$26,$F$28:$F$33,$F$35:$F$36,$F$41))</f>
        <v>-533.82179022363027</v>
      </c>
      <c r="RJD88" s="294">
        <f>(RJD$87*$B101+SUM($F$8:$F$10)-((RJD$87*$B101+SUM($F$8:$F$10))/$F$11*$F$40)-($F$27*RJD$87/$D$7)-SUM($F$14:$F$26,$F$28:$F$33,$F$35:$F$36,$F$41))</f>
        <v>-533.82179022363027</v>
      </c>
      <c r="RJE88" s="294">
        <f>(RJE$87*$B101+SUM($F$8:$F$10)-((RJE$87*$B101+SUM($F$8:$F$10))/$F$11*$F$40)-($F$27*RJE$87/$D$7)-SUM($F$14:$F$26,$F$28:$F$33,$F$35:$F$36,$F$41))</f>
        <v>-533.82179022363027</v>
      </c>
      <c r="RJF88" s="294">
        <f>(RJF$87*$B101+SUM($F$8:$F$10)-((RJF$87*$B101+SUM($F$8:$F$10))/$F$11*$F$40)-($F$27*RJF$87/$D$7)-SUM($F$14:$F$26,$F$28:$F$33,$F$35:$F$36,$F$41))</f>
        <v>-533.82179022363027</v>
      </c>
      <c r="RJG88" s="294">
        <f>(RJG$87*$B101+SUM($F$8:$F$10)-((RJG$87*$B101+SUM($F$8:$F$10))/$F$11*$F$40)-($F$27*RJG$87/$D$7)-SUM($F$14:$F$26,$F$28:$F$33,$F$35:$F$36,$F$41))</f>
        <v>-533.82179022363027</v>
      </c>
      <c r="RJH88" s="294">
        <f>(RJH$87*$B101+SUM($F$8:$F$10)-((RJH$87*$B101+SUM($F$8:$F$10))/$F$11*$F$40)-($F$27*RJH$87/$D$7)-SUM($F$14:$F$26,$F$28:$F$33,$F$35:$F$36,$F$41))</f>
        <v>-533.82179022363027</v>
      </c>
      <c r="RJI88" s="294">
        <f>(RJI$87*$B101+SUM($F$8:$F$10)-((RJI$87*$B101+SUM($F$8:$F$10))/$F$11*$F$40)-($F$27*RJI$87/$D$7)-SUM($F$14:$F$26,$F$28:$F$33,$F$35:$F$36,$F$41))</f>
        <v>-533.82179022363027</v>
      </c>
      <c r="RJJ88" s="294">
        <f>(RJJ$87*$B101+SUM($F$8:$F$10)-((RJJ$87*$B101+SUM($F$8:$F$10))/$F$11*$F$40)-($F$27*RJJ$87/$D$7)-SUM($F$14:$F$26,$F$28:$F$33,$F$35:$F$36,$F$41))</f>
        <v>-533.82179022363027</v>
      </c>
      <c r="RJK88" s="294">
        <f>(RJK$87*$B101+SUM($F$8:$F$10)-((RJK$87*$B101+SUM($F$8:$F$10))/$F$11*$F$40)-($F$27*RJK$87/$D$7)-SUM($F$14:$F$26,$F$28:$F$33,$F$35:$F$36,$F$41))</f>
        <v>-533.82179022363027</v>
      </c>
      <c r="RJL88" s="294">
        <f>(RJL$87*$B101+SUM($F$8:$F$10)-((RJL$87*$B101+SUM($F$8:$F$10))/$F$11*$F$40)-($F$27*RJL$87/$D$7)-SUM($F$14:$F$26,$F$28:$F$33,$F$35:$F$36,$F$41))</f>
        <v>-533.82179022363027</v>
      </c>
      <c r="RJM88" s="294">
        <f>(RJM$87*$B101+SUM($F$8:$F$10)-((RJM$87*$B101+SUM($F$8:$F$10))/$F$11*$F$40)-($F$27*RJM$87/$D$7)-SUM($F$14:$F$26,$F$28:$F$33,$F$35:$F$36,$F$41))</f>
        <v>-533.82179022363027</v>
      </c>
      <c r="RJN88" s="294">
        <f>(RJN$87*$B101+SUM($F$8:$F$10)-((RJN$87*$B101+SUM($F$8:$F$10))/$F$11*$F$40)-($F$27*RJN$87/$D$7)-SUM($F$14:$F$26,$F$28:$F$33,$F$35:$F$36,$F$41))</f>
        <v>-533.82179022363027</v>
      </c>
      <c r="RJO88" s="294">
        <f>(RJO$87*$B101+SUM($F$8:$F$10)-((RJO$87*$B101+SUM($F$8:$F$10))/$F$11*$F$40)-($F$27*RJO$87/$D$7)-SUM($F$14:$F$26,$F$28:$F$33,$F$35:$F$36,$F$41))</f>
        <v>-533.82179022363027</v>
      </c>
      <c r="RJP88" s="294">
        <f>(RJP$87*$B101+SUM($F$8:$F$10)-((RJP$87*$B101+SUM($F$8:$F$10))/$F$11*$F$40)-($F$27*RJP$87/$D$7)-SUM($F$14:$F$26,$F$28:$F$33,$F$35:$F$36,$F$41))</f>
        <v>-533.82179022363027</v>
      </c>
      <c r="RJQ88" s="294">
        <f>(RJQ$87*$B101+SUM($F$8:$F$10)-((RJQ$87*$B101+SUM($F$8:$F$10))/$F$11*$F$40)-($F$27*RJQ$87/$D$7)-SUM($F$14:$F$26,$F$28:$F$33,$F$35:$F$36,$F$41))</f>
        <v>-533.82179022363027</v>
      </c>
      <c r="RJR88" s="294">
        <f>(RJR$87*$B101+SUM($F$8:$F$10)-((RJR$87*$B101+SUM($F$8:$F$10))/$F$11*$F$40)-($F$27*RJR$87/$D$7)-SUM($F$14:$F$26,$F$28:$F$33,$F$35:$F$36,$F$41))</f>
        <v>-533.82179022363027</v>
      </c>
      <c r="RJS88" s="294">
        <f>(RJS$87*$B101+SUM($F$8:$F$10)-((RJS$87*$B101+SUM($F$8:$F$10))/$F$11*$F$40)-($F$27*RJS$87/$D$7)-SUM($F$14:$F$26,$F$28:$F$33,$F$35:$F$36,$F$41))</f>
        <v>-533.82179022363027</v>
      </c>
      <c r="RJT88" s="294">
        <f>(RJT$87*$B101+SUM($F$8:$F$10)-((RJT$87*$B101+SUM($F$8:$F$10))/$F$11*$F$40)-($F$27*RJT$87/$D$7)-SUM($F$14:$F$26,$F$28:$F$33,$F$35:$F$36,$F$41))</f>
        <v>-533.82179022363027</v>
      </c>
      <c r="RJU88" s="294">
        <f>(RJU$87*$B101+SUM($F$8:$F$10)-((RJU$87*$B101+SUM($F$8:$F$10))/$F$11*$F$40)-($F$27*RJU$87/$D$7)-SUM($F$14:$F$26,$F$28:$F$33,$F$35:$F$36,$F$41))</f>
        <v>-533.82179022363027</v>
      </c>
      <c r="RJV88" s="294">
        <f>(RJV$87*$B101+SUM($F$8:$F$10)-((RJV$87*$B101+SUM($F$8:$F$10))/$F$11*$F$40)-($F$27*RJV$87/$D$7)-SUM($F$14:$F$26,$F$28:$F$33,$F$35:$F$36,$F$41))</f>
        <v>-533.82179022363027</v>
      </c>
      <c r="RJW88" s="294">
        <f>(RJW$87*$B101+SUM($F$8:$F$10)-((RJW$87*$B101+SUM($F$8:$F$10))/$F$11*$F$40)-($F$27*RJW$87/$D$7)-SUM($F$14:$F$26,$F$28:$F$33,$F$35:$F$36,$F$41))</f>
        <v>-533.82179022363027</v>
      </c>
      <c r="RJX88" s="294">
        <f>(RJX$87*$B101+SUM($F$8:$F$10)-((RJX$87*$B101+SUM($F$8:$F$10))/$F$11*$F$40)-($F$27*RJX$87/$D$7)-SUM($F$14:$F$26,$F$28:$F$33,$F$35:$F$36,$F$41))</f>
        <v>-533.82179022363027</v>
      </c>
      <c r="RJY88" s="294">
        <f>(RJY$87*$B101+SUM($F$8:$F$10)-((RJY$87*$B101+SUM($F$8:$F$10))/$F$11*$F$40)-($F$27*RJY$87/$D$7)-SUM($F$14:$F$26,$F$28:$F$33,$F$35:$F$36,$F$41))</f>
        <v>-533.82179022363027</v>
      </c>
      <c r="RJZ88" s="294">
        <f>(RJZ$87*$B101+SUM($F$8:$F$10)-((RJZ$87*$B101+SUM($F$8:$F$10))/$F$11*$F$40)-($F$27*RJZ$87/$D$7)-SUM($F$14:$F$26,$F$28:$F$33,$F$35:$F$36,$F$41))</f>
        <v>-533.82179022363027</v>
      </c>
      <c r="RKA88" s="294">
        <f>(RKA$87*$B101+SUM($F$8:$F$10)-((RKA$87*$B101+SUM($F$8:$F$10))/$F$11*$F$40)-($F$27*RKA$87/$D$7)-SUM($F$14:$F$26,$F$28:$F$33,$F$35:$F$36,$F$41))</f>
        <v>-533.82179022363027</v>
      </c>
      <c r="RKB88" s="294">
        <f>(RKB$87*$B101+SUM($F$8:$F$10)-((RKB$87*$B101+SUM($F$8:$F$10))/$F$11*$F$40)-($F$27*RKB$87/$D$7)-SUM($F$14:$F$26,$F$28:$F$33,$F$35:$F$36,$F$41))</f>
        <v>-533.82179022363027</v>
      </c>
      <c r="RKC88" s="294">
        <f>(RKC$87*$B101+SUM($F$8:$F$10)-((RKC$87*$B101+SUM($F$8:$F$10))/$F$11*$F$40)-($F$27*RKC$87/$D$7)-SUM($F$14:$F$26,$F$28:$F$33,$F$35:$F$36,$F$41))</f>
        <v>-533.82179022363027</v>
      </c>
      <c r="RKD88" s="294">
        <f>(RKD$87*$B101+SUM($F$8:$F$10)-((RKD$87*$B101+SUM($F$8:$F$10))/$F$11*$F$40)-($F$27*RKD$87/$D$7)-SUM($F$14:$F$26,$F$28:$F$33,$F$35:$F$36,$F$41))</f>
        <v>-533.82179022363027</v>
      </c>
      <c r="RKE88" s="294">
        <f>(RKE$87*$B101+SUM($F$8:$F$10)-((RKE$87*$B101+SUM($F$8:$F$10))/$F$11*$F$40)-($F$27*RKE$87/$D$7)-SUM($F$14:$F$26,$F$28:$F$33,$F$35:$F$36,$F$41))</f>
        <v>-533.82179022363027</v>
      </c>
      <c r="RKF88" s="294">
        <f>(RKF$87*$B101+SUM($F$8:$F$10)-((RKF$87*$B101+SUM($F$8:$F$10))/$F$11*$F$40)-($F$27*RKF$87/$D$7)-SUM($F$14:$F$26,$F$28:$F$33,$F$35:$F$36,$F$41))</f>
        <v>-533.82179022363027</v>
      </c>
      <c r="RKG88" s="294">
        <f>(RKG$87*$B101+SUM($F$8:$F$10)-((RKG$87*$B101+SUM($F$8:$F$10))/$F$11*$F$40)-($F$27*RKG$87/$D$7)-SUM($F$14:$F$26,$F$28:$F$33,$F$35:$F$36,$F$41))</f>
        <v>-533.82179022363027</v>
      </c>
      <c r="RKH88" s="294">
        <f>(RKH$87*$B101+SUM($F$8:$F$10)-((RKH$87*$B101+SUM($F$8:$F$10))/$F$11*$F$40)-($F$27*RKH$87/$D$7)-SUM($F$14:$F$26,$F$28:$F$33,$F$35:$F$36,$F$41))</f>
        <v>-533.82179022363027</v>
      </c>
      <c r="RKI88" s="294">
        <f>(RKI$87*$B101+SUM($F$8:$F$10)-((RKI$87*$B101+SUM($F$8:$F$10))/$F$11*$F$40)-($F$27*RKI$87/$D$7)-SUM($F$14:$F$26,$F$28:$F$33,$F$35:$F$36,$F$41))</f>
        <v>-533.82179022363027</v>
      </c>
      <c r="RKJ88" s="294">
        <f>(RKJ$87*$B101+SUM($F$8:$F$10)-((RKJ$87*$B101+SUM($F$8:$F$10))/$F$11*$F$40)-($F$27*RKJ$87/$D$7)-SUM($F$14:$F$26,$F$28:$F$33,$F$35:$F$36,$F$41))</f>
        <v>-533.82179022363027</v>
      </c>
      <c r="RKK88" s="294">
        <f>(RKK$87*$B101+SUM($F$8:$F$10)-((RKK$87*$B101+SUM($F$8:$F$10))/$F$11*$F$40)-($F$27*RKK$87/$D$7)-SUM($F$14:$F$26,$F$28:$F$33,$F$35:$F$36,$F$41))</f>
        <v>-533.82179022363027</v>
      </c>
      <c r="RKL88" s="294">
        <f>(RKL$87*$B101+SUM($F$8:$F$10)-((RKL$87*$B101+SUM($F$8:$F$10))/$F$11*$F$40)-($F$27*RKL$87/$D$7)-SUM($F$14:$F$26,$F$28:$F$33,$F$35:$F$36,$F$41))</f>
        <v>-533.82179022363027</v>
      </c>
      <c r="RKM88" s="294">
        <f>(RKM$87*$B101+SUM($F$8:$F$10)-((RKM$87*$B101+SUM($F$8:$F$10))/$F$11*$F$40)-($F$27*RKM$87/$D$7)-SUM($F$14:$F$26,$F$28:$F$33,$F$35:$F$36,$F$41))</f>
        <v>-533.82179022363027</v>
      </c>
      <c r="RKN88" s="294">
        <f>(RKN$87*$B101+SUM($F$8:$F$10)-((RKN$87*$B101+SUM($F$8:$F$10))/$F$11*$F$40)-($F$27*RKN$87/$D$7)-SUM($F$14:$F$26,$F$28:$F$33,$F$35:$F$36,$F$41))</f>
        <v>-533.82179022363027</v>
      </c>
      <c r="RKO88" s="294">
        <f>(RKO$87*$B101+SUM($F$8:$F$10)-((RKO$87*$B101+SUM($F$8:$F$10))/$F$11*$F$40)-($F$27*RKO$87/$D$7)-SUM($F$14:$F$26,$F$28:$F$33,$F$35:$F$36,$F$41))</f>
        <v>-533.82179022363027</v>
      </c>
      <c r="RKP88" s="294">
        <f>(RKP$87*$B101+SUM($F$8:$F$10)-((RKP$87*$B101+SUM($F$8:$F$10))/$F$11*$F$40)-($F$27*RKP$87/$D$7)-SUM($F$14:$F$26,$F$28:$F$33,$F$35:$F$36,$F$41))</f>
        <v>-533.82179022363027</v>
      </c>
      <c r="RKQ88" s="294">
        <f>(RKQ$87*$B101+SUM($F$8:$F$10)-((RKQ$87*$B101+SUM($F$8:$F$10))/$F$11*$F$40)-($F$27*RKQ$87/$D$7)-SUM($F$14:$F$26,$F$28:$F$33,$F$35:$F$36,$F$41))</f>
        <v>-533.82179022363027</v>
      </c>
      <c r="RKR88" s="294">
        <f>(RKR$87*$B101+SUM($F$8:$F$10)-((RKR$87*$B101+SUM($F$8:$F$10))/$F$11*$F$40)-($F$27*RKR$87/$D$7)-SUM($F$14:$F$26,$F$28:$F$33,$F$35:$F$36,$F$41))</f>
        <v>-533.82179022363027</v>
      </c>
      <c r="RKS88" s="294">
        <f>(RKS$87*$B101+SUM($F$8:$F$10)-((RKS$87*$B101+SUM($F$8:$F$10))/$F$11*$F$40)-($F$27*RKS$87/$D$7)-SUM($F$14:$F$26,$F$28:$F$33,$F$35:$F$36,$F$41))</f>
        <v>-533.82179022363027</v>
      </c>
      <c r="RKT88" s="294">
        <f>(RKT$87*$B101+SUM($F$8:$F$10)-((RKT$87*$B101+SUM($F$8:$F$10))/$F$11*$F$40)-($F$27*RKT$87/$D$7)-SUM($F$14:$F$26,$F$28:$F$33,$F$35:$F$36,$F$41))</f>
        <v>-533.82179022363027</v>
      </c>
      <c r="RKU88" s="294">
        <f>(RKU$87*$B101+SUM($F$8:$F$10)-((RKU$87*$B101+SUM($F$8:$F$10))/$F$11*$F$40)-($F$27*RKU$87/$D$7)-SUM($F$14:$F$26,$F$28:$F$33,$F$35:$F$36,$F$41))</f>
        <v>-533.82179022363027</v>
      </c>
      <c r="RKV88" s="294">
        <f>(RKV$87*$B101+SUM($F$8:$F$10)-((RKV$87*$B101+SUM($F$8:$F$10))/$F$11*$F$40)-($F$27*RKV$87/$D$7)-SUM($F$14:$F$26,$F$28:$F$33,$F$35:$F$36,$F$41))</f>
        <v>-533.82179022363027</v>
      </c>
      <c r="RKW88" s="294">
        <f>(RKW$87*$B101+SUM($F$8:$F$10)-((RKW$87*$B101+SUM($F$8:$F$10))/$F$11*$F$40)-($F$27*RKW$87/$D$7)-SUM($F$14:$F$26,$F$28:$F$33,$F$35:$F$36,$F$41))</f>
        <v>-533.82179022363027</v>
      </c>
      <c r="RKX88" s="294">
        <f>(RKX$87*$B101+SUM($F$8:$F$10)-((RKX$87*$B101+SUM($F$8:$F$10))/$F$11*$F$40)-($F$27*RKX$87/$D$7)-SUM($F$14:$F$26,$F$28:$F$33,$F$35:$F$36,$F$41))</f>
        <v>-533.82179022363027</v>
      </c>
      <c r="RKY88" s="294">
        <f>(RKY$87*$B101+SUM($F$8:$F$10)-((RKY$87*$B101+SUM($F$8:$F$10))/$F$11*$F$40)-($F$27*RKY$87/$D$7)-SUM($F$14:$F$26,$F$28:$F$33,$F$35:$F$36,$F$41))</f>
        <v>-533.82179022363027</v>
      </c>
      <c r="RKZ88" s="294">
        <f>(RKZ$87*$B101+SUM($F$8:$F$10)-((RKZ$87*$B101+SUM($F$8:$F$10))/$F$11*$F$40)-($F$27*RKZ$87/$D$7)-SUM($F$14:$F$26,$F$28:$F$33,$F$35:$F$36,$F$41))</f>
        <v>-533.82179022363027</v>
      </c>
      <c r="RLA88" s="294">
        <f>(RLA$87*$B101+SUM($F$8:$F$10)-((RLA$87*$B101+SUM($F$8:$F$10))/$F$11*$F$40)-($F$27*RLA$87/$D$7)-SUM($F$14:$F$26,$F$28:$F$33,$F$35:$F$36,$F$41))</f>
        <v>-533.82179022363027</v>
      </c>
      <c r="RLB88" s="294">
        <f>(RLB$87*$B101+SUM($F$8:$F$10)-((RLB$87*$B101+SUM($F$8:$F$10))/$F$11*$F$40)-($F$27*RLB$87/$D$7)-SUM($F$14:$F$26,$F$28:$F$33,$F$35:$F$36,$F$41))</f>
        <v>-533.82179022363027</v>
      </c>
      <c r="RLC88" s="294">
        <f>(RLC$87*$B101+SUM($F$8:$F$10)-((RLC$87*$B101+SUM($F$8:$F$10))/$F$11*$F$40)-($F$27*RLC$87/$D$7)-SUM($F$14:$F$26,$F$28:$F$33,$F$35:$F$36,$F$41))</f>
        <v>-533.82179022363027</v>
      </c>
      <c r="RLD88" s="294">
        <f>(RLD$87*$B101+SUM($F$8:$F$10)-((RLD$87*$B101+SUM($F$8:$F$10))/$F$11*$F$40)-($F$27*RLD$87/$D$7)-SUM($F$14:$F$26,$F$28:$F$33,$F$35:$F$36,$F$41))</f>
        <v>-533.82179022363027</v>
      </c>
      <c r="RLE88" s="294">
        <f>(RLE$87*$B101+SUM($F$8:$F$10)-((RLE$87*$B101+SUM($F$8:$F$10))/$F$11*$F$40)-($F$27*RLE$87/$D$7)-SUM($F$14:$F$26,$F$28:$F$33,$F$35:$F$36,$F$41))</f>
        <v>-533.82179022363027</v>
      </c>
      <c r="RLF88" s="294">
        <f>(RLF$87*$B101+SUM($F$8:$F$10)-((RLF$87*$B101+SUM($F$8:$F$10))/$F$11*$F$40)-($F$27*RLF$87/$D$7)-SUM($F$14:$F$26,$F$28:$F$33,$F$35:$F$36,$F$41))</f>
        <v>-533.82179022363027</v>
      </c>
      <c r="RLG88" s="294">
        <f>(RLG$87*$B101+SUM($F$8:$F$10)-((RLG$87*$B101+SUM($F$8:$F$10))/$F$11*$F$40)-($F$27*RLG$87/$D$7)-SUM($F$14:$F$26,$F$28:$F$33,$F$35:$F$36,$F$41))</f>
        <v>-533.82179022363027</v>
      </c>
      <c r="RLH88" s="294">
        <f>(RLH$87*$B101+SUM($F$8:$F$10)-((RLH$87*$B101+SUM($F$8:$F$10))/$F$11*$F$40)-($F$27*RLH$87/$D$7)-SUM($F$14:$F$26,$F$28:$F$33,$F$35:$F$36,$F$41))</f>
        <v>-533.82179022363027</v>
      </c>
      <c r="RLI88" s="294">
        <f>(RLI$87*$B101+SUM($F$8:$F$10)-((RLI$87*$B101+SUM($F$8:$F$10))/$F$11*$F$40)-($F$27*RLI$87/$D$7)-SUM($F$14:$F$26,$F$28:$F$33,$F$35:$F$36,$F$41))</f>
        <v>-533.82179022363027</v>
      </c>
      <c r="RLJ88" s="294">
        <f>(RLJ$87*$B101+SUM($F$8:$F$10)-((RLJ$87*$B101+SUM($F$8:$F$10))/$F$11*$F$40)-($F$27*RLJ$87/$D$7)-SUM($F$14:$F$26,$F$28:$F$33,$F$35:$F$36,$F$41))</f>
        <v>-533.82179022363027</v>
      </c>
      <c r="RLK88" s="294">
        <f>(RLK$87*$B101+SUM($F$8:$F$10)-((RLK$87*$B101+SUM($F$8:$F$10))/$F$11*$F$40)-($F$27*RLK$87/$D$7)-SUM($F$14:$F$26,$F$28:$F$33,$F$35:$F$36,$F$41))</f>
        <v>-533.82179022363027</v>
      </c>
      <c r="RLL88" s="294">
        <f>(RLL$87*$B101+SUM($F$8:$F$10)-((RLL$87*$B101+SUM($F$8:$F$10))/$F$11*$F$40)-($F$27*RLL$87/$D$7)-SUM($F$14:$F$26,$F$28:$F$33,$F$35:$F$36,$F$41))</f>
        <v>-533.82179022363027</v>
      </c>
      <c r="RLM88" s="294">
        <f>(RLM$87*$B101+SUM($F$8:$F$10)-((RLM$87*$B101+SUM($F$8:$F$10))/$F$11*$F$40)-($F$27*RLM$87/$D$7)-SUM($F$14:$F$26,$F$28:$F$33,$F$35:$F$36,$F$41))</f>
        <v>-533.82179022363027</v>
      </c>
      <c r="RLN88" s="294">
        <f>(RLN$87*$B101+SUM($F$8:$F$10)-((RLN$87*$B101+SUM($F$8:$F$10))/$F$11*$F$40)-($F$27*RLN$87/$D$7)-SUM($F$14:$F$26,$F$28:$F$33,$F$35:$F$36,$F$41))</f>
        <v>-533.82179022363027</v>
      </c>
      <c r="RLO88" s="294">
        <f>(RLO$87*$B101+SUM($F$8:$F$10)-((RLO$87*$B101+SUM($F$8:$F$10))/$F$11*$F$40)-($F$27*RLO$87/$D$7)-SUM($F$14:$F$26,$F$28:$F$33,$F$35:$F$36,$F$41))</f>
        <v>-533.82179022363027</v>
      </c>
      <c r="RLP88" s="294">
        <f>(RLP$87*$B101+SUM($F$8:$F$10)-((RLP$87*$B101+SUM($F$8:$F$10))/$F$11*$F$40)-($F$27*RLP$87/$D$7)-SUM($F$14:$F$26,$F$28:$F$33,$F$35:$F$36,$F$41))</f>
        <v>-533.82179022363027</v>
      </c>
      <c r="RLQ88" s="294">
        <f>(RLQ$87*$B101+SUM($F$8:$F$10)-((RLQ$87*$B101+SUM($F$8:$F$10))/$F$11*$F$40)-($F$27*RLQ$87/$D$7)-SUM($F$14:$F$26,$F$28:$F$33,$F$35:$F$36,$F$41))</f>
        <v>-533.82179022363027</v>
      </c>
      <c r="RLR88" s="294">
        <f>(RLR$87*$B101+SUM($F$8:$F$10)-((RLR$87*$B101+SUM($F$8:$F$10))/$F$11*$F$40)-($F$27*RLR$87/$D$7)-SUM($F$14:$F$26,$F$28:$F$33,$F$35:$F$36,$F$41))</f>
        <v>-533.82179022363027</v>
      </c>
      <c r="RLS88" s="294">
        <f>(RLS$87*$B101+SUM($F$8:$F$10)-((RLS$87*$B101+SUM($F$8:$F$10))/$F$11*$F$40)-($F$27*RLS$87/$D$7)-SUM($F$14:$F$26,$F$28:$F$33,$F$35:$F$36,$F$41))</f>
        <v>-533.82179022363027</v>
      </c>
      <c r="RLT88" s="294">
        <f>(RLT$87*$B101+SUM($F$8:$F$10)-((RLT$87*$B101+SUM($F$8:$F$10))/$F$11*$F$40)-($F$27*RLT$87/$D$7)-SUM($F$14:$F$26,$F$28:$F$33,$F$35:$F$36,$F$41))</f>
        <v>-533.82179022363027</v>
      </c>
      <c r="RLU88" s="294">
        <f>(RLU$87*$B101+SUM($F$8:$F$10)-((RLU$87*$B101+SUM($F$8:$F$10))/$F$11*$F$40)-($F$27*RLU$87/$D$7)-SUM($F$14:$F$26,$F$28:$F$33,$F$35:$F$36,$F$41))</f>
        <v>-533.82179022363027</v>
      </c>
      <c r="RLV88" s="294">
        <f>(RLV$87*$B101+SUM($F$8:$F$10)-((RLV$87*$B101+SUM($F$8:$F$10))/$F$11*$F$40)-($F$27*RLV$87/$D$7)-SUM($F$14:$F$26,$F$28:$F$33,$F$35:$F$36,$F$41))</f>
        <v>-533.82179022363027</v>
      </c>
      <c r="RLW88" s="294">
        <f>(RLW$87*$B101+SUM($F$8:$F$10)-((RLW$87*$B101+SUM($F$8:$F$10))/$F$11*$F$40)-($F$27*RLW$87/$D$7)-SUM($F$14:$F$26,$F$28:$F$33,$F$35:$F$36,$F$41))</f>
        <v>-533.82179022363027</v>
      </c>
      <c r="RLX88" s="294">
        <f>(RLX$87*$B101+SUM($F$8:$F$10)-((RLX$87*$B101+SUM($F$8:$F$10))/$F$11*$F$40)-($F$27*RLX$87/$D$7)-SUM($F$14:$F$26,$F$28:$F$33,$F$35:$F$36,$F$41))</f>
        <v>-533.82179022363027</v>
      </c>
      <c r="RLY88" s="294">
        <f>(RLY$87*$B101+SUM($F$8:$F$10)-((RLY$87*$B101+SUM($F$8:$F$10))/$F$11*$F$40)-($F$27*RLY$87/$D$7)-SUM($F$14:$F$26,$F$28:$F$33,$F$35:$F$36,$F$41))</f>
        <v>-533.82179022363027</v>
      </c>
      <c r="RLZ88" s="294">
        <f>(RLZ$87*$B101+SUM($F$8:$F$10)-((RLZ$87*$B101+SUM($F$8:$F$10))/$F$11*$F$40)-($F$27*RLZ$87/$D$7)-SUM($F$14:$F$26,$F$28:$F$33,$F$35:$F$36,$F$41))</f>
        <v>-533.82179022363027</v>
      </c>
      <c r="RMA88" s="294">
        <f>(RMA$87*$B101+SUM($F$8:$F$10)-((RMA$87*$B101+SUM($F$8:$F$10))/$F$11*$F$40)-($F$27*RMA$87/$D$7)-SUM($F$14:$F$26,$F$28:$F$33,$F$35:$F$36,$F$41))</f>
        <v>-533.82179022363027</v>
      </c>
      <c r="RMB88" s="294">
        <f>(RMB$87*$B101+SUM($F$8:$F$10)-((RMB$87*$B101+SUM($F$8:$F$10))/$F$11*$F$40)-($F$27*RMB$87/$D$7)-SUM($F$14:$F$26,$F$28:$F$33,$F$35:$F$36,$F$41))</f>
        <v>-533.82179022363027</v>
      </c>
      <c r="RMC88" s="294">
        <f>(RMC$87*$B101+SUM($F$8:$F$10)-((RMC$87*$B101+SUM($F$8:$F$10))/$F$11*$F$40)-($F$27*RMC$87/$D$7)-SUM($F$14:$F$26,$F$28:$F$33,$F$35:$F$36,$F$41))</f>
        <v>-533.82179022363027</v>
      </c>
      <c r="RMD88" s="294">
        <f>(RMD$87*$B101+SUM($F$8:$F$10)-((RMD$87*$B101+SUM($F$8:$F$10))/$F$11*$F$40)-($F$27*RMD$87/$D$7)-SUM($F$14:$F$26,$F$28:$F$33,$F$35:$F$36,$F$41))</f>
        <v>-533.82179022363027</v>
      </c>
      <c r="RME88" s="294">
        <f>(RME$87*$B101+SUM($F$8:$F$10)-((RME$87*$B101+SUM($F$8:$F$10))/$F$11*$F$40)-($F$27*RME$87/$D$7)-SUM($F$14:$F$26,$F$28:$F$33,$F$35:$F$36,$F$41))</f>
        <v>-533.82179022363027</v>
      </c>
      <c r="RMF88" s="294">
        <f>(RMF$87*$B101+SUM($F$8:$F$10)-((RMF$87*$B101+SUM($F$8:$F$10))/$F$11*$F$40)-($F$27*RMF$87/$D$7)-SUM($F$14:$F$26,$F$28:$F$33,$F$35:$F$36,$F$41))</f>
        <v>-533.82179022363027</v>
      </c>
      <c r="RMG88" s="294">
        <f>(RMG$87*$B101+SUM($F$8:$F$10)-((RMG$87*$B101+SUM($F$8:$F$10))/$F$11*$F$40)-($F$27*RMG$87/$D$7)-SUM($F$14:$F$26,$F$28:$F$33,$F$35:$F$36,$F$41))</f>
        <v>-533.82179022363027</v>
      </c>
      <c r="RMH88" s="294">
        <f>(RMH$87*$B101+SUM($F$8:$F$10)-((RMH$87*$B101+SUM($F$8:$F$10))/$F$11*$F$40)-($F$27*RMH$87/$D$7)-SUM($F$14:$F$26,$F$28:$F$33,$F$35:$F$36,$F$41))</f>
        <v>-533.82179022363027</v>
      </c>
      <c r="RMI88" s="294">
        <f>(RMI$87*$B101+SUM($F$8:$F$10)-((RMI$87*$B101+SUM($F$8:$F$10))/$F$11*$F$40)-($F$27*RMI$87/$D$7)-SUM($F$14:$F$26,$F$28:$F$33,$F$35:$F$36,$F$41))</f>
        <v>-533.82179022363027</v>
      </c>
      <c r="RMJ88" s="294">
        <f>(RMJ$87*$B101+SUM($F$8:$F$10)-((RMJ$87*$B101+SUM($F$8:$F$10))/$F$11*$F$40)-($F$27*RMJ$87/$D$7)-SUM($F$14:$F$26,$F$28:$F$33,$F$35:$F$36,$F$41))</f>
        <v>-533.82179022363027</v>
      </c>
      <c r="RMK88" s="294">
        <f>(RMK$87*$B101+SUM($F$8:$F$10)-((RMK$87*$B101+SUM($F$8:$F$10))/$F$11*$F$40)-($F$27*RMK$87/$D$7)-SUM($F$14:$F$26,$F$28:$F$33,$F$35:$F$36,$F$41))</f>
        <v>-533.82179022363027</v>
      </c>
      <c r="RML88" s="294">
        <f>(RML$87*$B101+SUM($F$8:$F$10)-((RML$87*$B101+SUM($F$8:$F$10))/$F$11*$F$40)-($F$27*RML$87/$D$7)-SUM($F$14:$F$26,$F$28:$F$33,$F$35:$F$36,$F$41))</f>
        <v>-533.82179022363027</v>
      </c>
      <c r="RMM88" s="294">
        <f>(RMM$87*$B101+SUM($F$8:$F$10)-((RMM$87*$B101+SUM($F$8:$F$10))/$F$11*$F$40)-($F$27*RMM$87/$D$7)-SUM($F$14:$F$26,$F$28:$F$33,$F$35:$F$36,$F$41))</f>
        <v>-533.82179022363027</v>
      </c>
      <c r="RMN88" s="294">
        <f>(RMN$87*$B101+SUM($F$8:$F$10)-((RMN$87*$B101+SUM($F$8:$F$10))/$F$11*$F$40)-($F$27*RMN$87/$D$7)-SUM($F$14:$F$26,$F$28:$F$33,$F$35:$F$36,$F$41))</f>
        <v>-533.82179022363027</v>
      </c>
      <c r="RMO88" s="294">
        <f>(RMO$87*$B101+SUM($F$8:$F$10)-((RMO$87*$B101+SUM($F$8:$F$10))/$F$11*$F$40)-($F$27*RMO$87/$D$7)-SUM($F$14:$F$26,$F$28:$F$33,$F$35:$F$36,$F$41))</f>
        <v>-533.82179022363027</v>
      </c>
      <c r="RMP88" s="294">
        <f>(RMP$87*$B101+SUM($F$8:$F$10)-((RMP$87*$B101+SUM($F$8:$F$10))/$F$11*$F$40)-($F$27*RMP$87/$D$7)-SUM($F$14:$F$26,$F$28:$F$33,$F$35:$F$36,$F$41))</f>
        <v>-533.82179022363027</v>
      </c>
      <c r="RMQ88" s="294">
        <f>(RMQ$87*$B101+SUM($F$8:$F$10)-((RMQ$87*$B101+SUM($F$8:$F$10))/$F$11*$F$40)-($F$27*RMQ$87/$D$7)-SUM($F$14:$F$26,$F$28:$F$33,$F$35:$F$36,$F$41))</f>
        <v>-533.82179022363027</v>
      </c>
      <c r="RMR88" s="294">
        <f>(RMR$87*$B101+SUM($F$8:$F$10)-((RMR$87*$B101+SUM($F$8:$F$10))/$F$11*$F$40)-($F$27*RMR$87/$D$7)-SUM($F$14:$F$26,$F$28:$F$33,$F$35:$F$36,$F$41))</f>
        <v>-533.82179022363027</v>
      </c>
      <c r="RMS88" s="294">
        <f>(RMS$87*$B101+SUM($F$8:$F$10)-((RMS$87*$B101+SUM($F$8:$F$10))/$F$11*$F$40)-($F$27*RMS$87/$D$7)-SUM($F$14:$F$26,$F$28:$F$33,$F$35:$F$36,$F$41))</f>
        <v>-533.82179022363027</v>
      </c>
      <c r="RMT88" s="294">
        <f>(RMT$87*$B101+SUM($F$8:$F$10)-((RMT$87*$B101+SUM($F$8:$F$10))/$F$11*$F$40)-($F$27*RMT$87/$D$7)-SUM($F$14:$F$26,$F$28:$F$33,$F$35:$F$36,$F$41))</f>
        <v>-533.82179022363027</v>
      </c>
      <c r="RMU88" s="294">
        <f>(RMU$87*$B101+SUM($F$8:$F$10)-((RMU$87*$B101+SUM($F$8:$F$10))/$F$11*$F$40)-($F$27*RMU$87/$D$7)-SUM($F$14:$F$26,$F$28:$F$33,$F$35:$F$36,$F$41))</f>
        <v>-533.82179022363027</v>
      </c>
      <c r="RMV88" s="294">
        <f>(RMV$87*$B101+SUM($F$8:$F$10)-((RMV$87*$B101+SUM($F$8:$F$10))/$F$11*$F$40)-($F$27*RMV$87/$D$7)-SUM($F$14:$F$26,$F$28:$F$33,$F$35:$F$36,$F$41))</f>
        <v>-533.82179022363027</v>
      </c>
      <c r="RMW88" s="294">
        <f>(RMW$87*$B101+SUM($F$8:$F$10)-((RMW$87*$B101+SUM($F$8:$F$10))/$F$11*$F$40)-($F$27*RMW$87/$D$7)-SUM($F$14:$F$26,$F$28:$F$33,$F$35:$F$36,$F$41))</f>
        <v>-533.82179022363027</v>
      </c>
      <c r="RMX88" s="294">
        <f>(RMX$87*$B101+SUM($F$8:$F$10)-((RMX$87*$B101+SUM($F$8:$F$10))/$F$11*$F$40)-($F$27*RMX$87/$D$7)-SUM($F$14:$F$26,$F$28:$F$33,$F$35:$F$36,$F$41))</f>
        <v>-533.82179022363027</v>
      </c>
      <c r="RMY88" s="294">
        <f>(RMY$87*$B101+SUM($F$8:$F$10)-((RMY$87*$B101+SUM($F$8:$F$10))/$F$11*$F$40)-($F$27*RMY$87/$D$7)-SUM($F$14:$F$26,$F$28:$F$33,$F$35:$F$36,$F$41))</f>
        <v>-533.82179022363027</v>
      </c>
      <c r="RMZ88" s="294">
        <f>(RMZ$87*$B101+SUM($F$8:$F$10)-((RMZ$87*$B101+SUM($F$8:$F$10))/$F$11*$F$40)-($F$27*RMZ$87/$D$7)-SUM($F$14:$F$26,$F$28:$F$33,$F$35:$F$36,$F$41))</f>
        <v>-533.82179022363027</v>
      </c>
      <c r="RNA88" s="294">
        <f>(RNA$87*$B101+SUM($F$8:$F$10)-((RNA$87*$B101+SUM($F$8:$F$10))/$F$11*$F$40)-($F$27*RNA$87/$D$7)-SUM($F$14:$F$26,$F$28:$F$33,$F$35:$F$36,$F$41))</f>
        <v>-533.82179022363027</v>
      </c>
      <c r="RNB88" s="294">
        <f>(RNB$87*$B101+SUM($F$8:$F$10)-((RNB$87*$B101+SUM($F$8:$F$10))/$F$11*$F$40)-($F$27*RNB$87/$D$7)-SUM($F$14:$F$26,$F$28:$F$33,$F$35:$F$36,$F$41))</f>
        <v>-533.82179022363027</v>
      </c>
      <c r="RNC88" s="294">
        <f>(RNC$87*$B101+SUM($F$8:$F$10)-((RNC$87*$B101+SUM($F$8:$F$10))/$F$11*$F$40)-($F$27*RNC$87/$D$7)-SUM($F$14:$F$26,$F$28:$F$33,$F$35:$F$36,$F$41))</f>
        <v>-533.82179022363027</v>
      </c>
      <c r="RND88" s="294">
        <f>(RND$87*$B101+SUM($F$8:$F$10)-((RND$87*$B101+SUM($F$8:$F$10))/$F$11*$F$40)-($F$27*RND$87/$D$7)-SUM($F$14:$F$26,$F$28:$F$33,$F$35:$F$36,$F$41))</f>
        <v>-533.82179022363027</v>
      </c>
      <c r="RNE88" s="294">
        <f>(RNE$87*$B101+SUM($F$8:$F$10)-((RNE$87*$B101+SUM($F$8:$F$10))/$F$11*$F$40)-($F$27*RNE$87/$D$7)-SUM($F$14:$F$26,$F$28:$F$33,$F$35:$F$36,$F$41))</f>
        <v>-533.82179022363027</v>
      </c>
      <c r="RNF88" s="294">
        <f>(RNF$87*$B101+SUM($F$8:$F$10)-((RNF$87*$B101+SUM($F$8:$F$10))/$F$11*$F$40)-($F$27*RNF$87/$D$7)-SUM($F$14:$F$26,$F$28:$F$33,$F$35:$F$36,$F$41))</f>
        <v>-533.82179022363027</v>
      </c>
      <c r="RNG88" s="294">
        <f>(RNG$87*$B101+SUM($F$8:$F$10)-((RNG$87*$B101+SUM($F$8:$F$10))/$F$11*$F$40)-($F$27*RNG$87/$D$7)-SUM($F$14:$F$26,$F$28:$F$33,$F$35:$F$36,$F$41))</f>
        <v>-533.82179022363027</v>
      </c>
      <c r="RNH88" s="294">
        <f>(RNH$87*$B101+SUM($F$8:$F$10)-((RNH$87*$B101+SUM($F$8:$F$10))/$F$11*$F$40)-($F$27*RNH$87/$D$7)-SUM($F$14:$F$26,$F$28:$F$33,$F$35:$F$36,$F$41))</f>
        <v>-533.82179022363027</v>
      </c>
      <c r="RNI88" s="294">
        <f>(RNI$87*$B101+SUM($F$8:$F$10)-((RNI$87*$B101+SUM($F$8:$F$10))/$F$11*$F$40)-($F$27*RNI$87/$D$7)-SUM($F$14:$F$26,$F$28:$F$33,$F$35:$F$36,$F$41))</f>
        <v>-533.82179022363027</v>
      </c>
      <c r="RNJ88" s="294">
        <f>(RNJ$87*$B101+SUM($F$8:$F$10)-((RNJ$87*$B101+SUM($F$8:$F$10))/$F$11*$F$40)-($F$27*RNJ$87/$D$7)-SUM($F$14:$F$26,$F$28:$F$33,$F$35:$F$36,$F$41))</f>
        <v>-533.82179022363027</v>
      </c>
      <c r="RNK88" s="294">
        <f>(RNK$87*$B101+SUM($F$8:$F$10)-((RNK$87*$B101+SUM($F$8:$F$10))/$F$11*$F$40)-($F$27*RNK$87/$D$7)-SUM($F$14:$F$26,$F$28:$F$33,$F$35:$F$36,$F$41))</f>
        <v>-533.82179022363027</v>
      </c>
      <c r="RNL88" s="294">
        <f>(RNL$87*$B101+SUM($F$8:$F$10)-((RNL$87*$B101+SUM($F$8:$F$10))/$F$11*$F$40)-($F$27*RNL$87/$D$7)-SUM($F$14:$F$26,$F$28:$F$33,$F$35:$F$36,$F$41))</f>
        <v>-533.82179022363027</v>
      </c>
      <c r="RNM88" s="294">
        <f>(RNM$87*$B101+SUM($F$8:$F$10)-((RNM$87*$B101+SUM($F$8:$F$10))/$F$11*$F$40)-($F$27*RNM$87/$D$7)-SUM($F$14:$F$26,$F$28:$F$33,$F$35:$F$36,$F$41))</f>
        <v>-533.82179022363027</v>
      </c>
      <c r="RNN88" s="294">
        <f>(RNN$87*$B101+SUM($F$8:$F$10)-((RNN$87*$B101+SUM($F$8:$F$10))/$F$11*$F$40)-($F$27*RNN$87/$D$7)-SUM($F$14:$F$26,$F$28:$F$33,$F$35:$F$36,$F$41))</f>
        <v>-533.82179022363027</v>
      </c>
      <c r="RNO88" s="294">
        <f>(RNO$87*$B101+SUM($F$8:$F$10)-((RNO$87*$B101+SUM($F$8:$F$10))/$F$11*$F$40)-($F$27*RNO$87/$D$7)-SUM($F$14:$F$26,$F$28:$F$33,$F$35:$F$36,$F$41))</f>
        <v>-533.82179022363027</v>
      </c>
      <c r="RNP88" s="294">
        <f>(RNP$87*$B101+SUM($F$8:$F$10)-((RNP$87*$B101+SUM($F$8:$F$10))/$F$11*$F$40)-($F$27*RNP$87/$D$7)-SUM($F$14:$F$26,$F$28:$F$33,$F$35:$F$36,$F$41))</f>
        <v>-533.82179022363027</v>
      </c>
      <c r="RNQ88" s="294">
        <f>(RNQ$87*$B101+SUM($F$8:$F$10)-((RNQ$87*$B101+SUM($F$8:$F$10))/$F$11*$F$40)-($F$27*RNQ$87/$D$7)-SUM($F$14:$F$26,$F$28:$F$33,$F$35:$F$36,$F$41))</f>
        <v>-533.82179022363027</v>
      </c>
      <c r="RNR88" s="294">
        <f>(RNR$87*$B101+SUM($F$8:$F$10)-((RNR$87*$B101+SUM($F$8:$F$10))/$F$11*$F$40)-($F$27*RNR$87/$D$7)-SUM($F$14:$F$26,$F$28:$F$33,$F$35:$F$36,$F$41))</f>
        <v>-533.82179022363027</v>
      </c>
      <c r="RNS88" s="294">
        <f>(RNS$87*$B101+SUM($F$8:$F$10)-((RNS$87*$B101+SUM($F$8:$F$10))/$F$11*$F$40)-($F$27*RNS$87/$D$7)-SUM($F$14:$F$26,$F$28:$F$33,$F$35:$F$36,$F$41))</f>
        <v>-533.82179022363027</v>
      </c>
      <c r="RNT88" s="294">
        <f>(RNT$87*$B101+SUM($F$8:$F$10)-((RNT$87*$B101+SUM($F$8:$F$10))/$F$11*$F$40)-($F$27*RNT$87/$D$7)-SUM($F$14:$F$26,$F$28:$F$33,$F$35:$F$36,$F$41))</f>
        <v>-533.82179022363027</v>
      </c>
      <c r="RNU88" s="294">
        <f>(RNU$87*$B101+SUM($F$8:$F$10)-((RNU$87*$B101+SUM($F$8:$F$10))/$F$11*$F$40)-($F$27*RNU$87/$D$7)-SUM($F$14:$F$26,$F$28:$F$33,$F$35:$F$36,$F$41))</f>
        <v>-533.82179022363027</v>
      </c>
      <c r="RNV88" s="294">
        <f>(RNV$87*$B101+SUM($F$8:$F$10)-((RNV$87*$B101+SUM($F$8:$F$10))/$F$11*$F$40)-($F$27*RNV$87/$D$7)-SUM($F$14:$F$26,$F$28:$F$33,$F$35:$F$36,$F$41))</f>
        <v>-533.82179022363027</v>
      </c>
      <c r="RNW88" s="294">
        <f>(RNW$87*$B101+SUM($F$8:$F$10)-((RNW$87*$B101+SUM($F$8:$F$10))/$F$11*$F$40)-($F$27*RNW$87/$D$7)-SUM($F$14:$F$26,$F$28:$F$33,$F$35:$F$36,$F$41))</f>
        <v>-533.82179022363027</v>
      </c>
      <c r="RNX88" s="294">
        <f>(RNX$87*$B101+SUM($F$8:$F$10)-((RNX$87*$B101+SUM($F$8:$F$10))/$F$11*$F$40)-($F$27*RNX$87/$D$7)-SUM($F$14:$F$26,$F$28:$F$33,$F$35:$F$36,$F$41))</f>
        <v>-533.82179022363027</v>
      </c>
      <c r="RNY88" s="294">
        <f>(RNY$87*$B101+SUM($F$8:$F$10)-((RNY$87*$B101+SUM($F$8:$F$10))/$F$11*$F$40)-($F$27*RNY$87/$D$7)-SUM($F$14:$F$26,$F$28:$F$33,$F$35:$F$36,$F$41))</f>
        <v>-533.82179022363027</v>
      </c>
      <c r="RNZ88" s="294">
        <f>(RNZ$87*$B101+SUM($F$8:$F$10)-((RNZ$87*$B101+SUM($F$8:$F$10))/$F$11*$F$40)-($F$27*RNZ$87/$D$7)-SUM($F$14:$F$26,$F$28:$F$33,$F$35:$F$36,$F$41))</f>
        <v>-533.82179022363027</v>
      </c>
      <c r="ROA88" s="294">
        <f>(ROA$87*$B101+SUM($F$8:$F$10)-((ROA$87*$B101+SUM($F$8:$F$10))/$F$11*$F$40)-($F$27*ROA$87/$D$7)-SUM($F$14:$F$26,$F$28:$F$33,$F$35:$F$36,$F$41))</f>
        <v>-533.82179022363027</v>
      </c>
      <c r="ROB88" s="294">
        <f>(ROB$87*$B101+SUM($F$8:$F$10)-((ROB$87*$B101+SUM($F$8:$F$10))/$F$11*$F$40)-($F$27*ROB$87/$D$7)-SUM($F$14:$F$26,$F$28:$F$33,$F$35:$F$36,$F$41))</f>
        <v>-533.82179022363027</v>
      </c>
      <c r="ROC88" s="294">
        <f>(ROC$87*$B101+SUM($F$8:$F$10)-((ROC$87*$B101+SUM($F$8:$F$10))/$F$11*$F$40)-($F$27*ROC$87/$D$7)-SUM($F$14:$F$26,$F$28:$F$33,$F$35:$F$36,$F$41))</f>
        <v>-533.82179022363027</v>
      </c>
      <c r="ROD88" s="294">
        <f>(ROD$87*$B101+SUM($F$8:$F$10)-((ROD$87*$B101+SUM($F$8:$F$10))/$F$11*$F$40)-($F$27*ROD$87/$D$7)-SUM($F$14:$F$26,$F$28:$F$33,$F$35:$F$36,$F$41))</f>
        <v>-533.82179022363027</v>
      </c>
      <c r="ROE88" s="294">
        <f>(ROE$87*$B101+SUM($F$8:$F$10)-((ROE$87*$B101+SUM($F$8:$F$10))/$F$11*$F$40)-($F$27*ROE$87/$D$7)-SUM($F$14:$F$26,$F$28:$F$33,$F$35:$F$36,$F$41))</f>
        <v>-533.82179022363027</v>
      </c>
      <c r="ROF88" s="294">
        <f>(ROF$87*$B101+SUM($F$8:$F$10)-((ROF$87*$B101+SUM($F$8:$F$10))/$F$11*$F$40)-($F$27*ROF$87/$D$7)-SUM($F$14:$F$26,$F$28:$F$33,$F$35:$F$36,$F$41))</f>
        <v>-533.82179022363027</v>
      </c>
      <c r="ROG88" s="294">
        <f>(ROG$87*$B101+SUM($F$8:$F$10)-((ROG$87*$B101+SUM($F$8:$F$10))/$F$11*$F$40)-($F$27*ROG$87/$D$7)-SUM($F$14:$F$26,$F$28:$F$33,$F$35:$F$36,$F$41))</f>
        <v>-533.82179022363027</v>
      </c>
      <c r="ROH88" s="294">
        <f>(ROH$87*$B101+SUM($F$8:$F$10)-((ROH$87*$B101+SUM($F$8:$F$10))/$F$11*$F$40)-($F$27*ROH$87/$D$7)-SUM($F$14:$F$26,$F$28:$F$33,$F$35:$F$36,$F$41))</f>
        <v>-533.82179022363027</v>
      </c>
      <c r="ROI88" s="294">
        <f>(ROI$87*$B101+SUM($F$8:$F$10)-((ROI$87*$B101+SUM($F$8:$F$10))/$F$11*$F$40)-($F$27*ROI$87/$D$7)-SUM($F$14:$F$26,$F$28:$F$33,$F$35:$F$36,$F$41))</f>
        <v>-533.82179022363027</v>
      </c>
      <c r="ROJ88" s="294">
        <f>(ROJ$87*$B101+SUM($F$8:$F$10)-((ROJ$87*$B101+SUM($F$8:$F$10))/$F$11*$F$40)-($F$27*ROJ$87/$D$7)-SUM($F$14:$F$26,$F$28:$F$33,$F$35:$F$36,$F$41))</f>
        <v>-533.82179022363027</v>
      </c>
      <c r="ROK88" s="294">
        <f>(ROK$87*$B101+SUM($F$8:$F$10)-((ROK$87*$B101+SUM($F$8:$F$10))/$F$11*$F$40)-($F$27*ROK$87/$D$7)-SUM($F$14:$F$26,$F$28:$F$33,$F$35:$F$36,$F$41))</f>
        <v>-533.82179022363027</v>
      </c>
      <c r="ROL88" s="294">
        <f>(ROL$87*$B101+SUM($F$8:$F$10)-((ROL$87*$B101+SUM($F$8:$F$10))/$F$11*$F$40)-($F$27*ROL$87/$D$7)-SUM($F$14:$F$26,$F$28:$F$33,$F$35:$F$36,$F$41))</f>
        <v>-533.82179022363027</v>
      </c>
      <c r="ROM88" s="294">
        <f>(ROM$87*$B101+SUM($F$8:$F$10)-((ROM$87*$B101+SUM($F$8:$F$10))/$F$11*$F$40)-($F$27*ROM$87/$D$7)-SUM($F$14:$F$26,$F$28:$F$33,$F$35:$F$36,$F$41))</f>
        <v>-533.82179022363027</v>
      </c>
      <c r="RON88" s="294">
        <f>(RON$87*$B101+SUM($F$8:$F$10)-((RON$87*$B101+SUM($F$8:$F$10))/$F$11*$F$40)-($F$27*RON$87/$D$7)-SUM($F$14:$F$26,$F$28:$F$33,$F$35:$F$36,$F$41))</f>
        <v>-533.82179022363027</v>
      </c>
      <c r="ROO88" s="294">
        <f>(ROO$87*$B101+SUM($F$8:$F$10)-((ROO$87*$B101+SUM($F$8:$F$10))/$F$11*$F$40)-($F$27*ROO$87/$D$7)-SUM($F$14:$F$26,$F$28:$F$33,$F$35:$F$36,$F$41))</f>
        <v>-533.82179022363027</v>
      </c>
      <c r="ROP88" s="294">
        <f>(ROP$87*$B101+SUM($F$8:$F$10)-((ROP$87*$B101+SUM($F$8:$F$10))/$F$11*$F$40)-($F$27*ROP$87/$D$7)-SUM($F$14:$F$26,$F$28:$F$33,$F$35:$F$36,$F$41))</f>
        <v>-533.82179022363027</v>
      </c>
      <c r="ROQ88" s="294">
        <f>(ROQ$87*$B101+SUM($F$8:$F$10)-((ROQ$87*$B101+SUM($F$8:$F$10))/$F$11*$F$40)-($F$27*ROQ$87/$D$7)-SUM($F$14:$F$26,$F$28:$F$33,$F$35:$F$36,$F$41))</f>
        <v>-533.82179022363027</v>
      </c>
      <c r="ROR88" s="294">
        <f>(ROR$87*$B101+SUM($F$8:$F$10)-((ROR$87*$B101+SUM($F$8:$F$10))/$F$11*$F$40)-($F$27*ROR$87/$D$7)-SUM($F$14:$F$26,$F$28:$F$33,$F$35:$F$36,$F$41))</f>
        <v>-533.82179022363027</v>
      </c>
      <c r="ROS88" s="294">
        <f>(ROS$87*$B101+SUM($F$8:$F$10)-((ROS$87*$B101+SUM($F$8:$F$10))/$F$11*$F$40)-($F$27*ROS$87/$D$7)-SUM($F$14:$F$26,$F$28:$F$33,$F$35:$F$36,$F$41))</f>
        <v>-533.82179022363027</v>
      </c>
      <c r="ROT88" s="294">
        <f>(ROT$87*$B101+SUM($F$8:$F$10)-((ROT$87*$B101+SUM($F$8:$F$10))/$F$11*$F$40)-($F$27*ROT$87/$D$7)-SUM($F$14:$F$26,$F$28:$F$33,$F$35:$F$36,$F$41))</f>
        <v>-533.82179022363027</v>
      </c>
      <c r="ROU88" s="294">
        <f>(ROU$87*$B101+SUM($F$8:$F$10)-((ROU$87*$B101+SUM($F$8:$F$10))/$F$11*$F$40)-($F$27*ROU$87/$D$7)-SUM($F$14:$F$26,$F$28:$F$33,$F$35:$F$36,$F$41))</f>
        <v>-533.82179022363027</v>
      </c>
      <c r="ROV88" s="294">
        <f>(ROV$87*$B101+SUM($F$8:$F$10)-((ROV$87*$B101+SUM($F$8:$F$10))/$F$11*$F$40)-($F$27*ROV$87/$D$7)-SUM($F$14:$F$26,$F$28:$F$33,$F$35:$F$36,$F$41))</f>
        <v>-533.82179022363027</v>
      </c>
      <c r="ROW88" s="294">
        <f>(ROW$87*$B101+SUM($F$8:$F$10)-((ROW$87*$B101+SUM($F$8:$F$10))/$F$11*$F$40)-($F$27*ROW$87/$D$7)-SUM($F$14:$F$26,$F$28:$F$33,$F$35:$F$36,$F$41))</f>
        <v>-533.82179022363027</v>
      </c>
      <c r="ROX88" s="294">
        <f>(ROX$87*$B101+SUM($F$8:$F$10)-((ROX$87*$B101+SUM($F$8:$F$10))/$F$11*$F$40)-($F$27*ROX$87/$D$7)-SUM($F$14:$F$26,$F$28:$F$33,$F$35:$F$36,$F$41))</f>
        <v>-533.82179022363027</v>
      </c>
      <c r="ROY88" s="294">
        <f>(ROY$87*$B101+SUM($F$8:$F$10)-((ROY$87*$B101+SUM($F$8:$F$10))/$F$11*$F$40)-($F$27*ROY$87/$D$7)-SUM($F$14:$F$26,$F$28:$F$33,$F$35:$F$36,$F$41))</f>
        <v>-533.82179022363027</v>
      </c>
      <c r="ROZ88" s="294">
        <f>(ROZ$87*$B101+SUM($F$8:$F$10)-((ROZ$87*$B101+SUM($F$8:$F$10))/$F$11*$F$40)-($F$27*ROZ$87/$D$7)-SUM($F$14:$F$26,$F$28:$F$33,$F$35:$F$36,$F$41))</f>
        <v>-533.82179022363027</v>
      </c>
      <c r="RPA88" s="294">
        <f>(RPA$87*$B101+SUM($F$8:$F$10)-((RPA$87*$B101+SUM($F$8:$F$10))/$F$11*$F$40)-($F$27*RPA$87/$D$7)-SUM($F$14:$F$26,$F$28:$F$33,$F$35:$F$36,$F$41))</f>
        <v>-533.82179022363027</v>
      </c>
      <c r="RPB88" s="294">
        <f>(RPB$87*$B101+SUM($F$8:$F$10)-((RPB$87*$B101+SUM($F$8:$F$10))/$F$11*$F$40)-($F$27*RPB$87/$D$7)-SUM($F$14:$F$26,$F$28:$F$33,$F$35:$F$36,$F$41))</f>
        <v>-533.82179022363027</v>
      </c>
      <c r="RPC88" s="294">
        <f>(RPC$87*$B101+SUM($F$8:$F$10)-((RPC$87*$B101+SUM($F$8:$F$10))/$F$11*$F$40)-($F$27*RPC$87/$D$7)-SUM($F$14:$F$26,$F$28:$F$33,$F$35:$F$36,$F$41))</f>
        <v>-533.82179022363027</v>
      </c>
      <c r="RPD88" s="294">
        <f>(RPD$87*$B101+SUM($F$8:$F$10)-((RPD$87*$B101+SUM($F$8:$F$10))/$F$11*$F$40)-($F$27*RPD$87/$D$7)-SUM($F$14:$F$26,$F$28:$F$33,$F$35:$F$36,$F$41))</f>
        <v>-533.82179022363027</v>
      </c>
      <c r="RPE88" s="294">
        <f>(RPE$87*$B101+SUM($F$8:$F$10)-((RPE$87*$B101+SUM($F$8:$F$10))/$F$11*$F$40)-($F$27*RPE$87/$D$7)-SUM($F$14:$F$26,$F$28:$F$33,$F$35:$F$36,$F$41))</f>
        <v>-533.82179022363027</v>
      </c>
      <c r="RPF88" s="294">
        <f>(RPF$87*$B101+SUM($F$8:$F$10)-((RPF$87*$B101+SUM($F$8:$F$10))/$F$11*$F$40)-($F$27*RPF$87/$D$7)-SUM($F$14:$F$26,$F$28:$F$33,$F$35:$F$36,$F$41))</f>
        <v>-533.82179022363027</v>
      </c>
      <c r="RPG88" s="294">
        <f>(RPG$87*$B101+SUM($F$8:$F$10)-((RPG$87*$B101+SUM($F$8:$F$10))/$F$11*$F$40)-($F$27*RPG$87/$D$7)-SUM($F$14:$F$26,$F$28:$F$33,$F$35:$F$36,$F$41))</f>
        <v>-533.82179022363027</v>
      </c>
      <c r="RPH88" s="294">
        <f>(RPH$87*$B101+SUM($F$8:$F$10)-((RPH$87*$B101+SUM($F$8:$F$10))/$F$11*$F$40)-($F$27*RPH$87/$D$7)-SUM($F$14:$F$26,$F$28:$F$33,$F$35:$F$36,$F$41))</f>
        <v>-533.82179022363027</v>
      </c>
      <c r="RPI88" s="294">
        <f>(RPI$87*$B101+SUM($F$8:$F$10)-((RPI$87*$B101+SUM($F$8:$F$10))/$F$11*$F$40)-($F$27*RPI$87/$D$7)-SUM($F$14:$F$26,$F$28:$F$33,$F$35:$F$36,$F$41))</f>
        <v>-533.82179022363027</v>
      </c>
      <c r="RPJ88" s="294">
        <f>(RPJ$87*$B101+SUM($F$8:$F$10)-((RPJ$87*$B101+SUM($F$8:$F$10))/$F$11*$F$40)-($F$27*RPJ$87/$D$7)-SUM($F$14:$F$26,$F$28:$F$33,$F$35:$F$36,$F$41))</f>
        <v>-533.82179022363027</v>
      </c>
      <c r="RPK88" s="294">
        <f>(RPK$87*$B101+SUM($F$8:$F$10)-((RPK$87*$B101+SUM($F$8:$F$10))/$F$11*$F$40)-($F$27*RPK$87/$D$7)-SUM($F$14:$F$26,$F$28:$F$33,$F$35:$F$36,$F$41))</f>
        <v>-533.82179022363027</v>
      </c>
      <c r="RPL88" s="294">
        <f>(RPL$87*$B101+SUM($F$8:$F$10)-((RPL$87*$B101+SUM($F$8:$F$10))/$F$11*$F$40)-($F$27*RPL$87/$D$7)-SUM($F$14:$F$26,$F$28:$F$33,$F$35:$F$36,$F$41))</f>
        <v>-533.82179022363027</v>
      </c>
      <c r="RPM88" s="294">
        <f>(RPM$87*$B101+SUM($F$8:$F$10)-((RPM$87*$B101+SUM($F$8:$F$10))/$F$11*$F$40)-($F$27*RPM$87/$D$7)-SUM($F$14:$F$26,$F$28:$F$33,$F$35:$F$36,$F$41))</f>
        <v>-533.82179022363027</v>
      </c>
      <c r="RPN88" s="294">
        <f>(RPN$87*$B101+SUM($F$8:$F$10)-((RPN$87*$B101+SUM($F$8:$F$10))/$F$11*$F$40)-($F$27*RPN$87/$D$7)-SUM($F$14:$F$26,$F$28:$F$33,$F$35:$F$36,$F$41))</f>
        <v>-533.82179022363027</v>
      </c>
      <c r="RPO88" s="294">
        <f>(RPO$87*$B101+SUM($F$8:$F$10)-((RPO$87*$B101+SUM($F$8:$F$10))/$F$11*$F$40)-($F$27*RPO$87/$D$7)-SUM($F$14:$F$26,$F$28:$F$33,$F$35:$F$36,$F$41))</f>
        <v>-533.82179022363027</v>
      </c>
      <c r="RPP88" s="294">
        <f>(RPP$87*$B101+SUM($F$8:$F$10)-((RPP$87*$B101+SUM($F$8:$F$10))/$F$11*$F$40)-($F$27*RPP$87/$D$7)-SUM($F$14:$F$26,$F$28:$F$33,$F$35:$F$36,$F$41))</f>
        <v>-533.82179022363027</v>
      </c>
      <c r="RPQ88" s="294">
        <f>(RPQ$87*$B101+SUM($F$8:$F$10)-((RPQ$87*$B101+SUM($F$8:$F$10))/$F$11*$F$40)-($F$27*RPQ$87/$D$7)-SUM($F$14:$F$26,$F$28:$F$33,$F$35:$F$36,$F$41))</f>
        <v>-533.82179022363027</v>
      </c>
      <c r="RPR88" s="294">
        <f>(RPR$87*$B101+SUM($F$8:$F$10)-((RPR$87*$B101+SUM($F$8:$F$10))/$F$11*$F$40)-($F$27*RPR$87/$D$7)-SUM($F$14:$F$26,$F$28:$F$33,$F$35:$F$36,$F$41))</f>
        <v>-533.82179022363027</v>
      </c>
      <c r="RPS88" s="294">
        <f>(RPS$87*$B101+SUM($F$8:$F$10)-((RPS$87*$B101+SUM($F$8:$F$10))/$F$11*$F$40)-($F$27*RPS$87/$D$7)-SUM($F$14:$F$26,$F$28:$F$33,$F$35:$F$36,$F$41))</f>
        <v>-533.82179022363027</v>
      </c>
      <c r="RPT88" s="294">
        <f>(RPT$87*$B101+SUM($F$8:$F$10)-((RPT$87*$B101+SUM($F$8:$F$10))/$F$11*$F$40)-($F$27*RPT$87/$D$7)-SUM($F$14:$F$26,$F$28:$F$33,$F$35:$F$36,$F$41))</f>
        <v>-533.82179022363027</v>
      </c>
      <c r="RPU88" s="294">
        <f>(RPU$87*$B101+SUM($F$8:$F$10)-((RPU$87*$B101+SUM($F$8:$F$10))/$F$11*$F$40)-($F$27*RPU$87/$D$7)-SUM($F$14:$F$26,$F$28:$F$33,$F$35:$F$36,$F$41))</f>
        <v>-533.82179022363027</v>
      </c>
      <c r="RPV88" s="294">
        <f>(RPV$87*$B101+SUM($F$8:$F$10)-((RPV$87*$B101+SUM($F$8:$F$10))/$F$11*$F$40)-($F$27*RPV$87/$D$7)-SUM($F$14:$F$26,$F$28:$F$33,$F$35:$F$36,$F$41))</f>
        <v>-533.82179022363027</v>
      </c>
      <c r="RPW88" s="294">
        <f>(RPW$87*$B101+SUM($F$8:$F$10)-((RPW$87*$B101+SUM($F$8:$F$10))/$F$11*$F$40)-($F$27*RPW$87/$D$7)-SUM($F$14:$F$26,$F$28:$F$33,$F$35:$F$36,$F$41))</f>
        <v>-533.82179022363027</v>
      </c>
      <c r="RPX88" s="294">
        <f>(RPX$87*$B101+SUM($F$8:$F$10)-((RPX$87*$B101+SUM($F$8:$F$10))/$F$11*$F$40)-($F$27*RPX$87/$D$7)-SUM($F$14:$F$26,$F$28:$F$33,$F$35:$F$36,$F$41))</f>
        <v>-533.82179022363027</v>
      </c>
      <c r="RPY88" s="294">
        <f>(RPY$87*$B101+SUM($F$8:$F$10)-((RPY$87*$B101+SUM($F$8:$F$10))/$F$11*$F$40)-($F$27*RPY$87/$D$7)-SUM($F$14:$F$26,$F$28:$F$33,$F$35:$F$36,$F$41))</f>
        <v>-533.82179022363027</v>
      </c>
      <c r="RPZ88" s="294">
        <f>(RPZ$87*$B101+SUM($F$8:$F$10)-((RPZ$87*$B101+SUM($F$8:$F$10))/$F$11*$F$40)-($F$27*RPZ$87/$D$7)-SUM($F$14:$F$26,$F$28:$F$33,$F$35:$F$36,$F$41))</f>
        <v>-533.82179022363027</v>
      </c>
      <c r="RQA88" s="294">
        <f>(RQA$87*$B101+SUM($F$8:$F$10)-((RQA$87*$B101+SUM($F$8:$F$10))/$F$11*$F$40)-($F$27*RQA$87/$D$7)-SUM($F$14:$F$26,$F$28:$F$33,$F$35:$F$36,$F$41))</f>
        <v>-533.82179022363027</v>
      </c>
      <c r="RQB88" s="294">
        <f>(RQB$87*$B101+SUM($F$8:$F$10)-((RQB$87*$B101+SUM($F$8:$F$10))/$F$11*$F$40)-($F$27*RQB$87/$D$7)-SUM($F$14:$F$26,$F$28:$F$33,$F$35:$F$36,$F$41))</f>
        <v>-533.82179022363027</v>
      </c>
      <c r="RQC88" s="294">
        <f>(RQC$87*$B101+SUM($F$8:$F$10)-((RQC$87*$B101+SUM($F$8:$F$10))/$F$11*$F$40)-($F$27*RQC$87/$D$7)-SUM($F$14:$F$26,$F$28:$F$33,$F$35:$F$36,$F$41))</f>
        <v>-533.82179022363027</v>
      </c>
      <c r="RQD88" s="294">
        <f>(RQD$87*$B101+SUM($F$8:$F$10)-((RQD$87*$B101+SUM($F$8:$F$10))/$F$11*$F$40)-($F$27*RQD$87/$D$7)-SUM($F$14:$F$26,$F$28:$F$33,$F$35:$F$36,$F$41))</f>
        <v>-533.82179022363027</v>
      </c>
      <c r="RQE88" s="294">
        <f>(RQE$87*$B101+SUM($F$8:$F$10)-((RQE$87*$B101+SUM($F$8:$F$10))/$F$11*$F$40)-($F$27*RQE$87/$D$7)-SUM($F$14:$F$26,$F$28:$F$33,$F$35:$F$36,$F$41))</f>
        <v>-533.82179022363027</v>
      </c>
      <c r="RQF88" s="294">
        <f>(RQF$87*$B101+SUM($F$8:$F$10)-((RQF$87*$B101+SUM($F$8:$F$10))/$F$11*$F$40)-($F$27*RQF$87/$D$7)-SUM($F$14:$F$26,$F$28:$F$33,$F$35:$F$36,$F$41))</f>
        <v>-533.82179022363027</v>
      </c>
      <c r="RQG88" s="294">
        <f>(RQG$87*$B101+SUM($F$8:$F$10)-((RQG$87*$B101+SUM($F$8:$F$10))/$F$11*$F$40)-($F$27*RQG$87/$D$7)-SUM($F$14:$F$26,$F$28:$F$33,$F$35:$F$36,$F$41))</f>
        <v>-533.82179022363027</v>
      </c>
      <c r="RQH88" s="294">
        <f>(RQH$87*$B101+SUM($F$8:$F$10)-((RQH$87*$B101+SUM($F$8:$F$10))/$F$11*$F$40)-($F$27*RQH$87/$D$7)-SUM($F$14:$F$26,$F$28:$F$33,$F$35:$F$36,$F$41))</f>
        <v>-533.82179022363027</v>
      </c>
      <c r="RQI88" s="294">
        <f>(RQI$87*$B101+SUM($F$8:$F$10)-((RQI$87*$B101+SUM($F$8:$F$10))/$F$11*$F$40)-($F$27*RQI$87/$D$7)-SUM($F$14:$F$26,$F$28:$F$33,$F$35:$F$36,$F$41))</f>
        <v>-533.82179022363027</v>
      </c>
      <c r="RQJ88" s="294">
        <f>(RQJ$87*$B101+SUM($F$8:$F$10)-((RQJ$87*$B101+SUM($F$8:$F$10))/$F$11*$F$40)-($F$27*RQJ$87/$D$7)-SUM($F$14:$F$26,$F$28:$F$33,$F$35:$F$36,$F$41))</f>
        <v>-533.82179022363027</v>
      </c>
      <c r="RQK88" s="294">
        <f>(RQK$87*$B101+SUM($F$8:$F$10)-((RQK$87*$B101+SUM($F$8:$F$10))/$F$11*$F$40)-($F$27*RQK$87/$D$7)-SUM($F$14:$F$26,$F$28:$F$33,$F$35:$F$36,$F$41))</f>
        <v>-533.82179022363027</v>
      </c>
      <c r="RQL88" s="294">
        <f>(RQL$87*$B101+SUM($F$8:$F$10)-((RQL$87*$B101+SUM($F$8:$F$10))/$F$11*$F$40)-($F$27*RQL$87/$D$7)-SUM($F$14:$F$26,$F$28:$F$33,$F$35:$F$36,$F$41))</f>
        <v>-533.82179022363027</v>
      </c>
      <c r="RQM88" s="294">
        <f>(RQM$87*$B101+SUM($F$8:$F$10)-((RQM$87*$B101+SUM($F$8:$F$10))/$F$11*$F$40)-($F$27*RQM$87/$D$7)-SUM($F$14:$F$26,$F$28:$F$33,$F$35:$F$36,$F$41))</f>
        <v>-533.82179022363027</v>
      </c>
      <c r="RQN88" s="294">
        <f>(RQN$87*$B101+SUM($F$8:$F$10)-((RQN$87*$B101+SUM($F$8:$F$10))/$F$11*$F$40)-($F$27*RQN$87/$D$7)-SUM($F$14:$F$26,$F$28:$F$33,$F$35:$F$36,$F$41))</f>
        <v>-533.82179022363027</v>
      </c>
      <c r="RQO88" s="294">
        <f>(RQO$87*$B101+SUM($F$8:$F$10)-((RQO$87*$B101+SUM($F$8:$F$10))/$F$11*$F$40)-($F$27*RQO$87/$D$7)-SUM($F$14:$F$26,$F$28:$F$33,$F$35:$F$36,$F$41))</f>
        <v>-533.82179022363027</v>
      </c>
      <c r="RQP88" s="294">
        <f>(RQP$87*$B101+SUM($F$8:$F$10)-((RQP$87*$B101+SUM($F$8:$F$10))/$F$11*$F$40)-($F$27*RQP$87/$D$7)-SUM($F$14:$F$26,$F$28:$F$33,$F$35:$F$36,$F$41))</f>
        <v>-533.82179022363027</v>
      </c>
      <c r="RQQ88" s="294">
        <f>(RQQ$87*$B101+SUM($F$8:$F$10)-((RQQ$87*$B101+SUM($F$8:$F$10))/$F$11*$F$40)-($F$27*RQQ$87/$D$7)-SUM($F$14:$F$26,$F$28:$F$33,$F$35:$F$36,$F$41))</f>
        <v>-533.82179022363027</v>
      </c>
      <c r="RQR88" s="294">
        <f>(RQR$87*$B101+SUM($F$8:$F$10)-((RQR$87*$B101+SUM($F$8:$F$10))/$F$11*$F$40)-($F$27*RQR$87/$D$7)-SUM($F$14:$F$26,$F$28:$F$33,$F$35:$F$36,$F$41))</f>
        <v>-533.82179022363027</v>
      </c>
      <c r="RQS88" s="294">
        <f>(RQS$87*$B101+SUM($F$8:$F$10)-((RQS$87*$B101+SUM($F$8:$F$10))/$F$11*$F$40)-($F$27*RQS$87/$D$7)-SUM($F$14:$F$26,$F$28:$F$33,$F$35:$F$36,$F$41))</f>
        <v>-533.82179022363027</v>
      </c>
      <c r="RQT88" s="294">
        <f>(RQT$87*$B101+SUM($F$8:$F$10)-((RQT$87*$B101+SUM($F$8:$F$10))/$F$11*$F$40)-($F$27*RQT$87/$D$7)-SUM($F$14:$F$26,$F$28:$F$33,$F$35:$F$36,$F$41))</f>
        <v>-533.82179022363027</v>
      </c>
      <c r="RQU88" s="294">
        <f>(RQU$87*$B101+SUM($F$8:$F$10)-((RQU$87*$B101+SUM($F$8:$F$10))/$F$11*$F$40)-($F$27*RQU$87/$D$7)-SUM($F$14:$F$26,$F$28:$F$33,$F$35:$F$36,$F$41))</f>
        <v>-533.82179022363027</v>
      </c>
      <c r="RQV88" s="294">
        <f>(RQV$87*$B101+SUM($F$8:$F$10)-((RQV$87*$B101+SUM($F$8:$F$10))/$F$11*$F$40)-($F$27*RQV$87/$D$7)-SUM($F$14:$F$26,$F$28:$F$33,$F$35:$F$36,$F$41))</f>
        <v>-533.82179022363027</v>
      </c>
      <c r="RQW88" s="294">
        <f>(RQW$87*$B101+SUM($F$8:$F$10)-((RQW$87*$B101+SUM($F$8:$F$10))/$F$11*$F$40)-($F$27*RQW$87/$D$7)-SUM($F$14:$F$26,$F$28:$F$33,$F$35:$F$36,$F$41))</f>
        <v>-533.82179022363027</v>
      </c>
      <c r="RQX88" s="294">
        <f>(RQX$87*$B101+SUM($F$8:$F$10)-((RQX$87*$B101+SUM($F$8:$F$10))/$F$11*$F$40)-($F$27*RQX$87/$D$7)-SUM($F$14:$F$26,$F$28:$F$33,$F$35:$F$36,$F$41))</f>
        <v>-533.82179022363027</v>
      </c>
      <c r="RQY88" s="294">
        <f>(RQY$87*$B101+SUM($F$8:$F$10)-((RQY$87*$B101+SUM($F$8:$F$10))/$F$11*$F$40)-($F$27*RQY$87/$D$7)-SUM($F$14:$F$26,$F$28:$F$33,$F$35:$F$36,$F$41))</f>
        <v>-533.82179022363027</v>
      </c>
      <c r="RQZ88" s="294">
        <f>(RQZ$87*$B101+SUM($F$8:$F$10)-((RQZ$87*$B101+SUM($F$8:$F$10))/$F$11*$F$40)-($F$27*RQZ$87/$D$7)-SUM($F$14:$F$26,$F$28:$F$33,$F$35:$F$36,$F$41))</f>
        <v>-533.82179022363027</v>
      </c>
      <c r="RRA88" s="294">
        <f>(RRA$87*$B101+SUM($F$8:$F$10)-((RRA$87*$B101+SUM($F$8:$F$10))/$F$11*$F$40)-($F$27*RRA$87/$D$7)-SUM($F$14:$F$26,$F$28:$F$33,$F$35:$F$36,$F$41))</f>
        <v>-533.82179022363027</v>
      </c>
      <c r="RRB88" s="294">
        <f>(RRB$87*$B101+SUM($F$8:$F$10)-((RRB$87*$B101+SUM($F$8:$F$10))/$F$11*$F$40)-($F$27*RRB$87/$D$7)-SUM($F$14:$F$26,$F$28:$F$33,$F$35:$F$36,$F$41))</f>
        <v>-533.82179022363027</v>
      </c>
      <c r="RRC88" s="294">
        <f>(RRC$87*$B101+SUM($F$8:$F$10)-((RRC$87*$B101+SUM($F$8:$F$10))/$F$11*$F$40)-($F$27*RRC$87/$D$7)-SUM($F$14:$F$26,$F$28:$F$33,$F$35:$F$36,$F$41))</f>
        <v>-533.82179022363027</v>
      </c>
      <c r="RRD88" s="294">
        <f>(RRD$87*$B101+SUM($F$8:$F$10)-((RRD$87*$B101+SUM($F$8:$F$10))/$F$11*$F$40)-($F$27*RRD$87/$D$7)-SUM($F$14:$F$26,$F$28:$F$33,$F$35:$F$36,$F$41))</f>
        <v>-533.82179022363027</v>
      </c>
      <c r="RRE88" s="294">
        <f>(RRE$87*$B101+SUM($F$8:$F$10)-((RRE$87*$B101+SUM($F$8:$F$10))/$F$11*$F$40)-($F$27*RRE$87/$D$7)-SUM($F$14:$F$26,$F$28:$F$33,$F$35:$F$36,$F$41))</f>
        <v>-533.82179022363027</v>
      </c>
      <c r="RRF88" s="294">
        <f>(RRF$87*$B101+SUM($F$8:$F$10)-((RRF$87*$B101+SUM($F$8:$F$10))/$F$11*$F$40)-($F$27*RRF$87/$D$7)-SUM($F$14:$F$26,$F$28:$F$33,$F$35:$F$36,$F$41))</f>
        <v>-533.82179022363027</v>
      </c>
      <c r="RRG88" s="294">
        <f>(RRG$87*$B101+SUM($F$8:$F$10)-((RRG$87*$B101+SUM($F$8:$F$10))/$F$11*$F$40)-($F$27*RRG$87/$D$7)-SUM($F$14:$F$26,$F$28:$F$33,$F$35:$F$36,$F$41))</f>
        <v>-533.82179022363027</v>
      </c>
      <c r="RRH88" s="294">
        <f>(RRH$87*$B101+SUM($F$8:$F$10)-((RRH$87*$B101+SUM($F$8:$F$10))/$F$11*$F$40)-($F$27*RRH$87/$D$7)-SUM($F$14:$F$26,$F$28:$F$33,$F$35:$F$36,$F$41))</f>
        <v>-533.82179022363027</v>
      </c>
      <c r="RRI88" s="294">
        <f>(RRI$87*$B101+SUM($F$8:$F$10)-((RRI$87*$B101+SUM($F$8:$F$10))/$F$11*$F$40)-($F$27*RRI$87/$D$7)-SUM($F$14:$F$26,$F$28:$F$33,$F$35:$F$36,$F$41))</f>
        <v>-533.82179022363027</v>
      </c>
      <c r="RRJ88" s="294">
        <f>(RRJ$87*$B101+SUM($F$8:$F$10)-((RRJ$87*$B101+SUM($F$8:$F$10))/$F$11*$F$40)-($F$27*RRJ$87/$D$7)-SUM($F$14:$F$26,$F$28:$F$33,$F$35:$F$36,$F$41))</f>
        <v>-533.82179022363027</v>
      </c>
      <c r="RRK88" s="294">
        <f>(RRK$87*$B101+SUM($F$8:$F$10)-((RRK$87*$B101+SUM($F$8:$F$10))/$F$11*$F$40)-($F$27*RRK$87/$D$7)-SUM($F$14:$F$26,$F$28:$F$33,$F$35:$F$36,$F$41))</f>
        <v>-533.82179022363027</v>
      </c>
      <c r="RRL88" s="294">
        <f>(RRL$87*$B101+SUM($F$8:$F$10)-((RRL$87*$B101+SUM($F$8:$F$10))/$F$11*$F$40)-($F$27*RRL$87/$D$7)-SUM($F$14:$F$26,$F$28:$F$33,$F$35:$F$36,$F$41))</f>
        <v>-533.82179022363027</v>
      </c>
      <c r="RRM88" s="294">
        <f>(RRM$87*$B101+SUM($F$8:$F$10)-((RRM$87*$B101+SUM($F$8:$F$10))/$F$11*$F$40)-($F$27*RRM$87/$D$7)-SUM($F$14:$F$26,$F$28:$F$33,$F$35:$F$36,$F$41))</f>
        <v>-533.82179022363027</v>
      </c>
      <c r="RRN88" s="294">
        <f>(RRN$87*$B101+SUM($F$8:$F$10)-((RRN$87*$B101+SUM($F$8:$F$10))/$F$11*$F$40)-($F$27*RRN$87/$D$7)-SUM($F$14:$F$26,$F$28:$F$33,$F$35:$F$36,$F$41))</f>
        <v>-533.82179022363027</v>
      </c>
      <c r="RRO88" s="294">
        <f>(RRO$87*$B101+SUM($F$8:$F$10)-((RRO$87*$B101+SUM($F$8:$F$10))/$F$11*$F$40)-($F$27*RRO$87/$D$7)-SUM($F$14:$F$26,$F$28:$F$33,$F$35:$F$36,$F$41))</f>
        <v>-533.82179022363027</v>
      </c>
      <c r="RRP88" s="294">
        <f>(RRP$87*$B101+SUM($F$8:$F$10)-((RRP$87*$B101+SUM($F$8:$F$10))/$F$11*$F$40)-($F$27*RRP$87/$D$7)-SUM($F$14:$F$26,$F$28:$F$33,$F$35:$F$36,$F$41))</f>
        <v>-533.82179022363027</v>
      </c>
      <c r="RRQ88" s="294">
        <f>(RRQ$87*$B101+SUM($F$8:$F$10)-((RRQ$87*$B101+SUM($F$8:$F$10))/$F$11*$F$40)-($F$27*RRQ$87/$D$7)-SUM($F$14:$F$26,$F$28:$F$33,$F$35:$F$36,$F$41))</f>
        <v>-533.82179022363027</v>
      </c>
      <c r="RRR88" s="294">
        <f>(RRR$87*$B101+SUM($F$8:$F$10)-((RRR$87*$B101+SUM($F$8:$F$10))/$F$11*$F$40)-($F$27*RRR$87/$D$7)-SUM($F$14:$F$26,$F$28:$F$33,$F$35:$F$36,$F$41))</f>
        <v>-533.82179022363027</v>
      </c>
      <c r="RRS88" s="294">
        <f>(RRS$87*$B101+SUM($F$8:$F$10)-((RRS$87*$B101+SUM($F$8:$F$10))/$F$11*$F$40)-($F$27*RRS$87/$D$7)-SUM($F$14:$F$26,$F$28:$F$33,$F$35:$F$36,$F$41))</f>
        <v>-533.82179022363027</v>
      </c>
      <c r="RRT88" s="294">
        <f>(RRT$87*$B101+SUM($F$8:$F$10)-((RRT$87*$B101+SUM($F$8:$F$10))/$F$11*$F$40)-($F$27*RRT$87/$D$7)-SUM($F$14:$F$26,$F$28:$F$33,$F$35:$F$36,$F$41))</f>
        <v>-533.82179022363027</v>
      </c>
      <c r="RRU88" s="294">
        <f>(RRU$87*$B101+SUM($F$8:$F$10)-((RRU$87*$B101+SUM($F$8:$F$10))/$F$11*$F$40)-($F$27*RRU$87/$D$7)-SUM($F$14:$F$26,$F$28:$F$33,$F$35:$F$36,$F$41))</f>
        <v>-533.82179022363027</v>
      </c>
      <c r="RRV88" s="294">
        <f>(RRV$87*$B101+SUM($F$8:$F$10)-((RRV$87*$B101+SUM($F$8:$F$10))/$F$11*$F$40)-($F$27*RRV$87/$D$7)-SUM($F$14:$F$26,$F$28:$F$33,$F$35:$F$36,$F$41))</f>
        <v>-533.82179022363027</v>
      </c>
      <c r="RRW88" s="294">
        <f>(RRW$87*$B101+SUM($F$8:$F$10)-((RRW$87*$B101+SUM($F$8:$F$10))/$F$11*$F$40)-($F$27*RRW$87/$D$7)-SUM($F$14:$F$26,$F$28:$F$33,$F$35:$F$36,$F$41))</f>
        <v>-533.82179022363027</v>
      </c>
      <c r="RRX88" s="294">
        <f>(RRX$87*$B101+SUM($F$8:$F$10)-((RRX$87*$B101+SUM($F$8:$F$10))/$F$11*$F$40)-($F$27*RRX$87/$D$7)-SUM($F$14:$F$26,$F$28:$F$33,$F$35:$F$36,$F$41))</f>
        <v>-533.82179022363027</v>
      </c>
      <c r="RRY88" s="294">
        <f>(RRY$87*$B101+SUM($F$8:$F$10)-((RRY$87*$B101+SUM($F$8:$F$10))/$F$11*$F$40)-($F$27*RRY$87/$D$7)-SUM($F$14:$F$26,$F$28:$F$33,$F$35:$F$36,$F$41))</f>
        <v>-533.82179022363027</v>
      </c>
      <c r="RRZ88" s="294">
        <f>(RRZ$87*$B101+SUM($F$8:$F$10)-((RRZ$87*$B101+SUM($F$8:$F$10))/$F$11*$F$40)-($F$27*RRZ$87/$D$7)-SUM($F$14:$F$26,$F$28:$F$33,$F$35:$F$36,$F$41))</f>
        <v>-533.82179022363027</v>
      </c>
      <c r="RSA88" s="294">
        <f>(RSA$87*$B101+SUM($F$8:$F$10)-((RSA$87*$B101+SUM($F$8:$F$10))/$F$11*$F$40)-($F$27*RSA$87/$D$7)-SUM($F$14:$F$26,$F$28:$F$33,$F$35:$F$36,$F$41))</f>
        <v>-533.82179022363027</v>
      </c>
      <c r="RSB88" s="294">
        <f>(RSB$87*$B101+SUM($F$8:$F$10)-((RSB$87*$B101+SUM($F$8:$F$10))/$F$11*$F$40)-($F$27*RSB$87/$D$7)-SUM($F$14:$F$26,$F$28:$F$33,$F$35:$F$36,$F$41))</f>
        <v>-533.82179022363027</v>
      </c>
      <c r="RSC88" s="294">
        <f>(RSC$87*$B101+SUM($F$8:$F$10)-((RSC$87*$B101+SUM($F$8:$F$10))/$F$11*$F$40)-($F$27*RSC$87/$D$7)-SUM($F$14:$F$26,$F$28:$F$33,$F$35:$F$36,$F$41))</f>
        <v>-533.82179022363027</v>
      </c>
      <c r="RSD88" s="294">
        <f>(RSD$87*$B101+SUM($F$8:$F$10)-((RSD$87*$B101+SUM($F$8:$F$10))/$F$11*$F$40)-($F$27*RSD$87/$D$7)-SUM($F$14:$F$26,$F$28:$F$33,$F$35:$F$36,$F$41))</f>
        <v>-533.82179022363027</v>
      </c>
      <c r="RSE88" s="294">
        <f>(RSE$87*$B101+SUM($F$8:$F$10)-((RSE$87*$B101+SUM($F$8:$F$10))/$F$11*$F$40)-($F$27*RSE$87/$D$7)-SUM($F$14:$F$26,$F$28:$F$33,$F$35:$F$36,$F$41))</f>
        <v>-533.82179022363027</v>
      </c>
      <c r="RSF88" s="294">
        <f>(RSF$87*$B101+SUM($F$8:$F$10)-((RSF$87*$B101+SUM($F$8:$F$10))/$F$11*$F$40)-($F$27*RSF$87/$D$7)-SUM($F$14:$F$26,$F$28:$F$33,$F$35:$F$36,$F$41))</f>
        <v>-533.82179022363027</v>
      </c>
      <c r="RSG88" s="294">
        <f>(RSG$87*$B101+SUM($F$8:$F$10)-((RSG$87*$B101+SUM($F$8:$F$10))/$F$11*$F$40)-($F$27*RSG$87/$D$7)-SUM($F$14:$F$26,$F$28:$F$33,$F$35:$F$36,$F$41))</f>
        <v>-533.82179022363027</v>
      </c>
      <c r="RSH88" s="294">
        <f>(RSH$87*$B101+SUM($F$8:$F$10)-((RSH$87*$B101+SUM($F$8:$F$10))/$F$11*$F$40)-($F$27*RSH$87/$D$7)-SUM($F$14:$F$26,$F$28:$F$33,$F$35:$F$36,$F$41))</f>
        <v>-533.82179022363027</v>
      </c>
      <c r="RSI88" s="294">
        <f>(RSI$87*$B101+SUM($F$8:$F$10)-((RSI$87*$B101+SUM($F$8:$F$10))/$F$11*$F$40)-($F$27*RSI$87/$D$7)-SUM($F$14:$F$26,$F$28:$F$33,$F$35:$F$36,$F$41))</f>
        <v>-533.82179022363027</v>
      </c>
      <c r="RSJ88" s="294">
        <f>(RSJ$87*$B101+SUM($F$8:$F$10)-((RSJ$87*$B101+SUM($F$8:$F$10))/$F$11*$F$40)-($F$27*RSJ$87/$D$7)-SUM($F$14:$F$26,$F$28:$F$33,$F$35:$F$36,$F$41))</f>
        <v>-533.82179022363027</v>
      </c>
      <c r="RSK88" s="294">
        <f>(RSK$87*$B101+SUM($F$8:$F$10)-((RSK$87*$B101+SUM($F$8:$F$10))/$F$11*$F$40)-($F$27*RSK$87/$D$7)-SUM($F$14:$F$26,$F$28:$F$33,$F$35:$F$36,$F$41))</f>
        <v>-533.82179022363027</v>
      </c>
      <c r="RSL88" s="294">
        <f>(RSL$87*$B101+SUM($F$8:$F$10)-((RSL$87*$B101+SUM($F$8:$F$10))/$F$11*$F$40)-($F$27*RSL$87/$D$7)-SUM($F$14:$F$26,$F$28:$F$33,$F$35:$F$36,$F$41))</f>
        <v>-533.82179022363027</v>
      </c>
      <c r="RSM88" s="294">
        <f>(RSM$87*$B101+SUM($F$8:$F$10)-((RSM$87*$B101+SUM($F$8:$F$10))/$F$11*$F$40)-($F$27*RSM$87/$D$7)-SUM($F$14:$F$26,$F$28:$F$33,$F$35:$F$36,$F$41))</f>
        <v>-533.82179022363027</v>
      </c>
      <c r="RSN88" s="294">
        <f>(RSN$87*$B101+SUM($F$8:$F$10)-((RSN$87*$B101+SUM($F$8:$F$10))/$F$11*$F$40)-($F$27*RSN$87/$D$7)-SUM($F$14:$F$26,$F$28:$F$33,$F$35:$F$36,$F$41))</f>
        <v>-533.82179022363027</v>
      </c>
      <c r="RSO88" s="294">
        <f>(RSO$87*$B101+SUM($F$8:$F$10)-((RSO$87*$B101+SUM($F$8:$F$10))/$F$11*$F$40)-($F$27*RSO$87/$D$7)-SUM($F$14:$F$26,$F$28:$F$33,$F$35:$F$36,$F$41))</f>
        <v>-533.82179022363027</v>
      </c>
      <c r="RSP88" s="294">
        <f>(RSP$87*$B101+SUM($F$8:$F$10)-((RSP$87*$B101+SUM($F$8:$F$10))/$F$11*$F$40)-($F$27*RSP$87/$D$7)-SUM($F$14:$F$26,$F$28:$F$33,$F$35:$F$36,$F$41))</f>
        <v>-533.82179022363027</v>
      </c>
      <c r="RSQ88" s="294">
        <f>(RSQ$87*$B101+SUM($F$8:$F$10)-((RSQ$87*$B101+SUM($F$8:$F$10))/$F$11*$F$40)-($F$27*RSQ$87/$D$7)-SUM($F$14:$F$26,$F$28:$F$33,$F$35:$F$36,$F$41))</f>
        <v>-533.82179022363027</v>
      </c>
      <c r="RSR88" s="294">
        <f>(RSR$87*$B101+SUM($F$8:$F$10)-((RSR$87*$B101+SUM($F$8:$F$10))/$F$11*$F$40)-($F$27*RSR$87/$D$7)-SUM($F$14:$F$26,$F$28:$F$33,$F$35:$F$36,$F$41))</f>
        <v>-533.82179022363027</v>
      </c>
      <c r="RSS88" s="294">
        <f>(RSS$87*$B101+SUM($F$8:$F$10)-((RSS$87*$B101+SUM($F$8:$F$10))/$F$11*$F$40)-($F$27*RSS$87/$D$7)-SUM($F$14:$F$26,$F$28:$F$33,$F$35:$F$36,$F$41))</f>
        <v>-533.82179022363027</v>
      </c>
      <c r="RST88" s="294">
        <f>(RST$87*$B101+SUM($F$8:$F$10)-((RST$87*$B101+SUM($F$8:$F$10))/$F$11*$F$40)-($F$27*RST$87/$D$7)-SUM($F$14:$F$26,$F$28:$F$33,$F$35:$F$36,$F$41))</f>
        <v>-533.82179022363027</v>
      </c>
      <c r="RSU88" s="294">
        <f>(RSU$87*$B101+SUM($F$8:$F$10)-((RSU$87*$B101+SUM($F$8:$F$10))/$F$11*$F$40)-($F$27*RSU$87/$D$7)-SUM($F$14:$F$26,$F$28:$F$33,$F$35:$F$36,$F$41))</f>
        <v>-533.82179022363027</v>
      </c>
      <c r="RSV88" s="294">
        <f>(RSV$87*$B101+SUM($F$8:$F$10)-((RSV$87*$B101+SUM($F$8:$F$10))/$F$11*$F$40)-($F$27*RSV$87/$D$7)-SUM($F$14:$F$26,$F$28:$F$33,$F$35:$F$36,$F$41))</f>
        <v>-533.82179022363027</v>
      </c>
      <c r="RSW88" s="294">
        <f>(RSW$87*$B101+SUM($F$8:$F$10)-((RSW$87*$B101+SUM($F$8:$F$10))/$F$11*$F$40)-($F$27*RSW$87/$D$7)-SUM($F$14:$F$26,$F$28:$F$33,$F$35:$F$36,$F$41))</f>
        <v>-533.82179022363027</v>
      </c>
      <c r="RSX88" s="294">
        <f>(RSX$87*$B101+SUM($F$8:$F$10)-((RSX$87*$B101+SUM($F$8:$F$10))/$F$11*$F$40)-($F$27*RSX$87/$D$7)-SUM($F$14:$F$26,$F$28:$F$33,$F$35:$F$36,$F$41))</f>
        <v>-533.82179022363027</v>
      </c>
      <c r="RSY88" s="294">
        <f>(RSY$87*$B101+SUM($F$8:$F$10)-((RSY$87*$B101+SUM($F$8:$F$10))/$F$11*$F$40)-($F$27*RSY$87/$D$7)-SUM($F$14:$F$26,$F$28:$F$33,$F$35:$F$36,$F$41))</f>
        <v>-533.82179022363027</v>
      </c>
      <c r="RSZ88" s="294">
        <f>(RSZ$87*$B101+SUM($F$8:$F$10)-((RSZ$87*$B101+SUM($F$8:$F$10))/$F$11*$F$40)-($F$27*RSZ$87/$D$7)-SUM($F$14:$F$26,$F$28:$F$33,$F$35:$F$36,$F$41))</f>
        <v>-533.82179022363027</v>
      </c>
      <c r="RTA88" s="294">
        <f>(RTA$87*$B101+SUM($F$8:$F$10)-((RTA$87*$B101+SUM($F$8:$F$10))/$F$11*$F$40)-($F$27*RTA$87/$D$7)-SUM($F$14:$F$26,$F$28:$F$33,$F$35:$F$36,$F$41))</f>
        <v>-533.82179022363027</v>
      </c>
      <c r="RTB88" s="294">
        <f>(RTB$87*$B101+SUM($F$8:$F$10)-((RTB$87*$B101+SUM($F$8:$F$10))/$F$11*$F$40)-($F$27*RTB$87/$D$7)-SUM($F$14:$F$26,$F$28:$F$33,$F$35:$F$36,$F$41))</f>
        <v>-533.82179022363027</v>
      </c>
      <c r="RTC88" s="294">
        <f>(RTC$87*$B101+SUM($F$8:$F$10)-((RTC$87*$B101+SUM($F$8:$F$10))/$F$11*$F$40)-($F$27*RTC$87/$D$7)-SUM($F$14:$F$26,$F$28:$F$33,$F$35:$F$36,$F$41))</f>
        <v>-533.82179022363027</v>
      </c>
      <c r="RTD88" s="294">
        <f>(RTD$87*$B101+SUM($F$8:$F$10)-((RTD$87*$B101+SUM($F$8:$F$10))/$F$11*$F$40)-($F$27*RTD$87/$D$7)-SUM($F$14:$F$26,$F$28:$F$33,$F$35:$F$36,$F$41))</f>
        <v>-533.82179022363027</v>
      </c>
      <c r="RTE88" s="294">
        <f>(RTE$87*$B101+SUM($F$8:$F$10)-((RTE$87*$B101+SUM($F$8:$F$10))/$F$11*$F$40)-($F$27*RTE$87/$D$7)-SUM($F$14:$F$26,$F$28:$F$33,$F$35:$F$36,$F$41))</f>
        <v>-533.82179022363027</v>
      </c>
      <c r="RTF88" s="294">
        <f>(RTF$87*$B101+SUM($F$8:$F$10)-((RTF$87*$B101+SUM($F$8:$F$10))/$F$11*$F$40)-($F$27*RTF$87/$D$7)-SUM($F$14:$F$26,$F$28:$F$33,$F$35:$F$36,$F$41))</f>
        <v>-533.82179022363027</v>
      </c>
      <c r="RTG88" s="294">
        <f>(RTG$87*$B101+SUM($F$8:$F$10)-((RTG$87*$B101+SUM($F$8:$F$10))/$F$11*$F$40)-($F$27*RTG$87/$D$7)-SUM($F$14:$F$26,$F$28:$F$33,$F$35:$F$36,$F$41))</f>
        <v>-533.82179022363027</v>
      </c>
      <c r="RTH88" s="294">
        <f>(RTH$87*$B101+SUM($F$8:$F$10)-((RTH$87*$B101+SUM($F$8:$F$10))/$F$11*$F$40)-($F$27*RTH$87/$D$7)-SUM($F$14:$F$26,$F$28:$F$33,$F$35:$F$36,$F$41))</f>
        <v>-533.82179022363027</v>
      </c>
      <c r="RTI88" s="294">
        <f>(RTI$87*$B101+SUM($F$8:$F$10)-((RTI$87*$B101+SUM($F$8:$F$10))/$F$11*$F$40)-($F$27*RTI$87/$D$7)-SUM($F$14:$F$26,$F$28:$F$33,$F$35:$F$36,$F$41))</f>
        <v>-533.82179022363027</v>
      </c>
      <c r="RTJ88" s="294">
        <f>(RTJ$87*$B101+SUM($F$8:$F$10)-((RTJ$87*$B101+SUM($F$8:$F$10))/$F$11*$F$40)-($F$27*RTJ$87/$D$7)-SUM($F$14:$F$26,$F$28:$F$33,$F$35:$F$36,$F$41))</f>
        <v>-533.82179022363027</v>
      </c>
      <c r="RTK88" s="294">
        <f>(RTK$87*$B101+SUM($F$8:$F$10)-((RTK$87*$B101+SUM($F$8:$F$10))/$F$11*$F$40)-($F$27*RTK$87/$D$7)-SUM($F$14:$F$26,$F$28:$F$33,$F$35:$F$36,$F$41))</f>
        <v>-533.82179022363027</v>
      </c>
      <c r="RTL88" s="294">
        <f>(RTL$87*$B101+SUM($F$8:$F$10)-((RTL$87*$B101+SUM($F$8:$F$10))/$F$11*$F$40)-($F$27*RTL$87/$D$7)-SUM($F$14:$F$26,$F$28:$F$33,$F$35:$F$36,$F$41))</f>
        <v>-533.82179022363027</v>
      </c>
      <c r="RTM88" s="294">
        <f>(RTM$87*$B101+SUM($F$8:$F$10)-((RTM$87*$B101+SUM($F$8:$F$10))/$F$11*$F$40)-($F$27*RTM$87/$D$7)-SUM($F$14:$F$26,$F$28:$F$33,$F$35:$F$36,$F$41))</f>
        <v>-533.82179022363027</v>
      </c>
      <c r="RTN88" s="294">
        <f>(RTN$87*$B101+SUM($F$8:$F$10)-((RTN$87*$B101+SUM($F$8:$F$10))/$F$11*$F$40)-($F$27*RTN$87/$D$7)-SUM($F$14:$F$26,$F$28:$F$33,$F$35:$F$36,$F$41))</f>
        <v>-533.82179022363027</v>
      </c>
      <c r="RTO88" s="294">
        <f>(RTO$87*$B101+SUM($F$8:$F$10)-((RTO$87*$B101+SUM($F$8:$F$10))/$F$11*$F$40)-($F$27*RTO$87/$D$7)-SUM($F$14:$F$26,$F$28:$F$33,$F$35:$F$36,$F$41))</f>
        <v>-533.82179022363027</v>
      </c>
      <c r="RTP88" s="294">
        <f>(RTP$87*$B101+SUM($F$8:$F$10)-((RTP$87*$B101+SUM($F$8:$F$10))/$F$11*$F$40)-($F$27*RTP$87/$D$7)-SUM($F$14:$F$26,$F$28:$F$33,$F$35:$F$36,$F$41))</f>
        <v>-533.82179022363027</v>
      </c>
      <c r="RTQ88" s="294">
        <f>(RTQ$87*$B101+SUM($F$8:$F$10)-((RTQ$87*$B101+SUM($F$8:$F$10))/$F$11*$F$40)-($F$27*RTQ$87/$D$7)-SUM($F$14:$F$26,$F$28:$F$33,$F$35:$F$36,$F$41))</f>
        <v>-533.82179022363027</v>
      </c>
      <c r="RTR88" s="294">
        <f>(RTR$87*$B101+SUM($F$8:$F$10)-((RTR$87*$B101+SUM($F$8:$F$10))/$F$11*$F$40)-($F$27*RTR$87/$D$7)-SUM($F$14:$F$26,$F$28:$F$33,$F$35:$F$36,$F$41))</f>
        <v>-533.82179022363027</v>
      </c>
      <c r="RTS88" s="294">
        <f>(RTS$87*$B101+SUM($F$8:$F$10)-((RTS$87*$B101+SUM($F$8:$F$10))/$F$11*$F$40)-($F$27*RTS$87/$D$7)-SUM($F$14:$F$26,$F$28:$F$33,$F$35:$F$36,$F$41))</f>
        <v>-533.82179022363027</v>
      </c>
      <c r="RTT88" s="294">
        <f>(RTT$87*$B101+SUM($F$8:$F$10)-((RTT$87*$B101+SUM($F$8:$F$10))/$F$11*$F$40)-($F$27*RTT$87/$D$7)-SUM($F$14:$F$26,$F$28:$F$33,$F$35:$F$36,$F$41))</f>
        <v>-533.82179022363027</v>
      </c>
      <c r="RTU88" s="294">
        <f>(RTU$87*$B101+SUM($F$8:$F$10)-((RTU$87*$B101+SUM($F$8:$F$10))/$F$11*$F$40)-($F$27*RTU$87/$D$7)-SUM($F$14:$F$26,$F$28:$F$33,$F$35:$F$36,$F$41))</f>
        <v>-533.82179022363027</v>
      </c>
      <c r="RTV88" s="294">
        <f>(RTV$87*$B101+SUM($F$8:$F$10)-((RTV$87*$B101+SUM($F$8:$F$10))/$F$11*$F$40)-($F$27*RTV$87/$D$7)-SUM($F$14:$F$26,$F$28:$F$33,$F$35:$F$36,$F$41))</f>
        <v>-533.82179022363027</v>
      </c>
      <c r="RTW88" s="294">
        <f>(RTW$87*$B101+SUM($F$8:$F$10)-((RTW$87*$B101+SUM($F$8:$F$10))/$F$11*$F$40)-($F$27*RTW$87/$D$7)-SUM($F$14:$F$26,$F$28:$F$33,$F$35:$F$36,$F$41))</f>
        <v>-533.82179022363027</v>
      </c>
      <c r="RTX88" s="294">
        <f>(RTX$87*$B101+SUM($F$8:$F$10)-((RTX$87*$B101+SUM($F$8:$F$10))/$F$11*$F$40)-($F$27*RTX$87/$D$7)-SUM($F$14:$F$26,$F$28:$F$33,$F$35:$F$36,$F$41))</f>
        <v>-533.82179022363027</v>
      </c>
      <c r="RTY88" s="294">
        <f>(RTY$87*$B101+SUM($F$8:$F$10)-((RTY$87*$B101+SUM($F$8:$F$10))/$F$11*$F$40)-($F$27*RTY$87/$D$7)-SUM($F$14:$F$26,$F$28:$F$33,$F$35:$F$36,$F$41))</f>
        <v>-533.82179022363027</v>
      </c>
      <c r="RTZ88" s="294">
        <f>(RTZ$87*$B101+SUM($F$8:$F$10)-((RTZ$87*$B101+SUM($F$8:$F$10))/$F$11*$F$40)-($F$27*RTZ$87/$D$7)-SUM($F$14:$F$26,$F$28:$F$33,$F$35:$F$36,$F$41))</f>
        <v>-533.82179022363027</v>
      </c>
      <c r="RUA88" s="294">
        <f>(RUA$87*$B101+SUM($F$8:$F$10)-((RUA$87*$B101+SUM($F$8:$F$10))/$F$11*$F$40)-($F$27*RUA$87/$D$7)-SUM($F$14:$F$26,$F$28:$F$33,$F$35:$F$36,$F$41))</f>
        <v>-533.82179022363027</v>
      </c>
      <c r="RUB88" s="294">
        <f>(RUB$87*$B101+SUM($F$8:$F$10)-((RUB$87*$B101+SUM($F$8:$F$10))/$F$11*$F$40)-($F$27*RUB$87/$D$7)-SUM($F$14:$F$26,$F$28:$F$33,$F$35:$F$36,$F$41))</f>
        <v>-533.82179022363027</v>
      </c>
      <c r="RUC88" s="294">
        <f>(RUC$87*$B101+SUM($F$8:$F$10)-((RUC$87*$B101+SUM($F$8:$F$10))/$F$11*$F$40)-($F$27*RUC$87/$D$7)-SUM($F$14:$F$26,$F$28:$F$33,$F$35:$F$36,$F$41))</f>
        <v>-533.82179022363027</v>
      </c>
      <c r="RUD88" s="294">
        <f>(RUD$87*$B101+SUM($F$8:$F$10)-((RUD$87*$B101+SUM($F$8:$F$10))/$F$11*$F$40)-($F$27*RUD$87/$D$7)-SUM($F$14:$F$26,$F$28:$F$33,$F$35:$F$36,$F$41))</f>
        <v>-533.82179022363027</v>
      </c>
      <c r="RUE88" s="294">
        <f>(RUE$87*$B101+SUM($F$8:$F$10)-((RUE$87*$B101+SUM($F$8:$F$10))/$F$11*$F$40)-($F$27*RUE$87/$D$7)-SUM($F$14:$F$26,$F$28:$F$33,$F$35:$F$36,$F$41))</f>
        <v>-533.82179022363027</v>
      </c>
      <c r="RUF88" s="294">
        <f>(RUF$87*$B101+SUM($F$8:$F$10)-((RUF$87*$B101+SUM($F$8:$F$10))/$F$11*$F$40)-($F$27*RUF$87/$D$7)-SUM($F$14:$F$26,$F$28:$F$33,$F$35:$F$36,$F$41))</f>
        <v>-533.82179022363027</v>
      </c>
      <c r="RUG88" s="294">
        <f>(RUG$87*$B101+SUM($F$8:$F$10)-((RUG$87*$B101+SUM($F$8:$F$10))/$F$11*$F$40)-($F$27*RUG$87/$D$7)-SUM($F$14:$F$26,$F$28:$F$33,$F$35:$F$36,$F$41))</f>
        <v>-533.82179022363027</v>
      </c>
      <c r="RUH88" s="294">
        <f>(RUH$87*$B101+SUM($F$8:$F$10)-((RUH$87*$B101+SUM($F$8:$F$10))/$F$11*$F$40)-($F$27*RUH$87/$D$7)-SUM($F$14:$F$26,$F$28:$F$33,$F$35:$F$36,$F$41))</f>
        <v>-533.82179022363027</v>
      </c>
      <c r="RUI88" s="294">
        <f>(RUI$87*$B101+SUM($F$8:$F$10)-((RUI$87*$B101+SUM($F$8:$F$10))/$F$11*$F$40)-($F$27*RUI$87/$D$7)-SUM($F$14:$F$26,$F$28:$F$33,$F$35:$F$36,$F$41))</f>
        <v>-533.82179022363027</v>
      </c>
      <c r="RUJ88" s="294">
        <f>(RUJ$87*$B101+SUM($F$8:$F$10)-((RUJ$87*$B101+SUM($F$8:$F$10))/$F$11*$F$40)-($F$27*RUJ$87/$D$7)-SUM($F$14:$F$26,$F$28:$F$33,$F$35:$F$36,$F$41))</f>
        <v>-533.82179022363027</v>
      </c>
      <c r="RUK88" s="294">
        <f>(RUK$87*$B101+SUM($F$8:$F$10)-((RUK$87*$B101+SUM($F$8:$F$10))/$F$11*$F$40)-($F$27*RUK$87/$D$7)-SUM($F$14:$F$26,$F$28:$F$33,$F$35:$F$36,$F$41))</f>
        <v>-533.82179022363027</v>
      </c>
      <c r="RUL88" s="294">
        <f>(RUL$87*$B101+SUM($F$8:$F$10)-((RUL$87*$B101+SUM($F$8:$F$10))/$F$11*$F$40)-($F$27*RUL$87/$D$7)-SUM($F$14:$F$26,$F$28:$F$33,$F$35:$F$36,$F$41))</f>
        <v>-533.82179022363027</v>
      </c>
      <c r="RUM88" s="294">
        <f>(RUM$87*$B101+SUM($F$8:$F$10)-((RUM$87*$B101+SUM($F$8:$F$10))/$F$11*$F$40)-($F$27*RUM$87/$D$7)-SUM($F$14:$F$26,$F$28:$F$33,$F$35:$F$36,$F$41))</f>
        <v>-533.82179022363027</v>
      </c>
      <c r="RUN88" s="294">
        <f>(RUN$87*$B101+SUM($F$8:$F$10)-((RUN$87*$B101+SUM($F$8:$F$10))/$F$11*$F$40)-($F$27*RUN$87/$D$7)-SUM($F$14:$F$26,$F$28:$F$33,$F$35:$F$36,$F$41))</f>
        <v>-533.82179022363027</v>
      </c>
      <c r="RUO88" s="294">
        <f>(RUO$87*$B101+SUM($F$8:$F$10)-((RUO$87*$B101+SUM($F$8:$F$10))/$F$11*$F$40)-($F$27*RUO$87/$D$7)-SUM($F$14:$F$26,$F$28:$F$33,$F$35:$F$36,$F$41))</f>
        <v>-533.82179022363027</v>
      </c>
      <c r="RUP88" s="294">
        <f>(RUP$87*$B101+SUM($F$8:$F$10)-((RUP$87*$B101+SUM($F$8:$F$10))/$F$11*$F$40)-($F$27*RUP$87/$D$7)-SUM($F$14:$F$26,$F$28:$F$33,$F$35:$F$36,$F$41))</f>
        <v>-533.82179022363027</v>
      </c>
      <c r="RUQ88" s="294">
        <f>(RUQ$87*$B101+SUM($F$8:$F$10)-((RUQ$87*$B101+SUM($F$8:$F$10))/$F$11*$F$40)-($F$27*RUQ$87/$D$7)-SUM($F$14:$F$26,$F$28:$F$33,$F$35:$F$36,$F$41))</f>
        <v>-533.82179022363027</v>
      </c>
      <c r="RUR88" s="294">
        <f>(RUR$87*$B101+SUM($F$8:$F$10)-((RUR$87*$B101+SUM($F$8:$F$10))/$F$11*$F$40)-($F$27*RUR$87/$D$7)-SUM($F$14:$F$26,$F$28:$F$33,$F$35:$F$36,$F$41))</f>
        <v>-533.82179022363027</v>
      </c>
      <c r="RUS88" s="294">
        <f>(RUS$87*$B101+SUM($F$8:$F$10)-((RUS$87*$B101+SUM($F$8:$F$10))/$F$11*$F$40)-($F$27*RUS$87/$D$7)-SUM($F$14:$F$26,$F$28:$F$33,$F$35:$F$36,$F$41))</f>
        <v>-533.82179022363027</v>
      </c>
      <c r="RUT88" s="294">
        <f>(RUT$87*$B101+SUM($F$8:$F$10)-((RUT$87*$B101+SUM($F$8:$F$10))/$F$11*$F$40)-($F$27*RUT$87/$D$7)-SUM($F$14:$F$26,$F$28:$F$33,$F$35:$F$36,$F$41))</f>
        <v>-533.82179022363027</v>
      </c>
      <c r="RUU88" s="294">
        <f>(RUU$87*$B101+SUM($F$8:$F$10)-((RUU$87*$B101+SUM($F$8:$F$10))/$F$11*$F$40)-($F$27*RUU$87/$D$7)-SUM($F$14:$F$26,$F$28:$F$33,$F$35:$F$36,$F$41))</f>
        <v>-533.82179022363027</v>
      </c>
      <c r="RUV88" s="294">
        <f>(RUV$87*$B101+SUM($F$8:$F$10)-((RUV$87*$B101+SUM($F$8:$F$10))/$F$11*$F$40)-($F$27*RUV$87/$D$7)-SUM($F$14:$F$26,$F$28:$F$33,$F$35:$F$36,$F$41))</f>
        <v>-533.82179022363027</v>
      </c>
      <c r="RUW88" s="294">
        <f>(RUW$87*$B101+SUM($F$8:$F$10)-((RUW$87*$B101+SUM($F$8:$F$10))/$F$11*$F$40)-($F$27*RUW$87/$D$7)-SUM($F$14:$F$26,$F$28:$F$33,$F$35:$F$36,$F$41))</f>
        <v>-533.82179022363027</v>
      </c>
      <c r="RUX88" s="294">
        <f>(RUX$87*$B101+SUM($F$8:$F$10)-((RUX$87*$B101+SUM($F$8:$F$10))/$F$11*$F$40)-($F$27*RUX$87/$D$7)-SUM($F$14:$F$26,$F$28:$F$33,$F$35:$F$36,$F$41))</f>
        <v>-533.82179022363027</v>
      </c>
      <c r="RUY88" s="294">
        <f>(RUY$87*$B101+SUM($F$8:$F$10)-((RUY$87*$B101+SUM($F$8:$F$10))/$F$11*$F$40)-($F$27*RUY$87/$D$7)-SUM($F$14:$F$26,$F$28:$F$33,$F$35:$F$36,$F$41))</f>
        <v>-533.82179022363027</v>
      </c>
      <c r="RUZ88" s="294">
        <f>(RUZ$87*$B101+SUM($F$8:$F$10)-((RUZ$87*$B101+SUM($F$8:$F$10))/$F$11*$F$40)-($F$27*RUZ$87/$D$7)-SUM($F$14:$F$26,$F$28:$F$33,$F$35:$F$36,$F$41))</f>
        <v>-533.82179022363027</v>
      </c>
      <c r="RVA88" s="294">
        <f>(RVA$87*$B101+SUM($F$8:$F$10)-((RVA$87*$B101+SUM($F$8:$F$10))/$F$11*$F$40)-($F$27*RVA$87/$D$7)-SUM($F$14:$F$26,$F$28:$F$33,$F$35:$F$36,$F$41))</f>
        <v>-533.82179022363027</v>
      </c>
      <c r="RVB88" s="294">
        <f>(RVB$87*$B101+SUM($F$8:$F$10)-((RVB$87*$B101+SUM($F$8:$F$10))/$F$11*$F$40)-($F$27*RVB$87/$D$7)-SUM($F$14:$F$26,$F$28:$F$33,$F$35:$F$36,$F$41))</f>
        <v>-533.82179022363027</v>
      </c>
      <c r="RVC88" s="294">
        <f>(RVC$87*$B101+SUM($F$8:$F$10)-((RVC$87*$B101+SUM($F$8:$F$10))/$F$11*$F$40)-($F$27*RVC$87/$D$7)-SUM($F$14:$F$26,$F$28:$F$33,$F$35:$F$36,$F$41))</f>
        <v>-533.82179022363027</v>
      </c>
      <c r="RVD88" s="294">
        <f>(RVD$87*$B101+SUM($F$8:$F$10)-((RVD$87*$B101+SUM($F$8:$F$10))/$F$11*$F$40)-($F$27*RVD$87/$D$7)-SUM($F$14:$F$26,$F$28:$F$33,$F$35:$F$36,$F$41))</f>
        <v>-533.82179022363027</v>
      </c>
      <c r="RVE88" s="294">
        <f>(RVE$87*$B101+SUM($F$8:$F$10)-((RVE$87*$B101+SUM($F$8:$F$10))/$F$11*$F$40)-($F$27*RVE$87/$D$7)-SUM($F$14:$F$26,$F$28:$F$33,$F$35:$F$36,$F$41))</f>
        <v>-533.82179022363027</v>
      </c>
      <c r="RVF88" s="294">
        <f>(RVF$87*$B101+SUM($F$8:$F$10)-((RVF$87*$B101+SUM($F$8:$F$10))/$F$11*$F$40)-($F$27*RVF$87/$D$7)-SUM($F$14:$F$26,$F$28:$F$33,$F$35:$F$36,$F$41))</f>
        <v>-533.82179022363027</v>
      </c>
      <c r="RVG88" s="294">
        <f>(RVG$87*$B101+SUM($F$8:$F$10)-((RVG$87*$B101+SUM($F$8:$F$10))/$F$11*$F$40)-($F$27*RVG$87/$D$7)-SUM($F$14:$F$26,$F$28:$F$33,$F$35:$F$36,$F$41))</f>
        <v>-533.82179022363027</v>
      </c>
      <c r="RVH88" s="294">
        <f>(RVH$87*$B101+SUM($F$8:$F$10)-((RVH$87*$B101+SUM($F$8:$F$10))/$F$11*$F$40)-($F$27*RVH$87/$D$7)-SUM($F$14:$F$26,$F$28:$F$33,$F$35:$F$36,$F$41))</f>
        <v>-533.82179022363027</v>
      </c>
      <c r="RVI88" s="294">
        <f>(RVI$87*$B101+SUM($F$8:$F$10)-((RVI$87*$B101+SUM($F$8:$F$10))/$F$11*$F$40)-($F$27*RVI$87/$D$7)-SUM($F$14:$F$26,$F$28:$F$33,$F$35:$F$36,$F$41))</f>
        <v>-533.82179022363027</v>
      </c>
      <c r="RVJ88" s="294">
        <f>(RVJ$87*$B101+SUM($F$8:$F$10)-((RVJ$87*$B101+SUM($F$8:$F$10))/$F$11*$F$40)-($F$27*RVJ$87/$D$7)-SUM($F$14:$F$26,$F$28:$F$33,$F$35:$F$36,$F$41))</f>
        <v>-533.82179022363027</v>
      </c>
      <c r="RVK88" s="294">
        <f>(RVK$87*$B101+SUM($F$8:$F$10)-((RVK$87*$B101+SUM($F$8:$F$10))/$F$11*$F$40)-($F$27*RVK$87/$D$7)-SUM($F$14:$F$26,$F$28:$F$33,$F$35:$F$36,$F$41))</f>
        <v>-533.82179022363027</v>
      </c>
      <c r="RVL88" s="294">
        <f>(RVL$87*$B101+SUM($F$8:$F$10)-((RVL$87*$B101+SUM($F$8:$F$10))/$F$11*$F$40)-($F$27*RVL$87/$D$7)-SUM($F$14:$F$26,$F$28:$F$33,$F$35:$F$36,$F$41))</f>
        <v>-533.82179022363027</v>
      </c>
      <c r="RVM88" s="294">
        <f>(RVM$87*$B101+SUM($F$8:$F$10)-((RVM$87*$B101+SUM($F$8:$F$10))/$F$11*$F$40)-($F$27*RVM$87/$D$7)-SUM($F$14:$F$26,$F$28:$F$33,$F$35:$F$36,$F$41))</f>
        <v>-533.82179022363027</v>
      </c>
      <c r="RVN88" s="294">
        <f>(RVN$87*$B101+SUM($F$8:$F$10)-((RVN$87*$B101+SUM($F$8:$F$10))/$F$11*$F$40)-($F$27*RVN$87/$D$7)-SUM($F$14:$F$26,$F$28:$F$33,$F$35:$F$36,$F$41))</f>
        <v>-533.82179022363027</v>
      </c>
      <c r="RVO88" s="294">
        <f>(RVO$87*$B101+SUM($F$8:$F$10)-((RVO$87*$B101+SUM($F$8:$F$10))/$F$11*$F$40)-($F$27*RVO$87/$D$7)-SUM($F$14:$F$26,$F$28:$F$33,$F$35:$F$36,$F$41))</f>
        <v>-533.82179022363027</v>
      </c>
      <c r="RVP88" s="294">
        <f>(RVP$87*$B101+SUM($F$8:$F$10)-((RVP$87*$B101+SUM($F$8:$F$10))/$F$11*$F$40)-($F$27*RVP$87/$D$7)-SUM($F$14:$F$26,$F$28:$F$33,$F$35:$F$36,$F$41))</f>
        <v>-533.82179022363027</v>
      </c>
      <c r="RVQ88" s="294">
        <f>(RVQ$87*$B101+SUM($F$8:$F$10)-((RVQ$87*$B101+SUM($F$8:$F$10))/$F$11*$F$40)-($F$27*RVQ$87/$D$7)-SUM($F$14:$F$26,$F$28:$F$33,$F$35:$F$36,$F$41))</f>
        <v>-533.82179022363027</v>
      </c>
      <c r="RVR88" s="294">
        <f>(RVR$87*$B101+SUM($F$8:$F$10)-((RVR$87*$B101+SUM($F$8:$F$10))/$F$11*$F$40)-($F$27*RVR$87/$D$7)-SUM($F$14:$F$26,$F$28:$F$33,$F$35:$F$36,$F$41))</f>
        <v>-533.82179022363027</v>
      </c>
      <c r="RVS88" s="294">
        <f>(RVS$87*$B101+SUM($F$8:$F$10)-((RVS$87*$B101+SUM($F$8:$F$10))/$F$11*$F$40)-($F$27*RVS$87/$D$7)-SUM($F$14:$F$26,$F$28:$F$33,$F$35:$F$36,$F$41))</f>
        <v>-533.82179022363027</v>
      </c>
      <c r="RVT88" s="294">
        <f>(RVT$87*$B101+SUM($F$8:$F$10)-((RVT$87*$B101+SUM($F$8:$F$10))/$F$11*$F$40)-($F$27*RVT$87/$D$7)-SUM($F$14:$F$26,$F$28:$F$33,$F$35:$F$36,$F$41))</f>
        <v>-533.82179022363027</v>
      </c>
      <c r="RVU88" s="294">
        <f>(RVU$87*$B101+SUM($F$8:$F$10)-((RVU$87*$B101+SUM($F$8:$F$10))/$F$11*$F$40)-($F$27*RVU$87/$D$7)-SUM($F$14:$F$26,$F$28:$F$33,$F$35:$F$36,$F$41))</f>
        <v>-533.82179022363027</v>
      </c>
      <c r="RVV88" s="294">
        <f>(RVV$87*$B101+SUM($F$8:$F$10)-((RVV$87*$B101+SUM($F$8:$F$10))/$F$11*$F$40)-($F$27*RVV$87/$D$7)-SUM($F$14:$F$26,$F$28:$F$33,$F$35:$F$36,$F$41))</f>
        <v>-533.82179022363027</v>
      </c>
      <c r="RVW88" s="294">
        <f>(RVW$87*$B101+SUM($F$8:$F$10)-((RVW$87*$B101+SUM($F$8:$F$10))/$F$11*$F$40)-($F$27*RVW$87/$D$7)-SUM($F$14:$F$26,$F$28:$F$33,$F$35:$F$36,$F$41))</f>
        <v>-533.82179022363027</v>
      </c>
      <c r="RVX88" s="294">
        <f>(RVX$87*$B101+SUM($F$8:$F$10)-((RVX$87*$B101+SUM($F$8:$F$10))/$F$11*$F$40)-($F$27*RVX$87/$D$7)-SUM($F$14:$F$26,$F$28:$F$33,$F$35:$F$36,$F$41))</f>
        <v>-533.82179022363027</v>
      </c>
      <c r="RVY88" s="294">
        <f>(RVY$87*$B101+SUM($F$8:$F$10)-((RVY$87*$B101+SUM($F$8:$F$10))/$F$11*$F$40)-($F$27*RVY$87/$D$7)-SUM($F$14:$F$26,$F$28:$F$33,$F$35:$F$36,$F$41))</f>
        <v>-533.82179022363027</v>
      </c>
      <c r="RVZ88" s="294">
        <f>(RVZ$87*$B101+SUM($F$8:$F$10)-((RVZ$87*$B101+SUM($F$8:$F$10))/$F$11*$F$40)-($F$27*RVZ$87/$D$7)-SUM($F$14:$F$26,$F$28:$F$33,$F$35:$F$36,$F$41))</f>
        <v>-533.82179022363027</v>
      </c>
      <c r="RWA88" s="294">
        <f>(RWA$87*$B101+SUM($F$8:$F$10)-((RWA$87*$B101+SUM($F$8:$F$10))/$F$11*$F$40)-($F$27*RWA$87/$D$7)-SUM($F$14:$F$26,$F$28:$F$33,$F$35:$F$36,$F$41))</f>
        <v>-533.82179022363027</v>
      </c>
      <c r="RWB88" s="294">
        <f>(RWB$87*$B101+SUM($F$8:$F$10)-((RWB$87*$B101+SUM($F$8:$F$10))/$F$11*$F$40)-($F$27*RWB$87/$D$7)-SUM($F$14:$F$26,$F$28:$F$33,$F$35:$F$36,$F$41))</f>
        <v>-533.82179022363027</v>
      </c>
      <c r="RWC88" s="294">
        <f>(RWC$87*$B101+SUM($F$8:$F$10)-((RWC$87*$B101+SUM($F$8:$F$10))/$F$11*$F$40)-($F$27*RWC$87/$D$7)-SUM($F$14:$F$26,$F$28:$F$33,$F$35:$F$36,$F$41))</f>
        <v>-533.82179022363027</v>
      </c>
      <c r="RWD88" s="294">
        <f>(RWD$87*$B101+SUM($F$8:$F$10)-((RWD$87*$B101+SUM($F$8:$F$10))/$F$11*$F$40)-($F$27*RWD$87/$D$7)-SUM($F$14:$F$26,$F$28:$F$33,$F$35:$F$36,$F$41))</f>
        <v>-533.82179022363027</v>
      </c>
      <c r="RWE88" s="294">
        <f>(RWE$87*$B101+SUM($F$8:$F$10)-((RWE$87*$B101+SUM($F$8:$F$10))/$F$11*$F$40)-($F$27*RWE$87/$D$7)-SUM($F$14:$F$26,$F$28:$F$33,$F$35:$F$36,$F$41))</f>
        <v>-533.82179022363027</v>
      </c>
      <c r="RWF88" s="294">
        <f>(RWF$87*$B101+SUM($F$8:$F$10)-((RWF$87*$B101+SUM($F$8:$F$10))/$F$11*$F$40)-($F$27*RWF$87/$D$7)-SUM($F$14:$F$26,$F$28:$F$33,$F$35:$F$36,$F$41))</f>
        <v>-533.82179022363027</v>
      </c>
      <c r="RWG88" s="294">
        <f>(RWG$87*$B101+SUM($F$8:$F$10)-((RWG$87*$B101+SUM($F$8:$F$10))/$F$11*$F$40)-($F$27*RWG$87/$D$7)-SUM($F$14:$F$26,$F$28:$F$33,$F$35:$F$36,$F$41))</f>
        <v>-533.82179022363027</v>
      </c>
      <c r="RWH88" s="294">
        <f>(RWH$87*$B101+SUM($F$8:$F$10)-((RWH$87*$B101+SUM($F$8:$F$10))/$F$11*$F$40)-($F$27*RWH$87/$D$7)-SUM($F$14:$F$26,$F$28:$F$33,$F$35:$F$36,$F$41))</f>
        <v>-533.82179022363027</v>
      </c>
      <c r="RWI88" s="294">
        <f>(RWI$87*$B101+SUM($F$8:$F$10)-((RWI$87*$B101+SUM($F$8:$F$10))/$F$11*$F$40)-($F$27*RWI$87/$D$7)-SUM($F$14:$F$26,$F$28:$F$33,$F$35:$F$36,$F$41))</f>
        <v>-533.82179022363027</v>
      </c>
      <c r="RWJ88" s="294">
        <f>(RWJ$87*$B101+SUM($F$8:$F$10)-((RWJ$87*$B101+SUM($F$8:$F$10))/$F$11*$F$40)-($F$27*RWJ$87/$D$7)-SUM($F$14:$F$26,$F$28:$F$33,$F$35:$F$36,$F$41))</f>
        <v>-533.82179022363027</v>
      </c>
      <c r="RWK88" s="294">
        <f>(RWK$87*$B101+SUM($F$8:$F$10)-((RWK$87*$B101+SUM($F$8:$F$10))/$F$11*$F$40)-($F$27*RWK$87/$D$7)-SUM($F$14:$F$26,$F$28:$F$33,$F$35:$F$36,$F$41))</f>
        <v>-533.82179022363027</v>
      </c>
      <c r="RWL88" s="294">
        <f>(RWL$87*$B101+SUM($F$8:$F$10)-((RWL$87*$B101+SUM($F$8:$F$10))/$F$11*$F$40)-($F$27*RWL$87/$D$7)-SUM($F$14:$F$26,$F$28:$F$33,$F$35:$F$36,$F$41))</f>
        <v>-533.82179022363027</v>
      </c>
      <c r="RWM88" s="294">
        <f>(RWM$87*$B101+SUM($F$8:$F$10)-((RWM$87*$B101+SUM($F$8:$F$10))/$F$11*$F$40)-($F$27*RWM$87/$D$7)-SUM($F$14:$F$26,$F$28:$F$33,$F$35:$F$36,$F$41))</f>
        <v>-533.82179022363027</v>
      </c>
      <c r="RWN88" s="294">
        <f>(RWN$87*$B101+SUM($F$8:$F$10)-((RWN$87*$B101+SUM($F$8:$F$10))/$F$11*$F$40)-($F$27*RWN$87/$D$7)-SUM($F$14:$F$26,$F$28:$F$33,$F$35:$F$36,$F$41))</f>
        <v>-533.82179022363027</v>
      </c>
      <c r="RWO88" s="294">
        <f>(RWO$87*$B101+SUM($F$8:$F$10)-((RWO$87*$B101+SUM($F$8:$F$10))/$F$11*$F$40)-($F$27*RWO$87/$D$7)-SUM($F$14:$F$26,$F$28:$F$33,$F$35:$F$36,$F$41))</f>
        <v>-533.82179022363027</v>
      </c>
      <c r="RWP88" s="294">
        <f>(RWP$87*$B101+SUM($F$8:$F$10)-((RWP$87*$B101+SUM($F$8:$F$10))/$F$11*$F$40)-($F$27*RWP$87/$D$7)-SUM($F$14:$F$26,$F$28:$F$33,$F$35:$F$36,$F$41))</f>
        <v>-533.82179022363027</v>
      </c>
      <c r="RWQ88" s="294">
        <f>(RWQ$87*$B101+SUM($F$8:$F$10)-((RWQ$87*$B101+SUM($F$8:$F$10))/$F$11*$F$40)-($F$27*RWQ$87/$D$7)-SUM($F$14:$F$26,$F$28:$F$33,$F$35:$F$36,$F$41))</f>
        <v>-533.82179022363027</v>
      </c>
      <c r="RWR88" s="294">
        <f>(RWR$87*$B101+SUM($F$8:$F$10)-((RWR$87*$B101+SUM($F$8:$F$10))/$F$11*$F$40)-($F$27*RWR$87/$D$7)-SUM($F$14:$F$26,$F$28:$F$33,$F$35:$F$36,$F$41))</f>
        <v>-533.82179022363027</v>
      </c>
      <c r="RWS88" s="294">
        <f>(RWS$87*$B101+SUM($F$8:$F$10)-((RWS$87*$B101+SUM($F$8:$F$10))/$F$11*$F$40)-($F$27*RWS$87/$D$7)-SUM($F$14:$F$26,$F$28:$F$33,$F$35:$F$36,$F$41))</f>
        <v>-533.82179022363027</v>
      </c>
      <c r="RWT88" s="294">
        <f>(RWT$87*$B101+SUM($F$8:$F$10)-((RWT$87*$B101+SUM($F$8:$F$10))/$F$11*$F$40)-($F$27*RWT$87/$D$7)-SUM($F$14:$F$26,$F$28:$F$33,$F$35:$F$36,$F$41))</f>
        <v>-533.82179022363027</v>
      </c>
      <c r="RWU88" s="294">
        <f>(RWU$87*$B101+SUM($F$8:$F$10)-((RWU$87*$B101+SUM($F$8:$F$10))/$F$11*$F$40)-($F$27*RWU$87/$D$7)-SUM($F$14:$F$26,$F$28:$F$33,$F$35:$F$36,$F$41))</f>
        <v>-533.82179022363027</v>
      </c>
      <c r="RWV88" s="294">
        <f>(RWV$87*$B101+SUM($F$8:$F$10)-((RWV$87*$B101+SUM($F$8:$F$10))/$F$11*$F$40)-($F$27*RWV$87/$D$7)-SUM($F$14:$F$26,$F$28:$F$33,$F$35:$F$36,$F$41))</f>
        <v>-533.82179022363027</v>
      </c>
      <c r="RWW88" s="294">
        <f>(RWW$87*$B101+SUM($F$8:$F$10)-((RWW$87*$B101+SUM($F$8:$F$10))/$F$11*$F$40)-($F$27*RWW$87/$D$7)-SUM($F$14:$F$26,$F$28:$F$33,$F$35:$F$36,$F$41))</f>
        <v>-533.82179022363027</v>
      </c>
      <c r="RWX88" s="294">
        <f>(RWX$87*$B101+SUM($F$8:$F$10)-((RWX$87*$B101+SUM($F$8:$F$10))/$F$11*$F$40)-($F$27*RWX$87/$D$7)-SUM($F$14:$F$26,$F$28:$F$33,$F$35:$F$36,$F$41))</f>
        <v>-533.82179022363027</v>
      </c>
      <c r="RWY88" s="294">
        <f>(RWY$87*$B101+SUM($F$8:$F$10)-((RWY$87*$B101+SUM($F$8:$F$10))/$F$11*$F$40)-($F$27*RWY$87/$D$7)-SUM($F$14:$F$26,$F$28:$F$33,$F$35:$F$36,$F$41))</f>
        <v>-533.82179022363027</v>
      </c>
      <c r="RWZ88" s="294">
        <f>(RWZ$87*$B101+SUM($F$8:$F$10)-((RWZ$87*$B101+SUM($F$8:$F$10))/$F$11*$F$40)-($F$27*RWZ$87/$D$7)-SUM($F$14:$F$26,$F$28:$F$33,$F$35:$F$36,$F$41))</f>
        <v>-533.82179022363027</v>
      </c>
      <c r="RXA88" s="294">
        <f>(RXA$87*$B101+SUM($F$8:$F$10)-((RXA$87*$B101+SUM($F$8:$F$10))/$F$11*$F$40)-($F$27*RXA$87/$D$7)-SUM($F$14:$F$26,$F$28:$F$33,$F$35:$F$36,$F$41))</f>
        <v>-533.82179022363027</v>
      </c>
      <c r="RXB88" s="294">
        <f>(RXB$87*$B101+SUM($F$8:$F$10)-((RXB$87*$B101+SUM($F$8:$F$10))/$F$11*$F$40)-($F$27*RXB$87/$D$7)-SUM($F$14:$F$26,$F$28:$F$33,$F$35:$F$36,$F$41))</f>
        <v>-533.82179022363027</v>
      </c>
      <c r="RXC88" s="294">
        <f>(RXC$87*$B101+SUM($F$8:$F$10)-((RXC$87*$B101+SUM($F$8:$F$10))/$F$11*$F$40)-($F$27*RXC$87/$D$7)-SUM($F$14:$F$26,$F$28:$F$33,$F$35:$F$36,$F$41))</f>
        <v>-533.82179022363027</v>
      </c>
      <c r="RXD88" s="294">
        <f>(RXD$87*$B101+SUM($F$8:$F$10)-((RXD$87*$B101+SUM($F$8:$F$10))/$F$11*$F$40)-($F$27*RXD$87/$D$7)-SUM($F$14:$F$26,$F$28:$F$33,$F$35:$F$36,$F$41))</f>
        <v>-533.82179022363027</v>
      </c>
      <c r="RXE88" s="294">
        <f>(RXE$87*$B101+SUM($F$8:$F$10)-((RXE$87*$B101+SUM($F$8:$F$10))/$F$11*$F$40)-($F$27*RXE$87/$D$7)-SUM($F$14:$F$26,$F$28:$F$33,$F$35:$F$36,$F$41))</f>
        <v>-533.82179022363027</v>
      </c>
      <c r="RXF88" s="294">
        <f>(RXF$87*$B101+SUM($F$8:$F$10)-((RXF$87*$B101+SUM($F$8:$F$10))/$F$11*$F$40)-($F$27*RXF$87/$D$7)-SUM($F$14:$F$26,$F$28:$F$33,$F$35:$F$36,$F$41))</f>
        <v>-533.82179022363027</v>
      </c>
      <c r="RXG88" s="294">
        <f>(RXG$87*$B101+SUM($F$8:$F$10)-((RXG$87*$B101+SUM($F$8:$F$10))/$F$11*$F$40)-($F$27*RXG$87/$D$7)-SUM($F$14:$F$26,$F$28:$F$33,$F$35:$F$36,$F$41))</f>
        <v>-533.82179022363027</v>
      </c>
      <c r="RXH88" s="294">
        <f>(RXH$87*$B101+SUM($F$8:$F$10)-((RXH$87*$B101+SUM($F$8:$F$10))/$F$11*$F$40)-($F$27*RXH$87/$D$7)-SUM($F$14:$F$26,$F$28:$F$33,$F$35:$F$36,$F$41))</f>
        <v>-533.82179022363027</v>
      </c>
      <c r="RXI88" s="294">
        <f>(RXI$87*$B101+SUM($F$8:$F$10)-((RXI$87*$B101+SUM($F$8:$F$10))/$F$11*$F$40)-($F$27*RXI$87/$D$7)-SUM($F$14:$F$26,$F$28:$F$33,$F$35:$F$36,$F$41))</f>
        <v>-533.82179022363027</v>
      </c>
      <c r="RXJ88" s="294">
        <f>(RXJ$87*$B101+SUM($F$8:$F$10)-((RXJ$87*$B101+SUM($F$8:$F$10))/$F$11*$F$40)-($F$27*RXJ$87/$D$7)-SUM($F$14:$F$26,$F$28:$F$33,$F$35:$F$36,$F$41))</f>
        <v>-533.82179022363027</v>
      </c>
      <c r="RXK88" s="294">
        <f>(RXK$87*$B101+SUM($F$8:$F$10)-((RXK$87*$B101+SUM($F$8:$F$10))/$F$11*$F$40)-($F$27*RXK$87/$D$7)-SUM($F$14:$F$26,$F$28:$F$33,$F$35:$F$36,$F$41))</f>
        <v>-533.82179022363027</v>
      </c>
      <c r="RXL88" s="294">
        <f>(RXL$87*$B101+SUM($F$8:$F$10)-((RXL$87*$B101+SUM($F$8:$F$10))/$F$11*$F$40)-($F$27*RXL$87/$D$7)-SUM($F$14:$F$26,$F$28:$F$33,$F$35:$F$36,$F$41))</f>
        <v>-533.82179022363027</v>
      </c>
      <c r="RXM88" s="294">
        <f>(RXM$87*$B101+SUM($F$8:$F$10)-((RXM$87*$B101+SUM($F$8:$F$10))/$F$11*$F$40)-($F$27*RXM$87/$D$7)-SUM($F$14:$F$26,$F$28:$F$33,$F$35:$F$36,$F$41))</f>
        <v>-533.82179022363027</v>
      </c>
      <c r="RXN88" s="294">
        <f>(RXN$87*$B101+SUM($F$8:$F$10)-((RXN$87*$B101+SUM($F$8:$F$10))/$F$11*$F$40)-($F$27*RXN$87/$D$7)-SUM($F$14:$F$26,$F$28:$F$33,$F$35:$F$36,$F$41))</f>
        <v>-533.82179022363027</v>
      </c>
      <c r="RXO88" s="294">
        <f>(RXO$87*$B101+SUM($F$8:$F$10)-((RXO$87*$B101+SUM($F$8:$F$10))/$F$11*$F$40)-($F$27*RXO$87/$D$7)-SUM($F$14:$F$26,$F$28:$F$33,$F$35:$F$36,$F$41))</f>
        <v>-533.82179022363027</v>
      </c>
      <c r="RXP88" s="294">
        <f>(RXP$87*$B101+SUM($F$8:$F$10)-((RXP$87*$B101+SUM($F$8:$F$10))/$F$11*$F$40)-($F$27*RXP$87/$D$7)-SUM($F$14:$F$26,$F$28:$F$33,$F$35:$F$36,$F$41))</f>
        <v>-533.82179022363027</v>
      </c>
      <c r="RXQ88" s="294">
        <f>(RXQ$87*$B101+SUM($F$8:$F$10)-((RXQ$87*$B101+SUM($F$8:$F$10))/$F$11*$F$40)-($F$27*RXQ$87/$D$7)-SUM($F$14:$F$26,$F$28:$F$33,$F$35:$F$36,$F$41))</f>
        <v>-533.82179022363027</v>
      </c>
      <c r="RXR88" s="294">
        <f>(RXR$87*$B101+SUM($F$8:$F$10)-((RXR$87*$B101+SUM($F$8:$F$10))/$F$11*$F$40)-($F$27*RXR$87/$D$7)-SUM($F$14:$F$26,$F$28:$F$33,$F$35:$F$36,$F$41))</f>
        <v>-533.82179022363027</v>
      </c>
      <c r="RXS88" s="294">
        <f>(RXS$87*$B101+SUM($F$8:$F$10)-((RXS$87*$B101+SUM($F$8:$F$10))/$F$11*$F$40)-($F$27*RXS$87/$D$7)-SUM($F$14:$F$26,$F$28:$F$33,$F$35:$F$36,$F$41))</f>
        <v>-533.82179022363027</v>
      </c>
      <c r="RXT88" s="294">
        <f>(RXT$87*$B101+SUM($F$8:$F$10)-((RXT$87*$B101+SUM($F$8:$F$10))/$F$11*$F$40)-($F$27*RXT$87/$D$7)-SUM($F$14:$F$26,$F$28:$F$33,$F$35:$F$36,$F$41))</f>
        <v>-533.82179022363027</v>
      </c>
      <c r="RXU88" s="294">
        <f>(RXU$87*$B101+SUM($F$8:$F$10)-((RXU$87*$B101+SUM($F$8:$F$10))/$F$11*$F$40)-($F$27*RXU$87/$D$7)-SUM($F$14:$F$26,$F$28:$F$33,$F$35:$F$36,$F$41))</f>
        <v>-533.82179022363027</v>
      </c>
      <c r="RXV88" s="294">
        <f>(RXV$87*$B101+SUM($F$8:$F$10)-((RXV$87*$B101+SUM($F$8:$F$10))/$F$11*$F$40)-($F$27*RXV$87/$D$7)-SUM($F$14:$F$26,$F$28:$F$33,$F$35:$F$36,$F$41))</f>
        <v>-533.82179022363027</v>
      </c>
      <c r="RXW88" s="294">
        <f>(RXW$87*$B101+SUM($F$8:$F$10)-((RXW$87*$B101+SUM($F$8:$F$10))/$F$11*$F$40)-($F$27*RXW$87/$D$7)-SUM($F$14:$F$26,$F$28:$F$33,$F$35:$F$36,$F$41))</f>
        <v>-533.82179022363027</v>
      </c>
      <c r="RXX88" s="294">
        <f>(RXX$87*$B101+SUM($F$8:$F$10)-((RXX$87*$B101+SUM($F$8:$F$10))/$F$11*$F$40)-($F$27*RXX$87/$D$7)-SUM($F$14:$F$26,$F$28:$F$33,$F$35:$F$36,$F$41))</f>
        <v>-533.82179022363027</v>
      </c>
      <c r="RXY88" s="294">
        <f>(RXY$87*$B101+SUM($F$8:$F$10)-((RXY$87*$B101+SUM($F$8:$F$10))/$F$11*$F$40)-($F$27*RXY$87/$D$7)-SUM($F$14:$F$26,$F$28:$F$33,$F$35:$F$36,$F$41))</f>
        <v>-533.82179022363027</v>
      </c>
      <c r="RXZ88" s="294">
        <f>(RXZ$87*$B101+SUM($F$8:$F$10)-((RXZ$87*$B101+SUM($F$8:$F$10))/$F$11*$F$40)-($F$27*RXZ$87/$D$7)-SUM($F$14:$F$26,$F$28:$F$33,$F$35:$F$36,$F$41))</f>
        <v>-533.82179022363027</v>
      </c>
      <c r="RYA88" s="294">
        <f>(RYA$87*$B101+SUM($F$8:$F$10)-((RYA$87*$B101+SUM($F$8:$F$10))/$F$11*$F$40)-($F$27*RYA$87/$D$7)-SUM($F$14:$F$26,$F$28:$F$33,$F$35:$F$36,$F$41))</f>
        <v>-533.82179022363027</v>
      </c>
      <c r="RYB88" s="294">
        <f>(RYB$87*$B101+SUM($F$8:$F$10)-((RYB$87*$B101+SUM($F$8:$F$10))/$F$11*$F$40)-($F$27*RYB$87/$D$7)-SUM($F$14:$F$26,$F$28:$F$33,$F$35:$F$36,$F$41))</f>
        <v>-533.82179022363027</v>
      </c>
      <c r="RYC88" s="294">
        <f>(RYC$87*$B101+SUM($F$8:$F$10)-((RYC$87*$B101+SUM($F$8:$F$10))/$F$11*$F$40)-($F$27*RYC$87/$D$7)-SUM($F$14:$F$26,$F$28:$F$33,$F$35:$F$36,$F$41))</f>
        <v>-533.82179022363027</v>
      </c>
      <c r="RYD88" s="294">
        <f>(RYD$87*$B101+SUM($F$8:$F$10)-((RYD$87*$B101+SUM($F$8:$F$10))/$F$11*$F$40)-($F$27*RYD$87/$D$7)-SUM($F$14:$F$26,$F$28:$F$33,$F$35:$F$36,$F$41))</f>
        <v>-533.82179022363027</v>
      </c>
      <c r="RYE88" s="294">
        <f>(RYE$87*$B101+SUM($F$8:$F$10)-((RYE$87*$B101+SUM($F$8:$F$10))/$F$11*$F$40)-($F$27*RYE$87/$D$7)-SUM($F$14:$F$26,$F$28:$F$33,$F$35:$F$36,$F$41))</f>
        <v>-533.82179022363027</v>
      </c>
      <c r="RYF88" s="294">
        <f>(RYF$87*$B101+SUM($F$8:$F$10)-((RYF$87*$B101+SUM($F$8:$F$10))/$F$11*$F$40)-($F$27*RYF$87/$D$7)-SUM($F$14:$F$26,$F$28:$F$33,$F$35:$F$36,$F$41))</f>
        <v>-533.82179022363027</v>
      </c>
      <c r="RYG88" s="294">
        <f>(RYG$87*$B101+SUM($F$8:$F$10)-((RYG$87*$B101+SUM($F$8:$F$10))/$F$11*$F$40)-($F$27*RYG$87/$D$7)-SUM($F$14:$F$26,$F$28:$F$33,$F$35:$F$36,$F$41))</f>
        <v>-533.82179022363027</v>
      </c>
      <c r="RYH88" s="294">
        <f>(RYH$87*$B101+SUM($F$8:$F$10)-((RYH$87*$B101+SUM($F$8:$F$10))/$F$11*$F$40)-($F$27*RYH$87/$D$7)-SUM($F$14:$F$26,$F$28:$F$33,$F$35:$F$36,$F$41))</f>
        <v>-533.82179022363027</v>
      </c>
      <c r="RYI88" s="294">
        <f>(RYI$87*$B101+SUM($F$8:$F$10)-((RYI$87*$B101+SUM($F$8:$F$10))/$F$11*$F$40)-($F$27*RYI$87/$D$7)-SUM($F$14:$F$26,$F$28:$F$33,$F$35:$F$36,$F$41))</f>
        <v>-533.82179022363027</v>
      </c>
      <c r="RYJ88" s="294">
        <f>(RYJ$87*$B101+SUM($F$8:$F$10)-((RYJ$87*$B101+SUM($F$8:$F$10))/$F$11*$F$40)-($F$27*RYJ$87/$D$7)-SUM($F$14:$F$26,$F$28:$F$33,$F$35:$F$36,$F$41))</f>
        <v>-533.82179022363027</v>
      </c>
      <c r="RYK88" s="294">
        <f>(RYK$87*$B101+SUM($F$8:$F$10)-((RYK$87*$B101+SUM($F$8:$F$10))/$F$11*$F$40)-($F$27*RYK$87/$D$7)-SUM($F$14:$F$26,$F$28:$F$33,$F$35:$F$36,$F$41))</f>
        <v>-533.82179022363027</v>
      </c>
      <c r="RYL88" s="294">
        <f>(RYL$87*$B101+SUM($F$8:$F$10)-((RYL$87*$B101+SUM($F$8:$F$10))/$F$11*$F$40)-($F$27*RYL$87/$D$7)-SUM($F$14:$F$26,$F$28:$F$33,$F$35:$F$36,$F$41))</f>
        <v>-533.82179022363027</v>
      </c>
      <c r="RYM88" s="294">
        <f>(RYM$87*$B101+SUM($F$8:$F$10)-((RYM$87*$B101+SUM($F$8:$F$10))/$F$11*$F$40)-($F$27*RYM$87/$D$7)-SUM($F$14:$F$26,$F$28:$F$33,$F$35:$F$36,$F$41))</f>
        <v>-533.82179022363027</v>
      </c>
      <c r="RYN88" s="294">
        <f>(RYN$87*$B101+SUM($F$8:$F$10)-((RYN$87*$B101+SUM($F$8:$F$10))/$F$11*$F$40)-($F$27*RYN$87/$D$7)-SUM($F$14:$F$26,$F$28:$F$33,$F$35:$F$36,$F$41))</f>
        <v>-533.82179022363027</v>
      </c>
      <c r="RYO88" s="294">
        <f>(RYO$87*$B101+SUM($F$8:$F$10)-((RYO$87*$B101+SUM($F$8:$F$10))/$F$11*$F$40)-($F$27*RYO$87/$D$7)-SUM($F$14:$F$26,$F$28:$F$33,$F$35:$F$36,$F$41))</f>
        <v>-533.82179022363027</v>
      </c>
      <c r="RYP88" s="294">
        <f>(RYP$87*$B101+SUM($F$8:$F$10)-((RYP$87*$B101+SUM($F$8:$F$10))/$F$11*$F$40)-($F$27*RYP$87/$D$7)-SUM($F$14:$F$26,$F$28:$F$33,$F$35:$F$36,$F$41))</f>
        <v>-533.82179022363027</v>
      </c>
      <c r="RYQ88" s="294">
        <f>(RYQ$87*$B101+SUM($F$8:$F$10)-((RYQ$87*$B101+SUM($F$8:$F$10))/$F$11*$F$40)-($F$27*RYQ$87/$D$7)-SUM($F$14:$F$26,$F$28:$F$33,$F$35:$F$36,$F$41))</f>
        <v>-533.82179022363027</v>
      </c>
      <c r="RYR88" s="294">
        <f>(RYR$87*$B101+SUM($F$8:$F$10)-((RYR$87*$B101+SUM($F$8:$F$10))/$F$11*$F$40)-($F$27*RYR$87/$D$7)-SUM($F$14:$F$26,$F$28:$F$33,$F$35:$F$36,$F$41))</f>
        <v>-533.82179022363027</v>
      </c>
      <c r="RYS88" s="294">
        <f>(RYS$87*$B101+SUM($F$8:$F$10)-((RYS$87*$B101+SUM($F$8:$F$10))/$F$11*$F$40)-($F$27*RYS$87/$D$7)-SUM($F$14:$F$26,$F$28:$F$33,$F$35:$F$36,$F$41))</f>
        <v>-533.82179022363027</v>
      </c>
      <c r="RYT88" s="294">
        <f>(RYT$87*$B101+SUM($F$8:$F$10)-((RYT$87*$B101+SUM($F$8:$F$10))/$F$11*$F$40)-($F$27*RYT$87/$D$7)-SUM($F$14:$F$26,$F$28:$F$33,$F$35:$F$36,$F$41))</f>
        <v>-533.82179022363027</v>
      </c>
      <c r="RYU88" s="294">
        <f>(RYU$87*$B101+SUM($F$8:$F$10)-((RYU$87*$B101+SUM($F$8:$F$10))/$F$11*$F$40)-($F$27*RYU$87/$D$7)-SUM($F$14:$F$26,$F$28:$F$33,$F$35:$F$36,$F$41))</f>
        <v>-533.82179022363027</v>
      </c>
      <c r="RYV88" s="294">
        <f>(RYV$87*$B101+SUM($F$8:$F$10)-((RYV$87*$B101+SUM($F$8:$F$10))/$F$11*$F$40)-($F$27*RYV$87/$D$7)-SUM($F$14:$F$26,$F$28:$F$33,$F$35:$F$36,$F$41))</f>
        <v>-533.82179022363027</v>
      </c>
      <c r="RYW88" s="294">
        <f>(RYW$87*$B101+SUM($F$8:$F$10)-((RYW$87*$B101+SUM($F$8:$F$10))/$F$11*$F$40)-($F$27*RYW$87/$D$7)-SUM($F$14:$F$26,$F$28:$F$33,$F$35:$F$36,$F$41))</f>
        <v>-533.82179022363027</v>
      </c>
      <c r="RYX88" s="294">
        <f>(RYX$87*$B101+SUM($F$8:$F$10)-((RYX$87*$B101+SUM($F$8:$F$10))/$F$11*$F$40)-($F$27*RYX$87/$D$7)-SUM($F$14:$F$26,$F$28:$F$33,$F$35:$F$36,$F$41))</f>
        <v>-533.82179022363027</v>
      </c>
      <c r="RYY88" s="294">
        <f>(RYY$87*$B101+SUM($F$8:$F$10)-((RYY$87*$B101+SUM($F$8:$F$10))/$F$11*$F$40)-($F$27*RYY$87/$D$7)-SUM($F$14:$F$26,$F$28:$F$33,$F$35:$F$36,$F$41))</f>
        <v>-533.82179022363027</v>
      </c>
      <c r="RYZ88" s="294">
        <f>(RYZ$87*$B101+SUM($F$8:$F$10)-((RYZ$87*$B101+SUM($F$8:$F$10))/$F$11*$F$40)-($F$27*RYZ$87/$D$7)-SUM($F$14:$F$26,$F$28:$F$33,$F$35:$F$36,$F$41))</f>
        <v>-533.82179022363027</v>
      </c>
      <c r="RZA88" s="294">
        <f>(RZA$87*$B101+SUM($F$8:$F$10)-((RZA$87*$B101+SUM($F$8:$F$10))/$F$11*$F$40)-($F$27*RZA$87/$D$7)-SUM($F$14:$F$26,$F$28:$F$33,$F$35:$F$36,$F$41))</f>
        <v>-533.82179022363027</v>
      </c>
      <c r="RZB88" s="294">
        <f>(RZB$87*$B101+SUM($F$8:$F$10)-((RZB$87*$B101+SUM($F$8:$F$10))/$F$11*$F$40)-($F$27*RZB$87/$D$7)-SUM($F$14:$F$26,$F$28:$F$33,$F$35:$F$36,$F$41))</f>
        <v>-533.82179022363027</v>
      </c>
      <c r="RZC88" s="294">
        <f>(RZC$87*$B101+SUM($F$8:$F$10)-((RZC$87*$B101+SUM($F$8:$F$10))/$F$11*$F$40)-($F$27*RZC$87/$D$7)-SUM($F$14:$F$26,$F$28:$F$33,$F$35:$F$36,$F$41))</f>
        <v>-533.82179022363027</v>
      </c>
      <c r="RZD88" s="294">
        <f>(RZD$87*$B101+SUM($F$8:$F$10)-((RZD$87*$B101+SUM($F$8:$F$10))/$F$11*$F$40)-($F$27*RZD$87/$D$7)-SUM($F$14:$F$26,$F$28:$F$33,$F$35:$F$36,$F$41))</f>
        <v>-533.82179022363027</v>
      </c>
      <c r="RZE88" s="294">
        <f>(RZE$87*$B101+SUM($F$8:$F$10)-((RZE$87*$B101+SUM($F$8:$F$10))/$F$11*$F$40)-($F$27*RZE$87/$D$7)-SUM($F$14:$F$26,$F$28:$F$33,$F$35:$F$36,$F$41))</f>
        <v>-533.82179022363027</v>
      </c>
      <c r="RZF88" s="294">
        <f>(RZF$87*$B101+SUM($F$8:$F$10)-((RZF$87*$B101+SUM($F$8:$F$10))/$F$11*$F$40)-($F$27*RZF$87/$D$7)-SUM($F$14:$F$26,$F$28:$F$33,$F$35:$F$36,$F$41))</f>
        <v>-533.82179022363027</v>
      </c>
      <c r="RZG88" s="294">
        <f>(RZG$87*$B101+SUM($F$8:$F$10)-((RZG$87*$B101+SUM($F$8:$F$10))/$F$11*$F$40)-($F$27*RZG$87/$D$7)-SUM($F$14:$F$26,$F$28:$F$33,$F$35:$F$36,$F$41))</f>
        <v>-533.82179022363027</v>
      </c>
      <c r="RZH88" s="294">
        <f>(RZH$87*$B101+SUM($F$8:$F$10)-((RZH$87*$B101+SUM($F$8:$F$10))/$F$11*$F$40)-($F$27*RZH$87/$D$7)-SUM($F$14:$F$26,$F$28:$F$33,$F$35:$F$36,$F$41))</f>
        <v>-533.82179022363027</v>
      </c>
      <c r="RZI88" s="294">
        <f>(RZI$87*$B101+SUM($F$8:$F$10)-((RZI$87*$B101+SUM($F$8:$F$10))/$F$11*$F$40)-($F$27*RZI$87/$D$7)-SUM($F$14:$F$26,$F$28:$F$33,$F$35:$F$36,$F$41))</f>
        <v>-533.82179022363027</v>
      </c>
      <c r="RZJ88" s="294">
        <f>(RZJ$87*$B101+SUM($F$8:$F$10)-((RZJ$87*$B101+SUM($F$8:$F$10))/$F$11*$F$40)-($F$27*RZJ$87/$D$7)-SUM($F$14:$F$26,$F$28:$F$33,$F$35:$F$36,$F$41))</f>
        <v>-533.82179022363027</v>
      </c>
      <c r="RZK88" s="294">
        <f>(RZK$87*$B101+SUM($F$8:$F$10)-((RZK$87*$B101+SUM($F$8:$F$10))/$F$11*$F$40)-($F$27*RZK$87/$D$7)-SUM($F$14:$F$26,$F$28:$F$33,$F$35:$F$36,$F$41))</f>
        <v>-533.82179022363027</v>
      </c>
      <c r="RZL88" s="294">
        <f>(RZL$87*$B101+SUM($F$8:$F$10)-((RZL$87*$B101+SUM($F$8:$F$10))/$F$11*$F$40)-($F$27*RZL$87/$D$7)-SUM($F$14:$F$26,$F$28:$F$33,$F$35:$F$36,$F$41))</f>
        <v>-533.82179022363027</v>
      </c>
      <c r="RZM88" s="294">
        <f>(RZM$87*$B101+SUM($F$8:$F$10)-((RZM$87*$B101+SUM($F$8:$F$10))/$F$11*$F$40)-($F$27*RZM$87/$D$7)-SUM($F$14:$F$26,$F$28:$F$33,$F$35:$F$36,$F$41))</f>
        <v>-533.82179022363027</v>
      </c>
      <c r="RZN88" s="294">
        <f>(RZN$87*$B101+SUM($F$8:$F$10)-((RZN$87*$B101+SUM($F$8:$F$10))/$F$11*$F$40)-($F$27*RZN$87/$D$7)-SUM($F$14:$F$26,$F$28:$F$33,$F$35:$F$36,$F$41))</f>
        <v>-533.82179022363027</v>
      </c>
      <c r="RZO88" s="294">
        <f>(RZO$87*$B101+SUM($F$8:$F$10)-((RZO$87*$B101+SUM($F$8:$F$10))/$F$11*$F$40)-($F$27*RZO$87/$D$7)-SUM($F$14:$F$26,$F$28:$F$33,$F$35:$F$36,$F$41))</f>
        <v>-533.82179022363027</v>
      </c>
      <c r="RZP88" s="294">
        <f>(RZP$87*$B101+SUM($F$8:$F$10)-((RZP$87*$B101+SUM($F$8:$F$10))/$F$11*$F$40)-($F$27*RZP$87/$D$7)-SUM($F$14:$F$26,$F$28:$F$33,$F$35:$F$36,$F$41))</f>
        <v>-533.82179022363027</v>
      </c>
      <c r="RZQ88" s="294">
        <f>(RZQ$87*$B101+SUM($F$8:$F$10)-((RZQ$87*$B101+SUM($F$8:$F$10))/$F$11*$F$40)-($F$27*RZQ$87/$D$7)-SUM($F$14:$F$26,$F$28:$F$33,$F$35:$F$36,$F$41))</f>
        <v>-533.82179022363027</v>
      </c>
      <c r="RZR88" s="294">
        <f>(RZR$87*$B101+SUM($F$8:$F$10)-((RZR$87*$B101+SUM($F$8:$F$10))/$F$11*$F$40)-($F$27*RZR$87/$D$7)-SUM($F$14:$F$26,$F$28:$F$33,$F$35:$F$36,$F$41))</f>
        <v>-533.82179022363027</v>
      </c>
      <c r="RZS88" s="294">
        <f>(RZS$87*$B101+SUM($F$8:$F$10)-((RZS$87*$B101+SUM($F$8:$F$10))/$F$11*$F$40)-($F$27*RZS$87/$D$7)-SUM($F$14:$F$26,$F$28:$F$33,$F$35:$F$36,$F$41))</f>
        <v>-533.82179022363027</v>
      </c>
      <c r="RZT88" s="294">
        <f>(RZT$87*$B101+SUM($F$8:$F$10)-((RZT$87*$B101+SUM($F$8:$F$10))/$F$11*$F$40)-($F$27*RZT$87/$D$7)-SUM($F$14:$F$26,$F$28:$F$33,$F$35:$F$36,$F$41))</f>
        <v>-533.82179022363027</v>
      </c>
      <c r="RZU88" s="294">
        <f>(RZU$87*$B101+SUM($F$8:$F$10)-((RZU$87*$B101+SUM($F$8:$F$10))/$F$11*$F$40)-($F$27*RZU$87/$D$7)-SUM($F$14:$F$26,$F$28:$F$33,$F$35:$F$36,$F$41))</f>
        <v>-533.82179022363027</v>
      </c>
      <c r="RZV88" s="294">
        <f>(RZV$87*$B101+SUM($F$8:$F$10)-((RZV$87*$B101+SUM($F$8:$F$10))/$F$11*$F$40)-($F$27*RZV$87/$D$7)-SUM($F$14:$F$26,$F$28:$F$33,$F$35:$F$36,$F$41))</f>
        <v>-533.82179022363027</v>
      </c>
      <c r="RZW88" s="294">
        <f>(RZW$87*$B101+SUM($F$8:$F$10)-((RZW$87*$B101+SUM($F$8:$F$10))/$F$11*$F$40)-($F$27*RZW$87/$D$7)-SUM($F$14:$F$26,$F$28:$F$33,$F$35:$F$36,$F$41))</f>
        <v>-533.82179022363027</v>
      </c>
      <c r="RZX88" s="294">
        <f>(RZX$87*$B101+SUM($F$8:$F$10)-((RZX$87*$B101+SUM($F$8:$F$10))/$F$11*$F$40)-($F$27*RZX$87/$D$7)-SUM($F$14:$F$26,$F$28:$F$33,$F$35:$F$36,$F$41))</f>
        <v>-533.82179022363027</v>
      </c>
      <c r="RZY88" s="294">
        <f>(RZY$87*$B101+SUM($F$8:$F$10)-((RZY$87*$B101+SUM($F$8:$F$10))/$F$11*$F$40)-($F$27*RZY$87/$D$7)-SUM($F$14:$F$26,$F$28:$F$33,$F$35:$F$36,$F$41))</f>
        <v>-533.82179022363027</v>
      </c>
      <c r="RZZ88" s="294">
        <f>(RZZ$87*$B101+SUM($F$8:$F$10)-((RZZ$87*$B101+SUM($F$8:$F$10))/$F$11*$F$40)-($F$27*RZZ$87/$D$7)-SUM($F$14:$F$26,$F$28:$F$33,$F$35:$F$36,$F$41))</f>
        <v>-533.82179022363027</v>
      </c>
      <c r="SAA88" s="294">
        <f>(SAA$87*$B101+SUM($F$8:$F$10)-((SAA$87*$B101+SUM($F$8:$F$10))/$F$11*$F$40)-($F$27*SAA$87/$D$7)-SUM($F$14:$F$26,$F$28:$F$33,$F$35:$F$36,$F$41))</f>
        <v>-533.82179022363027</v>
      </c>
      <c r="SAB88" s="294">
        <f>(SAB$87*$B101+SUM($F$8:$F$10)-((SAB$87*$B101+SUM($F$8:$F$10))/$F$11*$F$40)-($F$27*SAB$87/$D$7)-SUM($F$14:$F$26,$F$28:$F$33,$F$35:$F$36,$F$41))</f>
        <v>-533.82179022363027</v>
      </c>
      <c r="SAC88" s="294">
        <f>(SAC$87*$B101+SUM($F$8:$F$10)-((SAC$87*$B101+SUM($F$8:$F$10))/$F$11*$F$40)-($F$27*SAC$87/$D$7)-SUM($F$14:$F$26,$F$28:$F$33,$F$35:$F$36,$F$41))</f>
        <v>-533.82179022363027</v>
      </c>
      <c r="SAD88" s="294">
        <f>(SAD$87*$B101+SUM($F$8:$F$10)-((SAD$87*$B101+SUM($F$8:$F$10))/$F$11*$F$40)-($F$27*SAD$87/$D$7)-SUM($F$14:$F$26,$F$28:$F$33,$F$35:$F$36,$F$41))</f>
        <v>-533.82179022363027</v>
      </c>
      <c r="SAE88" s="294">
        <f>(SAE$87*$B101+SUM($F$8:$F$10)-((SAE$87*$B101+SUM($F$8:$F$10))/$F$11*$F$40)-($F$27*SAE$87/$D$7)-SUM($F$14:$F$26,$F$28:$F$33,$F$35:$F$36,$F$41))</f>
        <v>-533.82179022363027</v>
      </c>
      <c r="SAF88" s="294">
        <f>(SAF$87*$B101+SUM($F$8:$F$10)-((SAF$87*$B101+SUM($F$8:$F$10))/$F$11*$F$40)-($F$27*SAF$87/$D$7)-SUM($F$14:$F$26,$F$28:$F$33,$F$35:$F$36,$F$41))</f>
        <v>-533.82179022363027</v>
      </c>
      <c r="SAG88" s="294">
        <f>(SAG$87*$B101+SUM($F$8:$F$10)-((SAG$87*$B101+SUM($F$8:$F$10))/$F$11*$F$40)-($F$27*SAG$87/$D$7)-SUM($F$14:$F$26,$F$28:$F$33,$F$35:$F$36,$F$41))</f>
        <v>-533.82179022363027</v>
      </c>
      <c r="SAH88" s="294">
        <f>(SAH$87*$B101+SUM($F$8:$F$10)-((SAH$87*$B101+SUM($F$8:$F$10))/$F$11*$F$40)-($F$27*SAH$87/$D$7)-SUM($F$14:$F$26,$F$28:$F$33,$F$35:$F$36,$F$41))</f>
        <v>-533.82179022363027</v>
      </c>
      <c r="SAI88" s="294">
        <f>(SAI$87*$B101+SUM($F$8:$F$10)-((SAI$87*$B101+SUM($F$8:$F$10))/$F$11*$F$40)-($F$27*SAI$87/$D$7)-SUM($F$14:$F$26,$F$28:$F$33,$F$35:$F$36,$F$41))</f>
        <v>-533.82179022363027</v>
      </c>
      <c r="SAJ88" s="294">
        <f>(SAJ$87*$B101+SUM($F$8:$F$10)-((SAJ$87*$B101+SUM($F$8:$F$10))/$F$11*$F$40)-($F$27*SAJ$87/$D$7)-SUM($F$14:$F$26,$F$28:$F$33,$F$35:$F$36,$F$41))</f>
        <v>-533.82179022363027</v>
      </c>
      <c r="SAK88" s="294">
        <f>(SAK$87*$B101+SUM($F$8:$F$10)-((SAK$87*$B101+SUM($F$8:$F$10))/$F$11*$F$40)-($F$27*SAK$87/$D$7)-SUM($F$14:$F$26,$F$28:$F$33,$F$35:$F$36,$F$41))</f>
        <v>-533.82179022363027</v>
      </c>
      <c r="SAL88" s="294">
        <f>(SAL$87*$B101+SUM($F$8:$F$10)-((SAL$87*$B101+SUM($F$8:$F$10))/$F$11*$F$40)-($F$27*SAL$87/$D$7)-SUM($F$14:$F$26,$F$28:$F$33,$F$35:$F$36,$F$41))</f>
        <v>-533.82179022363027</v>
      </c>
      <c r="SAM88" s="294">
        <f>(SAM$87*$B101+SUM($F$8:$F$10)-((SAM$87*$B101+SUM($F$8:$F$10))/$F$11*$F$40)-($F$27*SAM$87/$D$7)-SUM($F$14:$F$26,$F$28:$F$33,$F$35:$F$36,$F$41))</f>
        <v>-533.82179022363027</v>
      </c>
      <c r="SAN88" s="294">
        <f>(SAN$87*$B101+SUM($F$8:$F$10)-((SAN$87*$B101+SUM($F$8:$F$10))/$F$11*$F$40)-($F$27*SAN$87/$D$7)-SUM($F$14:$F$26,$F$28:$F$33,$F$35:$F$36,$F$41))</f>
        <v>-533.82179022363027</v>
      </c>
      <c r="SAO88" s="294">
        <f>(SAO$87*$B101+SUM($F$8:$F$10)-((SAO$87*$B101+SUM($F$8:$F$10))/$F$11*$F$40)-($F$27*SAO$87/$D$7)-SUM($F$14:$F$26,$F$28:$F$33,$F$35:$F$36,$F$41))</f>
        <v>-533.82179022363027</v>
      </c>
      <c r="SAP88" s="294">
        <f>(SAP$87*$B101+SUM($F$8:$F$10)-((SAP$87*$B101+SUM($F$8:$F$10))/$F$11*$F$40)-($F$27*SAP$87/$D$7)-SUM($F$14:$F$26,$F$28:$F$33,$F$35:$F$36,$F$41))</f>
        <v>-533.82179022363027</v>
      </c>
      <c r="SAQ88" s="294">
        <f>(SAQ$87*$B101+SUM($F$8:$F$10)-((SAQ$87*$B101+SUM($F$8:$F$10))/$F$11*$F$40)-($F$27*SAQ$87/$D$7)-SUM($F$14:$F$26,$F$28:$F$33,$F$35:$F$36,$F$41))</f>
        <v>-533.82179022363027</v>
      </c>
      <c r="SAR88" s="294">
        <f>(SAR$87*$B101+SUM($F$8:$F$10)-((SAR$87*$B101+SUM($F$8:$F$10))/$F$11*$F$40)-($F$27*SAR$87/$D$7)-SUM($F$14:$F$26,$F$28:$F$33,$F$35:$F$36,$F$41))</f>
        <v>-533.82179022363027</v>
      </c>
      <c r="SAS88" s="294">
        <f>(SAS$87*$B101+SUM($F$8:$F$10)-((SAS$87*$B101+SUM($F$8:$F$10))/$F$11*$F$40)-($F$27*SAS$87/$D$7)-SUM($F$14:$F$26,$F$28:$F$33,$F$35:$F$36,$F$41))</f>
        <v>-533.82179022363027</v>
      </c>
      <c r="SAT88" s="294">
        <f>(SAT$87*$B101+SUM($F$8:$F$10)-((SAT$87*$B101+SUM($F$8:$F$10))/$F$11*$F$40)-($F$27*SAT$87/$D$7)-SUM($F$14:$F$26,$F$28:$F$33,$F$35:$F$36,$F$41))</f>
        <v>-533.82179022363027</v>
      </c>
      <c r="SAU88" s="294">
        <f>(SAU$87*$B101+SUM($F$8:$F$10)-((SAU$87*$B101+SUM($F$8:$F$10))/$F$11*$F$40)-($F$27*SAU$87/$D$7)-SUM($F$14:$F$26,$F$28:$F$33,$F$35:$F$36,$F$41))</f>
        <v>-533.82179022363027</v>
      </c>
      <c r="SAV88" s="294">
        <f>(SAV$87*$B101+SUM($F$8:$F$10)-((SAV$87*$B101+SUM($F$8:$F$10))/$F$11*$F$40)-($F$27*SAV$87/$D$7)-SUM($F$14:$F$26,$F$28:$F$33,$F$35:$F$36,$F$41))</f>
        <v>-533.82179022363027</v>
      </c>
      <c r="SAW88" s="294">
        <f>(SAW$87*$B101+SUM($F$8:$F$10)-((SAW$87*$B101+SUM($F$8:$F$10))/$F$11*$F$40)-($F$27*SAW$87/$D$7)-SUM($F$14:$F$26,$F$28:$F$33,$F$35:$F$36,$F$41))</f>
        <v>-533.82179022363027</v>
      </c>
      <c r="SAX88" s="294">
        <f>(SAX$87*$B101+SUM($F$8:$F$10)-((SAX$87*$B101+SUM($F$8:$F$10))/$F$11*$F$40)-($F$27*SAX$87/$D$7)-SUM($F$14:$F$26,$F$28:$F$33,$F$35:$F$36,$F$41))</f>
        <v>-533.82179022363027</v>
      </c>
      <c r="SAY88" s="294">
        <f>(SAY$87*$B101+SUM($F$8:$F$10)-((SAY$87*$B101+SUM($F$8:$F$10))/$F$11*$F$40)-($F$27*SAY$87/$D$7)-SUM($F$14:$F$26,$F$28:$F$33,$F$35:$F$36,$F$41))</f>
        <v>-533.82179022363027</v>
      </c>
      <c r="SAZ88" s="294">
        <f>(SAZ$87*$B101+SUM($F$8:$F$10)-((SAZ$87*$B101+SUM($F$8:$F$10))/$F$11*$F$40)-($F$27*SAZ$87/$D$7)-SUM($F$14:$F$26,$F$28:$F$33,$F$35:$F$36,$F$41))</f>
        <v>-533.82179022363027</v>
      </c>
      <c r="SBA88" s="294">
        <f>(SBA$87*$B101+SUM($F$8:$F$10)-((SBA$87*$B101+SUM($F$8:$F$10))/$F$11*$F$40)-($F$27*SBA$87/$D$7)-SUM($F$14:$F$26,$F$28:$F$33,$F$35:$F$36,$F$41))</f>
        <v>-533.82179022363027</v>
      </c>
      <c r="SBB88" s="294">
        <f>(SBB$87*$B101+SUM($F$8:$F$10)-((SBB$87*$B101+SUM($F$8:$F$10))/$F$11*$F$40)-($F$27*SBB$87/$D$7)-SUM($F$14:$F$26,$F$28:$F$33,$F$35:$F$36,$F$41))</f>
        <v>-533.82179022363027</v>
      </c>
      <c r="SBC88" s="294">
        <f>(SBC$87*$B101+SUM($F$8:$F$10)-((SBC$87*$B101+SUM($F$8:$F$10))/$F$11*$F$40)-($F$27*SBC$87/$D$7)-SUM($F$14:$F$26,$F$28:$F$33,$F$35:$F$36,$F$41))</f>
        <v>-533.82179022363027</v>
      </c>
      <c r="SBD88" s="294">
        <f>(SBD$87*$B101+SUM($F$8:$F$10)-((SBD$87*$B101+SUM($F$8:$F$10))/$F$11*$F$40)-($F$27*SBD$87/$D$7)-SUM($F$14:$F$26,$F$28:$F$33,$F$35:$F$36,$F$41))</f>
        <v>-533.82179022363027</v>
      </c>
      <c r="SBE88" s="294">
        <f>(SBE$87*$B101+SUM($F$8:$F$10)-((SBE$87*$B101+SUM($F$8:$F$10))/$F$11*$F$40)-($F$27*SBE$87/$D$7)-SUM($F$14:$F$26,$F$28:$F$33,$F$35:$F$36,$F$41))</f>
        <v>-533.82179022363027</v>
      </c>
      <c r="SBF88" s="294">
        <f>(SBF$87*$B101+SUM($F$8:$F$10)-((SBF$87*$B101+SUM($F$8:$F$10))/$F$11*$F$40)-($F$27*SBF$87/$D$7)-SUM($F$14:$F$26,$F$28:$F$33,$F$35:$F$36,$F$41))</f>
        <v>-533.82179022363027</v>
      </c>
      <c r="SBG88" s="294">
        <f>(SBG$87*$B101+SUM($F$8:$F$10)-((SBG$87*$B101+SUM($F$8:$F$10))/$F$11*$F$40)-($F$27*SBG$87/$D$7)-SUM($F$14:$F$26,$F$28:$F$33,$F$35:$F$36,$F$41))</f>
        <v>-533.82179022363027</v>
      </c>
      <c r="SBH88" s="294">
        <f>(SBH$87*$B101+SUM($F$8:$F$10)-((SBH$87*$B101+SUM($F$8:$F$10))/$F$11*$F$40)-($F$27*SBH$87/$D$7)-SUM($F$14:$F$26,$F$28:$F$33,$F$35:$F$36,$F$41))</f>
        <v>-533.82179022363027</v>
      </c>
      <c r="SBI88" s="294">
        <f>(SBI$87*$B101+SUM($F$8:$F$10)-((SBI$87*$B101+SUM($F$8:$F$10))/$F$11*$F$40)-($F$27*SBI$87/$D$7)-SUM($F$14:$F$26,$F$28:$F$33,$F$35:$F$36,$F$41))</f>
        <v>-533.82179022363027</v>
      </c>
      <c r="SBJ88" s="294">
        <f>(SBJ$87*$B101+SUM($F$8:$F$10)-((SBJ$87*$B101+SUM($F$8:$F$10))/$F$11*$F$40)-($F$27*SBJ$87/$D$7)-SUM($F$14:$F$26,$F$28:$F$33,$F$35:$F$36,$F$41))</f>
        <v>-533.82179022363027</v>
      </c>
      <c r="SBK88" s="294">
        <f>(SBK$87*$B101+SUM($F$8:$F$10)-((SBK$87*$B101+SUM($F$8:$F$10))/$F$11*$F$40)-($F$27*SBK$87/$D$7)-SUM($F$14:$F$26,$F$28:$F$33,$F$35:$F$36,$F$41))</f>
        <v>-533.82179022363027</v>
      </c>
      <c r="SBL88" s="294">
        <f>(SBL$87*$B101+SUM($F$8:$F$10)-((SBL$87*$B101+SUM($F$8:$F$10))/$F$11*$F$40)-($F$27*SBL$87/$D$7)-SUM($F$14:$F$26,$F$28:$F$33,$F$35:$F$36,$F$41))</f>
        <v>-533.82179022363027</v>
      </c>
      <c r="SBM88" s="294">
        <f>(SBM$87*$B101+SUM($F$8:$F$10)-((SBM$87*$B101+SUM($F$8:$F$10))/$F$11*$F$40)-($F$27*SBM$87/$D$7)-SUM($F$14:$F$26,$F$28:$F$33,$F$35:$F$36,$F$41))</f>
        <v>-533.82179022363027</v>
      </c>
      <c r="SBN88" s="294">
        <f>(SBN$87*$B101+SUM($F$8:$F$10)-((SBN$87*$B101+SUM($F$8:$F$10))/$F$11*$F$40)-($F$27*SBN$87/$D$7)-SUM($F$14:$F$26,$F$28:$F$33,$F$35:$F$36,$F$41))</f>
        <v>-533.82179022363027</v>
      </c>
      <c r="SBO88" s="294">
        <f>(SBO$87*$B101+SUM($F$8:$F$10)-((SBO$87*$B101+SUM($F$8:$F$10))/$F$11*$F$40)-($F$27*SBO$87/$D$7)-SUM($F$14:$F$26,$F$28:$F$33,$F$35:$F$36,$F$41))</f>
        <v>-533.82179022363027</v>
      </c>
      <c r="SBP88" s="294">
        <f>(SBP$87*$B101+SUM($F$8:$F$10)-((SBP$87*$B101+SUM($F$8:$F$10))/$F$11*$F$40)-($F$27*SBP$87/$D$7)-SUM($F$14:$F$26,$F$28:$F$33,$F$35:$F$36,$F$41))</f>
        <v>-533.82179022363027</v>
      </c>
      <c r="SBQ88" s="294">
        <f>(SBQ$87*$B101+SUM($F$8:$F$10)-((SBQ$87*$B101+SUM($F$8:$F$10))/$F$11*$F$40)-($F$27*SBQ$87/$D$7)-SUM($F$14:$F$26,$F$28:$F$33,$F$35:$F$36,$F$41))</f>
        <v>-533.82179022363027</v>
      </c>
      <c r="SBR88" s="294">
        <f>(SBR$87*$B101+SUM($F$8:$F$10)-((SBR$87*$B101+SUM($F$8:$F$10))/$F$11*$F$40)-($F$27*SBR$87/$D$7)-SUM($F$14:$F$26,$F$28:$F$33,$F$35:$F$36,$F$41))</f>
        <v>-533.82179022363027</v>
      </c>
      <c r="SBS88" s="294">
        <f>(SBS$87*$B101+SUM($F$8:$F$10)-((SBS$87*$B101+SUM($F$8:$F$10))/$F$11*$F$40)-($F$27*SBS$87/$D$7)-SUM($F$14:$F$26,$F$28:$F$33,$F$35:$F$36,$F$41))</f>
        <v>-533.82179022363027</v>
      </c>
      <c r="SBT88" s="294">
        <f>(SBT$87*$B101+SUM($F$8:$F$10)-((SBT$87*$B101+SUM($F$8:$F$10))/$F$11*$F$40)-($F$27*SBT$87/$D$7)-SUM($F$14:$F$26,$F$28:$F$33,$F$35:$F$36,$F$41))</f>
        <v>-533.82179022363027</v>
      </c>
      <c r="SBU88" s="294">
        <f>(SBU$87*$B101+SUM($F$8:$F$10)-((SBU$87*$B101+SUM($F$8:$F$10))/$F$11*$F$40)-($F$27*SBU$87/$D$7)-SUM($F$14:$F$26,$F$28:$F$33,$F$35:$F$36,$F$41))</f>
        <v>-533.82179022363027</v>
      </c>
      <c r="SBV88" s="294">
        <f>(SBV$87*$B101+SUM($F$8:$F$10)-((SBV$87*$B101+SUM($F$8:$F$10))/$F$11*$F$40)-($F$27*SBV$87/$D$7)-SUM($F$14:$F$26,$F$28:$F$33,$F$35:$F$36,$F$41))</f>
        <v>-533.82179022363027</v>
      </c>
      <c r="SBW88" s="294">
        <f>(SBW$87*$B101+SUM($F$8:$F$10)-((SBW$87*$B101+SUM($F$8:$F$10))/$F$11*$F$40)-($F$27*SBW$87/$D$7)-SUM($F$14:$F$26,$F$28:$F$33,$F$35:$F$36,$F$41))</f>
        <v>-533.82179022363027</v>
      </c>
      <c r="SBX88" s="294">
        <f>(SBX$87*$B101+SUM($F$8:$F$10)-((SBX$87*$B101+SUM($F$8:$F$10))/$F$11*$F$40)-($F$27*SBX$87/$D$7)-SUM($F$14:$F$26,$F$28:$F$33,$F$35:$F$36,$F$41))</f>
        <v>-533.82179022363027</v>
      </c>
      <c r="SBY88" s="294">
        <f>(SBY$87*$B101+SUM($F$8:$F$10)-((SBY$87*$B101+SUM($F$8:$F$10))/$F$11*$F$40)-($F$27*SBY$87/$D$7)-SUM($F$14:$F$26,$F$28:$F$33,$F$35:$F$36,$F$41))</f>
        <v>-533.82179022363027</v>
      </c>
      <c r="SBZ88" s="294">
        <f>(SBZ$87*$B101+SUM($F$8:$F$10)-((SBZ$87*$B101+SUM($F$8:$F$10))/$F$11*$F$40)-($F$27*SBZ$87/$D$7)-SUM($F$14:$F$26,$F$28:$F$33,$F$35:$F$36,$F$41))</f>
        <v>-533.82179022363027</v>
      </c>
      <c r="SCA88" s="294">
        <f>(SCA$87*$B101+SUM($F$8:$F$10)-((SCA$87*$B101+SUM($F$8:$F$10))/$F$11*$F$40)-($F$27*SCA$87/$D$7)-SUM($F$14:$F$26,$F$28:$F$33,$F$35:$F$36,$F$41))</f>
        <v>-533.82179022363027</v>
      </c>
      <c r="SCB88" s="294">
        <f>(SCB$87*$B101+SUM($F$8:$F$10)-((SCB$87*$B101+SUM($F$8:$F$10))/$F$11*$F$40)-($F$27*SCB$87/$D$7)-SUM($F$14:$F$26,$F$28:$F$33,$F$35:$F$36,$F$41))</f>
        <v>-533.82179022363027</v>
      </c>
      <c r="SCC88" s="294">
        <f>(SCC$87*$B101+SUM($F$8:$F$10)-((SCC$87*$B101+SUM($F$8:$F$10))/$F$11*$F$40)-($F$27*SCC$87/$D$7)-SUM($F$14:$F$26,$F$28:$F$33,$F$35:$F$36,$F$41))</f>
        <v>-533.82179022363027</v>
      </c>
      <c r="SCD88" s="294">
        <f>(SCD$87*$B101+SUM($F$8:$F$10)-((SCD$87*$B101+SUM($F$8:$F$10))/$F$11*$F$40)-($F$27*SCD$87/$D$7)-SUM($F$14:$F$26,$F$28:$F$33,$F$35:$F$36,$F$41))</f>
        <v>-533.82179022363027</v>
      </c>
      <c r="SCE88" s="294">
        <f>(SCE$87*$B101+SUM($F$8:$F$10)-((SCE$87*$B101+SUM($F$8:$F$10))/$F$11*$F$40)-($F$27*SCE$87/$D$7)-SUM($F$14:$F$26,$F$28:$F$33,$F$35:$F$36,$F$41))</f>
        <v>-533.82179022363027</v>
      </c>
      <c r="SCF88" s="294">
        <f>(SCF$87*$B101+SUM($F$8:$F$10)-((SCF$87*$B101+SUM($F$8:$F$10))/$F$11*$F$40)-($F$27*SCF$87/$D$7)-SUM($F$14:$F$26,$F$28:$F$33,$F$35:$F$36,$F$41))</f>
        <v>-533.82179022363027</v>
      </c>
      <c r="SCG88" s="294">
        <f>(SCG$87*$B101+SUM($F$8:$F$10)-((SCG$87*$B101+SUM($F$8:$F$10))/$F$11*$F$40)-($F$27*SCG$87/$D$7)-SUM($F$14:$F$26,$F$28:$F$33,$F$35:$F$36,$F$41))</f>
        <v>-533.82179022363027</v>
      </c>
      <c r="SCH88" s="294">
        <f>(SCH$87*$B101+SUM($F$8:$F$10)-((SCH$87*$B101+SUM($F$8:$F$10))/$F$11*$F$40)-($F$27*SCH$87/$D$7)-SUM($F$14:$F$26,$F$28:$F$33,$F$35:$F$36,$F$41))</f>
        <v>-533.82179022363027</v>
      </c>
      <c r="SCI88" s="294">
        <f>(SCI$87*$B101+SUM($F$8:$F$10)-((SCI$87*$B101+SUM($F$8:$F$10))/$F$11*$F$40)-($F$27*SCI$87/$D$7)-SUM($F$14:$F$26,$F$28:$F$33,$F$35:$F$36,$F$41))</f>
        <v>-533.82179022363027</v>
      </c>
      <c r="SCJ88" s="294">
        <f>(SCJ$87*$B101+SUM($F$8:$F$10)-((SCJ$87*$B101+SUM($F$8:$F$10))/$F$11*$F$40)-($F$27*SCJ$87/$D$7)-SUM($F$14:$F$26,$F$28:$F$33,$F$35:$F$36,$F$41))</f>
        <v>-533.82179022363027</v>
      </c>
      <c r="SCK88" s="294">
        <f>(SCK$87*$B101+SUM($F$8:$F$10)-((SCK$87*$B101+SUM($F$8:$F$10))/$F$11*$F$40)-($F$27*SCK$87/$D$7)-SUM($F$14:$F$26,$F$28:$F$33,$F$35:$F$36,$F$41))</f>
        <v>-533.82179022363027</v>
      </c>
      <c r="SCL88" s="294">
        <f>(SCL$87*$B101+SUM($F$8:$F$10)-((SCL$87*$B101+SUM($F$8:$F$10))/$F$11*$F$40)-($F$27*SCL$87/$D$7)-SUM($F$14:$F$26,$F$28:$F$33,$F$35:$F$36,$F$41))</f>
        <v>-533.82179022363027</v>
      </c>
      <c r="SCM88" s="294">
        <f>(SCM$87*$B101+SUM($F$8:$F$10)-((SCM$87*$B101+SUM($F$8:$F$10))/$F$11*$F$40)-($F$27*SCM$87/$D$7)-SUM($F$14:$F$26,$F$28:$F$33,$F$35:$F$36,$F$41))</f>
        <v>-533.82179022363027</v>
      </c>
      <c r="SCN88" s="294">
        <f>(SCN$87*$B101+SUM($F$8:$F$10)-((SCN$87*$B101+SUM($F$8:$F$10))/$F$11*$F$40)-($F$27*SCN$87/$D$7)-SUM($F$14:$F$26,$F$28:$F$33,$F$35:$F$36,$F$41))</f>
        <v>-533.82179022363027</v>
      </c>
      <c r="SCO88" s="294">
        <f>(SCO$87*$B101+SUM($F$8:$F$10)-((SCO$87*$B101+SUM($F$8:$F$10))/$F$11*$F$40)-($F$27*SCO$87/$D$7)-SUM($F$14:$F$26,$F$28:$F$33,$F$35:$F$36,$F$41))</f>
        <v>-533.82179022363027</v>
      </c>
      <c r="SCP88" s="294">
        <f>(SCP$87*$B101+SUM($F$8:$F$10)-((SCP$87*$B101+SUM($F$8:$F$10))/$F$11*$F$40)-($F$27*SCP$87/$D$7)-SUM($F$14:$F$26,$F$28:$F$33,$F$35:$F$36,$F$41))</f>
        <v>-533.82179022363027</v>
      </c>
      <c r="SCQ88" s="294">
        <f>(SCQ$87*$B101+SUM($F$8:$F$10)-((SCQ$87*$B101+SUM($F$8:$F$10))/$F$11*$F$40)-($F$27*SCQ$87/$D$7)-SUM($F$14:$F$26,$F$28:$F$33,$F$35:$F$36,$F$41))</f>
        <v>-533.82179022363027</v>
      </c>
      <c r="SCR88" s="294">
        <f>(SCR$87*$B101+SUM($F$8:$F$10)-((SCR$87*$B101+SUM($F$8:$F$10))/$F$11*$F$40)-($F$27*SCR$87/$D$7)-SUM($F$14:$F$26,$F$28:$F$33,$F$35:$F$36,$F$41))</f>
        <v>-533.82179022363027</v>
      </c>
      <c r="SCS88" s="294">
        <f>(SCS$87*$B101+SUM($F$8:$F$10)-((SCS$87*$B101+SUM($F$8:$F$10))/$F$11*$F$40)-($F$27*SCS$87/$D$7)-SUM($F$14:$F$26,$F$28:$F$33,$F$35:$F$36,$F$41))</f>
        <v>-533.82179022363027</v>
      </c>
      <c r="SCT88" s="294">
        <f>(SCT$87*$B101+SUM($F$8:$F$10)-((SCT$87*$B101+SUM($F$8:$F$10))/$F$11*$F$40)-($F$27*SCT$87/$D$7)-SUM($F$14:$F$26,$F$28:$F$33,$F$35:$F$36,$F$41))</f>
        <v>-533.82179022363027</v>
      </c>
      <c r="SCU88" s="294">
        <f>(SCU$87*$B101+SUM($F$8:$F$10)-((SCU$87*$B101+SUM($F$8:$F$10))/$F$11*$F$40)-($F$27*SCU$87/$D$7)-SUM($F$14:$F$26,$F$28:$F$33,$F$35:$F$36,$F$41))</f>
        <v>-533.82179022363027</v>
      </c>
      <c r="SCV88" s="294">
        <f>(SCV$87*$B101+SUM($F$8:$F$10)-((SCV$87*$B101+SUM($F$8:$F$10))/$F$11*$F$40)-($F$27*SCV$87/$D$7)-SUM($F$14:$F$26,$F$28:$F$33,$F$35:$F$36,$F$41))</f>
        <v>-533.82179022363027</v>
      </c>
      <c r="SCW88" s="294">
        <f>(SCW$87*$B101+SUM($F$8:$F$10)-((SCW$87*$B101+SUM($F$8:$F$10))/$F$11*$F$40)-($F$27*SCW$87/$D$7)-SUM($F$14:$F$26,$F$28:$F$33,$F$35:$F$36,$F$41))</f>
        <v>-533.82179022363027</v>
      </c>
      <c r="SCX88" s="294">
        <f>(SCX$87*$B101+SUM($F$8:$F$10)-((SCX$87*$B101+SUM($F$8:$F$10))/$F$11*$F$40)-($F$27*SCX$87/$D$7)-SUM($F$14:$F$26,$F$28:$F$33,$F$35:$F$36,$F$41))</f>
        <v>-533.82179022363027</v>
      </c>
      <c r="SCY88" s="294">
        <f>(SCY$87*$B101+SUM($F$8:$F$10)-((SCY$87*$B101+SUM($F$8:$F$10))/$F$11*$F$40)-($F$27*SCY$87/$D$7)-SUM($F$14:$F$26,$F$28:$F$33,$F$35:$F$36,$F$41))</f>
        <v>-533.82179022363027</v>
      </c>
      <c r="SCZ88" s="294">
        <f>(SCZ$87*$B101+SUM($F$8:$F$10)-((SCZ$87*$B101+SUM($F$8:$F$10))/$F$11*$F$40)-($F$27*SCZ$87/$D$7)-SUM($F$14:$F$26,$F$28:$F$33,$F$35:$F$36,$F$41))</f>
        <v>-533.82179022363027</v>
      </c>
      <c r="SDA88" s="294">
        <f>(SDA$87*$B101+SUM($F$8:$F$10)-((SDA$87*$B101+SUM($F$8:$F$10))/$F$11*$F$40)-($F$27*SDA$87/$D$7)-SUM($F$14:$F$26,$F$28:$F$33,$F$35:$F$36,$F$41))</f>
        <v>-533.82179022363027</v>
      </c>
      <c r="SDB88" s="294">
        <f>(SDB$87*$B101+SUM($F$8:$F$10)-((SDB$87*$B101+SUM($F$8:$F$10))/$F$11*$F$40)-($F$27*SDB$87/$D$7)-SUM($F$14:$F$26,$F$28:$F$33,$F$35:$F$36,$F$41))</f>
        <v>-533.82179022363027</v>
      </c>
      <c r="SDC88" s="294">
        <f>(SDC$87*$B101+SUM($F$8:$F$10)-((SDC$87*$B101+SUM($F$8:$F$10))/$F$11*$F$40)-($F$27*SDC$87/$D$7)-SUM($F$14:$F$26,$F$28:$F$33,$F$35:$F$36,$F$41))</f>
        <v>-533.82179022363027</v>
      </c>
      <c r="SDD88" s="294">
        <f>(SDD$87*$B101+SUM($F$8:$F$10)-((SDD$87*$B101+SUM($F$8:$F$10))/$F$11*$F$40)-($F$27*SDD$87/$D$7)-SUM($F$14:$F$26,$F$28:$F$33,$F$35:$F$36,$F$41))</f>
        <v>-533.82179022363027</v>
      </c>
      <c r="SDE88" s="294">
        <f>(SDE$87*$B101+SUM($F$8:$F$10)-((SDE$87*$B101+SUM($F$8:$F$10))/$F$11*$F$40)-($F$27*SDE$87/$D$7)-SUM($F$14:$F$26,$F$28:$F$33,$F$35:$F$36,$F$41))</f>
        <v>-533.82179022363027</v>
      </c>
      <c r="SDF88" s="294">
        <f>(SDF$87*$B101+SUM($F$8:$F$10)-((SDF$87*$B101+SUM($F$8:$F$10))/$F$11*$F$40)-($F$27*SDF$87/$D$7)-SUM($F$14:$F$26,$F$28:$F$33,$F$35:$F$36,$F$41))</f>
        <v>-533.82179022363027</v>
      </c>
      <c r="SDG88" s="294">
        <f>(SDG$87*$B101+SUM($F$8:$F$10)-((SDG$87*$B101+SUM($F$8:$F$10))/$F$11*$F$40)-($F$27*SDG$87/$D$7)-SUM($F$14:$F$26,$F$28:$F$33,$F$35:$F$36,$F$41))</f>
        <v>-533.82179022363027</v>
      </c>
      <c r="SDH88" s="294">
        <f>(SDH$87*$B101+SUM($F$8:$F$10)-((SDH$87*$B101+SUM($F$8:$F$10))/$F$11*$F$40)-($F$27*SDH$87/$D$7)-SUM($F$14:$F$26,$F$28:$F$33,$F$35:$F$36,$F$41))</f>
        <v>-533.82179022363027</v>
      </c>
      <c r="SDI88" s="294">
        <f>(SDI$87*$B101+SUM($F$8:$F$10)-((SDI$87*$B101+SUM($F$8:$F$10))/$F$11*$F$40)-($F$27*SDI$87/$D$7)-SUM($F$14:$F$26,$F$28:$F$33,$F$35:$F$36,$F$41))</f>
        <v>-533.82179022363027</v>
      </c>
      <c r="SDJ88" s="294">
        <f>(SDJ$87*$B101+SUM($F$8:$F$10)-((SDJ$87*$B101+SUM($F$8:$F$10))/$F$11*$F$40)-($F$27*SDJ$87/$D$7)-SUM($F$14:$F$26,$F$28:$F$33,$F$35:$F$36,$F$41))</f>
        <v>-533.82179022363027</v>
      </c>
      <c r="SDK88" s="294">
        <f>(SDK$87*$B101+SUM($F$8:$F$10)-((SDK$87*$B101+SUM($F$8:$F$10))/$F$11*$F$40)-($F$27*SDK$87/$D$7)-SUM($F$14:$F$26,$F$28:$F$33,$F$35:$F$36,$F$41))</f>
        <v>-533.82179022363027</v>
      </c>
      <c r="SDL88" s="294">
        <f>(SDL$87*$B101+SUM($F$8:$F$10)-((SDL$87*$B101+SUM($F$8:$F$10))/$F$11*$F$40)-($F$27*SDL$87/$D$7)-SUM($F$14:$F$26,$F$28:$F$33,$F$35:$F$36,$F$41))</f>
        <v>-533.82179022363027</v>
      </c>
      <c r="SDM88" s="294">
        <f>(SDM$87*$B101+SUM($F$8:$F$10)-((SDM$87*$B101+SUM($F$8:$F$10))/$F$11*$F$40)-($F$27*SDM$87/$D$7)-SUM($F$14:$F$26,$F$28:$F$33,$F$35:$F$36,$F$41))</f>
        <v>-533.82179022363027</v>
      </c>
      <c r="SDN88" s="294">
        <f>(SDN$87*$B101+SUM($F$8:$F$10)-((SDN$87*$B101+SUM($F$8:$F$10))/$F$11*$F$40)-($F$27*SDN$87/$D$7)-SUM($F$14:$F$26,$F$28:$F$33,$F$35:$F$36,$F$41))</f>
        <v>-533.82179022363027</v>
      </c>
      <c r="SDO88" s="294">
        <f>(SDO$87*$B101+SUM($F$8:$F$10)-((SDO$87*$B101+SUM($F$8:$F$10))/$F$11*$F$40)-($F$27*SDO$87/$D$7)-SUM($F$14:$F$26,$F$28:$F$33,$F$35:$F$36,$F$41))</f>
        <v>-533.82179022363027</v>
      </c>
      <c r="SDP88" s="294">
        <f>(SDP$87*$B101+SUM($F$8:$F$10)-((SDP$87*$B101+SUM($F$8:$F$10))/$F$11*$F$40)-($F$27*SDP$87/$D$7)-SUM($F$14:$F$26,$F$28:$F$33,$F$35:$F$36,$F$41))</f>
        <v>-533.82179022363027</v>
      </c>
      <c r="SDQ88" s="294">
        <f>(SDQ$87*$B101+SUM($F$8:$F$10)-((SDQ$87*$B101+SUM($F$8:$F$10))/$F$11*$F$40)-($F$27*SDQ$87/$D$7)-SUM($F$14:$F$26,$F$28:$F$33,$F$35:$F$36,$F$41))</f>
        <v>-533.82179022363027</v>
      </c>
      <c r="SDR88" s="294">
        <f>(SDR$87*$B101+SUM($F$8:$F$10)-((SDR$87*$B101+SUM($F$8:$F$10))/$F$11*$F$40)-($F$27*SDR$87/$D$7)-SUM($F$14:$F$26,$F$28:$F$33,$F$35:$F$36,$F$41))</f>
        <v>-533.82179022363027</v>
      </c>
      <c r="SDS88" s="294">
        <f>(SDS$87*$B101+SUM($F$8:$F$10)-((SDS$87*$B101+SUM($F$8:$F$10))/$F$11*$F$40)-($F$27*SDS$87/$D$7)-SUM($F$14:$F$26,$F$28:$F$33,$F$35:$F$36,$F$41))</f>
        <v>-533.82179022363027</v>
      </c>
      <c r="SDT88" s="294">
        <f>(SDT$87*$B101+SUM($F$8:$F$10)-((SDT$87*$B101+SUM($F$8:$F$10))/$F$11*$F$40)-($F$27*SDT$87/$D$7)-SUM($F$14:$F$26,$F$28:$F$33,$F$35:$F$36,$F$41))</f>
        <v>-533.82179022363027</v>
      </c>
      <c r="SDU88" s="294">
        <f>(SDU$87*$B101+SUM($F$8:$F$10)-((SDU$87*$B101+SUM($F$8:$F$10))/$F$11*$F$40)-($F$27*SDU$87/$D$7)-SUM($F$14:$F$26,$F$28:$F$33,$F$35:$F$36,$F$41))</f>
        <v>-533.82179022363027</v>
      </c>
      <c r="SDV88" s="294">
        <f>(SDV$87*$B101+SUM($F$8:$F$10)-((SDV$87*$B101+SUM($F$8:$F$10))/$F$11*$F$40)-($F$27*SDV$87/$D$7)-SUM($F$14:$F$26,$F$28:$F$33,$F$35:$F$36,$F$41))</f>
        <v>-533.82179022363027</v>
      </c>
      <c r="SDW88" s="294">
        <f>(SDW$87*$B101+SUM($F$8:$F$10)-((SDW$87*$B101+SUM($F$8:$F$10))/$F$11*$F$40)-($F$27*SDW$87/$D$7)-SUM($F$14:$F$26,$F$28:$F$33,$F$35:$F$36,$F$41))</f>
        <v>-533.82179022363027</v>
      </c>
      <c r="SDX88" s="294">
        <f>(SDX$87*$B101+SUM($F$8:$F$10)-((SDX$87*$B101+SUM($F$8:$F$10))/$F$11*$F$40)-($F$27*SDX$87/$D$7)-SUM($F$14:$F$26,$F$28:$F$33,$F$35:$F$36,$F$41))</f>
        <v>-533.82179022363027</v>
      </c>
      <c r="SDY88" s="294">
        <f>(SDY$87*$B101+SUM($F$8:$F$10)-((SDY$87*$B101+SUM($F$8:$F$10))/$F$11*$F$40)-($F$27*SDY$87/$D$7)-SUM($F$14:$F$26,$F$28:$F$33,$F$35:$F$36,$F$41))</f>
        <v>-533.82179022363027</v>
      </c>
      <c r="SDZ88" s="294">
        <f>(SDZ$87*$B101+SUM($F$8:$F$10)-((SDZ$87*$B101+SUM($F$8:$F$10))/$F$11*$F$40)-($F$27*SDZ$87/$D$7)-SUM($F$14:$F$26,$F$28:$F$33,$F$35:$F$36,$F$41))</f>
        <v>-533.82179022363027</v>
      </c>
      <c r="SEA88" s="294">
        <f>(SEA$87*$B101+SUM($F$8:$F$10)-((SEA$87*$B101+SUM($F$8:$F$10))/$F$11*$F$40)-($F$27*SEA$87/$D$7)-SUM($F$14:$F$26,$F$28:$F$33,$F$35:$F$36,$F$41))</f>
        <v>-533.82179022363027</v>
      </c>
      <c r="SEB88" s="294">
        <f>(SEB$87*$B101+SUM($F$8:$F$10)-((SEB$87*$B101+SUM($F$8:$F$10))/$F$11*$F$40)-($F$27*SEB$87/$D$7)-SUM($F$14:$F$26,$F$28:$F$33,$F$35:$F$36,$F$41))</f>
        <v>-533.82179022363027</v>
      </c>
      <c r="SEC88" s="294">
        <f>(SEC$87*$B101+SUM($F$8:$F$10)-((SEC$87*$B101+SUM($F$8:$F$10))/$F$11*$F$40)-($F$27*SEC$87/$D$7)-SUM($F$14:$F$26,$F$28:$F$33,$F$35:$F$36,$F$41))</f>
        <v>-533.82179022363027</v>
      </c>
      <c r="SED88" s="294">
        <f>(SED$87*$B101+SUM($F$8:$F$10)-((SED$87*$B101+SUM($F$8:$F$10))/$F$11*$F$40)-($F$27*SED$87/$D$7)-SUM($F$14:$F$26,$F$28:$F$33,$F$35:$F$36,$F$41))</f>
        <v>-533.82179022363027</v>
      </c>
      <c r="SEE88" s="294">
        <f>(SEE$87*$B101+SUM($F$8:$F$10)-((SEE$87*$B101+SUM($F$8:$F$10))/$F$11*$F$40)-($F$27*SEE$87/$D$7)-SUM($F$14:$F$26,$F$28:$F$33,$F$35:$F$36,$F$41))</f>
        <v>-533.82179022363027</v>
      </c>
      <c r="SEF88" s="294">
        <f>(SEF$87*$B101+SUM($F$8:$F$10)-((SEF$87*$B101+SUM($F$8:$F$10))/$F$11*$F$40)-($F$27*SEF$87/$D$7)-SUM($F$14:$F$26,$F$28:$F$33,$F$35:$F$36,$F$41))</f>
        <v>-533.82179022363027</v>
      </c>
      <c r="SEG88" s="294">
        <f>(SEG$87*$B101+SUM($F$8:$F$10)-((SEG$87*$B101+SUM($F$8:$F$10))/$F$11*$F$40)-($F$27*SEG$87/$D$7)-SUM($F$14:$F$26,$F$28:$F$33,$F$35:$F$36,$F$41))</f>
        <v>-533.82179022363027</v>
      </c>
      <c r="SEH88" s="294">
        <f>(SEH$87*$B101+SUM($F$8:$F$10)-((SEH$87*$B101+SUM($F$8:$F$10))/$F$11*$F$40)-($F$27*SEH$87/$D$7)-SUM($F$14:$F$26,$F$28:$F$33,$F$35:$F$36,$F$41))</f>
        <v>-533.82179022363027</v>
      </c>
      <c r="SEI88" s="294">
        <f>(SEI$87*$B101+SUM($F$8:$F$10)-((SEI$87*$B101+SUM($F$8:$F$10))/$F$11*$F$40)-($F$27*SEI$87/$D$7)-SUM($F$14:$F$26,$F$28:$F$33,$F$35:$F$36,$F$41))</f>
        <v>-533.82179022363027</v>
      </c>
      <c r="SEJ88" s="294">
        <f>(SEJ$87*$B101+SUM($F$8:$F$10)-((SEJ$87*$B101+SUM($F$8:$F$10))/$F$11*$F$40)-($F$27*SEJ$87/$D$7)-SUM($F$14:$F$26,$F$28:$F$33,$F$35:$F$36,$F$41))</f>
        <v>-533.82179022363027</v>
      </c>
      <c r="SEK88" s="294">
        <f>(SEK$87*$B101+SUM($F$8:$F$10)-((SEK$87*$B101+SUM($F$8:$F$10))/$F$11*$F$40)-($F$27*SEK$87/$D$7)-SUM($F$14:$F$26,$F$28:$F$33,$F$35:$F$36,$F$41))</f>
        <v>-533.82179022363027</v>
      </c>
      <c r="SEL88" s="294">
        <f>(SEL$87*$B101+SUM($F$8:$F$10)-((SEL$87*$B101+SUM($F$8:$F$10))/$F$11*$F$40)-($F$27*SEL$87/$D$7)-SUM($F$14:$F$26,$F$28:$F$33,$F$35:$F$36,$F$41))</f>
        <v>-533.82179022363027</v>
      </c>
      <c r="SEM88" s="294">
        <f>(SEM$87*$B101+SUM($F$8:$F$10)-((SEM$87*$B101+SUM($F$8:$F$10))/$F$11*$F$40)-($F$27*SEM$87/$D$7)-SUM($F$14:$F$26,$F$28:$F$33,$F$35:$F$36,$F$41))</f>
        <v>-533.82179022363027</v>
      </c>
      <c r="SEN88" s="294">
        <f>(SEN$87*$B101+SUM($F$8:$F$10)-((SEN$87*$B101+SUM($F$8:$F$10))/$F$11*$F$40)-($F$27*SEN$87/$D$7)-SUM($F$14:$F$26,$F$28:$F$33,$F$35:$F$36,$F$41))</f>
        <v>-533.82179022363027</v>
      </c>
      <c r="SEO88" s="294">
        <f>(SEO$87*$B101+SUM($F$8:$F$10)-((SEO$87*$B101+SUM($F$8:$F$10))/$F$11*$F$40)-($F$27*SEO$87/$D$7)-SUM($F$14:$F$26,$F$28:$F$33,$F$35:$F$36,$F$41))</f>
        <v>-533.82179022363027</v>
      </c>
      <c r="SEP88" s="294">
        <f>(SEP$87*$B101+SUM($F$8:$F$10)-((SEP$87*$B101+SUM($F$8:$F$10))/$F$11*$F$40)-($F$27*SEP$87/$D$7)-SUM($F$14:$F$26,$F$28:$F$33,$F$35:$F$36,$F$41))</f>
        <v>-533.82179022363027</v>
      </c>
      <c r="SEQ88" s="294">
        <f>(SEQ$87*$B101+SUM($F$8:$F$10)-((SEQ$87*$B101+SUM($F$8:$F$10))/$F$11*$F$40)-($F$27*SEQ$87/$D$7)-SUM($F$14:$F$26,$F$28:$F$33,$F$35:$F$36,$F$41))</f>
        <v>-533.82179022363027</v>
      </c>
      <c r="SER88" s="294">
        <f>(SER$87*$B101+SUM($F$8:$F$10)-((SER$87*$B101+SUM($F$8:$F$10))/$F$11*$F$40)-($F$27*SER$87/$D$7)-SUM($F$14:$F$26,$F$28:$F$33,$F$35:$F$36,$F$41))</f>
        <v>-533.82179022363027</v>
      </c>
      <c r="SES88" s="294">
        <f>(SES$87*$B101+SUM($F$8:$F$10)-((SES$87*$B101+SUM($F$8:$F$10))/$F$11*$F$40)-($F$27*SES$87/$D$7)-SUM($F$14:$F$26,$F$28:$F$33,$F$35:$F$36,$F$41))</f>
        <v>-533.82179022363027</v>
      </c>
      <c r="SET88" s="294">
        <f>(SET$87*$B101+SUM($F$8:$F$10)-((SET$87*$B101+SUM($F$8:$F$10))/$F$11*$F$40)-($F$27*SET$87/$D$7)-SUM($F$14:$F$26,$F$28:$F$33,$F$35:$F$36,$F$41))</f>
        <v>-533.82179022363027</v>
      </c>
      <c r="SEU88" s="294">
        <f>(SEU$87*$B101+SUM($F$8:$F$10)-((SEU$87*$B101+SUM($F$8:$F$10))/$F$11*$F$40)-($F$27*SEU$87/$D$7)-SUM($F$14:$F$26,$F$28:$F$33,$F$35:$F$36,$F$41))</f>
        <v>-533.82179022363027</v>
      </c>
      <c r="SEV88" s="294">
        <f>(SEV$87*$B101+SUM($F$8:$F$10)-((SEV$87*$B101+SUM($F$8:$F$10))/$F$11*$F$40)-($F$27*SEV$87/$D$7)-SUM($F$14:$F$26,$F$28:$F$33,$F$35:$F$36,$F$41))</f>
        <v>-533.82179022363027</v>
      </c>
      <c r="SEW88" s="294">
        <f>(SEW$87*$B101+SUM($F$8:$F$10)-((SEW$87*$B101+SUM($F$8:$F$10))/$F$11*$F$40)-($F$27*SEW$87/$D$7)-SUM($F$14:$F$26,$F$28:$F$33,$F$35:$F$36,$F$41))</f>
        <v>-533.82179022363027</v>
      </c>
      <c r="SEX88" s="294">
        <f>(SEX$87*$B101+SUM($F$8:$F$10)-((SEX$87*$B101+SUM($F$8:$F$10))/$F$11*$F$40)-($F$27*SEX$87/$D$7)-SUM($F$14:$F$26,$F$28:$F$33,$F$35:$F$36,$F$41))</f>
        <v>-533.82179022363027</v>
      </c>
      <c r="SEY88" s="294">
        <f>(SEY$87*$B101+SUM($F$8:$F$10)-((SEY$87*$B101+SUM($F$8:$F$10))/$F$11*$F$40)-($F$27*SEY$87/$D$7)-SUM($F$14:$F$26,$F$28:$F$33,$F$35:$F$36,$F$41))</f>
        <v>-533.82179022363027</v>
      </c>
      <c r="SEZ88" s="294">
        <f>(SEZ$87*$B101+SUM($F$8:$F$10)-((SEZ$87*$B101+SUM($F$8:$F$10))/$F$11*$F$40)-($F$27*SEZ$87/$D$7)-SUM($F$14:$F$26,$F$28:$F$33,$F$35:$F$36,$F$41))</f>
        <v>-533.82179022363027</v>
      </c>
      <c r="SFA88" s="294">
        <f>(SFA$87*$B101+SUM($F$8:$F$10)-((SFA$87*$B101+SUM($F$8:$F$10))/$F$11*$F$40)-($F$27*SFA$87/$D$7)-SUM($F$14:$F$26,$F$28:$F$33,$F$35:$F$36,$F$41))</f>
        <v>-533.82179022363027</v>
      </c>
      <c r="SFB88" s="294">
        <f>(SFB$87*$B101+SUM($F$8:$F$10)-((SFB$87*$B101+SUM($F$8:$F$10))/$F$11*$F$40)-($F$27*SFB$87/$D$7)-SUM($F$14:$F$26,$F$28:$F$33,$F$35:$F$36,$F$41))</f>
        <v>-533.82179022363027</v>
      </c>
      <c r="SFC88" s="294">
        <f>(SFC$87*$B101+SUM($F$8:$F$10)-((SFC$87*$B101+SUM($F$8:$F$10))/$F$11*$F$40)-($F$27*SFC$87/$D$7)-SUM($F$14:$F$26,$F$28:$F$33,$F$35:$F$36,$F$41))</f>
        <v>-533.82179022363027</v>
      </c>
      <c r="SFD88" s="294">
        <f>(SFD$87*$B101+SUM($F$8:$F$10)-((SFD$87*$B101+SUM($F$8:$F$10))/$F$11*$F$40)-($F$27*SFD$87/$D$7)-SUM($F$14:$F$26,$F$28:$F$33,$F$35:$F$36,$F$41))</f>
        <v>-533.82179022363027</v>
      </c>
      <c r="SFE88" s="294">
        <f>(SFE$87*$B101+SUM($F$8:$F$10)-((SFE$87*$B101+SUM($F$8:$F$10))/$F$11*$F$40)-($F$27*SFE$87/$D$7)-SUM($F$14:$F$26,$F$28:$F$33,$F$35:$F$36,$F$41))</f>
        <v>-533.82179022363027</v>
      </c>
      <c r="SFF88" s="294">
        <f>(SFF$87*$B101+SUM($F$8:$F$10)-((SFF$87*$B101+SUM($F$8:$F$10))/$F$11*$F$40)-($F$27*SFF$87/$D$7)-SUM($F$14:$F$26,$F$28:$F$33,$F$35:$F$36,$F$41))</f>
        <v>-533.82179022363027</v>
      </c>
      <c r="SFG88" s="294">
        <f>(SFG$87*$B101+SUM($F$8:$F$10)-((SFG$87*$B101+SUM($F$8:$F$10))/$F$11*$F$40)-($F$27*SFG$87/$D$7)-SUM($F$14:$F$26,$F$28:$F$33,$F$35:$F$36,$F$41))</f>
        <v>-533.82179022363027</v>
      </c>
      <c r="SFH88" s="294">
        <f>(SFH$87*$B101+SUM($F$8:$F$10)-((SFH$87*$B101+SUM($F$8:$F$10))/$F$11*$F$40)-($F$27*SFH$87/$D$7)-SUM($F$14:$F$26,$F$28:$F$33,$F$35:$F$36,$F$41))</f>
        <v>-533.82179022363027</v>
      </c>
      <c r="SFI88" s="294">
        <f>(SFI$87*$B101+SUM($F$8:$F$10)-((SFI$87*$B101+SUM($F$8:$F$10))/$F$11*$F$40)-($F$27*SFI$87/$D$7)-SUM($F$14:$F$26,$F$28:$F$33,$F$35:$F$36,$F$41))</f>
        <v>-533.82179022363027</v>
      </c>
      <c r="SFJ88" s="294">
        <f>(SFJ$87*$B101+SUM($F$8:$F$10)-((SFJ$87*$B101+SUM($F$8:$F$10))/$F$11*$F$40)-($F$27*SFJ$87/$D$7)-SUM($F$14:$F$26,$F$28:$F$33,$F$35:$F$36,$F$41))</f>
        <v>-533.82179022363027</v>
      </c>
      <c r="SFK88" s="294">
        <f>(SFK$87*$B101+SUM($F$8:$F$10)-((SFK$87*$B101+SUM($F$8:$F$10))/$F$11*$F$40)-($F$27*SFK$87/$D$7)-SUM($F$14:$F$26,$F$28:$F$33,$F$35:$F$36,$F$41))</f>
        <v>-533.82179022363027</v>
      </c>
      <c r="SFL88" s="294">
        <f>(SFL$87*$B101+SUM($F$8:$F$10)-((SFL$87*$B101+SUM($F$8:$F$10))/$F$11*$F$40)-($F$27*SFL$87/$D$7)-SUM($F$14:$F$26,$F$28:$F$33,$F$35:$F$36,$F$41))</f>
        <v>-533.82179022363027</v>
      </c>
      <c r="SFM88" s="294">
        <f>(SFM$87*$B101+SUM($F$8:$F$10)-((SFM$87*$B101+SUM($F$8:$F$10))/$F$11*$F$40)-($F$27*SFM$87/$D$7)-SUM($F$14:$F$26,$F$28:$F$33,$F$35:$F$36,$F$41))</f>
        <v>-533.82179022363027</v>
      </c>
      <c r="SFN88" s="294">
        <f>(SFN$87*$B101+SUM($F$8:$F$10)-((SFN$87*$B101+SUM($F$8:$F$10))/$F$11*$F$40)-($F$27*SFN$87/$D$7)-SUM($F$14:$F$26,$F$28:$F$33,$F$35:$F$36,$F$41))</f>
        <v>-533.82179022363027</v>
      </c>
      <c r="SFO88" s="294">
        <f>(SFO$87*$B101+SUM($F$8:$F$10)-((SFO$87*$B101+SUM($F$8:$F$10))/$F$11*$F$40)-($F$27*SFO$87/$D$7)-SUM($F$14:$F$26,$F$28:$F$33,$F$35:$F$36,$F$41))</f>
        <v>-533.82179022363027</v>
      </c>
      <c r="SFP88" s="294">
        <f>(SFP$87*$B101+SUM($F$8:$F$10)-((SFP$87*$B101+SUM($F$8:$F$10))/$F$11*$F$40)-($F$27*SFP$87/$D$7)-SUM($F$14:$F$26,$F$28:$F$33,$F$35:$F$36,$F$41))</f>
        <v>-533.82179022363027</v>
      </c>
      <c r="SFQ88" s="294">
        <f>(SFQ$87*$B101+SUM($F$8:$F$10)-((SFQ$87*$B101+SUM($F$8:$F$10))/$F$11*$F$40)-($F$27*SFQ$87/$D$7)-SUM($F$14:$F$26,$F$28:$F$33,$F$35:$F$36,$F$41))</f>
        <v>-533.82179022363027</v>
      </c>
      <c r="SFR88" s="294">
        <f>(SFR$87*$B101+SUM($F$8:$F$10)-((SFR$87*$B101+SUM($F$8:$F$10))/$F$11*$F$40)-($F$27*SFR$87/$D$7)-SUM($F$14:$F$26,$F$28:$F$33,$F$35:$F$36,$F$41))</f>
        <v>-533.82179022363027</v>
      </c>
      <c r="SFS88" s="294">
        <f>(SFS$87*$B101+SUM($F$8:$F$10)-((SFS$87*$B101+SUM($F$8:$F$10))/$F$11*$F$40)-($F$27*SFS$87/$D$7)-SUM($F$14:$F$26,$F$28:$F$33,$F$35:$F$36,$F$41))</f>
        <v>-533.82179022363027</v>
      </c>
      <c r="SFT88" s="294">
        <f>(SFT$87*$B101+SUM($F$8:$F$10)-((SFT$87*$B101+SUM($F$8:$F$10))/$F$11*$F$40)-($F$27*SFT$87/$D$7)-SUM($F$14:$F$26,$F$28:$F$33,$F$35:$F$36,$F$41))</f>
        <v>-533.82179022363027</v>
      </c>
      <c r="SFU88" s="294">
        <f>(SFU$87*$B101+SUM($F$8:$F$10)-((SFU$87*$B101+SUM($F$8:$F$10))/$F$11*$F$40)-($F$27*SFU$87/$D$7)-SUM($F$14:$F$26,$F$28:$F$33,$F$35:$F$36,$F$41))</f>
        <v>-533.82179022363027</v>
      </c>
      <c r="SFV88" s="294">
        <f>(SFV$87*$B101+SUM($F$8:$F$10)-((SFV$87*$B101+SUM($F$8:$F$10))/$F$11*$F$40)-($F$27*SFV$87/$D$7)-SUM($F$14:$F$26,$F$28:$F$33,$F$35:$F$36,$F$41))</f>
        <v>-533.82179022363027</v>
      </c>
      <c r="SFW88" s="294">
        <f>(SFW$87*$B101+SUM($F$8:$F$10)-((SFW$87*$B101+SUM($F$8:$F$10))/$F$11*$F$40)-($F$27*SFW$87/$D$7)-SUM($F$14:$F$26,$F$28:$F$33,$F$35:$F$36,$F$41))</f>
        <v>-533.82179022363027</v>
      </c>
      <c r="SFX88" s="294">
        <f>(SFX$87*$B101+SUM($F$8:$F$10)-((SFX$87*$B101+SUM($F$8:$F$10))/$F$11*$F$40)-($F$27*SFX$87/$D$7)-SUM($F$14:$F$26,$F$28:$F$33,$F$35:$F$36,$F$41))</f>
        <v>-533.82179022363027</v>
      </c>
      <c r="SFY88" s="294">
        <f>(SFY$87*$B101+SUM($F$8:$F$10)-((SFY$87*$B101+SUM($F$8:$F$10))/$F$11*$F$40)-($F$27*SFY$87/$D$7)-SUM($F$14:$F$26,$F$28:$F$33,$F$35:$F$36,$F$41))</f>
        <v>-533.82179022363027</v>
      </c>
      <c r="SFZ88" s="294">
        <f>(SFZ$87*$B101+SUM($F$8:$F$10)-((SFZ$87*$B101+SUM($F$8:$F$10))/$F$11*$F$40)-($F$27*SFZ$87/$D$7)-SUM($F$14:$F$26,$F$28:$F$33,$F$35:$F$36,$F$41))</f>
        <v>-533.82179022363027</v>
      </c>
      <c r="SGA88" s="294">
        <f>(SGA$87*$B101+SUM($F$8:$F$10)-((SGA$87*$B101+SUM($F$8:$F$10))/$F$11*$F$40)-($F$27*SGA$87/$D$7)-SUM($F$14:$F$26,$F$28:$F$33,$F$35:$F$36,$F$41))</f>
        <v>-533.82179022363027</v>
      </c>
      <c r="SGB88" s="294">
        <f>(SGB$87*$B101+SUM($F$8:$F$10)-((SGB$87*$B101+SUM($F$8:$F$10))/$F$11*$F$40)-($F$27*SGB$87/$D$7)-SUM($F$14:$F$26,$F$28:$F$33,$F$35:$F$36,$F$41))</f>
        <v>-533.82179022363027</v>
      </c>
      <c r="SGC88" s="294">
        <f>(SGC$87*$B101+SUM($F$8:$F$10)-((SGC$87*$B101+SUM($F$8:$F$10))/$F$11*$F$40)-($F$27*SGC$87/$D$7)-SUM($F$14:$F$26,$F$28:$F$33,$F$35:$F$36,$F$41))</f>
        <v>-533.82179022363027</v>
      </c>
      <c r="SGD88" s="294">
        <f>(SGD$87*$B101+SUM($F$8:$F$10)-((SGD$87*$B101+SUM($F$8:$F$10))/$F$11*$F$40)-($F$27*SGD$87/$D$7)-SUM($F$14:$F$26,$F$28:$F$33,$F$35:$F$36,$F$41))</f>
        <v>-533.82179022363027</v>
      </c>
      <c r="SGE88" s="294">
        <f>(SGE$87*$B101+SUM($F$8:$F$10)-((SGE$87*$B101+SUM($F$8:$F$10))/$F$11*$F$40)-($F$27*SGE$87/$D$7)-SUM($F$14:$F$26,$F$28:$F$33,$F$35:$F$36,$F$41))</f>
        <v>-533.82179022363027</v>
      </c>
      <c r="SGF88" s="294">
        <f>(SGF$87*$B101+SUM($F$8:$F$10)-((SGF$87*$B101+SUM($F$8:$F$10))/$F$11*$F$40)-($F$27*SGF$87/$D$7)-SUM($F$14:$F$26,$F$28:$F$33,$F$35:$F$36,$F$41))</f>
        <v>-533.82179022363027</v>
      </c>
      <c r="SGG88" s="294">
        <f>(SGG$87*$B101+SUM($F$8:$F$10)-((SGG$87*$B101+SUM($F$8:$F$10))/$F$11*$F$40)-($F$27*SGG$87/$D$7)-SUM($F$14:$F$26,$F$28:$F$33,$F$35:$F$36,$F$41))</f>
        <v>-533.82179022363027</v>
      </c>
      <c r="SGH88" s="294">
        <f>(SGH$87*$B101+SUM($F$8:$F$10)-((SGH$87*$B101+SUM($F$8:$F$10))/$F$11*$F$40)-($F$27*SGH$87/$D$7)-SUM($F$14:$F$26,$F$28:$F$33,$F$35:$F$36,$F$41))</f>
        <v>-533.82179022363027</v>
      </c>
      <c r="SGI88" s="294">
        <f>(SGI$87*$B101+SUM($F$8:$F$10)-((SGI$87*$B101+SUM($F$8:$F$10))/$F$11*$F$40)-($F$27*SGI$87/$D$7)-SUM($F$14:$F$26,$F$28:$F$33,$F$35:$F$36,$F$41))</f>
        <v>-533.82179022363027</v>
      </c>
      <c r="SGJ88" s="294">
        <f>(SGJ$87*$B101+SUM($F$8:$F$10)-((SGJ$87*$B101+SUM($F$8:$F$10))/$F$11*$F$40)-($F$27*SGJ$87/$D$7)-SUM($F$14:$F$26,$F$28:$F$33,$F$35:$F$36,$F$41))</f>
        <v>-533.82179022363027</v>
      </c>
      <c r="SGK88" s="294">
        <f>(SGK$87*$B101+SUM($F$8:$F$10)-((SGK$87*$B101+SUM($F$8:$F$10))/$F$11*$F$40)-($F$27*SGK$87/$D$7)-SUM($F$14:$F$26,$F$28:$F$33,$F$35:$F$36,$F$41))</f>
        <v>-533.82179022363027</v>
      </c>
      <c r="SGL88" s="294">
        <f>(SGL$87*$B101+SUM($F$8:$F$10)-((SGL$87*$B101+SUM($F$8:$F$10))/$F$11*$F$40)-($F$27*SGL$87/$D$7)-SUM($F$14:$F$26,$F$28:$F$33,$F$35:$F$36,$F$41))</f>
        <v>-533.82179022363027</v>
      </c>
      <c r="SGM88" s="294">
        <f>(SGM$87*$B101+SUM($F$8:$F$10)-((SGM$87*$B101+SUM($F$8:$F$10))/$F$11*$F$40)-($F$27*SGM$87/$D$7)-SUM($F$14:$F$26,$F$28:$F$33,$F$35:$F$36,$F$41))</f>
        <v>-533.82179022363027</v>
      </c>
      <c r="SGN88" s="294">
        <f>(SGN$87*$B101+SUM($F$8:$F$10)-((SGN$87*$B101+SUM($F$8:$F$10))/$F$11*$F$40)-($F$27*SGN$87/$D$7)-SUM($F$14:$F$26,$F$28:$F$33,$F$35:$F$36,$F$41))</f>
        <v>-533.82179022363027</v>
      </c>
      <c r="SGO88" s="294">
        <f>(SGO$87*$B101+SUM($F$8:$F$10)-((SGO$87*$B101+SUM($F$8:$F$10))/$F$11*$F$40)-($F$27*SGO$87/$D$7)-SUM($F$14:$F$26,$F$28:$F$33,$F$35:$F$36,$F$41))</f>
        <v>-533.82179022363027</v>
      </c>
      <c r="SGP88" s="294">
        <f>(SGP$87*$B101+SUM($F$8:$F$10)-((SGP$87*$B101+SUM($F$8:$F$10))/$F$11*$F$40)-($F$27*SGP$87/$D$7)-SUM($F$14:$F$26,$F$28:$F$33,$F$35:$F$36,$F$41))</f>
        <v>-533.82179022363027</v>
      </c>
      <c r="SGQ88" s="294">
        <f>(SGQ$87*$B101+SUM($F$8:$F$10)-((SGQ$87*$B101+SUM($F$8:$F$10))/$F$11*$F$40)-($F$27*SGQ$87/$D$7)-SUM($F$14:$F$26,$F$28:$F$33,$F$35:$F$36,$F$41))</f>
        <v>-533.82179022363027</v>
      </c>
      <c r="SGR88" s="294">
        <f>(SGR$87*$B101+SUM($F$8:$F$10)-((SGR$87*$B101+SUM($F$8:$F$10))/$F$11*$F$40)-($F$27*SGR$87/$D$7)-SUM($F$14:$F$26,$F$28:$F$33,$F$35:$F$36,$F$41))</f>
        <v>-533.82179022363027</v>
      </c>
      <c r="SGS88" s="294">
        <f>(SGS$87*$B101+SUM($F$8:$F$10)-((SGS$87*$B101+SUM($F$8:$F$10))/$F$11*$F$40)-($F$27*SGS$87/$D$7)-SUM($F$14:$F$26,$F$28:$F$33,$F$35:$F$36,$F$41))</f>
        <v>-533.82179022363027</v>
      </c>
      <c r="SGT88" s="294">
        <f>(SGT$87*$B101+SUM($F$8:$F$10)-((SGT$87*$B101+SUM($F$8:$F$10))/$F$11*$F$40)-($F$27*SGT$87/$D$7)-SUM($F$14:$F$26,$F$28:$F$33,$F$35:$F$36,$F$41))</f>
        <v>-533.82179022363027</v>
      </c>
      <c r="SGU88" s="294">
        <f>(SGU$87*$B101+SUM($F$8:$F$10)-((SGU$87*$B101+SUM($F$8:$F$10))/$F$11*$F$40)-($F$27*SGU$87/$D$7)-SUM($F$14:$F$26,$F$28:$F$33,$F$35:$F$36,$F$41))</f>
        <v>-533.82179022363027</v>
      </c>
      <c r="SGV88" s="294">
        <f>(SGV$87*$B101+SUM($F$8:$F$10)-((SGV$87*$B101+SUM($F$8:$F$10))/$F$11*$F$40)-($F$27*SGV$87/$D$7)-SUM($F$14:$F$26,$F$28:$F$33,$F$35:$F$36,$F$41))</f>
        <v>-533.82179022363027</v>
      </c>
      <c r="SGW88" s="294">
        <f>(SGW$87*$B101+SUM($F$8:$F$10)-((SGW$87*$B101+SUM($F$8:$F$10))/$F$11*$F$40)-($F$27*SGW$87/$D$7)-SUM($F$14:$F$26,$F$28:$F$33,$F$35:$F$36,$F$41))</f>
        <v>-533.82179022363027</v>
      </c>
      <c r="SGX88" s="294">
        <f>(SGX$87*$B101+SUM($F$8:$F$10)-((SGX$87*$B101+SUM($F$8:$F$10))/$F$11*$F$40)-($F$27*SGX$87/$D$7)-SUM($F$14:$F$26,$F$28:$F$33,$F$35:$F$36,$F$41))</f>
        <v>-533.82179022363027</v>
      </c>
      <c r="SGY88" s="294">
        <f>(SGY$87*$B101+SUM($F$8:$F$10)-((SGY$87*$B101+SUM($F$8:$F$10))/$F$11*$F$40)-($F$27*SGY$87/$D$7)-SUM($F$14:$F$26,$F$28:$F$33,$F$35:$F$36,$F$41))</f>
        <v>-533.82179022363027</v>
      </c>
      <c r="SGZ88" s="294">
        <f>(SGZ$87*$B101+SUM($F$8:$F$10)-((SGZ$87*$B101+SUM($F$8:$F$10))/$F$11*$F$40)-($F$27*SGZ$87/$D$7)-SUM($F$14:$F$26,$F$28:$F$33,$F$35:$F$36,$F$41))</f>
        <v>-533.82179022363027</v>
      </c>
      <c r="SHA88" s="294">
        <f>(SHA$87*$B101+SUM($F$8:$F$10)-((SHA$87*$B101+SUM($F$8:$F$10))/$F$11*$F$40)-($F$27*SHA$87/$D$7)-SUM($F$14:$F$26,$F$28:$F$33,$F$35:$F$36,$F$41))</f>
        <v>-533.82179022363027</v>
      </c>
      <c r="SHB88" s="294">
        <f>(SHB$87*$B101+SUM($F$8:$F$10)-((SHB$87*$B101+SUM($F$8:$F$10))/$F$11*$F$40)-($F$27*SHB$87/$D$7)-SUM($F$14:$F$26,$F$28:$F$33,$F$35:$F$36,$F$41))</f>
        <v>-533.82179022363027</v>
      </c>
      <c r="SHC88" s="294">
        <f>(SHC$87*$B101+SUM($F$8:$F$10)-((SHC$87*$B101+SUM($F$8:$F$10))/$F$11*$F$40)-($F$27*SHC$87/$D$7)-SUM($F$14:$F$26,$F$28:$F$33,$F$35:$F$36,$F$41))</f>
        <v>-533.82179022363027</v>
      </c>
      <c r="SHD88" s="294">
        <f>(SHD$87*$B101+SUM($F$8:$F$10)-((SHD$87*$B101+SUM($F$8:$F$10))/$F$11*$F$40)-($F$27*SHD$87/$D$7)-SUM($F$14:$F$26,$F$28:$F$33,$F$35:$F$36,$F$41))</f>
        <v>-533.82179022363027</v>
      </c>
      <c r="SHE88" s="294">
        <f>(SHE$87*$B101+SUM($F$8:$F$10)-((SHE$87*$B101+SUM($F$8:$F$10))/$F$11*$F$40)-($F$27*SHE$87/$D$7)-SUM($F$14:$F$26,$F$28:$F$33,$F$35:$F$36,$F$41))</f>
        <v>-533.82179022363027</v>
      </c>
      <c r="SHF88" s="294">
        <f>(SHF$87*$B101+SUM($F$8:$F$10)-((SHF$87*$B101+SUM($F$8:$F$10))/$F$11*$F$40)-($F$27*SHF$87/$D$7)-SUM($F$14:$F$26,$F$28:$F$33,$F$35:$F$36,$F$41))</f>
        <v>-533.82179022363027</v>
      </c>
      <c r="SHG88" s="294">
        <f>(SHG$87*$B101+SUM($F$8:$F$10)-((SHG$87*$B101+SUM($F$8:$F$10))/$F$11*$F$40)-($F$27*SHG$87/$D$7)-SUM($F$14:$F$26,$F$28:$F$33,$F$35:$F$36,$F$41))</f>
        <v>-533.82179022363027</v>
      </c>
      <c r="SHH88" s="294">
        <f>(SHH$87*$B101+SUM($F$8:$F$10)-((SHH$87*$B101+SUM($F$8:$F$10))/$F$11*$F$40)-($F$27*SHH$87/$D$7)-SUM($F$14:$F$26,$F$28:$F$33,$F$35:$F$36,$F$41))</f>
        <v>-533.82179022363027</v>
      </c>
      <c r="SHI88" s="294">
        <f>(SHI$87*$B101+SUM($F$8:$F$10)-((SHI$87*$B101+SUM($F$8:$F$10))/$F$11*$F$40)-($F$27*SHI$87/$D$7)-SUM($F$14:$F$26,$F$28:$F$33,$F$35:$F$36,$F$41))</f>
        <v>-533.82179022363027</v>
      </c>
      <c r="SHJ88" s="294">
        <f>(SHJ$87*$B101+SUM($F$8:$F$10)-((SHJ$87*$B101+SUM($F$8:$F$10))/$F$11*$F$40)-($F$27*SHJ$87/$D$7)-SUM($F$14:$F$26,$F$28:$F$33,$F$35:$F$36,$F$41))</f>
        <v>-533.82179022363027</v>
      </c>
      <c r="SHK88" s="294">
        <f>(SHK$87*$B101+SUM($F$8:$F$10)-((SHK$87*$B101+SUM($F$8:$F$10))/$F$11*$F$40)-($F$27*SHK$87/$D$7)-SUM($F$14:$F$26,$F$28:$F$33,$F$35:$F$36,$F$41))</f>
        <v>-533.82179022363027</v>
      </c>
      <c r="SHL88" s="294">
        <f>(SHL$87*$B101+SUM($F$8:$F$10)-((SHL$87*$B101+SUM($F$8:$F$10))/$F$11*$F$40)-($F$27*SHL$87/$D$7)-SUM($F$14:$F$26,$F$28:$F$33,$F$35:$F$36,$F$41))</f>
        <v>-533.82179022363027</v>
      </c>
      <c r="SHM88" s="294">
        <f>(SHM$87*$B101+SUM($F$8:$F$10)-((SHM$87*$B101+SUM($F$8:$F$10))/$F$11*$F$40)-($F$27*SHM$87/$D$7)-SUM($F$14:$F$26,$F$28:$F$33,$F$35:$F$36,$F$41))</f>
        <v>-533.82179022363027</v>
      </c>
      <c r="SHN88" s="294">
        <f>(SHN$87*$B101+SUM($F$8:$F$10)-((SHN$87*$B101+SUM($F$8:$F$10))/$F$11*$F$40)-($F$27*SHN$87/$D$7)-SUM($F$14:$F$26,$F$28:$F$33,$F$35:$F$36,$F$41))</f>
        <v>-533.82179022363027</v>
      </c>
      <c r="SHO88" s="294">
        <f>(SHO$87*$B101+SUM($F$8:$F$10)-((SHO$87*$B101+SUM($F$8:$F$10))/$F$11*$F$40)-($F$27*SHO$87/$D$7)-SUM($F$14:$F$26,$F$28:$F$33,$F$35:$F$36,$F$41))</f>
        <v>-533.82179022363027</v>
      </c>
      <c r="SHP88" s="294">
        <f>(SHP$87*$B101+SUM($F$8:$F$10)-((SHP$87*$B101+SUM($F$8:$F$10))/$F$11*$F$40)-($F$27*SHP$87/$D$7)-SUM($F$14:$F$26,$F$28:$F$33,$F$35:$F$36,$F$41))</f>
        <v>-533.82179022363027</v>
      </c>
      <c r="SHQ88" s="294">
        <f>(SHQ$87*$B101+SUM($F$8:$F$10)-((SHQ$87*$B101+SUM($F$8:$F$10))/$F$11*$F$40)-($F$27*SHQ$87/$D$7)-SUM($F$14:$F$26,$F$28:$F$33,$F$35:$F$36,$F$41))</f>
        <v>-533.82179022363027</v>
      </c>
      <c r="SHR88" s="294">
        <f>(SHR$87*$B101+SUM($F$8:$F$10)-((SHR$87*$B101+SUM($F$8:$F$10))/$F$11*$F$40)-($F$27*SHR$87/$D$7)-SUM($F$14:$F$26,$F$28:$F$33,$F$35:$F$36,$F$41))</f>
        <v>-533.82179022363027</v>
      </c>
      <c r="SHS88" s="294">
        <f>(SHS$87*$B101+SUM($F$8:$F$10)-((SHS$87*$B101+SUM($F$8:$F$10))/$F$11*$F$40)-($F$27*SHS$87/$D$7)-SUM($F$14:$F$26,$F$28:$F$33,$F$35:$F$36,$F$41))</f>
        <v>-533.82179022363027</v>
      </c>
      <c r="SHT88" s="294">
        <f>(SHT$87*$B101+SUM($F$8:$F$10)-((SHT$87*$B101+SUM($F$8:$F$10))/$F$11*$F$40)-($F$27*SHT$87/$D$7)-SUM($F$14:$F$26,$F$28:$F$33,$F$35:$F$36,$F$41))</f>
        <v>-533.82179022363027</v>
      </c>
      <c r="SHU88" s="294">
        <f>(SHU$87*$B101+SUM($F$8:$F$10)-((SHU$87*$B101+SUM($F$8:$F$10))/$F$11*$F$40)-($F$27*SHU$87/$D$7)-SUM($F$14:$F$26,$F$28:$F$33,$F$35:$F$36,$F$41))</f>
        <v>-533.82179022363027</v>
      </c>
      <c r="SHV88" s="294">
        <f>(SHV$87*$B101+SUM($F$8:$F$10)-((SHV$87*$B101+SUM($F$8:$F$10))/$F$11*$F$40)-($F$27*SHV$87/$D$7)-SUM($F$14:$F$26,$F$28:$F$33,$F$35:$F$36,$F$41))</f>
        <v>-533.82179022363027</v>
      </c>
      <c r="SHW88" s="294">
        <f>(SHW$87*$B101+SUM($F$8:$F$10)-((SHW$87*$B101+SUM($F$8:$F$10))/$F$11*$F$40)-($F$27*SHW$87/$D$7)-SUM($F$14:$F$26,$F$28:$F$33,$F$35:$F$36,$F$41))</f>
        <v>-533.82179022363027</v>
      </c>
      <c r="SHX88" s="294">
        <f>(SHX$87*$B101+SUM($F$8:$F$10)-((SHX$87*$B101+SUM($F$8:$F$10))/$F$11*$F$40)-($F$27*SHX$87/$D$7)-SUM($F$14:$F$26,$F$28:$F$33,$F$35:$F$36,$F$41))</f>
        <v>-533.82179022363027</v>
      </c>
      <c r="SHY88" s="294">
        <f>(SHY$87*$B101+SUM($F$8:$F$10)-((SHY$87*$B101+SUM($F$8:$F$10))/$F$11*$F$40)-($F$27*SHY$87/$D$7)-SUM($F$14:$F$26,$F$28:$F$33,$F$35:$F$36,$F$41))</f>
        <v>-533.82179022363027</v>
      </c>
      <c r="SHZ88" s="294">
        <f>(SHZ$87*$B101+SUM($F$8:$F$10)-((SHZ$87*$B101+SUM($F$8:$F$10))/$F$11*$F$40)-($F$27*SHZ$87/$D$7)-SUM($F$14:$F$26,$F$28:$F$33,$F$35:$F$36,$F$41))</f>
        <v>-533.82179022363027</v>
      </c>
      <c r="SIA88" s="294">
        <f>(SIA$87*$B101+SUM($F$8:$F$10)-((SIA$87*$B101+SUM($F$8:$F$10))/$F$11*$F$40)-($F$27*SIA$87/$D$7)-SUM($F$14:$F$26,$F$28:$F$33,$F$35:$F$36,$F$41))</f>
        <v>-533.82179022363027</v>
      </c>
      <c r="SIB88" s="294">
        <f>(SIB$87*$B101+SUM($F$8:$F$10)-((SIB$87*$B101+SUM($F$8:$F$10))/$F$11*$F$40)-($F$27*SIB$87/$D$7)-SUM($F$14:$F$26,$F$28:$F$33,$F$35:$F$36,$F$41))</f>
        <v>-533.82179022363027</v>
      </c>
      <c r="SIC88" s="294">
        <f>(SIC$87*$B101+SUM($F$8:$F$10)-((SIC$87*$B101+SUM($F$8:$F$10))/$F$11*$F$40)-($F$27*SIC$87/$D$7)-SUM($F$14:$F$26,$F$28:$F$33,$F$35:$F$36,$F$41))</f>
        <v>-533.82179022363027</v>
      </c>
      <c r="SID88" s="294">
        <f>(SID$87*$B101+SUM($F$8:$F$10)-((SID$87*$B101+SUM($F$8:$F$10))/$F$11*$F$40)-($F$27*SID$87/$D$7)-SUM($F$14:$F$26,$F$28:$F$33,$F$35:$F$36,$F$41))</f>
        <v>-533.82179022363027</v>
      </c>
      <c r="SIE88" s="294">
        <f>(SIE$87*$B101+SUM($F$8:$F$10)-((SIE$87*$B101+SUM($F$8:$F$10))/$F$11*$F$40)-($F$27*SIE$87/$D$7)-SUM($F$14:$F$26,$F$28:$F$33,$F$35:$F$36,$F$41))</f>
        <v>-533.82179022363027</v>
      </c>
      <c r="SIF88" s="294">
        <f>(SIF$87*$B101+SUM($F$8:$F$10)-((SIF$87*$B101+SUM($F$8:$F$10))/$F$11*$F$40)-($F$27*SIF$87/$D$7)-SUM($F$14:$F$26,$F$28:$F$33,$F$35:$F$36,$F$41))</f>
        <v>-533.82179022363027</v>
      </c>
      <c r="SIG88" s="294">
        <f>(SIG$87*$B101+SUM($F$8:$F$10)-((SIG$87*$B101+SUM($F$8:$F$10))/$F$11*$F$40)-($F$27*SIG$87/$D$7)-SUM($F$14:$F$26,$F$28:$F$33,$F$35:$F$36,$F$41))</f>
        <v>-533.82179022363027</v>
      </c>
      <c r="SIH88" s="294">
        <f>(SIH$87*$B101+SUM($F$8:$F$10)-((SIH$87*$B101+SUM($F$8:$F$10))/$F$11*$F$40)-($F$27*SIH$87/$D$7)-SUM($F$14:$F$26,$F$28:$F$33,$F$35:$F$36,$F$41))</f>
        <v>-533.82179022363027</v>
      </c>
      <c r="SII88" s="294">
        <f>(SII$87*$B101+SUM($F$8:$F$10)-((SII$87*$B101+SUM($F$8:$F$10))/$F$11*$F$40)-($F$27*SII$87/$D$7)-SUM($F$14:$F$26,$F$28:$F$33,$F$35:$F$36,$F$41))</f>
        <v>-533.82179022363027</v>
      </c>
      <c r="SIJ88" s="294">
        <f>(SIJ$87*$B101+SUM($F$8:$F$10)-((SIJ$87*$B101+SUM($F$8:$F$10))/$F$11*$F$40)-($F$27*SIJ$87/$D$7)-SUM($F$14:$F$26,$F$28:$F$33,$F$35:$F$36,$F$41))</f>
        <v>-533.82179022363027</v>
      </c>
      <c r="SIK88" s="294">
        <f>(SIK$87*$B101+SUM($F$8:$F$10)-((SIK$87*$B101+SUM($F$8:$F$10))/$F$11*$F$40)-($F$27*SIK$87/$D$7)-SUM($F$14:$F$26,$F$28:$F$33,$F$35:$F$36,$F$41))</f>
        <v>-533.82179022363027</v>
      </c>
      <c r="SIL88" s="294">
        <f>(SIL$87*$B101+SUM($F$8:$F$10)-((SIL$87*$B101+SUM($F$8:$F$10))/$F$11*$F$40)-($F$27*SIL$87/$D$7)-SUM($F$14:$F$26,$F$28:$F$33,$F$35:$F$36,$F$41))</f>
        <v>-533.82179022363027</v>
      </c>
      <c r="SIM88" s="294">
        <f>(SIM$87*$B101+SUM($F$8:$F$10)-((SIM$87*$B101+SUM($F$8:$F$10))/$F$11*$F$40)-($F$27*SIM$87/$D$7)-SUM($F$14:$F$26,$F$28:$F$33,$F$35:$F$36,$F$41))</f>
        <v>-533.82179022363027</v>
      </c>
      <c r="SIN88" s="294">
        <f>(SIN$87*$B101+SUM($F$8:$F$10)-((SIN$87*$B101+SUM($F$8:$F$10))/$F$11*$F$40)-($F$27*SIN$87/$D$7)-SUM($F$14:$F$26,$F$28:$F$33,$F$35:$F$36,$F$41))</f>
        <v>-533.82179022363027</v>
      </c>
      <c r="SIO88" s="294">
        <f>(SIO$87*$B101+SUM($F$8:$F$10)-((SIO$87*$B101+SUM($F$8:$F$10))/$F$11*$F$40)-($F$27*SIO$87/$D$7)-SUM($F$14:$F$26,$F$28:$F$33,$F$35:$F$36,$F$41))</f>
        <v>-533.82179022363027</v>
      </c>
      <c r="SIP88" s="294">
        <f>(SIP$87*$B101+SUM($F$8:$F$10)-((SIP$87*$B101+SUM($F$8:$F$10))/$F$11*$F$40)-($F$27*SIP$87/$D$7)-SUM($F$14:$F$26,$F$28:$F$33,$F$35:$F$36,$F$41))</f>
        <v>-533.82179022363027</v>
      </c>
      <c r="SIQ88" s="294">
        <f>(SIQ$87*$B101+SUM($F$8:$F$10)-((SIQ$87*$B101+SUM($F$8:$F$10))/$F$11*$F$40)-($F$27*SIQ$87/$D$7)-SUM($F$14:$F$26,$F$28:$F$33,$F$35:$F$36,$F$41))</f>
        <v>-533.82179022363027</v>
      </c>
      <c r="SIR88" s="294">
        <f>(SIR$87*$B101+SUM($F$8:$F$10)-((SIR$87*$B101+SUM($F$8:$F$10))/$F$11*$F$40)-($F$27*SIR$87/$D$7)-SUM($F$14:$F$26,$F$28:$F$33,$F$35:$F$36,$F$41))</f>
        <v>-533.82179022363027</v>
      </c>
      <c r="SIS88" s="294">
        <f>(SIS$87*$B101+SUM($F$8:$F$10)-((SIS$87*$B101+SUM($F$8:$F$10))/$F$11*$F$40)-($F$27*SIS$87/$D$7)-SUM($F$14:$F$26,$F$28:$F$33,$F$35:$F$36,$F$41))</f>
        <v>-533.82179022363027</v>
      </c>
      <c r="SIT88" s="294">
        <f>(SIT$87*$B101+SUM($F$8:$F$10)-((SIT$87*$B101+SUM($F$8:$F$10))/$F$11*$F$40)-($F$27*SIT$87/$D$7)-SUM($F$14:$F$26,$F$28:$F$33,$F$35:$F$36,$F$41))</f>
        <v>-533.82179022363027</v>
      </c>
      <c r="SIU88" s="294">
        <f>(SIU$87*$B101+SUM($F$8:$F$10)-((SIU$87*$B101+SUM($F$8:$F$10))/$F$11*$F$40)-($F$27*SIU$87/$D$7)-SUM($F$14:$F$26,$F$28:$F$33,$F$35:$F$36,$F$41))</f>
        <v>-533.82179022363027</v>
      </c>
      <c r="SIV88" s="294">
        <f>(SIV$87*$B101+SUM($F$8:$F$10)-((SIV$87*$B101+SUM($F$8:$F$10))/$F$11*$F$40)-($F$27*SIV$87/$D$7)-SUM($F$14:$F$26,$F$28:$F$33,$F$35:$F$36,$F$41))</f>
        <v>-533.82179022363027</v>
      </c>
      <c r="SIW88" s="294">
        <f>(SIW$87*$B101+SUM($F$8:$F$10)-((SIW$87*$B101+SUM($F$8:$F$10))/$F$11*$F$40)-($F$27*SIW$87/$D$7)-SUM($F$14:$F$26,$F$28:$F$33,$F$35:$F$36,$F$41))</f>
        <v>-533.82179022363027</v>
      </c>
      <c r="SIX88" s="294">
        <f>(SIX$87*$B101+SUM($F$8:$F$10)-((SIX$87*$B101+SUM($F$8:$F$10))/$F$11*$F$40)-($F$27*SIX$87/$D$7)-SUM($F$14:$F$26,$F$28:$F$33,$F$35:$F$36,$F$41))</f>
        <v>-533.82179022363027</v>
      </c>
      <c r="SIY88" s="294">
        <f>(SIY$87*$B101+SUM($F$8:$F$10)-((SIY$87*$B101+SUM($F$8:$F$10))/$F$11*$F$40)-($F$27*SIY$87/$D$7)-SUM($F$14:$F$26,$F$28:$F$33,$F$35:$F$36,$F$41))</f>
        <v>-533.82179022363027</v>
      </c>
      <c r="SIZ88" s="294">
        <f>(SIZ$87*$B101+SUM($F$8:$F$10)-((SIZ$87*$B101+SUM($F$8:$F$10))/$F$11*$F$40)-($F$27*SIZ$87/$D$7)-SUM($F$14:$F$26,$F$28:$F$33,$F$35:$F$36,$F$41))</f>
        <v>-533.82179022363027</v>
      </c>
      <c r="SJA88" s="294">
        <f>(SJA$87*$B101+SUM($F$8:$F$10)-((SJA$87*$B101+SUM($F$8:$F$10))/$F$11*$F$40)-($F$27*SJA$87/$D$7)-SUM($F$14:$F$26,$F$28:$F$33,$F$35:$F$36,$F$41))</f>
        <v>-533.82179022363027</v>
      </c>
      <c r="SJB88" s="294">
        <f>(SJB$87*$B101+SUM($F$8:$F$10)-((SJB$87*$B101+SUM($F$8:$F$10))/$F$11*$F$40)-($F$27*SJB$87/$D$7)-SUM($F$14:$F$26,$F$28:$F$33,$F$35:$F$36,$F$41))</f>
        <v>-533.82179022363027</v>
      </c>
      <c r="SJC88" s="294">
        <f>(SJC$87*$B101+SUM($F$8:$F$10)-((SJC$87*$B101+SUM($F$8:$F$10))/$F$11*$F$40)-($F$27*SJC$87/$D$7)-SUM($F$14:$F$26,$F$28:$F$33,$F$35:$F$36,$F$41))</f>
        <v>-533.82179022363027</v>
      </c>
      <c r="SJD88" s="294">
        <f>(SJD$87*$B101+SUM($F$8:$F$10)-((SJD$87*$B101+SUM($F$8:$F$10))/$F$11*$F$40)-($F$27*SJD$87/$D$7)-SUM($F$14:$F$26,$F$28:$F$33,$F$35:$F$36,$F$41))</f>
        <v>-533.82179022363027</v>
      </c>
      <c r="SJE88" s="294">
        <f>(SJE$87*$B101+SUM($F$8:$F$10)-((SJE$87*$B101+SUM($F$8:$F$10))/$F$11*$F$40)-($F$27*SJE$87/$D$7)-SUM($F$14:$F$26,$F$28:$F$33,$F$35:$F$36,$F$41))</f>
        <v>-533.82179022363027</v>
      </c>
      <c r="SJF88" s="294">
        <f>(SJF$87*$B101+SUM($F$8:$F$10)-((SJF$87*$B101+SUM($F$8:$F$10))/$F$11*$F$40)-($F$27*SJF$87/$D$7)-SUM($F$14:$F$26,$F$28:$F$33,$F$35:$F$36,$F$41))</f>
        <v>-533.82179022363027</v>
      </c>
      <c r="SJG88" s="294">
        <f>(SJG$87*$B101+SUM($F$8:$F$10)-((SJG$87*$B101+SUM($F$8:$F$10))/$F$11*$F$40)-($F$27*SJG$87/$D$7)-SUM($F$14:$F$26,$F$28:$F$33,$F$35:$F$36,$F$41))</f>
        <v>-533.82179022363027</v>
      </c>
      <c r="SJH88" s="294">
        <f>(SJH$87*$B101+SUM($F$8:$F$10)-((SJH$87*$B101+SUM($F$8:$F$10))/$F$11*$F$40)-($F$27*SJH$87/$D$7)-SUM($F$14:$F$26,$F$28:$F$33,$F$35:$F$36,$F$41))</f>
        <v>-533.82179022363027</v>
      </c>
      <c r="SJI88" s="294">
        <f>(SJI$87*$B101+SUM($F$8:$F$10)-((SJI$87*$B101+SUM($F$8:$F$10))/$F$11*$F$40)-($F$27*SJI$87/$D$7)-SUM($F$14:$F$26,$F$28:$F$33,$F$35:$F$36,$F$41))</f>
        <v>-533.82179022363027</v>
      </c>
      <c r="SJJ88" s="294">
        <f>(SJJ$87*$B101+SUM($F$8:$F$10)-((SJJ$87*$B101+SUM($F$8:$F$10))/$F$11*$F$40)-($F$27*SJJ$87/$D$7)-SUM($F$14:$F$26,$F$28:$F$33,$F$35:$F$36,$F$41))</f>
        <v>-533.82179022363027</v>
      </c>
      <c r="SJK88" s="294">
        <f>(SJK$87*$B101+SUM($F$8:$F$10)-((SJK$87*$B101+SUM($F$8:$F$10))/$F$11*$F$40)-($F$27*SJK$87/$D$7)-SUM($F$14:$F$26,$F$28:$F$33,$F$35:$F$36,$F$41))</f>
        <v>-533.82179022363027</v>
      </c>
      <c r="SJL88" s="294">
        <f>(SJL$87*$B101+SUM($F$8:$F$10)-((SJL$87*$B101+SUM($F$8:$F$10))/$F$11*$F$40)-($F$27*SJL$87/$D$7)-SUM($F$14:$F$26,$F$28:$F$33,$F$35:$F$36,$F$41))</f>
        <v>-533.82179022363027</v>
      </c>
      <c r="SJM88" s="294">
        <f>(SJM$87*$B101+SUM($F$8:$F$10)-((SJM$87*$B101+SUM($F$8:$F$10))/$F$11*$F$40)-($F$27*SJM$87/$D$7)-SUM($F$14:$F$26,$F$28:$F$33,$F$35:$F$36,$F$41))</f>
        <v>-533.82179022363027</v>
      </c>
      <c r="SJN88" s="294">
        <f>(SJN$87*$B101+SUM($F$8:$F$10)-((SJN$87*$B101+SUM($F$8:$F$10))/$F$11*$F$40)-($F$27*SJN$87/$D$7)-SUM($F$14:$F$26,$F$28:$F$33,$F$35:$F$36,$F$41))</f>
        <v>-533.82179022363027</v>
      </c>
      <c r="SJO88" s="294">
        <f>(SJO$87*$B101+SUM($F$8:$F$10)-((SJO$87*$B101+SUM($F$8:$F$10))/$F$11*$F$40)-($F$27*SJO$87/$D$7)-SUM($F$14:$F$26,$F$28:$F$33,$F$35:$F$36,$F$41))</f>
        <v>-533.82179022363027</v>
      </c>
      <c r="SJP88" s="294">
        <f>(SJP$87*$B101+SUM($F$8:$F$10)-((SJP$87*$B101+SUM($F$8:$F$10))/$F$11*$F$40)-($F$27*SJP$87/$D$7)-SUM($F$14:$F$26,$F$28:$F$33,$F$35:$F$36,$F$41))</f>
        <v>-533.82179022363027</v>
      </c>
      <c r="SJQ88" s="294">
        <f>(SJQ$87*$B101+SUM($F$8:$F$10)-((SJQ$87*$B101+SUM($F$8:$F$10))/$F$11*$F$40)-($F$27*SJQ$87/$D$7)-SUM($F$14:$F$26,$F$28:$F$33,$F$35:$F$36,$F$41))</f>
        <v>-533.82179022363027</v>
      </c>
      <c r="SJR88" s="294">
        <f>(SJR$87*$B101+SUM($F$8:$F$10)-((SJR$87*$B101+SUM($F$8:$F$10))/$F$11*$F$40)-($F$27*SJR$87/$D$7)-SUM($F$14:$F$26,$F$28:$F$33,$F$35:$F$36,$F$41))</f>
        <v>-533.82179022363027</v>
      </c>
      <c r="SJS88" s="294">
        <f>(SJS$87*$B101+SUM($F$8:$F$10)-((SJS$87*$B101+SUM($F$8:$F$10))/$F$11*$F$40)-($F$27*SJS$87/$D$7)-SUM($F$14:$F$26,$F$28:$F$33,$F$35:$F$36,$F$41))</f>
        <v>-533.82179022363027</v>
      </c>
      <c r="SJT88" s="294">
        <f>(SJT$87*$B101+SUM($F$8:$F$10)-((SJT$87*$B101+SUM($F$8:$F$10))/$F$11*$F$40)-($F$27*SJT$87/$D$7)-SUM($F$14:$F$26,$F$28:$F$33,$F$35:$F$36,$F$41))</f>
        <v>-533.82179022363027</v>
      </c>
      <c r="SJU88" s="294">
        <f>(SJU$87*$B101+SUM($F$8:$F$10)-((SJU$87*$B101+SUM($F$8:$F$10))/$F$11*$F$40)-($F$27*SJU$87/$D$7)-SUM($F$14:$F$26,$F$28:$F$33,$F$35:$F$36,$F$41))</f>
        <v>-533.82179022363027</v>
      </c>
      <c r="SJV88" s="294">
        <f>(SJV$87*$B101+SUM($F$8:$F$10)-((SJV$87*$B101+SUM($F$8:$F$10))/$F$11*$F$40)-($F$27*SJV$87/$D$7)-SUM($F$14:$F$26,$F$28:$F$33,$F$35:$F$36,$F$41))</f>
        <v>-533.82179022363027</v>
      </c>
      <c r="SJW88" s="294">
        <f>(SJW$87*$B101+SUM($F$8:$F$10)-((SJW$87*$B101+SUM($F$8:$F$10))/$F$11*$F$40)-($F$27*SJW$87/$D$7)-SUM($F$14:$F$26,$F$28:$F$33,$F$35:$F$36,$F$41))</f>
        <v>-533.82179022363027</v>
      </c>
      <c r="SJX88" s="294">
        <f>(SJX$87*$B101+SUM($F$8:$F$10)-((SJX$87*$B101+SUM($F$8:$F$10))/$F$11*$F$40)-($F$27*SJX$87/$D$7)-SUM($F$14:$F$26,$F$28:$F$33,$F$35:$F$36,$F$41))</f>
        <v>-533.82179022363027</v>
      </c>
      <c r="SJY88" s="294">
        <f>(SJY$87*$B101+SUM($F$8:$F$10)-((SJY$87*$B101+SUM($F$8:$F$10))/$F$11*$F$40)-($F$27*SJY$87/$D$7)-SUM($F$14:$F$26,$F$28:$F$33,$F$35:$F$36,$F$41))</f>
        <v>-533.82179022363027</v>
      </c>
      <c r="SJZ88" s="294">
        <f>(SJZ$87*$B101+SUM($F$8:$F$10)-((SJZ$87*$B101+SUM($F$8:$F$10))/$F$11*$F$40)-($F$27*SJZ$87/$D$7)-SUM($F$14:$F$26,$F$28:$F$33,$F$35:$F$36,$F$41))</f>
        <v>-533.82179022363027</v>
      </c>
      <c r="SKA88" s="294">
        <f>(SKA$87*$B101+SUM($F$8:$F$10)-((SKA$87*$B101+SUM($F$8:$F$10))/$F$11*$F$40)-($F$27*SKA$87/$D$7)-SUM($F$14:$F$26,$F$28:$F$33,$F$35:$F$36,$F$41))</f>
        <v>-533.82179022363027</v>
      </c>
      <c r="SKB88" s="294">
        <f>(SKB$87*$B101+SUM($F$8:$F$10)-((SKB$87*$B101+SUM($F$8:$F$10))/$F$11*$F$40)-($F$27*SKB$87/$D$7)-SUM($F$14:$F$26,$F$28:$F$33,$F$35:$F$36,$F$41))</f>
        <v>-533.82179022363027</v>
      </c>
      <c r="SKC88" s="294">
        <f>(SKC$87*$B101+SUM($F$8:$F$10)-((SKC$87*$B101+SUM($F$8:$F$10))/$F$11*$F$40)-($F$27*SKC$87/$D$7)-SUM($F$14:$F$26,$F$28:$F$33,$F$35:$F$36,$F$41))</f>
        <v>-533.82179022363027</v>
      </c>
      <c r="SKD88" s="294">
        <f>(SKD$87*$B101+SUM($F$8:$F$10)-((SKD$87*$B101+SUM($F$8:$F$10))/$F$11*$F$40)-($F$27*SKD$87/$D$7)-SUM($F$14:$F$26,$F$28:$F$33,$F$35:$F$36,$F$41))</f>
        <v>-533.82179022363027</v>
      </c>
      <c r="SKE88" s="294">
        <f>(SKE$87*$B101+SUM($F$8:$F$10)-((SKE$87*$B101+SUM($F$8:$F$10))/$F$11*$F$40)-($F$27*SKE$87/$D$7)-SUM($F$14:$F$26,$F$28:$F$33,$F$35:$F$36,$F$41))</f>
        <v>-533.82179022363027</v>
      </c>
      <c r="SKF88" s="294">
        <f>(SKF$87*$B101+SUM($F$8:$F$10)-((SKF$87*$B101+SUM($F$8:$F$10))/$F$11*$F$40)-($F$27*SKF$87/$D$7)-SUM($F$14:$F$26,$F$28:$F$33,$F$35:$F$36,$F$41))</f>
        <v>-533.82179022363027</v>
      </c>
      <c r="SKG88" s="294">
        <f>(SKG$87*$B101+SUM($F$8:$F$10)-((SKG$87*$B101+SUM($F$8:$F$10))/$F$11*$F$40)-($F$27*SKG$87/$D$7)-SUM($F$14:$F$26,$F$28:$F$33,$F$35:$F$36,$F$41))</f>
        <v>-533.82179022363027</v>
      </c>
      <c r="SKH88" s="294">
        <f>(SKH$87*$B101+SUM($F$8:$F$10)-((SKH$87*$B101+SUM($F$8:$F$10))/$F$11*$F$40)-($F$27*SKH$87/$D$7)-SUM($F$14:$F$26,$F$28:$F$33,$F$35:$F$36,$F$41))</f>
        <v>-533.82179022363027</v>
      </c>
      <c r="SKI88" s="294">
        <f>(SKI$87*$B101+SUM($F$8:$F$10)-((SKI$87*$B101+SUM($F$8:$F$10))/$F$11*$F$40)-($F$27*SKI$87/$D$7)-SUM($F$14:$F$26,$F$28:$F$33,$F$35:$F$36,$F$41))</f>
        <v>-533.82179022363027</v>
      </c>
      <c r="SKJ88" s="294">
        <f>(SKJ$87*$B101+SUM($F$8:$F$10)-((SKJ$87*$B101+SUM($F$8:$F$10))/$F$11*$F$40)-($F$27*SKJ$87/$D$7)-SUM($F$14:$F$26,$F$28:$F$33,$F$35:$F$36,$F$41))</f>
        <v>-533.82179022363027</v>
      </c>
      <c r="SKK88" s="294">
        <f>(SKK$87*$B101+SUM($F$8:$F$10)-((SKK$87*$B101+SUM($F$8:$F$10))/$F$11*$F$40)-($F$27*SKK$87/$D$7)-SUM($F$14:$F$26,$F$28:$F$33,$F$35:$F$36,$F$41))</f>
        <v>-533.82179022363027</v>
      </c>
      <c r="SKL88" s="294">
        <f>(SKL$87*$B101+SUM($F$8:$F$10)-((SKL$87*$B101+SUM($F$8:$F$10))/$F$11*$F$40)-($F$27*SKL$87/$D$7)-SUM($F$14:$F$26,$F$28:$F$33,$F$35:$F$36,$F$41))</f>
        <v>-533.82179022363027</v>
      </c>
      <c r="SKM88" s="294">
        <f>(SKM$87*$B101+SUM($F$8:$F$10)-((SKM$87*$B101+SUM($F$8:$F$10))/$F$11*$F$40)-($F$27*SKM$87/$D$7)-SUM($F$14:$F$26,$F$28:$F$33,$F$35:$F$36,$F$41))</f>
        <v>-533.82179022363027</v>
      </c>
      <c r="SKN88" s="294">
        <f>(SKN$87*$B101+SUM($F$8:$F$10)-((SKN$87*$B101+SUM($F$8:$F$10))/$F$11*$F$40)-($F$27*SKN$87/$D$7)-SUM($F$14:$F$26,$F$28:$F$33,$F$35:$F$36,$F$41))</f>
        <v>-533.82179022363027</v>
      </c>
      <c r="SKO88" s="294">
        <f>(SKO$87*$B101+SUM($F$8:$F$10)-((SKO$87*$B101+SUM($F$8:$F$10))/$F$11*$F$40)-($F$27*SKO$87/$D$7)-SUM($F$14:$F$26,$F$28:$F$33,$F$35:$F$36,$F$41))</f>
        <v>-533.82179022363027</v>
      </c>
      <c r="SKP88" s="294">
        <f>(SKP$87*$B101+SUM($F$8:$F$10)-((SKP$87*$B101+SUM($F$8:$F$10))/$F$11*$F$40)-($F$27*SKP$87/$D$7)-SUM($F$14:$F$26,$F$28:$F$33,$F$35:$F$36,$F$41))</f>
        <v>-533.82179022363027</v>
      </c>
      <c r="SKQ88" s="294">
        <f>(SKQ$87*$B101+SUM($F$8:$F$10)-((SKQ$87*$B101+SUM($F$8:$F$10))/$F$11*$F$40)-($F$27*SKQ$87/$D$7)-SUM($F$14:$F$26,$F$28:$F$33,$F$35:$F$36,$F$41))</f>
        <v>-533.82179022363027</v>
      </c>
      <c r="SKR88" s="294">
        <f>(SKR$87*$B101+SUM($F$8:$F$10)-((SKR$87*$B101+SUM($F$8:$F$10))/$F$11*$F$40)-($F$27*SKR$87/$D$7)-SUM($F$14:$F$26,$F$28:$F$33,$F$35:$F$36,$F$41))</f>
        <v>-533.82179022363027</v>
      </c>
      <c r="SKS88" s="294">
        <f>(SKS$87*$B101+SUM($F$8:$F$10)-((SKS$87*$B101+SUM($F$8:$F$10))/$F$11*$F$40)-($F$27*SKS$87/$D$7)-SUM($F$14:$F$26,$F$28:$F$33,$F$35:$F$36,$F$41))</f>
        <v>-533.82179022363027</v>
      </c>
      <c r="SKT88" s="294">
        <f>(SKT$87*$B101+SUM($F$8:$F$10)-((SKT$87*$B101+SUM($F$8:$F$10))/$F$11*$F$40)-($F$27*SKT$87/$D$7)-SUM($F$14:$F$26,$F$28:$F$33,$F$35:$F$36,$F$41))</f>
        <v>-533.82179022363027</v>
      </c>
      <c r="SKU88" s="294">
        <f>(SKU$87*$B101+SUM($F$8:$F$10)-((SKU$87*$B101+SUM($F$8:$F$10))/$F$11*$F$40)-($F$27*SKU$87/$D$7)-SUM($F$14:$F$26,$F$28:$F$33,$F$35:$F$36,$F$41))</f>
        <v>-533.82179022363027</v>
      </c>
      <c r="SKV88" s="294">
        <f>(SKV$87*$B101+SUM($F$8:$F$10)-((SKV$87*$B101+SUM($F$8:$F$10))/$F$11*$F$40)-($F$27*SKV$87/$D$7)-SUM($F$14:$F$26,$F$28:$F$33,$F$35:$F$36,$F$41))</f>
        <v>-533.82179022363027</v>
      </c>
      <c r="SKW88" s="294">
        <f>(SKW$87*$B101+SUM($F$8:$F$10)-((SKW$87*$B101+SUM($F$8:$F$10))/$F$11*$F$40)-($F$27*SKW$87/$D$7)-SUM($F$14:$F$26,$F$28:$F$33,$F$35:$F$36,$F$41))</f>
        <v>-533.82179022363027</v>
      </c>
      <c r="SKX88" s="294">
        <f>(SKX$87*$B101+SUM($F$8:$F$10)-((SKX$87*$B101+SUM($F$8:$F$10))/$F$11*$F$40)-($F$27*SKX$87/$D$7)-SUM($F$14:$F$26,$F$28:$F$33,$F$35:$F$36,$F$41))</f>
        <v>-533.82179022363027</v>
      </c>
      <c r="SKY88" s="294">
        <f>(SKY$87*$B101+SUM($F$8:$F$10)-((SKY$87*$B101+SUM($F$8:$F$10))/$F$11*$F$40)-($F$27*SKY$87/$D$7)-SUM($F$14:$F$26,$F$28:$F$33,$F$35:$F$36,$F$41))</f>
        <v>-533.82179022363027</v>
      </c>
      <c r="SKZ88" s="294">
        <f>(SKZ$87*$B101+SUM($F$8:$F$10)-((SKZ$87*$B101+SUM($F$8:$F$10))/$F$11*$F$40)-($F$27*SKZ$87/$D$7)-SUM($F$14:$F$26,$F$28:$F$33,$F$35:$F$36,$F$41))</f>
        <v>-533.82179022363027</v>
      </c>
      <c r="SLA88" s="294">
        <f>(SLA$87*$B101+SUM($F$8:$F$10)-((SLA$87*$B101+SUM($F$8:$F$10))/$F$11*$F$40)-($F$27*SLA$87/$D$7)-SUM($F$14:$F$26,$F$28:$F$33,$F$35:$F$36,$F$41))</f>
        <v>-533.82179022363027</v>
      </c>
      <c r="SLB88" s="294">
        <f>(SLB$87*$B101+SUM($F$8:$F$10)-((SLB$87*$B101+SUM($F$8:$F$10))/$F$11*$F$40)-($F$27*SLB$87/$D$7)-SUM($F$14:$F$26,$F$28:$F$33,$F$35:$F$36,$F$41))</f>
        <v>-533.82179022363027</v>
      </c>
      <c r="SLC88" s="294">
        <f>(SLC$87*$B101+SUM($F$8:$F$10)-((SLC$87*$B101+SUM($F$8:$F$10))/$F$11*$F$40)-($F$27*SLC$87/$D$7)-SUM($F$14:$F$26,$F$28:$F$33,$F$35:$F$36,$F$41))</f>
        <v>-533.82179022363027</v>
      </c>
      <c r="SLD88" s="294">
        <f>(SLD$87*$B101+SUM($F$8:$F$10)-((SLD$87*$B101+SUM($F$8:$F$10))/$F$11*$F$40)-($F$27*SLD$87/$D$7)-SUM($F$14:$F$26,$F$28:$F$33,$F$35:$F$36,$F$41))</f>
        <v>-533.82179022363027</v>
      </c>
      <c r="SLE88" s="294">
        <f>(SLE$87*$B101+SUM($F$8:$F$10)-((SLE$87*$B101+SUM($F$8:$F$10))/$F$11*$F$40)-($F$27*SLE$87/$D$7)-SUM($F$14:$F$26,$F$28:$F$33,$F$35:$F$36,$F$41))</f>
        <v>-533.82179022363027</v>
      </c>
      <c r="SLF88" s="294">
        <f>(SLF$87*$B101+SUM($F$8:$F$10)-((SLF$87*$B101+SUM($F$8:$F$10))/$F$11*$F$40)-($F$27*SLF$87/$D$7)-SUM($F$14:$F$26,$F$28:$F$33,$F$35:$F$36,$F$41))</f>
        <v>-533.82179022363027</v>
      </c>
      <c r="SLG88" s="294">
        <f>(SLG$87*$B101+SUM($F$8:$F$10)-((SLG$87*$B101+SUM($F$8:$F$10))/$F$11*$F$40)-($F$27*SLG$87/$D$7)-SUM($F$14:$F$26,$F$28:$F$33,$F$35:$F$36,$F$41))</f>
        <v>-533.82179022363027</v>
      </c>
      <c r="SLH88" s="294">
        <f>(SLH$87*$B101+SUM($F$8:$F$10)-((SLH$87*$B101+SUM($F$8:$F$10))/$F$11*$F$40)-($F$27*SLH$87/$D$7)-SUM($F$14:$F$26,$F$28:$F$33,$F$35:$F$36,$F$41))</f>
        <v>-533.82179022363027</v>
      </c>
      <c r="SLI88" s="294">
        <f>(SLI$87*$B101+SUM($F$8:$F$10)-((SLI$87*$B101+SUM($F$8:$F$10))/$F$11*$F$40)-($F$27*SLI$87/$D$7)-SUM($F$14:$F$26,$F$28:$F$33,$F$35:$F$36,$F$41))</f>
        <v>-533.82179022363027</v>
      </c>
      <c r="SLJ88" s="294">
        <f>(SLJ$87*$B101+SUM($F$8:$F$10)-((SLJ$87*$B101+SUM($F$8:$F$10))/$F$11*$F$40)-($F$27*SLJ$87/$D$7)-SUM($F$14:$F$26,$F$28:$F$33,$F$35:$F$36,$F$41))</f>
        <v>-533.82179022363027</v>
      </c>
      <c r="SLK88" s="294">
        <f>(SLK$87*$B101+SUM($F$8:$F$10)-((SLK$87*$B101+SUM($F$8:$F$10))/$F$11*$F$40)-($F$27*SLK$87/$D$7)-SUM($F$14:$F$26,$F$28:$F$33,$F$35:$F$36,$F$41))</f>
        <v>-533.82179022363027</v>
      </c>
      <c r="SLL88" s="294">
        <f>(SLL$87*$B101+SUM($F$8:$F$10)-((SLL$87*$B101+SUM($F$8:$F$10))/$F$11*$F$40)-($F$27*SLL$87/$D$7)-SUM($F$14:$F$26,$F$28:$F$33,$F$35:$F$36,$F$41))</f>
        <v>-533.82179022363027</v>
      </c>
      <c r="SLM88" s="294">
        <f>(SLM$87*$B101+SUM($F$8:$F$10)-((SLM$87*$B101+SUM($F$8:$F$10))/$F$11*$F$40)-($F$27*SLM$87/$D$7)-SUM($F$14:$F$26,$F$28:$F$33,$F$35:$F$36,$F$41))</f>
        <v>-533.82179022363027</v>
      </c>
      <c r="SLN88" s="294">
        <f>(SLN$87*$B101+SUM($F$8:$F$10)-((SLN$87*$B101+SUM($F$8:$F$10))/$F$11*$F$40)-($F$27*SLN$87/$D$7)-SUM($F$14:$F$26,$F$28:$F$33,$F$35:$F$36,$F$41))</f>
        <v>-533.82179022363027</v>
      </c>
      <c r="SLO88" s="294">
        <f>(SLO$87*$B101+SUM($F$8:$F$10)-((SLO$87*$B101+SUM($F$8:$F$10))/$F$11*$F$40)-($F$27*SLO$87/$D$7)-SUM($F$14:$F$26,$F$28:$F$33,$F$35:$F$36,$F$41))</f>
        <v>-533.82179022363027</v>
      </c>
      <c r="SLP88" s="294">
        <f>(SLP$87*$B101+SUM($F$8:$F$10)-((SLP$87*$B101+SUM($F$8:$F$10))/$F$11*$F$40)-($F$27*SLP$87/$D$7)-SUM($F$14:$F$26,$F$28:$F$33,$F$35:$F$36,$F$41))</f>
        <v>-533.82179022363027</v>
      </c>
      <c r="SLQ88" s="294">
        <f>(SLQ$87*$B101+SUM($F$8:$F$10)-((SLQ$87*$B101+SUM($F$8:$F$10))/$F$11*$F$40)-($F$27*SLQ$87/$D$7)-SUM($F$14:$F$26,$F$28:$F$33,$F$35:$F$36,$F$41))</f>
        <v>-533.82179022363027</v>
      </c>
      <c r="SLR88" s="294">
        <f>(SLR$87*$B101+SUM($F$8:$F$10)-((SLR$87*$B101+SUM($F$8:$F$10))/$F$11*$F$40)-($F$27*SLR$87/$D$7)-SUM($F$14:$F$26,$F$28:$F$33,$F$35:$F$36,$F$41))</f>
        <v>-533.82179022363027</v>
      </c>
      <c r="SLS88" s="294">
        <f>(SLS$87*$B101+SUM($F$8:$F$10)-((SLS$87*$B101+SUM($F$8:$F$10))/$F$11*$F$40)-($F$27*SLS$87/$D$7)-SUM($F$14:$F$26,$F$28:$F$33,$F$35:$F$36,$F$41))</f>
        <v>-533.82179022363027</v>
      </c>
      <c r="SLT88" s="294">
        <f>(SLT$87*$B101+SUM($F$8:$F$10)-((SLT$87*$B101+SUM($F$8:$F$10))/$F$11*$F$40)-($F$27*SLT$87/$D$7)-SUM($F$14:$F$26,$F$28:$F$33,$F$35:$F$36,$F$41))</f>
        <v>-533.82179022363027</v>
      </c>
      <c r="SLU88" s="294">
        <f>(SLU$87*$B101+SUM($F$8:$F$10)-((SLU$87*$B101+SUM($F$8:$F$10))/$F$11*$F$40)-($F$27*SLU$87/$D$7)-SUM($F$14:$F$26,$F$28:$F$33,$F$35:$F$36,$F$41))</f>
        <v>-533.82179022363027</v>
      </c>
      <c r="SLV88" s="294">
        <f>(SLV$87*$B101+SUM($F$8:$F$10)-((SLV$87*$B101+SUM($F$8:$F$10))/$F$11*$F$40)-($F$27*SLV$87/$D$7)-SUM($F$14:$F$26,$F$28:$F$33,$F$35:$F$36,$F$41))</f>
        <v>-533.82179022363027</v>
      </c>
      <c r="SLW88" s="294">
        <f>(SLW$87*$B101+SUM($F$8:$F$10)-((SLW$87*$B101+SUM($F$8:$F$10))/$F$11*$F$40)-($F$27*SLW$87/$D$7)-SUM($F$14:$F$26,$F$28:$F$33,$F$35:$F$36,$F$41))</f>
        <v>-533.82179022363027</v>
      </c>
      <c r="SLX88" s="294">
        <f>(SLX$87*$B101+SUM($F$8:$F$10)-((SLX$87*$B101+SUM($F$8:$F$10))/$F$11*$F$40)-($F$27*SLX$87/$D$7)-SUM($F$14:$F$26,$F$28:$F$33,$F$35:$F$36,$F$41))</f>
        <v>-533.82179022363027</v>
      </c>
      <c r="SLY88" s="294">
        <f>(SLY$87*$B101+SUM($F$8:$F$10)-((SLY$87*$B101+SUM($F$8:$F$10))/$F$11*$F$40)-($F$27*SLY$87/$D$7)-SUM($F$14:$F$26,$F$28:$F$33,$F$35:$F$36,$F$41))</f>
        <v>-533.82179022363027</v>
      </c>
      <c r="SLZ88" s="294">
        <f>(SLZ$87*$B101+SUM($F$8:$F$10)-((SLZ$87*$B101+SUM($F$8:$F$10))/$F$11*$F$40)-($F$27*SLZ$87/$D$7)-SUM($F$14:$F$26,$F$28:$F$33,$F$35:$F$36,$F$41))</f>
        <v>-533.82179022363027</v>
      </c>
      <c r="SMA88" s="294">
        <f>(SMA$87*$B101+SUM($F$8:$F$10)-((SMA$87*$B101+SUM($F$8:$F$10))/$F$11*$F$40)-($F$27*SMA$87/$D$7)-SUM($F$14:$F$26,$F$28:$F$33,$F$35:$F$36,$F$41))</f>
        <v>-533.82179022363027</v>
      </c>
      <c r="SMB88" s="294">
        <f>(SMB$87*$B101+SUM($F$8:$F$10)-((SMB$87*$B101+SUM($F$8:$F$10))/$F$11*$F$40)-($F$27*SMB$87/$D$7)-SUM($F$14:$F$26,$F$28:$F$33,$F$35:$F$36,$F$41))</f>
        <v>-533.82179022363027</v>
      </c>
      <c r="SMC88" s="294">
        <f>(SMC$87*$B101+SUM($F$8:$F$10)-((SMC$87*$B101+SUM($F$8:$F$10))/$F$11*$F$40)-($F$27*SMC$87/$D$7)-SUM($F$14:$F$26,$F$28:$F$33,$F$35:$F$36,$F$41))</f>
        <v>-533.82179022363027</v>
      </c>
      <c r="SMD88" s="294">
        <f>(SMD$87*$B101+SUM($F$8:$F$10)-((SMD$87*$B101+SUM($F$8:$F$10))/$F$11*$F$40)-($F$27*SMD$87/$D$7)-SUM($F$14:$F$26,$F$28:$F$33,$F$35:$F$36,$F$41))</f>
        <v>-533.82179022363027</v>
      </c>
      <c r="SME88" s="294">
        <f>(SME$87*$B101+SUM($F$8:$F$10)-((SME$87*$B101+SUM($F$8:$F$10))/$F$11*$F$40)-($F$27*SME$87/$D$7)-SUM($F$14:$F$26,$F$28:$F$33,$F$35:$F$36,$F$41))</f>
        <v>-533.82179022363027</v>
      </c>
      <c r="SMF88" s="294">
        <f>(SMF$87*$B101+SUM($F$8:$F$10)-((SMF$87*$B101+SUM($F$8:$F$10))/$F$11*$F$40)-($F$27*SMF$87/$D$7)-SUM($F$14:$F$26,$F$28:$F$33,$F$35:$F$36,$F$41))</f>
        <v>-533.82179022363027</v>
      </c>
      <c r="SMG88" s="294">
        <f>(SMG$87*$B101+SUM($F$8:$F$10)-((SMG$87*$B101+SUM($F$8:$F$10))/$F$11*$F$40)-($F$27*SMG$87/$D$7)-SUM($F$14:$F$26,$F$28:$F$33,$F$35:$F$36,$F$41))</f>
        <v>-533.82179022363027</v>
      </c>
      <c r="SMH88" s="294">
        <f>(SMH$87*$B101+SUM($F$8:$F$10)-((SMH$87*$B101+SUM($F$8:$F$10))/$F$11*$F$40)-($F$27*SMH$87/$D$7)-SUM($F$14:$F$26,$F$28:$F$33,$F$35:$F$36,$F$41))</f>
        <v>-533.82179022363027</v>
      </c>
      <c r="SMI88" s="294">
        <f>(SMI$87*$B101+SUM($F$8:$F$10)-((SMI$87*$B101+SUM($F$8:$F$10))/$F$11*$F$40)-($F$27*SMI$87/$D$7)-SUM($F$14:$F$26,$F$28:$F$33,$F$35:$F$36,$F$41))</f>
        <v>-533.82179022363027</v>
      </c>
      <c r="SMJ88" s="294">
        <f>(SMJ$87*$B101+SUM($F$8:$F$10)-((SMJ$87*$B101+SUM($F$8:$F$10))/$F$11*$F$40)-($F$27*SMJ$87/$D$7)-SUM($F$14:$F$26,$F$28:$F$33,$F$35:$F$36,$F$41))</f>
        <v>-533.82179022363027</v>
      </c>
      <c r="SMK88" s="294">
        <f>(SMK$87*$B101+SUM($F$8:$F$10)-((SMK$87*$B101+SUM($F$8:$F$10))/$F$11*$F$40)-($F$27*SMK$87/$D$7)-SUM($F$14:$F$26,$F$28:$F$33,$F$35:$F$36,$F$41))</f>
        <v>-533.82179022363027</v>
      </c>
      <c r="SML88" s="294">
        <f>(SML$87*$B101+SUM($F$8:$F$10)-((SML$87*$B101+SUM($F$8:$F$10))/$F$11*$F$40)-($F$27*SML$87/$D$7)-SUM($F$14:$F$26,$F$28:$F$33,$F$35:$F$36,$F$41))</f>
        <v>-533.82179022363027</v>
      </c>
      <c r="SMM88" s="294">
        <f>(SMM$87*$B101+SUM($F$8:$F$10)-((SMM$87*$B101+SUM($F$8:$F$10))/$F$11*$F$40)-($F$27*SMM$87/$D$7)-SUM($F$14:$F$26,$F$28:$F$33,$F$35:$F$36,$F$41))</f>
        <v>-533.82179022363027</v>
      </c>
      <c r="SMN88" s="294">
        <f>(SMN$87*$B101+SUM($F$8:$F$10)-((SMN$87*$B101+SUM($F$8:$F$10))/$F$11*$F$40)-($F$27*SMN$87/$D$7)-SUM($F$14:$F$26,$F$28:$F$33,$F$35:$F$36,$F$41))</f>
        <v>-533.82179022363027</v>
      </c>
      <c r="SMO88" s="294">
        <f>(SMO$87*$B101+SUM($F$8:$F$10)-((SMO$87*$B101+SUM($F$8:$F$10))/$F$11*$F$40)-($F$27*SMO$87/$D$7)-SUM($F$14:$F$26,$F$28:$F$33,$F$35:$F$36,$F$41))</f>
        <v>-533.82179022363027</v>
      </c>
      <c r="SMP88" s="294">
        <f>(SMP$87*$B101+SUM($F$8:$F$10)-((SMP$87*$B101+SUM($F$8:$F$10))/$F$11*$F$40)-($F$27*SMP$87/$D$7)-SUM($F$14:$F$26,$F$28:$F$33,$F$35:$F$36,$F$41))</f>
        <v>-533.82179022363027</v>
      </c>
      <c r="SMQ88" s="294">
        <f>(SMQ$87*$B101+SUM($F$8:$F$10)-((SMQ$87*$B101+SUM($F$8:$F$10))/$F$11*$F$40)-($F$27*SMQ$87/$D$7)-SUM($F$14:$F$26,$F$28:$F$33,$F$35:$F$36,$F$41))</f>
        <v>-533.82179022363027</v>
      </c>
      <c r="SMR88" s="294">
        <f>(SMR$87*$B101+SUM($F$8:$F$10)-((SMR$87*$B101+SUM($F$8:$F$10))/$F$11*$F$40)-($F$27*SMR$87/$D$7)-SUM($F$14:$F$26,$F$28:$F$33,$F$35:$F$36,$F$41))</f>
        <v>-533.82179022363027</v>
      </c>
      <c r="SMS88" s="294">
        <f>(SMS$87*$B101+SUM($F$8:$F$10)-((SMS$87*$B101+SUM($F$8:$F$10))/$F$11*$F$40)-($F$27*SMS$87/$D$7)-SUM($F$14:$F$26,$F$28:$F$33,$F$35:$F$36,$F$41))</f>
        <v>-533.82179022363027</v>
      </c>
      <c r="SMT88" s="294">
        <f>(SMT$87*$B101+SUM($F$8:$F$10)-((SMT$87*$B101+SUM($F$8:$F$10))/$F$11*$F$40)-($F$27*SMT$87/$D$7)-SUM($F$14:$F$26,$F$28:$F$33,$F$35:$F$36,$F$41))</f>
        <v>-533.82179022363027</v>
      </c>
      <c r="SMU88" s="294">
        <f>(SMU$87*$B101+SUM($F$8:$F$10)-((SMU$87*$B101+SUM($F$8:$F$10))/$F$11*$F$40)-($F$27*SMU$87/$D$7)-SUM($F$14:$F$26,$F$28:$F$33,$F$35:$F$36,$F$41))</f>
        <v>-533.82179022363027</v>
      </c>
      <c r="SMV88" s="294">
        <f>(SMV$87*$B101+SUM($F$8:$F$10)-((SMV$87*$B101+SUM($F$8:$F$10))/$F$11*$F$40)-($F$27*SMV$87/$D$7)-SUM($F$14:$F$26,$F$28:$F$33,$F$35:$F$36,$F$41))</f>
        <v>-533.82179022363027</v>
      </c>
      <c r="SMW88" s="294">
        <f>(SMW$87*$B101+SUM($F$8:$F$10)-((SMW$87*$B101+SUM($F$8:$F$10))/$F$11*$F$40)-($F$27*SMW$87/$D$7)-SUM($F$14:$F$26,$F$28:$F$33,$F$35:$F$36,$F$41))</f>
        <v>-533.82179022363027</v>
      </c>
      <c r="SMX88" s="294">
        <f>(SMX$87*$B101+SUM($F$8:$F$10)-((SMX$87*$B101+SUM($F$8:$F$10))/$F$11*$F$40)-($F$27*SMX$87/$D$7)-SUM($F$14:$F$26,$F$28:$F$33,$F$35:$F$36,$F$41))</f>
        <v>-533.82179022363027</v>
      </c>
      <c r="SMY88" s="294">
        <f>(SMY$87*$B101+SUM($F$8:$F$10)-((SMY$87*$B101+SUM($F$8:$F$10))/$F$11*$F$40)-($F$27*SMY$87/$D$7)-SUM($F$14:$F$26,$F$28:$F$33,$F$35:$F$36,$F$41))</f>
        <v>-533.82179022363027</v>
      </c>
      <c r="SMZ88" s="294">
        <f>(SMZ$87*$B101+SUM($F$8:$F$10)-((SMZ$87*$B101+SUM($F$8:$F$10))/$F$11*$F$40)-($F$27*SMZ$87/$D$7)-SUM($F$14:$F$26,$F$28:$F$33,$F$35:$F$36,$F$41))</f>
        <v>-533.82179022363027</v>
      </c>
      <c r="SNA88" s="294">
        <f>(SNA$87*$B101+SUM($F$8:$F$10)-((SNA$87*$B101+SUM($F$8:$F$10))/$F$11*$F$40)-($F$27*SNA$87/$D$7)-SUM($F$14:$F$26,$F$28:$F$33,$F$35:$F$36,$F$41))</f>
        <v>-533.82179022363027</v>
      </c>
      <c r="SNB88" s="294">
        <f>(SNB$87*$B101+SUM($F$8:$F$10)-((SNB$87*$B101+SUM($F$8:$F$10))/$F$11*$F$40)-($F$27*SNB$87/$D$7)-SUM($F$14:$F$26,$F$28:$F$33,$F$35:$F$36,$F$41))</f>
        <v>-533.82179022363027</v>
      </c>
      <c r="SNC88" s="294">
        <f>(SNC$87*$B101+SUM($F$8:$F$10)-((SNC$87*$B101+SUM($F$8:$F$10))/$F$11*$F$40)-($F$27*SNC$87/$D$7)-SUM($F$14:$F$26,$F$28:$F$33,$F$35:$F$36,$F$41))</f>
        <v>-533.82179022363027</v>
      </c>
      <c r="SND88" s="294">
        <f>(SND$87*$B101+SUM($F$8:$F$10)-((SND$87*$B101+SUM($F$8:$F$10))/$F$11*$F$40)-($F$27*SND$87/$D$7)-SUM($F$14:$F$26,$F$28:$F$33,$F$35:$F$36,$F$41))</f>
        <v>-533.82179022363027</v>
      </c>
      <c r="SNE88" s="294">
        <f>(SNE$87*$B101+SUM($F$8:$F$10)-((SNE$87*$B101+SUM($F$8:$F$10))/$F$11*$F$40)-($F$27*SNE$87/$D$7)-SUM($F$14:$F$26,$F$28:$F$33,$F$35:$F$36,$F$41))</f>
        <v>-533.82179022363027</v>
      </c>
      <c r="SNF88" s="294">
        <f>(SNF$87*$B101+SUM($F$8:$F$10)-((SNF$87*$B101+SUM($F$8:$F$10))/$F$11*$F$40)-($F$27*SNF$87/$D$7)-SUM($F$14:$F$26,$F$28:$F$33,$F$35:$F$36,$F$41))</f>
        <v>-533.82179022363027</v>
      </c>
      <c r="SNG88" s="294">
        <f>(SNG$87*$B101+SUM($F$8:$F$10)-((SNG$87*$B101+SUM($F$8:$F$10))/$F$11*$F$40)-($F$27*SNG$87/$D$7)-SUM($F$14:$F$26,$F$28:$F$33,$F$35:$F$36,$F$41))</f>
        <v>-533.82179022363027</v>
      </c>
      <c r="SNH88" s="294">
        <f>(SNH$87*$B101+SUM($F$8:$F$10)-((SNH$87*$B101+SUM($F$8:$F$10))/$F$11*$F$40)-($F$27*SNH$87/$D$7)-SUM($F$14:$F$26,$F$28:$F$33,$F$35:$F$36,$F$41))</f>
        <v>-533.82179022363027</v>
      </c>
      <c r="SNI88" s="294">
        <f>(SNI$87*$B101+SUM($F$8:$F$10)-((SNI$87*$B101+SUM($F$8:$F$10))/$F$11*$F$40)-($F$27*SNI$87/$D$7)-SUM($F$14:$F$26,$F$28:$F$33,$F$35:$F$36,$F$41))</f>
        <v>-533.82179022363027</v>
      </c>
      <c r="SNJ88" s="294">
        <f>(SNJ$87*$B101+SUM($F$8:$F$10)-((SNJ$87*$B101+SUM($F$8:$F$10))/$F$11*$F$40)-($F$27*SNJ$87/$D$7)-SUM($F$14:$F$26,$F$28:$F$33,$F$35:$F$36,$F$41))</f>
        <v>-533.82179022363027</v>
      </c>
      <c r="SNK88" s="294">
        <f>(SNK$87*$B101+SUM($F$8:$F$10)-((SNK$87*$B101+SUM($F$8:$F$10))/$F$11*$F$40)-($F$27*SNK$87/$D$7)-SUM($F$14:$F$26,$F$28:$F$33,$F$35:$F$36,$F$41))</f>
        <v>-533.82179022363027</v>
      </c>
      <c r="SNL88" s="294">
        <f>(SNL$87*$B101+SUM($F$8:$F$10)-((SNL$87*$B101+SUM($F$8:$F$10))/$F$11*$F$40)-($F$27*SNL$87/$D$7)-SUM($F$14:$F$26,$F$28:$F$33,$F$35:$F$36,$F$41))</f>
        <v>-533.82179022363027</v>
      </c>
      <c r="SNM88" s="294">
        <f>(SNM$87*$B101+SUM($F$8:$F$10)-((SNM$87*$B101+SUM($F$8:$F$10))/$F$11*$F$40)-($F$27*SNM$87/$D$7)-SUM($F$14:$F$26,$F$28:$F$33,$F$35:$F$36,$F$41))</f>
        <v>-533.82179022363027</v>
      </c>
      <c r="SNN88" s="294">
        <f>(SNN$87*$B101+SUM($F$8:$F$10)-((SNN$87*$B101+SUM($F$8:$F$10))/$F$11*$F$40)-($F$27*SNN$87/$D$7)-SUM($F$14:$F$26,$F$28:$F$33,$F$35:$F$36,$F$41))</f>
        <v>-533.82179022363027</v>
      </c>
      <c r="SNO88" s="294">
        <f>(SNO$87*$B101+SUM($F$8:$F$10)-((SNO$87*$B101+SUM($F$8:$F$10))/$F$11*$F$40)-($F$27*SNO$87/$D$7)-SUM($F$14:$F$26,$F$28:$F$33,$F$35:$F$36,$F$41))</f>
        <v>-533.82179022363027</v>
      </c>
      <c r="SNP88" s="294">
        <f>(SNP$87*$B101+SUM($F$8:$F$10)-((SNP$87*$B101+SUM($F$8:$F$10))/$F$11*$F$40)-($F$27*SNP$87/$D$7)-SUM($F$14:$F$26,$F$28:$F$33,$F$35:$F$36,$F$41))</f>
        <v>-533.82179022363027</v>
      </c>
      <c r="SNQ88" s="294">
        <f>(SNQ$87*$B101+SUM($F$8:$F$10)-((SNQ$87*$B101+SUM($F$8:$F$10))/$F$11*$F$40)-($F$27*SNQ$87/$D$7)-SUM($F$14:$F$26,$F$28:$F$33,$F$35:$F$36,$F$41))</f>
        <v>-533.82179022363027</v>
      </c>
      <c r="SNR88" s="294">
        <f>(SNR$87*$B101+SUM($F$8:$F$10)-((SNR$87*$B101+SUM($F$8:$F$10))/$F$11*$F$40)-($F$27*SNR$87/$D$7)-SUM($F$14:$F$26,$F$28:$F$33,$F$35:$F$36,$F$41))</f>
        <v>-533.82179022363027</v>
      </c>
      <c r="SNS88" s="294">
        <f>(SNS$87*$B101+SUM($F$8:$F$10)-((SNS$87*$B101+SUM($F$8:$F$10))/$F$11*$F$40)-($F$27*SNS$87/$D$7)-SUM($F$14:$F$26,$F$28:$F$33,$F$35:$F$36,$F$41))</f>
        <v>-533.82179022363027</v>
      </c>
      <c r="SNT88" s="294">
        <f>(SNT$87*$B101+SUM($F$8:$F$10)-((SNT$87*$B101+SUM($F$8:$F$10))/$F$11*$F$40)-($F$27*SNT$87/$D$7)-SUM($F$14:$F$26,$F$28:$F$33,$F$35:$F$36,$F$41))</f>
        <v>-533.82179022363027</v>
      </c>
      <c r="SNU88" s="294">
        <f>(SNU$87*$B101+SUM($F$8:$F$10)-((SNU$87*$B101+SUM($F$8:$F$10))/$F$11*$F$40)-($F$27*SNU$87/$D$7)-SUM($F$14:$F$26,$F$28:$F$33,$F$35:$F$36,$F$41))</f>
        <v>-533.82179022363027</v>
      </c>
      <c r="SNV88" s="294">
        <f>(SNV$87*$B101+SUM($F$8:$F$10)-((SNV$87*$B101+SUM($F$8:$F$10))/$F$11*$F$40)-($F$27*SNV$87/$D$7)-SUM($F$14:$F$26,$F$28:$F$33,$F$35:$F$36,$F$41))</f>
        <v>-533.82179022363027</v>
      </c>
      <c r="SNW88" s="294">
        <f>(SNW$87*$B101+SUM($F$8:$F$10)-((SNW$87*$B101+SUM($F$8:$F$10))/$F$11*$F$40)-($F$27*SNW$87/$D$7)-SUM($F$14:$F$26,$F$28:$F$33,$F$35:$F$36,$F$41))</f>
        <v>-533.82179022363027</v>
      </c>
      <c r="SNX88" s="294">
        <f>(SNX$87*$B101+SUM($F$8:$F$10)-((SNX$87*$B101+SUM($F$8:$F$10))/$F$11*$F$40)-($F$27*SNX$87/$D$7)-SUM($F$14:$F$26,$F$28:$F$33,$F$35:$F$36,$F$41))</f>
        <v>-533.82179022363027</v>
      </c>
      <c r="SNY88" s="294">
        <f>(SNY$87*$B101+SUM($F$8:$F$10)-((SNY$87*$B101+SUM($F$8:$F$10))/$F$11*$F$40)-($F$27*SNY$87/$D$7)-SUM($F$14:$F$26,$F$28:$F$33,$F$35:$F$36,$F$41))</f>
        <v>-533.82179022363027</v>
      </c>
      <c r="SNZ88" s="294">
        <f>(SNZ$87*$B101+SUM($F$8:$F$10)-((SNZ$87*$B101+SUM($F$8:$F$10))/$F$11*$F$40)-($F$27*SNZ$87/$D$7)-SUM($F$14:$F$26,$F$28:$F$33,$F$35:$F$36,$F$41))</f>
        <v>-533.82179022363027</v>
      </c>
      <c r="SOA88" s="294">
        <f>(SOA$87*$B101+SUM($F$8:$F$10)-((SOA$87*$B101+SUM($F$8:$F$10))/$F$11*$F$40)-($F$27*SOA$87/$D$7)-SUM($F$14:$F$26,$F$28:$F$33,$F$35:$F$36,$F$41))</f>
        <v>-533.82179022363027</v>
      </c>
      <c r="SOB88" s="294">
        <f>(SOB$87*$B101+SUM($F$8:$F$10)-((SOB$87*$B101+SUM($F$8:$F$10))/$F$11*$F$40)-($F$27*SOB$87/$D$7)-SUM($F$14:$F$26,$F$28:$F$33,$F$35:$F$36,$F$41))</f>
        <v>-533.82179022363027</v>
      </c>
      <c r="SOC88" s="294">
        <f>(SOC$87*$B101+SUM($F$8:$F$10)-((SOC$87*$B101+SUM($F$8:$F$10))/$F$11*$F$40)-($F$27*SOC$87/$D$7)-SUM($F$14:$F$26,$F$28:$F$33,$F$35:$F$36,$F$41))</f>
        <v>-533.82179022363027</v>
      </c>
      <c r="SOD88" s="294">
        <f>(SOD$87*$B101+SUM($F$8:$F$10)-((SOD$87*$B101+SUM($F$8:$F$10))/$F$11*$F$40)-($F$27*SOD$87/$D$7)-SUM($F$14:$F$26,$F$28:$F$33,$F$35:$F$36,$F$41))</f>
        <v>-533.82179022363027</v>
      </c>
      <c r="SOE88" s="294">
        <f>(SOE$87*$B101+SUM($F$8:$F$10)-((SOE$87*$B101+SUM($F$8:$F$10))/$F$11*$F$40)-($F$27*SOE$87/$D$7)-SUM($F$14:$F$26,$F$28:$F$33,$F$35:$F$36,$F$41))</f>
        <v>-533.82179022363027</v>
      </c>
      <c r="SOF88" s="294">
        <f>(SOF$87*$B101+SUM($F$8:$F$10)-((SOF$87*$B101+SUM($F$8:$F$10))/$F$11*$F$40)-($F$27*SOF$87/$D$7)-SUM($F$14:$F$26,$F$28:$F$33,$F$35:$F$36,$F$41))</f>
        <v>-533.82179022363027</v>
      </c>
      <c r="SOG88" s="294">
        <f>(SOG$87*$B101+SUM($F$8:$F$10)-((SOG$87*$B101+SUM($F$8:$F$10))/$F$11*$F$40)-($F$27*SOG$87/$D$7)-SUM($F$14:$F$26,$F$28:$F$33,$F$35:$F$36,$F$41))</f>
        <v>-533.82179022363027</v>
      </c>
      <c r="SOH88" s="294">
        <f>(SOH$87*$B101+SUM($F$8:$F$10)-((SOH$87*$B101+SUM($F$8:$F$10))/$F$11*$F$40)-($F$27*SOH$87/$D$7)-SUM($F$14:$F$26,$F$28:$F$33,$F$35:$F$36,$F$41))</f>
        <v>-533.82179022363027</v>
      </c>
      <c r="SOI88" s="294">
        <f>(SOI$87*$B101+SUM($F$8:$F$10)-((SOI$87*$B101+SUM($F$8:$F$10))/$F$11*$F$40)-($F$27*SOI$87/$D$7)-SUM($F$14:$F$26,$F$28:$F$33,$F$35:$F$36,$F$41))</f>
        <v>-533.82179022363027</v>
      </c>
      <c r="SOJ88" s="294">
        <f>(SOJ$87*$B101+SUM($F$8:$F$10)-((SOJ$87*$B101+SUM($F$8:$F$10))/$F$11*$F$40)-($F$27*SOJ$87/$D$7)-SUM($F$14:$F$26,$F$28:$F$33,$F$35:$F$36,$F$41))</f>
        <v>-533.82179022363027</v>
      </c>
      <c r="SOK88" s="294">
        <f>(SOK$87*$B101+SUM($F$8:$F$10)-((SOK$87*$B101+SUM($F$8:$F$10))/$F$11*$F$40)-($F$27*SOK$87/$D$7)-SUM($F$14:$F$26,$F$28:$F$33,$F$35:$F$36,$F$41))</f>
        <v>-533.82179022363027</v>
      </c>
      <c r="SOL88" s="294">
        <f>(SOL$87*$B101+SUM($F$8:$F$10)-((SOL$87*$B101+SUM($F$8:$F$10))/$F$11*$F$40)-($F$27*SOL$87/$D$7)-SUM($F$14:$F$26,$F$28:$F$33,$F$35:$F$36,$F$41))</f>
        <v>-533.82179022363027</v>
      </c>
      <c r="SOM88" s="294">
        <f>(SOM$87*$B101+SUM($F$8:$F$10)-((SOM$87*$B101+SUM($F$8:$F$10))/$F$11*$F$40)-($F$27*SOM$87/$D$7)-SUM($F$14:$F$26,$F$28:$F$33,$F$35:$F$36,$F$41))</f>
        <v>-533.82179022363027</v>
      </c>
      <c r="SON88" s="294">
        <f>(SON$87*$B101+SUM($F$8:$F$10)-((SON$87*$B101+SUM($F$8:$F$10))/$F$11*$F$40)-($F$27*SON$87/$D$7)-SUM($F$14:$F$26,$F$28:$F$33,$F$35:$F$36,$F$41))</f>
        <v>-533.82179022363027</v>
      </c>
      <c r="SOO88" s="294">
        <f>(SOO$87*$B101+SUM($F$8:$F$10)-((SOO$87*$B101+SUM($F$8:$F$10))/$F$11*$F$40)-($F$27*SOO$87/$D$7)-SUM($F$14:$F$26,$F$28:$F$33,$F$35:$F$36,$F$41))</f>
        <v>-533.82179022363027</v>
      </c>
      <c r="SOP88" s="294">
        <f>(SOP$87*$B101+SUM($F$8:$F$10)-((SOP$87*$B101+SUM($F$8:$F$10))/$F$11*$F$40)-($F$27*SOP$87/$D$7)-SUM($F$14:$F$26,$F$28:$F$33,$F$35:$F$36,$F$41))</f>
        <v>-533.82179022363027</v>
      </c>
      <c r="SOQ88" s="294">
        <f>(SOQ$87*$B101+SUM($F$8:$F$10)-((SOQ$87*$B101+SUM($F$8:$F$10))/$F$11*$F$40)-($F$27*SOQ$87/$D$7)-SUM($F$14:$F$26,$F$28:$F$33,$F$35:$F$36,$F$41))</f>
        <v>-533.82179022363027</v>
      </c>
      <c r="SOR88" s="294">
        <f>(SOR$87*$B101+SUM($F$8:$F$10)-((SOR$87*$B101+SUM($F$8:$F$10))/$F$11*$F$40)-($F$27*SOR$87/$D$7)-SUM($F$14:$F$26,$F$28:$F$33,$F$35:$F$36,$F$41))</f>
        <v>-533.82179022363027</v>
      </c>
      <c r="SOS88" s="294">
        <f>(SOS$87*$B101+SUM($F$8:$F$10)-((SOS$87*$B101+SUM($F$8:$F$10))/$F$11*$F$40)-($F$27*SOS$87/$D$7)-SUM($F$14:$F$26,$F$28:$F$33,$F$35:$F$36,$F$41))</f>
        <v>-533.82179022363027</v>
      </c>
      <c r="SOT88" s="294">
        <f>(SOT$87*$B101+SUM($F$8:$F$10)-((SOT$87*$B101+SUM($F$8:$F$10))/$F$11*$F$40)-($F$27*SOT$87/$D$7)-SUM($F$14:$F$26,$F$28:$F$33,$F$35:$F$36,$F$41))</f>
        <v>-533.82179022363027</v>
      </c>
      <c r="SOU88" s="294">
        <f>(SOU$87*$B101+SUM($F$8:$F$10)-((SOU$87*$B101+SUM($F$8:$F$10))/$F$11*$F$40)-($F$27*SOU$87/$D$7)-SUM($F$14:$F$26,$F$28:$F$33,$F$35:$F$36,$F$41))</f>
        <v>-533.82179022363027</v>
      </c>
      <c r="SOV88" s="294">
        <f>(SOV$87*$B101+SUM($F$8:$F$10)-((SOV$87*$B101+SUM($F$8:$F$10))/$F$11*$F$40)-($F$27*SOV$87/$D$7)-SUM($F$14:$F$26,$F$28:$F$33,$F$35:$F$36,$F$41))</f>
        <v>-533.82179022363027</v>
      </c>
      <c r="SOW88" s="294">
        <f>(SOW$87*$B101+SUM($F$8:$F$10)-((SOW$87*$B101+SUM($F$8:$F$10))/$F$11*$F$40)-($F$27*SOW$87/$D$7)-SUM($F$14:$F$26,$F$28:$F$33,$F$35:$F$36,$F$41))</f>
        <v>-533.82179022363027</v>
      </c>
      <c r="SOX88" s="294">
        <f>(SOX$87*$B101+SUM($F$8:$F$10)-((SOX$87*$B101+SUM($F$8:$F$10))/$F$11*$F$40)-($F$27*SOX$87/$D$7)-SUM($F$14:$F$26,$F$28:$F$33,$F$35:$F$36,$F$41))</f>
        <v>-533.82179022363027</v>
      </c>
      <c r="SOY88" s="294">
        <f>(SOY$87*$B101+SUM($F$8:$F$10)-((SOY$87*$B101+SUM($F$8:$F$10))/$F$11*$F$40)-($F$27*SOY$87/$D$7)-SUM($F$14:$F$26,$F$28:$F$33,$F$35:$F$36,$F$41))</f>
        <v>-533.82179022363027</v>
      </c>
      <c r="SOZ88" s="294">
        <f>(SOZ$87*$B101+SUM($F$8:$F$10)-((SOZ$87*$B101+SUM($F$8:$F$10))/$F$11*$F$40)-($F$27*SOZ$87/$D$7)-SUM($F$14:$F$26,$F$28:$F$33,$F$35:$F$36,$F$41))</f>
        <v>-533.82179022363027</v>
      </c>
      <c r="SPA88" s="294">
        <f>(SPA$87*$B101+SUM($F$8:$F$10)-((SPA$87*$B101+SUM($F$8:$F$10))/$F$11*$F$40)-($F$27*SPA$87/$D$7)-SUM($F$14:$F$26,$F$28:$F$33,$F$35:$F$36,$F$41))</f>
        <v>-533.82179022363027</v>
      </c>
      <c r="SPB88" s="294">
        <f>(SPB$87*$B101+SUM($F$8:$F$10)-((SPB$87*$B101+SUM($F$8:$F$10))/$F$11*$F$40)-($F$27*SPB$87/$D$7)-SUM($F$14:$F$26,$F$28:$F$33,$F$35:$F$36,$F$41))</f>
        <v>-533.82179022363027</v>
      </c>
      <c r="SPC88" s="294">
        <f>(SPC$87*$B101+SUM($F$8:$F$10)-((SPC$87*$B101+SUM($F$8:$F$10))/$F$11*$F$40)-($F$27*SPC$87/$D$7)-SUM($F$14:$F$26,$F$28:$F$33,$F$35:$F$36,$F$41))</f>
        <v>-533.82179022363027</v>
      </c>
      <c r="SPD88" s="294">
        <f>(SPD$87*$B101+SUM($F$8:$F$10)-((SPD$87*$B101+SUM($F$8:$F$10))/$F$11*$F$40)-($F$27*SPD$87/$D$7)-SUM($F$14:$F$26,$F$28:$F$33,$F$35:$F$36,$F$41))</f>
        <v>-533.82179022363027</v>
      </c>
      <c r="SPE88" s="294">
        <f>(SPE$87*$B101+SUM($F$8:$F$10)-((SPE$87*$B101+SUM($F$8:$F$10))/$F$11*$F$40)-($F$27*SPE$87/$D$7)-SUM($F$14:$F$26,$F$28:$F$33,$F$35:$F$36,$F$41))</f>
        <v>-533.82179022363027</v>
      </c>
      <c r="SPF88" s="294">
        <f>(SPF$87*$B101+SUM($F$8:$F$10)-((SPF$87*$B101+SUM($F$8:$F$10))/$F$11*$F$40)-($F$27*SPF$87/$D$7)-SUM($F$14:$F$26,$F$28:$F$33,$F$35:$F$36,$F$41))</f>
        <v>-533.82179022363027</v>
      </c>
      <c r="SPG88" s="294">
        <f>(SPG$87*$B101+SUM($F$8:$F$10)-((SPG$87*$B101+SUM($F$8:$F$10))/$F$11*$F$40)-($F$27*SPG$87/$D$7)-SUM($F$14:$F$26,$F$28:$F$33,$F$35:$F$36,$F$41))</f>
        <v>-533.82179022363027</v>
      </c>
      <c r="SPH88" s="294">
        <f>(SPH$87*$B101+SUM($F$8:$F$10)-((SPH$87*$B101+SUM($F$8:$F$10))/$F$11*$F$40)-($F$27*SPH$87/$D$7)-SUM($F$14:$F$26,$F$28:$F$33,$F$35:$F$36,$F$41))</f>
        <v>-533.82179022363027</v>
      </c>
      <c r="SPI88" s="294">
        <f>(SPI$87*$B101+SUM($F$8:$F$10)-((SPI$87*$B101+SUM($F$8:$F$10))/$F$11*$F$40)-($F$27*SPI$87/$D$7)-SUM($F$14:$F$26,$F$28:$F$33,$F$35:$F$36,$F$41))</f>
        <v>-533.82179022363027</v>
      </c>
      <c r="SPJ88" s="294">
        <f>(SPJ$87*$B101+SUM($F$8:$F$10)-((SPJ$87*$B101+SUM($F$8:$F$10))/$F$11*$F$40)-($F$27*SPJ$87/$D$7)-SUM($F$14:$F$26,$F$28:$F$33,$F$35:$F$36,$F$41))</f>
        <v>-533.82179022363027</v>
      </c>
      <c r="SPK88" s="294">
        <f>(SPK$87*$B101+SUM($F$8:$F$10)-((SPK$87*$B101+SUM($F$8:$F$10))/$F$11*$F$40)-($F$27*SPK$87/$D$7)-SUM($F$14:$F$26,$F$28:$F$33,$F$35:$F$36,$F$41))</f>
        <v>-533.82179022363027</v>
      </c>
      <c r="SPL88" s="294">
        <f>(SPL$87*$B101+SUM($F$8:$F$10)-((SPL$87*$B101+SUM($F$8:$F$10))/$F$11*$F$40)-($F$27*SPL$87/$D$7)-SUM($F$14:$F$26,$F$28:$F$33,$F$35:$F$36,$F$41))</f>
        <v>-533.82179022363027</v>
      </c>
      <c r="SPM88" s="294">
        <f>(SPM$87*$B101+SUM($F$8:$F$10)-((SPM$87*$B101+SUM($F$8:$F$10))/$F$11*$F$40)-($F$27*SPM$87/$D$7)-SUM($F$14:$F$26,$F$28:$F$33,$F$35:$F$36,$F$41))</f>
        <v>-533.82179022363027</v>
      </c>
      <c r="SPN88" s="294">
        <f>(SPN$87*$B101+SUM($F$8:$F$10)-((SPN$87*$B101+SUM($F$8:$F$10))/$F$11*$F$40)-($F$27*SPN$87/$D$7)-SUM($F$14:$F$26,$F$28:$F$33,$F$35:$F$36,$F$41))</f>
        <v>-533.82179022363027</v>
      </c>
      <c r="SPO88" s="294">
        <f>(SPO$87*$B101+SUM($F$8:$F$10)-((SPO$87*$B101+SUM($F$8:$F$10))/$F$11*$F$40)-($F$27*SPO$87/$D$7)-SUM($F$14:$F$26,$F$28:$F$33,$F$35:$F$36,$F$41))</f>
        <v>-533.82179022363027</v>
      </c>
      <c r="SPP88" s="294">
        <f>(SPP$87*$B101+SUM($F$8:$F$10)-((SPP$87*$B101+SUM($F$8:$F$10))/$F$11*$F$40)-($F$27*SPP$87/$D$7)-SUM($F$14:$F$26,$F$28:$F$33,$F$35:$F$36,$F$41))</f>
        <v>-533.82179022363027</v>
      </c>
      <c r="SPQ88" s="294">
        <f>(SPQ$87*$B101+SUM($F$8:$F$10)-((SPQ$87*$B101+SUM($F$8:$F$10))/$F$11*$F$40)-($F$27*SPQ$87/$D$7)-SUM($F$14:$F$26,$F$28:$F$33,$F$35:$F$36,$F$41))</f>
        <v>-533.82179022363027</v>
      </c>
      <c r="SPR88" s="294">
        <f>(SPR$87*$B101+SUM($F$8:$F$10)-((SPR$87*$B101+SUM($F$8:$F$10))/$F$11*$F$40)-($F$27*SPR$87/$D$7)-SUM($F$14:$F$26,$F$28:$F$33,$F$35:$F$36,$F$41))</f>
        <v>-533.82179022363027</v>
      </c>
      <c r="SPS88" s="294">
        <f>(SPS$87*$B101+SUM($F$8:$F$10)-((SPS$87*$B101+SUM($F$8:$F$10))/$F$11*$F$40)-($F$27*SPS$87/$D$7)-SUM($F$14:$F$26,$F$28:$F$33,$F$35:$F$36,$F$41))</f>
        <v>-533.82179022363027</v>
      </c>
      <c r="SPT88" s="294">
        <f>(SPT$87*$B101+SUM($F$8:$F$10)-((SPT$87*$B101+SUM($F$8:$F$10))/$F$11*$F$40)-($F$27*SPT$87/$D$7)-SUM($F$14:$F$26,$F$28:$F$33,$F$35:$F$36,$F$41))</f>
        <v>-533.82179022363027</v>
      </c>
      <c r="SPU88" s="294">
        <f>(SPU$87*$B101+SUM($F$8:$F$10)-((SPU$87*$B101+SUM($F$8:$F$10))/$F$11*$F$40)-($F$27*SPU$87/$D$7)-SUM($F$14:$F$26,$F$28:$F$33,$F$35:$F$36,$F$41))</f>
        <v>-533.82179022363027</v>
      </c>
      <c r="SPV88" s="294">
        <f>(SPV$87*$B101+SUM($F$8:$F$10)-((SPV$87*$B101+SUM($F$8:$F$10))/$F$11*$F$40)-($F$27*SPV$87/$D$7)-SUM($F$14:$F$26,$F$28:$F$33,$F$35:$F$36,$F$41))</f>
        <v>-533.82179022363027</v>
      </c>
      <c r="SPW88" s="294">
        <f>(SPW$87*$B101+SUM($F$8:$F$10)-((SPW$87*$B101+SUM($F$8:$F$10))/$F$11*$F$40)-($F$27*SPW$87/$D$7)-SUM($F$14:$F$26,$F$28:$F$33,$F$35:$F$36,$F$41))</f>
        <v>-533.82179022363027</v>
      </c>
      <c r="SPX88" s="294">
        <f>(SPX$87*$B101+SUM($F$8:$F$10)-((SPX$87*$B101+SUM($F$8:$F$10))/$F$11*$F$40)-($F$27*SPX$87/$D$7)-SUM($F$14:$F$26,$F$28:$F$33,$F$35:$F$36,$F$41))</f>
        <v>-533.82179022363027</v>
      </c>
      <c r="SPY88" s="294">
        <f>(SPY$87*$B101+SUM($F$8:$F$10)-((SPY$87*$B101+SUM($F$8:$F$10))/$F$11*$F$40)-($F$27*SPY$87/$D$7)-SUM($F$14:$F$26,$F$28:$F$33,$F$35:$F$36,$F$41))</f>
        <v>-533.82179022363027</v>
      </c>
      <c r="SPZ88" s="294">
        <f>(SPZ$87*$B101+SUM($F$8:$F$10)-((SPZ$87*$B101+SUM($F$8:$F$10))/$F$11*$F$40)-($F$27*SPZ$87/$D$7)-SUM($F$14:$F$26,$F$28:$F$33,$F$35:$F$36,$F$41))</f>
        <v>-533.82179022363027</v>
      </c>
      <c r="SQA88" s="294">
        <f>(SQA$87*$B101+SUM($F$8:$F$10)-((SQA$87*$B101+SUM($F$8:$F$10))/$F$11*$F$40)-($F$27*SQA$87/$D$7)-SUM($F$14:$F$26,$F$28:$F$33,$F$35:$F$36,$F$41))</f>
        <v>-533.82179022363027</v>
      </c>
      <c r="SQB88" s="294">
        <f>(SQB$87*$B101+SUM($F$8:$F$10)-((SQB$87*$B101+SUM($F$8:$F$10))/$F$11*$F$40)-($F$27*SQB$87/$D$7)-SUM($F$14:$F$26,$F$28:$F$33,$F$35:$F$36,$F$41))</f>
        <v>-533.82179022363027</v>
      </c>
      <c r="SQC88" s="294">
        <f>(SQC$87*$B101+SUM($F$8:$F$10)-((SQC$87*$B101+SUM($F$8:$F$10))/$F$11*$F$40)-($F$27*SQC$87/$D$7)-SUM($F$14:$F$26,$F$28:$F$33,$F$35:$F$36,$F$41))</f>
        <v>-533.82179022363027</v>
      </c>
      <c r="SQD88" s="294">
        <f>(SQD$87*$B101+SUM($F$8:$F$10)-((SQD$87*$B101+SUM($F$8:$F$10))/$F$11*$F$40)-($F$27*SQD$87/$D$7)-SUM($F$14:$F$26,$F$28:$F$33,$F$35:$F$36,$F$41))</f>
        <v>-533.82179022363027</v>
      </c>
      <c r="SQE88" s="294">
        <f>(SQE$87*$B101+SUM($F$8:$F$10)-((SQE$87*$B101+SUM($F$8:$F$10))/$F$11*$F$40)-($F$27*SQE$87/$D$7)-SUM($F$14:$F$26,$F$28:$F$33,$F$35:$F$36,$F$41))</f>
        <v>-533.82179022363027</v>
      </c>
      <c r="SQF88" s="294">
        <f>(SQF$87*$B101+SUM($F$8:$F$10)-((SQF$87*$B101+SUM($F$8:$F$10))/$F$11*$F$40)-($F$27*SQF$87/$D$7)-SUM($F$14:$F$26,$F$28:$F$33,$F$35:$F$36,$F$41))</f>
        <v>-533.82179022363027</v>
      </c>
      <c r="SQG88" s="294">
        <f>(SQG$87*$B101+SUM($F$8:$F$10)-((SQG$87*$B101+SUM($F$8:$F$10))/$F$11*$F$40)-($F$27*SQG$87/$D$7)-SUM($F$14:$F$26,$F$28:$F$33,$F$35:$F$36,$F$41))</f>
        <v>-533.82179022363027</v>
      </c>
      <c r="SQH88" s="294">
        <f>(SQH$87*$B101+SUM($F$8:$F$10)-((SQH$87*$B101+SUM($F$8:$F$10))/$F$11*$F$40)-($F$27*SQH$87/$D$7)-SUM($F$14:$F$26,$F$28:$F$33,$F$35:$F$36,$F$41))</f>
        <v>-533.82179022363027</v>
      </c>
      <c r="SQI88" s="294">
        <f>(SQI$87*$B101+SUM($F$8:$F$10)-((SQI$87*$B101+SUM($F$8:$F$10))/$F$11*$F$40)-($F$27*SQI$87/$D$7)-SUM($F$14:$F$26,$F$28:$F$33,$F$35:$F$36,$F$41))</f>
        <v>-533.82179022363027</v>
      </c>
      <c r="SQJ88" s="294">
        <f>(SQJ$87*$B101+SUM($F$8:$F$10)-((SQJ$87*$B101+SUM($F$8:$F$10))/$F$11*$F$40)-($F$27*SQJ$87/$D$7)-SUM($F$14:$F$26,$F$28:$F$33,$F$35:$F$36,$F$41))</f>
        <v>-533.82179022363027</v>
      </c>
      <c r="SQK88" s="294">
        <f>(SQK$87*$B101+SUM($F$8:$F$10)-((SQK$87*$B101+SUM($F$8:$F$10))/$F$11*$F$40)-($F$27*SQK$87/$D$7)-SUM($F$14:$F$26,$F$28:$F$33,$F$35:$F$36,$F$41))</f>
        <v>-533.82179022363027</v>
      </c>
      <c r="SQL88" s="294">
        <f>(SQL$87*$B101+SUM($F$8:$F$10)-((SQL$87*$B101+SUM($F$8:$F$10))/$F$11*$F$40)-($F$27*SQL$87/$D$7)-SUM($F$14:$F$26,$F$28:$F$33,$F$35:$F$36,$F$41))</f>
        <v>-533.82179022363027</v>
      </c>
      <c r="SQM88" s="294">
        <f>(SQM$87*$B101+SUM($F$8:$F$10)-((SQM$87*$B101+SUM($F$8:$F$10))/$F$11*$F$40)-($F$27*SQM$87/$D$7)-SUM($F$14:$F$26,$F$28:$F$33,$F$35:$F$36,$F$41))</f>
        <v>-533.82179022363027</v>
      </c>
      <c r="SQN88" s="294">
        <f>(SQN$87*$B101+SUM($F$8:$F$10)-((SQN$87*$B101+SUM($F$8:$F$10))/$F$11*$F$40)-($F$27*SQN$87/$D$7)-SUM($F$14:$F$26,$F$28:$F$33,$F$35:$F$36,$F$41))</f>
        <v>-533.82179022363027</v>
      </c>
      <c r="SQO88" s="294">
        <f>(SQO$87*$B101+SUM($F$8:$F$10)-((SQO$87*$B101+SUM($F$8:$F$10))/$F$11*$F$40)-($F$27*SQO$87/$D$7)-SUM($F$14:$F$26,$F$28:$F$33,$F$35:$F$36,$F$41))</f>
        <v>-533.82179022363027</v>
      </c>
      <c r="SQP88" s="294">
        <f>(SQP$87*$B101+SUM($F$8:$F$10)-((SQP$87*$B101+SUM($F$8:$F$10))/$F$11*$F$40)-($F$27*SQP$87/$D$7)-SUM($F$14:$F$26,$F$28:$F$33,$F$35:$F$36,$F$41))</f>
        <v>-533.82179022363027</v>
      </c>
      <c r="SQQ88" s="294">
        <f>(SQQ$87*$B101+SUM($F$8:$F$10)-((SQQ$87*$B101+SUM($F$8:$F$10))/$F$11*$F$40)-($F$27*SQQ$87/$D$7)-SUM($F$14:$F$26,$F$28:$F$33,$F$35:$F$36,$F$41))</f>
        <v>-533.82179022363027</v>
      </c>
      <c r="SQR88" s="294">
        <f>(SQR$87*$B101+SUM($F$8:$F$10)-((SQR$87*$B101+SUM($F$8:$F$10))/$F$11*$F$40)-($F$27*SQR$87/$D$7)-SUM($F$14:$F$26,$F$28:$F$33,$F$35:$F$36,$F$41))</f>
        <v>-533.82179022363027</v>
      </c>
      <c r="SQS88" s="294">
        <f>(SQS$87*$B101+SUM($F$8:$F$10)-((SQS$87*$B101+SUM($F$8:$F$10))/$F$11*$F$40)-($F$27*SQS$87/$D$7)-SUM($F$14:$F$26,$F$28:$F$33,$F$35:$F$36,$F$41))</f>
        <v>-533.82179022363027</v>
      </c>
      <c r="SQT88" s="294">
        <f>(SQT$87*$B101+SUM($F$8:$F$10)-((SQT$87*$B101+SUM($F$8:$F$10))/$F$11*$F$40)-($F$27*SQT$87/$D$7)-SUM($F$14:$F$26,$F$28:$F$33,$F$35:$F$36,$F$41))</f>
        <v>-533.82179022363027</v>
      </c>
      <c r="SQU88" s="294">
        <f>(SQU$87*$B101+SUM($F$8:$F$10)-((SQU$87*$B101+SUM($F$8:$F$10))/$F$11*$F$40)-($F$27*SQU$87/$D$7)-SUM($F$14:$F$26,$F$28:$F$33,$F$35:$F$36,$F$41))</f>
        <v>-533.82179022363027</v>
      </c>
      <c r="SQV88" s="294">
        <f>(SQV$87*$B101+SUM($F$8:$F$10)-((SQV$87*$B101+SUM($F$8:$F$10))/$F$11*$F$40)-($F$27*SQV$87/$D$7)-SUM($F$14:$F$26,$F$28:$F$33,$F$35:$F$36,$F$41))</f>
        <v>-533.82179022363027</v>
      </c>
      <c r="SQW88" s="294">
        <f>(SQW$87*$B101+SUM($F$8:$F$10)-((SQW$87*$B101+SUM($F$8:$F$10))/$F$11*$F$40)-($F$27*SQW$87/$D$7)-SUM($F$14:$F$26,$F$28:$F$33,$F$35:$F$36,$F$41))</f>
        <v>-533.82179022363027</v>
      </c>
      <c r="SQX88" s="294">
        <f>(SQX$87*$B101+SUM($F$8:$F$10)-((SQX$87*$B101+SUM($F$8:$F$10))/$F$11*$F$40)-($F$27*SQX$87/$D$7)-SUM($F$14:$F$26,$F$28:$F$33,$F$35:$F$36,$F$41))</f>
        <v>-533.82179022363027</v>
      </c>
      <c r="SQY88" s="294">
        <f>(SQY$87*$B101+SUM($F$8:$F$10)-((SQY$87*$B101+SUM($F$8:$F$10))/$F$11*$F$40)-($F$27*SQY$87/$D$7)-SUM($F$14:$F$26,$F$28:$F$33,$F$35:$F$36,$F$41))</f>
        <v>-533.82179022363027</v>
      </c>
      <c r="SQZ88" s="294">
        <f>(SQZ$87*$B101+SUM($F$8:$F$10)-((SQZ$87*$B101+SUM($F$8:$F$10))/$F$11*$F$40)-($F$27*SQZ$87/$D$7)-SUM($F$14:$F$26,$F$28:$F$33,$F$35:$F$36,$F$41))</f>
        <v>-533.82179022363027</v>
      </c>
      <c r="SRA88" s="294">
        <f>(SRA$87*$B101+SUM($F$8:$F$10)-((SRA$87*$B101+SUM($F$8:$F$10))/$F$11*$F$40)-($F$27*SRA$87/$D$7)-SUM($F$14:$F$26,$F$28:$F$33,$F$35:$F$36,$F$41))</f>
        <v>-533.82179022363027</v>
      </c>
      <c r="SRB88" s="294">
        <f>(SRB$87*$B101+SUM($F$8:$F$10)-((SRB$87*$B101+SUM($F$8:$F$10))/$F$11*$F$40)-($F$27*SRB$87/$D$7)-SUM($F$14:$F$26,$F$28:$F$33,$F$35:$F$36,$F$41))</f>
        <v>-533.82179022363027</v>
      </c>
      <c r="SRC88" s="294">
        <f>(SRC$87*$B101+SUM($F$8:$F$10)-((SRC$87*$B101+SUM($F$8:$F$10))/$F$11*$F$40)-($F$27*SRC$87/$D$7)-SUM($F$14:$F$26,$F$28:$F$33,$F$35:$F$36,$F$41))</f>
        <v>-533.82179022363027</v>
      </c>
      <c r="SRD88" s="294">
        <f>(SRD$87*$B101+SUM($F$8:$F$10)-((SRD$87*$B101+SUM($F$8:$F$10))/$F$11*$F$40)-($F$27*SRD$87/$D$7)-SUM($F$14:$F$26,$F$28:$F$33,$F$35:$F$36,$F$41))</f>
        <v>-533.82179022363027</v>
      </c>
      <c r="SRE88" s="294">
        <f>(SRE$87*$B101+SUM($F$8:$F$10)-((SRE$87*$B101+SUM($F$8:$F$10))/$F$11*$F$40)-($F$27*SRE$87/$D$7)-SUM($F$14:$F$26,$F$28:$F$33,$F$35:$F$36,$F$41))</f>
        <v>-533.82179022363027</v>
      </c>
      <c r="SRF88" s="294">
        <f>(SRF$87*$B101+SUM($F$8:$F$10)-((SRF$87*$B101+SUM($F$8:$F$10))/$F$11*$F$40)-($F$27*SRF$87/$D$7)-SUM($F$14:$F$26,$F$28:$F$33,$F$35:$F$36,$F$41))</f>
        <v>-533.82179022363027</v>
      </c>
      <c r="SRG88" s="294">
        <f>(SRG$87*$B101+SUM($F$8:$F$10)-((SRG$87*$B101+SUM($F$8:$F$10))/$F$11*$F$40)-($F$27*SRG$87/$D$7)-SUM($F$14:$F$26,$F$28:$F$33,$F$35:$F$36,$F$41))</f>
        <v>-533.82179022363027</v>
      </c>
      <c r="SRH88" s="294">
        <f>(SRH$87*$B101+SUM($F$8:$F$10)-((SRH$87*$B101+SUM($F$8:$F$10))/$F$11*$F$40)-($F$27*SRH$87/$D$7)-SUM($F$14:$F$26,$F$28:$F$33,$F$35:$F$36,$F$41))</f>
        <v>-533.82179022363027</v>
      </c>
      <c r="SRI88" s="294">
        <f>(SRI$87*$B101+SUM($F$8:$F$10)-((SRI$87*$B101+SUM($F$8:$F$10))/$F$11*$F$40)-($F$27*SRI$87/$D$7)-SUM($F$14:$F$26,$F$28:$F$33,$F$35:$F$36,$F$41))</f>
        <v>-533.82179022363027</v>
      </c>
      <c r="SRJ88" s="294">
        <f>(SRJ$87*$B101+SUM($F$8:$F$10)-((SRJ$87*$B101+SUM($F$8:$F$10))/$F$11*$F$40)-($F$27*SRJ$87/$D$7)-SUM($F$14:$F$26,$F$28:$F$33,$F$35:$F$36,$F$41))</f>
        <v>-533.82179022363027</v>
      </c>
      <c r="SRK88" s="294">
        <f>(SRK$87*$B101+SUM($F$8:$F$10)-((SRK$87*$B101+SUM($F$8:$F$10))/$F$11*$F$40)-($F$27*SRK$87/$D$7)-SUM($F$14:$F$26,$F$28:$F$33,$F$35:$F$36,$F$41))</f>
        <v>-533.82179022363027</v>
      </c>
      <c r="SRL88" s="294">
        <f>(SRL$87*$B101+SUM($F$8:$F$10)-((SRL$87*$B101+SUM($F$8:$F$10))/$F$11*$F$40)-($F$27*SRL$87/$D$7)-SUM($F$14:$F$26,$F$28:$F$33,$F$35:$F$36,$F$41))</f>
        <v>-533.82179022363027</v>
      </c>
      <c r="SRM88" s="294">
        <f>(SRM$87*$B101+SUM($F$8:$F$10)-((SRM$87*$B101+SUM($F$8:$F$10))/$F$11*$F$40)-($F$27*SRM$87/$D$7)-SUM($F$14:$F$26,$F$28:$F$33,$F$35:$F$36,$F$41))</f>
        <v>-533.82179022363027</v>
      </c>
      <c r="SRN88" s="294">
        <f>(SRN$87*$B101+SUM($F$8:$F$10)-((SRN$87*$B101+SUM($F$8:$F$10))/$F$11*$F$40)-($F$27*SRN$87/$D$7)-SUM($F$14:$F$26,$F$28:$F$33,$F$35:$F$36,$F$41))</f>
        <v>-533.82179022363027</v>
      </c>
      <c r="SRO88" s="294">
        <f>(SRO$87*$B101+SUM($F$8:$F$10)-((SRO$87*$B101+SUM($F$8:$F$10))/$F$11*$F$40)-($F$27*SRO$87/$D$7)-SUM($F$14:$F$26,$F$28:$F$33,$F$35:$F$36,$F$41))</f>
        <v>-533.82179022363027</v>
      </c>
      <c r="SRP88" s="294">
        <f>(SRP$87*$B101+SUM($F$8:$F$10)-((SRP$87*$B101+SUM($F$8:$F$10))/$F$11*$F$40)-($F$27*SRP$87/$D$7)-SUM($F$14:$F$26,$F$28:$F$33,$F$35:$F$36,$F$41))</f>
        <v>-533.82179022363027</v>
      </c>
      <c r="SRQ88" s="294">
        <f>(SRQ$87*$B101+SUM($F$8:$F$10)-((SRQ$87*$B101+SUM($F$8:$F$10))/$F$11*$F$40)-($F$27*SRQ$87/$D$7)-SUM($F$14:$F$26,$F$28:$F$33,$F$35:$F$36,$F$41))</f>
        <v>-533.82179022363027</v>
      </c>
      <c r="SRR88" s="294">
        <f>(SRR$87*$B101+SUM($F$8:$F$10)-((SRR$87*$B101+SUM($F$8:$F$10))/$F$11*$F$40)-($F$27*SRR$87/$D$7)-SUM($F$14:$F$26,$F$28:$F$33,$F$35:$F$36,$F$41))</f>
        <v>-533.82179022363027</v>
      </c>
      <c r="SRS88" s="294">
        <f>(SRS$87*$B101+SUM($F$8:$F$10)-((SRS$87*$B101+SUM($F$8:$F$10))/$F$11*$F$40)-($F$27*SRS$87/$D$7)-SUM($F$14:$F$26,$F$28:$F$33,$F$35:$F$36,$F$41))</f>
        <v>-533.82179022363027</v>
      </c>
      <c r="SRT88" s="294">
        <f>(SRT$87*$B101+SUM($F$8:$F$10)-((SRT$87*$B101+SUM($F$8:$F$10))/$F$11*$F$40)-($F$27*SRT$87/$D$7)-SUM($F$14:$F$26,$F$28:$F$33,$F$35:$F$36,$F$41))</f>
        <v>-533.82179022363027</v>
      </c>
      <c r="SRU88" s="294">
        <f>(SRU$87*$B101+SUM($F$8:$F$10)-((SRU$87*$B101+SUM($F$8:$F$10))/$F$11*$F$40)-($F$27*SRU$87/$D$7)-SUM($F$14:$F$26,$F$28:$F$33,$F$35:$F$36,$F$41))</f>
        <v>-533.82179022363027</v>
      </c>
      <c r="SRV88" s="294">
        <f>(SRV$87*$B101+SUM($F$8:$F$10)-((SRV$87*$B101+SUM($F$8:$F$10))/$F$11*$F$40)-($F$27*SRV$87/$D$7)-SUM($F$14:$F$26,$F$28:$F$33,$F$35:$F$36,$F$41))</f>
        <v>-533.82179022363027</v>
      </c>
      <c r="SRW88" s="294">
        <f>(SRW$87*$B101+SUM($F$8:$F$10)-((SRW$87*$B101+SUM($F$8:$F$10))/$F$11*$F$40)-($F$27*SRW$87/$D$7)-SUM($F$14:$F$26,$F$28:$F$33,$F$35:$F$36,$F$41))</f>
        <v>-533.82179022363027</v>
      </c>
      <c r="SRX88" s="294">
        <f>(SRX$87*$B101+SUM($F$8:$F$10)-((SRX$87*$B101+SUM($F$8:$F$10))/$F$11*$F$40)-($F$27*SRX$87/$D$7)-SUM($F$14:$F$26,$F$28:$F$33,$F$35:$F$36,$F$41))</f>
        <v>-533.82179022363027</v>
      </c>
      <c r="SRY88" s="294">
        <f>(SRY$87*$B101+SUM($F$8:$F$10)-((SRY$87*$B101+SUM($F$8:$F$10))/$F$11*$F$40)-($F$27*SRY$87/$D$7)-SUM($F$14:$F$26,$F$28:$F$33,$F$35:$F$36,$F$41))</f>
        <v>-533.82179022363027</v>
      </c>
      <c r="SRZ88" s="294">
        <f>(SRZ$87*$B101+SUM($F$8:$F$10)-((SRZ$87*$B101+SUM($F$8:$F$10))/$F$11*$F$40)-($F$27*SRZ$87/$D$7)-SUM($F$14:$F$26,$F$28:$F$33,$F$35:$F$36,$F$41))</f>
        <v>-533.82179022363027</v>
      </c>
      <c r="SSA88" s="294">
        <f>(SSA$87*$B101+SUM($F$8:$F$10)-((SSA$87*$B101+SUM($F$8:$F$10))/$F$11*$F$40)-($F$27*SSA$87/$D$7)-SUM($F$14:$F$26,$F$28:$F$33,$F$35:$F$36,$F$41))</f>
        <v>-533.82179022363027</v>
      </c>
      <c r="SSB88" s="294">
        <f>(SSB$87*$B101+SUM($F$8:$F$10)-((SSB$87*$B101+SUM($F$8:$F$10))/$F$11*$F$40)-($F$27*SSB$87/$D$7)-SUM($F$14:$F$26,$F$28:$F$33,$F$35:$F$36,$F$41))</f>
        <v>-533.82179022363027</v>
      </c>
      <c r="SSC88" s="294">
        <f>(SSC$87*$B101+SUM($F$8:$F$10)-((SSC$87*$B101+SUM($F$8:$F$10))/$F$11*$F$40)-($F$27*SSC$87/$D$7)-SUM($F$14:$F$26,$F$28:$F$33,$F$35:$F$36,$F$41))</f>
        <v>-533.82179022363027</v>
      </c>
      <c r="SSD88" s="294">
        <f>(SSD$87*$B101+SUM($F$8:$F$10)-((SSD$87*$B101+SUM($F$8:$F$10))/$F$11*$F$40)-($F$27*SSD$87/$D$7)-SUM($F$14:$F$26,$F$28:$F$33,$F$35:$F$36,$F$41))</f>
        <v>-533.82179022363027</v>
      </c>
      <c r="SSE88" s="294">
        <f>(SSE$87*$B101+SUM($F$8:$F$10)-((SSE$87*$B101+SUM($F$8:$F$10))/$F$11*$F$40)-($F$27*SSE$87/$D$7)-SUM($F$14:$F$26,$F$28:$F$33,$F$35:$F$36,$F$41))</f>
        <v>-533.82179022363027</v>
      </c>
      <c r="SSF88" s="294">
        <f>(SSF$87*$B101+SUM($F$8:$F$10)-((SSF$87*$B101+SUM($F$8:$F$10))/$F$11*$F$40)-($F$27*SSF$87/$D$7)-SUM($F$14:$F$26,$F$28:$F$33,$F$35:$F$36,$F$41))</f>
        <v>-533.82179022363027</v>
      </c>
      <c r="SSG88" s="294">
        <f>(SSG$87*$B101+SUM($F$8:$F$10)-((SSG$87*$B101+SUM($F$8:$F$10))/$F$11*$F$40)-($F$27*SSG$87/$D$7)-SUM($F$14:$F$26,$F$28:$F$33,$F$35:$F$36,$F$41))</f>
        <v>-533.82179022363027</v>
      </c>
      <c r="SSH88" s="294">
        <f>(SSH$87*$B101+SUM($F$8:$F$10)-((SSH$87*$B101+SUM($F$8:$F$10))/$F$11*$F$40)-($F$27*SSH$87/$D$7)-SUM($F$14:$F$26,$F$28:$F$33,$F$35:$F$36,$F$41))</f>
        <v>-533.82179022363027</v>
      </c>
      <c r="SSI88" s="294">
        <f>(SSI$87*$B101+SUM($F$8:$F$10)-((SSI$87*$B101+SUM($F$8:$F$10))/$F$11*$F$40)-($F$27*SSI$87/$D$7)-SUM($F$14:$F$26,$F$28:$F$33,$F$35:$F$36,$F$41))</f>
        <v>-533.82179022363027</v>
      </c>
      <c r="SSJ88" s="294">
        <f>(SSJ$87*$B101+SUM($F$8:$F$10)-((SSJ$87*$B101+SUM($F$8:$F$10))/$F$11*$F$40)-($F$27*SSJ$87/$D$7)-SUM($F$14:$F$26,$F$28:$F$33,$F$35:$F$36,$F$41))</f>
        <v>-533.82179022363027</v>
      </c>
      <c r="SSK88" s="294">
        <f>(SSK$87*$B101+SUM($F$8:$F$10)-((SSK$87*$B101+SUM($F$8:$F$10))/$F$11*$F$40)-($F$27*SSK$87/$D$7)-SUM($F$14:$F$26,$F$28:$F$33,$F$35:$F$36,$F$41))</f>
        <v>-533.82179022363027</v>
      </c>
      <c r="SSL88" s="294">
        <f>(SSL$87*$B101+SUM($F$8:$F$10)-((SSL$87*$B101+SUM($F$8:$F$10))/$F$11*$F$40)-($F$27*SSL$87/$D$7)-SUM($F$14:$F$26,$F$28:$F$33,$F$35:$F$36,$F$41))</f>
        <v>-533.82179022363027</v>
      </c>
      <c r="SSM88" s="294">
        <f>(SSM$87*$B101+SUM($F$8:$F$10)-((SSM$87*$B101+SUM($F$8:$F$10))/$F$11*$F$40)-($F$27*SSM$87/$D$7)-SUM($F$14:$F$26,$F$28:$F$33,$F$35:$F$36,$F$41))</f>
        <v>-533.82179022363027</v>
      </c>
      <c r="SSN88" s="294">
        <f>(SSN$87*$B101+SUM($F$8:$F$10)-((SSN$87*$B101+SUM($F$8:$F$10))/$F$11*$F$40)-($F$27*SSN$87/$D$7)-SUM($F$14:$F$26,$F$28:$F$33,$F$35:$F$36,$F$41))</f>
        <v>-533.82179022363027</v>
      </c>
      <c r="SSO88" s="294">
        <f>(SSO$87*$B101+SUM($F$8:$F$10)-((SSO$87*$B101+SUM($F$8:$F$10))/$F$11*$F$40)-($F$27*SSO$87/$D$7)-SUM($F$14:$F$26,$F$28:$F$33,$F$35:$F$36,$F$41))</f>
        <v>-533.82179022363027</v>
      </c>
      <c r="SSP88" s="294">
        <f>(SSP$87*$B101+SUM($F$8:$F$10)-((SSP$87*$B101+SUM($F$8:$F$10))/$F$11*$F$40)-($F$27*SSP$87/$D$7)-SUM($F$14:$F$26,$F$28:$F$33,$F$35:$F$36,$F$41))</f>
        <v>-533.82179022363027</v>
      </c>
      <c r="SSQ88" s="294">
        <f>(SSQ$87*$B101+SUM($F$8:$F$10)-((SSQ$87*$B101+SUM($F$8:$F$10))/$F$11*$F$40)-($F$27*SSQ$87/$D$7)-SUM($F$14:$F$26,$F$28:$F$33,$F$35:$F$36,$F$41))</f>
        <v>-533.82179022363027</v>
      </c>
      <c r="SSR88" s="294">
        <f>(SSR$87*$B101+SUM($F$8:$F$10)-((SSR$87*$B101+SUM($F$8:$F$10))/$F$11*$F$40)-($F$27*SSR$87/$D$7)-SUM($F$14:$F$26,$F$28:$F$33,$F$35:$F$36,$F$41))</f>
        <v>-533.82179022363027</v>
      </c>
      <c r="SSS88" s="294">
        <f>(SSS$87*$B101+SUM($F$8:$F$10)-((SSS$87*$B101+SUM($F$8:$F$10))/$F$11*$F$40)-($F$27*SSS$87/$D$7)-SUM($F$14:$F$26,$F$28:$F$33,$F$35:$F$36,$F$41))</f>
        <v>-533.82179022363027</v>
      </c>
      <c r="SST88" s="294">
        <f>(SST$87*$B101+SUM($F$8:$F$10)-((SST$87*$B101+SUM($F$8:$F$10))/$F$11*$F$40)-($F$27*SST$87/$D$7)-SUM($F$14:$F$26,$F$28:$F$33,$F$35:$F$36,$F$41))</f>
        <v>-533.82179022363027</v>
      </c>
      <c r="SSU88" s="294">
        <f>(SSU$87*$B101+SUM($F$8:$F$10)-((SSU$87*$B101+SUM($F$8:$F$10))/$F$11*$F$40)-($F$27*SSU$87/$D$7)-SUM($F$14:$F$26,$F$28:$F$33,$F$35:$F$36,$F$41))</f>
        <v>-533.82179022363027</v>
      </c>
      <c r="SSV88" s="294">
        <f>(SSV$87*$B101+SUM($F$8:$F$10)-((SSV$87*$B101+SUM($F$8:$F$10))/$F$11*$F$40)-($F$27*SSV$87/$D$7)-SUM($F$14:$F$26,$F$28:$F$33,$F$35:$F$36,$F$41))</f>
        <v>-533.82179022363027</v>
      </c>
      <c r="SSW88" s="294">
        <f>(SSW$87*$B101+SUM($F$8:$F$10)-((SSW$87*$B101+SUM($F$8:$F$10))/$F$11*$F$40)-($F$27*SSW$87/$D$7)-SUM($F$14:$F$26,$F$28:$F$33,$F$35:$F$36,$F$41))</f>
        <v>-533.82179022363027</v>
      </c>
      <c r="SSX88" s="294">
        <f>(SSX$87*$B101+SUM($F$8:$F$10)-((SSX$87*$B101+SUM($F$8:$F$10))/$F$11*$F$40)-($F$27*SSX$87/$D$7)-SUM($F$14:$F$26,$F$28:$F$33,$F$35:$F$36,$F$41))</f>
        <v>-533.82179022363027</v>
      </c>
      <c r="SSY88" s="294">
        <f>(SSY$87*$B101+SUM($F$8:$F$10)-((SSY$87*$B101+SUM($F$8:$F$10))/$F$11*$F$40)-($F$27*SSY$87/$D$7)-SUM($F$14:$F$26,$F$28:$F$33,$F$35:$F$36,$F$41))</f>
        <v>-533.82179022363027</v>
      </c>
      <c r="SSZ88" s="294">
        <f>(SSZ$87*$B101+SUM($F$8:$F$10)-((SSZ$87*$B101+SUM($F$8:$F$10))/$F$11*$F$40)-($F$27*SSZ$87/$D$7)-SUM($F$14:$F$26,$F$28:$F$33,$F$35:$F$36,$F$41))</f>
        <v>-533.82179022363027</v>
      </c>
      <c r="STA88" s="294">
        <f>(STA$87*$B101+SUM($F$8:$F$10)-((STA$87*$B101+SUM($F$8:$F$10))/$F$11*$F$40)-($F$27*STA$87/$D$7)-SUM($F$14:$F$26,$F$28:$F$33,$F$35:$F$36,$F$41))</f>
        <v>-533.82179022363027</v>
      </c>
      <c r="STB88" s="294">
        <f>(STB$87*$B101+SUM($F$8:$F$10)-((STB$87*$B101+SUM($F$8:$F$10))/$F$11*$F$40)-($F$27*STB$87/$D$7)-SUM($F$14:$F$26,$F$28:$F$33,$F$35:$F$36,$F$41))</f>
        <v>-533.82179022363027</v>
      </c>
      <c r="STC88" s="294">
        <f>(STC$87*$B101+SUM($F$8:$F$10)-((STC$87*$B101+SUM($F$8:$F$10))/$F$11*$F$40)-($F$27*STC$87/$D$7)-SUM($F$14:$F$26,$F$28:$F$33,$F$35:$F$36,$F$41))</f>
        <v>-533.82179022363027</v>
      </c>
      <c r="STD88" s="294">
        <f>(STD$87*$B101+SUM($F$8:$F$10)-((STD$87*$B101+SUM($F$8:$F$10))/$F$11*$F$40)-($F$27*STD$87/$D$7)-SUM($F$14:$F$26,$F$28:$F$33,$F$35:$F$36,$F$41))</f>
        <v>-533.82179022363027</v>
      </c>
      <c r="STE88" s="294">
        <f>(STE$87*$B101+SUM($F$8:$F$10)-((STE$87*$B101+SUM($F$8:$F$10))/$F$11*$F$40)-($F$27*STE$87/$D$7)-SUM($F$14:$F$26,$F$28:$F$33,$F$35:$F$36,$F$41))</f>
        <v>-533.82179022363027</v>
      </c>
      <c r="STF88" s="294">
        <f>(STF$87*$B101+SUM($F$8:$F$10)-((STF$87*$B101+SUM($F$8:$F$10))/$F$11*$F$40)-($F$27*STF$87/$D$7)-SUM($F$14:$F$26,$F$28:$F$33,$F$35:$F$36,$F$41))</f>
        <v>-533.82179022363027</v>
      </c>
      <c r="STG88" s="294">
        <f>(STG$87*$B101+SUM($F$8:$F$10)-((STG$87*$B101+SUM($F$8:$F$10))/$F$11*$F$40)-($F$27*STG$87/$D$7)-SUM($F$14:$F$26,$F$28:$F$33,$F$35:$F$36,$F$41))</f>
        <v>-533.82179022363027</v>
      </c>
      <c r="STH88" s="294">
        <f>(STH$87*$B101+SUM($F$8:$F$10)-((STH$87*$B101+SUM($F$8:$F$10))/$F$11*$F$40)-($F$27*STH$87/$D$7)-SUM($F$14:$F$26,$F$28:$F$33,$F$35:$F$36,$F$41))</f>
        <v>-533.82179022363027</v>
      </c>
      <c r="STI88" s="294">
        <f>(STI$87*$B101+SUM($F$8:$F$10)-((STI$87*$B101+SUM($F$8:$F$10))/$F$11*$F$40)-($F$27*STI$87/$D$7)-SUM($F$14:$F$26,$F$28:$F$33,$F$35:$F$36,$F$41))</f>
        <v>-533.82179022363027</v>
      </c>
      <c r="STJ88" s="294">
        <f>(STJ$87*$B101+SUM($F$8:$F$10)-((STJ$87*$B101+SUM($F$8:$F$10))/$F$11*$F$40)-($F$27*STJ$87/$D$7)-SUM($F$14:$F$26,$F$28:$F$33,$F$35:$F$36,$F$41))</f>
        <v>-533.82179022363027</v>
      </c>
      <c r="STK88" s="294">
        <f>(STK$87*$B101+SUM($F$8:$F$10)-((STK$87*$B101+SUM($F$8:$F$10))/$F$11*$F$40)-($F$27*STK$87/$D$7)-SUM($F$14:$F$26,$F$28:$F$33,$F$35:$F$36,$F$41))</f>
        <v>-533.82179022363027</v>
      </c>
      <c r="STL88" s="294">
        <f>(STL$87*$B101+SUM($F$8:$F$10)-((STL$87*$B101+SUM($F$8:$F$10))/$F$11*$F$40)-($F$27*STL$87/$D$7)-SUM($F$14:$F$26,$F$28:$F$33,$F$35:$F$36,$F$41))</f>
        <v>-533.82179022363027</v>
      </c>
      <c r="STM88" s="294">
        <f>(STM$87*$B101+SUM($F$8:$F$10)-((STM$87*$B101+SUM($F$8:$F$10))/$F$11*$F$40)-($F$27*STM$87/$D$7)-SUM($F$14:$F$26,$F$28:$F$33,$F$35:$F$36,$F$41))</f>
        <v>-533.82179022363027</v>
      </c>
      <c r="STN88" s="294">
        <f>(STN$87*$B101+SUM($F$8:$F$10)-((STN$87*$B101+SUM($F$8:$F$10))/$F$11*$F$40)-($F$27*STN$87/$D$7)-SUM($F$14:$F$26,$F$28:$F$33,$F$35:$F$36,$F$41))</f>
        <v>-533.82179022363027</v>
      </c>
      <c r="STO88" s="294">
        <f>(STO$87*$B101+SUM($F$8:$F$10)-((STO$87*$B101+SUM($F$8:$F$10))/$F$11*$F$40)-($F$27*STO$87/$D$7)-SUM($F$14:$F$26,$F$28:$F$33,$F$35:$F$36,$F$41))</f>
        <v>-533.82179022363027</v>
      </c>
      <c r="STP88" s="294">
        <f>(STP$87*$B101+SUM($F$8:$F$10)-((STP$87*$B101+SUM($F$8:$F$10))/$F$11*$F$40)-($F$27*STP$87/$D$7)-SUM($F$14:$F$26,$F$28:$F$33,$F$35:$F$36,$F$41))</f>
        <v>-533.82179022363027</v>
      </c>
      <c r="STQ88" s="294">
        <f>(STQ$87*$B101+SUM($F$8:$F$10)-((STQ$87*$B101+SUM($F$8:$F$10))/$F$11*$F$40)-($F$27*STQ$87/$D$7)-SUM($F$14:$F$26,$F$28:$F$33,$F$35:$F$36,$F$41))</f>
        <v>-533.82179022363027</v>
      </c>
      <c r="STR88" s="294">
        <f>(STR$87*$B101+SUM($F$8:$F$10)-((STR$87*$B101+SUM($F$8:$F$10))/$F$11*$F$40)-($F$27*STR$87/$D$7)-SUM($F$14:$F$26,$F$28:$F$33,$F$35:$F$36,$F$41))</f>
        <v>-533.82179022363027</v>
      </c>
      <c r="STS88" s="294">
        <f>(STS$87*$B101+SUM($F$8:$F$10)-((STS$87*$B101+SUM($F$8:$F$10))/$F$11*$F$40)-($F$27*STS$87/$D$7)-SUM($F$14:$F$26,$F$28:$F$33,$F$35:$F$36,$F$41))</f>
        <v>-533.82179022363027</v>
      </c>
      <c r="STT88" s="294">
        <f>(STT$87*$B101+SUM($F$8:$F$10)-((STT$87*$B101+SUM($F$8:$F$10))/$F$11*$F$40)-($F$27*STT$87/$D$7)-SUM($F$14:$F$26,$F$28:$F$33,$F$35:$F$36,$F$41))</f>
        <v>-533.82179022363027</v>
      </c>
      <c r="STU88" s="294">
        <f>(STU$87*$B101+SUM($F$8:$F$10)-((STU$87*$B101+SUM($F$8:$F$10))/$F$11*$F$40)-($F$27*STU$87/$D$7)-SUM($F$14:$F$26,$F$28:$F$33,$F$35:$F$36,$F$41))</f>
        <v>-533.82179022363027</v>
      </c>
      <c r="STV88" s="294">
        <f>(STV$87*$B101+SUM($F$8:$F$10)-((STV$87*$B101+SUM($F$8:$F$10))/$F$11*$F$40)-($F$27*STV$87/$D$7)-SUM($F$14:$F$26,$F$28:$F$33,$F$35:$F$36,$F$41))</f>
        <v>-533.82179022363027</v>
      </c>
      <c r="STW88" s="294">
        <f>(STW$87*$B101+SUM($F$8:$F$10)-((STW$87*$B101+SUM($F$8:$F$10))/$F$11*$F$40)-($F$27*STW$87/$D$7)-SUM($F$14:$F$26,$F$28:$F$33,$F$35:$F$36,$F$41))</f>
        <v>-533.82179022363027</v>
      </c>
      <c r="STX88" s="294">
        <f>(STX$87*$B101+SUM($F$8:$F$10)-((STX$87*$B101+SUM($F$8:$F$10))/$F$11*$F$40)-($F$27*STX$87/$D$7)-SUM($F$14:$F$26,$F$28:$F$33,$F$35:$F$36,$F$41))</f>
        <v>-533.82179022363027</v>
      </c>
      <c r="STY88" s="294">
        <f>(STY$87*$B101+SUM($F$8:$F$10)-((STY$87*$B101+SUM($F$8:$F$10))/$F$11*$F$40)-($F$27*STY$87/$D$7)-SUM($F$14:$F$26,$F$28:$F$33,$F$35:$F$36,$F$41))</f>
        <v>-533.82179022363027</v>
      </c>
      <c r="STZ88" s="294">
        <f>(STZ$87*$B101+SUM($F$8:$F$10)-((STZ$87*$B101+SUM($F$8:$F$10))/$F$11*$F$40)-($F$27*STZ$87/$D$7)-SUM($F$14:$F$26,$F$28:$F$33,$F$35:$F$36,$F$41))</f>
        <v>-533.82179022363027</v>
      </c>
      <c r="SUA88" s="294">
        <f>(SUA$87*$B101+SUM($F$8:$F$10)-((SUA$87*$B101+SUM($F$8:$F$10))/$F$11*$F$40)-($F$27*SUA$87/$D$7)-SUM($F$14:$F$26,$F$28:$F$33,$F$35:$F$36,$F$41))</f>
        <v>-533.82179022363027</v>
      </c>
      <c r="SUB88" s="294">
        <f>(SUB$87*$B101+SUM($F$8:$F$10)-((SUB$87*$B101+SUM($F$8:$F$10))/$F$11*$F$40)-($F$27*SUB$87/$D$7)-SUM($F$14:$F$26,$F$28:$F$33,$F$35:$F$36,$F$41))</f>
        <v>-533.82179022363027</v>
      </c>
      <c r="SUC88" s="294">
        <f>(SUC$87*$B101+SUM($F$8:$F$10)-((SUC$87*$B101+SUM($F$8:$F$10))/$F$11*$F$40)-($F$27*SUC$87/$D$7)-SUM($F$14:$F$26,$F$28:$F$33,$F$35:$F$36,$F$41))</f>
        <v>-533.82179022363027</v>
      </c>
      <c r="SUD88" s="294">
        <f>(SUD$87*$B101+SUM($F$8:$F$10)-((SUD$87*$B101+SUM($F$8:$F$10))/$F$11*$F$40)-($F$27*SUD$87/$D$7)-SUM($F$14:$F$26,$F$28:$F$33,$F$35:$F$36,$F$41))</f>
        <v>-533.82179022363027</v>
      </c>
      <c r="SUE88" s="294">
        <f>(SUE$87*$B101+SUM($F$8:$F$10)-((SUE$87*$B101+SUM($F$8:$F$10))/$F$11*$F$40)-($F$27*SUE$87/$D$7)-SUM($F$14:$F$26,$F$28:$F$33,$F$35:$F$36,$F$41))</f>
        <v>-533.82179022363027</v>
      </c>
      <c r="SUF88" s="294">
        <f>(SUF$87*$B101+SUM($F$8:$F$10)-((SUF$87*$B101+SUM($F$8:$F$10))/$F$11*$F$40)-($F$27*SUF$87/$D$7)-SUM($F$14:$F$26,$F$28:$F$33,$F$35:$F$36,$F$41))</f>
        <v>-533.82179022363027</v>
      </c>
      <c r="SUG88" s="294">
        <f>(SUG$87*$B101+SUM($F$8:$F$10)-((SUG$87*$B101+SUM($F$8:$F$10))/$F$11*$F$40)-($F$27*SUG$87/$D$7)-SUM($F$14:$F$26,$F$28:$F$33,$F$35:$F$36,$F$41))</f>
        <v>-533.82179022363027</v>
      </c>
      <c r="SUH88" s="294">
        <f>(SUH$87*$B101+SUM($F$8:$F$10)-((SUH$87*$B101+SUM($F$8:$F$10))/$F$11*$F$40)-($F$27*SUH$87/$D$7)-SUM($F$14:$F$26,$F$28:$F$33,$F$35:$F$36,$F$41))</f>
        <v>-533.82179022363027</v>
      </c>
      <c r="SUI88" s="294">
        <f>(SUI$87*$B101+SUM($F$8:$F$10)-((SUI$87*$B101+SUM($F$8:$F$10))/$F$11*$F$40)-($F$27*SUI$87/$D$7)-SUM($F$14:$F$26,$F$28:$F$33,$F$35:$F$36,$F$41))</f>
        <v>-533.82179022363027</v>
      </c>
      <c r="SUJ88" s="294">
        <f>(SUJ$87*$B101+SUM($F$8:$F$10)-((SUJ$87*$B101+SUM($F$8:$F$10))/$F$11*$F$40)-($F$27*SUJ$87/$D$7)-SUM($F$14:$F$26,$F$28:$F$33,$F$35:$F$36,$F$41))</f>
        <v>-533.82179022363027</v>
      </c>
      <c r="SUK88" s="294">
        <f>(SUK$87*$B101+SUM($F$8:$F$10)-((SUK$87*$B101+SUM($F$8:$F$10))/$F$11*$F$40)-($F$27*SUK$87/$D$7)-SUM($F$14:$F$26,$F$28:$F$33,$F$35:$F$36,$F$41))</f>
        <v>-533.82179022363027</v>
      </c>
      <c r="SUL88" s="294">
        <f>(SUL$87*$B101+SUM($F$8:$F$10)-((SUL$87*$B101+SUM($F$8:$F$10))/$F$11*$F$40)-($F$27*SUL$87/$D$7)-SUM($F$14:$F$26,$F$28:$F$33,$F$35:$F$36,$F$41))</f>
        <v>-533.82179022363027</v>
      </c>
      <c r="SUM88" s="294">
        <f>(SUM$87*$B101+SUM($F$8:$F$10)-((SUM$87*$B101+SUM($F$8:$F$10))/$F$11*$F$40)-($F$27*SUM$87/$D$7)-SUM($F$14:$F$26,$F$28:$F$33,$F$35:$F$36,$F$41))</f>
        <v>-533.82179022363027</v>
      </c>
      <c r="SUN88" s="294">
        <f>(SUN$87*$B101+SUM($F$8:$F$10)-((SUN$87*$B101+SUM($F$8:$F$10))/$F$11*$F$40)-($F$27*SUN$87/$D$7)-SUM($F$14:$F$26,$F$28:$F$33,$F$35:$F$36,$F$41))</f>
        <v>-533.82179022363027</v>
      </c>
      <c r="SUO88" s="294">
        <f>(SUO$87*$B101+SUM($F$8:$F$10)-((SUO$87*$B101+SUM($F$8:$F$10))/$F$11*$F$40)-($F$27*SUO$87/$D$7)-SUM($F$14:$F$26,$F$28:$F$33,$F$35:$F$36,$F$41))</f>
        <v>-533.82179022363027</v>
      </c>
      <c r="SUP88" s="294">
        <f>(SUP$87*$B101+SUM($F$8:$F$10)-((SUP$87*$B101+SUM($F$8:$F$10))/$F$11*$F$40)-($F$27*SUP$87/$D$7)-SUM($F$14:$F$26,$F$28:$F$33,$F$35:$F$36,$F$41))</f>
        <v>-533.82179022363027</v>
      </c>
      <c r="SUQ88" s="294">
        <f>(SUQ$87*$B101+SUM($F$8:$F$10)-((SUQ$87*$B101+SUM($F$8:$F$10))/$F$11*$F$40)-($F$27*SUQ$87/$D$7)-SUM($F$14:$F$26,$F$28:$F$33,$F$35:$F$36,$F$41))</f>
        <v>-533.82179022363027</v>
      </c>
      <c r="SUR88" s="294">
        <f>(SUR$87*$B101+SUM($F$8:$F$10)-((SUR$87*$B101+SUM($F$8:$F$10))/$F$11*$F$40)-($F$27*SUR$87/$D$7)-SUM($F$14:$F$26,$F$28:$F$33,$F$35:$F$36,$F$41))</f>
        <v>-533.82179022363027</v>
      </c>
      <c r="SUS88" s="294">
        <f>(SUS$87*$B101+SUM($F$8:$F$10)-((SUS$87*$B101+SUM($F$8:$F$10))/$F$11*$F$40)-($F$27*SUS$87/$D$7)-SUM($F$14:$F$26,$F$28:$F$33,$F$35:$F$36,$F$41))</f>
        <v>-533.82179022363027</v>
      </c>
      <c r="SUT88" s="294">
        <f>(SUT$87*$B101+SUM($F$8:$F$10)-((SUT$87*$B101+SUM($F$8:$F$10))/$F$11*$F$40)-($F$27*SUT$87/$D$7)-SUM($F$14:$F$26,$F$28:$F$33,$F$35:$F$36,$F$41))</f>
        <v>-533.82179022363027</v>
      </c>
      <c r="SUU88" s="294">
        <f>(SUU$87*$B101+SUM($F$8:$F$10)-((SUU$87*$B101+SUM($F$8:$F$10))/$F$11*$F$40)-($F$27*SUU$87/$D$7)-SUM($F$14:$F$26,$F$28:$F$33,$F$35:$F$36,$F$41))</f>
        <v>-533.82179022363027</v>
      </c>
      <c r="SUV88" s="294">
        <f>(SUV$87*$B101+SUM($F$8:$F$10)-((SUV$87*$B101+SUM($F$8:$F$10))/$F$11*$F$40)-($F$27*SUV$87/$D$7)-SUM($F$14:$F$26,$F$28:$F$33,$F$35:$F$36,$F$41))</f>
        <v>-533.82179022363027</v>
      </c>
      <c r="SUW88" s="294">
        <f>(SUW$87*$B101+SUM($F$8:$F$10)-((SUW$87*$B101+SUM($F$8:$F$10))/$F$11*$F$40)-($F$27*SUW$87/$D$7)-SUM($F$14:$F$26,$F$28:$F$33,$F$35:$F$36,$F$41))</f>
        <v>-533.82179022363027</v>
      </c>
      <c r="SUX88" s="294">
        <f>(SUX$87*$B101+SUM($F$8:$F$10)-((SUX$87*$B101+SUM($F$8:$F$10))/$F$11*$F$40)-($F$27*SUX$87/$D$7)-SUM($F$14:$F$26,$F$28:$F$33,$F$35:$F$36,$F$41))</f>
        <v>-533.82179022363027</v>
      </c>
      <c r="SUY88" s="294">
        <f>(SUY$87*$B101+SUM($F$8:$F$10)-((SUY$87*$B101+SUM($F$8:$F$10))/$F$11*$F$40)-($F$27*SUY$87/$D$7)-SUM($F$14:$F$26,$F$28:$F$33,$F$35:$F$36,$F$41))</f>
        <v>-533.82179022363027</v>
      </c>
      <c r="SUZ88" s="294">
        <f>(SUZ$87*$B101+SUM($F$8:$F$10)-((SUZ$87*$B101+SUM($F$8:$F$10))/$F$11*$F$40)-($F$27*SUZ$87/$D$7)-SUM($F$14:$F$26,$F$28:$F$33,$F$35:$F$36,$F$41))</f>
        <v>-533.82179022363027</v>
      </c>
      <c r="SVA88" s="294">
        <f>(SVA$87*$B101+SUM($F$8:$F$10)-((SVA$87*$B101+SUM($F$8:$F$10))/$F$11*$F$40)-($F$27*SVA$87/$D$7)-SUM($F$14:$F$26,$F$28:$F$33,$F$35:$F$36,$F$41))</f>
        <v>-533.82179022363027</v>
      </c>
      <c r="SVB88" s="294">
        <f>(SVB$87*$B101+SUM($F$8:$F$10)-((SVB$87*$B101+SUM($F$8:$F$10))/$F$11*$F$40)-($F$27*SVB$87/$D$7)-SUM($F$14:$F$26,$F$28:$F$33,$F$35:$F$36,$F$41))</f>
        <v>-533.82179022363027</v>
      </c>
      <c r="SVC88" s="294">
        <f>(SVC$87*$B101+SUM($F$8:$F$10)-((SVC$87*$B101+SUM($F$8:$F$10))/$F$11*$F$40)-($F$27*SVC$87/$D$7)-SUM($F$14:$F$26,$F$28:$F$33,$F$35:$F$36,$F$41))</f>
        <v>-533.82179022363027</v>
      </c>
      <c r="SVD88" s="294">
        <f>(SVD$87*$B101+SUM($F$8:$F$10)-((SVD$87*$B101+SUM($F$8:$F$10))/$F$11*$F$40)-($F$27*SVD$87/$D$7)-SUM($F$14:$F$26,$F$28:$F$33,$F$35:$F$36,$F$41))</f>
        <v>-533.82179022363027</v>
      </c>
      <c r="SVE88" s="294">
        <f>(SVE$87*$B101+SUM($F$8:$F$10)-((SVE$87*$B101+SUM($F$8:$F$10))/$F$11*$F$40)-($F$27*SVE$87/$D$7)-SUM($F$14:$F$26,$F$28:$F$33,$F$35:$F$36,$F$41))</f>
        <v>-533.82179022363027</v>
      </c>
      <c r="SVF88" s="294">
        <f>(SVF$87*$B101+SUM($F$8:$F$10)-((SVF$87*$B101+SUM($F$8:$F$10))/$F$11*$F$40)-($F$27*SVF$87/$D$7)-SUM($F$14:$F$26,$F$28:$F$33,$F$35:$F$36,$F$41))</f>
        <v>-533.82179022363027</v>
      </c>
      <c r="SVG88" s="294">
        <f>(SVG$87*$B101+SUM($F$8:$F$10)-((SVG$87*$B101+SUM($F$8:$F$10))/$F$11*$F$40)-($F$27*SVG$87/$D$7)-SUM($F$14:$F$26,$F$28:$F$33,$F$35:$F$36,$F$41))</f>
        <v>-533.82179022363027</v>
      </c>
      <c r="SVH88" s="294">
        <f>(SVH$87*$B101+SUM($F$8:$F$10)-((SVH$87*$B101+SUM($F$8:$F$10))/$F$11*$F$40)-($F$27*SVH$87/$D$7)-SUM($F$14:$F$26,$F$28:$F$33,$F$35:$F$36,$F$41))</f>
        <v>-533.82179022363027</v>
      </c>
      <c r="SVI88" s="294">
        <f>(SVI$87*$B101+SUM($F$8:$F$10)-((SVI$87*$B101+SUM($F$8:$F$10))/$F$11*$F$40)-($F$27*SVI$87/$D$7)-SUM($F$14:$F$26,$F$28:$F$33,$F$35:$F$36,$F$41))</f>
        <v>-533.82179022363027</v>
      </c>
      <c r="SVJ88" s="294">
        <f>(SVJ$87*$B101+SUM($F$8:$F$10)-((SVJ$87*$B101+SUM($F$8:$F$10))/$F$11*$F$40)-($F$27*SVJ$87/$D$7)-SUM($F$14:$F$26,$F$28:$F$33,$F$35:$F$36,$F$41))</f>
        <v>-533.82179022363027</v>
      </c>
      <c r="SVK88" s="294">
        <f>(SVK$87*$B101+SUM($F$8:$F$10)-((SVK$87*$B101+SUM($F$8:$F$10))/$F$11*$F$40)-($F$27*SVK$87/$D$7)-SUM($F$14:$F$26,$F$28:$F$33,$F$35:$F$36,$F$41))</f>
        <v>-533.82179022363027</v>
      </c>
      <c r="SVL88" s="294">
        <f>(SVL$87*$B101+SUM($F$8:$F$10)-((SVL$87*$B101+SUM($F$8:$F$10))/$F$11*$F$40)-($F$27*SVL$87/$D$7)-SUM($F$14:$F$26,$F$28:$F$33,$F$35:$F$36,$F$41))</f>
        <v>-533.82179022363027</v>
      </c>
      <c r="SVM88" s="294">
        <f>(SVM$87*$B101+SUM($F$8:$F$10)-((SVM$87*$B101+SUM($F$8:$F$10))/$F$11*$F$40)-($F$27*SVM$87/$D$7)-SUM($F$14:$F$26,$F$28:$F$33,$F$35:$F$36,$F$41))</f>
        <v>-533.82179022363027</v>
      </c>
      <c r="SVN88" s="294">
        <f>(SVN$87*$B101+SUM($F$8:$F$10)-((SVN$87*$B101+SUM($F$8:$F$10))/$F$11*$F$40)-($F$27*SVN$87/$D$7)-SUM($F$14:$F$26,$F$28:$F$33,$F$35:$F$36,$F$41))</f>
        <v>-533.82179022363027</v>
      </c>
      <c r="SVO88" s="294">
        <f>(SVO$87*$B101+SUM($F$8:$F$10)-((SVO$87*$B101+SUM($F$8:$F$10))/$F$11*$F$40)-($F$27*SVO$87/$D$7)-SUM($F$14:$F$26,$F$28:$F$33,$F$35:$F$36,$F$41))</f>
        <v>-533.82179022363027</v>
      </c>
      <c r="SVP88" s="294">
        <f>(SVP$87*$B101+SUM($F$8:$F$10)-((SVP$87*$B101+SUM($F$8:$F$10))/$F$11*$F$40)-($F$27*SVP$87/$D$7)-SUM($F$14:$F$26,$F$28:$F$33,$F$35:$F$36,$F$41))</f>
        <v>-533.82179022363027</v>
      </c>
      <c r="SVQ88" s="294">
        <f>(SVQ$87*$B101+SUM($F$8:$F$10)-((SVQ$87*$B101+SUM($F$8:$F$10))/$F$11*$F$40)-($F$27*SVQ$87/$D$7)-SUM($F$14:$F$26,$F$28:$F$33,$F$35:$F$36,$F$41))</f>
        <v>-533.82179022363027</v>
      </c>
      <c r="SVR88" s="294">
        <f>(SVR$87*$B101+SUM($F$8:$F$10)-((SVR$87*$B101+SUM($F$8:$F$10))/$F$11*$F$40)-($F$27*SVR$87/$D$7)-SUM($F$14:$F$26,$F$28:$F$33,$F$35:$F$36,$F$41))</f>
        <v>-533.82179022363027</v>
      </c>
      <c r="SVS88" s="294">
        <f>(SVS$87*$B101+SUM($F$8:$F$10)-((SVS$87*$B101+SUM($F$8:$F$10))/$F$11*$F$40)-($F$27*SVS$87/$D$7)-SUM($F$14:$F$26,$F$28:$F$33,$F$35:$F$36,$F$41))</f>
        <v>-533.82179022363027</v>
      </c>
      <c r="SVT88" s="294">
        <f>(SVT$87*$B101+SUM($F$8:$F$10)-((SVT$87*$B101+SUM($F$8:$F$10))/$F$11*$F$40)-($F$27*SVT$87/$D$7)-SUM($F$14:$F$26,$F$28:$F$33,$F$35:$F$36,$F$41))</f>
        <v>-533.82179022363027</v>
      </c>
      <c r="SVU88" s="294">
        <f>(SVU$87*$B101+SUM($F$8:$F$10)-((SVU$87*$B101+SUM($F$8:$F$10))/$F$11*$F$40)-($F$27*SVU$87/$D$7)-SUM($F$14:$F$26,$F$28:$F$33,$F$35:$F$36,$F$41))</f>
        <v>-533.82179022363027</v>
      </c>
      <c r="SVV88" s="294">
        <f>(SVV$87*$B101+SUM($F$8:$F$10)-((SVV$87*$B101+SUM($F$8:$F$10))/$F$11*$F$40)-($F$27*SVV$87/$D$7)-SUM($F$14:$F$26,$F$28:$F$33,$F$35:$F$36,$F$41))</f>
        <v>-533.82179022363027</v>
      </c>
      <c r="SVW88" s="294">
        <f>(SVW$87*$B101+SUM($F$8:$F$10)-((SVW$87*$B101+SUM($F$8:$F$10))/$F$11*$F$40)-($F$27*SVW$87/$D$7)-SUM($F$14:$F$26,$F$28:$F$33,$F$35:$F$36,$F$41))</f>
        <v>-533.82179022363027</v>
      </c>
      <c r="SVX88" s="294">
        <f>(SVX$87*$B101+SUM($F$8:$F$10)-((SVX$87*$B101+SUM($F$8:$F$10))/$F$11*$F$40)-($F$27*SVX$87/$D$7)-SUM($F$14:$F$26,$F$28:$F$33,$F$35:$F$36,$F$41))</f>
        <v>-533.82179022363027</v>
      </c>
      <c r="SVY88" s="294">
        <f>(SVY$87*$B101+SUM($F$8:$F$10)-((SVY$87*$B101+SUM($F$8:$F$10))/$F$11*$F$40)-($F$27*SVY$87/$D$7)-SUM($F$14:$F$26,$F$28:$F$33,$F$35:$F$36,$F$41))</f>
        <v>-533.82179022363027</v>
      </c>
      <c r="SVZ88" s="294">
        <f>(SVZ$87*$B101+SUM($F$8:$F$10)-((SVZ$87*$B101+SUM($F$8:$F$10))/$F$11*$F$40)-($F$27*SVZ$87/$D$7)-SUM($F$14:$F$26,$F$28:$F$33,$F$35:$F$36,$F$41))</f>
        <v>-533.82179022363027</v>
      </c>
      <c r="SWA88" s="294">
        <f>(SWA$87*$B101+SUM($F$8:$F$10)-((SWA$87*$B101+SUM($F$8:$F$10))/$F$11*$F$40)-($F$27*SWA$87/$D$7)-SUM($F$14:$F$26,$F$28:$F$33,$F$35:$F$36,$F$41))</f>
        <v>-533.82179022363027</v>
      </c>
      <c r="SWB88" s="294">
        <f>(SWB$87*$B101+SUM($F$8:$F$10)-((SWB$87*$B101+SUM($F$8:$F$10))/$F$11*$F$40)-($F$27*SWB$87/$D$7)-SUM($F$14:$F$26,$F$28:$F$33,$F$35:$F$36,$F$41))</f>
        <v>-533.82179022363027</v>
      </c>
      <c r="SWC88" s="294">
        <f>(SWC$87*$B101+SUM($F$8:$F$10)-((SWC$87*$B101+SUM($F$8:$F$10))/$F$11*$F$40)-($F$27*SWC$87/$D$7)-SUM($F$14:$F$26,$F$28:$F$33,$F$35:$F$36,$F$41))</f>
        <v>-533.82179022363027</v>
      </c>
      <c r="SWD88" s="294">
        <f>(SWD$87*$B101+SUM($F$8:$F$10)-((SWD$87*$B101+SUM($F$8:$F$10))/$F$11*$F$40)-($F$27*SWD$87/$D$7)-SUM($F$14:$F$26,$F$28:$F$33,$F$35:$F$36,$F$41))</f>
        <v>-533.82179022363027</v>
      </c>
      <c r="SWE88" s="294">
        <f>(SWE$87*$B101+SUM($F$8:$F$10)-((SWE$87*$B101+SUM($F$8:$F$10))/$F$11*$F$40)-($F$27*SWE$87/$D$7)-SUM($F$14:$F$26,$F$28:$F$33,$F$35:$F$36,$F$41))</f>
        <v>-533.82179022363027</v>
      </c>
      <c r="SWF88" s="294">
        <f>(SWF$87*$B101+SUM($F$8:$F$10)-((SWF$87*$B101+SUM($F$8:$F$10))/$F$11*$F$40)-($F$27*SWF$87/$D$7)-SUM($F$14:$F$26,$F$28:$F$33,$F$35:$F$36,$F$41))</f>
        <v>-533.82179022363027</v>
      </c>
      <c r="SWG88" s="294">
        <f>(SWG$87*$B101+SUM($F$8:$F$10)-((SWG$87*$B101+SUM($F$8:$F$10))/$F$11*$F$40)-($F$27*SWG$87/$D$7)-SUM($F$14:$F$26,$F$28:$F$33,$F$35:$F$36,$F$41))</f>
        <v>-533.82179022363027</v>
      </c>
      <c r="SWH88" s="294">
        <f>(SWH$87*$B101+SUM($F$8:$F$10)-((SWH$87*$B101+SUM($F$8:$F$10))/$F$11*$F$40)-($F$27*SWH$87/$D$7)-SUM($F$14:$F$26,$F$28:$F$33,$F$35:$F$36,$F$41))</f>
        <v>-533.82179022363027</v>
      </c>
      <c r="SWI88" s="294">
        <f>(SWI$87*$B101+SUM($F$8:$F$10)-((SWI$87*$B101+SUM($F$8:$F$10))/$F$11*$F$40)-($F$27*SWI$87/$D$7)-SUM($F$14:$F$26,$F$28:$F$33,$F$35:$F$36,$F$41))</f>
        <v>-533.82179022363027</v>
      </c>
      <c r="SWJ88" s="294">
        <f>(SWJ$87*$B101+SUM($F$8:$F$10)-((SWJ$87*$B101+SUM($F$8:$F$10))/$F$11*$F$40)-($F$27*SWJ$87/$D$7)-SUM($F$14:$F$26,$F$28:$F$33,$F$35:$F$36,$F$41))</f>
        <v>-533.82179022363027</v>
      </c>
      <c r="SWK88" s="294">
        <f>(SWK$87*$B101+SUM($F$8:$F$10)-((SWK$87*$B101+SUM($F$8:$F$10))/$F$11*$F$40)-($F$27*SWK$87/$D$7)-SUM($F$14:$F$26,$F$28:$F$33,$F$35:$F$36,$F$41))</f>
        <v>-533.82179022363027</v>
      </c>
      <c r="SWL88" s="294">
        <f>(SWL$87*$B101+SUM($F$8:$F$10)-((SWL$87*$B101+SUM($F$8:$F$10))/$F$11*$F$40)-($F$27*SWL$87/$D$7)-SUM($F$14:$F$26,$F$28:$F$33,$F$35:$F$36,$F$41))</f>
        <v>-533.82179022363027</v>
      </c>
      <c r="SWM88" s="294">
        <f>(SWM$87*$B101+SUM($F$8:$F$10)-((SWM$87*$B101+SUM($F$8:$F$10))/$F$11*$F$40)-($F$27*SWM$87/$D$7)-SUM($F$14:$F$26,$F$28:$F$33,$F$35:$F$36,$F$41))</f>
        <v>-533.82179022363027</v>
      </c>
      <c r="SWN88" s="294">
        <f>(SWN$87*$B101+SUM($F$8:$F$10)-((SWN$87*$B101+SUM($F$8:$F$10))/$F$11*$F$40)-($F$27*SWN$87/$D$7)-SUM($F$14:$F$26,$F$28:$F$33,$F$35:$F$36,$F$41))</f>
        <v>-533.82179022363027</v>
      </c>
      <c r="SWO88" s="294">
        <f>(SWO$87*$B101+SUM($F$8:$F$10)-((SWO$87*$B101+SUM($F$8:$F$10))/$F$11*$F$40)-($F$27*SWO$87/$D$7)-SUM($F$14:$F$26,$F$28:$F$33,$F$35:$F$36,$F$41))</f>
        <v>-533.82179022363027</v>
      </c>
      <c r="SWP88" s="294">
        <f>(SWP$87*$B101+SUM($F$8:$F$10)-((SWP$87*$B101+SUM($F$8:$F$10))/$F$11*$F$40)-($F$27*SWP$87/$D$7)-SUM($F$14:$F$26,$F$28:$F$33,$F$35:$F$36,$F$41))</f>
        <v>-533.82179022363027</v>
      </c>
      <c r="SWQ88" s="294">
        <f>(SWQ$87*$B101+SUM($F$8:$F$10)-((SWQ$87*$B101+SUM($F$8:$F$10))/$F$11*$F$40)-($F$27*SWQ$87/$D$7)-SUM($F$14:$F$26,$F$28:$F$33,$F$35:$F$36,$F$41))</f>
        <v>-533.82179022363027</v>
      </c>
      <c r="SWR88" s="294">
        <f>(SWR$87*$B101+SUM($F$8:$F$10)-((SWR$87*$B101+SUM($F$8:$F$10))/$F$11*$F$40)-($F$27*SWR$87/$D$7)-SUM($F$14:$F$26,$F$28:$F$33,$F$35:$F$36,$F$41))</f>
        <v>-533.82179022363027</v>
      </c>
      <c r="SWS88" s="294">
        <f>(SWS$87*$B101+SUM($F$8:$F$10)-((SWS$87*$B101+SUM($F$8:$F$10))/$F$11*$F$40)-($F$27*SWS$87/$D$7)-SUM($F$14:$F$26,$F$28:$F$33,$F$35:$F$36,$F$41))</f>
        <v>-533.82179022363027</v>
      </c>
      <c r="SWT88" s="294">
        <f>(SWT$87*$B101+SUM($F$8:$F$10)-((SWT$87*$B101+SUM($F$8:$F$10))/$F$11*$F$40)-($F$27*SWT$87/$D$7)-SUM($F$14:$F$26,$F$28:$F$33,$F$35:$F$36,$F$41))</f>
        <v>-533.82179022363027</v>
      </c>
      <c r="SWU88" s="294">
        <f>(SWU$87*$B101+SUM($F$8:$F$10)-((SWU$87*$B101+SUM($F$8:$F$10))/$F$11*$F$40)-($F$27*SWU$87/$D$7)-SUM($F$14:$F$26,$F$28:$F$33,$F$35:$F$36,$F$41))</f>
        <v>-533.82179022363027</v>
      </c>
      <c r="SWV88" s="294">
        <f>(SWV$87*$B101+SUM($F$8:$F$10)-((SWV$87*$B101+SUM($F$8:$F$10))/$F$11*$F$40)-($F$27*SWV$87/$D$7)-SUM($F$14:$F$26,$F$28:$F$33,$F$35:$F$36,$F$41))</f>
        <v>-533.82179022363027</v>
      </c>
      <c r="SWW88" s="294">
        <f>(SWW$87*$B101+SUM($F$8:$F$10)-((SWW$87*$B101+SUM($F$8:$F$10))/$F$11*$F$40)-($F$27*SWW$87/$D$7)-SUM($F$14:$F$26,$F$28:$F$33,$F$35:$F$36,$F$41))</f>
        <v>-533.82179022363027</v>
      </c>
      <c r="SWX88" s="294">
        <f>(SWX$87*$B101+SUM($F$8:$F$10)-((SWX$87*$B101+SUM($F$8:$F$10))/$F$11*$F$40)-($F$27*SWX$87/$D$7)-SUM($F$14:$F$26,$F$28:$F$33,$F$35:$F$36,$F$41))</f>
        <v>-533.82179022363027</v>
      </c>
      <c r="SWY88" s="294">
        <f>(SWY$87*$B101+SUM($F$8:$F$10)-((SWY$87*$B101+SUM($F$8:$F$10))/$F$11*$F$40)-($F$27*SWY$87/$D$7)-SUM($F$14:$F$26,$F$28:$F$33,$F$35:$F$36,$F$41))</f>
        <v>-533.82179022363027</v>
      </c>
      <c r="SWZ88" s="294">
        <f>(SWZ$87*$B101+SUM($F$8:$F$10)-((SWZ$87*$B101+SUM($F$8:$F$10))/$F$11*$F$40)-($F$27*SWZ$87/$D$7)-SUM($F$14:$F$26,$F$28:$F$33,$F$35:$F$36,$F$41))</f>
        <v>-533.82179022363027</v>
      </c>
      <c r="SXA88" s="294">
        <f>(SXA$87*$B101+SUM($F$8:$F$10)-((SXA$87*$B101+SUM($F$8:$F$10))/$F$11*$F$40)-($F$27*SXA$87/$D$7)-SUM($F$14:$F$26,$F$28:$F$33,$F$35:$F$36,$F$41))</f>
        <v>-533.82179022363027</v>
      </c>
      <c r="SXB88" s="294">
        <f>(SXB$87*$B101+SUM($F$8:$F$10)-((SXB$87*$B101+SUM($F$8:$F$10))/$F$11*$F$40)-($F$27*SXB$87/$D$7)-SUM($F$14:$F$26,$F$28:$F$33,$F$35:$F$36,$F$41))</f>
        <v>-533.82179022363027</v>
      </c>
      <c r="SXC88" s="294">
        <f>(SXC$87*$B101+SUM($F$8:$F$10)-((SXC$87*$B101+SUM($F$8:$F$10))/$F$11*$F$40)-($F$27*SXC$87/$D$7)-SUM($F$14:$F$26,$F$28:$F$33,$F$35:$F$36,$F$41))</f>
        <v>-533.82179022363027</v>
      </c>
      <c r="SXD88" s="294">
        <f>(SXD$87*$B101+SUM($F$8:$F$10)-((SXD$87*$B101+SUM($F$8:$F$10))/$F$11*$F$40)-($F$27*SXD$87/$D$7)-SUM($F$14:$F$26,$F$28:$F$33,$F$35:$F$36,$F$41))</f>
        <v>-533.82179022363027</v>
      </c>
      <c r="SXE88" s="294">
        <f>(SXE$87*$B101+SUM($F$8:$F$10)-((SXE$87*$B101+SUM($F$8:$F$10))/$F$11*$F$40)-($F$27*SXE$87/$D$7)-SUM($F$14:$F$26,$F$28:$F$33,$F$35:$F$36,$F$41))</f>
        <v>-533.82179022363027</v>
      </c>
      <c r="SXF88" s="294">
        <f>(SXF$87*$B101+SUM($F$8:$F$10)-((SXF$87*$B101+SUM($F$8:$F$10))/$F$11*$F$40)-($F$27*SXF$87/$D$7)-SUM($F$14:$F$26,$F$28:$F$33,$F$35:$F$36,$F$41))</f>
        <v>-533.82179022363027</v>
      </c>
      <c r="SXG88" s="294">
        <f>(SXG$87*$B101+SUM($F$8:$F$10)-((SXG$87*$B101+SUM($F$8:$F$10))/$F$11*$F$40)-($F$27*SXG$87/$D$7)-SUM($F$14:$F$26,$F$28:$F$33,$F$35:$F$36,$F$41))</f>
        <v>-533.82179022363027</v>
      </c>
      <c r="SXH88" s="294">
        <f>(SXH$87*$B101+SUM($F$8:$F$10)-((SXH$87*$B101+SUM($F$8:$F$10))/$F$11*$F$40)-($F$27*SXH$87/$D$7)-SUM($F$14:$F$26,$F$28:$F$33,$F$35:$F$36,$F$41))</f>
        <v>-533.82179022363027</v>
      </c>
      <c r="SXI88" s="294">
        <f>(SXI$87*$B101+SUM($F$8:$F$10)-((SXI$87*$B101+SUM($F$8:$F$10))/$F$11*$F$40)-($F$27*SXI$87/$D$7)-SUM($F$14:$F$26,$F$28:$F$33,$F$35:$F$36,$F$41))</f>
        <v>-533.82179022363027</v>
      </c>
      <c r="SXJ88" s="294">
        <f>(SXJ$87*$B101+SUM($F$8:$F$10)-((SXJ$87*$B101+SUM($F$8:$F$10))/$F$11*$F$40)-($F$27*SXJ$87/$D$7)-SUM($F$14:$F$26,$F$28:$F$33,$F$35:$F$36,$F$41))</f>
        <v>-533.82179022363027</v>
      </c>
      <c r="SXK88" s="294">
        <f>(SXK$87*$B101+SUM($F$8:$F$10)-((SXK$87*$B101+SUM($F$8:$F$10))/$F$11*$F$40)-($F$27*SXK$87/$D$7)-SUM($F$14:$F$26,$F$28:$F$33,$F$35:$F$36,$F$41))</f>
        <v>-533.82179022363027</v>
      </c>
      <c r="SXL88" s="294">
        <f>(SXL$87*$B101+SUM($F$8:$F$10)-((SXL$87*$B101+SUM($F$8:$F$10))/$F$11*$F$40)-($F$27*SXL$87/$D$7)-SUM($F$14:$F$26,$F$28:$F$33,$F$35:$F$36,$F$41))</f>
        <v>-533.82179022363027</v>
      </c>
      <c r="SXM88" s="294">
        <f>(SXM$87*$B101+SUM($F$8:$F$10)-((SXM$87*$B101+SUM($F$8:$F$10))/$F$11*$F$40)-($F$27*SXM$87/$D$7)-SUM($F$14:$F$26,$F$28:$F$33,$F$35:$F$36,$F$41))</f>
        <v>-533.82179022363027</v>
      </c>
      <c r="SXN88" s="294">
        <f>(SXN$87*$B101+SUM($F$8:$F$10)-((SXN$87*$B101+SUM($F$8:$F$10))/$F$11*$F$40)-($F$27*SXN$87/$D$7)-SUM($F$14:$F$26,$F$28:$F$33,$F$35:$F$36,$F$41))</f>
        <v>-533.82179022363027</v>
      </c>
      <c r="SXO88" s="294">
        <f>(SXO$87*$B101+SUM($F$8:$F$10)-((SXO$87*$B101+SUM($F$8:$F$10))/$F$11*$F$40)-($F$27*SXO$87/$D$7)-SUM($F$14:$F$26,$F$28:$F$33,$F$35:$F$36,$F$41))</f>
        <v>-533.82179022363027</v>
      </c>
      <c r="SXP88" s="294">
        <f>(SXP$87*$B101+SUM($F$8:$F$10)-((SXP$87*$B101+SUM($F$8:$F$10))/$F$11*$F$40)-($F$27*SXP$87/$D$7)-SUM($F$14:$F$26,$F$28:$F$33,$F$35:$F$36,$F$41))</f>
        <v>-533.82179022363027</v>
      </c>
      <c r="SXQ88" s="294">
        <f>(SXQ$87*$B101+SUM($F$8:$F$10)-((SXQ$87*$B101+SUM($F$8:$F$10))/$F$11*$F$40)-($F$27*SXQ$87/$D$7)-SUM($F$14:$F$26,$F$28:$F$33,$F$35:$F$36,$F$41))</f>
        <v>-533.82179022363027</v>
      </c>
      <c r="SXR88" s="294">
        <f>(SXR$87*$B101+SUM($F$8:$F$10)-((SXR$87*$B101+SUM($F$8:$F$10))/$F$11*$F$40)-($F$27*SXR$87/$D$7)-SUM($F$14:$F$26,$F$28:$F$33,$F$35:$F$36,$F$41))</f>
        <v>-533.82179022363027</v>
      </c>
      <c r="SXS88" s="294">
        <f>(SXS$87*$B101+SUM($F$8:$F$10)-((SXS$87*$B101+SUM($F$8:$F$10))/$F$11*$F$40)-($F$27*SXS$87/$D$7)-SUM($F$14:$F$26,$F$28:$F$33,$F$35:$F$36,$F$41))</f>
        <v>-533.82179022363027</v>
      </c>
      <c r="SXT88" s="294">
        <f>(SXT$87*$B101+SUM($F$8:$F$10)-((SXT$87*$B101+SUM($F$8:$F$10))/$F$11*$F$40)-($F$27*SXT$87/$D$7)-SUM($F$14:$F$26,$F$28:$F$33,$F$35:$F$36,$F$41))</f>
        <v>-533.82179022363027</v>
      </c>
      <c r="SXU88" s="294">
        <f>(SXU$87*$B101+SUM($F$8:$F$10)-((SXU$87*$B101+SUM($F$8:$F$10))/$F$11*$F$40)-($F$27*SXU$87/$D$7)-SUM($F$14:$F$26,$F$28:$F$33,$F$35:$F$36,$F$41))</f>
        <v>-533.82179022363027</v>
      </c>
      <c r="SXV88" s="294">
        <f>(SXV$87*$B101+SUM($F$8:$F$10)-((SXV$87*$B101+SUM($F$8:$F$10))/$F$11*$F$40)-($F$27*SXV$87/$D$7)-SUM($F$14:$F$26,$F$28:$F$33,$F$35:$F$36,$F$41))</f>
        <v>-533.82179022363027</v>
      </c>
      <c r="SXW88" s="294">
        <f>(SXW$87*$B101+SUM($F$8:$F$10)-((SXW$87*$B101+SUM($F$8:$F$10))/$F$11*$F$40)-($F$27*SXW$87/$D$7)-SUM($F$14:$F$26,$F$28:$F$33,$F$35:$F$36,$F$41))</f>
        <v>-533.82179022363027</v>
      </c>
      <c r="SXX88" s="294">
        <f>(SXX$87*$B101+SUM($F$8:$F$10)-((SXX$87*$B101+SUM($F$8:$F$10))/$F$11*$F$40)-($F$27*SXX$87/$D$7)-SUM($F$14:$F$26,$F$28:$F$33,$F$35:$F$36,$F$41))</f>
        <v>-533.82179022363027</v>
      </c>
      <c r="SXY88" s="294">
        <f>(SXY$87*$B101+SUM($F$8:$F$10)-((SXY$87*$B101+SUM($F$8:$F$10))/$F$11*$F$40)-($F$27*SXY$87/$D$7)-SUM($F$14:$F$26,$F$28:$F$33,$F$35:$F$36,$F$41))</f>
        <v>-533.82179022363027</v>
      </c>
      <c r="SXZ88" s="294">
        <f>(SXZ$87*$B101+SUM($F$8:$F$10)-((SXZ$87*$B101+SUM($F$8:$F$10))/$F$11*$F$40)-($F$27*SXZ$87/$D$7)-SUM($F$14:$F$26,$F$28:$F$33,$F$35:$F$36,$F$41))</f>
        <v>-533.82179022363027</v>
      </c>
      <c r="SYA88" s="294">
        <f>(SYA$87*$B101+SUM($F$8:$F$10)-((SYA$87*$B101+SUM($F$8:$F$10))/$F$11*$F$40)-($F$27*SYA$87/$D$7)-SUM($F$14:$F$26,$F$28:$F$33,$F$35:$F$36,$F$41))</f>
        <v>-533.82179022363027</v>
      </c>
      <c r="SYB88" s="294">
        <f>(SYB$87*$B101+SUM($F$8:$F$10)-((SYB$87*$B101+SUM($F$8:$F$10))/$F$11*$F$40)-($F$27*SYB$87/$D$7)-SUM($F$14:$F$26,$F$28:$F$33,$F$35:$F$36,$F$41))</f>
        <v>-533.82179022363027</v>
      </c>
      <c r="SYC88" s="294">
        <f>(SYC$87*$B101+SUM($F$8:$F$10)-((SYC$87*$B101+SUM($F$8:$F$10))/$F$11*$F$40)-($F$27*SYC$87/$D$7)-SUM($F$14:$F$26,$F$28:$F$33,$F$35:$F$36,$F$41))</f>
        <v>-533.82179022363027</v>
      </c>
      <c r="SYD88" s="294">
        <f>(SYD$87*$B101+SUM($F$8:$F$10)-((SYD$87*$B101+SUM($F$8:$F$10))/$F$11*$F$40)-($F$27*SYD$87/$D$7)-SUM($F$14:$F$26,$F$28:$F$33,$F$35:$F$36,$F$41))</f>
        <v>-533.82179022363027</v>
      </c>
      <c r="SYE88" s="294">
        <f>(SYE$87*$B101+SUM($F$8:$F$10)-((SYE$87*$B101+SUM($F$8:$F$10))/$F$11*$F$40)-($F$27*SYE$87/$D$7)-SUM($F$14:$F$26,$F$28:$F$33,$F$35:$F$36,$F$41))</f>
        <v>-533.82179022363027</v>
      </c>
      <c r="SYF88" s="294">
        <f>(SYF$87*$B101+SUM($F$8:$F$10)-((SYF$87*$B101+SUM($F$8:$F$10))/$F$11*$F$40)-($F$27*SYF$87/$D$7)-SUM($F$14:$F$26,$F$28:$F$33,$F$35:$F$36,$F$41))</f>
        <v>-533.82179022363027</v>
      </c>
      <c r="SYG88" s="294">
        <f>(SYG$87*$B101+SUM($F$8:$F$10)-((SYG$87*$B101+SUM($F$8:$F$10))/$F$11*$F$40)-($F$27*SYG$87/$D$7)-SUM($F$14:$F$26,$F$28:$F$33,$F$35:$F$36,$F$41))</f>
        <v>-533.82179022363027</v>
      </c>
      <c r="SYH88" s="294">
        <f>(SYH$87*$B101+SUM($F$8:$F$10)-((SYH$87*$B101+SUM($F$8:$F$10))/$F$11*$F$40)-($F$27*SYH$87/$D$7)-SUM($F$14:$F$26,$F$28:$F$33,$F$35:$F$36,$F$41))</f>
        <v>-533.82179022363027</v>
      </c>
      <c r="SYI88" s="294">
        <f>(SYI$87*$B101+SUM($F$8:$F$10)-((SYI$87*$B101+SUM($F$8:$F$10))/$F$11*$F$40)-($F$27*SYI$87/$D$7)-SUM($F$14:$F$26,$F$28:$F$33,$F$35:$F$36,$F$41))</f>
        <v>-533.82179022363027</v>
      </c>
      <c r="SYJ88" s="294">
        <f>(SYJ$87*$B101+SUM($F$8:$F$10)-((SYJ$87*$B101+SUM($F$8:$F$10))/$F$11*$F$40)-($F$27*SYJ$87/$D$7)-SUM($F$14:$F$26,$F$28:$F$33,$F$35:$F$36,$F$41))</f>
        <v>-533.82179022363027</v>
      </c>
      <c r="SYK88" s="294">
        <f>(SYK$87*$B101+SUM($F$8:$F$10)-((SYK$87*$B101+SUM($F$8:$F$10))/$F$11*$F$40)-($F$27*SYK$87/$D$7)-SUM($F$14:$F$26,$F$28:$F$33,$F$35:$F$36,$F$41))</f>
        <v>-533.82179022363027</v>
      </c>
      <c r="SYL88" s="294">
        <f>(SYL$87*$B101+SUM($F$8:$F$10)-((SYL$87*$B101+SUM($F$8:$F$10))/$F$11*$F$40)-($F$27*SYL$87/$D$7)-SUM($F$14:$F$26,$F$28:$F$33,$F$35:$F$36,$F$41))</f>
        <v>-533.82179022363027</v>
      </c>
      <c r="SYM88" s="294">
        <f>(SYM$87*$B101+SUM($F$8:$F$10)-((SYM$87*$B101+SUM($F$8:$F$10))/$F$11*$F$40)-($F$27*SYM$87/$D$7)-SUM($F$14:$F$26,$F$28:$F$33,$F$35:$F$36,$F$41))</f>
        <v>-533.82179022363027</v>
      </c>
      <c r="SYN88" s="294">
        <f>(SYN$87*$B101+SUM($F$8:$F$10)-((SYN$87*$B101+SUM($F$8:$F$10))/$F$11*$F$40)-($F$27*SYN$87/$D$7)-SUM($F$14:$F$26,$F$28:$F$33,$F$35:$F$36,$F$41))</f>
        <v>-533.82179022363027</v>
      </c>
      <c r="SYO88" s="294">
        <f>(SYO$87*$B101+SUM($F$8:$F$10)-((SYO$87*$B101+SUM($F$8:$F$10))/$F$11*$F$40)-($F$27*SYO$87/$D$7)-SUM($F$14:$F$26,$F$28:$F$33,$F$35:$F$36,$F$41))</f>
        <v>-533.82179022363027</v>
      </c>
      <c r="SYP88" s="294">
        <f>(SYP$87*$B101+SUM($F$8:$F$10)-((SYP$87*$B101+SUM($F$8:$F$10))/$F$11*$F$40)-($F$27*SYP$87/$D$7)-SUM($F$14:$F$26,$F$28:$F$33,$F$35:$F$36,$F$41))</f>
        <v>-533.82179022363027</v>
      </c>
      <c r="SYQ88" s="294">
        <f>(SYQ$87*$B101+SUM($F$8:$F$10)-((SYQ$87*$B101+SUM($F$8:$F$10))/$F$11*$F$40)-($F$27*SYQ$87/$D$7)-SUM($F$14:$F$26,$F$28:$F$33,$F$35:$F$36,$F$41))</f>
        <v>-533.82179022363027</v>
      </c>
      <c r="SYR88" s="294">
        <f>(SYR$87*$B101+SUM($F$8:$F$10)-((SYR$87*$B101+SUM($F$8:$F$10))/$F$11*$F$40)-($F$27*SYR$87/$D$7)-SUM($F$14:$F$26,$F$28:$F$33,$F$35:$F$36,$F$41))</f>
        <v>-533.82179022363027</v>
      </c>
      <c r="SYS88" s="294">
        <f>(SYS$87*$B101+SUM($F$8:$F$10)-((SYS$87*$B101+SUM($F$8:$F$10))/$F$11*$F$40)-($F$27*SYS$87/$D$7)-SUM($F$14:$F$26,$F$28:$F$33,$F$35:$F$36,$F$41))</f>
        <v>-533.82179022363027</v>
      </c>
      <c r="SYT88" s="294">
        <f>(SYT$87*$B101+SUM($F$8:$F$10)-((SYT$87*$B101+SUM($F$8:$F$10))/$F$11*$F$40)-($F$27*SYT$87/$D$7)-SUM($F$14:$F$26,$F$28:$F$33,$F$35:$F$36,$F$41))</f>
        <v>-533.82179022363027</v>
      </c>
      <c r="SYU88" s="294">
        <f>(SYU$87*$B101+SUM($F$8:$F$10)-((SYU$87*$B101+SUM($F$8:$F$10))/$F$11*$F$40)-($F$27*SYU$87/$D$7)-SUM($F$14:$F$26,$F$28:$F$33,$F$35:$F$36,$F$41))</f>
        <v>-533.82179022363027</v>
      </c>
      <c r="SYV88" s="294">
        <f>(SYV$87*$B101+SUM($F$8:$F$10)-((SYV$87*$B101+SUM($F$8:$F$10))/$F$11*$F$40)-($F$27*SYV$87/$D$7)-SUM($F$14:$F$26,$F$28:$F$33,$F$35:$F$36,$F$41))</f>
        <v>-533.82179022363027</v>
      </c>
      <c r="SYW88" s="294">
        <f>(SYW$87*$B101+SUM($F$8:$F$10)-((SYW$87*$B101+SUM($F$8:$F$10))/$F$11*$F$40)-($F$27*SYW$87/$D$7)-SUM($F$14:$F$26,$F$28:$F$33,$F$35:$F$36,$F$41))</f>
        <v>-533.82179022363027</v>
      </c>
      <c r="SYX88" s="294">
        <f>(SYX$87*$B101+SUM($F$8:$F$10)-((SYX$87*$B101+SUM($F$8:$F$10))/$F$11*$F$40)-($F$27*SYX$87/$D$7)-SUM($F$14:$F$26,$F$28:$F$33,$F$35:$F$36,$F$41))</f>
        <v>-533.82179022363027</v>
      </c>
      <c r="SYY88" s="294">
        <f>(SYY$87*$B101+SUM($F$8:$F$10)-((SYY$87*$B101+SUM($F$8:$F$10))/$F$11*$F$40)-($F$27*SYY$87/$D$7)-SUM($F$14:$F$26,$F$28:$F$33,$F$35:$F$36,$F$41))</f>
        <v>-533.82179022363027</v>
      </c>
      <c r="SYZ88" s="294">
        <f>(SYZ$87*$B101+SUM($F$8:$F$10)-((SYZ$87*$B101+SUM($F$8:$F$10))/$F$11*$F$40)-($F$27*SYZ$87/$D$7)-SUM($F$14:$F$26,$F$28:$F$33,$F$35:$F$36,$F$41))</f>
        <v>-533.82179022363027</v>
      </c>
      <c r="SZA88" s="294">
        <f>(SZA$87*$B101+SUM($F$8:$F$10)-((SZA$87*$B101+SUM($F$8:$F$10))/$F$11*$F$40)-($F$27*SZA$87/$D$7)-SUM($F$14:$F$26,$F$28:$F$33,$F$35:$F$36,$F$41))</f>
        <v>-533.82179022363027</v>
      </c>
      <c r="SZB88" s="294">
        <f>(SZB$87*$B101+SUM($F$8:$F$10)-((SZB$87*$B101+SUM($F$8:$F$10))/$F$11*$F$40)-($F$27*SZB$87/$D$7)-SUM($F$14:$F$26,$F$28:$F$33,$F$35:$F$36,$F$41))</f>
        <v>-533.82179022363027</v>
      </c>
      <c r="SZC88" s="294">
        <f>(SZC$87*$B101+SUM($F$8:$F$10)-((SZC$87*$B101+SUM($F$8:$F$10))/$F$11*$F$40)-($F$27*SZC$87/$D$7)-SUM($F$14:$F$26,$F$28:$F$33,$F$35:$F$36,$F$41))</f>
        <v>-533.82179022363027</v>
      </c>
      <c r="SZD88" s="294">
        <f>(SZD$87*$B101+SUM($F$8:$F$10)-((SZD$87*$B101+SUM($F$8:$F$10))/$F$11*$F$40)-($F$27*SZD$87/$D$7)-SUM($F$14:$F$26,$F$28:$F$33,$F$35:$F$36,$F$41))</f>
        <v>-533.82179022363027</v>
      </c>
      <c r="SZE88" s="294">
        <f>(SZE$87*$B101+SUM($F$8:$F$10)-((SZE$87*$B101+SUM($F$8:$F$10))/$F$11*$F$40)-($F$27*SZE$87/$D$7)-SUM($F$14:$F$26,$F$28:$F$33,$F$35:$F$36,$F$41))</f>
        <v>-533.82179022363027</v>
      </c>
      <c r="SZF88" s="294">
        <f>(SZF$87*$B101+SUM($F$8:$F$10)-((SZF$87*$B101+SUM($F$8:$F$10))/$F$11*$F$40)-($F$27*SZF$87/$D$7)-SUM($F$14:$F$26,$F$28:$F$33,$F$35:$F$36,$F$41))</f>
        <v>-533.82179022363027</v>
      </c>
      <c r="SZG88" s="294">
        <f>(SZG$87*$B101+SUM($F$8:$F$10)-((SZG$87*$B101+SUM($F$8:$F$10))/$F$11*$F$40)-($F$27*SZG$87/$D$7)-SUM($F$14:$F$26,$F$28:$F$33,$F$35:$F$36,$F$41))</f>
        <v>-533.82179022363027</v>
      </c>
      <c r="SZH88" s="294">
        <f>(SZH$87*$B101+SUM($F$8:$F$10)-((SZH$87*$B101+SUM($F$8:$F$10))/$F$11*$F$40)-($F$27*SZH$87/$D$7)-SUM($F$14:$F$26,$F$28:$F$33,$F$35:$F$36,$F$41))</f>
        <v>-533.82179022363027</v>
      </c>
      <c r="SZI88" s="294">
        <f>(SZI$87*$B101+SUM($F$8:$F$10)-((SZI$87*$B101+SUM($F$8:$F$10))/$F$11*$F$40)-($F$27*SZI$87/$D$7)-SUM($F$14:$F$26,$F$28:$F$33,$F$35:$F$36,$F$41))</f>
        <v>-533.82179022363027</v>
      </c>
      <c r="SZJ88" s="294">
        <f>(SZJ$87*$B101+SUM($F$8:$F$10)-((SZJ$87*$B101+SUM($F$8:$F$10))/$F$11*$F$40)-($F$27*SZJ$87/$D$7)-SUM($F$14:$F$26,$F$28:$F$33,$F$35:$F$36,$F$41))</f>
        <v>-533.82179022363027</v>
      </c>
      <c r="SZK88" s="294">
        <f>(SZK$87*$B101+SUM($F$8:$F$10)-((SZK$87*$B101+SUM($F$8:$F$10))/$F$11*$F$40)-($F$27*SZK$87/$D$7)-SUM($F$14:$F$26,$F$28:$F$33,$F$35:$F$36,$F$41))</f>
        <v>-533.82179022363027</v>
      </c>
      <c r="SZL88" s="294">
        <f>(SZL$87*$B101+SUM($F$8:$F$10)-((SZL$87*$B101+SUM($F$8:$F$10))/$F$11*$F$40)-($F$27*SZL$87/$D$7)-SUM($F$14:$F$26,$F$28:$F$33,$F$35:$F$36,$F$41))</f>
        <v>-533.82179022363027</v>
      </c>
      <c r="SZM88" s="294">
        <f>(SZM$87*$B101+SUM($F$8:$F$10)-((SZM$87*$B101+SUM($F$8:$F$10))/$F$11*$F$40)-($F$27*SZM$87/$D$7)-SUM($F$14:$F$26,$F$28:$F$33,$F$35:$F$36,$F$41))</f>
        <v>-533.82179022363027</v>
      </c>
      <c r="SZN88" s="294">
        <f>(SZN$87*$B101+SUM($F$8:$F$10)-((SZN$87*$B101+SUM($F$8:$F$10))/$F$11*$F$40)-($F$27*SZN$87/$D$7)-SUM($F$14:$F$26,$F$28:$F$33,$F$35:$F$36,$F$41))</f>
        <v>-533.82179022363027</v>
      </c>
      <c r="SZO88" s="294">
        <f>(SZO$87*$B101+SUM($F$8:$F$10)-((SZO$87*$B101+SUM($F$8:$F$10))/$F$11*$F$40)-($F$27*SZO$87/$D$7)-SUM($F$14:$F$26,$F$28:$F$33,$F$35:$F$36,$F$41))</f>
        <v>-533.82179022363027</v>
      </c>
      <c r="SZP88" s="294">
        <f>(SZP$87*$B101+SUM($F$8:$F$10)-((SZP$87*$B101+SUM($F$8:$F$10))/$F$11*$F$40)-($F$27*SZP$87/$D$7)-SUM($F$14:$F$26,$F$28:$F$33,$F$35:$F$36,$F$41))</f>
        <v>-533.82179022363027</v>
      </c>
      <c r="SZQ88" s="294">
        <f>(SZQ$87*$B101+SUM($F$8:$F$10)-((SZQ$87*$B101+SUM($F$8:$F$10))/$F$11*$F$40)-($F$27*SZQ$87/$D$7)-SUM($F$14:$F$26,$F$28:$F$33,$F$35:$F$36,$F$41))</f>
        <v>-533.82179022363027</v>
      </c>
      <c r="SZR88" s="294">
        <f>(SZR$87*$B101+SUM($F$8:$F$10)-((SZR$87*$B101+SUM($F$8:$F$10))/$F$11*$F$40)-($F$27*SZR$87/$D$7)-SUM($F$14:$F$26,$F$28:$F$33,$F$35:$F$36,$F$41))</f>
        <v>-533.82179022363027</v>
      </c>
      <c r="SZS88" s="294">
        <f>(SZS$87*$B101+SUM($F$8:$F$10)-((SZS$87*$B101+SUM($F$8:$F$10))/$F$11*$F$40)-($F$27*SZS$87/$D$7)-SUM($F$14:$F$26,$F$28:$F$33,$F$35:$F$36,$F$41))</f>
        <v>-533.82179022363027</v>
      </c>
      <c r="SZT88" s="294">
        <f>(SZT$87*$B101+SUM($F$8:$F$10)-((SZT$87*$B101+SUM($F$8:$F$10))/$F$11*$F$40)-($F$27*SZT$87/$D$7)-SUM($F$14:$F$26,$F$28:$F$33,$F$35:$F$36,$F$41))</f>
        <v>-533.82179022363027</v>
      </c>
      <c r="SZU88" s="294">
        <f>(SZU$87*$B101+SUM($F$8:$F$10)-((SZU$87*$B101+SUM($F$8:$F$10))/$F$11*$F$40)-($F$27*SZU$87/$D$7)-SUM($F$14:$F$26,$F$28:$F$33,$F$35:$F$36,$F$41))</f>
        <v>-533.82179022363027</v>
      </c>
      <c r="SZV88" s="294">
        <f>(SZV$87*$B101+SUM($F$8:$F$10)-((SZV$87*$B101+SUM($F$8:$F$10))/$F$11*$F$40)-($F$27*SZV$87/$D$7)-SUM($F$14:$F$26,$F$28:$F$33,$F$35:$F$36,$F$41))</f>
        <v>-533.82179022363027</v>
      </c>
      <c r="SZW88" s="294">
        <f>(SZW$87*$B101+SUM($F$8:$F$10)-((SZW$87*$B101+SUM($F$8:$F$10))/$F$11*$F$40)-($F$27*SZW$87/$D$7)-SUM($F$14:$F$26,$F$28:$F$33,$F$35:$F$36,$F$41))</f>
        <v>-533.82179022363027</v>
      </c>
      <c r="SZX88" s="294">
        <f>(SZX$87*$B101+SUM($F$8:$F$10)-((SZX$87*$B101+SUM($F$8:$F$10))/$F$11*$F$40)-($F$27*SZX$87/$D$7)-SUM($F$14:$F$26,$F$28:$F$33,$F$35:$F$36,$F$41))</f>
        <v>-533.82179022363027</v>
      </c>
      <c r="SZY88" s="294">
        <f>(SZY$87*$B101+SUM($F$8:$F$10)-((SZY$87*$B101+SUM($F$8:$F$10))/$F$11*$F$40)-($F$27*SZY$87/$D$7)-SUM($F$14:$F$26,$F$28:$F$33,$F$35:$F$36,$F$41))</f>
        <v>-533.82179022363027</v>
      </c>
      <c r="SZZ88" s="294">
        <f>(SZZ$87*$B101+SUM($F$8:$F$10)-((SZZ$87*$B101+SUM($F$8:$F$10))/$F$11*$F$40)-($F$27*SZZ$87/$D$7)-SUM($F$14:$F$26,$F$28:$F$33,$F$35:$F$36,$F$41))</f>
        <v>-533.82179022363027</v>
      </c>
      <c r="TAA88" s="294">
        <f>(TAA$87*$B101+SUM($F$8:$F$10)-((TAA$87*$B101+SUM($F$8:$F$10))/$F$11*$F$40)-($F$27*TAA$87/$D$7)-SUM($F$14:$F$26,$F$28:$F$33,$F$35:$F$36,$F$41))</f>
        <v>-533.82179022363027</v>
      </c>
      <c r="TAB88" s="294">
        <f>(TAB$87*$B101+SUM($F$8:$F$10)-((TAB$87*$B101+SUM($F$8:$F$10))/$F$11*$F$40)-($F$27*TAB$87/$D$7)-SUM($F$14:$F$26,$F$28:$F$33,$F$35:$F$36,$F$41))</f>
        <v>-533.82179022363027</v>
      </c>
      <c r="TAC88" s="294">
        <f>(TAC$87*$B101+SUM($F$8:$F$10)-((TAC$87*$B101+SUM($F$8:$F$10))/$F$11*$F$40)-($F$27*TAC$87/$D$7)-SUM($F$14:$F$26,$F$28:$F$33,$F$35:$F$36,$F$41))</f>
        <v>-533.82179022363027</v>
      </c>
      <c r="TAD88" s="294">
        <f>(TAD$87*$B101+SUM($F$8:$F$10)-((TAD$87*$B101+SUM($F$8:$F$10))/$F$11*$F$40)-($F$27*TAD$87/$D$7)-SUM($F$14:$F$26,$F$28:$F$33,$F$35:$F$36,$F$41))</f>
        <v>-533.82179022363027</v>
      </c>
      <c r="TAE88" s="294">
        <f>(TAE$87*$B101+SUM($F$8:$F$10)-((TAE$87*$B101+SUM($F$8:$F$10))/$F$11*$F$40)-($F$27*TAE$87/$D$7)-SUM($F$14:$F$26,$F$28:$F$33,$F$35:$F$36,$F$41))</f>
        <v>-533.82179022363027</v>
      </c>
      <c r="TAF88" s="294">
        <f>(TAF$87*$B101+SUM($F$8:$F$10)-((TAF$87*$B101+SUM($F$8:$F$10))/$F$11*$F$40)-($F$27*TAF$87/$D$7)-SUM($F$14:$F$26,$F$28:$F$33,$F$35:$F$36,$F$41))</f>
        <v>-533.82179022363027</v>
      </c>
      <c r="TAG88" s="294">
        <f>(TAG$87*$B101+SUM($F$8:$F$10)-((TAG$87*$B101+SUM($F$8:$F$10))/$F$11*$F$40)-($F$27*TAG$87/$D$7)-SUM($F$14:$F$26,$F$28:$F$33,$F$35:$F$36,$F$41))</f>
        <v>-533.82179022363027</v>
      </c>
      <c r="TAH88" s="294">
        <f>(TAH$87*$B101+SUM($F$8:$F$10)-((TAH$87*$B101+SUM($F$8:$F$10))/$F$11*$F$40)-($F$27*TAH$87/$D$7)-SUM($F$14:$F$26,$F$28:$F$33,$F$35:$F$36,$F$41))</f>
        <v>-533.82179022363027</v>
      </c>
      <c r="TAI88" s="294">
        <f>(TAI$87*$B101+SUM($F$8:$F$10)-((TAI$87*$B101+SUM($F$8:$F$10))/$F$11*$F$40)-($F$27*TAI$87/$D$7)-SUM($F$14:$F$26,$F$28:$F$33,$F$35:$F$36,$F$41))</f>
        <v>-533.82179022363027</v>
      </c>
      <c r="TAJ88" s="294">
        <f>(TAJ$87*$B101+SUM($F$8:$F$10)-((TAJ$87*$B101+SUM($F$8:$F$10))/$F$11*$F$40)-($F$27*TAJ$87/$D$7)-SUM($F$14:$F$26,$F$28:$F$33,$F$35:$F$36,$F$41))</f>
        <v>-533.82179022363027</v>
      </c>
      <c r="TAK88" s="294">
        <f>(TAK$87*$B101+SUM($F$8:$F$10)-((TAK$87*$B101+SUM($F$8:$F$10))/$F$11*$F$40)-($F$27*TAK$87/$D$7)-SUM($F$14:$F$26,$F$28:$F$33,$F$35:$F$36,$F$41))</f>
        <v>-533.82179022363027</v>
      </c>
      <c r="TAL88" s="294">
        <f>(TAL$87*$B101+SUM($F$8:$F$10)-((TAL$87*$B101+SUM($F$8:$F$10))/$F$11*$F$40)-($F$27*TAL$87/$D$7)-SUM($F$14:$F$26,$F$28:$F$33,$F$35:$F$36,$F$41))</f>
        <v>-533.82179022363027</v>
      </c>
      <c r="TAM88" s="294">
        <f>(TAM$87*$B101+SUM($F$8:$F$10)-((TAM$87*$B101+SUM($F$8:$F$10))/$F$11*$F$40)-($F$27*TAM$87/$D$7)-SUM($F$14:$F$26,$F$28:$F$33,$F$35:$F$36,$F$41))</f>
        <v>-533.82179022363027</v>
      </c>
      <c r="TAN88" s="294">
        <f>(TAN$87*$B101+SUM($F$8:$F$10)-((TAN$87*$B101+SUM($F$8:$F$10))/$F$11*$F$40)-($F$27*TAN$87/$D$7)-SUM($F$14:$F$26,$F$28:$F$33,$F$35:$F$36,$F$41))</f>
        <v>-533.82179022363027</v>
      </c>
      <c r="TAO88" s="294">
        <f>(TAO$87*$B101+SUM($F$8:$F$10)-((TAO$87*$B101+SUM($F$8:$F$10))/$F$11*$F$40)-($F$27*TAO$87/$D$7)-SUM($F$14:$F$26,$F$28:$F$33,$F$35:$F$36,$F$41))</f>
        <v>-533.82179022363027</v>
      </c>
      <c r="TAP88" s="294">
        <f>(TAP$87*$B101+SUM($F$8:$F$10)-((TAP$87*$B101+SUM($F$8:$F$10))/$F$11*$F$40)-($F$27*TAP$87/$D$7)-SUM($F$14:$F$26,$F$28:$F$33,$F$35:$F$36,$F$41))</f>
        <v>-533.82179022363027</v>
      </c>
      <c r="TAQ88" s="294">
        <f>(TAQ$87*$B101+SUM($F$8:$F$10)-((TAQ$87*$B101+SUM($F$8:$F$10))/$F$11*$F$40)-($F$27*TAQ$87/$D$7)-SUM($F$14:$F$26,$F$28:$F$33,$F$35:$F$36,$F$41))</f>
        <v>-533.82179022363027</v>
      </c>
      <c r="TAR88" s="294">
        <f>(TAR$87*$B101+SUM($F$8:$F$10)-((TAR$87*$B101+SUM($F$8:$F$10))/$F$11*$F$40)-($F$27*TAR$87/$D$7)-SUM($F$14:$F$26,$F$28:$F$33,$F$35:$F$36,$F$41))</f>
        <v>-533.82179022363027</v>
      </c>
      <c r="TAS88" s="294">
        <f>(TAS$87*$B101+SUM($F$8:$F$10)-((TAS$87*$B101+SUM($F$8:$F$10))/$F$11*$F$40)-($F$27*TAS$87/$D$7)-SUM($F$14:$F$26,$F$28:$F$33,$F$35:$F$36,$F$41))</f>
        <v>-533.82179022363027</v>
      </c>
      <c r="TAT88" s="294">
        <f>(TAT$87*$B101+SUM($F$8:$F$10)-((TAT$87*$B101+SUM($F$8:$F$10))/$F$11*$F$40)-($F$27*TAT$87/$D$7)-SUM($F$14:$F$26,$F$28:$F$33,$F$35:$F$36,$F$41))</f>
        <v>-533.82179022363027</v>
      </c>
      <c r="TAU88" s="294">
        <f>(TAU$87*$B101+SUM($F$8:$F$10)-((TAU$87*$B101+SUM($F$8:$F$10))/$F$11*$F$40)-($F$27*TAU$87/$D$7)-SUM($F$14:$F$26,$F$28:$F$33,$F$35:$F$36,$F$41))</f>
        <v>-533.82179022363027</v>
      </c>
      <c r="TAV88" s="294">
        <f>(TAV$87*$B101+SUM($F$8:$F$10)-((TAV$87*$B101+SUM($F$8:$F$10))/$F$11*$F$40)-($F$27*TAV$87/$D$7)-SUM($F$14:$F$26,$F$28:$F$33,$F$35:$F$36,$F$41))</f>
        <v>-533.82179022363027</v>
      </c>
      <c r="TAW88" s="294">
        <f>(TAW$87*$B101+SUM($F$8:$F$10)-((TAW$87*$B101+SUM($F$8:$F$10))/$F$11*$F$40)-($F$27*TAW$87/$D$7)-SUM($F$14:$F$26,$F$28:$F$33,$F$35:$F$36,$F$41))</f>
        <v>-533.82179022363027</v>
      </c>
      <c r="TAX88" s="294">
        <f>(TAX$87*$B101+SUM($F$8:$F$10)-((TAX$87*$B101+SUM($F$8:$F$10))/$F$11*$F$40)-($F$27*TAX$87/$D$7)-SUM($F$14:$F$26,$F$28:$F$33,$F$35:$F$36,$F$41))</f>
        <v>-533.82179022363027</v>
      </c>
      <c r="TAY88" s="294">
        <f>(TAY$87*$B101+SUM($F$8:$F$10)-((TAY$87*$B101+SUM($F$8:$F$10))/$F$11*$F$40)-($F$27*TAY$87/$D$7)-SUM($F$14:$F$26,$F$28:$F$33,$F$35:$F$36,$F$41))</f>
        <v>-533.82179022363027</v>
      </c>
      <c r="TAZ88" s="294">
        <f>(TAZ$87*$B101+SUM($F$8:$F$10)-((TAZ$87*$B101+SUM($F$8:$F$10))/$F$11*$F$40)-($F$27*TAZ$87/$D$7)-SUM($F$14:$F$26,$F$28:$F$33,$F$35:$F$36,$F$41))</f>
        <v>-533.82179022363027</v>
      </c>
      <c r="TBA88" s="294">
        <f>(TBA$87*$B101+SUM($F$8:$F$10)-((TBA$87*$B101+SUM($F$8:$F$10))/$F$11*$F$40)-($F$27*TBA$87/$D$7)-SUM($F$14:$F$26,$F$28:$F$33,$F$35:$F$36,$F$41))</f>
        <v>-533.82179022363027</v>
      </c>
      <c r="TBB88" s="294">
        <f>(TBB$87*$B101+SUM($F$8:$F$10)-((TBB$87*$B101+SUM($F$8:$F$10))/$F$11*$F$40)-($F$27*TBB$87/$D$7)-SUM($F$14:$F$26,$F$28:$F$33,$F$35:$F$36,$F$41))</f>
        <v>-533.82179022363027</v>
      </c>
      <c r="TBC88" s="294">
        <f>(TBC$87*$B101+SUM($F$8:$F$10)-((TBC$87*$B101+SUM($F$8:$F$10))/$F$11*$F$40)-($F$27*TBC$87/$D$7)-SUM($F$14:$F$26,$F$28:$F$33,$F$35:$F$36,$F$41))</f>
        <v>-533.82179022363027</v>
      </c>
      <c r="TBD88" s="294">
        <f>(TBD$87*$B101+SUM($F$8:$F$10)-((TBD$87*$B101+SUM($F$8:$F$10))/$F$11*$F$40)-($F$27*TBD$87/$D$7)-SUM($F$14:$F$26,$F$28:$F$33,$F$35:$F$36,$F$41))</f>
        <v>-533.82179022363027</v>
      </c>
      <c r="TBE88" s="294">
        <f>(TBE$87*$B101+SUM($F$8:$F$10)-((TBE$87*$B101+SUM($F$8:$F$10))/$F$11*$F$40)-($F$27*TBE$87/$D$7)-SUM($F$14:$F$26,$F$28:$F$33,$F$35:$F$36,$F$41))</f>
        <v>-533.82179022363027</v>
      </c>
      <c r="TBF88" s="294">
        <f>(TBF$87*$B101+SUM($F$8:$F$10)-((TBF$87*$B101+SUM($F$8:$F$10))/$F$11*$F$40)-($F$27*TBF$87/$D$7)-SUM($F$14:$F$26,$F$28:$F$33,$F$35:$F$36,$F$41))</f>
        <v>-533.82179022363027</v>
      </c>
      <c r="TBG88" s="294">
        <f>(TBG$87*$B101+SUM($F$8:$F$10)-((TBG$87*$B101+SUM($F$8:$F$10))/$F$11*$F$40)-($F$27*TBG$87/$D$7)-SUM($F$14:$F$26,$F$28:$F$33,$F$35:$F$36,$F$41))</f>
        <v>-533.82179022363027</v>
      </c>
      <c r="TBH88" s="294">
        <f>(TBH$87*$B101+SUM($F$8:$F$10)-((TBH$87*$B101+SUM($F$8:$F$10))/$F$11*$F$40)-($F$27*TBH$87/$D$7)-SUM($F$14:$F$26,$F$28:$F$33,$F$35:$F$36,$F$41))</f>
        <v>-533.82179022363027</v>
      </c>
      <c r="TBI88" s="294">
        <f>(TBI$87*$B101+SUM($F$8:$F$10)-((TBI$87*$B101+SUM($F$8:$F$10))/$F$11*$F$40)-($F$27*TBI$87/$D$7)-SUM($F$14:$F$26,$F$28:$F$33,$F$35:$F$36,$F$41))</f>
        <v>-533.82179022363027</v>
      </c>
      <c r="TBJ88" s="294">
        <f>(TBJ$87*$B101+SUM($F$8:$F$10)-((TBJ$87*$B101+SUM($F$8:$F$10))/$F$11*$F$40)-($F$27*TBJ$87/$D$7)-SUM($F$14:$F$26,$F$28:$F$33,$F$35:$F$36,$F$41))</f>
        <v>-533.82179022363027</v>
      </c>
      <c r="TBK88" s="294">
        <f>(TBK$87*$B101+SUM($F$8:$F$10)-((TBK$87*$B101+SUM($F$8:$F$10))/$F$11*$F$40)-($F$27*TBK$87/$D$7)-SUM($F$14:$F$26,$F$28:$F$33,$F$35:$F$36,$F$41))</f>
        <v>-533.82179022363027</v>
      </c>
      <c r="TBL88" s="294">
        <f>(TBL$87*$B101+SUM($F$8:$F$10)-((TBL$87*$B101+SUM($F$8:$F$10))/$F$11*$F$40)-($F$27*TBL$87/$D$7)-SUM($F$14:$F$26,$F$28:$F$33,$F$35:$F$36,$F$41))</f>
        <v>-533.82179022363027</v>
      </c>
      <c r="TBM88" s="294">
        <f>(TBM$87*$B101+SUM($F$8:$F$10)-((TBM$87*$B101+SUM($F$8:$F$10))/$F$11*$F$40)-($F$27*TBM$87/$D$7)-SUM($F$14:$F$26,$F$28:$F$33,$F$35:$F$36,$F$41))</f>
        <v>-533.82179022363027</v>
      </c>
      <c r="TBN88" s="294">
        <f>(TBN$87*$B101+SUM($F$8:$F$10)-((TBN$87*$B101+SUM($F$8:$F$10))/$F$11*$F$40)-($F$27*TBN$87/$D$7)-SUM($F$14:$F$26,$F$28:$F$33,$F$35:$F$36,$F$41))</f>
        <v>-533.82179022363027</v>
      </c>
      <c r="TBO88" s="294">
        <f>(TBO$87*$B101+SUM($F$8:$F$10)-((TBO$87*$B101+SUM($F$8:$F$10))/$F$11*$F$40)-($F$27*TBO$87/$D$7)-SUM($F$14:$F$26,$F$28:$F$33,$F$35:$F$36,$F$41))</f>
        <v>-533.82179022363027</v>
      </c>
      <c r="TBP88" s="294">
        <f>(TBP$87*$B101+SUM($F$8:$F$10)-((TBP$87*$B101+SUM($F$8:$F$10))/$F$11*$F$40)-($F$27*TBP$87/$D$7)-SUM($F$14:$F$26,$F$28:$F$33,$F$35:$F$36,$F$41))</f>
        <v>-533.82179022363027</v>
      </c>
      <c r="TBQ88" s="294">
        <f>(TBQ$87*$B101+SUM($F$8:$F$10)-((TBQ$87*$B101+SUM($F$8:$F$10))/$F$11*$F$40)-($F$27*TBQ$87/$D$7)-SUM($F$14:$F$26,$F$28:$F$33,$F$35:$F$36,$F$41))</f>
        <v>-533.82179022363027</v>
      </c>
      <c r="TBR88" s="294">
        <f>(TBR$87*$B101+SUM($F$8:$F$10)-((TBR$87*$B101+SUM($F$8:$F$10))/$F$11*$F$40)-($F$27*TBR$87/$D$7)-SUM($F$14:$F$26,$F$28:$F$33,$F$35:$F$36,$F$41))</f>
        <v>-533.82179022363027</v>
      </c>
      <c r="TBS88" s="294">
        <f>(TBS$87*$B101+SUM($F$8:$F$10)-((TBS$87*$B101+SUM($F$8:$F$10))/$F$11*$F$40)-($F$27*TBS$87/$D$7)-SUM($F$14:$F$26,$F$28:$F$33,$F$35:$F$36,$F$41))</f>
        <v>-533.82179022363027</v>
      </c>
      <c r="TBT88" s="294">
        <f>(TBT$87*$B101+SUM($F$8:$F$10)-((TBT$87*$B101+SUM($F$8:$F$10))/$F$11*$F$40)-($F$27*TBT$87/$D$7)-SUM($F$14:$F$26,$F$28:$F$33,$F$35:$F$36,$F$41))</f>
        <v>-533.82179022363027</v>
      </c>
      <c r="TBU88" s="294">
        <f>(TBU$87*$B101+SUM($F$8:$F$10)-((TBU$87*$B101+SUM($F$8:$F$10))/$F$11*$F$40)-($F$27*TBU$87/$D$7)-SUM($F$14:$F$26,$F$28:$F$33,$F$35:$F$36,$F$41))</f>
        <v>-533.82179022363027</v>
      </c>
      <c r="TBV88" s="294">
        <f>(TBV$87*$B101+SUM($F$8:$F$10)-((TBV$87*$B101+SUM($F$8:$F$10))/$F$11*$F$40)-($F$27*TBV$87/$D$7)-SUM($F$14:$F$26,$F$28:$F$33,$F$35:$F$36,$F$41))</f>
        <v>-533.82179022363027</v>
      </c>
      <c r="TBW88" s="294">
        <f>(TBW$87*$B101+SUM($F$8:$F$10)-((TBW$87*$B101+SUM($F$8:$F$10))/$F$11*$F$40)-($F$27*TBW$87/$D$7)-SUM($F$14:$F$26,$F$28:$F$33,$F$35:$F$36,$F$41))</f>
        <v>-533.82179022363027</v>
      </c>
      <c r="TBX88" s="294">
        <f>(TBX$87*$B101+SUM($F$8:$F$10)-((TBX$87*$B101+SUM($F$8:$F$10))/$F$11*$F$40)-($F$27*TBX$87/$D$7)-SUM($F$14:$F$26,$F$28:$F$33,$F$35:$F$36,$F$41))</f>
        <v>-533.82179022363027</v>
      </c>
      <c r="TBY88" s="294">
        <f>(TBY$87*$B101+SUM($F$8:$F$10)-((TBY$87*$B101+SUM($F$8:$F$10))/$F$11*$F$40)-($F$27*TBY$87/$D$7)-SUM($F$14:$F$26,$F$28:$F$33,$F$35:$F$36,$F$41))</f>
        <v>-533.82179022363027</v>
      </c>
      <c r="TBZ88" s="294">
        <f>(TBZ$87*$B101+SUM($F$8:$F$10)-((TBZ$87*$B101+SUM($F$8:$F$10))/$F$11*$F$40)-($F$27*TBZ$87/$D$7)-SUM($F$14:$F$26,$F$28:$F$33,$F$35:$F$36,$F$41))</f>
        <v>-533.82179022363027</v>
      </c>
      <c r="TCA88" s="294">
        <f>(TCA$87*$B101+SUM($F$8:$F$10)-((TCA$87*$B101+SUM($F$8:$F$10))/$F$11*$F$40)-($F$27*TCA$87/$D$7)-SUM($F$14:$F$26,$F$28:$F$33,$F$35:$F$36,$F$41))</f>
        <v>-533.82179022363027</v>
      </c>
      <c r="TCB88" s="294">
        <f>(TCB$87*$B101+SUM($F$8:$F$10)-((TCB$87*$B101+SUM($F$8:$F$10))/$F$11*$F$40)-($F$27*TCB$87/$D$7)-SUM($F$14:$F$26,$F$28:$F$33,$F$35:$F$36,$F$41))</f>
        <v>-533.82179022363027</v>
      </c>
      <c r="TCC88" s="294">
        <f>(TCC$87*$B101+SUM($F$8:$F$10)-((TCC$87*$B101+SUM($F$8:$F$10))/$F$11*$F$40)-($F$27*TCC$87/$D$7)-SUM($F$14:$F$26,$F$28:$F$33,$F$35:$F$36,$F$41))</f>
        <v>-533.82179022363027</v>
      </c>
      <c r="TCD88" s="294">
        <f>(TCD$87*$B101+SUM($F$8:$F$10)-((TCD$87*$B101+SUM($F$8:$F$10))/$F$11*$F$40)-($F$27*TCD$87/$D$7)-SUM($F$14:$F$26,$F$28:$F$33,$F$35:$F$36,$F$41))</f>
        <v>-533.82179022363027</v>
      </c>
      <c r="TCE88" s="294">
        <f>(TCE$87*$B101+SUM($F$8:$F$10)-((TCE$87*$B101+SUM($F$8:$F$10))/$F$11*$F$40)-($F$27*TCE$87/$D$7)-SUM($F$14:$F$26,$F$28:$F$33,$F$35:$F$36,$F$41))</f>
        <v>-533.82179022363027</v>
      </c>
      <c r="TCF88" s="294">
        <f>(TCF$87*$B101+SUM($F$8:$F$10)-((TCF$87*$B101+SUM($F$8:$F$10))/$F$11*$F$40)-($F$27*TCF$87/$D$7)-SUM($F$14:$F$26,$F$28:$F$33,$F$35:$F$36,$F$41))</f>
        <v>-533.82179022363027</v>
      </c>
      <c r="TCG88" s="294">
        <f>(TCG$87*$B101+SUM($F$8:$F$10)-((TCG$87*$B101+SUM($F$8:$F$10))/$F$11*$F$40)-($F$27*TCG$87/$D$7)-SUM($F$14:$F$26,$F$28:$F$33,$F$35:$F$36,$F$41))</f>
        <v>-533.82179022363027</v>
      </c>
      <c r="TCH88" s="294">
        <f>(TCH$87*$B101+SUM($F$8:$F$10)-((TCH$87*$B101+SUM($F$8:$F$10))/$F$11*$F$40)-($F$27*TCH$87/$D$7)-SUM($F$14:$F$26,$F$28:$F$33,$F$35:$F$36,$F$41))</f>
        <v>-533.82179022363027</v>
      </c>
      <c r="TCI88" s="294">
        <f>(TCI$87*$B101+SUM($F$8:$F$10)-((TCI$87*$B101+SUM($F$8:$F$10))/$F$11*$F$40)-($F$27*TCI$87/$D$7)-SUM($F$14:$F$26,$F$28:$F$33,$F$35:$F$36,$F$41))</f>
        <v>-533.82179022363027</v>
      </c>
      <c r="TCJ88" s="294">
        <f>(TCJ$87*$B101+SUM($F$8:$F$10)-((TCJ$87*$B101+SUM($F$8:$F$10))/$F$11*$F$40)-($F$27*TCJ$87/$D$7)-SUM($F$14:$F$26,$F$28:$F$33,$F$35:$F$36,$F$41))</f>
        <v>-533.82179022363027</v>
      </c>
      <c r="TCK88" s="294">
        <f>(TCK$87*$B101+SUM($F$8:$F$10)-((TCK$87*$B101+SUM($F$8:$F$10))/$F$11*$F$40)-($F$27*TCK$87/$D$7)-SUM($F$14:$F$26,$F$28:$F$33,$F$35:$F$36,$F$41))</f>
        <v>-533.82179022363027</v>
      </c>
      <c r="TCL88" s="294">
        <f>(TCL$87*$B101+SUM($F$8:$F$10)-((TCL$87*$B101+SUM($F$8:$F$10))/$F$11*$F$40)-($F$27*TCL$87/$D$7)-SUM($F$14:$F$26,$F$28:$F$33,$F$35:$F$36,$F$41))</f>
        <v>-533.82179022363027</v>
      </c>
      <c r="TCM88" s="294">
        <f>(TCM$87*$B101+SUM($F$8:$F$10)-((TCM$87*$B101+SUM($F$8:$F$10))/$F$11*$F$40)-($F$27*TCM$87/$D$7)-SUM($F$14:$F$26,$F$28:$F$33,$F$35:$F$36,$F$41))</f>
        <v>-533.82179022363027</v>
      </c>
      <c r="TCN88" s="294">
        <f>(TCN$87*$B101+SUM($F$8:$F$10)-((TCN$87*$B101+SUM($F$8:$F$10))/$F$11*$F$40)-($F$27*TCN$87/$D$7)-SUM($F$14:$F$26,$F$28:$F$33,$F$35:$F$36,$F$41))</f>
        <v>-533.82179022363027</v>
      </c>
      <c r="TCO88" s="294">
        <f>(TCO$87*$B101+SUM($F$8:$F$10)-((TCO$87*$B101+SUM($F$8:$F$10))/$F$11*$F$40)-($F$27*TCO$87/$D$7)-SUM($F$14:$F$26,$F$28:$F$33,$F$35:$F$36,$F$41))</f>
        <v>-533.82179022363027</v>
      </c>
      <c r="TCP88" s="294">
        <f>(TCP$87*$B101+SUM($F$8:$F$10)-((TCP$87*$B101+SUM($F$8:$F$10))/$F$11*$F$40)-($F$27*TCP$87/$D$7)-SUM($F$14:$F$26,$F$28:$F$33,$F$35:$F$36,$F$41))</f>
        <v>-533.82179022363027</v>
      </c>
      <c r="TCQ88" s="294">
        <f>(TCQ$87*$B101+SUM($F$8:$F$10)-((TCQ$87*$B101+SUM($F$8:$F$10))/$F$11*$F$40)-($F$27*TCQ$87/$D$7)-SUM($F$14:$F$26,$F$28:$F$33,$F$35:$F$36,$F$41))</f>
        <v>-533.82179022363027</v>
      </c>
      <c r="TCR88" s="294">
        <f>(TCR$87*$B101+SUM($F$8:$F$10)-((TCR$87*$B101+SUM($F$8:$F$10))/$F$11*$F$40)-($F$27*TCR$87/$D$7)-SUM($F$14:$F$26,$F$28:$F$33,$F$35:$F$36,$F$41))</f>
        <v>-533.82179022363027</v>
      </c>
      <c r="TCS88" s="294">
        <f>(TCS$87*$B101+SUM($F$8:$F$10)-((TCS$87*$B101+SUM($F$8:$F$10))/$F$11*$F$40)-($F$27*TCS$87/$D$7)-SUM($F$14:$F$26,$F$28:$F$33,$F$35:$F$36,$F$41))</f>
        <v>-533.82179022363027</v>
      </c>
      <c r="TCT88" s="294">
        <f>(TCT$87*$B101+SUM($F$8:$F$10)-((TCT$87*$B101+SUM($F$8:$F$10))/$F$11*$F$40)-($F$27*TCT$87/$D$7)-SUM($F$14:$F$26,$F$28:$F$33,$F$35:$F$36,$F$41))</f>
        <v>-533.82179022363027</v>
      </c>
      <c r="TCU88" s="294">
        <f>(TCU$87*$B101+SUM($F$8:$F$10)-((TCU$87*$B101+SUM($F$8:$F$10))/$F$11*$F$40)-($F$27*TCU$87/$D$7)-SUM($F$14:$F$26,$F$28:$F$33,$F$35:$F$36,$F$41))</f>
        <v>-533.82179022363027</v>
      </c>
      <c r="TCV88" s="294">
        <f>(TCV$87*$B101+SUM($F$8:$F$10)-((TCV$87*$B101+SUM($F$8:$F$10))/$F$11*$F$40)-($F$27*TCV$87/$D$7)-SUM($F$14:$F$26,$F$28:$F$33,$F$35:$F$36,$F$41))</f>
        <v>-533.82179022363027</v>
      </c>
      <c r="TCW88" s="294">
        <f>(TCW$87*$B101+SUM($F$8:$F$10)-((TCW$87*$B101+SUM($F$8:$F$10))/$F$11*$F$40)-($F$27*TCW$87/$D$7)-SUM($F$14:$F$26,$F$28:$F$33,$F$35:$F$36,$F$41))</f>
        <v>-533.82179022363027</v>
      </c>
      <c r="TCX88" s="294">
        <f>(TCX$87*$B101+SUM($F$8:$F$10)-((TCX$87*$B101+SUM($F$8:$F$10))/$F$11*$F$40)-($F$27*TCX$87/$D$7)-SUM($F$14:$F$26,$F$28:$F$33,$F$35:$F$36,$F$41))</f>
        <v>-533.82179022363027</v>
      </c>
      <c r="TCY88" s="294">
        <f>(TCY$87*$B101+SUM($F$8:$F$10)-((TCY$87*$B101+SUM($F$8:$F$10))/$F$11*$F$40)-($F$27*TCY$87/$D$7)-SUM($F$14:$F$26,$F$28:$F$33,$F$35:$F$36,$F$41))</f>
        <v>-533.82179022363027</v>
      </c>
      <c r="TCZ88" s="294">
        <f>(TCZ$87*$B101+SUM($F$8:$F$10)-((TCZ$87*$B101+SUM($F$8:$F$10))/$F$11*$F$40)-($F$27*TCZ$87/$D$7)-SUM($F$14:$F$26,$F$28:$F$33,$F$35:$F$36,$F$41))</f>
        <v>-533.82179022363027</v>
      </c>
      <c r="TDA88" s="294">
        <f>(TDA$87*$B101+SUM($F$8:$F$10)-((TDA$87*$B101+SUM($F$8:$F$10))/$F$11*$F$40)-($F$27*TDA$87/$D$7)-SUM($F$14:$F$26,$F$28:$F$33,$F$35:$F$36,$F$41))</f>
        <v>-533.82179022363027</v>
      </c>
      <c r="TDB88" s="294">
        <f>(TDB$87*$B101+SUM($F$8:$F$10)-((TDB$87*$B101+SUM($F$8:$F$10))/$F$11*$F$40)-($F$27*TDB$87/$D$7)-SUM($F$14:$F$26,$F$28:$F$33,$F$35:$F$36,$F$41))</f>
        <v>-533.82179022363027</v>
      </c>
      <c r="TDC88" s="294">
        <f>(TDC$87*$B101+SUM($F$8:$F$10)-((TDC$87*$B101+SUM($F$8:$F$10))/$F$11*$F$40)-($F$27*TDC$87/$D$7)-SUM($F$14:$F$26,$F$28:$F$33,$F$35:$F$36,$F$41))</f>
        <v>-533.82179022363027</v>
      </c>
      <c r="TDD88" s="294">
        <f>(TDD$87*$B101+SUM($F$8:$F$10)-((TDD$87*$B101+SUM($F$8:$F$10))/$F$11*$F$40)-($F$27*TDD$87/$D$7)-SUM($F$14:$F$26,$F$28:$F$33,$F$35:$F$36,$F$41))</f>
        <v>-533.82179022363027</v>
      </c>
      <c r="TDE88" s="294">
        <f>(TDE$87*$B101+SUM($F$8:$F$10)-((TDE$87*$B101+SUM($F$8:$F$10))/$F$11*$F$40)-($F$27*TDE$87/$D$7)-SUM($F$14:$F$26,$F$28:$F$33,$F$35:$F$36,$F$41))</f>
        <v>-533.82179022363027</v>
      </c>
      <c r="TDF88" s="294">
        <f>(TDF$87*$B101+SUM($F$8:$F$10)-((TDF$87*$B101+SUM($F$8:$F$10))/$F$11*$F$40)-($F$27*TDF$87/$D$7)-SUM($F$14:$F$26,$F$28:$F$33,$F$35:$F$36,$F$41))</f>
        <v>-533.82179022363027</v>
      </c>
      <c r="TDG88" s="294">
        <f>(TDG$87*$B101+SUM($F$8:$F$10)-((TDG$87*$B101+SUM($F$8:$F$10))/$F$11*$F$40)-($F$27*TDG$87/$D$7)-SUM($F$14:$F$26,$F$28:$F$33,$F$35:$F$36,$F$41))</f>
        <v>-533.82179022363027</v>
      </c>
      <c r="TDH88" s="294">
        <f>(TDH$87*$B101+SUM($F$8:$F$10)-((TDH$87*$B101+SUM($F$8:$F$10))/$F$11*$F$40)-($F$27*TDH$87/$D$7)-SUM($F$14:$F$26,$F$28:$F$33,$F$35:$F$36,$F$41))</f>
        <v>-533.82179022363027</v>
      </c>
      <c r="TDI88" s="294">
        <f>(TDI$87*$B101+SUM($F$8:$F$10)-((TDI$87*$B101+SUM($F$8:$F$10))/$F$11*$F$40)-($F$27*TDI$87/$D$7)-SUM($F$14:$F$26,$F$28:$F$33,$F$35:$F$36,$F$41))</f>
        <v>-533.82179022363027</v>
      </c>
      <c r="TDJ88" s="294">
        <f>(TDJ$87*$B101+SUM($F$8:$F$10)-((TDJ$87*$B101+SUM($F$8:$F$10))/$F$11*$F$40)-($F$27*TDJ$87/$D$7)-SUM($F$14:$F$26,$F$28:$F$33,$F$35:$F$36,$F$41))</f>
        <v>-533.82179022363027</v>
      </c>
      <c r="TDK88" s="294">
        <f>(TDK$87*$B101+SUM($F$8:$F$10)-((TDK$87*$B101+SUM($F$8:$F$10))/$F$11*$F$40)-($F$27*TDK$87/$D$7)-SUM($F$14:$F$26,$F$28:$F$33,$F$35:$F$36,$F$41))</f>
        <v>-533.82179022363027</v>
      </c>
      <c r="TDL88" s="294">
        <f>(TDL$87*$B101+SUM($F$8:$F$10)-((TDL$87*$B101+SUM($F$8:$F$10))/$F$11*$F$40)-($F$27*TDL$87/$D$7)-SUM($F$14:$F$26,$F$28:$F$33,$F$35:$F$36,$F$41))</f>
        <v>-533.82179022363027</v>
      </c>
      <c r="TDM88" s="294">
        <f>(TDM$87*$B101+SUM($F$8:$F$10)-((TDM$87*$B101+SUM($F$8:$F$10))/$F$11*$F$40)-($F$27*TDM$87/$D$7)-SUM($F$14:$F$26,$F$28:$F$33,$F$35:$F$36,$F$41))</f>
        <v>-533.82179022363027</v>
      </c>
      <c r="TDN88" s="294">
        <f>(TDN$87*$B101+SUM($F$8:$F$10)-((TDN$87*$B101+SUM($F$8:$F$10))/$F$11*$F$40)-($F$27*TDN$87/$D$7)-SUM($F$14:$F$26,$F$28:$F$33,$F$35:$F$36,$F$41))</f>
        <v>-533.82179022363027</v>
      </c>
      <c r="TDO88" s="294">
        <f>(TDO$87*$B101+SUM($F$8:$F$10)-((TDO$87*$B101+SUM($F$8:$F$10))/$F$11*$F$40)-($F$27*TDO$87/$D$7)-SUM($F$14:$F$26,$F$28:$F$33,$F$35:$F$36,$F$41))</f>
        <v>-533.82179022363027</v>
      </c>
      <c r="TDP88" s="294">
        <f>(TDP$87*$B101+SUM($F$8:$F$10)-((TDP$87*$B101+SUM($F$8:$F$10))/$F$11*$F$40)-($F$27*TDP$87/$D$7)-SUM($F$14:$F$26,$F$28:$F$33,$F$35:$F$36,$F$41))</f>
        <v>-533.82179022363027</v>
      </c>
      <c r="TDQ88" s="294">
        <f>(TDQ$87*$B101+SUM($F$8:$F$10)-((TDQ$87*$B101+SUM($F$8:$F$10))/$F$11*$F$40)-($F$27*TDQ$87/$D$7)-SUM($F$14:$F$26,$F$28:$F$33,$F$35:$F$36,$F$41))</f>
        <v>-533.82179022363027</v>
      </c>
      <c r="TDR88" s="294">
        <f>(TDR$87*$B101+SUM($F$8:$F$10)-((TDR$87*$B101+SUM($F$8:$F$10))/$F$11*$F$40)-($F$27*TDR$87/$D$7)-SUM($F$14:$F$26,$F$28:$F$33,$F$35:$F$36,$F$41))</f>
        <v>-533.82179022363027</v>
      </c>
      <c r="TDS88" s="294">
        <f>(TDS$87*$B101+SUM($F$8:$F$10)-((TDS$87*$B101+SUM($F$8:$F$10))/$F$11*$F$40)-($F$27*TDS$87/$D$7)-SUM($F$14:$F$26,$F$28:$F$33,$F$35:$F$36,$F$41))</f>
        <v>-533.82179022363027</v>
      </c>
      <c r="TDT88" s="294">
        <f>(TDT$87*$B101+SUM($F$8:$F$10)-((TDT$87*$B101+SUM($F$8:$F$10))/$F$11*$F$40)-($F$27*TDT$87/$D$7)-SUM($F$14:$F$26,$F$28:$F$33,$F$35:$F$36,$F$41))</f>
        <v>-533.82179022363027</v>
      </c>
      <c r="TDU88" s="294">
        <f>(TDU$87*$B101+SUM($F$8:$F$10)-((TDU$87*$B101+SUM($F$8:$F$10))/$F$11*$F$40)-($F$27*TDU$87/$D$7)-SUM($F$14:$F$26,$F$28:$F$33,$F$35:$F$36,$F$41))</f>
        <v>-533.82179022363027</v>
      </c>
      <c r="TDV88" s="294">
        <f>(TDV$87*$B101+SUM($F$8:$F$10)-((TDV$87*$B101+SUM($F$8:$F$10))/$F$11*$F$40)-($F$27*TDV$87/$D$7)-SUM($F$14:$F$26,$F$28:$F$33,$F$35:$F$36,$F$41))</f>
        <v>-533.82179022363027</v>
      </c>
      <c r="TDW88" s="294">
        <f>(TDW$87*$B101+SUM($F$8:$F$10)-((TDW$87*$B101+SUM($F$8:$F$10))/$F$11*$F$40)-($F$27*TDW$87/$D$7)-SUM($F$14:$F$26,$F$28:$F$33,$F$35:$F$36,$F$41))</f>
        <v>-533.82179022363027</v>
      </c>
      <c r="TDX88" s="294">
        <f>(TDX$87*$B101+SUM($F$8:$F$10)-((TDX$87*$B101+SUM($F$8:$F$10))/$F$11*$F$40)-($F$27*TDX$87/$D$7)-SUM($F$14:$F$26,$F$28:$F$33,$F$35:$F$36,$F$41))</f>
        <v>-533.82179022363027</v>
      </c>
      <c r="TDY88" s="294">
        <f>(TDY$87*$B101+SUM($F$8:$F$10)-((TDY$87*$B101+SUM($F$8:$F$10))/$F$11*$F$40)-($F$27*TDY$87/$D$7)-SUM($F$14:$F$26,$F$28:$F$33,$F$35:$F$36,$F$41))</f>
        <v>-533.82179022363027</v>
      </c>
      <c r="TDZ88" s="294">
        <f>(TDZ$87*$B101+SUM($F$8:$F$10)-((TDZ$87*$B101+SUM($F$8:$F$10))/$F$11*$F$40)-($F$27*TDZ$87/$D$7)-SUM($F$14:$F$26,$F$28:$F$33,$F$35:$F$36,$F$41))</f>
        <v>-533.82179022363027</v>
      </c>
      <c r="TEA88" s="294">
        <f>(TEA$87*$B101+SUM($F$8:$F$10)-((TEA$87*$B101+SUM($F$8:$F$10))/$F$11*$F$40)-($F$27*TEA$87/$D$7)-SUM($F$14:$F$26,$F$28:$F$33,$F$35:$F$36,$F$41))</f>
        <v>-533.82179022363027</v>
      </c>
      <c r="TEB88" s="294">
        <f>(TEB$87*$B101+SUM($F$8:$F$10)-((TEB$87*$B101+SUM($F$8:$F$10))/$F$11*$F$40)-($F$27*TEB$87/$D$7)-SUM($F$14:$F$26,$F$28:$F$33,$F$35:$F$36,$F$41))</f>
        <v>-533.82179022363027</v>
      </c>
      <c r="TEC88" s="294">
        <f>(TEC$87*$B101+SUM($F$8:$F$10)-((TEC$87*$B101+SUM($F$8:$F$10))/$F$11*$F$40)-($F$27*TEC$87/$D$7)-SUM($F$14:$F$26,$F$28:$F$33,$F$35:$F$36,$F$41))</f>
        <v>-533.82179022363027</v>
      </c>
      <c r="TED88" s="294">
        <f>(TED$87*$B101+SUM($F$8:$F$10)-((TED$87*$B101+SUM($F$8:$F$10))/$F$11*$F$40)-($F$27*TED$87/$D$7)-SUM($F$14:$F$26,$F$28:$F$33,$F$35:$F$36,$F$41))</f>
        <v>-533.82179022363027</v>
      </c>
      <c r="TEE88" s="294">
        <f>(TEE$87*$B101+SUM($F$8:$F$10)-((TEE$87*$B101+SUM($F$8:$F$10))/$F$11*$F$40)-($F$27*TEE$87/$D$7)-SUM($F$14:$F$26,$F$28:$F$33,$F$35:$F$36,$F$41))</f>
        <v>-533.82179022363027</v>
      </c>
      <c r="TEF88" s="294">
        <f>(TEF$87*$B101+SUM($F$8:$F$10)-((TEF$87*$B101+SUM($F$8:$F$10))/$F$11*$F$40)-($F$27*TEF$87/$D$7)-SUM($F$14:$F$26,$F$28:$F$33,$F$35:$F$36,$F$41))</f>
        <v>-533.82179022363027</v>
      </c>
      <c r="TEG88" s="294">
        <f>(TEG$87*$B101+SUM($F$8:$F$10)-((TEG$87*$B101+SUM($F$8:$F$10))/$F$11*$F$40)-($F$27*TEG$87/$D$7)-SUM($F$14:$F$26,$F$28:$F$33,$F$35:$F$36,$F$41))</f>
        <v>-533.82179022363027</v>
      </c>
      <c r="TEH88" s="294">
        <f>(TEH$87*$B101+SUM($F$8:$F$10)-((TEH$87*$B101+SUM($F$8:$F$10))/$F$11*$F$40)-($F$27*TEH$87/$D$7)-SUM($F$14:$F$26,$F$28:$F$33,$F$35:$F$36,$F$41))</f>
        <v>-533.82179022363027</v>
      </c>
      <c r="TEI88" s="294">
        <f>(TEI$87*$B101+SUM($F$8:$F$10)-((TEI$87*$B101+SUM($F$8:$F$10))/$F$11*$F$40)-($F$27*TEI$87/$D$7)-SUM($F$14:$F$26,$F$28:$F$33,$F$35:$F$36,$F$41))</f>
        <v>-533.82179022363027</v>
      </c>
      <c r="TEJ88" s="294">
        <f>(TEJ$87*$B101+SUM($F$8:$F$10)-((TEJ$87*$B101+SUM($F$8:$F$10))/$F$11*$F$40)-($F$27*TEJ$87/$D$7)-SUM($F$14:$F$26,$F$28:$F$33,$F$35:$F$36,$F$41))</f>
        <v>-533.82179022363027</v>
      </c>
      <c r="TEK88" s="294">
        <f>(TEK$87*$B101+SUM($F$8:$F$10)-((TEK$87*$B101+SUM($F$8:$F$10))/$F$11*$F$40)-($F$27*TEK$87/$D$7)-SUM($F$14:$F$26,$F$28:$F$33,$F$35:$F$36,$F$41))</f>
        <v>-533.82179022363027</v>
      </c>
      <c r="TEL88" s="294">
        <f>(TEL$87*$B101+SUM($F$8:$F$10)-((TEL$87*$B101+SUM($F$8:$F$10))/$F$11*$F$40)-($F$27*TEL$87/$D$7)-SUM($F$14:$F$26,$F$28:$F$33,$F$35:$F$36,$F$41))</f>
        <v>-533.82179022363027</v>
      </c>
      <c r="TEM88" s="294">
        <f>(TEM$87*$B101+SUM($F$8:$F$10)-((TEM$87*$B101+SUM($F$8:$F$10))/$F$11*$F$40)-($F$27*TEM$87/$D$7)-SUM($F$14:$F$26,$F$28:$F$33,$F$35:$F$36,$F$41))</f>
        <v>-533.82179022363027</v>
      </c>
      <c r="TEN88" s="294">
        <f>(TEN$87*$B101+SUM($F$8:$F$10)-((TEN$87*$B101+SUM($F$8:$F$10))/$F$11*$F$40)-($F$27*TEN$87/$D$7)-SUM($F$14:$F$26,$F$28:$F$33,$F$35:$F$36,$F$41))</f>
        <v>-533.82179022363027</v>
      </c>
      <c r="TEO88" s="294">
        <f>(TEO$87*$B101+SUM($F$8:$F$10)-((TEO$87*$B101+SUM($F$8:$F$10))/$F$11*$F$40)-($F$27*TEO$87/$D$7)-SUM($F$14:$F$26,$F$28:$F$33,$F$35:$F$36,$F$41))</f>
        <v>-533.82179022363027</v>
      </c>
      <c r="TEP88" s="294">
        <f>(TEP$87*$B101+SUM($F$8:$F$10)-((TEP$87*$B101+SUM($F$8:$F$10))/$F$11*$F$40)-($F$27*TEP$87/$D$7)-SUM($F$14:$F$26,$F$28:$F$33,$F$35:$F$36,$F$41))</f>
        <v>-533.82179022363027</v>
      </c>
      <c r="TEQ88" s="294">
        <f>(TEQ$87*$B101+SUM($F$8:$F$10)-((TEQ$87*$B101+SUM($F$8:$F$10))/$F$11*$F$40)-($F$27*TEQ$87/$D$7)-SUM($F$14:$F$26,$F$28:$F$33,$F$35:$F$36,$F$41))</f>
        <v>-533.82179022363027</v>
      </c>
      <c r="TER88" s="294">
        <f>(TER$87*$B101+SUM($F$8:$F$10)-((TER$87*$B101+SUM($F$8:$F$10))/$F$11*$F$40)-($F$27*TER$87/$D$7)-SUM($F$14:$F$26,$F$28:$F$33,$F$35:$F$36,$F$41))</f>
        <v>-533.82179022363027</v>
      </c>
      <c r="TES88" s="294">
        <f>(TES$87*$B101+SUM($F$8:$F$10)-((TES$87*$B101+SUM($F$8:$F$10))/$F$11*$F$40)-($F$27*TES$87/$D$7)-SUM($F$14:$F$26,$F$28:$F$33,$F$35:$F$36,$F$41))</f>
        <v>-533.82179022363027</v>
      </c>
      <c r="TET88" s="294">
        <f>(TET$87*$B101+SUM($F$8:$F$10)-((TET$87*$B101+SUM($F$8:$F$10))/$F$11*$F$40)-($F$27*TET$87/$D$7)-SUM($F$14:$F$26,$F$28:$F$33,$F$35:$F$36,$F$41))</f>
        <v>-533.82179022363027</v>
      </c>
      <c r="TEU88" s="294">
        <f>(TEU$87*$B101+SUM($F$8:$F$10)-((TEU$87*$B101+SUM($F$8:$F$10))/$F$11*$F$40)-($F$27*TEU$87/$D$7)-SUM($F$14:$F$26,$F$28:$F$33,$F$35:$F$36,$F$41))</f>
        <v>-533.82179022363027</v>
      </c>
      <c r="TEV88" s="294">
        <f>(TEV$87*$B101+SUM($F$8:$F$10)-((TEV$87*$B101+SUM($F$8:$F$10))/$F$11*$F$40)-($F$27*TEV$87/$D$7)-SUM($F$14:$F$26,$F$28:$F$33,$F$35:$F$36,$F$41))</f>
        <v>-533.82179022363027</v>
      </c>
      <c r="TEW88" s="294">
        <f>(TEW$87*$B101+SUM($F$8:$F$10)-((TEW$87*$B101+SUM($F$8:$F$10))/$F$11*$F$40)-($F$27*TEW$87/$D$7)-SUM($F$14:$F$26,$F$28:$F$33,$F$35:$F$36,$F$41))</f>
        <v>-533.82179022363027</v>
      </c>
      <c r="TEX88" s="294">
        <f>(TEX$87*$B101+SUM($F$8:$F$10)-((TEX$87*$B101+SUM($F$8:$F$10))/$F$11*$F$40)-($F$27*TEX$87/$D$7)-SUM($F$14:$F$26,$F$28:$F$33,$F$35:$F$36,$F$41))</f>
        <v>-533.82179022363027</v>
      </c>
      <c r="TEY88" s="294">
        <f>(TEY$87*$B101+SUM($F$8:$F$10)-((TEY$87*$B101+SUM($F$8:$F$10))/$F$11*$F$40)-($F$27*TEY$87/$D$7)-SUM($F$14:$F$26,$F$28:$F$33,$F$35:$F$36,$F$41))</f>
        <v>-533.82179022363027</v>
      </c>
      <c r="TEZ88" s="294">
        <f>(TEZ$87*$B101+SUM($F$8:$F$10)-((TEZ$87*$B101+SUM($F$8:$F$10))/$F$11*$F$40)-($F$27*TEZ$87/$D$7)-SUM($F$14:$F$26,$F$28:$F$33,$F$35:$F$36,$F$41))</f>
        <v>-533.82179022363027</v>
      </c>
      <c r="TFA88" s="294">
        <f>(TFA$87*$B101+SUM($F$8:$F$10)-((TFA$87*$B101+SUM($F$8:$F$10))/$F$11*$F$40)-($F$27*TFA$87/$D$7)-SUM($F$14:$F$26,$F$28:$F$33,$F$35:$F$36,$F$41))</f>
        <v>-533.82179022363027</v>
      </c>
      <c r="TFB88" s="294">
        <f>(TFB$87*$B101+SUM($F$8:$F$10)-((TFB$87*$B101+SUM($F$8:$F$10))/$F$11*$F$40)-($F$27*TFB$87/$D$7)-SUM($F$14:$F$26,$F$28:$F$33,$F$35:$F$36,$F$41))</f>
        <v>-533.82179022363027</v>
      </c>
      <c r="TFC88" s="294">
        <f>(TFC$87*$B101+SUM($F$8:$F$10)-((TFC$87*$B101+SUM($F$8:$F$10))/$F$11*$F$40)-($F$27*TFC$87/$D$7)-SUM($F$14:$F$26,$F$28:$F$33,$F$35:$F$36,$F$41))</f>
        <v>-533.82179022363027</v>
      </c>
      <c r="TFD88" s="294">
        <f>(TFD$87*$B101+SUM($F$8:$F$10)-((TFD$87*$B101+SUM($F$8:$F$10))/$F$11*$F$40)-($F$27*TFD$87/$D$7)-SUM($F$14:$F$26,$F$28:$F$33,$F$35:$F$36,$F$41))</f>
        <v>-533.82179022363027</v>
      </c>
      <c r="TFE88" s="294">
        <f>(TFE$87*$B101+SUM($F$8:$F$10)-((TFE$87*$B101+SUM($F$8:$F$10))/$F$11*$F$40)-($F$27*TFE$87/$D$7)-SUM($F$14:$F$26,$F$28:$F$33,$F$35:$F$36,$F$41))</f>
        <v>-533.82179022363027</v>
      </c>
      <c r="TFF88" s="294">
        <f>(TFF$87*$B101+SUM($F$8:$F$10)-((TFF$87*$B101+SUM($F$8:$F$10))/$F$11*$F$40)-($F$27*TFF$87/$D$7)-SUM($F$14:$F$26,$F$28:$F$33,$F$35:$F$36,$F$41))</f>
        <v>-533.82179022363027</v>
      </c>
      <c r="TFG88" s="294">
        <f>(TFG$87*$B101+SUM($F$8:$F$10)-((TFG$87*$B101+SUM($F$8:$F$10))/$F$11*$F$40)-($F$27*TFG$87/$D$7)-SUM($F$14:$F$26,$F$28:$F$33,$F$35:$F$36,$F$41))</f>
        <v>-533.82179022363027</v>
      </c>
      <c r="TFH88" s="294">
        <f>(TFH$87*$B101+SUM($F$8:$F$10)-((TFH$87*$B101+SUM($F$8:$F$10))/$F$11*$F$40)-($F$27*TFH$87/$D$7)-SUM($F$14:$F$26,$F$28:$F$33,$F$35:$F$36,$F$41))</f>
        <v>-533.82179022363027</v>
      </c>
      <c r="TFI88" s="294">
        <f>(TFI$87*$B101+SUM($F$8:$F$10)-((TFI$87*$B101+SUM($F$8:$F$10))/$F$11*$F$40)-($F$27*TFI$87/$D$7)-SUM($F$14:$F$26,$F$28:$F$33,$F$35:$F$36,$F$41))</f>
        <v>-533.82179022363027</v>
      </c>
      <c r="TFJ88" s="294">
        <f>(TFJ$87*$B101+SUM($F$8:$F$10)-((TFJ$87*$B101+SUM($F$8:$F$10))/$F$11*$F$40)-($F$27*TFJ$87/$D$7)-SUM($F$14:$F$26,$F$28:$F$33,$F$35:$F$36,$F$41))</f>
        <v>-533.82179022363027</v>
      </c>
      <c r="TFK88" s="294">
        <f>(TFK$87*$B101+SUM($F$8:$F$10)-((TFK$87*$B101+SUM($F$8:$F$10))/$F$11*$F$40)-($F$27*TFK$87/$D$7)-SUM($F$14:$F$26,$F$28:$F$33,$F$35:$F$36,$F$41))</f>
        <v>-533.82179022363027</v>
      </c>
      <c r="TFL88" s="294">
        <f>(TFL$87*$B101+SUM($F$8:$F$10)-((TFL$87*$B101+SUM($F$8:$F$10))/$F$11*$F$40)-($F$27*TFL$87/$D$7)-SUM($F$14:$F$26,$F$28:$F$33,$F$35:$F$36,$F$41))</f>
        <v>-533.82179022363027</v>
      </c>
      <c r="TFM88" s="294">
        <f>(TFM$87*$B101+SUM($F$8:$F$10)-((TFM$87*$B101+SUM($F$8:$F$10))/$F$11*$F$40)-($F$27*TFM$87/$D$7)-SUM($F$14:$F$26,$F$28:$F$33,$F$35:$F$36,$F$41))</f>
        <v>-533.82179022363027</v>
      </c>
      <c r="TFN88" s="294">
        <f>(TFN$87*$B101+SUM($F$8:$F$10)-((TFN$87*$B101+SUM($F$8:$F$10))/$F$11*$F$40)-($F$27*TFN$87/$D$7)-SUM($F$14:$F$26,$F$28:$F$33,$F$35:$F$36,$F$41))</f>
        <v>-533.82179022363027</v>
      </c>
      <c r="TFO88" s="294">
        <f>(TFO$87*$B101+SUM($F$8:$F$10)-((TFO$87*$B101+SUM($F$8:$F$10))/$F$11*$F$40)-($F$27*TFO$87/$D$7)-SUM($F$14:$F$26,$F$28:$F$33,$F$35:$F$36,$F$41))</f>
        <v>-533.82179022363027</v>
      </c>
      <c r="TFP88" s="294">
        <f>(TFP$87*$B101+SUM($F$8:$F$10)-((TFP$87*$B101+SUM($F$8:$F$10))/$F$11*$F$40)-($F$27*TFP$87/$D$7)-SUM($F$14:$F$26,$F$28:$F$33,$F$35:$F$36,$F$41))</f>
        <v>-533.82179022363027</v>
      </c>
      <c r="TFQ88" s="294">
        <f>(TFQ$87*$B101+SUM($F$8:$F$10)-((TFQ$87*$B101+SUM($F$8:$F$10))/$F$11*$F$40)-($F$27*TFQ$87/$D$7)-SUM($F$14:$F$26,$F$28:$F$33,$F$35:$F$36,$F$41))</f>
        <v>-533.82179022363027</v>
      </c>
      <c r="TFR88" s="294">
        <f>(TFR$87*$B101+SUM($F$8:$F$10)-((TFR$87*$B101+SUM($F$8:$F$10))/$F$11*$F$40)-($F$27*TFR$87/$D$7)-SUM($F$14:$F$26,$F$28:$F$33,$F$35:$F$36,$F$41))</f>
        <v>-533.82179022363027</v>
      </c>
      <c r="TFS88" s="294">
        <f>(TFS$87*$B101+SUM($F$8:$F$10)-((TFS$87*$B101+SUM($F$8:$F$10))/$F$11*$F$40)-($F$27*TFS$87/$D$7)-SUM($F$14:$F$26,$F$28:$F$33,$F$35:$F$36,$F$41))</f>
        <v>-533.82179022363027</v>
      </c>
      <c r="TFT88" s="294">
        <f>(TFT$87*$B101+SUM($F$8:$F$10)-((TFT$87*$B101+SUM($F$8:$F$10))/$F$11*$F$40)-($F$27*TFT$87/$D$7)-SUM($F$14:$F$26,$F$28:$F$33,$F$35:$F$36,$F$41))</f>
        <v>-533.82179022363027</v>
      </c>
      <c r="TFU88" s="294">
        <f>(TFU$87*$B101+SUM($F$8:$F$10)-((TFU$87*$B101+SUM($F$8:$F$10))/$F$11*$F$40)-($F$27*TFU$87/$D$7)-SUM($F$14:$F$26,$F$28:$F$33,$F$35:$F$36,$F$41))</f>
        <v>-533.82179022363027</v>
      </c>
      <c r="TFV88" s="294">
        <f>(TFV$87*$B101+SUM($F$8:$F$10)-((TFV$87*$B101+SUM($F$8:$F$10))/$F$11*$F$40)-($F$27*TFV$87/$D$7)-SUM($F$14:$F$26,$F$28:$F$33,$F$35:$F$36,$F$41))</f>
        <v>-533.82179022363027</v>
      </c>
      <c r="TFW88" s="294">
        <f>(TFW$87*$B101+SUM($F$8:$F$10)-((TFW$87*$B101+SUM($F$8:$F$10))/$F$11*$F$40)-($F$27*TFW$87/$D$7)-SUM($F$14:$F$26,$F$28:$F$33,$F$35:$F$36,$F$41))</f>
        <v>-533.82179022363027</v>
      </c>
      <c r="TFX88" s="294">
        <f>(TFX$87*$B101+SUM($F$8:$F$10)-((TFX$87*$B101+SUM($F$8:$F$10))/$F$11*$F$40)-($F$27*TFX$87/$D$7)-SUM($F$14:$F$26,$F$28:$F$33,$F$35:$F$36,$F$41))</f>
        <v>-533.82179022363027</v>
      </c>
      <c r="TFY88" s="294">
        <f>(TFY$87*$B101+SUM($F$8:$F$10)-((TFY$87*$B101+SUM($F$8:$F$10))/$F$11*$F$40)-($F$27*TFY$87/$D$7)-SUM($F$14:$F$26,$F$28:$F$33,$F$35:$F$36,$F$41))</f>
        <v>-533.82179022363027</v>
      </c>
      <c r="TFZ88" s="294">
        <f>(TFZ$87*$B101+SUM($F$8:$F$10)-((TFZ$87*$B101+SUM($F$8:$F$10))/$F$11*$F$40)-($F$27*TFZ$87/$D$7)-SUM($F$14:$F$26,$F$28:$F$33,$F$35:$F$36,$F$41))</f>
        <v>-533.82179022363027</v>
      </c>
      <c r="TGA88" s="294">
        <f>(TGA$87*$B101+SUM($F$8:$F$10)-((TGA$87*$B101+SUM($F$8:$F$10))/$F$11*$F$40)-($F$27*TGA$87/$D$7)-SUM($F$14:$F$26,$F$28:$F$33,$F$35:$F$36,$F$41))</f>
        <v>-533.82179022363027</v>
      </c>
      <c r="TGB88" s="294">
        <f>(TGB$87*$B101+SUM($F$8:$F$10)-((TGB$87*$B101+SUM($F$8:$F$10))/$F$11*$F$40)-($F$27*TGB$87/$D$7)-SUM($F$14:$F$26,$F$28:$F$33,$F$35:$F$36,$F$41))</f>
        <v>-533.82179022363027</v>
      </c>
      <c r="TGC88" s="294">
        <f>(TGC$87*$B101+SUM($F$8:$F$10)-((TGC$87*$B101+SUM($F$8:$F$10))/$F$11*$F$40)-($F$27*TGC$87/$D$7)-SUM($F$14:$F$26,$F$28:$F$33,$F$35:$F$36,$F$41))</f>
        <v>-533.82179022363027</v>
      </c>
      <c r="TGD88" s="294">
        <f>(TGD$87*$B101+SUM($F$8:$F$10)-((TGD$87*$B101+SUM($F$8:$F$10))/$F$11*$F$40)-($F$27*TGD$87/$D$7)-SUM($F$14:$F$26,$F$28:$F$33,$F$35:$F$36,$F$41))</f>
        <v>-533.82179022363027</v>
      </c>
      <c r="TGE88" s="294">
        <f>(TGE$87*$B101+SUM($F$8:$F$10)-((TGE$87*$B101+SUM($F$8:$F$10))/$F$11*$F$40)-($F$27*TGE$87/$D$7)-SUM($F$14:$F$26,$F$28:$F$33,$F$35:$F$36,$F$41))</f>
        <v>-533.82179022363027</v>
      </c>
      <c r="TGF88" s="294">
        <f>(TGF$87*$B101+SUM($F$8:$F$10)-((TGF$87*$B101+SUM($F$8:$F$10))/$F$11*$F$40)-($F$27*TGF$87/$D$7)-SUM($F$14:$F$26,$F$28:$F$33,$F$35:$F$36,$F$41))</f>
        <v>-533.82179022363027</v>
      </c>
      <c r="TGG88" s="294">
        <f>(TGG$87*$B101+SUM($F$8:$F$10)-((TGG$87*$B101+SUM($F$8:$F$10))/$F$11*$F$40)-($F$27*TGG$87/$D$7)-SUM($F$14:$F$26,$F$28:$F$33,$F$35:$F$36,$F$41))</f>
        <v>-533.82179022363027</v>
      </c>
      <c r="TGH88" s="294">
        <f>(TGH$87*$B101+SUM($F$8:$F$10)-((TGH$87*$B101+SUM($F$8:$F$10))/$F$11*$F$40)-($F$27*TGH$87/$D$7)-SUM($F$14:$F$26,$F$28:$F$33,$F$35:$F$36,$F$41))</f>
        <v>-533.82179022363027</v>
      </c>
      <c r="TGI88" s="294">
        <f>(TGI$87*$B101+SUM($F$8:$F$10)-((TGI$87*$B101+SUM($F$8:$F$10))/$F$11*$F$40)-($F$27*TGI$87/$D$7)-SUM($F$14:$F$26,$F$28:$F$33,$F$35:$F$36,$F$41))</f>
        <v>-533.82179022363027</v>
      </c>
      <c r="TGJ88" s="294">
        <f>(TGJ$87*$B101+SUM($F$8:$F$10)-((TGJ$87*$B101+SUM($F$8:$F$10))/$F$11*$F$40)-($F$27*TGJ$87/$D$7)-SUM($F$14:$F$26,$F$28:$F$33,$F$35:$F$36,$F$41))</f>
        <v>-533.82179022363027</v>
      </c>
      <c r="TGK88" s="294">
        <f>(TGK$87*$B101+SUM($F$8:$F$10)-((TGK$87*$B101+SUM($F$8:$F$10))/$F$11*$F$40)-($F$27*TGK$87/$D$7)-SUM($F$14:$F$26,$F$28:$F$33,$F$35:$F$36,$F$41))</f>
        <v>-533.82179022363027</v>
      </c>
      <c r="TGL88" s="294">
        <f>(TGL$87*$B101+SUM($F$8:$F$10)-((TGL$87*$B101+SUM($F$8:$F$10))/$F$11*$F$40)-($F$27*TGL$87/$D$7)-SUM($F$14:$F$26,$F$28:$F$33,$F$35:$F$36,$F$41))</f>
        <v>-533.82179022363027</v>
      </c>
      <c r="TGM88" s="294">
        <f>(TGM$87*$B101+SUM($F$8:$F$10)-((TGM$87*$B101+SUM($F$8:$F$10))/$F$11*$F$40)-($F$27*TGM$87/$D$7)-SUM($F$14:$F$26,$F$28:$F$33,$F$35:$F$36,$F$41))</f>
        <v>-533.82179022363027</v>
      </c>
      <c r="TGN88" s="294">
        <f>(TGN$87*$B101+SUM($F$8:$F$10)-((TGN$87*$B101+SUM($F$8:$F$10))/$F$11*$F$40)-($F$27*TGN$87/$D$7)-SUM($F$14:$F$26,$F$28:$F$33,$F$35:$F$36,$F$41))</f>
        <v>-533.82179022363027</v>
      </c>
      <c r="TGO88" s="294">
        <f>(TGO$87*$B101+SUM($F$8:$F$10)-((TGO$87*$B101+SUM($F$8:$F$10))/$F$11*$F$40)-($F$27*TGO$87/$D$7)-SUM($F$14:$F$26,$F$28:$F$33,$F$35:$F$36,$F$41))</f>
        <v>-533.82179022363027</v>
      </c>
      <c r="TGP88" s="294">
        <f>(TGP$87*$B101+SUM($F$8:$F$10)-((TGP$87*$B101+SUM($F$8:$F$10))/$F$11*$F$40)-($F$27*TGP$87/$D$7)-SUM($F$14:$F$26,$F$28:$F$33,$F$35:$F$36,$F$41))</f>
        <v>-533.82179022363027</v>
      </c>
      <c r="TGQ88" s="294">
        <f>(TGQ$87*$B101+SUM($F$8:$F$10)-((TGQ$87*$B101+SUM($F$8:$F$10))/$F$11*$F$40)-($F$27*TGQ$87/$D$7)-SUM($F$14:$F$26,$F$28:$F$33,$F$35:$F$36,$F$41))</f>
        <v>-533.82179022363027</v>
      </c>
      <c r="TGR88" s="294">
        <f>(TGR$87*$B101+SUM($F$8:$F$10)-((TGR$87*$B101+SUM($F$8:$F$10))/$F$11*$F$40)-($F$27*TGR$87/$D$7)-SUM($F$14:$F$26,$F$28:$F$33,$F$35:$F$36,$F$41))</f>
        <v>-533.82179022363027</v>
      </c>
      <c r="TGS88" s="294">
        <f>(TGS$87*$B101+SUM($F$8:$F$10)-((TGS$87*$B101+SUM($F$8:$F$10))/$F$11*$F$40)-($F$27*TGS$87/$D$7)-SUM($F$14:$F$26,$F$28:$F$33,$F$35:$F$36,$F$41))</f>
        <v>-533.82179022363027</v>
      </c>
      <c r="TGT88" s="294">
        <f>(TGT$87*$B101+SUM($F$8:$F$10)-((TGT$87*$B101+SUM($F$8:$F$10))/$F$11*$F$40)-($F$27*TGT$87/$D$7)-SUM($F$14:$F$26,$F$28:$F$33,$F$35:$F$36,$F$41))</f>
        <v>-533.82179022363027</v>
      </c>
      <c r="TGU88" s="294">
        <f>(TGU$87*$B101+SUM($F$8:$F$10)-((TGU$87*$B101+SUM($F$8:$F$10))/$F$11*$F$40)-($F$27*TGU$87/$D$7)-SUM($F$14:$F$26,$F$28:$F$33,$F$35:$F$36,$F$41))</f>
        <v>-533.82179022363027</v>
      </c>
      <c r="TGV88" s="294">
        <f>(TGV$87*$B101+SUM($F$8:$F$10)-((TGV$87*$B101+SUM($F$8:$F$10))/$F$11*$F$40)-($F$27*TGV$87/$D$7)-SUM($F$14:$F$26,$F$28:$F$33,$F$35:$F$36,$F$41))</f>
        <v>-533.82179022363027</v>
      </c>
      <c r="TGW88" s="294">
        <f>(TGW$87*$B101+SUM($F$8:$F$10)-((TGW$87*$B101+SUM($F$8:$F$10))/$F$11*$F$40)-($F$27*TGW$87/$D$7)-SUM($F$14:$F$26,$F$28:$F$33,$F$35:$F$36,$F$41))</f>
        <v>-533.82179022363027</v>
      </c>
      <c r="TGX88" s="294">
        <f>(TGX$87*$B101+SUM($F$8:$F$10)-((TGX$87*$B101+SUM($F$8:$F$10))/$F$11*$F$40)-($F$27*TGX$87/$D$7)-SUM($F$14:$F$26,$F$28:$F$33,$F$35:$F$36,$F$41))</f>
        <v>-533.82179022363027</v>
      </c>
      <c r="TGY88" s="294">
        <f>(TGY$87*$B101+SUM($F$8:$F$10)-((TGY$87*$B101+SUM($F$8:$F$10))/$F$11*$F$40)-($F$27*TGY$87/$D$7)-SUM($F$14:$F$26,$F$28:$F$33,$F$35:$F$36,$F$41))</f>
        <v>-533.82179022363027</v>
      </c>
      <c r="TGZ88" s="294">
        <f>(TGZ$87*$B101+SUM($F$8:$F$10)-((TGZ$87*$B101+SUM($F$8:$F$10))/$F$11*$F$40)-($F$27*TGZ$87/$D$7)-SUM($F$14:$F$26,$F$28:$F$33,$F$35:$F$36,$F$41))</f>
        <v>-533.82179022363027</v>
      </c>
      <c r="THA88" s="294">
        <f>(THA$87*$B101+SUM($F$8:$F$10)-((THA$87*$B101+SUM($F$8:$F$10))/$F$11*$F$40)-($F$27*THA$87/$D$7)-SUM($F$14:$F$26,$F$28:$F$33,$F$35:$F$36,$F$41))</f>
        <v>-533.82179022363027</v>
      </c>
      <c r="THB88" s="294">
        <f>(THB$87*$B101+SUM($F$8:$F$10)-((THB$87*$B101+SUM($F$8:$F$10))/$F$11*$F$40)-($F$27*THB$87/$D$7)-SUM($F$14:$F$26,$F$28:$F$33,$F$35:$F$36,$F$41))</f>
        <v>-533.82179022363027</v>
      </c>
      <c r="THC88" s="294">
        <f>(THC$87*$B101+SUM($F$8:$F$10)-((THC$87*$B101+SUM($F$8:$F$10))/$F$11*$F$40)-($F$27*THC$87/$D$7)-SUM($F$14:$F$26,$F$28:$F$33,$F$35:$F$36,$F$41))</f>
        <v>-533.82179022363027</v>
      </c>
      <c r="THD88" s="294">
        <f>(THD$87*$B101+SUM($F$8:$F$10)-((THD$87*$B101+SUM($F$8:$F$10))/$F$11*$F$40)-($F$27*THD$87/$D$7)-SUM($F$14:$F$26,$F$28:$F$33,$F$35:$F$36,$F$41))</f>
        <v>-533.82179022363027</v>
      </c>
      <c r="THE88" s="294">
        <f>(THE$87*$B101+SUM($F$8:$F$10)-((THE$87*$B101+SUM($F$8:$F$10))/$F$11*$F$40)-($F$27*THE$87/$D$7)-SUM($F$14:$F$26,$F$28:$F$33,$F$35:$F$36,$F$41))</f>
        <v>-533.82179022363027</v>
      </c>
      <c r="THF88" s="294">
        <f>(THF$87*$B101+SUM($F$8:$F$10)-((THF$87*$B101+SUM($F$8:$F$10))/$F$11*$F$40)-($F$27*THF$87/$D$7)-SUM($F$14:$F$26,$F$28:$F$33,$F$35:$F$36,$F$41))</f>
        <v>-533.82179022363027</v>
      </c>
      <c r="THG88" s="294">
        <f>(THG$87*$B101+SUM($F$8:$F$10)-((THG$87*$B101+SUM($F$8:$F$10))/$F$11*$F$40)-($F$27*THG$87/$D$7)-SUM($F$14:$F$26,$F$28:$F$33,$F$35:$F$36,$F$41))</f>
        <v>-533.82179022363027</v>
      </c>
      <c r="THH88" s="294">
        <f>(THH$87*$B101+SUM($F$8:$F$10)-((THH$87*$B101+SUM($F$8:$F$10))/$F$11*$F$40)-($F$27*THH$87/$D$7)-SUM($F$14:$F$26,$F$28:$F$33,$F$35:$F$36,$F$41))</f>
        <v>-533.82179022363027</v>
      </c>
      <c r="THI88" s="294">
        <f>(THI$87*$B101+SUM($F$8:$F$10)-((THI$87*$B101+SUM($F$8:$F$10))/$F$11*$F$40)-($F$27*THI$87/$D$7)-SUM($F$14:$F$26,$F$28:$F$33,$F$35:$F$36,$F$41))</f>
        <v>-533.82179022363027</v>
      </c>
      <c r="THJ88" s="294">
        <f>(THJ$87*$B101+SUM($F$8:$F$10)-((THJ$87*$B101+SUM($F$8:$F$10))/$F$11*$F$40)-($F$27*THJ$87/$D$7)-SUM($F$14:$F$26,$F$28:$F$33,$F$35:$F$36,$F$41))</f>
        <v>-533.82179022363027</v>
      </c>
      <c r="THK88" s="294">
        <f>(THK$87*$B101+SUM($F$8:$F$10)-((THK$87*$B101+SUM($F$8:$F$10))/$F$11*$F$40)-($F$27*THK$87/$D$7)-SUM($F$14:$F$26,$F$28:$F$33,$F$35:$F$36,$F$41))</f>
        <v>-533.82179022363027</v>
      </c>
      <c r="THL88" s="294">
        <f>(THL$87*$B101+SUM($F$8:$F$10)-((THL$87*$B101+SUM($F$8:$F$10))/$F$11*$F$40)-($F$27*THL$87/$D$7)-SUM($F$14:$F$26,$F$28:$F$33,$F$35:$F$36,$F$41))</f>
        <v>-533.82179022363027</v>
      </c>
      <c r="THM88" s="294">
        <f>(THM$87*$B101+SUM($F$8:$F$10)-((THM$87*$B101+SUM($F$8:$F$10))/$F$11*$F$40)-($F$27*THM$87/$D$7)-SUM($F$14:$F$26,$F$28:$F$33,$F$35:$F$36,$F$41))</f>
        <v>-533.82179022363027</v>
      </c>
      <c r="THN88" s="294">
        <f>(THN$87*$B101+SUM($F$8:$F$10)-((THN$87*$B101+SUM($F$8:$F$10))/$F$11*$F$40)-($F$27*THN$87/$D$7)-SUM($F$14:$F$26,$F$28:$F$33,$F$35:$F$36,$F$41))</f>
        <v>-533.82179022363027</v>
      </c>
      <c r="THO88" s="294">
        <f>(THO$87*$B101+SUM($F$8:$F$10)-((THO$87*$B101+SUM($F$8:$F$10))/$F$11*$F$40)-($F$27*THO$87/$D$7)-SUM($F$14:$F$26,$F$28:$F$33,$F$35:$F$36,$F$41))</f>
        <v>-533.82179022363027</v>
      </c>
      <c r="THP88" s="294">
        <f>(THP$87*$B101+SUM($F$8:$F$10)-((THP$87*$B101+SUM($F$8:$F$10))/$F$11*$F$40)-($F$27*THP$87/$D$7)-SUM($F$14:$F$26,$F$28:$F$33,$F$35:$F$36,$F$41))</f>
        <v>-533.82179022363027</v>
      </c>
      <c r="THQ88" s="294">
        <f>(THQ$87*$B101+SUM($F$8:$F$10)-((THQ$87*$B101+SUM($F$8:$F$10))/$F$11*$F$40)-($F$27*THQ$87/$D$7)-SUM($F$14:$F$26,$F$28:$F$33,$F$35:$F$36,$F$41))</f>
        <v>-533.82179022363027</v>
      </c>
      <c r="THR88" s="294">
        <f>(THR$87*$B101+SUM($F$8:$F$10)-((THR$87*$B101+SUM($F$8:$F$10))/$F$11*$F$40)-($F$27*THR$87/$D$7)-SUM($F$14:$F$26,$F$28:$F$33,$F$35:$F$36,$F$41))</f>
        <v>-533.82179022363027</v>
      </c>
      <c r="THS88" s="294">
        <f>(THS$87*$B101+SUM($F$8:$F$10)-((THS$87*$B101+SUM($F$8:$F$10))/$F$11*$F$40)-($F$27*THS$87/$D$7)-SUM($F$14:$F$26,$F$28:$F$33,$F$35:$F$36,$F$41))</f>
        <v>-533.82179022363027</v>
      </c>
      <c r="THT88" s="294">
        <f>(THT$87*$B101+SUM($F$8:$F$10)-((THT$87*$B101+SUM($F$8:$F$10))/$F$11*$F$40)-($F$27*THT$87/$D$7)-SUM($F$14:$F$26,$F$28:$F$33,$F$35:$F$36,$F$41))</f>
        <v>-533.82179022363027</v>
      </c>
      <c r="THU88" s="294">
        <f>(THU$87*$B101+SUM($F$8:$F$10)-((THU$87*$B101+SUM($F$8:$F$10))/$F$11*$F$40)-($F$27*THU$87/$D$7)-SUM($F$14:$F$26,$F$28:$F$33,$F$35:$F$36,$F$41))</f>
        <v>-533.82179022363027</v>
      </c>
      <c r="THV88" s="294">
        <f>(THV$87*$B101+SUM($F$8:$F$10)-((THV$87*$B101+SUM($F$8:$F$10))/$F$11*$F$40)-($F$27*THV$87/$D$7)-SUM($F$14:$F$26,$F$28:$F$33,$F$35:$F$36,$F$41))</f>
        <v>-533.82179022363027</v>
      </c>
      <c r="THW88" s="294">
        <f>(THW$87*$B101+SUM($F$8:$F$10)-((THW$87*$B101+SUM($F$8:$F$10))/$F$11*$F$40)-($F$27*THW$87/$D$7)-SUM($F$14:$F$26,$F$28:$F$33,$F$35:$F$36,$F$41))</f>
        <v>-533.82179022363027</v>
      </c>
      <c r="THX88" s="294">
        <f>(THX$87*$B101+SUM($F$8:$F$10)-((THX$87*$B101+SUM($F$8:$F$10))/$F$11*$F$40)-($F$27*THX$87/$D$7)-SUM($F$14:$F$26,$F$28:$F$33,$F$35:$F$36,$F$41))</f>
        <v>-533.82179022363027</v>
      </c>
      <c r="THY88" s="294">
        <f>(THY$87*$B101+SUM($F$8:$F$10)-((THY$87*$B101+SUM($F$8:$F$10))/$F$11*$F$40)-($F$27*THY$87/$D$7)-SUM($F$14:$F$26,$F$28:$F$33,$F$35:$F$36,$F$41))</f>
        <v>-533.82179022363027</v>
      </c>
      <c r="THZ88" s="294">
        <f>(THZ$87*$B101+SUM($F$8:$F$10)-((THZ$87*$B101+SUM($F$8:$F$10))/$F$11*$F$40)-($F$27*THZ$87/$D$7)-SUM($F$14:$F$26,$F$28:$F$33,$F$35:$F$36,$F$41))</f>
        <v>-533.82179022363027</v>
      </c>
      <c r="TIA88" s="294">
        <f>(TIA$87*$B101+SUM($F$8:$F$10)-((TIA$87*$B101+SUM($F$8:$F$10))/$F$11*$F$40)-($F$27*TIA$87/$D$7)-SUM($F$14:$F$26,$F$28:$F$33,$F$35:$F$36,$F$41))</f>
        <v>-533.82179022363027</v>
      </c>
      <c r="TIB88" s="294">
        <f>(TIB$87*$B101+SUM($F$8:$F$10)-((TIB$87*$B101+SUM($F$8:$F$10))/$F$11*$F$40)-($F$27*TIB$87/$D$7)-SUM($F$14:$F$26,$F$28:$F$33,$F$35:$F$36,$F$41))</f>
        <v>-533.82179022363027</v>
      </c>
      <c r="TIC88" s="294">
        <f>(TIC$87*$B101+SUM($F$8:$F$10)-((TIC$87*$B101+SUM($F$8:$F$10))/$F$11*$F$40)-($F$27*TIC$87/$D$7)-SUM($F$14:$F$26,$F$28:$F$33,$F$35:$F$36,$F$41))</f>
        <v>-533.82179022363027</v>
      </c>
      <c r="TID88" s="294">
        <f>(TID$87*$B101+SUM($F$8:$F$10)-((TID$87*$B101+SUM($F$8:$F$10))/$F$11*$F$40)-($F$27*TID$87/$D$7)-SUM($F$14:$F$26,$F$28:$F$33,$F$35:$F$36,$F$41))</f>
        <v>-533.82179022363027</v>
      </c>
      <c r="TIE88" s="294">
        <f>(TIE$87*$B101+SUM($F$8:$F$10)-((TIE$87*$B101+SUM($F$8:$F$10))/$F$11*$F$40)-($F$27*TIE$87/$D$7)-SUM($F$14:$F$26,$F$28:$F$33,$F$35:$F$36,$F$41))</f>
        <v>-533.82179022363027</v>
      </c>
      <c r="TIF88" s="294">
        <f>(TIF$87*$B101+SUM($F$8:$F$10)-((TIF$87*$B101+SUM($F$8:$F$10))/$F$11*$F$40)-($F$27*TIF$87/$D$7)-SUM($F$14:$F$26,$F$28:$F$33,$F$35:$F$36,$F$41))</f>
        <v>-533.82179022363027</v>
      </c>
      <c r="TIG88" s="294">
        <f>(TIG$87*$B101+SUM($F$8:$F$10)-((TIG$87*$B101+SUM($F$8:$F$10))/$F$11*$F$40)-($F$27*TIG$87/$D$7)-SUM($F$14:$F$26,$F$28:$F$33,$F$35:$F$36,$F$41))</f>
        <v>-533.82179022363027</v>
      </c>
      <c r="TIH88" s="294">
        <f>(TIH$87*$B101+SUM($F$8:$F$10)-((TIH$87*$B101+SUM($F$8:$F$10))/$F$11*$F$40)-($F$27*TIH$87/$D$7)-SUM($F$14:$F$26,$F$28:$F$33,$F$35:$F$36,$F$41))</f>
        <v>-533.82179022363027</v>
      </c>
      <c r="TII88" s="294">
        <f>(TII$87*$B101+SUM($F$8:$F$10)-((TII$87*$B101+SUM($F$8:$F$10))/$F$11*$F$40)-($F$27*TII$87/$D$7)-SUM($F$14:$F$26,$F$28:$F$33,$F$35:$F$36,$F$41))</f>
        <v>-533.82179022363027</v>
      </c>
      <c r="TIJ88" s="294">
        <f>(TIJ$87*$B101+SUM($F$8:$F$10)-((TIJ$87*$B101+SUM($F$8:$F$10))/$F$11*$F$40)-($F$27*TIJ$87/$D$7)-SUM($F$14:$F$26,$F$28:$F$33,$F$35:$F$36,$F$41))</f>
        <v>-533.82179022363027</v>
      </c>
      <c r="TIK88" s="294">
        <f>(TIK$87*$B101+SUM($F$8:$F$10)-((TIK$87*$B101+SUM($F$8:$F$10))/$F$11*$F$40)-($F$27*TIK$87/$D$7)-SUM($F$14:$F$26,$F$28:$F$33,$F$35:$F$36,$F$41))</f>
        <v>-533.82179022363027</v>
      </c>
      <c r="TIL88" s="294">
        <f>(TIL$87*$B101+SUM($F$8:$F$10)-((TIL$87*$B101+SUM($F$8:$F$10))/$F$11*$F$40)-($F$27*TIL$87/$D$7)-SUM($F$14:$F$26,$F$28:$F$33,$F$35:$F$36,$F$41))</f>
        <v>-533.82179022363027</v>
      </c>
      <c r="TIM88" s="294">
        <f>(TIM$87*$B101+SUM($F$8:$F$10)-((TIM$87*$B101+SUM($F$8:$F$10))/$F$11*$F$40)-($F$27*TIM$87/$D$7)-SUM($F$14:$F$26,$F$28:$F$33,$F$35:$F$36,$F$41))</f>
        <v>-533.82179022363027</v>
      </c>
      <c r="TIN88" s="294">
        <f>(TIN$87*$B101+SUM($F$8:$F$10)-((TIN$87*$B101+SUM($F$8:$F$10))/$F$11*$F$40)-($F$27*TIN$87/$D$7)-SUM($F$14:$F$26,$F$28:$F$33,$F$35:$F$36,$F$41))</f>
        <v>-533.82179022363027</v>
      </c>
      <c r="TIO88" s="294">
        <f>(TIO$87*$B101+SUM($F$8:$F$10)-((TIO$87*$B101+SUM($F$8:$F$10))/$F$11*$F$40)-($F$27*TIO$87/$D$7)-SUM($F$14:$F$26,$F$28:$F$33,$F$35:$F$36,$F$41))</f>
        <v>-533.82179022363027</v>
      </c>
      <c r="TIP88" s="294">
        <f>(TIP$87*$B101+SUM($F$8:$F$10)-((TIP$87*$B101+SUM($F$8:$F$10))/$F$11*$F$40)-($F$27*TIP$87/$D$7)-SUM($F$14:$F$26,$F$28:$F$33,$F$35:$F$36,$F$41))</f>
        <v>-533.82179022363027</v>
      </c>
      <c r="TIQ88" s="294">
        <f>(TIQ$87*$B101+SUM($F$8:$F$10)-((TIQ$87*$B101+SUM($F$8:$F$10))/$F$11*$F$40)-($F$27*TIQ$87/$D$7)-SUM($F$14:$F$26,$F$28:$F$33,$F$35:$F$36,$F$41))</f>
        <v>-533.82179022363027</v>
      </c>
      <c r="TIR88" s="294">
        <f>(TIR$87*$B101+SUM($F$8:$F$10)-((TIR$87*$B101+SUM($F$8:$F$10))/$F$11*$F$40)-($F$27*TIR$87/$D$7)-SUM($F$14:$F$26,$F$28:$F$33,$F$35:$F$36,$F$41))</f>
        <v>-533.82179022363027</v>
      </c>
      <c r="TIS88" s="294">
        <f>(TIS$87*$B101+SUM($F$8:$F$10)-((TIS$87*$B101+SUM($F$8:$F$10))/$F$11*$F$40)-($F$27*TIS$87/$D$7)-SUM($F$14:$F$26,$F$28:$F$33,$F$35:$F$36,$F$41))</f>
        <v>-533.82179022363027</v>
      </c>
      <c r="TIT88" s="294">
        <f>(TIT$87*$B101+SUM($F$8:$F$10)-((TIT$87*$B101+SUM($F$8:$F$10))/$F$11*$F$40)-($F$27*TIT$87/$D$7)-SUM($F$14:$F$26,$F$28:$F$33,$F$35:$F$36,$F$41))</f>
        <v>-533.82179022363027</v>
      </c>
      <c r="TIU88" s="294">
        <f>(TIU$87*$B101+SUM($F$8:$F$10)-((TIU$87*$B101+SUM($F$8:$F$10))/$F$11*$F$40)-($F$27*TIU$87/$D$7)-SUM($F$14:$F$26,$F$28:$F$33,$F$35:$F$36,$F$41))</f>
        <v>-533.82179022363027</v>
      </c>
      <c r="TIV88" s="294">
        <f>(TIV$87*$B101+SUM($F$8:$F$10)-((TIV$87*$B101+SUM($F$8:$F$10))/$F$11*$F$40)-($F$27*TIV$87/$D$7)-SUM($F$14:$F$26,$F$28:$F$33,$F$35:$F$36,$F$41))</f>
        <v>-533.82179022363027</v>
      </c>
      <c r="TIW88" s="294">
        <f>(TIW$87*$B101+SUM($F$8:$F$10)-((TIW$87*$B101+SUM($F$8:$F$10))/$F$11*$F$40)-($F$27*TIW$87/$D$7)-SUM($F$14:$F$26,$F$28:$F$33,$F$35:$F$36,$F$41))</f>
        <v>-533.82179022363027</v>
      </c>
      <c r="TIX88" s="294">
        <f>(TIX$87*$B101+SUM($F$8:$F$10)-((TIX$87*$B101+SUM($F$8:$F$10))/$F$11*$F$40)-($F$27*TIX$87/$D$7)-SUM($F$14:$F$26,$F$28:$F$33,$F$35:$F$36,$F$41))</f>
        <v>-533.82179022363027</v>
      </c>
      <c r="TIY88" s="294">
        <f>(TIY$87*$B101+SUM($F$8:$F$10)-((TIY$87*$B101+SUM($F$8:$F$10))/$F$11*$F$40)-($F$27*TIY$87/$D$7)-SUM($F$14:$F$26,$F$28:$F$33,$F$35:$F$36,$F$41))</f>
        <v>-533.82179022363027</v>
      </c>
      <c r="TIZ88" s="294">
        <f>(TIZ$87*$B101+SUM($F$8:$F$10)-((TIZ$87*$B101+SUM($F$8:$F$10))/$F$11*$F$40)-($F$27*TIZ$87/$D$7)-SUM($F$14:$F$26,$F$28:$F$33,$F$35:$F$36,$F$41))</f>
        <v>-533.82179022363027</v>
      </c>
      <c r="TJA88" s="294">
        <f>(TJA$87*$B101+SUM($F$8:$F$10)-((TJA$87*$B101+SUM($F$8:$F$10))/$F$11*$F$40)-($F$27*TJA$87/$D$7)-SUM($F$14:$F$26,$F$28:$F$33,$F$35:$F$36,$F$41))</f>
        <v>-533.82179022363027</v>
      </c>
      <c r="TJB88" s="294">
        <f>(TJB$87*$B101+SUM($F$8:$F$10)-((TJB$87*$B101+SUM($F$8:$F$10))/$F$11*$F$40)-($F$27*TJB$87/$D$7)-SUM($F$14:$F$26,$F$28:$F$33,$F$35:$F$36,$F$41))</f>
        <v>-533.82179022363027</v>
      </c>
      <c r="TJC88" s="294">
        <f>(TJC$87*$B101+SUM($F$8:$F$10)-((TJC$87*$B101+SUM($F$8:$F$10))/$F$11*$F$40)-($F$27*TJC$87/$D$7)-SUM($F$14:$F$26,$F$28:$F$33,$F$35:$F$36,$F$41))</f>
        <v>-533.82179022363027</v>
      </c>
      <c r="TJD88" s="294">
        <f>(TJD$87*$B101+SUM($F$8:$F$10)-((TJD$87*$B101+SUM($F$8:$F$10))/$F$11*$F$40)-($F$27*TJD$87/$D$7)-SUM($F$14:$F$26,$F$28:$F$33,$F$35:$F$36,$F$41))</f>
        <v>-533.82179022363027</v>
      </c>
      <c r="TJE88" s="294">
        <f>(TJE$87*$B101+SUM($F$8:$F$10)-((TJE$87*$B101+SUM($F$8:$F$10))/$F$11*$F$40)-($F$27*TJE$87/$D$7)-SUM($F$14:$F$26,$F$28:$F$33,$F$35:$F$36,$F$41))</f>
        <v>-533.82179022363027</v>
      </c>
      <c r="TJF88" s="294">
        <f>(TJF$87*$B101+SUM($F$8:$F$10)-((TJF$87*$B101+SUM($F$8:$F$10))/$F$11*$F$40)-($F$27*TJF$87/$D$7)-SUM($F$14:$F$26,$F$28:$F$33,$F$35:$F$36,$F$41))</f>
        <v>-533.82179022363027</v>
      </c>
      <c r="TJG88" s="294">
        <f>(TJG$87*$B101+SUM($F$8:$F$10)-((TJG$87*$B101+SUM($F$8:$F$10))/$F$11*$F$40)-($F$27*TJG$87/$D$7)-SUM($F$14:$F$26,$F$28:$F$33,$F$35:$F$36,$F$41))</f>
        <v>-533.82179022363027</v>
      </c>
      <c r="TJH88" s="294">
        <f>(TJH$87*$B101+SUM($F$8:$F$10)-((TJH$87*$B101+SUM($F$8:$F$10))/$F$11*$F$40)-($F$27*TJH$87/$D$7)-SUM($F$14:$F$26,$F$28:$F$33,$F$35:$F$36,$F$41))</f>
        <v>-533.82179022363027</v>
      </c>
      <c r="TJI88" s="294">
        <f>(TJI$87*$B101+SUM($F$8:$F$10)-((TJI$87*$B101+SUM($F$8:$F$10))/$F$11*$F$40)-($F$27*TJI$87/$D$7)-SUM($F$14:$F$26,$F$28:$F$33,$F$35:$F$36,$F$41))</f>
        <v>-533.82179022363027</v>
      </c>
      <c r="TJJ88" s="294">
        <f>(TJJ$87*$B101+SUM($F$8:$F$10)-((TJJ$87*$B101+SUM($F$8:$F$10))/$F$11*$F$40)-($F$27*TJJ$87/$D$7)-SUM($F$14:$F$26,$F$28:$F$33,$F$35:$F$36,$F$41))</f>
        <v>-533.82179022363027</v>
      </c>
      <c r="TJK88" s="294">
        <f>(TJK$87*$B101+SUM($F$8:$F$10)-((TJK$87*$B101+SUM($F$8:$F$10))/$F$11*$F$40)-($F$27*TJK$87/$D$7)-SUM($F$14:$F$26,$F$28:$F$33,$F$35:$F$36,$F$41))</f>
        <v>-533.82179022363027</v>
      </c>
      <c r="TJL88" s="294">
        <f>(TJL$87*$B101+SUM($F$8:$F$10)-((TJL$87*$B101+SUM($F$8:$F$10))/$F$11*$F$40)-($F$27*TJL$87/$D$7)-SUM($F$14:$F$26,$F$28:$F$33,$F$35:$F$36,$F$41))</f>
        <v>-533.82179022363027</v>
      </c>
      <c r="TJM88" s="294">
        <f>(TJM$87*$B101+SUM($F$8:$F$10)-((TJM$87*$B101+SUM($F$8:$F$10))/$F$11*$F$40)-($F$27*TJM$87/$D$7)-SUM($F$14:$F$26,$F$28:$F$33,$F$35:$F$36,$F$41))</f>
        <v>-533.82179022363027</v>
      </c>
      <c r="TJN88" s="294">
        <f>(TJN$87*$B101+SUM($F$8:$F$10)-((TJN$87*$B101+SUM($F$8:$F$10))/$F$11*$F$40)-($F$27*TJN$87/$D$7)-SUM($F$14:$F$26,$F$28:$F$33,$F$35:$F$36,$F$41))</f>
        <v>-533.82179022363027</v>
      </c>
      <c r="TJO88" s="294">
        <f>(TJO$87*$B101+SUM($F$8:$F$10)-((TJO$87*$B101+SUM($F$8:$F$10))/$F$11*$F$40)-($F$27*TJO$87/$D$7)-SUM($F$14:$F$26,$F$28:$F$33,$F$35:$F$36,$F$41))</f>
        <v>-533.82179022363027</v>
      </c>
      <c r="TJP88" s="294">
        <f>(TJP$87*$B101+SUM($F$8:$F$10)-((TJP$87*$B101+SUM($F$8:$F$10))/$F$11*$F$40)-($F$27*TJP$87/$D$7)-SUM($F$14:$F$26,$F$28:$F$33,$F$35:$F$36,$F$41))</f>
        <v>-533.82179022363027</v>
      </c>
      <c r="TJQ88" s="294">
        <f>(TJQ$87*$B101+SUM($F$8:$F$10)-((TJQ$87*$B101+SUM($F$8:$F$10))/$F$11*$F$40)-($F$27*TJQ$87/$D$7)-SUM($F$14:$F$26,$F$28:$F$33,$F$35:$F$36,$F$41))</f>
        <v>-533.82179022363027</v>
      </c>
      <c r="TJR88" s="294">
        <f>(TJR$87*$B101+SUM($F$8:$F$10)-((TJR$87*$B101+SUM($F$8:$F$10))/$F$11*$F$40)-($F$27*TJR$87/$D$7)-SUM($F$14:$F$26,$F$28:$F$33,$F$35:$F$36,$F$41))</f>
        <v>-533.82179022363027</v>
      </c>
      <c r="TJS88" s="294">
        <f>(TJS$87*$B101+SUM($F$8:$F$10)-((TJS$87*$B101+SUM($F$8:$F$10))/$F$11*$F$40)-($F$27*TJS$87/$D$7)-SUM($F$14:$F$26,$F$28:$F$33,$F$35:$F$36,$F$41))</f>
        <v>-533.82179022363027</v>
      </c>
      <c r="TJT88" s="294">
        <f>(TJT$87*$B101+SUM($F$8:$F$10)-((TJT$87*$B101+SUM($F$8:$F$10))/$F$11*$F$40)-($F$27*TJT$87/$D$7)-SUM($F$14:$F$26,$F$28:$F$33,$F$35:$F$36,$F$41))</f>
        <v>-533.82179022363027</v>
      </c>
      <c r="TJU88" s="294">
        <f>(TJU$87*$B101+SUM($F$8:$F$10)-((TJU$87*$B101+SUM($F$8:$F$10))/$F$11*$F$40)-($F$27*TJU$87/$D$7)-SUM($F$14:$F$26,$F$28:$F$33,$F$35:$F$36,$F$41))</f>
        <v>-533.82179022363027</v>
      </c>
      <c r="TJV88" s="294">
        <f>(TJV$87*$B101+SUM($F$8:$F$10)-((TJV$87*$B101+SUM($F$8:$F$10))/$F$11*$F$40)-($F$27*TJV$87/$D$7)-SUM($F$14:$F$26,$F$28:$F$33,$F$35:$F$36,$F$41))</f>
        <v>-533.82179022363027</v>
      </c>
      <c r="TJW88" s="294">
        <f>(TJW$87*$B101+SUM($F$8:$F$10)-((TJW$87*$B101+SUM($F$8:$F$10))/$F$11*$F$40)-($F$27*TJW$87/$D$7)-SUM($F$14:$F$26,$F$28:$F$33,$F$35:$F$36,$F$41))</f>
        <v>-533.82179022363027</v>
      </c>
      <c r="TJX88" s="294">
        <f>(TJX$87*$B101+SUM($F$8:$F$10)-((TJX$87*$B101+SUM($F$8:$F$10))/$F$11*$F$40)-($F$27*TJX$87/$D$7)-SUM($F$14:$F$26,$F$28:$F$33,$F$35:$F$36,$F$41))</f>
        <v>-533.82179022363027</v>
      </c>
      <c r="TJY88" s="294">
        <f>(TJY$87*$B101+SUM($F$8:$F$10)-((TJY$87*$B101+SUM($F$8:$F$10))/$F$11*$F$40)-($F$27*TJY$87/$D$7)-SUM($F$14:$F$26,$F$28:$F$33,$F$35:$F$36,$F$41))</f>
        <v>-533.82179022363027</v>
      </c>
      <c r="TJZ88" s="294">
        <f>(TJZ$87*$B101+SUM($F$8:$F$10)-((TJZ$87*$B101+SUM($F$8:$F$10))/$F$11*$F$40)-($F$27*TJZ$87/$D$7)-SUM($F$14:$F$26,$F$28:$F$33,$F$35:$F$36,$F$41))</f>
        <v>-533.82179022363027</v>
      </c>
      <c r="TKA88" s="294">
        <f>(TKA$87*$B101+SUM($F$8:$F$10)-((TKA$87*$B101+SUM($F$8:$F$10))/$F$11*$F$40)-($F$27*TKA$87/$D$7)-SUM($F$14:$F$26,$F$28:$F$33,$F$35:$F$36,$F$41))</f>
        <v>-533.82179022363027</v>
      </c>
      <c r="TKB88" s="294">
        <f>(TKB$87*$B101+SUM($F$8:$F$10)-((TKB$87*$B101+SUM($F$8:$F$10))/$F$11*$F$40)-($F$27*TKB$87/$D$7)-SUM($F$14:$F$26,$F$28:$F$33,$F$35:$F$36,$F$41))</f>
        <v>-533.82179022363027</v>
      </c>
      <c r="TKC88" s="294">
        <f>(TKC$87*$B101+SUM($F$8:$F$10)-((TKC$87*$B101+SUM($F$8:$F$10))/$F$11*$F$40)-($F$27*TKC$87/$D$7)-SUM($F$14:$F$26,$F$28:$F$33,$F$35:$F$36,$F$41))</f>
        <v>-533.82179022363027</v>
      </c>
      <c r="TKD88" s="294">
        <f>(TKD$87*$B101+SUM($F$8:$F$10)-((TKD$87*$B101+SUM($F$8:$F$10))/$F$11*$F$40)-($F$27*TKD$87/$D$7)-SUM($F$14:$F$26,$F$28:$F$33,$F$35:$F$36,$F$41))</f>
        <v>-533.82179022363027</v>
      </c>
      <c r="TKE88" s="294">
        <f>(TKE$87*$B101+SUM($F$8:$F$10)-((TKE$87*$B101+SUM($F$8:$F$10))/$F$11*$F$40)-($F$27*TKE$87/$D$7)-SUM($F$14:$F$26,$F$28:$F$33,$F$35:$F$36,$F$41))</f>
        <v>-533.82179022363027</v>
      </c>
      <c r="TKF88" s="294">
        <f>(TKF$87*$B101+SUM($F$8:$F$10)-((TKF$87*$B101+SUM($F$8:$F$10))/$F$11*$F$40)-($F$27*TKF$87/$D$7)-SUM($F$14:$F$26,$F$28:$F$33,$F$35:$F$36,$F$41))</f>
        <v>-533.82179022363027</v>
      </c>
      <c r="TKG88" s="294">
        <f>(TKG$87*$B101+SUM($F$8:$F$10)-((TKG$87*$B101+SUM($F$8:$F$10))/$F$11*$F$40)-($F$27*TKG$87/$D$7)-SUM($F$14:$F$26,$F$28:$F$33,$F$35:$F$36,$F$41))</f>
        <v>-533.82179022363027</v>
      </c>
      <c r="TKH88" s="294">
        <f>(TKH$87*$B101+SUM($F$8:$F$10)-((TKH$87*$B101+SUM($F$8:$F$10))/$F$11*$F$40)-($F$27*TKH$87/$D$7)-SUM($F$14:$F$26,$F$28:$F$33,$F$35:$F$36,$F$41))</f>
        <v>-533.82179022363027</v>
      </c>
      <c r="TKI88" s="294">
        <f>(TKI$87*$B101+SUM($F$8:$F$10)-((TKI$87*$B101+SUM($F$8:$F$10))/$F$11*$F$40)-($F$27*TKI$87/$D$7)-SUM($F$14:$F$26,$F$28:$F$33,$F$35:$F$36,$F$41))</f>
        <v>-533.82179022363027</v>
      </c>
      <c r="TKJ88" s="294">
        <f>(TKJ$87*$B101+SUM($F$8:$F$10)-((TKJ$87*$B101+SUM($F$8:$F$10))/$F$11*$F$40)-($F$27*TKJ$87/$D$7)-SUM($F$14:$F$26,$F$28:$F$33,$F$35:$F$36,$F$41))</f>
        <v>-533.82179022363027</v>
      </c>
      <c r="TKK88" s="294">
        <f>(TKK$87*$B101+SUM($F$8:$F$10)-((TKK$87*$B101+SUM($F$8:$F$10))/$F$11*$F$40)-($F$27*TKK$87/$D$7)-SUM($F$14:$F$26,$F$28:$F$33,$F$35:$F$36,$F$41))</f>
        <v>-533.82179022363027</v>
      </c>
      <c r="TKL88" s="294">
        <f>(TKL$87*$B101+SUM($F$8:$F$10)-((TKL$87*$B101+SUM($F$8:$F$10))/$F$11*$F$40)-($F$27*TKL$87/$D$7)-SUM($F$14:$F$26,$F$28:$F$33,$F$35:$F$36,$F$41))</f>
        <v>-533.82179022363027</v>
      </c>
      <c r="TKM88" s="294">
        <f>(TKM$87*$B101+SUM($F$8:$F$10)-((TKM$87*$B101+SUM($F$8:$F$10))/$F$11*$F$40)-($F$27*TKM$87/$D$7)-SUM($F$14:$F$26,$F$28:$F$33,$F$35:$F$36,$F$41))</f>
        <v>-533.82179022363027</v>
      </c>
      <c r="TKN88" s="294">
        <f>(TKN$87*$B101+SUM($F$8:$F$10)-((TKN$87*$B101+SUM($F$8:$F$10))/$F$11*$F$40)-($F$27*TKN$87/$D$7)-SUM($F$14:$F$26,$F$28:$F$33,$F$35:$F$36,$F$41))</f>
        <v>-533.82179022363027</v>
      </c>
      <c r="TKO88" s="294">
        <f>(TKO$87*$B101+SUM($F$8:$F$10)-((TKO$87*$B101+SUM($F$8:$F$10))/$F$11*$F$40)-($F$27*TKO$87/$D$7)-SUM($F$14:$F$26,$F$28:$F$33,$F$35:$F$36,$F$41))</f>
        <v>-533.82179022363027</v>
      </c>
      <c r="TKP88" s="294">
        <f>(TKP$87*$B101+SUM($F$8:$F$10)-((TKP$87*$B101+SUM($F$8:$F$10))/$F$11*$F$40)-($F$27*TKP$87/$D$7)-SUM($F$14:$F$26,$F$28:$F$33,$F$35:$F$36,$F$41))</f>
        <v>-533.82179022363027</v>
      </c>
      <c r="TKQ88" s="294">
        <f>(TKQ$87*$B101+SUM($F$8:$F$10)-((TKQ$87*$B101+SUM($F$8:$F$10))/$F$11*$F$40)-($F$27*TKQ$87/$D$7)-SUM($F$14:$F$26,$F$28:$F$33,$F$35:$F$36,$F$41))</f>
        <v>-533.82179022363027</v>
      </c>
      <c r="TKR88" s="294">
        <f>(TKR$87*$B101+SUM($F$8:$F$10)-((TKR$87*$B101+SUM($F$8:$F$10))/$F$11*$F$40)-($F$27*TKR$87/$D$7)-SUM($F$14:$F$26,$F$28:$F$33,$F$35:$F$36,$F$41))</f>
        <v>-533.82179022363027</v>
      </c>
      <c r="TKS88" s="294">
        <f>(TKS$87*$B101+SUM($F$8:$F$10)-((TKS$87*$B101+SUM($F$8:$F$10))/$F$11*$F$40)-($F$27*TKS$87/$D$7)-SUM($F$14:$F$26,$F$28:$F$33,$F$35:$F$36,$F$41))</f>
        <v>-533.82179022363027</v>
      </c>
      <c r="TKT88" s="294">
        <f>(TKT$87*$B101+SUM($F$8:$F$10)-((TKT$87*$B101+SUM($F$8:$F$10))/$F$11*$F$40)-($F$27*TKT$87/$D$7)-SUM($F$14:$F$26,$F$28:$F$33,$F$35:$F$36,$F$41))</f>
        <v>-533.82179022363027</v>
      </c>
      <c r="TKU88" s="294">
        <f>(TKU$87*$B101+SUM($F$8:$F$10)-((TKU$87*$B101+SUM($F$8:$F$10))/$F$11*$F$40)-($F$27*TKU$87/$D$7)-SUM($F$14:$F$26,$F$28:$F$33,$F$35:$F$36,$F$41))</f>
        <v>-533.82179022363027</v>
      </c>
      <c r="TKV88" s="294">
        <f>(TKV$87*$B101+SUM($F$8:$F$10)-((TKV$87*$B101+SUM($F$8:$F$10))/$F$11*$F$40)-($F$27*TKV$87/$D$7)-SUM($F$14:$F$26,$F$28:$F$33,$F$35:$F$36,$F$41))</f>
        <v>-533.82179022363027</v>
      </c>
      <c r="TKW88" s="294">
        <f>(TKW$87*$B101+SUM($F$8:$F$10)-((TKW$87*$B101+SUM($F$8:$F$10))/$F$11*$F$40)-($F$27*TKW$87/$D$7)-SUM($F$14:$F$26,$F$28:$F$33,$F$35:$F$36,$F$41))</f>
        <v>-533.82179022363027</v>
      </c>
      <c r="TKX88" s="294">
        <f>(TKX$87*$B101+SUM($F$8:$F$10)-((TKX$87*$B101+SUM($F$8:$F$10))/$F$11*$F$40)-($F$27*TKX$87/$D$7)-SUM($F$14:$F$26,$F$28:$F$33,$F$35:$F$36,$F$41))</f>
        <v>-533.82179022363027</v>
      </c>
      <c r="TKY88" s="294">
        <f>(TKY$87*$B101+SUM($F$8:$F$10)-((TKY$87*$B101+SUM($F$8:$F$10))/$F$11*$F$40)-($F$27*TKY$87/$D$7)-SUM($F$14:$F$26,$F$28:$F$33,$F$35:$F$36,$F$41))</f>
        <v>-533.82179022363027</v>
      </c>
      <c r="TKZ88" s="294">
        <f>(TKZ$87*$B101+SUM($F$8:$F$10)-((TKZ$87*$B101+SUM($F$8:$F$10))/$F$11*$F$40)-($F$27*TKZ$87/$D$7)-SUM($F$14:$F$26,$F$28:$F$33,$F$35:$F$36,$F$41))</f>
        <v>-533.82179022363027</v>
      </c>
      <c r="TLA88" s="294">
        <f>(TLA$87*$B101+SUM($F$8:$F$10)-((TLA$87*$B101+SUM($F$8:$F$10))/$F$11*$F$40)-($F$27*TLA$87/$D$7)-SUM($F$14:$F$26,$F$28:$F$33,$F$35:$F$36,$F$41))</f>
        <v>-533.82179022363027</v>
      </c>
      <c r="TLB88" s="294">
        <f>(TLB$87*$B101+SUM($F$8:$F$10)-((TLB$87*$B101+SUM($F$8:$F$10))/$F$11*$F$40)-($F$27*TLB$87/$D$7)-SUM($F$14:$F$26,$F$28:$F$33,$F$35:$F$36,$F$41))</f>
        <v>-533.82179022363027</v>
      </c>
      <c r="TLC88" s="294">
        <f>(TLC$87*$B101+SUM($F$8:$F$10)-((TLC$87*$B101+SUM($F$8:$F$10))/$F$11*$F$40)-($F$27*TLC$87/$D$7)-SUM($F$14:$F$26,$F$28:$F$33,$F$35:$F$36,$F$41))</f>
        <v>-533.82179022363027</v>
      </c>
      <c r="TLD88" s="294">
        <f>(TLD$87*$B101+SUM($F$8:$F$10)-((TLD$87*$B101+SUM($F$8:$F$10))/$F$11*$F$40)-($F$27*TLD$87/$D$7)-SUM($F$14:$F$26,$F$28:$F$33,$F$35:$F$36,$F$41))</f>
        <v>-533.82179022363027</v>
      </c>
      <c r="TLE88" s="294">
        <f>(TLE$87*$B101+SUM($F$8:$F$10)-((TLE$87*$B101+SUM($F$8:$F$10))/$F$11*$F$40)-($F$27*TLE$87/$D$7)-SUM($F$14:$F$26,$F$28:$F$33,$F$35:$F$36,$F$41))</f>
        <v>-533.82179022363027</v>
      </c>
      <c r="TLF88" s="294">
        <f>(TLF$87*$B101+SUM($F$8:$F$10)-((TLF$87*$B101+SUM($F$8:$F$10))/$F$11*$F$40)-($F$27*TLF$87/$D$7)-SUM($F$14:$F$26,$F$28:$F$33,$F$35:$F$36,$F$41))</f>
        <v>-533.82179022363027</v>
      </c>
      <c r="TLG88" s="294">
        <f>(TLG$87*$B101+SUM($F$8:$F$10)-((TLG$87*$B101+SUM($F$8:$F$10))/$F$11*$F$40)-($F$27*TLG$87/$D$7)-SUM($F$14:$F$26,$F$28:$F$33,$F$35:$F$36,$F$41))</f>
        <v>-533.82179022363027</v>
      </c>
      <c r="TLH88" s="294">
        <f>(TLH$87*$B101+SUM($F$8:$F$10)-((TLH$87*$B101+SUM($F$8:$F$10))/$F$11*$F$40)-($F$27*TLH$87/$D$7)-SUM($F$14:$F$26,$F$28:$F$33,$F$35:$F$36,$F$41))</f>
        <v>-533.82179022363027</v>
      </c>
      <c r="TLI88" s="294">
        <f>(TLI$87*$B101+SUM($F$8:$F$10)-((TLI$87*$B101+SUM($F$8:$F$10))/$F$11*$F$40)-($F$27*TLI$87/$D$7)-SUM($F$14:$F$26,$F$28:$F$33,$F$35:$F$36,$F$41))</f>
        <v>-533.82179022363027</v>
      </c>
      <c r="TLJ88" s="294">
        <f>(TLJ$87*$B101+SUM($F$8:$F$10)-((TLJ$87*$B101+SUM($F$8:$F$10))/$F$11*$F$40)-($F$27*TLJ$87/$D$7)-SUM($F$14:$F$26,$F$28:$F$33,$F$35:$F$36,$F$41))</f>
        <v>-533.82179022363027</v>
      </c>
      <c r="TLK88" s="294">
        <f>(TLK$87*$B101+SUM($F$8:$F$10)-((TLK$87*$B101+SUM($F$8:$F$10))/$F$11*$F$40)-($F$27*TLK$87/$D$7)-SUM($F$14:$F$26,$F$28:$F$33,$F$35:$F$36,$F$41))</f>
        <v>-533.82179022363027</v>
      </c>
      <c r="TLL88" s="294">
        <f>(TLL$87*$B101+SUM($F$8:$F$10)-((TLL$87*$B101+SUM($F$8:$F$10))/$F$11*$F$40)-($F$27*TLL$87/$D$7)-SUM($F$14:$F$26,$F$28:$F$33,$F$35:$F$36,$F$41))</f>
        <v>-533.82179022363027</v>
      </c>
      <c r="TLM88" s="294">
        <f>(TLM$87*$B101+SUM($F$8:$F$10)-((TLM$87*$B101+SUM($F$8:$F$10))/$F$11*$F$40)-($F$27*TLM$87/$D$7)-SUM($F$14:$F$26,$F$28:$F$33,$F$35:$F$36,$F$41))</f>
        <v>-533.82179022363027</v>
      </c>
      <c r="TLN88" s="294">
        <f>(TLN$87*$B101+SUM($F$8:$F$10)-((TLN$87*$B101+SUM($F$8:$F$10))/$F$11*$F$40)-($F$27*TLN$87/$D$7)-SUM($F$14:$F$26,$F$28:$F$33,$F$35:$F$36,$F$41))</f>
        <v>-533.82179022363027</v>
      </c>
      <c r="TLO88" s="294">
        <f>(TLO$87*$B101+SUM($F$8:$F$10)-((TLO$87*$B101+SUM($F$8:$F$10))/$F$11*$F$40)-($F$27*TLO$87/$D$7)-SUM($F$14:$F$26,$F$28:$F$33,$F$35:$F$36,$F$41))</f>
        <v>-533.82179022363027</v>
      </c>
      <c r="TLP88" s="294">
        <f>(TLP$87*$B101+SUM($F$8:$F$10)-((TLP$87*$B101+SUM($F$8:$F$10))/$F$11*$F$40)-($F$27*TLP$87/$D$7)-SUM($F$14:$F$26,$F$28:$F$33,$F$35:$F$36,$F$41))</f>
        <v>-533.82179022363027</v>
      </c>
      <c r="TLQ88" s="294">
        <f>(TLQ$87*$B101+SUM($F$8:$F$10)-((TLQ$87*$B101+SUM($F$8:$F$10))/$F$11*$F$40)-($F$27*TLQ$87/$D$7)-SUM($F$14:$F$26,$F$28:$F$33,$F$35:$F$36,$F$41))</f>
        <v>-533.82179022363027</v>
      </c>
      <c r="TLR88" s="294">
        <f>(TLR$87*$B101+SUM($F$8:$F$10)-((TLR$87*$B101+SUM($F$8:$F$10))/$F$11*$F$40)-($F$27*TLR$87/$D$7)-SUM($F$14:$F$26,$F$28:$F$33,$F$35:$F$36,$F$41))</f>
        <v>-533.82179022363027</v>
      </c>
      <c r="TLS88" s="294">
        <f>(TLS$87*$B101+SUM($F$8:$F$10)-((TLS$87*$B101+SUM($F$8:$F$10))/$F$11*$F$40)-($F$27*TLS$87/$D$7)-SUM($F$14:$F$26,$F$28:$F$33,$F$35:$F$36,$F$41))</f>
        <v>-533.82179022363027</v>
      </c>
      <c r="TLT88" s="294">
        <f>(TLT$87*$B101+SUM($F$8:$F$10)-((TLT$87*$B101+SUM($F$8:$F$10))/$F$11*$F$40)-($F$27*TLT$87/$D$7)-SUM($F$14:$F$26,$F$28:$F$33,$F$35:$F$36,$F$41))</f>
        <v>-533.82179022363027</v>
      </c>
      <c r="TLU88" s="294">
        <f>(TLU$87*$B101+SUM($F$8:$F$10)-((TLU$87*$B101+SUM($F$8:$F$10))/$F$11*$F$40)-($F$27*TLU$87/$D$7)-SUM($F$14:$F$26,$F$28:$F$33,$F$35:$F$36,$F$41))</f>
        <v>-533.82179022363027</v>
      </c>
      <c r="TLV88" s="294">
        <f>(TLV$87*$B101+SUM($F$8:$F$10)-((TLV$87*$B101+SUM($F$8:$F$10))/$F$11*$F$40)-($F$27*TLV$87/$D$7)-SUM($F$14:$F$26,$F$28:$F$33,$F$35:$F$36,$F$41))</f>
        <v>-533.82179022363027</v>
      </c>
      <c r="TLW88" s="294">
        <f>(TLW$87*$B101+SUM($F$8:$F$10)-((TLW$87*$B101+SUM($F$8:$F$10))/$F$11*$F$40)-($F$27*TLW$87/$D$7)-SUM($F$14:$F$26,$F$28:$F$33,$F$35:$F$36,$F$41))</f>
        <v>-533.82179022363027</v>
      </c>
      <c r="TLX88" s="294">
        <f>(TLX$87*$B101+SUM($F$8:$F$10)-((TLX$87*$B101+SUM($F$8:$F$10))/$F$11*$F$40)-($F$27*TLX$87/$D$7)-SUM($F$14:$F$26,$F$28:$F$33,$F$35:$F$36,$F$41))</f>
        <v>-533.82179022363027</v>
      </c>
      <c r="TLY88" s="294">
        <f>(TLY$87*$B101+SUM($F$8:$F$10)-((TLY$87*$B101+SUM($F$8:$F$10))/$F$11*$F$40)-($F$27*TLY$87/$D$7)-SUM($F$14:$F$26,$F$28:$F$33,$F$35:$F$36,$F$41))</f>
        <v>-533.82179022363027</v>
      </c>
      <c r="TLZ88" s="294">
        <f>(TLZ$87*$B101+SUM($F$8:$F$10)-((TLZ$87*$B101+SUM($F$8:$F$10))/$F$11*$F$40)-($F$27*TLZ$87/$D$7)-SUM($F$14:$F$26,$F$28:$F$33,$F$35:$F$36,$F$41))</f>
        <v>-533.82179022363027</v>
      </c>
      <c r="TMA88" s="294">
        <f>(TMA$87*$B101+SUM($F$8:$F$10)-((TMA$87*$B101+SUM($F$8:$F$10))/$F$11*$F$40)-($F$27*TMA$87/$D$7)-SUM($F$14:$F$26,$F$28:$F$33,$F$35:$F$36,$F$41))</f>
        <v>-533.82179022363027</v>
      </c>
      <c r="TMB88" s="294">
        <f>(TMB$87*$B101+SUM($F$8:$F$10)-((TMB$87*$B101+SUM($F$8:$F$10))/$F$11*$F$40)-($F$27*TMB$87/$D$7)-SUM($F$14:$F$26,$F$28:$F$33,$F$35:$F$36,$F$41))</f>
        <v>-533.82179022363027</v>
      </c>
      <c r="TMC88" s="294">
        <f>(TMC$87*$B101+SUM($F$8:$F$10)-((TMC$87*$B101+SUM($F$8:$F$10))/$F$11*$F$40)-($F$27*TMC$87/$D$7)-SUM($F$14:$F$26,$F$28:$F$33,$F$35:$F$36,$F$41))</f>
        <v>-533.82179022363027</v>
      </c>
      <c r="TMD88" s="294">
        <f>(TMD$87*$B101+SUM($F$8:$F$10)-((TMD$87*$B101+SUM($F$8:$F$10))/$F$11*$F$40)-($F$27*TMD$87/$D$7)-SUM($F$14:$F$26,$F$28:$F$33,$F$35:$F$36,$F$41))</f>
        <v>-533.82179022363027</v>
      </c>
      <c r="TME88" s="294">
        <f>(TME$87*$B101+SUM($F$8:$F$10)-((TME$87*$B101+SUM($F$8:$F$10))/$F$11*$F$40)-($F$27*TME$87/$D$7)-SUM($F$14:$F$26,$F$28:$F$33,$F$35:$F$36,$F$41))</f>
        <v>-533.82179022363027</v>
      </c>
      <c r="TMF88" s="294">
        <f>(TMF$87*$B101+SUM($F$8:$F$10)-((TMF$87*$B101+SUM($F$8:$F$10))/$F$11*$F$40)-($F$27*TMF$87/$D$7)-SUM($F$14:$F$26,$F$28:$F$33,$F$35:$F$36,$F$41))</f>
        <v>-533.82179022363027</v>
      </c>
      <c r="TMG88" s="294">
        <f>(TMG$87*$B101+SUM($F$8:$F$10)-((TMG$87*$B101+SUM($F$8:$F$10))/$F$11*$F$40)-($F$27*TMG$87/$D$7)-SUM($F$14:$F$26,$F$28:$F$33,$F$35:$F$36,$F$41))</f>
        <v>-533.82179022363027</v>
      </c>
      <c r="TMH88" s="294">
        <f>(TMH$87*$B101+SUM($F$8:$F$10)-((TMH$87*$B101+SUM($F$8:$F$10))/$F$11*$F$40)-($F$27*TMH$87/$D$7)-SUM($F$14:$F$26,$F$28:$F$33,$F$35:$F$36,$F$41))</f>
        <v>-533.82179022363027</v>
      </c>
      <c r="TMI88" s="294">
        <f>(TMI$87*$B101+SUM($F$8:$F$10)-((TMI$87*$B101+SUM($F$8:$F$10))/$F$11*$F$40)-($F$27*TMI$87/$D$7)-SUM($F$14:$F$26,$F$28:$F$33,$F$35:$F$36,$F$41))</f>
        <v>-533.82179022363027</v>
      </c>
      <c r="TMJ88" s="294">
        <f>(TMJ$87*$B101+SUM($F$8:$F$10)-((TMJ$87*$B101+SUM($F$8:$F$10))/$F$11*$F$40)-($F$27*TMJ$87/$D$7)-SUM($F$14:$F$26,$F$28:$F$33,$F$35:$F$36,$F$41))</f>
        <v>-533.82179022363027</v>
      </c>
      <c r="TMK88" s="294">
        <f>(TMK$87*$B101+SUM($F$8:$F$10)-((TMK$87*$B101+SUM($F$8:$F$10))/$F$11*$F$40)-($F$27*TMK$87/$D$7)-SUM($F$14:$F$26,$F$28:$F$33,$F$35:$F$36,$F$41))</f>
        <v>-533.82179022363027</v>
      </c>
      <c r="TML88" s="294">
        <f>(TML$87*$B101+SUM($F$8:$F$10)-((TML$87*$B101+SUM($F$8:$F$10))/$F$11*$F$40)-($F$27*TML$87/$D$7)-SUM($F$14:$F$26,$F$28:$F$33,$F$35:$F$36,$F$41))</f>
        <v>-533.82179022363027</v>
      </c>
      <c r="TMM88" s="294">
        <f>(TMM$87*$B101+SUM($F$8:$F$10)-((TMM$87*$B101+SUM($F$8:$F$10))/$F$11*$F$40)-($F$27*TMM$87/$D$7)-SUM($F$14:$F$26,$F$28:$F$33,$F$35:$F$36,$F$41))</f>
        <v>-533.82179022363027</v>
      </c>
      <c r="TMN88" s="294">
        <f>(TMN$87*$B101+SUM($F$8:$F$10)-((TMN$87*$B101+SUM($F$8:$F$10))/$F$11*$F$40)-($F$27*TMN$87/$D$7)-SUM($F$14:$F$26,$F$28:$F$33,$F$35:$F$36,$F$41))</f>
        <v>-533.82179022363027</v>
      </c>
      <c r="TMO88" s="294">
        <f>(TMO$87*$B101+SUM($F$8:$F$10)-((TMO$87*$B101+SUM($F$8:$F$10))/$F$11*$F$40)-($F$27*TMO$87/$D$7)-SUM($F$14:$F$26,$F$28:$F$33,$F$35:$F$36,$F$41))</f>
        <v>-533.82179022363027</v>
      </c>
      <c r="TMP88" s="294">
        <f>(TMP$87*$B101+SUM($F$8:$F$10)-((TMP$87*$B101+SUM($F$8:$F$10))/$F$11*$F$40)-($F$27*TMP$87/$D$7)-SUM($F$14:$F$26,$F$28:$F$33,$F$35:$F$36,$F$41))</f>
        <v>-533.82179022363027</v>
      </c>
      <c r="TMQ88" s="294">
        <f>(TMQ$87*$B101+SUM($F$8:$F$10)-((TMQ$87*$B101+SUM($F$8:$F$10))/$F$11*$F$40)-($F$27*TMQ$87/$D$7)-SUM($F$14:$F$26,$F$28:$F$33,$F$35:$F$36,$F$41))</f>
        <v>-533.82179022363027</v>
      </c>
      <c r="TMR88" s="294">
        <f>(TMR$87*$B101+SUM($F$8:$F$10)-((TMR$87*$B101+SUM($F$8:$F$10))/$F$11*$F$40)-($F$27*TMR$87/$D$7)-SUM($F$14:$F$26,$F$28:$F$33,$F$35:$F$36,$F$41))</f>
        <v>-533.82179022363027</v>
      </c>
      <c r="TMS88" s="294">
        <f>(TMS$87*$B101+SUM($F$8:$F$10)-((TMS$87*$B101+SUM($F$8:$F$10))/$F$11*$F$40)-($F$27*TMS$87/$D$7)-SUM($F$14:$F$26,$F$28:$F$33,$F$35:$F$36,$F$41))</f>
        <v>-533.82179022363027</v>
      </c>
      <c r="TMT88" s="294">
        <f>(TMT$87*$B101+SUM($F$8:$F$10)-((TMT$87*$B101+SUM($F$8:$F$10))/$F$11*$F$40)-($F$27*TMT$87/$D$7)-SUM($F$14:$F$26,$F$28:$F$33,$F$35:$F$36,$F$41))</f>
        <v>-533.82179022363027</v>
      </c>
      <c r="TMU88" s="294">
        <f>(TMU$87*$B101+SUM($F$8:$F$10)-((TMU$87*$B101+SUM($F$8:$F$10))/$F$11*$F$40)-($F$27*TMU$87/$D$7)-SUM($F$14:$F$26,$F$28:$F$33,$F$35:$F$36,$F$41))</f>
        <v>-533.82179022363027</v>
      </c>
      <c r="TMV88" s="294">
        <f>(TMV$87*$B101+SUM($F$8:$F$10)-((TMV$87*$B101+SUM($F$8:$F$10))/$F$11*$F$40)-($F$27*TMV$87/$D$7)-SUM($F$14:$F$26,$F$28:$F$33,$F$35:$F$36,$F$41))</f>
        <v>-533.82179022363027</v>
      </c>
      <c r="TMW88" s="294">
        <f>(TMW$87*$B101+SUM($F$8:$F$10)-((TMW$87*$B101+SUM($F$8:$F$10))/$F$11*$F$40)-($F$27*TMW$87/$D$7)-SUM($F$14:$F$26,$F$28:$F$33,$F$35:$F$36,$F$41))</f>
        <v>-533.82179022363027</v>
      </c>
      <c r="TMX88" s="294">
        <f>(TMX$87*$B101+SUM($F$8:$F$10)-((TMX$87*$B101+SUM($F$8:$F$10))/$F$11*$F$40)-($F$27*TMX$87/$D$7)-SUM($F$14:$F$26,$F$28:$F$33,$F$35:$F$36,$F$41))</f>
        <v>-533.82179022363027</v>
      </c>
      <c r="TMY88" s="294">
        <f>(TMY$87*$B101+SUM($F$8:$F$10)-((TMY$87*$B101+SUM($F$8:$F$10))/$F$11*$F$40)-($F$27*TMY$87/$D$7)-SUM($F$14:$F$26,$F$28:$F$33,$F$35:$F$36,$F$41))</f>
        <v>-533.82179022363027</v>
      </c>
      <c r="TMZ88" s="294">
        <f>(TMZ$87*$B101+SUM($F$8:$F$10)-((TMZ$87*$B101+SUM($F$8:$F$10))/$F$11*$F$40)-($F$27*TMZ$87/$D$7)-SUM($F$14:$F$26,$F$28:$F$33,$F$35:$F$36,$F$41))</f>
        <v>-533.82179022363027</v>
      </c>
      <c r="TNA88" s="294">
        <f>(TNA$87*$B101+SUM($F$8:$F$10)-((TNA$87*$B101+SUM($F$8:$F$10))/$F$11*$F$40)-($F$27*TNA$87/$D$7)-SUM($F$14:$F$26,$F$28:$F$33,$F$35:$F$36,$F$41))</f>
        <v>-533.82179022363027</v>
      </c>
      <c r="TNB88" s="294">
        <f>(TNB$87*$B101+SUM($F$8:$F$10)-((TNB$87*$B101+SUM($F$8:$F$10))/$F$11*$F$40)-($F$27*TNB$87/$D$7)-SUM($F$14:$F$26,$F$28:$F$33,$F$35:$F$36,$F$41))</f>
        <v>-533.82179022363027</v>
      </c>
      <c r="TNC88" s="294">
        <f>(TNC$87*$B101+SUM($F$8:$F$10)-((TNC$87*$B101+SUM($F$8:$F$10))/$F$11*$F$40)-($F$27*TNC$87/$D$7)-SUM($F$14:$F$26,$F$28:$F$33,$F$35:$F$36,$F$41))</f>
        <v>-533.82179022363027</v>
      </c>
      <c r="TND88" s="294">
        <f>(TND$87*$B101+SUM($F$8:$F$10)-((TND$87*$B101+SUM($F$8:$F$10))/$F$11*$F$40)-($F$27*TND$87/$D$7)-SUM($F$14:$F$26,$F$28:$F$33,$F$35:$F$36,$F$41))</f>
        <v>-533.82179022363027</v>
      </c>
      <c r="TNE88" s="294">
        <f>(TNE$87*$B101+SUM($F$8:$F$10)-((TNE$87*$B101+SUM($F$8:$F$10))/$F$11*$F$40)-($F$27*TNE$87/$D$7)-SUM($F$14:$F$26,$F$28:$F$33,$F$35:$F$36,$F$41))</f>
        <v>-533.82179022363027</v>
      </c>
      <c r="TNF88" s="294">
        <f>(TNF$87*$B101+SUM($F$8:$F$10)-((TNF$87*$B101+SUM($F$8:$F$10))/$F$11*$F$40)-($F$27*TNF$87/$D$7)-SUM($F$14:$F$26,$F$28:$F$33,$F$35:$F$36,$F$41))</f>
        <v>-533.82179022363027</v>
      </c>
      <c r="TNG88" s="294">
        <f>(TNG$87*$B101+SUM($F$8:$F$10)-((TNG$87*$B101+SUM($F$8:$F$10))/$F$11*$F$40)-($F$27*TNG$87/$D$7)-SUM($F$14:$F$26,$F$28:$F$33,$F$35:$F$36,$F$41))</f>
        <v>-533.82179022363027</v>
      </c>
      <c r="TNH88" s="294">
        <f>(TNH$87*$B101+SUM($F$8:$F$10)-((TNH$87*$B101+SUM($F$8:$F$10))/$F$11*$F$40)-($F$27*TNH$87/$D$7)-SUM($F$14:$F$26,$F$28:$F$33,$F$35:$F$36,$F$41))</f>
        <v>-533.82179022363027</v>
      </c>
      <c r="TNI88" s="294">
        <f>(TNI$87*$B101+SUM($F$8:$F$10)-((TNI$87*$B101+SUM($F$8:$F$10))/$F$11*$F$40)-($F$27*TNI$87/$D$7)-SUM($F$14:$F$26,$F$28:$F$33,$F$35:$F$36,$F$41))</f>
        <v>-533.82179022363027</v>
      </c>
      <c r="TNJ88" s="294">
        <f>(TNJ$87*$B101+SUM($F$8:$F$10)-((TNJ$87*$B101+SUM($F$8:$F$10))/$F$11*$F$40)-($F$27*TNJ$87/$D$7)-SUM($F$14:$F$26,$F$28:$F$33,$F$35:$F$36,$F$41))</f>
        <v>-533.82179022363027</v>
      </c>
      <c r="TNK88" s="294">
        <f>(TNK$87*$B101+SUM($F$8:$F$10)-((TNK$87*$B101+SUM($F$8:$F$10))/$F$11*$F$40)-($F$27*TNK$87/$D$7)-SUM($F$14:$F$26,$F$28:$F$33,$F$35:$F$36,$F$41))</f>
        <v>-533.82179022363027</v>
      </c>
      <c r="TNL88" s="294">
        <f>(TNL$87*$B101+SUM($F$8:$F$10)-((TNL$87*$B101+SUM($F$8:$F$10))/$F$11*$F$40)-($F$27*TNL$87/$D$7)-SUM($F$14:$F$26,$F$28:$F$33,$F$35:$F$36,$F$41))</f>
        <v>-533.82179022363027</v>
      </c>
      <c r="TNM88" s="294">
        <f>(TNM$87*$B101+SUM($F$8:$F$10)-((TNM$87*$B101+SUM($F$8:$F$10))/$F$11*$F$40)-($F$27*TNM$87/$D$7)-SUM($F$14:$F$26,$F$28:$F$33,$F$35:$F$36,$F$41))</f>
        <v>-533.82179022363027</v>
      </c>
      <c r="TNN88" s="294">
        <f>(TNN$87*$B101+SUM($F$8:$F$10)-((TNN$87*$B101+SUM($F$8:$F$10))/$F$11*$F$40)-($F$27*TNN$87/$D$7)-SUM($F$14:$F$26,$F$28:$F$33,$F$35:$F$36,$F$41))</f>
        <v>-533.82179022363027</v>
      </c>
      <c r="TNO88" s="294">
        <f>(TNO$87*$B101+SUM($F$8:$F$10)-((TNO$87*$B101+SUM($F$8:$F$10))/$F$11*$F$40)-($F$27*TNO$87/$D$7)-SUM($F$14:$F$26,$F$28:$F$33,$F$35:$F$36,$F$41))</f>
        <v>-533.82179022363027</v>
      </c>
      <c r="TNP88" s="294">
        <f>(TNP$87*$B101+SUM($F$8:$F$10)-((TNP$87*$B101+SUM($F$8:$F$10))/$F$11*$F$40)-($F$27*TNP$87/$D$7)-SUM($F$14:$F$26,$F$28:$F$33,$F$35:$F$36,$F$41))</f>
        <v>-533.82179022363027</v>
      </c>
      <c r="TNQ88" s="294">
        <f>(TNQ$87*$B101+SUM($F$8:$F$10)-((TNQ$87*$B101+SUM($F$8:$F$10))/$F$11*$F$40)-($F$27*TNQ$87/$D$7)-SUM($F$14:$F$26,$F$28:$F$33,$F$35:$F$36,$F$41))</f>
        <v>-533.82179022363027</v>
      </c>
      <c r="TNR88" s="294">
        <f>(TNR$87*$B101+SUM($F$8:$F$10)-((TNR$87*$B101+SUM($F$8:$F$10))/$F$11*$F$40)-($F$27*TNR$87/$D$7)-SUM($F$14:$F$26,$F$28:$F$33,$F$35:$F$36,$F$41))</f>
        <v>-533.82179022363027</v>
      </c>
      <c r="TNS88" s="294">
        <f>(TNS$87*$B101+SUM($F$8:$F$10)-((TNS$87*$B101+SUM($F$8:$F$10))/$F$11*$F$40)-($F$27*TNS$87/$D$7)-SUM($F$14:$F$26,$F$28:$F$33,$F$35:$F$36,$F$41))</f>
        <v>-533.82179022363027</v>
      </c>
      <c r="TNT88" s="294">
        <f>(TNT$87*$B101+SUM($F$8:$F$10)-((TNT$87*$B101+SUM($F$8:$F$10))/$F$11*$F$40)-($F$27*TNT$87/$D$7)-SUM($F$14:$F$26,$F$28:$F$33,$F$35:$F$36,$F$41))</f>
        <v>-533.82179022363027</v>
      </c>
      <c r="TNU88" s="294">
        <f>(TNU$87*$B101+SUM($F$8:$F$10)-((TNU$87*$B101+SUM($F$8:$F$10))/$F$11*$F$40)-($F$27*TNU$87/$D$7)-SUM($F$14:$F$26,$F$28:$F$33,$F$35:$F$36,$F$41))</f>
        <v>-533.82179022363027</v>
      </c>
      <c r="TNV88" s="294">
        <f>(TNV$87*$B101+SUM($F$8:$F$10)-((TNV$87*$B101+SUM($F$8:$F$10))/$F$11*$F$40)-($F$27*TNV$87/$D$7)-SUM($F$14:$F$26,$F$28:$F$33,$F$35:$F$36,$F$41))</f>
        <v>-533.82179022363027</v>
      </c>
      <c r="TNW88" s="294">
        <f>(TNW$87*$B101+SUM($F$8:$F$10)-((TNW$87*$B101+SUM($F$8:$F$10))/$F$11*$F$40)-($F$27*TNW$87/$D$7)-SUM($F$14:$F$26,$F$28:$F$33,$F$35:$F$36,$F$41))</f>
        <v>-533.82179022363027</v>
      </c>
      <c r="TNX88" s="294">
        <f>(TNX$87*$B101+SUM($F$8:$F$10)-((TNX$87*$B101+SUM($F$8:$F$10))/$F$11*$F$40)-($F$27*TNX$87/$D$7)-SUM($F$14:$F$26,$F$28:$F$33,$F$35:$F$36,$F$41))</f>
        <v>-533.82179022363027</v>
      </c>
      <c r="TNY88" s="294">
        <f>(TNY$87*$B101+SUM($F$8:$F$10)-((TNY$87*$B101+SUM($F$8:$F$10))/$F$11*$F$40)-($F$27*TNY$87/$D$7)-SUM($F$14:$F$26,$F$28:$F$33,$F$35:$F$36,$F$41))</f>
        <v>-533.82179022363027</v>
      </c>
      <c r="TNZ88" s="294">
        <f>(TNZ$87*$B101+SUM($F$8:$F$10)-((TNZ$87*$B101+SUM($F$8:$F$10))/$F$11*$F$40)-($F$27*TNZ$87/$D$7)-SUM($F$14:$F$26,$F$28:$F$33,$F$35:$F$36,$F$41))</f>
        <v>-533.82179022363027</v>
      </c>
      <c r="TOA88" s="294">
        <f>(TOA$87*$B101+SUM($F$8:$F$10)-((TOA$87*$B101+SUM($F$8:$F$10))/$F$11*$F$40)-($F$27*TOA$87/$D$7)-SUM($F$14:$F$26,$F$28:$F$33,$F$35:$F$36,$F$41))</f>
        <v>-533.82179022363027</v>
      </c>
      <c r="TOB88" s="294">
        <f>(TOB$87*$B101+SUM($F$8:$F$10)-((TOB$87*$B101+SUM($F$8:$F$10))/$F$11*$F$40)-($F$27*TOB$87/$D$7)-SUM($F$14:$F$26,$F$28:$F$33,$F$35:$F$36,$F$41))</f>
        <v>-533.82179022363027</v>
      </c>
      <c r="TOC88" s="294">
        <f>(TOC$87*$B101+SUM($F$8:$F$10)-((TOC$87*$B101+SUM($F$8:$F$10))/$F$11*$F$40)-($F$27*TOC$87/$D$7)-SUM($F$14:$F$26,$F$28:$F$33,$F$35:$F$36,$F$41))</f>
        <v>-533.82179022363027</v>
      </c>
      <c r="TOD88" s="294">
        <f>(TOD$87*$B101+SUM($F$8:$F$10)-((TOD$87*$B101+SUM($F$8:$F$10))/$F$11*$F$40)-($F$27*TOD$87/$D$7)-SUM($F$14:$F$26,$F$28:$F$33,$F$35:$F$36,$F$41))</f>
        <v>-533.82179022363027</v>
      </c>
      <c r="TOE88" s="294">
        <f>(TOE$87*$B101+SUM($F$8:$F$10)-((TOE$87*$B101+SUM($F$8:$F$10))/$F$11*$F$40)-($F$27*TOE$87/$D$7)-SUM($F$14:$F$26,$F$28:$F$33,$F$35:$F$36,$F$41))</f>
        <v>-533.82179022363027</v>
      </c>
      <c r="TOF88" s="294">
        <f>(TOF$87*$B101+SUM($F$8:$F$10)-((TOF$87*$B101+SUM($F$8:$F$10))/$F$11*$F$40)-($F$27*TOF$87/$D$7)-SUM($F$14:$F$26,$F$28:$F$33,$F$35:$F$36,$F$41))</f>
        <v>-533.82179022363027</v>
      </c>
      <c r="TOG88" s="294">
        <f>(TOG$87*$B101+SUM($F$8:$F$10)-((TOG$87*$B101+SUM($F$8:$F$10))/$F$11*$F$40)-($F$27*TOG$87/$D$7)-SUM($F$14:$F$26,$F$28:$F$33,$F$35:$F$36,$F$41))</f>
        <v>-533.82179022363027</v>
      </c>
      <c r="TOH88" s="294">
        <f>(TOH$87*$B101+SUM($F$8:$F$10)-((TOH$87*$B101+SUM($F$8:$F$10))/$F$11*$F$40)-($F$27*TOH$87/$D$7)-SUM($F$14:$F$26,$F$28:$F$33,$F$35:$F$36,$F$41))</f>
        <v>-533.82179022363027</v>
      </c>
      <c r="TOI88" s="294">
        <f>(TOI$87*$B101+SUM($F$8:$F$10)-((TOI$87*$B101+SUM($F$8:$F$10))/$F$11*$F$40)-($F$27*TOI$87/$D$7)-SUM($F$14:$F$26,$F$28:$F$33,$F$35:$F$36,$F$41))</f>
        <v>-533.82179022363027</v>
      </c>
      <c r="TOJ88" s="294">
        <f>(TOJ$87*$B101+SUM($F$8:$F$10)-((TOJ$87*$B101+SUM($F$8:$F$10))/$F$11*$F$40)-($F$27*TOJ$87/$D$7)-SUM($F$14:$F$26,$F$28:$F$33,$F$35:$F$36,$F$41))</f>
        <v>-533.82179022363027</v>
      </c>
      <c r="TOK88" s="294">
        <f>(TOK$87*$B101+SUM($F$8:$F$10)-((TOK$87*$B101+SUM($F$8:$F$10))/$F$11*$F$40)-($F$27*TOK$87/$D$7)-SUM($F$14:$F$26,$F$28:$F$33,$F$35:$F$36,$F$41))</f>
        <v>-533.82179022363027</v>
      </c>
      <c r="TOL88" s="294">
        <f>(TOL$87*$B101+SUM($F$8:$F$10)-((TOL$87*$B101+SUM($F$8:$F$10))/$F$11*$F$40)-($F$27*TOL$87/$D$7)-SUM($F$14:$F$26,$F$28:$F$33,$F$35:$F$36,$F$41))</f>
        <v>-533.82179022363027</v>
      </c>
      <c r="TOM88" s="294">
        <f>(TOM$87*$B101+SUM($F$8:$F$10)-((TOM$87*$B101+SUM($F$8:$F$10))/$F$11*$F$40)-($F$27*TOM$87/$D$7)-SUM($F$14:$F$26,$F$28:$F$33,$F$35:$F$36,$F$41))</f>
        <v>-533.82179022363027</v>
      </c>
      <c r="TON88" s="294">
        <f>(TON$87*$B101+SUM($F$8:$F$10)-((TON$87*$B101+SUM($F$8:$F$10))/$F$11*$F$40)-($F$27*TON$87/$D$7)-SUM($F$14:$F$26,$F$28:$F$33,$F$35:$F$36,$F$41))</f>
        <v>-533.82179022363027</v>
      </c>
      <c r="TOO88" s="294">
        <f>(TOO$87*$B101+SUM($F$8:$F$10)-((TOO$87*$B101+SUM($F$8:$F$10))/$F$11*$F$40)-($F$27*TOO$87/$D$7)-SUM($F$14:$F$26,$F$28:$F$33,$F$35:$F$36,$F$41))</f>
        <v>-533.82179022363027</v>
      </c>
      <c r="TOP88" s="294">
        <f>(TOP$87*$B101+SUM($F$8:$F$10)-((TOP$87*$B101+SUM($F$8:$F$10))/$F$11*$F$40)-($F$27*TOP$87/$D$7)-SUM($F$14:$F$26,$F$28:$F$33,$F$35:$F$36,$F$41))</f>
        <v>-533.82179022363027</v>
      </c>
      <c r="TOQ88" s="294">
        <f>(TOQ$87*$B101+SUM($F$8:$F$10)-((TOQ$87*$B101+SUM($F$8:$F$10))/$F$11*$F$40)-($F$27*TOQ$87/$D$7)-SUM($F$14:$F$26,$F$28:$F$33,$F$35:$F$36,$F$41))</f>
        <v>-533.82179022363027</v>
      </c>
      <c r="TOR88" s="294">
        <f>(TOR$87*$B101+SUM($F$8:$F$10)-((TOR$87*$B101+SUM($F$8:$F$10))/$F$11*$F$40)-($F$27*TOR$87/$D$7)-SUM($F$14:$F$26,$F$28:$F$33,$F$35:$F$36,$F$41))</f>
        <v>-533.82179022363027</v>
      </c>
      <c r="TOS88" s="294">
        <f>(TOS$87*$B101+SUM($F$8:$F$10)-((TOS$87*$B101+SUM($F$8:$F$10))/$F$11*$F$40)-($F$27*TOS$87/$D$7)-SUM($F$14:$F$26,$F$28:$F$33,$F$35:$F$36,$F$41))</f>
        <v>-533.82179022363027</v>
      </c>
      <c r="TOT88" s="294">
        <f>(TOT$87*$B101+SUM($F$8:$F$10)-((TOT$87*$B101+SUM($F$8:$F$10))/$F$11*$F$40)-($F$27*TOT$87/$D$7)-SUM($F$14:$F$26,$F$28:$F$33,$F$35:$F$36,$F$41))</f>
        <v>-533.82179022363027</v>
      </c>
      <c r="TOU88" s="294">
        <f>(TOU$87*$B101+SUM($F$8:$F$10)-((TOU$87*$B101+SUM($F$8:$F$10))/$F$11*$F$40)-($F$27*TOU$87/$D$7)-SUM($F$14:$F$26,$F$28:$F$33,$F$35:$F$36,$F$41))</f>
        <v>-533.82179022363027</v>
      </c>
      <c r="TOV88" s="294">
        <f>(TOV$87*$B101+SUM($F$8:$F$10)-((TOV$87*$B101+SUM($F$8:$F$10))/$F$11*$F$40)-($F$27*TOV$87/$D$7)-SUM($F$14:$F$26,$F$28:$F$33,$F$35:$F$36,$F$41))</f>
        <v>-533.82179022363027</v>
      </c>
      <c r="TOW88" s="294">
        <f>(TOW$87*$B101+SUM($F$8:$F$10)-((TOW$87*$B101+SUM($F$8:$F$10))/$F$11*$F$40)-($F$27*TOW$87/$D$7)-SUM($F$14:$F$26,$F$28:$F$33,$F$35:$F$36,$F$41))</f>
        <v>-533.82179022363027</v>
      </c>
      <c r="TOX88" s="294">
        <f>(TOX$87*$B101+SUM($F$8:$F$10)-((TOX$87*$B101+SUM($F$8:$F$10))/$F$11*$F$40)-($F$27*TOX$87/$D$7)-SUM($F$14:$F$26,$F$28:$F$33,$F$35:$F$36,$F$41))</f>
        <v>-533.82179022363027</v>
      </c>
      <c r="TOY88" s="294">
        <f>(TOY$87*$B101+SUM($F$8:$F$10)-((TOY$87*$B101+SUM($F$8:$F$10))/$F$11*$F$40)-($F$27*TOY$87/$D$7)-SUM($F$14:$F$26,$F$28:$F$33,$F$35:$F$36,$F$41))</f>
        <v>-533.82179022363027</v>
      </c>
      <c r="TOZ88" s="294">
        <f>(TOZ$87*$B101+SUM($F$8:$F$10)-((TOZ$87*$B101+SUM($F$8:$F$10))/$F$11*$F$40)-($F$27*TOZ$87/$D$7)-SUM($F$14:$F$26,$F$28:$F$33,$F$35:$F$36,$F$41))</f>
        <v>-533.82179022363027</v>
      </c>
      <c r="TPA88" s="294">
        <f>(TPA$87*$B101+SUM($F$8:$F$10)-((TPA$87*$B101+SUM($F$8:$F$10))/$F$11*$F$40)-($F$27*TPA$87/$D$7)-SUM($F$14:$F$26,$F$28:$F$33,$F$35:$F$36,$F$41))</f>
        <v>-533.82179022363027</v>
      </c>
      <c r="TPB88" s="294">
        <f>(TPB$87*$B101+SUM($F$8:$F$10)-((TPB$87*$B101+SUM($F$8:$F$10))/$F$11*$F$40)-($F$27*TPB$87/$D$7)-SUM($F$14:$F$26,$F$28:$F$33,$F$35:$F$36,$F$41))</f>
        <v>-533.82179022363027</v>
      </c>
      <c r="TPC88" s="294">
        <f>(TPC$87*$B101+SUM($F$8:$F$10)-((TPC$87*$B101+SUM($F$8:$F$10))/$F$11*$F$40)-($F$27*TPC$87/$D$7)-SUM($F$14:$F$26,$F$28:$F$33,$F$35:$F$36,$F$41))</f>
        <v>-533.82179022363027</v>
      </c>
      <c r="TPD88" s="294">
        <f>(TPD$87*$B101+SUM($F$8:$F$10)-((TPD$87*$B101+SUM($F$8:$F$10))/$F$11*$F$40)-($F$27*TPD$87/$D$7)-SUM($F$14:$F$26,$F$28:$F$33,$F$35:$F$36,$F$41))</f>
        <v>-533.82179022363027</v>
      </c>
      <c r="TPE88" s="294">
        <f>(TPE$87*$B101+SUM($F$8:$F$10)-((TPE$87*$B101+SUM($F$8:$F$10))/$F$11*$F$40)-($F$27*TPE$87/$D$7)-SUM($F$14:$F$26,$F$28:$F$33,$F$35:$F$36,$F$41))</f>
        <v>-533.82179022363027</v>
      </c>
      <c r="TPF88" s="294">
        <f>(TPF$87*$B101+SUM($F$8:$F$10)-((TPF$87*$B101+SUM($F$8:$F$10))/$F$11*$F$40)-($F$27*TPF$87/$D$7)-SUM($F$14:$F$26,$F$28:$F$33,$F$35:$F$36,$F$41))</f>
        <v>-533.82179022363027</v>
      </c>
      <c r="TPG88" s="294">
        <f>(TPG$87*$B101+SUM($F$8:$F$10)-((TPG$87*$B101+SUM($F$8:$F$10))/$F$11*$F$40)-($F$27*TPG$87/$D$7)-SUM($F$14:$F$26,$F$28:$F$33,$F$35:$F$36,$F$41))</f>
        <v>-533.82179022363027</v>
      </c>
      <c r="TPH88" s="294">
        <f>(TPH$87*$B101+SUM($F$8:$F$10)-((TPH$87*$B101+SUM($F$8:$F$10))/$F$11*$F$40)-($F$27*TPH$87/$D$7)-SUM($F$14:$F$26,$F$28:$F$33,$F$35:$F$36,$F$41))</f>
        <v>-533.82179022363027</v>
      </c>
      <c r="TPI88" s="294">
        <f>(TPI$87*$B101+SUM($F$8:$F$10)-((TPI$87*$B101+SUM($F$8:$F$10))/$F$11*$F$40)-($F$27*TPI$87/$D$7)-SUM($F$14:$F$26,$F$28:$F$33,$F$35:$F$36,$F$41))</f>
        <v>-533.82179022363027</v>
      </c>
      <c r="TPJ88" s="294">
        <f>(TPJ$87*$B101+SUM($F$8:$F$10)-((TPJ$87*$B101+SUM($F$8:$F$10))/$F$11*$F$40)-($F$27*TPJ$87/$D$7)-SUM($F$14:$F$26,$F$28:$F$33,$F$35:$F$36,$F$41))</f>
        <v>-533.82179022363027</v>
      </c>
      <c r="TPK88" s="294">
        <f>(TPK$87*$B101+SUM($F$8:$F$10)-((TPK$87*$B101+SUM($F$8:$F$10))/$F$11*$F$40)-($F$27*TPK$87/$D$7)-SUM($F$14:$F$26,$F$28:$F$33,$F$35:$F$36,$F$41))</f>
        <v>-533.82179022363027</v>
      </c>
      <c r="TPL88" s="294">
        <f>(TPL$87*$B101+SUM($F$8:$F$10)-((TPL$87*$B101+SUM($F$8:$F$10))/$F$11*$F$40)-($F$27*TPL$87/$D$7)-SUM($F$14:$F$26,$F$28:$F$33,$F$35:$F$36,$F$41))</f>
        <v>-533.82179022363027</v>
      </c>
      <c r="TPM88" s="294">
        <f>(TPM$87*$B101+SUM($F$8:$F$10)-((TPM$87*$B101+SUM($F$8:$F$10))/$F$11*$F$40)-($F$27*TPM$87/$D$7)-SUM($F$14:$F$26,$F$28:$F$33,$F$35:$F$36,$F$41))</f>
        <v>-533.82179022363027</v>
      </c>
      <c r="TPN88" s="294">
        <f>(TPN$87*$B101+SUM($F$8:$F$10)-((TPN$87*$B101+SUM($F$8:$F$10))/$F$11*$F$40)-($F$27*TPN$87/$D$7)-SUM($F$14:$F$26,$F$28:$F$33,$F$35:$F$36,$F$41))</f>
        <v>-533.82179022363027</v>
      </c>
      <c r="TPO88" s="294">
        <f>(TPO$87*$B101+SUM($F$8:$F$10)-((TPO$87*$B101+SUM($F$8:$F$10))/$F$11*$F$40)-($F$27*TPO$87/$D$7)-SUM($F$14:$F$26,$F$28:$F$33,$F$35:$F$36,$F$41))</f>
        <v>-533.82179022363027</v>
      </c>
      <c r="TPP88" s="294">
        <f>(TPP$87*$B101+SUM($F$8:$F$10)-((TPP$87*$B101+SUM($F$8:$F$10))/$F$11*$F$40)-($F$27*TPP$87/$D$7)-SUM($F$14:$F$26,$F$28:$F$33,$F$35:$F$36,$F$41))</f>
        <v>-533.82179022363027</v>
      </c>
      <c r="TPQ88" s="294">
        <f>(TPQ$87*$B101+SUM($F$8:$F$10)-((TPQ$87*$B101+SUM($F$8:$F$10))/$F$11*$F$40)-($F$27*TPQ$87/$D$7)-SUM($F$14:$F$26,$F$28:$F$33,$F$35:$F$36,$F$41))</f>
        <v>-533.82179022363027</v>
      </c>
      <c r="TPR88" s="294">
        <f>(TPR$87*$B101+SUM($F$8:$F$10)-((TPR$87*$B101+SUM($F$8:$F$10))/$F$11*$F$40)-($F$27*TPR$87/$D$7)-SUM($F$14:$F$26,$F$28:$F$33,$F$35:$F$36,$F$41))</f>
        <v>-533.82179022363027</v>
      </c>
      <c r="TPS88" s="294">
        <f>(TPS$87*$B101+SUM($F$8:$F$10)-((TPS$87*$B101+SUM($F$8:$F$10))/$F$11*$F$40)-($F$27*TPS$87/$D$7)-SUM($F$14:$F$26,$F$28:$F$33,$F$35:$F$36,$F$41))</f>
        <v>-533.82179022363027</v>
      </c>
      <c r="TPT88" s="294">
        <f>(TPT$87*$B101+SUM($F$8:$F$10)-((TPT$87*$B101+SUM($F$8:$F$10))/$F$11*$F$40)-($F$27*TPT$87/$D$7)-SUM($F$14:$F$26,$F$28:$F$33,$F$35:$F$36,$F$41))</f>
        <v>-533.82179022363027</v>
      </c>
      <c r="TPU88" s="294">
        <f>(TPU$87*$B101+SUM($F$8:$F$10)-((TPU$87*$B101+SUM($F$8:$F$10))/$F$11*$F$40)-($F$27*TPU$87/$D$7)-SUM($F$14:$F$26,$F$28:$F$33,$F$35:$F$36,$F$41))</f>
        <v>-533.82179022363027</v>
      </c>
      <c r="TPV88" s="294">
        <f>(TPV$87*$B101+SUM($F$8:$F$10)-((TPV$87*$B101+SUM($F$8:$F$10))/$F$11*$F$40)-($F$27*TPV$87/$D$7)-SUM($F$14:$F$26,$F$28:$F$33,$F$35:$F$36,$F$41))</f>
        <v>-533.82179022363027</v>
      </c>
      <c r="TPW88" s="294">
        <f>(TPW$87*$B101+SUM($F$8:$F$10)-((TPW$87*$B101+SUM($F$8:$F$10))/$F$11*$F$40)-($F$27*TPW$87/$D$7)-SUM($F$14:$F$26,$F$28:$F$33,$F$35:$F$36,$F$41))</f>
        <v>-533.82179022363027</v>
      </c>
      <c r="TPX88" s="294">
        <f>(TPX$87*$B101+SUM($F$8:$F$10)-((TPX$87*$B101+SUM($F$8:$F$10))/$F$11*$F$40)-($F$27*TPX$87/$D$7)-SUM($F$14:$F$26,$F$28:$F$33,$F$35:$F$36,$F$41))</f>
        <v>-533.82179022363027</v>
      </c>
      <c r="TPY88" s="294">
        <f>(TPY$87*$B101+SUM($F$8:$F$10)-((TPY$87*$B101+SUM($F$8:$F$10))/$F$11*$F$40)-($F$27*TPY$87/$D$7)-SUM($F$14:$F$26,$F$28:$F$33,$F$35:$F$36,$F$41))</f>
        <v>-533.82179022363027</v>
      </c>
      <c r="TPZ88" s="294">
        <f>(TPZ$87*$B101+SUM($F$8:$F$10)-((TPZ$87*$B101+SUM($F$8:$F$10))/$F$11*$F$40)-($F$27*TPZ$87/$D$7)-SUM($F$14:$F$26,$F$28:$F$33,$F$35:$F$36,$F$41))</f>
        <v>-533.82179022363027</v>
      </c>
      <c r="TQA88" s="294">
        <f>(TQA$87*$B101+SUM($F$8:$F$10)-((TQA$87*$B101+SUM($F$8:$F$10))/$F$11*$F$40)-($F$27*TQA$87/$D$7)-SUM($F$14:$F$26,$F$28:$F$33,$F$35:$F$36,$F$41))</f>
        <v>-533.82179022363027</v>
      </c>
      <c r="TQB88" s="294">
        <f>(TQB$87*$B101+SUM($F$8:$F$10)-((TQB$87*$B101+SUM($F$8:$F$10))/$F$11*$F$40)-($F$27*TQB$87/$D$7)-SUM($F$14:$F$26,$F$28:$F$33,$F$35:$F$36,$F$41))</f>
        <v>-533.82179022363027</v>
      </c>
      <c r="TQC88" s="294">
        <f>(TQC$87*$B101+SUM($F$8:$F$10)-((TQC$87*$B101+SUM($F$8:$F$10))/$F$11*$F$40)-($F$27*TQC$87/$D$7)-SUM($F$14:$F$26,$F$28:$F$33,$F$35:$F$36,$F$41))</f>
        <v>-533.82179022363027</v>
      </c>
      <c r="TQD88" s="294">
        <f>(TQD$87*$B101+SUM($F$8:$F$10)-((TQD$87*$B101+SUM($F$8:$F$10))/$F$11*$F$40)-($F$27*TQD$87/$D$7)-SUM($F$14:$F$26,$F$28:$F$33,$F$35:$F$36,$F$41))</f>
        <v>-533.82179022363027</v>
      </c>
      <c r="TQE88" s="294">
        <f>(TQE$87*$B101+SUM($F$8:$F$10)-((TQE$87*$B101+SUM($F$8:$F$10))/$F$11*$F$40)-($F$27*TQE$87/$D$7)-SUM($F$14:$F$26,$F$28:$F$33,$F$35:$F$36,$F$41))</f>
        <v>-533.82179022363027</v>
      </c>
      <c r="TQF88" s="294">
        <f>(TQF$87*$B101+SUM($F$8:$F$10)-((TQF$87*$B101+SUM($F$8:$F$10))/$F$11*$F$40)-($F$27*TQF$87/$D$7)-SUM($F$14:$F$26,$F$28:$F$33,$F$35:$F$36,$F$41))</f>
        <v>-533.82179022363027</v>
      </c>
      <c r="TQG88" s="294">
        <f>(TQG$87*$B101+SUM($F$8:$F$10)-((TQG$87*$B101+SUM($F$8:$F$10))/$F$11*$F$40)-($F$27*TQG$87/$D$7)-SUM($F$14:$F$26,$F$28:$F$33,$F$35:$F$36,$F$41))</f>
        <v>-533.82179022363027</v>
      </c>
      <c r="TQH88" s="294">
        <f>(TQH$87*$B101+SUM($F$8:$F$10)-((TQH$87*$B101+SUM($F$8:$F$10))/$F$11*$F$40)-($F$27*TQH$87/$D$7)-SUM($F$14:$F$26,$F$28:$F$33,$F$35:$F$36,$F$41))</f>
        <v>-533.82179022363027</v>
      </c>
      <c r="TQI88" s="294">
        <f>(TQI$87*$B101+SUM($F$8:$F$10)-((TQI$87*$B101+SUM($F$8:$F$10))/$F$11*$F$40)-($F$27*TQI$87/$D$7)-SUM($F$14:$F$26,$F$28:$F$33,$F$35:$F$36,$F$41))</f>
        <v>-533.82179022363027</v>
      </c>
      <c r="TQJ88" s="294">
        <f>(TQJ$87*$B101+SUM($F$8:$F$10)-((TQJ$87*$B101+SUM($F$8:$F$10))/$F$11*$F$40)-($F$27*TQJ$87/$D$7)-SUM($F$14:$F$26,$F$28:$F$33,$F$35:$F$36,$F$41))</f>
        <v>-533.82179022363027</v>
      </c>
      <c r="TQK88" s="294">
        <f>(TQK$87*$B101+SUM($F$8:$F$10)-((TQK$87*$B101+SUM($F$8:$F$10))/$F$11*$F$40)-($F$27*TQK$87/$D$7)-SUM($F$14:$F$26,$F$28:$F$33,$F$35:$F$36,$F$41))</f>
        <v>-533.82179022363027</v>
      </c>
      <c r="TQL88" s="294">
        <f>(TQL$87*$B101+SUM($F$8:$F$10)-((TQL$87*$B101+SUM($F$8:$F$10))/$F$11*$F$40)-($F$27*TQL$87/$D$7)-SUM($F$14:$F$26,$F$28:$F$33,$F$35:$F$36,$F$41))</f>
        <v>-533.82179022363027</v>
      </c>
      <c r="TQM88" s="294">
        <f>(TQM$87*$B101+SUM($F$8:$F$10)-((TQM$87*$B101+SUM($F$8:$F$10))/$F$11*$F$40)-($F$27*TQM$87/$D$7)-SUM($F$14:$F$26,$F$28:$F$33,$F$35:$F$36,$F$41))</f>
        <v>-533.82179022363027</v>
      </c>
      <c r="TQN88" s="294">
        <f>(TQN$87*$B101+SUM($F$8:$F$10)-((TQN$87*$B101+SUM($F$8:$F$10))/$F$11*$F$40)-($F$27*TQN$87/$D$7)-SUM($F$14:$F$26,$F$28:$F$33,$F$35:$F$36,$F$41))</f>
        <v>-533.82179022363027</v>
      </c>
      <c r="TQO88" s="294">
        <f>(TQO$87*$B101+SUM($F$8:$F$10)-((TQO$87*$B101+SUM($F$8:$F$10))/$F$11*$F$40)-($F$27*TQO$87/$D$7)-SUM($F$14:$F$26,$F$28:$F$33,$F$35:$F$36,$F$41))</f>
        <v>-533.82179022363027</v>
      </c>
      <c r="TQP88" s="294">
        <f>(TQP$87*$B101+SUM($F$8:$F$10)-((TQP$87*$B101+SUM($F$8:$F$10))/$F$11*$F$40)-($F$27*TQP$87/$D$7)-SUM($F$14:$F$26,$F$28:$F$33,$F$35:$F$36,$F$41))</f>
        <v>-533.82179022363027</v>
      </c>
      <c r="TQQ88" s="294">
        <f>(TQQ$87*$B101+SUM($F$8:$F$10)-((TQQ$87*$B101+SUM($F$8:$F$10))/$F$11*$F$40)-($F$27*TQQ$87/$D$7)-SUM($F$14:$F$26,$F$28:$F$33,$F$35:$F$36,$F$41))</f>
        <v>-533.82179022363027</v>
      </c>
      <c r="TQR88" s="294">
        <f>(TQR$87*$B101+SUM($F$8:$F$10)-((TQR$87*$B101+SUM($F$8:$F$10))/$F$11*$F$40)-($F$27*TQR$87/$D$7)-SUM($F$14:$F$26,$F$28:$F$33,$F$35:$F$36,$F$41))</f>
        <v>-533.82179022363027</v>
      </c>
      <c r="TQS88" s="294">
        <f>(TQS$87*$B101+SUM($F$8:$F$10)-((TQS$87*$B101+SUM($F$8:$F$10))/$F$11*$F$40)-($F$27*TQS$87/$D$7)-SUM($F$14:$F$26,$F$28:$F$33,$F$35:$F$36,$F$41))</f>
        <v>-533.82179022363027</v>
      </c>
      <c r="TQT88" s="294">
        <f>(TQT$87*$B101+SUM($F$8:$F$10)-((TQT$87*$B101+SUM($F$8:$F$10))/$F$11*$F$40)-($F$27*TQT$87/$D$7)-SUM($F$14:$F$26,$F$28:$F$33,$F$35:$F$36,$F$41))</f>
        <v>-533.82179022363027</v>
      </c>
      <c r="TQU88" s="294">
        <f>(TQU$87*$B101+SUM($F$8:$F$10)-((TQU$87*$B101+SUM($F$8:$F$10))/$F$11*$F$40)-($F$27*TQU$87/$D$7)-SUM($F$14:$F$26,$F$28:$F$33,$F$35:$F$36,$F$41))</f>
        <v>-533.82179022363027</v>
      </c>
      <c r="TQV88" s="294">
        <f>(TQV$87*$B101+SUM($F$8:$F$10)-((TQV$87*$B101+SUM($F$8:$F$10))/$F$11*$F$40)-($F$27*TQV$87/$D$7)-SUM($F$14:$F$26,$F$28:$F$33,$F$35:$F$36,$F$41))</f>
        <v>-533.82179022363027</v>
      </c>
      <c r="TQW88" s="294">
        <f>(TQW$87*$B101+SUM($F$8:$F$10)-((TQW$87*$B101+SUM($F$8:$F$10))/$F$11*$F$40)-($F$27*TQW$87/$D$7)-SUM($F$14:$F$26,$F$28:$F$33,$F$35:$F$36,$F$41))</f>
        <v>-533.82179022363027</v>
      </c>
      <c r="TQX88" s="294">
        <f>(TQX$87*$B101+SUM($F$8:$F$10)-((TQX$87*$B101+SUM($F$8:$F$10))/$F$11*$F$40)-($F$27*TQX$87/$D$7)-SUM($F$14:$F$26,$F$28:$F$33,$F$35:$F$36,$F$41))</f>
        <v>-533.82179022363027</v>
      </c>
      <c r="TQY88" s="294">
        <f>(TQY$87*$B101+SUM($F$8:$F$10)-((TQY$87*$B101+SUM($F$8:$F$10))/$F$11*$F$40)-($F$27*TQY$87/$D$7)-SUM($F$14:$F$26,$F$28:$F$33,$F$35:$F$36,$F$41))</f>
        <v>-533.82179022363027</v>
      </c>
      <c r="TQZ88" s="294">
        <f>(TQZ$87*$B101+SUM($F$8:$F$10)-((TQZ$87*$B101+SUM($F$8:$F$10))/$F$11*$F$40)-($F$27*TQZ$87/$D$7)-SUM($F$14:$F$26,$F$28:$F$33,$F$35:$F$36,$F$41))</f>
        <v>-533.82179022363027</v>
      </c>
      <c r="TRA88" s="294">
        <f>(TRA$87*$B101+SUM($F$8:$F$10)-((TRA$87*$B101+SUM($F$8:$F$10))/$F$11*$F$40)-($F$27*TRA$87/$D$7)-SUM($F$14:$F$26,$F$28:$F$33,$F$35:$F$36,$F$41))</f>
        <v>-533.82179022363027</v>
      </c>
      <c r="TRB88" s="294">
        <f>(TRB$87*$B101+SUM($F$8:$F$10)-((TRB$87*$B101+SUM($F$8:$F$10))/$F$11*$F$40)-($F$27*TRB$87/$D$7)-SUM($F$14:$F$26,$F$28:$F$33,$F$35:$F$36,$F$41))</f>
        <v>-533.82179022363027</v>
      </c>
      <c r="TRC88" s="294">
        <f>(TRC$87*$B101+SUM($F$8:$F$10)-((TRC$87*$B101+SUM($F$8:$F$10))/$F$11*$F$40)-($F$27*TRC$87/$D$7)-SUM($F$14:$F$26,$F$28:$F$33,$F$35:$F$36,$F$41))</f>
        <v>-533.82179022363027</v>
      </c>
      <c r="TRD88" s="294">
        <f>(TRD$87*$B101+SUM($F$8:$F$10)-((TRD$87*$B101+SUM($F$8:$F$10))/$F$11*$F$40)-($F$27*TRD$87/$D$7)-SUM($F$14:$F$26,$F$28:$F$33,$F$35:$F$36,$F$41))</f>
        <v>-533.82179022363027</v>
      </c>
      <c r="TRE88" s="294">
        <f>(TRE$87*$B101+SUM($F$8:$F$10)-((TRE$87*$B101+SUM($F$8:$F$10))/$F$11*$F$40)-($F$27*TRE$87/$D$7)-SUM($F$14:$F$26,$F$28:$F$33,$F$35:$F$36,$F$41))</f>
        <v>-533.82179022363027</v>
      </c>
      <c r="TRF88" s="294">
        <f>(TRF$87*$B101+SUM($F$8:$F$10)-((TRF$87*$B101+SUM($F$8:$F$10))/$F$11*$F$40)-($F$27*TRF$87/$D$7)-SUM($F$14:$F$26,$F$28:$F$33,$F$35:$F$36,$F$41))</f>
        <v>-533.82179022363027</v>
      </c>
      <c r="TRG88" s="294">
        <f>(TRG$87*$B101+SUM($F$8:$F$10)-((TRG$87*$B101+SUM($F$8:$F$10))/$F$11*$F$40)-($F$27*TRG$87/$D$7)-SUM($F$14:$F$26,$F$28:$F$33,$F$35:$F$36,$F$41))</f>
        <v>-533.82179022363027</v>
      </c>
      <c r="TRH88" s="294">
        <f>(TRH$87*$B101+SUM($F$8:$F$10)-((TRH$87*$B101+SUM($F$8:$F$10))/$F$11*$F$40)-($F$27*TRH$87/$D$7)-SUM($F$14:$F$26,$F$28:$F$33,$F$35:$F$36,$F$41))</f>
        <v>-533.82179022363027</v>
      </c>
      <c r="TRI88" s="294">
        <f>(TRI$87*$B101+SUM($F$8:$F$10)-((TRI$87*$B101+SUM($F$8:$F$10))/$F$11*$F$40)-($F$27*TRI$87/$D$7)-SUM($F$14:$F$26,$F$28:$F$33,$F$35:$F$36,$F$41))</f>
        <v>-533.82179022363027</v>
      </c>
      <c r="TRJ88" s="294">
        <f>(TRJ$87*$B101+SUM($F$8:$F$10)-((TRJ$87*$B101+SUM($F$8:$F$10))/$F$11*$F$40)-($F$27*TRJ$87/$D$7)-SUM($F$14:$F$26,$F$28:$F$33,$F$35:$F$36,$F$41))</f>
        <v>-533.82179022363027</v>
      </c>
      <c r="TRK88" s="294">
        <f>(TRK$87*$B101+SUM($F$8:$F$10)-((TRK$87*$B101+SUM($F$8:$F$10))/$F$11*$F$40)-($F$27*TRK$87/$D$7)-SUM($F$14:$F$26,$F$28:$F$33,$F$35:$F$36,$F$41))</f>
        <v>-533.82179022363027</v>
      </c>
      <c r="TRL88" s="294">
        <f>(TRL$87*$B101+SUM($F$8:$F$10)-((TRL$87*$B101+SUM($F$8:$F$10))/$F$11*$F$40)-($F$27*TRL$87/$D$7)-SUM($F$14:$F$26,$F$28:$F$33,$F$35:$F$36,$F$41))</f>
        <v>-533.82179022363027</v>
      </c>
      <c r="TRM88" s="294">
        <f>(TRM$87*$B101+SUM($F$8:$F$10)-((TRM$87*$B101+SUM($F$8:$F$10))/$F$11*$F$40)-($F$27*TRM$87/$D$7)-SUM($F$14:$F$26,$F$28:$F$33,$F$35:$F$36,$F$41))</f>
        <v>-533.82179022363027</v>
      </c>
      <c r="TRN88" s="294">
        <f>(TRN$87*$B101+SUM($F$8:$F$10)-((TRN$87*$B101+SUM($F$8:$F$10))/$F$11*$F$40)-($F$27*TRN$87/$D$7)-SUM($F$14:$F$26,$F$28:$F$33,$F$35:$F$36,$F$41))</f>
        <v>-533.82179022363027</v>
      </c>
      <c r="TRO88" s="294">
        <f>(TRO$87*$B101+SUM($F$8:$F$10)-((TRO$87*$B101+SUM($F$8:$F$10))/$F$11*$F$40)-($F$27*TRO$87/$D$7)-SUM($F$14:$F$26,$F$28:$F$33,$F$35:$F$36,$F$41))</f>
        <v>-533.82179022363027</v>
      </c>
      <c r="TRP88" s="294">
        <f>(TRP$87*$B101+SUM($F$8:$F$10)-((TRP$87*$B101+SUM($F$8:$F$10))/$F$11*$F$40)-($F$27*TRP$87/$D$7)-SUM($F$14:$F$26,$F$28:$F$33,$F$35:$F$36,$F$41))</f>
        <v>-533.82179022363027</v>
      </c>
      <c r="TRQ88" s="294">
        <f>(TRQ$87*$B101+SUM($F$8:$F$10)-((TRQ$87*$B101+SUM($F$8:$F$10))/$F$11*$F$40)-($F$27*TRQ$87/$D$7)-SUM($F$14:$F$26,$F$28:$F$33,$F$35:$F$36,$F$41))</f>
        <v>-533.82179022363027</v>
      </c>
      <c r="TRR88" s="294">
        <f>(TRR$87*$B101+SUM($F$8:$F$10)-((TRR$87*$B101+SUM($F$8:$F$10))/$F$11*$F$40)-($F$27*TRR$87/$D$7)-SUM($F$14:$F$26,$F$28:$F$33,$F$35:$F$36,$F$41))</f>
        <v>-533.82179022363027</v>
      </c>
      <c r="TRS88" s="294">
        <f>(TRS$87*$B101+SUM($F$8:$F$10)-((TRS$87*$B101+SUM($F$8:$F$10))/$F$11*$F$40)-($F$27*TRS$87/$D$7)-SUM($F$14:$F$26,$F$28:$F$33,$F$35:$F$36,$F$41))</f>
        <v>-533.82179022363027</v>
      </c>
      <c r="TRT88" s="294">
        <f>(TRT$87*$B101+SUM($F$8:$F$10)-((TRT$87*$B101+SUM($F$8:$F$10))/$F$11*$F$40)-($F$27*TRT$87/$D$7)-SUM($F$14:$F$26,$F$28:$F$33,$F$35:$F$36,$F$41))</f>
        <v>-533.82179022363027</v>
      </c>
      <c r="TRU88" s="294">
        <f>(TRU$87*$B101+SUM($F$8:$F$10)-((TRU$87*$B101+SUM($F$8:$F$10))/$F$11*$F$40)-($F$27*TRU$87/$D$7)-SUM($F$14:$F$26,$F$28:$F$33,$F$35:$F$36,$F$41))</f>
        <v>-533.82179022363027</v>
      </c>
      <c r="TRV88" s="294">
        <f>(TRV$87*$B101+SUM($F$8:$F$10)-((TRV$87*$B101+SUM($F$8:$F$10))/$F$11*$F$40)-($F$27*TRV$87/$D$7)-SUM($F$14:$F$26,$F$28:$F$33,$F$35:$F$36,$F$41))</f>
        <v>-533.82179022363027</v>
      </c>
      <c r="TRW88" s="294">
        <f>(TRW$87*$B101+SUM($F$8:$F$10)-((TRW$87*$B101+SUM($F$8:$F$10))/$F$11*$F$40)-($F$27*TRW$87/$D$7)-SUM($F$14:$F$26,$F$28:$F$33,$F$35:$F$36,$F$41))</f>
        <v>-533.82179022363027</v>
      </c>
      <c r="TRX88" s="294">
        <f>(TRX$87*$B101+SUM($F$8:$F$10)-((TRX$87*$B101+SUM($F$8:$F$10))/$F$11*$F$40)-($F$27*TRX$87/$D$7)-SUM($F$14:$F$26,$F$28:$F$33,$F$35:$F$36,$F$41))</f>
        <v>-533.82179022363027</v>
      </c>
      <c r="TRY88" s="294">
        <f>(TRY$87*$B101+SUM($F$8:$F$10)-((TRY$87*$B101+SUM($F$8:$F$10))/$F$11*$F$40)-($F$27*TRY$87/$D$7)-SUM($F$14:$F$26,$F$28:$F$33,$F$35:$F$36,$F$41))</f>
        <v>-533.82179022363027</v>
      </c>
      <c r="TRZ88" s="294">
        <f>(TRZ$87*$B101+SUM($F$8:$F$10)-((TRZ$87*$B101+SUM($F$8:$F$10))/$F$11*$F$40)-($F$27*TRZ$87/$D$7)-SUM($F$14:$F$26,$F$28:$F$33,$F$35:$F$36,$F$41))</f>
        <v>-533.82179022363027</v>
      </c>
      <c r="TSA88" s="294">
        <f>(TSA$87*$B101+SUM($F$8:$F$10)-((TSA$87*$B101+SUM($F$8:$F$10))/$F$11*$F$40)-($F$27*TSA$87/$D$7)-SUM($F$14:$F$26,$F$28:$F$33,$F$35:$F$36,$F$41))</f>
        <v>-533.82179022363027</v>
      </c>
      <c r="TSB88" s="294">
        <f>(TSB$87*$B101+SUM($F$8:$F$10)-((TSB$87*$B101+SUM($F$8:$F$10))/$F$11*$F$40)-($F$27*TSB$87/$D$7)-SUM($F$14:$F$26,$F$28:$F$33,$F$35:$F$36,$F$41))</f>
        <v>-533.82179022363027</v>
      </c>
      <c r="TSC88" s="294">
        <f>(TSC$87*$B101+SUM($F$8:$F$10)-((TSC$87*$B101+SUM($F$8:$F$10))/$F$11*$F$40)-($F$27*TSC$87/$D$7)-SUM($F$14:$F$26,$F$28:$F$33,$F$35:$F$36,$F$41))</f>
        <v>-533.82179022363027</v>
      </c>
      <c r="TSD88" s="294">
        <f>(TSD$87*$B101+SUM($F$8:$F$10)-((TSD$87*$B101+SUM($F$8:$F$10))/$F$11*$F$40)-($F$27*TSD$87/$D$7)-SUM($F$14:$F$26,$F$28:$F$33,$F$35:$F$36,$F$41))</f>
        <v>-533.82179022363027</v>
      </c>
      <c r="TSE88" s="294">
        <f>(TSE$87*$B101+SUM($F$8:$F$10)-((TSE$87*$B101+SUM($F$8:$F$10))/$F$11*$F$40)-($F$27*TSE$87/$D$7)-SUM($F$14:$F$26,$F$28:$F$33,$F$35:$F$36,$F$41))</f>
        <v>-533.82179022363027</v>
      </c>
      <c r="TSF88" s="294">
        <f>(TSF$87*$B101+SUM($F$8:$F$10)-((TSF$87*$B101+SUM($F$8:$F$10))/$F$11*$F$40)-($F$27*TSF$87/$D$7)-SUM($F$14:$F$26,$F$28:$F$33,$F$35:$F$36,$F$41))</f>
        <v>-533.82179022363027</v>
      </c>
      <c r="TSG88" s="294">
        <f>(TSG$87*$B101+SUM($F$8:$F$10)-((TSG$87*$B101+SUM($F$8:$F$10))/$F$11*$F$40)-($F$27*TSG$87/$D$7)-SUM($F$14:$F$26,$F$28:$F$33,$F$35:$F$36,$F$41))</f>
        <v>-533.82179022363027</v>
      </c>
      <c r="TSH88" s="294">
        <f>(TSH$87*$B101+SUM($F$8:$F$10)-((TSH$87*$B101+SUM($F$8:$F$10))/$F$11*$F$40)-($F$27*TSH$87/$D$7)-SUM($F$14:$F$26,$F$28:$F$33,$F$35:$F$36,$F$41))</f>
        <v>-533.82179022363027</v>
      </c>
      <c r="TSI88" s="294">
        <f>(TSI$87*$B101+SUM($F$8:$F$10)-((TSI$87*$B101+SUM($F$8:$F$10))/$F$11*$F$40)-($F$27*TSI$87/$D$7)-SUM($F$14:$F$26,$F$28:$F$33,$F$35:$F$36,$F$41))</f>
        <v>-533.82179022363027</v>
      </c>
      <c r="TSJ88" s="294">
        <f>(TSJ$87*$B101+SUM($F$8:$F$10)-((TSJ$87*$B101+SUM($F$8:$F$10))/$F$11*$F$40)-($F$27*TSJ$87/$D$7)-SUM($F$14:$F$26,$F$28:$F$33,$F$35:$F$36,$F$41))</f>
        <v>-533.82179022363027</v>
      </c>
      <c r="TSK88" s="294">
        <f>(TSK$87*$B101+SUM($F$8:$F$10)-((TSK$87*$B101+SUM($F$8:$F$10))/$F$11*$F$40)-($F$27*TSK$87/$D$7)-SUM($F$14:$F$26,$F$28:$F$33,$F$35:$F$36,$F$41))</f>
        <v>-533.82179022363027</v>
      </c>
      <c r="TSL88" s="294">
        <f>(TSL$87*$B101+SUM($F$8:$F$10)-((TSL$87*$B101+SUM($F$8:$F$10))/$F$11*$F$40)-($F$27*TSL$87/$D$7)-SUM($F$14:$F$26,$F$28:$F$33,$F$35:$F$36,$F$41))</f>
        <v>-533.82179022363027</v>
      </c>
      <c r="TSM88" s="294">
        <f>(TSM$87*$B101+SUM($F$8:$F$10)-((TSM$87*$B101+SUM($F$8:$F$10))/$F$11*$F$40)-($F$27*TSM$87/$D$7)-SUM($F$14:$F$26,$F$28:$F$33,$F$35:$F$36,$F$41))</f>
        <v>-533.82179022363027</v>
      </c>
      <c r="TSN88" s="294">
        <f>(TSN$87*$B101+SUM($F$8:$F$10)-((TSN$87*$B101+SUM($F$8:$F$10))/$F$11*$F$40)-($F$27*TSN$87/$D$7)-SUM($F$14:$F$26,$F$28:$F$33,$F$35:$F$36,$F$41))</f>
        <v>-533.82179022363027</v>
      </c>
      <c r="TSO88" s="294">
        <f>(TSO$87*$B101+SUM($F$8:$F$10)-((TSO$87*$B101+SUM($F$8:$F$10))/$F$11*$F$40)-($F$27*TSO$87/$D$7)-SUM($F$14:$F$26,$F$28:$F$33,$F$35:$F$36,$F$41))</f>
        <v>-533.82179022363027</v>
      </c>
      <c r="TSP88" s="294">
        <f>(TSP$87*$B101+SUM($F$8:$F$10)-((TSP$87*$B101+SUM($F$8:$F$10))/$F$11*$F$40)-($F$27*TSP$87/$D$7)-SUM($F$14:$F$26,$F$28:$F$33,$F$35:$F$36,$F$41))</f>
        <v>-533.82179022363027</v>
      </c>
      <c r="TSQ88" s="294">
        <f>(TSQ$87*$B101+SUM($F$8:$F$10)-((TSQ$87*$B101+SUM($F$8:$F$10))/$F$11*$F$40)-($F$27*TSQ$87/$D$7)-SUM($F$14:$F$26,$F$28:$F$33,$F$35:$F$36,$F$41))</f>
        <v>-533.82179022363027</v>
      </c>
      <c r="TSR88" s="294">
        <f>(TSR$87*$B101+SUM($F$8:$F$10)-((TSR$87*$B101+SUM($F$8:$F$10))/$F$11*$F$40)-($F$27*TSR$87/$D$7)-SUM($F$14:$F$26,$F$28:$F$33,$F$35:$F$36,$F$41))</f>
        <v>-533.82179022363027</v>
      </c>
      <c r="TSS88" s="294">
        <f>(TSS$87*$B101+SUM($F$8:$F$10)-((TSS$87*$B101+SUM($F$8:$F$10))/$F$11*$F$40)-($F$27*TSS$87/$D$7)-SUM($F$14:$F$26,$F$28:$F$33,$F$35:$F$36,$F$41))</f>
        <v>-533.82179022363027</v>
      </c>
      <c r="TST88" s="294">
        <f>(TST$87*$B101+SUM($F$8:$F$10)-((TST$87*$B101+SUM($F$8:$F$10))/$F$11*$F$40)-($F$27*TST$87/$D$7)-SUM($F$14:$F$26,$F$28:$F$33,$F$35:$F$36,$F$41))</f>
        <v>-533.82179022363027</v>
      </c>
      <c r="TSU88" s="294">
        <f>(TSU$87*$B101+SUM($F$8:$F$10)-((TSU$87*$B101+SUM($F$8:$F$10))/$F$11*$F$40)-($F$27*TSU$87/$D$7)-SUM($F$14:$F$26,$F$28:$F$33,$F$35:$F$36,$F$41))</f>
        <v>-533.82179022363027</v>
      </c>
      <c r="TSV88" s="294">
        <f>(TSV$87*$B101+SUM($F$8:$F$10)-((TSV$87*$B101+SUM($F$8:$F$10))/$F$11*$F$40)-($F$27*TSV$87/$D$7)-SUM($F$14:$F$26,$F$28:$F$33,$F$35:$F$36,$F$41))</f>
        <v>-533.82179022363027</v>
      </c>
      <c r="TSW88" s="294">
        <f>(TSW$87*$B101+SUM($F$8:$F$10)-((TSW$87*$B101+SUM($F$8:$F$10))/$F$11*$F$40)-($F$27*TSW$87/$D$7)-SUM($F$14:$F$26,$F$28:$F$33,$F$35:$F$36,$F$41))</f>
        <v>-533.82179022363027</v>
      </c>
      <c r="TSX88" s="294">
        <f>(TSX$87*$B101+SUM($F$8:$F$10)-((TSX$87*$B101+SUM($F$8:$F$10))/$F$11*$F$40)-($F$27*TSX$87/$D$7)-SUM($F$14:$F$26,$F$28:$F$33,$F$35:$F$36,$F$41))</f>
        <v>-533.82179022363027</v>
      </c>
      <c r="TSY88" s="294">
        <f>(TSY$87*$B101+SUM($F$8:$F$10)-((TSY$87*$B101+SUM($F$8:$F$10))/$F$11*$F$40)-($F$27*TSY$87/$D$7)-SUM($F$14:$F$26,$F$28:$F$33,$F$35:$F$36,$F$41))</f>
        <v>-533.82179022363027</v>
      </c>
      <c r="TSZ88" s="294">
        <f>(TSZ$87*$B101+SUM($F$8:$F$10)-((TSZ$87*$B101+SUM($F$8:$F$10))/$F$11*$F$40)-($F$27*TSZ$87/$D$7)-SUM($F$14:$F$26,$F$28:$F$33,$F$35:$F$36,$F$41))</f>
        <v>-533.82179022363027</v>
      </c>
      <c r="TTA88" s="294">
        <f>(TTA$87*$B101+SUM($F$8:$F$10)-((TTA$87*$B101+SUM($F$8:$F$10))/$F$11*$F$40)-($F$27*TTA$87/$D$7)-SUM($F$14:$F$26,$F$28:$F$33,$F$35:$F$36,$F$41))</f>
        <v>-533.82179022363027</v>
      </c>
      <c r="TTB88" s="294">
        <f>(TTB$87*$B101+SUM($F$8:$F$10)-((TTB$87*$B101+SUM($F$8:$F$10))/$F$11*$F$40)-($F$27*TTB$87/$D$7)-SUM($F$14:$F$26,$F$28:$F$33,$F$35:$F$36,$F$41))</f>
        <v>-533.82179022363027</v>
      </c>
      <c r="TTC88" s="294">
        <f>(TTC$87*$B101+SUM($F$8:$F$10)-((TTC$87*$B101+SUM($F$8:$F$10))/$F$11*$F$40)-($F$27*TTC$87/$D$7)-SUM($F$14:$F$26,$F$28:$F$33,$F$35:$F$36,$F$41))</f>
        <v>-533.82179022363027</v>
      </c>
      <c r="TTD88" s="294">
        <f>(TTD$87*$B101+SUM($F$8:$F$10)-((TTD$87*$B101+SUM($F$8:$F$10))/$F$11*$F$40)-($F$27*TTD$87/$D$7)-SUM($F$14:$F$26,$F$28:$F$33,$F$35:$F$36,$F$41))</f>
        <v>-533.82179022363027</v>
      </c>
      <c r="TTE88" s="294">
        <f>(TTE$87*$B101+SUM($F$8:$F$10)-((TTE$87*$B101+SUM($F$8:$F$10))/$F$11*$F$40)-($F$27*TTE$87/$D$7)-SUM($F$14:$F$26,$F$28:$F$33,$F$35:$F$36,$F$41))</f>
        <v>-533.82179022363027</v>
      </c>
      <c r="TTF88" s="294">
        <f>(TTF$87*$B101+SUM($F$8:$F$10)-((TTF$87*$B101+SUM($F$8:$F$10))/$F$11*$F$40)-($F$27*TTF$87/$D$7)-SUM($F$14:$F$26,$F$28:$F$33,$F$35:$F$36,$F$41))</f>
        <v>-533.82179022363027</v>
      </c>
      <c r="TTG88" s="294">
        <f>(TTG$87*$B101+SUM($F$8:$F$10)-((TTG$87*$B101+SUM($F$8:$F$10))/$F$11*$F$40)-($F$27*TTG$87/$D$7)-SUM($F$14:$F$26,$F$28:$F$33,$F$35:$F$36,$F$41))</f>
        <v>-533.82179022363027</v>
      </c>
      <c r="TTH88" s="294">
        <f>(TTH$87*$B101+SUM($F$8:$F$10)-((TTH$87*$B101+SUM($F$8:$F$10))/$F$11*$F$40)-($F$27*TTH$87/$D$7)-SUM($F$14:$F$26,$F$28:$F$33,$F$35:$F$36,$F$41))</f>
        <v>-533.82179022363027</v>
      </c>
      <c r="TTI88" s="294">
        <f>(TTI$87*$B101+SUM($F$8:$F$10)-((TTI$87*$B101+SUM($F$8:$F$10))/$F$11*$F$40)-($F$27*TTI$87/$D$7)-SUM($F$14:$F$26,$F$28:$F$33,$F$35:$F$36,$F$41))</f>
        <v>-533.82179022363027</v>
      </c>
      <c r="TTJ88" s="294">
        <f>(TTJ$87*$B101+SUM($F$8:$F$10)-((TTJ$87*$B101+SUM($F$8:$F$10))/$F$11*$F$40)-($F$27*TTJ$87/$D$7)-SUM($F$14:$F$26,$F$28:$F$33,$F$35:$F$36,$F$41))</f>
        <v>-533.82179022363027</v>
      </c>
      <c r="TTK88" s="294">
        <f>(TTK$87*$B101+SUM($F$8:$F$10)-((TTK$87*$B101+SUM($F$8:$F$10))/$F$11*$F$40)-($F$27*TTK$87/$D$7)-SUM($F$14:$F$26,$F$28:$F$33,$F$35:$F$36,$F$41))</f>
        <v>-533.82179022363027</v>
      </c>
      <c r="TTL88" s="294">
        <f>(TTL$87*$B101+SUM($F$8:$F$10)-((TTL$87*$B101+SUM($F$8:$F$10))/$F$11*$F$40)-($F$27*TTL$87/$D$7)-SUM($F$14:$F$26,$F$28:$F$33,$F$35:$F$36,$F$41))</f>
        <v>-533.82179022363027</v>
      </c>
      <c r="TTM88" s="294">
        <f>(TTM$87*$B101+SUM($F$8:$F$10)-((TTM$87*$B101+SUM($F$8:$F$10))/$F$11*$F$40)-($F$27*TTM$87/$D$7)-SUM($F$14:$F$26,$F$28:$F$33,$F$35:$F$36,$F$41))</f>
        <v>-533.82179022363027</v>
      </c>
      <c r="TTN88" s="294">
        <f>(TTN$87*$B101+SUM($F$8:$F$10)-((TTN$87*$B101+SUM($F$8:$F$10))/$F$11*$F$40)-($F$27*TTN$87/$D$7)-SUM($F$14:$F$26,$F$28:$F$33,$F$35:$F$36,$F$41))</f>
        <v>-533.82179022363027</v>
      </c>
      <c r="TTO88" s="294">
        <f>(TTO$87*$B101+SUM($F$8:$F$10)-((TTO$87*$B101+SUM($F$8:$F$10))/$F$11*$F$40)-($F$27*TTO$87/$D$7)-SUM($F$14:$F$26,$F$28:$F$33,$F$35:$F$36,$F$41))</f>
        <v>-533.82179022363027</v>
      </c>
      <c r="TTP88" s="294">
        <f>(TTP$87*$B101+SUM($F$8:$F$10)-((TTP$87*$B101+SUM($F$8:$F$10))/$F$11*$F$40)-($F$27*TTP$87/$D$7)-SUM($F$14:$F$26,$F$28:$F$33,$F$35:$F$36,$F$41))</f>
        <v>-533.82179022363027</v>
      </c>
      <c r="TTQ88" s="294">
        <f>(TTQ$87*$B101+SUM($F$8:$F$10)-((TTQ$87*$B101+SUM($F$8:$F$10))/$F$11*$F$40)-($F$27*TTQ$87/$D$7)-SUM($F$14:$F$26,$F$28:$F$33,$F$35:$F$36,$F$41))</f>
        <v>-533.82179022363027</v>
      </c>
      <c r="TTR88" s="294">
        <f>(TTR$87*$B101+SUM($F$8:$F$10)-((TTR$87*$B101+SUM($F$8:$F$10))/$F$11*$F$40)-($F$27*TTR$87/$D$7)-SUM($F$14:$F$26,$F$28:$F$33,$F$35:$F$36,$F$41))</f>
        <v>-533.82179022363027</v>
      </c>
      <c r="TTS88" s="294">
        <f>(TTS$87*$B101+SUM($F$8:$F$10)-((TTS$87*$B101+SUM($F$8:$F$10))/$F$11*$F$40)-($F$27*TTS$87/$D$7)-SUM($F$14:$F$26,$F$28:$F$33,$F$35:$F$36,$F$41))</f>
        <v>-533.82179022363027</v>
      </c>
      <c r="TTT88" s="294">
        <f>(TTT$87*$B101+SUM($F$8:$F$10)-((TTT$87*$B101+SUM($F$8:$F$10))/$F$11*$F$40)-($F$27*TTT$87/$D$7)-SUM($F$14:$F$26,$F$28:$F$33,$F$35:$F$36,$F$41))</f>
        <v>-533.82179022363027</v>
      </c>
      <c r="TTU88" s="294">
        <f>(TTU$87*$B101+SUM($F$8:$F$10)-((TTU$87*$B101+SUM($F$8:$F$10))/$F$11*$F$40)-($F$27*TTU$87/$D$7)-SUM($F$14:$F$26,$F$28:$F$33,$F$35:$F$36,$F$41))</f>
        <v>-533.82179022363027</v>
      </c>
      <c r="TTV88" s="294">
        <f>(TTV$87*$B101+SUM($F$8:$F$10)-((TTV$87*$B101+SUM($F$8:$F$10))/$F$11*$F$40)-($F$27*TTV$87/$D$7)-SUM($F$14:$F$26,$F$28:$F$33,$F$35:$F$36,$F$41))</f>
        <v>-533.82179022363027</v>
      </c>
      <c r="TTW88" s="294">
        <f>(TTW$87*$B101+SUM($F$8:$F$10)-((TTW$87*$B101+SUM($F$8:$F$10))/$F$11*$F$40)-($F$27*TTW$87/$D$7)-SUM($F$14:$F$26,$F$28:$F$33,$F$35:$F$36,$F$41))</f>
        <v>-533.82179022363027</v>
      </c>
      <c r="TTX88" s="294">
        <f>(TTX$87*$B101+SUM($F$8:$F$10)-((TTX$87*$B101+SUM($F$8:$F$10))/$F$11*$F$40)-($F$27*TTX$87/$D$7)-SUM($F$14:$F$26,$F$28:$F$33,$F$35:$F$36,$F$41))</f>
        <v>-533.82179022363027</v>
      </c>
      <c r="TTY88" s="294">
        <f>(TTY$87*$B101+SUM($F$8:$F$10)-((TTY$87*$B101+SUM($F$8:$F$10))/$F$11*$F$40)-($F$27*TTY$87/$D$7)-SUM($F$14:$F$26,$F$28:$F$33,$F$35:$F$36,$F$41))</f>
        <v>-533.82179022363027</v>
      </c>
      <c r="TTZ88" s="294">
        <f>(TTZ$87*$B101+SUM($F$8:$F$10)-((TTZ$87*$B101+SUM($F$8:$F$10))/$F$11*$F$40)-($F$27*TTZ$87/$D$7)-SUM($F$14:$F$26,$F$28:$F$33,$F$35:$F$36,$F$41))</f>
        <v>-533.82179022363027</v>
      </c>
      <c r="TUA88" s="294">
        <f>(TUA$87*$B101+SUM($F$8:$F$10)-((TUA$87*$B101+SUM($F$8:$F$10))/$F$11*$F$40)-($F$27*TUA$87/$D$7)-SUM($F$14:$F$26,$F$28:$F$33,$F$35:$F$36,$F$41))</f>
        <v>-533.82179022363027</v>
      </c>
      <c r="TUB88" s="294">
        <f>(TUB$87*$B101+SUM($F$8:$F$10)-((TUB$87*$B101+SUM($F$8:$F$10))/$F$11*$F$40)-($F$27*TUB$87/$D$7)-SUM($F$14:$F$26,$F$28:$F$33,$F$35:$F$36,$F$41))</f>
        <v>-533.82179022363027</v>
      </c>
      <c r="TUC88" s="294">
        <f>(TUC$87*$B101+SUM($F$8:$F$10)-((TUC$87*$B101+SUM($F$8:$F$10))/$F$11*$F$40)-($F$27*TUC$87/$D$7)-SUM($F$14:$F$26,$F$28:$F$33,$F$35:$F$36,$F$41))</f>
        <v>-533.82179022363027</v>
      </c>
      <c r="TUD88" s="294">
        <f>(TUD$87*$B101+SUM($F$8:$F$10)-((TUD$87*$B101+SUM($F$8:$F$10))/$F$11*$F$40)-($F$27*TUD$87/$D$7)-SUM($F$14:$F$26,$F$28:$F$33,$F$35:$F$36,$F$41))</f>
        <v>-533.82179022363027</v>
      </c>
      <c r="TUE88" s="294">
        <f>(TUE$87*$B101+SUM($F$8:$F$10)-((TUE$87*$B101+SUM($F$8:$F$10))/$F$11*$F$40)-($F$27*TUE$87/$D$7)-SUM($F$14:$F$26,$F$28:$F$33,$F$35:$F$36,$F$41))</f>
        <v>-533.82179022363027</v>
      </c>
      <c r="TUF88" s="294">
        <f>(TUF$87*$B101+SUM($F$8:$F$10)-((TUF$87*$B101+SUM($F$8:$F$10))/$F$11*$F$40)-($F$27*TUF$87/$D$7)-SUM($F$14:$F$26,$F$28:$F$33,$F$35:$F$36,$F$41))</f>
        <v>-533.82179022363027</v>
      </c>
      <c r="TUG88" s="294">
        <f>(TUG$87*$B101+SUM($F$8:$F$10)-((TUG$87*$B101+SUM($F$8:$F$10))/$F$11*$F$40)-($F$27*TUG$87/$D$7)-SUM($F$14:$F$26,$F$28:$F$33,$F$35:$F$36,$F$41))</f>
        <v>-533.82179022363027</v>
      </c>
      <c r="TUH88" s="294">
        <f>(TUH$87*$B101+SUM($F$8:$F$10)-((TUH$87*$B101+SUM($F$8:$F$10))/$F$11*$F$40)-($F$27*TUH$87/$D$7)-SUM($F$14:$F$26,$F$28:$F$33,$F$35:$F$36,$F$41))</f>
        <v>-533.82179022363027</v>
      </c>
      <c r="TUI88" s="294">
        <f>(TUI$87*$B101+SUM($F$8:$F$10)-((TUI$87*$B101+SUM($F$8:$F$10))/$F$11*$F$40)-($F$27*TUI$87/$D$7)-SUM($F$14:$F$26,$F$28:$F$33,$F$35:$F$36,$F$41))</f>
        <v>-533.82179022363027</v>
      </c>
      <c r="TUJ88" s="294">
        <f>(TUJ$87*$B101+SUM($F$8:$F$10)-((TUJ$87*$B101+SUM($F$8:$F$10))/$F$11*$F$40)-($F$27*TUJ$87/$D$7)-SUM($F$14:$F$26,$F$28:$F$33,$F$35:$F$36,$F$41))</f>
        <v>-533.82179022363027</v>
      </c>
      <c r="TUK88" s="294">
        <f>(TUK$87*$B101+SUM($F$8:$F$10)-((TUK$87*$B101+SUM($F$8:$F$10))/$F$11*$F$40)-($F$27*TUK$87/$D$7)-SUM($F$14:$F$26,$F$28:$F$33,$F$35:$F$36,$F$41))</f>
        <v>-533.82179022363027</v>
      </c>
      <c r="TUL88" s="294">
        <f>(TUL$87*$B101+SUM($F$8:$F$10)-((TUL$87*$B101+SUM($F$8:$F$10))/$F$11*$F$40)-($F$27*TUL$87/$D$7)-SUM($F$14:$F$26,$F$28:$F$33,$F$35:$F$36,$F$41))</f>
        <v>-533.82179022363027</v>
      </c>
      <c r="TUM88" s="294">
        <f>(TUM$87*$B101+SUM($F$8:$F$10)-((TUM$87*$B101+SUM($F$8:$F$10))/$F$11*$F$40)-($F$27*TUM$87/$D$7)-SUM($F$14:$F$26,$F$28:$F$33,$F$35:$F$36,$F$41))</f>
        <v>-533.82179022363027</v>
      </c>
      <c r="TUN88" s="294">
        <f>(TUN$87*$B101+SUM($F$8:$F$10)-((TUN$87*$B101+SUM($F$8:$F$10))/$F$11*$F$40)-($F$27*TUN$87/$D$7)-SUM($F$14:$F$26,$F$28:$F$33,$F$35:$F$36,$F$41))</f>
        <v>-533.82179022363027</v>
      </c>
      <c r="TUO88" s="294">
        <f>(TUO$87*$B101+SUM($F$8:$F$10)-((TUO$87*$B101+SUM($F$8:$F$10))/$F$11*$F$40)-($F$27*TUO$87/$D$7)-SUM($F$14:$F$26,$F$28:$F$33,$F$35:$F$36,$F$41))</f>
        <v>-533.82179022363027</v>
      </c>
      <c r="TUP88" s="294">
        <f>(TUP$87*$B101+SUM($F$8:$F$10)-((TUP$87*$B101+SUM($F$8:$F$10))/$F$11*$F$40)-($F$27*TUP$87/$D$7)-SUM($F$14:$F$26,$F$28:$F$33,$F$35:$F$36,$F$41))</f>
        <v>-533.82179022363027</v>
      </c>
      <c r="TUQ88" s="294">
        <f>(TUQ$87*$B101+SUM($F$8:$F$10)-((TUQ$87*$B101+SUM($F$8:$F$10))/$F$11*$F$40)-($F$27*TUQ$87/$D$7)-SUM($F$14:$F$26,$F$28:$F$33,$F$35:$F$36,$F$41))</f>
        <v>-533.82179022363027</v>
      </c>
      <c r="TUR88" s="294">
        <f>(TUR$87*$B101+SUM($F$8:$F$10)-((TUR$87*$B101+SUM($F$8:$F$10))/$F$11*$F$40)-($F$27*TUR$87/$D$7)-SUM($F$14:$F$26,$F$28:$F$33,$F$35:$F$36,$F$41))</f>
        <v>-533.82179022363027</v>
      </c>
      <c r="TUS88" s="294">
        <f>(TUS$87*$B101+SUM($F$8:$F$10)-((TUS$87*$B101+SUM($F$8:$F$10))/$F$11*$F$40)-($F$27*TUS$87/$D$7)-SUM($F$14:$F$26,$F$28:$F$33,$F$35:$F$36,$F$41))</f>
        <v>-533.82179022363027</v>
      </c>
      <c r="TUT88" s="294">
        <f>(TUT$87*$B101+SUM($F$8:$F$10)-((TUT$87*$B101+SUM($F$8:$F$10))/$F$11*$F$40)-($F$27*TUT$87/$D$7)-SUM($F$14:$F$26,$F$28:$F$33,$F$35:$F$36,$F$41))</f>
        <v>-533.82179022363027</v>
      </c>
      <c r="TUU88" s="294">
        <f>(TUU$87*$B101+SUM($F$8:$F$10)-((TUU$87*$B101+SUM($F$8:$F$10))/$F$11*$F$40)-($F$27*TUU$87/$D$7)-SUM($F$14:$F$26,$F$28:$F$33,$F$35:$F$36,$F$41))</f>
        <v>-533.82179022363027</v>
      </c>
      <c r="TUV88" s="294">
        <f>(TUV$87*$B101+SUM($F$8:$F$10)-((TUV$87*$B101+SUM($F$8:$F$10))/$F$11*$F$40)-($F$27*TUV$87/$D$7)-SUM($F$14:$F$26,$F$28:$F$33,$F$35:$F$36,$F$41))</f>
        <v>-533.82179022363027</v>
      </c>
      <c r="TUW88" s="294">
        <f>(TUW$87*$B101+SUM($F$8:$F$10)-((TUW$87*$B101+SUM($F$8:$F$10))/$F$11*$F$40)-($F$27*TUW$87/$D$7)-SUM($F$14:$F$26,$F$28:$F$33,$F$35:$F$36,$F$41))</f>
        <v>-533.82179022363027</v>
      </c>
      <c r="TUX88" s="294">
        <f>(TUX$87*$B101+SUM($F$8:$F$10)-((TUX$87*$B101+SUM($F$8:$F$10))/$F$11*$F$40)-($F$27*TUX$87/$D$7)-SUM($F$14:$F$26,$F$28:$F$33,$F$35:$F$36,$F$41))</f>
        <v>-533.82179022363027</v>
      </c>
      <c r="TUY88" s="294">
        <f>(TUY$87*$B101+SUM($F$8:$F$10)-((TUY$87*$B101+SUM($F$8:$F$10))/$F$11*$F$40)-($F$27*TUY$87/$D$7)-SUM($F$14:$F$26,$F$28:$F$33,$F$35:$F$36,$F$41))</f>
        <v>-533.82179022363027</v>
      </c>
      <c r="TUZ88" s="294">
        <f>(TUZ$87*$B101+SUM($F$8:$F$10)-((TUZ$87*$B101+SUM($F$8:$F$10))/$F$11*$F$40)-($F$27*TUZ$87/$D$7)-SUM($F$14:$F$26,$F$28:$F$33,$F$35:$F$36,$F$41))</f>
        <v>-533.82179022363027</v>
      </c>
      <c r="TVA88" s="294">
        <f>(TVA$87*$B101+SUM($F$8:$F$10)-((TVA$87*$B101+SUM($F$8:$F$10))/$F$11*$F$40)-($F$27*TVA$87/$D$7)-SUM($F$14:$F$26,$F$28:$F$33,$F$35:$F$36,$F$41))</f>
        <v>-533.82179022363027</v>
      </c>
      <c r="TVB88" s="294">
        <f>(TVB$87*$B101+SUM($F$8:$F$10)-((TVB$87*$B101+SUM($F$8:$F$10))/$F$11*$F$40)-($F$27*TVB$87/$D$7)-SUM($F$14:$F$26,$F$28:$F$33,$F$35:$F$36,$F$41))</f>
        <v>-533.82179022363027</v>
      </c>
      <c r="TVC88" s="294">
        <f>(TVC$87*$B101+SUM($F$8:$F$10)-((TVC$87*$B101+SUM($F$8:$F$10))/$F$11*$F$40)-($F$27*TVC$87/$D$7)-SUM($F$14:$F$26,$F$28:$F$33,$F$35:$F$36,$F$41))</f>
        <v>-533.82179022363027</v>
      </c>
      <c r="TVD88" s="294">
        <f>(TVD$87*$B101+SUM($F$8:$F$10)-((TVD$87*$B101+SUM($F$8:$F$10))/$F$11*$F$40)-($F$27*TVD$87/$D$7)-SUM($F$14:$F$26,$F$28:$F$33,$F$35:$F$36,$F$41))</f>
        <v>-533.82179022363027</v>
      </c>
      <c r="TVE88" s="294">
        <f>(TVE$87*$B101+SUM($F$8:$F$10)-((TVE$87*$B101+SUM($F$8:$F$10))/$F$11*$F$40)-($F$27*TVE$87/$D$7)-SUM($F$14:$F$26,$F$28:$F$33,$F$35:$F$36,$F$41))</f>
        <v>-533.82179022363027</v>
      </c>
      <c r="TVF88" s="294">
        <f>(TVF$87*$B101+SUM($F$8:$F$10)-((TVF$87*$B101+SUM($F$8:$F$10))/$F$11*$F$40)-($F$27*TVF$87/$D$7)-SUM($F$14:$F$26,$F$28:$F$33,$F$35:$F$36,$F$41))</f>
        <v>-533.82179022363027</v>
      </c>
      <c r="TVG88" s="294">
        <f>(TVG$87*$B101+SUM($F$8:$F$10)-((TVG$87*$B101+SUM($F$8:$F$10))/$F$11*$F$40)-($F$27*TVG$87/$D$7)-SUM($F$14:$F$26,$F$28:$F$33,$F$35:$F$36,$F$41))</f>
        <v>-533.82179022363027</v>
      </c>
      <c r="TVH88" s="294">
        <f>(TVH$87*$B101+SUM($F$8:$F$10)-((TVH$87*$B101+SUM($F$8:$F$10))/$F$11*$F$40)-($F$27*TVH$87/$D$7)-SUM($F$14:$F$26,$F$28:$F$33,$F$35:$F$36,$F$41))</f>
        <v>-533.82179022363027</v>
      </c>
      <c r="TVI88" s="294">
        <f>(TVI$87*$B101+SUM($F$8:$F$10)-((TVI$87*$B101+SUM($F$8:$F$10))/$F$11*$F$40)-($F$27*TVI$87/$D$7)-SUM($F$14:$F$26,$F$28:$F$33,$F$35:$F$36,$F$41))</f>
        <v>-533.82179022363027</v>
      </c>
      <c r="TVJ88" s="294">
        <f>(TVJ$87*$B101+SUM($F$8:$F$10)-((TVJ$87*$B101+SUM($F$8:$F$10))/$F$11*$F$40)-($F$27*TVJ$87/$D$7)-SUM($F$14:$F$26,$F$28:$F$33,$F$35:$F$36,$F$41))</f>
        <v>-533.82179022363027</v>
      </c>
      <c r="TVK88" s="294">
        <f>(TVK$87*$B101+SUM($F$8:$F$10)-((TVK$87*$B101+SUM($F$8:$F$10))/$F$11*$F$40)-($F$27*TVK$87/$D$7)-SUM($F$14:$F$26,$F$28:$F$33,$F$35:$F$36,$F$41))</f>
        <v>-533.82179022363027</v>
      </c>
      <c r="TVL88" s="294">
        <f>(TVL$87*$B101+SUM($F$8:$F$10)-((TVL$87*$B101+SUM($F$8:$F$10))/$F$11*$F$40)-($F$27*TVL$87/$D$7)-SUM($F$14:$F$26,$F$28:$F$33,$F$35:$F$36,$F$41))</f>
        <v>-533.82179022363027</v>
      </c>
      <c r="TVM88" s="294">
        <f>(TVM$87*$B101+SUM($F$8:$F$10)-((TVM$87*$B101+SUM($F$8:$F$10))/$F$11*$F$40)-($F$27*TVM$87/$D$7)-SUM($F$14:$F$26,$F$28:$F$33,$F$35:$F$36,$F$41))</f>
        <v>-533.82179022363027</v>
      </c>
      <c r="TVN88" s="294">
        <f>(TVN$87*$B101+SUM($F$8:$F$10)-((TVN$87*$B101+SUM($F$8:$F$10))/$F$11*$F$40)-($F$27*TVN$87/$D$7)-SUM($F$14:$F$26,$F$28:$F$33,$F$35:$F$36,$F$41))</f>
        <v>-533.82179022363027</v>
      </c>
      <c r="TVO88" s="294">
        <f>(TVO$87*$B101+SUM($F$8:$F$10)-((TVO$87*$B101+SUM($F$8:$F$10))/$F$11*$F$40)-($F$27*TVO$87/$D$7)-SUM($F$14:$F$26,$F$28:$F$33,$F$35:$F$36,$F$41))</f>
        <v>-533.82179022363027</v>
      </c>
      <c r="TVP88" s="294">
        <f>(TVP$87*$B101+SUM($F$8:$F$10)-((TVP$87*$B101+SUM($F$8:$F$10))/$F$11*$F$40)-($F$27*TVP$87/$D$7)-SUM($F$14:$F$26,$F$28:$F$33,$F$35:$F$36,$F$41))</f>
        <v>-533.82179022363027</v>
      </c>
      <c r="TVQ88" s="294">
        <f>(TVQ$87*$B101+SUM($F$8:$F$10)-((TVQ$87*$B101+SUM($F$8:$F$10))/$F$11*$F$40)-($F$27*TVQ$87/$D$7)-SUM($F$14:$F$26,$F$28:$F$33,$F$35:$F$36,$F$41))</f>
        <v>-533.82179022363027</v>
      </c>
      <c r="TVR88" s="294">
        <f>(TVR$87*$B101+SUM($F$8:$F$10)-((TVR$87*$B101+SUM($F$8:$F$10))/$F$11*$F$40)-($F$27*TVR$87/$D$7)-SUM($F$14:$F$26,$F$28:$F$33,$F$35:$F$36,$F$41))</f>
        <v>-533.82179022363027</v>
      </c>
      <c r="TVS88" s="294">
        <f>(TVS$87*$B101+SUM($F$8:$F$10)-((TVS$87*$B101+SUM($F$8:$F$10))/$F$11*$F$40)-($F$27*TVS$87/$D$7)-SUM($F$14:$F$26,$F$28:$F$33,$F$35:$F$36,$F$41))</f>
        <v>-533.82179022363027</v>
      </c>
      <c r="TVT88" s="294">
        <f>(TVT$87*$B101+SUM($F$8:$F$10)-((TVT$87*$B101+SUM($F$8:$F$10))/$F$11*$F$40)-($F$27*TVT$87/$D$7)-SUM($F$14:$F$26,$F$28:$F$33,$F$35:$F$36,$F$41))</f>
        <v>-533.82179022363027</v>
      </c>
      <c r="TVU88" s="294">
        <f>(TVU$87*$B101+SUM($F$8:$F$10)-((TVU$87*$B101+SUM($F$8:$F$10))/$F$11*$F$40)-($F$27*TVU$87/$D$7)-SUM($F$14:$F$26,$F$28:$F$33,$F$35:$F$36,$F$41))</f>
        <v>-533.82179022363027</v>
      </c>
      <c r="TVV88" s="294">
        <f>(TVV$87*$B101+SUM($F$8:$F$10)-((TVV$87*$B101+SUM($F$8:$F$10))/$F$11*$F$40)-($F$27*TVV$87/$D$7)-SUM($F$14:$F$26,$F$28:$F$33,$F$35:$F$36,$F$41))</f>
        <v>-533.82179022363027</v>
      </c>
      <c r="TVW88" s="294">
        <f>(TVW$87*$B101+SUM($F$8:$F$10)-((TVW$87*$B101+SUM($F$8:$F$10))/$F$11*$F$40)-($F$27*TVW$87/$D$7)-SUM($F$14:$F$26,$F$28:$F$33,$F$35:$F$36,$F$41))</f>
        <v>-533.82179022363027</v>
      </c>
      <c r="TVX88" s="294">
        <f>(TVX$87*$B101+SUM($F$8:$F$10)-((TVX$87*$B101+SUM($F$8:$F$10))/$F$11*$F$40)-($F$27*TVX$87/$D$7)-SUM($F$14:$F$26,$F$28:$F$33,$F$35:$F$36,$F$41))</f>
        <v>-533.82179022363027</v>
      </c>
      <c r="TVY88" s="294">
        <f>(TVY$87*$B101+SUM($F$8:$F$10)-((TVY$87*$B101+SUM($F$8:$F$10))/$F$11*$F$40)-($F$27*TVY$87/$D$7)-SUM($F$14:$F$26,$F$28:$F$33,$F$35:$F$36,$F$41))</f>
        <v>-533.82179022363027</v>
      </c>
      <c r="TVZ88" s="294">
        <f>(TVZ$87*$B101+SUM($F$8:$F$10)-((TVZ$87*$B101+SUM($F$8:$F$10))/$F$11*$F$40)-($F$27*TVZ$87/$D$7)-SUM($F$14:$F$26,$F$28:$F$33,$F$35:$F$36,$F$41))</f>
        <v>-533.82179022363027</v>
      </c>
      <c r="TWA88" s="294">
        <f>(TWA$87*$B101+SUM($F$8:$F$10)-((TWA$87*$B101+SUM($F$8:$F$10))/$F$11*$F$40)-($F$27*TWA$87/$D$7)-SUM($F$14:$F$26,$F$28:$F$33,$F$35:$F$36,$F$41))</f>
        <v>-533.82179022363027</v>
      </c>
      <c r="TWB88" s="294">
        <f>(TWB$87*$B101+SUM($F$8:$F$10)-((TWB$87*$B101+SUM($F$8:$F$10))/$F$11*$F$40)-($F$27*TWB$87/$D$7)-SUM($F$14:$F$26,$F$28:$F$33,$F$35:$F$36,$F$41))</f>
        <v>-533.82179022363027</v>
      </c>
      <c r="TWC88" s="294">
        <f>(TWC$87*$B101+SUM($F$8:$F$10)-((TWC$87*$B101+SUM($F$8:$F$10))/$F$11*$F$40)-($F$27*TWC$87/$D$7)-SUM($F$14:$F$26,$F$28:$F$33,$F$35:$F$36,$F$41))</f>
        <v>-533.82179022363027</v>
      </c>
      <c r="TWD88" s="294">
        <f>(TWD$87*$B101+SUM($F$8:$F$10)-((TWD$87*$B101+SUM($F$8:$F$10))/$F$11*$F$40)-($F$27*TWD$87/$D$7)-SUM($F$14:$F$26,$F$28:$F$33,$F$35:$F$36,$F$41))</f>
        <v>-533.82179022363027</v>
      </c>
      <c r="TWE88" s="294">
        <f>(TWE$87*$B101+SUM($F$8:$F$10)-((TWE$87*$B101+SUM($F$8:$F$10))/$F$11*$F$40)-($F$27*TWE$87/$D$7)-SUM($F$14:$F$26,$F$28:$F$33,$F$35:$F$36,$F$41))</f>
        <v>-533.82179022363027</v>
      </c>
      <c r="TWF88" s="294">
        <f>(TWF$87*$B101+SUM($F$8:$F$10)-((TWF$87*$B101+SUM($F$8:$F$10))/$F$11*$F$40)-($F$27*TWF$87/$D$7)-SUM($F$14:$F$26,$F$28:$F$33,$F$35:$F$36,$F$41))</f>
        <v>-533.82179022363027</v>
      </c>
      <c r="TWG88" s="294">
        <f>(TWG$87*$B101+SUM($F$8:$F$10)-((TWG$87*$B101+SUM($F$8:$F$10))/$F$11*$F$40)-($F$27*TWG$87/$D$7)-SUM($F$14:$F$26,$F$28:$F$33,$F$35:$F$36,$F$41))</f>
        <v>-533.82179022363027</v>
      </c>
      <c r="TWH88" s="294">
        <f>(TWH$87*$B101+SUM($F$8:$F$10)-((TWH$87*$B101+SUM($F$8:$F$10))/$F$11*$F$40)-($F$27*TWH$87/$D$7)-SUM($F$14:$F$26,$F$28:$F$33,$F$35:$F$36,$F$41))</f>
        <v>-533.82179022363027</v>
      </c>
      <c r="TWI88" s="294">
        <f>(TWI$87*$B101+SUM($F$8:$F$10)-((TWI$87*$B101+SUM($F$8:$F$10))/$F$11*$F$40)-($F$27*TWI$87/$D$7)-SUM($F$14:$F$26,$F$28:$F$33,$F$35:$F$36,$F$41))</f>
        <v>-533.82179022363027</v>
      </c>
      <c r="TWJ88" s="294">
        <f>(TWJ$87*$B101+SUM($F$8:$F$10)-((TWJ$87*$B101+SUM($F$8:$F$10))/$F$11*$F$40)-($F$27*TWJ$87/$D$7)-SUM($F$14:$F$26,$F$28:$F$33,$F$35:$F$36,$F$41))</f>
        <v>-533.82179022363027</v>
      </c>
      <c r="TWK88" s="294">
        <f>(TWK$87*$B101+SUM($F$8:$F$10)-((TWK$87*$B101+SUM($F$8:$F$10))/$F$11*$F$40)-($F$27*TWK$87/$D$7)-SUM($F$14:$F$26,$F$28:$F$33,$F$35:$F$36,$F$41))</f>
        <v>-533.82179022363027</v>
      </c>
      <c r="TWL88" s="294">
        <f>(TWL$87*$B101+SUM($F$8:$F$10)-((TWL$87*$B101+SUM($F$8:$F$10))/$F$11*$F$40)-($F$27*TWL$87/$D$7)-SUM($F$14:$F$26,$F$28:$F$33,$F$35:$F$36,$F$41))</f>
        <v>-533.82179022363027</v>
      </c>
      <c r="TWM88" s="294">
        <f>(TWM$87*$B101+SUM($F$8:$F$10)-((TWM$87*$B101+SUM($F$8:$F$10))/$F$11*$F$40)-($F$27*TWM$87/$D$7)-SUM($F$14:$F$26,$F$28:$F$33,$F$35:$F$36,$F$41))</f>
        <v>-533.82179022363027</v>
      </c>
      <c r="TWN88" s="294">
        <f>(TWN$87*$B101+SUM($F$8:$F$10)-((TWN$87*$B101+SUM($F$8:$F$10))/$F$11*$F$40)-($F$27*TWN$87/$D$7)-SUM($F$14:$F$26,$F$28:$F$33,$F$35:$F$36,$F$41))</f>
        <v>-533.82179022363027</v>
      </c>
      <c r="TWO88" s="294">
        <f>(TWO$87*$B101+SUM($F$8:$F$10)-((TWO$87*$B101+SUM($F$8:$F$10))/$F$11*$F$40)-($F$27*TWO$87/$D$7)-SUM($F$14:$F$26,$F$28:$F$33,$F$35:$F$36,$F$41))</f>
        <v>-533.82179022363027</v>
      </c>
      <c r="TWP88" s="294">
        <f>(TWP$87*$B101+SUM($F$8:$F$10)-((TWP$87*$B101+SUM($F$8:$F$10))/$F$11*$F$40)-($F$27*TWP$87/$D$7)-SUM($F$14:$F$26,$F$28:$F$33,$F$35:$F$36,$F$41))</f>
        <v>-533.82179022363027</v>
      </c>
      <c r="TWQ88" s="294">
        <f>(TWQ$87*$B101+SUM($F$8:$F$10)-((TWQ$87*$B101+SUM($F$8:$F$10))/$F$11*$F$40)-($F$27*TWQ$87/$D$7)-SUM($F$14:$F$26,$F$28:$F$33,$F$35:$F$36,$F$41))</f>
        <v>-533.82179022363027</v>
      </c>
      <c r="TWR88" s="294">
        <f>(TWR$87*$B101+SUM($F$8:$F$10)-((TWR$87*$B101+SUM($F$8:$F$10))/$F$11*$F$40)-($F$27*TWR$87/$D$7)-SUM($F$14:$F$26,$F$28:$F$33,$F$35:$F$36,$F$41))</f>
        <v>-533.82179022363027</v>
      </c>
      <c r="TWS88" s="294">
        <f>(TWS$87*$B101+SUM($F$8:$F$10)-((TWS$87*$B101+SUM($F$8:$F$10))/$F$11*$F$40)-($F$27*TWS$87/$D$7)-SUM($F$14:$F$26,$F$28:$F$33,$F$35:$F$36,$F$41))</f>
        <v>-533.82179022363027</v>
      </c>
      <c r="TWT88" s="294">
        <f>(TWT$87*$B101+SUM($F$8:$F$10)-((TWT$87*$B101+SUM($F$8:$F$10))/$F$11*$F$40)-($F$27*TWT$87/$D$7)-SUM($F$14:$F$26,$F$28:$F$33,$F$35:$F$36,$F$41))</f>
        <v>-533.82179022363027</v>
      </c>
      <c r="TWU88" s="294">
        <f>(TWU$87*$B101+SUM($F$8:$F$10)-((TWU$87*$B101+SUM($F$8:$F$10))/$F$11*$F$40)-($F$27*TWU$87/$D$7)-SUM($F$14:$F$26,$F$28:$F$33,$F$35:$F$36,$F$41))</f>
        <v>-533.82179022363027</v>
      </c>
      <c r="TWV88" s="294">
        <f>(TWV$87*$B101+SUM($F$8:$F$10)-((TWV$87*$B101+SUM($F$8:$F$10))/$F$11*$F$40)-($F$27*TWV$87/$D$7)-SUM($F$14:$F$26,$F$28:$F$33,$F$35:$F$36,$F$41))</f>
        <v>-533.82179022363027</v>
      </c>
      <c r="TWW88" s="294">
        <f>(TWW$87*$B101+SUM($F$8:$F$10)-((TWW$87*$B101+SUM($F$8:$F$10))/$F$11*$F$40)-($F$27*TWW$87/$D$7)-SUM($F$14:$F$26,$F$28:$F$33,$F$35:$F$36,$F$41))</f>
        <v>-533.82179022363027</v>
      </c>
      <c r="TWX88" s="294">
        <f>(TWX$87*$B101+SUM($F$8:$F$10)-((TWX$87*$B101+SUM($F$8:$F$10))/$F$11*$F$40)-($F$27*TWX$87/$D$7)-SUM($F$14:$F$26,$F$28:$F$33,$F$35:$F$36,$F$41))</f>
        <v>-533.82179022363027</v>
      </c>
      <c r="TWY88" s="294">
        <f>(TWY$87*$B101+SUM($F$8:$F$10)-((TWY$87*$B101+SUM($F$8:$F$10))/$F$11*$F$40)-($F$27*TWY$87/$D$7)-SUM($F$14:$F$26,$F$28:$F$33,$F$35:$F$36,$F$41))</f>
        <v>-533.82179022363027</v>
      </c>
      <c r="TWZ88" s="294">
        <f>(TWZ$87*$B101+SUM($F$8:$F$10)-((TWZ$87*$B101+SUM($F$8:$F$10))/$F$11*$F$40)-($F$27*TWZ$87/$D$7)-SUM($F$14:$F$26,$F$28:$F$33,$F$35:$F$36,$F$41))</f>
        <v>-533.82179022363027</v>
      </c>
      <c r="TXA88" s="294">
        <f>(TXA$87*$B101+SUM($F$8:$F$10)-((TXA$87*$B101+SUM($F$8:$F$10))/$F$11*$F$40)-($F$27*TXA$87/$D$7)-SUM($F$14:$F$26,$F$28:$F$33,$F$35:$F$36,$F$41))</f>
        <v>-533.82179022363027</v>
      </c>
      <c r="TXB88" s="294">
        <f>(TXB$87*$B101+SUM($F$8:$F$10)-((TXB$87*$B101+SUM($F$8:$F$10))/$F$11*$F$40)-($F$27*TXB$87/$D$7)-SUM($F$14:$F$26,$F$28:$F$33,$F$35:$F$36,$F$41))</f>
        <v>-533.82179022363027</v>
      </c>
      <c r="TXC88" s="294">
        <f>(TXC$87*$B101+SUM($F$8:$F$10)-((TXC$87*$B101+SUM($F$8:$F$10))/$F$11*$F$40)-($F$27*TXC$87/$D$7)-SUM($F$14:$F$26,$F$28:$F$33,$F$35:$F$36,$F$41))</f>
        <v>-533.82179022363027</v>
      </c>
      <c r="TXD88" s="294">
        <f>(TXD$87*$B101+SUM($F$8:$F$10)-((TXD$87*$B101+SUM($F$8:$F$10))/$F$11*$F$40)-($F$27*TXD$87/$D$7)-SUM($F$14:$F$26,$F$28:$F$33,$F$35:$F$36,$F$41))</f>
        <v>-533.82179022363027</v>
      </c>
      <c r="TXE88" s="294">
        <f>(TXE$87*$B101+SUM($F$8:$F$10)-((TXE$87*$B101+SUM($F$8:$F$10))/$F$11*$F$40)-($F$27*TXE$87/$D$7)-SUM($F$14:$F$26,$F$28:$F$33,$F$35:$F$36,$F$41))</f>
        <v>-533.82179022363027</v>
      </c>
      <c r="TXF88" s="294">
        <f>(TXF$87*$B101+SUM($F$8:$F$10)-((TXF$87*$B101+SUM($F$8:$F$10))/$F$11*$F$40)-($F$27*TXF$87/$D$7)-SUM($F$14:$F$26,$F$28:$F$33,$F$35:$F$36,$F$41))</f>
        <v>-533.82179022363027</v>
      </c>
      <c r="TXG88" s="294">
        <f>(TXG$87*$B101+SUM($F$8:$F$10)-((TXG$87*$B101+SUM($F$8:$F$10))/$F$11*$F$40)-($F$27*TXG$87/$D$7)-SUM($F$14:$F$26,$F$28:$F$33,$F$35:$F$36,$F$41))</f>
        <v>-533.82179022363027</v>
      </c>
      <c r="TXH88" s="294">
        <f>(TXH$87*$B101+SUM($F$8:$F$10)-((TXH$87*$B101+SUM($F$8:$F$10))/$F$11*$F$40)-($F$27*TXH$87/$D$7)-SUM($F$14:$F$26,$F$28:$F$33,$F$35:$F$36,$F$41))</f>
        <v>-533.82179022363027</v>
      </c>
      <c r="TXI88" s="294">
        <f>(TXI$87*$B101+SUM($F$8:$F$10)-((TXI$87*$B101+SUM($F$8:$F$10))/$F$11*$F$40)-($F$27*TXI$87/$D$7)-SUM($F$14:$F$26,$F$28:$F$33,$F$35:$F$36,$F$41))</f>
        <v>-533.82179022363027</v>
      </c>
      <c r="TXJ88" s="294">
        <f>(TXJ$87*$B101+SUM($F$8:$F$10)-((TXJ$87*$B101+SUM($F$8:$F$10))/$F$11*$F$40)-($F$27*TXJ$87/$D$7)-SUM($F$14:$F$26,$F$28:$F$33,$F$35:$F$36,$F$41))</f>
        <v>-533.82179022363027</v>
      </c>
      <c r="TXK88" s="294">
        <f>(TXK$87*$B101+SUM($F$8:$F$10)-((TXK$87*$B101+SUM($F$8:$F$10))/$F$11*$F$40)-($F$27*TXK$87/$D$7)-SUM($F$14:$F$26,$F$28:$F$33,$F$35:$F$36,$F$41))</f>
        <v>-533.82179022363027</v>
      </c>
      <c r="TXL88" s="294">
        <f>(TXL$87*$B101+SUM($F$8:$F$10)-((TXL$87*$B101+SUM($F$8:$F$10))/$F$11*$F$40)-($F$27*TXL$87/$D$7)-SUM($F$14:$F$26,$F$28:$F$33,$F$35:$F$36,$F$41))</f>
        <v>-533.82179022363027</v>
      </c>
      <c r="TXM88" s="294">
        <f>(TXM$87*$B101+SUM($F$8:$F$10)-((TXM$87*$B101+SUM($F$8:$F$10))/$F$11*$F$40)-($F$27*TXM$87/$D$7)-SUM($F$14:$F$26,$F$28:$F$33,$F$35:$F$36,$F$41))</f>
        <v>-533.82179022363027</v>
      </c>
      <c r="TXN88" s="294">
        <f>(TXN$87*$B101+SUM($F$8:$F$10)-((TXN$87*$B101+SUM($F$8:$F$10))/$F$11*$F$40)-($F$27*TXN$87/$D$7)-SUM($F$14:$F$26,$F$28:$F$33,$F$35:$F$36,$F$41))</f>
        <v>-533.82179022363027</v>
      </c>
      <c r="TXO88" s="294">
        <f>(TXO$87*$B101+SUM($F$8:$F$10)-((TXO$87*$B101+SUM($F$8:$F$10))/$F$11*$F$40)-($F$27*TXO$87/$D$7)-SUM($F$14:$F$26,$F$28:$F$33,$F$35:$F$36,$F$41))</f>
        <v>-533.82179022363027</v>
      </c>
      <c r="TXP88" s="294">
        <f>(TXP$87*$B101+SUM($F$8:$F$10)-((TXP$87*$B101+SUM($F$8:$F$10))/$F$11*$F$40)-($F$27*TXP$87/$D$7)-SUM($F$14:$F$26,$F$28:$F$33,$F$35:$F$36,$F$41))</f>
        <v>-533.82179022363027</v>
      </c>
      <c r="TXQ88" s="294">
        <f>(TXQ$87*$B101+SUM($F$8:$F$10)-((TXQ$87*$B101+SUM($F$8:$F$10))/$F$11*$F$40)-($F$27*TXQ$87/$D$7)-SUM($F$14:$F$26,$F$28:$F$33,$F$35:$F$36,$F$41))</f>
        <v>-533.82179022363027</v>
      </c>
      <c r="TXR88" s="294">
        <f>(TXR$87*$B101+SUM($F$8:$F$10)-((TXR$87*$B101+SUM($F$8:$F$10))/$F$11*$F$40)-($F$27*TXR$87/$D$7)-SUM($F$14:$F$26,$F$28:$F$33,$F$35:$F$36,$F$41))</f>
        <v>-533.82179022363027</v>
      </c>
      <c r="TXS88" s="294">
        <f>(TXS$87*$B101+SUM($F$8:$F$10)-((TXS$87*$B101+SUM($F$8:$F$10))/$F$11*$F$40)-($F$27*TXS$87/$D$7)-SUM($F$14:$F$26,$F$28:$F$33,$F$35:$F$36,$F$41))</f>
        <v>-533.82179022363027</v>
      </c>
      <c r="TXT88" s="294">
        <f>(TXT$87*$B101+SUM($F$8:$F$10)-((TXT$87*$B101+SUM($F$8:$F$10))/$F$11*$F$40)-($F$27*TXT$87/$D$7)-SUM($F$14:$F$26,$F$28:$F$33,$F$35:$F$36,$F$41))</f>
        <v>-533.82179022363027</v>
      </c>
      <c r="TXU88" s="294">
        <f>(TXU$87*$B101+SUM($F$8:$F$10)-((TXU$87*$B101+SUM($F$8:$F$10))/$F$11*$F$40)-($F$27*TXU$87/$D$7)-SUM($F$14:$F$26,$F$28:$F$33,$F$35:$F$36,$F$41))</f>
        <v>-533.82179022363027</v>
      </c>
      <c r="TXV88" s="294">
        <f>(TXV$87*$B101+SUM($F$8:$F$10)-((TXV$87*$B101+SUM($F$8:$F$10))/$F$11*$F$40)-($F$27*TXV$87/$D$7)-SUM($F$14:$F$26,$F$28:$F$33,$F$35:$F$36,$F$41))</f>
        <v>-533.82179022363027</v>
      </c>
      <c r="TXW88" s="294">
        <f>(TXW$87*$B101+SUM($F$8:$F$10)-((TXW$87*$B101+SUM($F$8:$F$10))/$F$11*$F$40)-($F$27*TXW$87/$D$7)-SUM($F$14:$F$26,$F$28:$F$33,$F$35:$F$36,$F$41))</f>
        <v>-533.82179022363027</v>
      </c>
      <c r="TXX88" s="294">
        <f>(TXX$87*$B101+SUM($F$8:$F$10)-((TXX$87*$B101+SUM($F$8:$F$10))/$F$11*$F$40)-($F$27*TXX$87/$D$7)-SUM($F$14:$F$26,$F$28:$F$33,$F$35:$F$36,$F$41))</f>
        <v>-533.82179022363027</v>
      </c>
      <c r="TXY88" s="294">
        <f>(TXY$87*$B101+SUM($F$8:$F$10)-((TXY$87*$B101+SUM($F$8:$F$10))/$F$11*$F$40)-($F$27*TXY$87/$D$7)-SUM($F$14:$F$26,$F$28:$F$33,$F$35:$F$36,$F$41))</f>
        <v>-533.82179022363027</v>
      </c>
      <c r="TXZ88" s="294">
        <f>(TXZ$87*$B101+SUM($F$8:$F$10)-((TXZ$87*$B101+SUM($F$8:$F$10))/$F$11*$F$40)-($F$27*TXZ$87/$D$7)-SUM($F$14:$F$26,$F$28:$F$33,$F$35:$F$36,$F$41))</f>
        <v>-533.82179022363027</v>
      </c>
      <c r="TYA88" s="294">
        <f>(TYA$87*$B101+SUM($F$8:$F$10)-((TYA$87*$B101+SUM($F$8:$F$10))/$F$11*$F$40)-($F$27*TYA$87/$D$7)-SUM($F$14:$F$26,$F$28:$F$33,$F$35:$F$36,$F$41))</f>
        <v>-533.82179022363027</v>
      </c>
      <c r="TYB88" s="294">
        <f>(TYB$87*$B101+SUM($F$8:$F$10)-((TYB$87*$B101+SUM($F$8:$F$10))/$F$11*$F$40)-($F$27*TYB$87/$D$7)-SUM($F$14:$F$26,$F$28:$F$33,$F$35:$F$36,$F$41))</f>
        <v>-533.82179022363027</v>
      </c>
      <c r="TYC88" s="294">
        <f>(TYC$87*$B101+SUM($F$8:$F$10)-((TYC$87*$B101+SUM($F$8:$F$10))/$F$11*$F$40)-($F$27*TYC$87/$D$7)-SUM($F$14:$F$26,$F$28:$F$33,$F$35:$F$36,$F$41))</f>
        <v>-533.82179022363027</v>
      </c>
      <c r="TYD88" s="294">
        <f>(TYD$87*$B101+SUM($F$8:$F$10)-((TYD$87*$B101+SUM($F$8:$F$10))/$F$11*$F$40)-($F$27*TYD$87/$D$7)-SUM($F$14:$F$26,$F$28:$F$33,$F$35:$F$36,$F$41))</f>
        <v>-533.82179022363027</v>
      </c>
      <c r="TYE88" s="294">
        <f>(TYE$87*$B101+SUM($F$8:$F$10)-((TYE$87*$B101+SUM($F$8:$F$10))/$F$11*$F$40)-($F$27*TYE$87/$D$7)-SUM($F$14:$F$26,$F$28:$F$33,$F$35:$F$36,$F$41))</f>
        <v>-533.82179022363027</v>
      </c>
      <c r="TYF88" s="294">
        <f>(TYF$87*$B101+SUM($F$8:$F$10)-((TYF$87*$B101+SUM($F$8:$F$10))/$F$11*$F$40)-($F$27*TYF$87/$D$7)-SUM($F$14:$F$26,$F$28:$F$33,$F$35:$F$36,$F$41))</f>
        <v>-533.82179022363027</v>
      </c>
      <c r="TYG88" s="294">
        <f>(TYG$87*$B101+SUM($F$8:$F$10)-((TYG$87*$B101+SUM($F$8:$F$10))/$F$11*$F$40)-($F$27*TYG$87/$D$7)-SUM($F$14:$F$26,$F$28:$F$33,$F$35:$F$36,$F$41))</f>
        <v>-533.82179022363027</v>
      </c>
      <c r="TYH88" s="294">
        <f>(TYH$87*$B101+SUM($F$8:$F$10)-((TYH$87*$B101+SUM($F$8:$F$10))/$F$11*$F$40)-($F$27*TYH$87/$D$7)-SUM($F$14:$F$26,$F$28:$F$33,$F$35:$F$36,$F$41))</f>
        <v>-533.82179022363027</v>
      </c>
      <c r="TYI88" s="294">
        <f>(TYI$87*$B101+SUM($F$8:$F$10)-((TYI$87*$B101+SUM($F$8:$F$10))/$F$11*$F$40)-($F$27*TYI$87/$D$7)-SUM($F$14:$F$26,$F$28:$F$33,$F$35:$F$36,$F$41))</f>
        <v>-533.82179022363027</v>
      </c>
      <c r="TYJ88" s="294">
        <f>(TYJ$87*$B101+SUM($F$8:$F$10)-((TYJ$87*$B101+SUM($F$8:$F$10))/$F$11*$F$40)-($F$27*TYJ$87/$D$7)-SUM($F$14:$F$26,$F$28:$F$33,$F$35:$F$36,$F$41))</f>
        <v>-533.82179022363027</v>
      </c>
      <c r="TYK88" s="294">
        <f>(TYK$87*$B101+SUM($F$8:$F$10)-((TYK$87*$B101+SUM($F$8:$F$10))/$F$11*$F$40)-($F$27*TYK$87/$D$7)-SUM($F$14:$F$26,$F$28:$F$33,$F$35:$F$36,$F$41))</f>
        <v>-533.82179022363027</v>
      </c>
      <c r="TYL88" s="294">
        <f>(TYL$87*$B101+SUM($F$8:$F$10)-((TYL$87*$B101+SUM($F$8:$F$10))/$F$11*$F$40)-($F$27*TYL$87/$D$7)-SUM($F$14:$F$26,$F$28:$F$33,$F$35:$F$36,$F$41))</f>
        <v>-533.82179022363027</v>
      </c>
      <c r="TYM88" s="294">
        <f>(TYM$87*$B101+SUM($F$8:$F$10)-((TYM$87*$B101+SUM($F$8:$F$10))/$F$11*$F$40)-($F$27*TYM$87/$D$7)-SUM($F$14:$F$26,$F$28:$F$33,$F$35:$F$36,$F$41))</f>
        <v>-533.82179022363027</v>
      </c>
      <c r="TYN88" s="294">
        <f>(TYN$87*$B101+SUM($F$8:$F$10)-((TYN$87*$B101+SUM($F$8:$F$10))/$F$11*$F$40)-($F$27*TYN$87/$D$7)-SUM($F$14:$F$26,$F$28:$F$33,$F$35:$F$36,$F$41))</f>
        <v>-533.82179022363027</v>
      </c>
      <c r="TYO88" s="294">
        <f>(TYO$87*$B101+SUM($F$8:$F$10)-((TYO$87*$B101+SUM($F$8:$F$10))/$F$11*$F$40)-($F$27*TYO$87/$D$7)-SUM($F$14:$F$26,$F$28:$F$33,$F$35:$F$36,$F$41))</f>
        <v>-533.82179022363027</v>
      </c>
      <c r="TYP88" s="294">
        <f>(TYP$87*$B101+SUM($F$8:$F$10)-((TYP$87*$B101+SUM($F$8:$F$10))/$F$11*$F$40)-($F$27*TYP$87/$D$7)-SUM($F$14:$F$26,$F$28:$F$33,$F$35:$F$36,$F$41))</f>
        <v>-533.82179022363027</v>
      </c>
      <c r="TYQ88" s="294">
        <f>(TYQ$87*$B101+SUM($F$8:$F$10)-((TYQ$87*$B101+SUM($F$8:$F$10))/$F$11*$F$40)-($F$27*TYQ$87/$D$7)-SUM($F$14:$F$26,$F$28:$F$33,$F$35:$F$36,$F$41))</f>
        <v>-533.82179022363027</v>
      </c>
      <c r="TYR88" s="294">
        <f>(TYR$87*$B101+SUM($F$8:$F$10)-((TYR$87*$B101+SUM($F$8:$F$10))/$F$11*$F$40)-($F$27*TYR$87/$D$7)-SUM($F$14:$F$26,$F$28:$F$33,$F$35:$F$36,$F$41))</f>
        <v>-533.82179022363027</v>
      </c>
      <c r="TYS88" s="294">
        <f>(TYS$87*$B101+SUM($F$8:$F$10)-((TYS$87*$B101+SUM($F$8:$F$10))/$F$11*$F$40)-($F$27*TYS$87/$D$7)-SUM($F$14:$F$26,$F$28:$F$33,$F$35:$F$36,$F$41))</f>
        <v>-533.82179022363027</v>
      </c>
      <c r="TYT88" s="294">
        <f>(TYT$87*$B101+SUM($F$8:$F$10)-((TYT$87*$B101+SUM($F$8:$F$10))/$F$11*$F$40)-($F$27*TYT$87/$D$7)-SUM($F$14:$F$26,$F$28:$F$33,$F$35:$F$36,$F$41))</f>
        <v>-533.82179022363027</v>
      </c>
      <c r="TYU88" s="294">
        <f>(TYU$87*$B101+SUM($F$8:$F$10)-((TYU$87*$B101+SUM($F$8:$F$10))/$F$11*$F$40)-($F$27*TYU$87/$D$7)-SUM($F$14:$F$26,$F$28:$F$33,$F$35:$F$36,$F$41))</f>
        <v>-533.82179022363027</v>
      </c>
      <c r="TYV88" s="294">
        <f>(TYV$87*$B101+SUM($F$8:$F$10)-((TYV$87*$B101+SUM($F$8:$F$10))/$F$11*$F$40)-($F$27*TYV$87/$D$7)-SUM($F$14:$F$26,$F$28:$F$33,$F$35:$F$36,$F$41))</f>
        <v>-533.82179022363027</v>
      </c>
      <c r="TYW88" s="294">
        <f>(TYW$87*$B101+SUM($F$8:$F$10)-((TYW$87*$B101+SUM($F$8:$F$10))/$F$11*$F$40)-($F$27*TYW$87/$D$7)-SUM($F$14:$F$26,$F$28:$F$33,$F$35:$F$36,$F$41))</f>
        <v>-533.82179022363027</v>
      </c>
      <c r="TYX88" s="294">
        <f>(TYX$87*$B101+SUM($F$8:$F$10)-((TYX$87*$B101+SUM($F$8:$F$10))/$F$11*$F$40)-($F$27*TYX$87/$D$7)-SUM($F$14:$F$26,$F$28:$F$33,$F$35:$F$36,$F$41))</f>
        <v>-533.82179022363027</v>
      </c>
      <c r="TYY88" s="294">
        <f>(TYY$87*$B101+SUM($F$8:$F$10)-((TYY$87*$B101+SUM($F$8:$F$10))/$F$11*$F$40)-($F$27*TYY$87/$D$7)-SUM($F$14:$F$26,$F$28:$F$33,$F$35:$F$36,$F$41))</f>
        <v>-533.82179022363027</v>
      </c>
      <c r="TYZ88" s="294">
        <f>(TYZ$87*$B101+SUM($F$8:$F$10)-((TYZ$87*$B101+SUM($F$8:$F$10))/$F$11*$F$40)-($F$27*TYZ$87/$D$7)-SUM($F$14:$F$26,$F$28:$F$33,$F$35:$F$36,$F$41))</f>
        <v>-533.82179022363027</v>
      </c>
      <c r="TZA88" s="294">
        <f>(TZA$87*$B101+SUM($F$8:$F$10)-((TZA$87*$B101+SUM($F$8:$F$10))/$F$11*$F$40)-($F$27*TZA$87/$D$7)-SUM($F$14:$F$26,$F$28:$F$33,$F$35:$F$36,$F$41))</f>
        <v>-533.82179022363027</v>
      </c>
      <c r="TZB88" s="294">
        <f>(TZB$87*$B101+SUM($F$8:$F$10)-((TZB$87*$B101+SUM($F$8:$F$10))/$F$11*$F$40)-($F$27*TZB$87/$D$7)-SUM($F$14:$F$26,$F$28:$F$33,$F$35:$F$36,$F$41))</f>
        <v>-533.82179022363027</v>
      </c>
      <c r="TZC88" s="294">
        <f>(TZC$87*$B101+SUM($F$8:$F$10)-((TZC$87*$B101+SUM($F$8:$F$10))/$F$11*$F$40)-($F$27*TZC$87/$D$7)-SUM($F$14:$F$26,$F$28:$F$33,$F$35:$F$36,$F$41))</f>
        <v>-533.82179022363027</v>
      </c>
      <c r="TZD88" s="294">
        <f>(TZD$87*$B101+SUM($F$8:$F$10)-((TZD$87*$B101+SUM($F$8:$F$10))/$F$11*$F$40)-($F$27*TZD$87/$D$7)-SUM($F$14:$F$26,$F$28:$F$33,$F$35:$F$36,$F$41))</f>
        <v>-533.82179022363027</v>
      </c>
      <c r="TZE88" s="294">
        <f>(TZE$87*$B101+SUM($F$8:$F$10)-((TZE$87*$B101+SUM($F$8:$F$10))/$F$11*$F$40)-($F$27*TZE$87/$D$7)-SUM($F$14:$F$26,$F$28:$F$33,$F$35:$F$36,$F$41))</f>
        <v>-533.82179022363027</v>
      </c>
      <c r="TZF88" s="294">
        <f>(TZF$87*$B101+SUM($F$8:$F$10)-((TZF$87*$B101+SUM($F$8:$F$10))/$F$11*$F$40)-($F$27*TZF$87/$D$7)-SUM($F$14:$F$26,$F$28:$F$33,$F$35:$F$36,$F$41))</f>
        <v>-533.82179022363027</v>
      </c>
      <c r="TZG88" s="294">
        <f>(TZG$87*$B101+SUM($F$8:$F$10)-((TZG$87*$B101+SUM($F$8:$F$10))/$F$11*$F$40)-($F$27*TZG$87/$D$7)-SUM($F$14:$F$26,$F$28:$F$33,$F$35:$F$36,$F$41))</f>
        <v>-533.82179022363027</v>
      </c>
      <c r="TZH88" s="294">
        <f>(TZH$87*$B101+SUM($F$8:$F$10)-((TZH$87*$B101+SUM($F$8:$F$10))/$F$11*$F$40)-($F$27*TZH$87/$D$7)-SUM($F$14:$F$26,$F$28:$F$33,$F$35:$F$36,$F$41))</f>
        <v>-533.82179022363027</v>
      </c>
      <c r="TZI88" s="294">
        <f>(TZI$87*$B101+SUM($F$8:$F$10)-((TZI$87*$B101+SUM($F$8:$F$10))/$F$11*$F$40)-($F$27*TZI$87/$D$7)-SUM($F$14:$F$26,$F$28:$F$33,$F$35:$F$36,$F$41))</f>
        <v>-533.82179022363027</v>
      </c>
      <c r="TZJ88" s="294">
        <f>(TZJ$87*$B101+SUM($F$8:$F$10)-((TZJ$87*$B101+SUM($F$8:$F$10))/$F$11*$F$40)-($F$27*TZJ$87/$D$7)-SUM($F$14:$F$26,$F$28:$F$33,$F$35:$F$36,$F$41))</f>
        <v>-533.82179022363027</v>
      </c>
      <c r="TZK88" s="294">
        <f>(TZK$87*$B101+SUM($F$8:$F$10)-((TZK$87*$B101+SUM($F$8:$F$10))/$F$11*$F$40)-($F$27*TZK$87/$D$7)-SUM($F$14:$F$26,$F$28:$F$33,$F$35:$F$36,$F$41))</f>
        <v>-533.82179022363027</v>
      </c>
      <c r="TZL88" s="294">
        <f>(TZL$87*$B101+SUM($F$8:$F$10)-((TZL$87*$B101+SUM($F$8:$F$10))/$F$11*$F$40)-($F$27*TZL$87/$D$7)-SUM($F$14:$F$26,$F$28:$F$33,$F$35:$F$36,$F$41))</f>
        <v>-533.82179022363027</v>
      </c>
      <c r="TZM88" s="294">
        <f>(TZM$87*$B101+SUM($F$8:$F$10)-((TZM$87*$B101+SUM($F$8:$F$10))/$F$11*$F$40)-($F$27*TZM$87/$D$7)-SUM($F$14:$F$26,$F$28:$F$33,$F$35:$F$36,$F$41))</f>
        <v>-533.82179022363027</v>
      </c>
      <c r="TZN88" s="294">
        <f>(TZN$87*$B101+SUM($F$8:$F$10)-((TZN$87*$B101+SUM($F$8:$F$10))/$F$11*$F$40)-($F$27*TZN$87/$D$7)-SUM($F$14:$F$26,$F$28:$F$33,$F$35:$F$36,$F$41))</f>
        <v>-533.82179022363027</v>
      </c>
      <c r="TZO88" s="294">
        <f>(TZO$87*$B101+SUM($F$8:$F$10)-((TZO$87*$B101+SUM($F$8:$F$10))/$F$11*$F$40)-($F$27*TZO$87/$D$7)-SUM($F$14:$F$26,$F$28:$F$33,$F$35:$F$36,$F$41))</f>
        <v>-533.82179022363027</v>
      </c>
      <c r="TZP88" s="294">
        <f>(TZP$87*$B101+SUM($F$8:$F$10)-((TZP$87*$B101+SUM($F$8:$F$10))/$F$11*$F$40)-($F$27*TZP$87/$D$7)-SUM($F$14:$F$26,$F$28:$F$33,$F$35:$F$36,$F$41))</f>
        <v>-533.82179022363027</v>
      </c>
      <c r="TZQ88" s="294">
        <f>(TZQ$87*$B101+SUM($F$8:$F$10)-((TZQ$87*$B101+SUM($F$8:$F$10))/$F$11*$F$40)-($F$27*TZQ$87/$D$7)-SUM($F$14:$F$26,$F$28:$F$33,$F$35:$F$36,$F$41))</f>
        <v>-533.82179022363027</v>
      </c>
      <c r="TZR88" s="294">
        <f>(TZR$87*$B101+SUM($F$8:$F$10)-((TZR$87*$B101+SUM($F$8:$F$10))/$F$11*$F$40)-($F$27*TZR$87/$D$7)-SUM($F$14:$F$26,$F$28:$F$33,$F$35:$F$36,$F$41))</f>
        <v>-533.82179022363027</v>
      </c>
      <c r="TZS88" s="294">
        <f>(TZS$87*$B101+SUM($F$8:$F$10)-((TZS$87*$B101+SUM($F$8:$F$10))/$F$11*$F$40)-($F$27*TZS$87/$D$7)-SUM($F$14:$F$26,$F$28:$F$33,$F$35:$F$36,$F$41))</f>
        <v>-533.82179022363027</v>
      </c>
      <c r="TZT88" s="294">
        <f>(TZT$87*$B101+SUM($F$8:$F$10)-((TZT$87*$B101+SUM($F$8:$F$10))/$F$11*$F$40)-($F$27*TZT$87/$D$7)-SUM($F$14:$F$26,$F$28:$F$33,$F$35:$F$36,$F$41))</f>
        <v>-533.82179022363027</v>
      </c>
      <c r="TZU88" s="294">
        <f>(TZU$87*$B101+SUM($F$8:$F$10)-((TZU$87*$B101+SUM($F$8:$F$10))/$F$11*$F$40)-($F$27*TZU$87/$D$7)-SUM($F$14:$F$26,$F$28:$F$33,$F$35:$F$36,$F$41))</f>
        <v>-533.82179022363027</v>
      </c>
      <c r="TZV88" s="294">
        <f>(TZV$87*$B101+SUM($F$8:$F$10)-((TZV$87*$B101+SUM($F$8:$F$10))/$F$11*$F$40)-($F$27*TZV$87/$D$7)-SUM($F$14:$F$26,$F$28:$F$33,$F$35:$F$36,$F$41))</f>
        <v>-533.82179022363027</v>
      </c>
      <c r="TZW88" s="294">
        <f>(TZW$87*$B101+SUM($F$8:$F$10)-((TZW$87*$B101+SUM($F$8:$F$10))/$F$11*$F$40)-($F$27*TZW$87/$D$7)-SUM($F$14:$F$26,$F$28:$F$33,$F$35:$F$36,$F$41))</f>
        <v>-533.82179022363027</v>
      </c>
      <c r="TZX88" s="294">
        <f>(TZX$87*$B101+SUM($F$8:$F$10)-((TZX$87*$B101+SUM($F$8:$F$10))/$F$11*$F$40)-($F$27*TZX$87/$D$7)-SUM($F$14:$F$26,$F$28:$F$33,$F$35:$F$36,$F$41))</f>
        <v>-533.82179022363027</v>
      </c>
      <c r="TZY88" s="294">
        <f>(TZY$87*$B101+SUM($F$8:$F$10)-((TZY$87*$B101+SUM($F$8:$F$10))/$F$11*$F$40)-($F$27*TZY$87/$D$7)-SUM($F$14:$F$26,$F$28:$F$33,$F$35:$F$36,$F$41))</f>
        <v>-533.82179022363027</v>
      </c>
      <c r="TZZ88" s="294">
        <f>(TZZ$87*$B101+SUM($F$8:$F$10)-((TZZ$87*$B101+SUM($F$8:$F$10))/$F$11*$F$40)-($F$27*TZZ$87/$D$7)-SUM($F$14:$F$26,$F$28:$F$33,$F$35:$F$36,$F$41))</f>
        <v>-533.82179022363027</v>
      </c>
      <c r="UAA88" s="294">
        <f>(UAA$87*$B101+SUM($F$8:$F$10)-((UAA$87*$B101+SUM($F$8:$F$10))/$F$11*$F$40)-($F$27*UAA$87/$D$7)-SUM($F$14:$F$26,$F$28:$F$33,$F$35:$F$36,$F$41))</f>
        <v>-533.82179022363027</v>
      </c>
      <c r="UAB88" s="294">
        <f>(UAB$87*$B101+SUM($F$8:$F$10)-((UAB$87*$B101+SUM($F$8:$F$10))/$F$11*$F$40)-($F$27*UAB$87/$D$7)-SUM($F$14:$F$26,$F$28:$F$33,$F$35:$F$36,$F$41))</f>
        <v>-533.82179022363027</v>
      </c>
      <c r="UAC88" s="294">
        <f>(UAC$87*$B101+SUM($F$8:$F$10)-((UAC$87*$B101+SUM($F$8:$F$10))/$F$11*$F$40)-($F$27*UAC$87/$D$7)-SUM($F$14:$F$26,$F$28:$F$33,$F$35:$F$36,$F$41))</f>
        <v>-533.82179022363027</v>
      </c>
      <c r="UAD88" s="294">
        <f>(UAD$87*$B101+SUM($F$8:$F$10)-((UAD$87*$B101+SUM($F$8:$F$10))/$F$11*$F$40)-($F$27*UAD$87/$D$7)-SUM($F$14:$F$26,$F$28:$F$33,$F$35:$F$36,$F$41))</f>
        <v>-533.82179022363027</v>
      </c>
      <c r="UAE88" s="294">
        <f>(UAE$87*$B101+SUM($F$8:$F$10)-((UAE$87*$B101+SUM($F$8:$F$10))/$F$11*$F$40)-($F$27*UAE$87/$D$7)-SUM($F$14:$F$26,$F$28:$F$33,$F$35:$F$36,$F$41))</f>
        <v>-533.82179022363027</v>
      </c>
      <c r="UAF88" s="294">
        <f>(UAF$87*$B101+SUM($F$8:$F$10)-((UAF$87*$B101+SUM($F$8:$F$10))/$F$11*$F$40)-($F$27*UAF$87/$D$7)-SUM($F$14:$F$26,$F$28:$F$33,$F$35:$F$36,$F$41))</f>
        <v>-533.82179022363027</v>
      </c>
      <c r="UAG88" s="294">
        <f>(UAG$87*$B101+SUM($F$8:$F$10)-((UAG$87*$B101+SUM($F$8:$F$10))/$F$11*$F$40)-($F$27*UAG$87/$D$7)-SUM($F$14:$F$26,$F$28:$F$33,$F$35:$F$36,$F$41))</f>
        <v>-533.82179022363027</v>
      </c>
      <c r="UAH88" s="294">
        <f>(UAH$87*$B101+SUM($F$8:$F$10)-((UAH$87*$B101+SUM($F$8:$F$10))/$F$11*$F$40)-($F$27*UAH$87/$D$7)-SUM($F$14:$F$26,$F$28:$F$33,$F$35:$F$36,$F$41))</f>
        <v>-533.82179022363027</v>
      </c>
      <c r="UAI88" s="294">
        <f>(UAI$87*$B101+SUM($F$8:$F$10)-((UAI$87*$B101+SUM($F$8:$F$10))/$F$11*$F$40)-($F$27*UAI$87/$D$7)-SUM($F$14:$F$26,$F$28:$F$33,$F$35:$F$36,$F$41))</f>
        <v>-533.82179022363027</v>
      </c>
      <c r="UAJ88" s="294">
        <f>(UAJ$87*$B101+SUM($F$8:$F$10)-((UAJ$87*$B101+SUM($F$8:$F$10))/$F$11*$F$40)-($F$27*UAJ$87/$D$7)-SUM($F$14:$F$26,$F$28:$F$33,$F$35:$F$36,$F$41))</f>
        <v>-533.82179022363027</v>
      </c>
      <c r="UAK88" s="294">
        <f>(UAK$87*$B101+SUM($F$8:$F$10)-((UAK$87*$B101+SUM($F$8:$F$10))/$F$11*$F$40)-($F$27*UAK$87/$D$7)-SUM($F$14:$F$26,$F$28:$F$33,$F$35:$F$36,$F$41))</f>
        <v>-533.82179022363027</v>
      </c>
      <c r="UAL88" s="294">
        <f>(UAL$87*$B101+SUM($F$8:$F$10)-((UAL$87*$B101+SUM($F$8:$F$10))/$F$11*$F$40)-($F$27*UAL$87/$D$7)-SUM($F$14:$F$26,$F$28:$F$33,$F$35:$F$36,$F$41))</f>
        <v>-533.82179022363027</v>
      </c>
      <c r="UAM88" s="294">
        <f>(UAM$87*$B101+SUM($F$8:$F$10)-((UAM$87*$B101+SUM($F$8:$F$10))/$F$11*$F$40)-($F$27*UAM$87/$D$7)-SUM($F$14:$F$26,$F$28:$F$33,$F$35:$F$36,$F$41))</f>
        <v>-533.82179022363027</v>
      </c>
      <c r="UAN88" s="294">
        <f>(UAN$87*$B101+SUM($F$8:$F$10)-((UAN$87*$B101+SUM($F$8:$F$10))/$F$11*$F$40)-($F$27*UAN$87/$D$7)-SUM($F$14:$F$26,$F$28:$F$33,$F$35:$F$36,$F$41))</f>
        <v>-533.82179022363027</v>
      </c>
      <c r="UAO88" s="294">
        <f>(UAO$87*$B101+SUM($F$8:$F$10)-((UAO$87*$B101+SUM($F$8:$F$10))/$F$11*$F$40)-($F$27*UAO$87/$D$7)-SUM($F$14:$F$26,$F$28:$F$33,$F$35:$F$36,$F$41))</f>
        <v>-533.82179022363027</v>
      </c>
      <c r="UAP88" s="294">
        <f>(UAP$87*$B101+SUM($F$8:$F$10)-((UAP$87*$B101+SUM($F$8:$F$10))/$F$11*$F$40)-($F$27*UAP$87/$D$7)-SUM($F$14:$F$26,$F$28:$F$33,$F$35:$F$36,$F$41))</f>
        <v>-533.82179022363027</v>
      </c>
      <c r="UAQ88" s="294">
        <f>(UAQ$87*$B101+SUM($F$8:$F$10)-((UAQ$87*$B101+SUM($F$8:$F$10))/$F$11*$F$40)-($F$27*UAQ$87/$D$7)-SUM($F$14:$F$26,$F$28:$F$33,$F$35:$F$36,$F$41))</f>
        <v>-533.82179022363027</v>
      </c>
      <c r="UAR88" s="294">
        <f>(UAR$87*$B101+SUM($F$8:$F$10)-((UAR$87*$B101+SUM($F$8:$F$10))/$F$11*$F$40)-($F$27*UAR$87/$D$7)-SUM($F$14:$F$26,$F$28:$F$33,$F$35:$F$36,$F$41))</f>
        <v>-533.82179022363027</v>
      </c>
      <c r="UAS88" s="294">
        <f>(UAS$87*$B101+SUM($F$8:$F$10)-((UAS$87*$B101+SUM($F$8:$F$10))/$F$11*$F$40)-($F$27*UAS$87/$D$7)-SUM($F$14:$F$26,$F$28:$F$33,$F$35:$F$36,$F$41))</f>
        <v>-533.82179022363027</v>
      </c>
      <c r="UAT88" s="294">
        <f>(UAT$87*$B101+SUM($F$8:$F$10)-((UAT$87*$B101+SUM($F$8:$F$10))/$F$11*$F$40)-($F$27*UAT$87/$D$7)-SUM($F$14:$F$26,$F$28:$F$33,$F$35:$F$36,$F$41))</f>
        <v>-533.82179022363027</v>
      </c>
      <c r="UAU88" s="294">
        <f>(UAU$87*$B101+SUM($F$8:$F$10)-((UAU$87*$B101+SUM($F$8:$F$10))/$F$11*$F$40)-($F$27*UAU$87/$D$7)-SUM($F$14:$F$26,$F$28:$F$33,$F$35:$F$36,$F$41))</f>
        <v>-533.82179022363027</v>
      </c>
      <c r="UAV88" s="294">
        <f>(UAV$87*$B101+SUM($F$8:$F$10)-((UAV$87*$B101+SUM($F$8:$F$10))/$F$11*$F$40)-($F$27*UAV$87/$D$7)-SUM($F$14:$F$26,$F$28:$F$33,$F$35:$F$36,$F$41))</f>
        <v>-533.82179022363027</v>
      </c>
      <c r="UAW88" s="294">
        <f>(UAW$87*$B101+SUM($F$8:$F$10)-((UAW$87*$B101+SUM($F$8:$F$10))/$F$11*$F$40)-($F$27*UAW$87/$D$7)-SUM($F$14:$F$26,$F$28:$F$33,$F$35:$F$36,$F$41))</f>
        <v>-533.82179022363027</v>
      </c>
      <c r="UAX88" s="294">
        <f>(UAX$87*$B101+SUM($F$8:$F$10)-((UAX$87*$B101+SUM($F$8:$F$10))/$F$11*$F$40)-($F$27*UAX$87/$D$7)-SUM($F$14:$F$26,$F$28:$F$33,$F$35:$F$36,$F$41))</f>
        <v>-533.82179022363027</v>
      </c>
      <c r="UAY88" s="294">
        <f>(UAY$87*$B101+SUM($F$8:$F$10)-((UAY$87*$B101+SUM($F$8:$F$10))/$F$11*$F$40)-($F$27*UAY$87/$D$7)-SUM($F$14:$F$26,$F$28:$F$33,$F$35:$F$36,$F$41))</f>
        <v>-533.82179022363027</v>
      </c>
      <c r="UAZ88" s="294">
        <f>(UAZ$87*$B101+SUM($F$8:$F$10)-((UAZ$87*$B101+SUM($F$8:$F$10))/$F$11*$F$40)-($F$27*UAZ$87/$D$7)-SUM($F$14:$F$26,$F$28:$F$33,$F$35:$F$36,$F$41))</f>
        <v>-533.82179022363027</v>
      </c>
      <c r="UBA88" s="294">
        <f>(UBA$87*$B101+SUM($F$8:$F$10)-((UBA$87*$B101+SUM($F$8:$F$10))/$F$11*$F$40)-($F$27*UBA$87/$D$7)-SUM($F$14:$F$26,$F$28:$F$33,$F$35:$F$36,$F$41))</f>
        <v>-533.82179022363027</v>
      </c>
      <c r="UBB88" s="294">
        <f>(UBB$87*$B101+SUM($F$8:$F$10)-((UBB$87*$B101+SUM($F$8:$F$10))/$F$11*$F$40)-($F$27*UBB$87/$D$7)-SUM($F$14:$F$26,$F$28:$F$33,$F$35:$F$36,$F$41))</f>
        <v>-533.82179022363027</v>
      </c>
      <c r="UBC88" s="294">
        <f>(UBC$87*$B101+SUM($F$8:$F$10)-((UBC$87*$B101+SUM($F$8:$F$10))/$F$11*$F$40)-($F$27*UBC$87/$D$7)-SUM($F$14:$F$26,$F$28:$F$33,$F$35:$F$36,$F$41))</f>
        <v>-533.82179022363027</v>
      </c>
      <c r="UBD88" s="294">
        <f>(UBD$87*$B101+SUM($F$8:$F$10)-((UBD$87*$B101+SUM($F$8:$F$10))/$F$11*$F$40)-($F$27*UBD$87/$D$7)-SUM($F$14:$F$26,$F$28:$F$33,$F$35:$F$36,$F$41))</f>
        <v>-533.82179022363027</v>
      </c>
      <c r="UBE88" s="294">
        <f>(UBE$87*$B101+SUM($F$8:$F$10)-((UBE$87*$B101+SUM($F$8:$F$10))/$F$11*$F$40)-($F$27*UBE$87/$D$7)-SUM($F$14:$F$26,$F$28:$F$33,$F$35:$F$36,$F$41))</f>
        <v>-533.82179022363027</v>
      </c>
      <c r="UBF88" s="294">
        <f>(UBF$87*$B101+SUM($F$8:$F$10)-((UBF$87*$B101+SUM($F$8:$F$10))/$F$11*$F$40)-($F$27*UBF$87/$D$7)-SUM($F$14:$F$26,$F$28:$F$33,$F$35:$F$36,$F$41))</f>
        <v>-533.82179022363027</v>
      </c>
      <c r="UBG88" s="294">
        <f>(UBG$87*$B101+SUM($F$8:$F$10)-((UBG$87*$B101+SUM($F$8:$F$10))/$F$11*$F$40)-($F$27*UBG$87/$D$7)-SUM($F$14:$F$26,$F$28:$F$33,$F$35:$F$36,$F$41))</f>
        <v>-533.82179022363027</v>
      </c>
      <c r="UBH88" s="294">
        <f>(UBH$87*$B101+SUM($F$8:$F$10)-((UBH$87*$B101+SUM($F$8:$F$10))/$F$11*$F$40)-($F$27*UBH$87/$D$7)-SUM($F$14:$F$26,$F$28:$F$33,$F$35:$F$36,$F$41))</f>
        <v>-533.82179022363027</v>
      </c>
      <c r="UBI88" s="294">
        <f>(UBI$87*$B101+SUM($F$8:$F$10)-((UBI$87*$B101+SUM($F$8:$F$10))/$F$11*$F$40)-($F$27*UBI$87/$D$7)-SUM($F$14:$F$26,$F$28:$F$33,$F$35:$F$36,$F$41))</f>
        <v>-533.82179022363027</v>
      </c>
      <c r="UBJ88" s="294">
        <f>(UBJ$87*$B101+SUM($F$8:$F$10)-((UBJ$87*$B101+SUM($F$8:$F$10))/$F$11*$F$40)-($F$27*UBJ$87/$D$7)-SUM($F$14:$F$26,$F$28:$F$33,$F$35:$F$36,$F$41))</f>
        <v>-533.82179022363027</v>
      </c>
      <c r="UBK88" s="294">
        <f>(UBK$87*$B101+SUM($F$8:$F$10)-((UBK$87*$B101+SUM($F$8:$F$10))/$F$11*$F$40)-($F$27*UBK$87/$D$7)-SUM($F$14:$F$26,$F$28:$F$33,$F$35:$F$36,$F$41))</f>
        <v>-533.82179022363027</v>
      </c>
      <c r="UBL88" s="294">
        <f>(UBL$87*$B101+SUM($F$8:$F$10)-((UBL$87*$B101+SUM($F$8:$F$10))/$F$11*$F$40)-($F$27*UBL$87/$D$7)-SUM($F$14:$F$26,$F$28:$F$33,$F$35:$F$36,$F$41))</f>
        <v>-533.82179022363027</v>
      </c>
      <c r="UBM88" s="294">
        <f>(UBM$87*$B101+SUM($F$8:$F$10)-((UBM$87*$B101+SUM($F$8:$F$10))/$F$11*$F$40)-($F$27*UBM$87/$D$7)-SUM($F$14:$F$26,$F$28:$F$33,$F$35:$F$36,$F$41))</f>
        <v>-533.82179022363027</v>
      </c>
      <c r="UBN88" s="294">
        <f>(UBN$87*$B101+SUM($F$8:$F$10)-((UBN$87*$B101+SUM($F$8:$F$10))/$F$11*$F$40)-($F$27*UBN$87/$D$7)-SUM($F$14:$F$26,$F$28:$F$33,$F$35:$F$36,$F$41))</f>
        <v>-533.82179022363027</v>
      </c>
      <c r="UBO88" s="294">
        <f>(UBO$87*$B101+SUM($F$8:$F$10)-((UBO$87*$B101+SUM($F$8:$F$10))/$F$11*$F$40)-($F$27*UBO$87/$D$7)-SUM($F$14:$F$26,$F$28:$F$33,$F$35:$F$36,$F$41))</f>
        <v>-533.82179022363027</v>
      </c>
      <c r="UBP88" s="294">
        <f>(UBP$87*$B101+SUM($F$8:$F$10)-((UBP$87*$B101+SUM($F$8:$F$10))/$F$11*$F$40)-($F$27*UBP$87/$D$7)-SUM($F$14:$F$26,$F$28:$F$33,$F$35:$F$36,$F$41))</f>
        <v>-533.82179022363027</v>
      </c>
      <c r="UBQ88" s="294">
        <f>(UBQ$87*$B101+SUM($F$8:$F$10)-((UBQ$87*$B101+SUM($F$8:$F$10))/$F$11*$F$40)-($F$27*UBQ$87/$D$7)-SUM($F$14:$F$26,$F$28:$F$33,$F$35:$F$36,$F$41))</f>
        <v>-533.82179022363027</v>
      </c>
      <c r="UBR88" s="294">
        <f>(UBR$87*$B101+SUM($F$8:$F$10)-((UBR$87*$B101+SUM($F$8:$F$10))/$F$11*$F$40)-($F$27*UBR$87/$D$7)-SUM($F$14:$F$26,$F$28:$F$33,$F$35:$F$36,$F$41))</f>
        <v>-533.82179022363027</v>
      </c>
      <c r="UBS88" s="294">
        <f>(UBS$87*$B101+SUM($F$8:$F$10)-((UBS$87*$B101+SUM($F$8:$F$10))/$F$11*$F$40)-($F$27*UBS$87/$D$7)-SUM($F$14:$F$26,$F$28:$F$33,$F$35:$F$36,$F$41))</f>
        <v>-533.82179022363027</v>
      </c>
      <c r="UBT88" s="294">
        <f>(UBT$87*$B101+SUM($F$8:$F$10)-((UBT$87*$B101+SUM($F$8:$F$10))/$F$11*$F$40)-($F$27*UBT$87/$D$7)-SUM($F$14:$F$26,$F$28:$F$33,$F$35:$F$36,$F$41))</f>
        <v>-533.82179022363027</v>
      </c>
      <c r="UBU88" s="294">
        <f>(UBU$87*$B101+SUM($F$8:$F$10)-((UBU$87*$B101+SUM($F$8:$F$10))/$F$11*$F$40)-($F$27*UBU$87/$D$7)-SUM($F$14:$F$26,$F$28:$F$33,$F$35:$F$36,$F$41))</f>
        <v>-533.82179022363027</v>
      </c>
      <c r="UBV88" s="294">
        <f>(UBV$87*$B101+SUM($F$8:$F$10)-((UBV$87*$B101+SUM($F$8:$F$10))/$F$11*$F$40)-($F$27*UBV$87/$D$7)-SUM($F$14:$F$26,$F$28:$F$33,$F$35:$F$36,$F$41))</f>
        <v>-533.82179022363027</v>
      </c>
      <c r="UBW88" s="294">
        <f>(UBW$87*$B101+SUM($F$8:$F$10)-((UBW$87*$B101+SUM($F$8:$F$10))/$F$11*$F$40)-($F$27*UBW$87/$D$7)-SUM($F$14:$F$26,$F$28:$F$33,$F$35:$F$36,$F$41))</f>
        <v>-533.82179022363027</v>
      </c>
      <c r="UBX88" s="294">
        <f>(UBX$87*$B101+SUM($F$8:$F$10)-((UBX$87*$B101+SUM($F$8:$F$10))/$F$11*$F$40)-($F$27*UBX$87/$D$7)-SUM($F$14:$F$26,$F$28:$F$33,$F$35:$F$36,$F$41))</f>
        <v>-533.82179022363027</v>
      </c>
      <c r="UBY88" s="294">
        <f>(UBY$87*$B101+SUM($F$8:$F$10)-((UBY$87*$B101+SUM($F$8:$F$10))/$F$11*$F$40)-($F$27*UBY$87/$D$7)-SUM($F$14:$F$26,$F$28:$F$33,$F$35:$F$36,$F$41))</f>
        <v>-533.82179022363027</v>
      </c>
      <c r="UBZ88" s="294">
        <f>(UBZ$87*$B101+SUM($F$8:$F$10)-((UBZ$87*$B101+SUM($F$8:$F$10))/$F$11*$F$40)-($F$27*UBZ$87/$D$7)-SUM($F$14:$F$26,$F$28:$F$33,$F$35:$F$36,$F$41))</f>
        <v>-533.82179022363027</v>
      </c>
      <c r="UCA88" s="294">
        <f>(UCA$87*$B101+SUM($F$8:$F$10)-((UCA$87*$B101+SUM($F$8:$F$10))/$F$11*$F$40)-($F$27*UCA$87/$D$7)-SUM($F$14:$F$26,$F$28:$F$33,$F$35:$F$36,$F$41))</f>
        <v>-533.82179022363027</v>
      </c>
      <c r="UCB88" s="294">
        <f>(UCB$87*$B101+SUM($F$8:$F$10)-((UCB$87*$B101+SUM($F$8:$F$10))/$F$11*$F$40)-($F$27*UCB$87/$D$7)-SUM($F$14:$F$26,$F$28:$F$33,$F$35:$F$36,$F$41))</f>
        <v>-533.82179022363027</v>
      </c>
      <c r="UCC88" s="294">
        <f>(UCC$87*$B101+SUM($F$8:$F$10)-((UCC$87*$B101+SUM($F$8:$F$10))/$F$11*$F$40)-($F$27*UCC$87/$D$7)-SUM($F$14:$F$26,$F$28:$F$33,$F$35:$F$36,$F$41))</f>
        <v>-533.82179022363027</v>
      </c>
      <c r="UCD88" s="294">
        <f>(UCD$87*$B101+SUM($F$8:$F$10)-((UCD$87*$B101+SUM($F$8:$F$10))/$F$11*$F$40)-($F$27*UCD$87/$D$7)-SUM($F$14:$F$26,$F$28:$F$33,$F$35:$F$36,$F$41))</f>
        <v>-533.82179022363027</v>
      </c>
      <c r="UCE88" s="294">
        <f>(UCE$87*$B101+SUM($F$8:$F$10)-((UCE$87*$B101+SUM($F$8:$F$10))/$F$11*$F$40)-($F$27*UCE$87/$D$7)-SUM($F$14:$F$26,$F$28:$F$33,$F$35:$F$36,$F$41))</f>
        <v>-533.82179022363027</v>
      </c>
      <c r="UCF88" s="294">
        <f>(UCF$87*$B101+SUM($F$8:$F$10)-((UCF$87*$B101+SUM($F$8:$F$10))/$F$11*$F$40)-($F$27*UCF$87/$D$7)-SUM($F$14:$F$26,$F$28:$F$33,$F$35:$F$36,$F$41))</f>
        <v>-533.82179022363027</v>
      </c>
      <c r="UCG88" s="294">
        <f>(UCG$87*$B101+SUM($F$8:$F$10)-((UCG$87*$B101+SUM($F$8:$F$10))/$F$11*$F$40)-($F$27*UCG$87/$D$7)-SUM($F$14:$F$26,$F$28:$F$33,$F$35:$F$36,$F$41))</f>
        <v>-533.82179022363027</v>
      </c>
      <c r="UCH88" s="294">
        <f>(UCH$87*$B101+SUM($F$8:$F$10)-((UCH$87*$B101+SUM($F$8:$F$10))/$F$11*$F$40)-($F$27*UCH$87/$D$7)-SUM($F$14:$F$26,$F$28:$F$33,$F$35:$F$36,$F$41))</f>
        <v>-533.82179022363027</v>
      </c>
      <c r="UCI88" s="294">
        <f>(UCI$87*$B101+SUM($F$8:$F$10)-((UCI$87*$B101+SUM($F$8:$F$10))/$F$11*$F$40)-($F$27*UCI$87/$D$7)-SUM($F$14:$F$26,$F$28:$F$33,$F$35:$F$36,$F$41))</f>
        <v>-533.82179022363027</v>
      </c>
      <c r="UCJ88" s="294">
        <f>(UCJ$87*$B101+SUM($F$8:$F$10)-((UCJ$87*$B101+SUM($F$8:$F$10))/$F$11*$F$40)-($F$27*UCJ$87/$D$7)-SUM($F$14:$F$26,$F$28:$F$33,$F$35:$F$36,$F$41))</f>
        <v>-533.82179022363027</v>
      </c>
      <c r="UCK88" s="294">
        <f>(UCK$87*$B101+SUM($F$8:$F$10)-((UCK$87*$B101+SUM($F$8:$F$10))/$F$11*$F$40)-($F$27*UCK$87/$D$7)-SUM($F$14:$F$26,$F$28:$F$33,$F$35:$F$36,$F$41))</f>
        <v>-533.82179022363027</v>
      </c>
      <c r="UCL88" s="294">
        <f>(UCL$87*$B101+SUM($F$8:$F$10)-((UCL$87*$B101+SUM($F$8:$F$10))/$F$11*$F$40)-($F$27*UCL$87/$D$7)-SUM($F$14:$F$26,$F$28:$F$33,$F$35:$F$36,$F$41))</f>
        <v>-533.82179022363027</v>
      </c>
      <c r="UCM88" s="294">
        <f>(UCM$87*$B101+SUM($F$8:$F$10)-((UCM$87*$B101+SUM($F$8:$F$10))/$F$11*$F$40)-($F$27*UCM$87/$D$7)-SUM($F$14:$F$26,$F$28:$F$33,$F$35:$F$36,$F$41))</f>
        <v>-533.82179022363027</v>
      </c>
      <c r="UCN88" s="294">
        <f>(UCN$87*$B101+SUM($F$8:$F$10)-((UCN$87*$B101+SUM($F$8:$F$10))/$F$11*$F$40)-($F$27*UCN$87/$D$7)-SUM($F$14:$F$26,$F$28:$F$33,$F$35:$F$36,$F$41))</f>
        <v>-533.82179022363027</v>
      </c>
      <c r="UCO88" s="294">
        <f>(UCO$87*$B101+SUM($F$8:$F$10)-((UCO$87*$B101+SUM($F$8:$F$10))/$F$11*$F$40)-($F$27*UCO$87/$D$7)-SUM($F$14:$F$26,$F$28:$F$33,$F$35:$F$36,$F$41))</f>
        <v>-533.82179022363027</v>
      </c>
      <c r="UCP88" s="294">
        <f>(UCP$87*$B101+SUM($F$8:$F$10)-((UCP$87*$B101+SUM($F$8:$F$10))/$F$11*$F$40)-($F$27*UCP$87/$D$7)-SUM($F$14:$F$26,$F$28:$F$33,$F$35:$F$36,$F$41))</f>
        <v>-533.82179022363027</v>
      </c>
      <c r="UCQ88" s="294">
        <f>(UCQ$87*$B101+SUM($F$8:$F$10)-((UCQ$87*$B101+SUM($F$8:$F$10))/$F$11*$F$40)-($F$27*UCQ$87/$D$7)-SUM($F$14:$F$26,$F$28:$F$33,$F$35:$F$36,$F$41))</f>
        <v>-533.82179022363027</v>
      </c>
      <c r="UCR88" s="294">
        <f>(UCR$87*$B101+SUM($F$8:$F$10)-((UCR$87*$B101+SUM($F$8:$F$10))/$F$11*$F$40)-($F$27*UCR$87/$D$7)-SUM($F$14:$F$26,$F$28:$F$33,$F$35:$F$36,$F$41))</f>
        <v>-533.82179022363027</v>
      </c>
      <c r="UCS88" s="294">
        <f>(UCS$87*$B101+SUM($F$8:$F$10)-((UCS$87*$B101+SUM($F$8:$F$10))/$F$11*$F$40)-($F$27*UCS$87/$D$7)-SUM($F$14:$F$26,$F$28:$F$33,$F$35:$F$36,$F$41))</f>
        <v>-533.82179022363027</v>
      </c>
      <c r="UCT88" s="294">
        <f>(UCT$87*$B101+SUM($F$8:$F$10)-((UCT$87*$B101+SUM($F$8:$F$10))/$F$11*$F$40)-($F$27*UCT$87/$D$7)-SUM($F$14:$F$26,$F$28:$F$33,$F$35:$F$36,$F$41))</f>
        <v>-533.82179022363027</v>
      </c>
      <c r="UCU88" s="294">
        <f>(UCU$87*$B101+SUM($F$8:$F$10)-((UCU$87*$B101+SUM($F$8:$F$10))/$F$11*$F$40)-($F$27*UCU$87/$D$7)-SUM($F$14:$F$26,$F$28:$F$33,$F$35:$F$36,$F$41))</f>
        <v>-533.82179022363027</v>
      </c>
      <c r="UCV88" s="294">
        <f>(UCV$87*$B101+SUM($F$8:$F$10)-((UCV$87*$B101+SUM($F$8:$F$10))/$F$11*$F$40)-($F$27*UCV$87/$D$7)-SUM($F$14:$F$26,$F$28:$F$33,$F$35:$F$36,$F$41))</f>
        <v>-533.82179022363027</v>
      </c>
      <c r="UCW88" s="294">
        <f>(UCW$87*$B101+SUM($F$8:$F$10)-((UCW$87*$B101+SUM($F$8:$F$10))/$F$11*$F$40)-($F$27*UCW$87/$D$7)-SUM($F$14:$F$26,$F$28:$F$33,$F$35:$F$36,$F$41))</f>
        <v>-533.82179022363027</v>
      </c>
      <c r="UCX88" s="294">
        <f>(UCX$87*$B101+SUM($F$8:$F$10)-((UCX$87*$B101+SUM($F$8:$F$10))/$F$11*$F$40)-($F$27*UCX$87/$D$7)-SUM($F$14:$F$26,$F$28:$F$33,$F$35:$F$36,$F$41))</f>
        <v>-533.82179022363027</v>
      </c>
      <c r="UCY88" s="294">
        <f>(UCY$87*$B101+SUM($F$8:$F$10)-((UCY$87*$B101+SUM($F$8:$F$10))/$F$11*$F$40)-($F$27*UCY$87/$D$7)-SUM($F$14:$F$26,$F$28:$F$33,$F$35:$F$36,$F$41))</f>
        <v>-533.82179022363027</v>
      </c>
      <c r="UCZ88" s="294">
        <f>(UCZ$87*$B101+SUM($F$8:$F$10)-((UCZ$87*$B101+SUM($F$8:$F$10))/$F$11*$F$40)-($F$27*UCZ$87/$D$7)-SUM($F$14:$F$26,$F$28:$F$33,$F$35:$F$36,$F$41))</f>
        <v>-533.82179022363027</v>
      </c>
      <c r="UDA88" s="294">
        <f>(UDA$87*$B101+SUM($F$8:$F$10)-((UDA$87*$B101+SUM($F$8:$F$10))/$F$11*$F$40)-($F$27*UDA$87/$D$7)-SUM($F$14:$F$26,$F$28:$F$33,$F$35:$F$36,$F$41))</f>
        <v>-533.82179022363027</v>
      </c>
      <c r="UDB88" s="294">
        <f>(UDB$87*$B101+SUM($F$8:$F$10)-((UDB$87*$B101+SUM($F$8:$F$10))/$F$11*$F$40)-($F$27*UDB$87/$D$7)-SUM($F$14:$F$26,$F$28:$F$33,$F$35:$F$36,$F$41))</f>
        <v>-533.82179022363027</v>
      </c>
      <c r="UDC88" s="294">
        <f>(UDC$87*$B101+SUM($F$8:$F$10)-((UDC$87*$B101+SUM($F$8:$F$10))/$F$11*$F$40)-($F$27*UDC$87/$D$7)-SUM($F$14:$F$26,$F$28:$F$33,$F$35:$F$36,$F$41))</f>
        <v>-533.82179022363027</v>
      </c>
      <c r="UDD88" s="294">
        <f>(UDD$87*$B101+SUM($F$8:$F$10)-((UDD$87*$B101+SUM($F$8:$F$10))/$F$11*$F$40)-($F$27*UDD$87/$D$7)-SUM($F$14:$F$26,$F$28:$F$33,$F$35:$F$36,$F$41))</f>
        <v>-533.82179022363027</v>
      </c>
      <c r="UDE88" s="294">
        <f>(UDE$87*$B101+SUM($F$8:$F$10)-((UDE$87*$B101+SUM($F$8:$F$10))/$F$11*$F$40)-($F$27*UDE$87/$D$7)-SUM($F$14:$F$26,$F$28:$F$33,$F$35:$F$36,$F$41))</f>
        <v>-533.82179022363027</v>
      </c>
      <c r="UDF88" s="294">
        <f>(UDF$87*$B101+SUM($F$8:$F$10)-((UDF$87*$B101+SUM($F$8:$F$10))/$F$11*$F$40)-($F$27*UDF$87/$D$7)-SUM($F$14:$F$26,$F$28:$F$33,$F$35:$F$36,$F$41))</f>
        <v>-533.82179022363027</v>
      </c>
      <c r="UDG88" s="294">
        <f>(UDG$87*$B101+SUM($F$8:$F$10)-((UDG$87*$B101+SUM($F$8:$F$10))/$F$11*$F$40)-($F$27*UDG$87/$D$7)-SUM($F$14:$F$26,$F$28:$F$33,$F$35:$F$36,$F$41))</f>
        <v>-533.82179022363027</v>
      </c>
      <c r="UDH88" s="294">
        <f>(UDH$87*$B101+SUM($F$8:$F$10)-((UDH$87*$B101+SUM($F$8:$F$10))/$F$11*$F$40)-($F$27*UDH$87/$D$7)-SUM($F$14:$F$26,$F$28:$F$33,$F$35:$F$36,$F$41))</f>
        <v>-533.82179022363027</v>
      </c>
      <c r="UDI88" s="294">
        <f>(UDI$87*$B101+SUM($F$8:$F$10)-((UDI$87*$B101+SUM($F$8:$F$10))/$F$11*$F$40)-($F$27*UDI$87/$D$7)-SUM($F$14:$F$26,$F$28:$F$33,$F$35:$F$36,$F$41))</f>
        <v>-533.82179022363027</v>
      </c>
      <c r="UDJ88" s="294">
        <f>(UDJ$87*$B101+SUM($F$8:$F$10)-((UDJ$87*$B101+SUM($F$8:$F$10))/$F$11*$F$40)-($F$27*UDJ$87/$D$7)-SUM($F$14:$F$26,$F$28:$F$33,$F$35:$F$36,$F$41))</f>
        <v>-533.82179022363027</v>
      </c>
      <c r="UDK88" s="294">
        <f>(UDK$87*$B101+SUM($F$8:$F$10)-((UDK$87*$B101+SUM($F$8:$F$10))/$F$11*$F$40)-($F$27*UDK$87/$D$7)-SUM($F$14:$F$26,$F$28:$F$33,$F$35:$F$36,$F$41))</f>
        <v>-533.82179022363027</v>
      </c>
      <c r="UDL88" s="294">
        <f>(UDL$87*$B101+SUM($F$8:$F$10)-((UDL$87*$B101+SUM($F$8:$F$10))/$F$11*$F$40)-($F$27*UDL$87/$D$7)-SUM($F$14:$F$26,$F$28:$F$33,$F$35:$F$36,$F$41))</f>
        <v>-533.82179022363027</v>
      </c>
      <c r="UDM88" s="294">
        <f>(UDM$87*$B101+SUM($F$8:$F$10)-((UDM$87*$B101+SUM($F$8:$F$10))/$F$11*$F$40)-($F$27*UDM$87/$D$7)-SUM($F$14:$F$26,$F$28:$F$33,$F$35:$F$36,$F$41))</f>
        <v>-533.82179022363027</v>
      </c>
      <c r="UDN88" s="294">
        <f>(UDN$87*$B101+SUM($F$8:$F$10)-((UDN$87*$B101+SUM($F$8:$F$10))/$F$11*$F$40)-($F$27*UDN$87/$D$7)-SUM($F$14:$F$26,$F$28:$F$33,$F$35:$F$36,$F$41))</f>
        <v>-533.82179022363027</v>
      </c>
      <c r="UDO88" s="294">
        <f>(UDO$87*$B101+SUM($F$8:$F$10)-((UDO$87*$B101+SUM($F$8:$F$10))/$F$11*$F$40)-($F$27*UDO$87/$D$7)-SUM($F$14:$F$26,$F$28:$F$33,$F$35:$F$36,$F$41))</f>
        <v>-533.82179022363027</v>
      </c>
      <c r="UDP88" s="294">
        <f>(UDP$87*$B101+SUM($F$8:$F$10)-((UDP$87*$B101+SUM($F$8:$F$10))/$F$11*$F$40)-($F$27*UDP$87/$D$7)-SUM($F$14:$F$26,$F$28:$F$33,$F$35:$F$36,$F$41))</f>
        <v>-533.82179022363027</v>
      </c>
      <c r="UDQ88" s="294">
        <f>(UDQ$87*$B101+SUM($F$8:$F$10)-((UDQ$87*$B101+SUM($F$8:$F$10))/$F$11*$F$40)-($F$27*UDQ$87/$D$7)-SUM($F$14:$F$26,$F$28:$F$33,$F$35:$F$36,$F$41))</f>
        <v>-533.82179022363027</v>
      </c>
      <c r="UDR88" s="294">
        <f>(UDR$87*$B101+SUM($F$8:$F$10)-((UDR$87*$B101+SUM($F$8:$F$10))/$F$11*$F$40)-($F$27*UDR$87/$D$7)-SUM($F$14:$F$26,$F$28:$F$33,$F$35:$F$36,$F$41))</f>
        <v>-533.82179022363027</v>
      </c>
      <c r="UDS88" s="294">
        <f>(UDS$87*$B101+SUM($F$8:$F$10)-((UDS$87*$B101+SUM($F$8:$F$10))/$F$11*$F$40)-($F$27*UDS$87/$D$7)-SUM($F$14:$F$26,$F$28:$F$33,$F$35:$F$36,$F$41))</f>
        <v>-533.82179022363027</v>
      </c>
      <c r="UDT88" s="294">
        <f>(UDT$87*$B101+SUM($F$8:$F$10)-((UDT$87*$B101+SUM($F$8:$F$10))/$F$11*$F$40)-($F$27*UDT$87/$D$7)-SUM($F$14:$F$26,$F$28:$F$33,$F$35:$F$36,$F$41))</f>
        <v>-533.82179022363027</v>
      </c>
      <c r="UDU88" s="294">
        <f>(UDU$87*$B101+SUM($F$8:$F$10)-((UDU$87*$B101+SUM($F$8:$F$10))/$F$11*$F$40)-($F$27*UDU$87/$D$7)-SUM($F$14:$F$26,$F$28:$F$33,$F$35:$F$36,$F$41))</f>
        <v>-533.82179022363027</v>
      </c>
      <c r="UDV88" s="294">
        <f>(UDV$87*$B101+SUM($F$8:$F$10)-((UDV$87*$B101+SUM($F$8:$F$10))/$F$11*$F$40)-($F$27*UDV$87/$D$7)-SUM($F$14:$F$26,$F$28:$F$33,$F$35:$F$36,$F$41))</f>
        <v>-533.82179022363027</v>
      </c>
      <c r="UDW88" s="294">
        <f>(UDW$87*$B101+SUM($F$8:$F$10)-((UDW$87*$B101+SUM($F$8:$F$10))/$F$11*$F$40)-($F$27*UDW$87/$D$7)-SUM($F$14:$F$26,$F$28:$F$33,$F$35:$F$36,$F$41))</f>
        <v>-533.82179022363027</v>
      </c>
      <c r="UDX88" s="294">
        <f>(UDX$87*$B101+SUM($F$8:$F$10)-((UDX$87*$B101+SUM($F$8:$F$10))/$F$11*$F$40)-($F$27*UDX$87/$D$7)-SUM($F$14:$F$26,$F$28:$F$33,$F$35:$F$36,$F$41))</f>
        <v>-533.82179022363027</v>
      </c>
      <c r="UDY88" s="294">
        <f>(UDY$87*$B101+SUM($F$8:$F$10)-((UDY$87*$B101+SUM($F$8:$F$10))/$F$11*$F$40)-($F$27*UDY$87/$D$7)-SUM($F$14:$F$26,$F$28:$F$33,$F$35:$F$36,$F$41))</f>
        <v>-533.82179022363027</v>
      </c>
      <c r="UDZ88" s="294">
        <f>(UDZ$87*$B101+SUM($F$8:$F$10)-((UDZ$87*$B101+SUM($F$8:$F$10))/$F$11*$F$40)-($F$27*UDZ$87/$D$7)-SUM($F$14:$F$26,$F$28:$F$33,$F$35:$F$36,$F$41))</f>
        <v>-533.82179022363027</v>
      </c>
      <c r="UEA88" s="294">
        <f>(UEA$87*$B101+SUM($F$8:$F$10)-((UEA$87*$B101+SUM($F$8:$F$10))/$F$11*$F$40)-($F$27*UEA$87/$D$7)-SUM($F$14:$F$26,$F$28:$F$33,$F$35:$F$36,$F$41))</f>
        <v>-533.82179022363027</v>
      </c>
      <c r="UEB88" s="294">
        <f>(UEB$87*$B101+SUM($F$8:$F$10)-((UEB$87*$B101+SUM($F$8:$F$10))/$F$11*$F$40)-($F$27*UEB$87/$D$7)-SUM($F$14:$F$26,$F$28:$F$33,$F$35:$F$36,$F$41))</f>
        <v>-533.82179022363027</v>
      </c>
      <c r="UEC88" s="294">
        <f>(UEC$87*$B101+SUM($F$8:$F$10)-((UEC$87*$B101+SUM($F$8:$F$10))/$F$11*$F$40)-($F$27*UEC$87/$D$7)-SUM($F$14:$F$26,$F$28:$F$33,$F$35:$F$36,$F$41))</f>
        <v>-533.82179022363027</v>
      </c>
      <c r="UED88" s="294">
        <f>(UED$87*$B101+SUM($F$8:$F$10)-((UED$87*$B101+SUM($F$8:$F$10))/$F$11*$F$40)-($F$27*UED$87/$D$7)-SUM($F$14:$F$26,$F$28:$F$33,$F$35:$F$36,$F$41))</f>
        <v>-533.82179022363027</v>
      </c>
      <c r="UEE88" s="294">
        <f>(UEE$87*$B101+SUM($F$8:$F$10)-((UEE$87*$B101+SUM($F$8:$F$10))/$F$11*$F$40)-($F$27*UEE$87/$D$7)-SUM($F$14:$F$26,$F$28:$F$33,$F$35:$F$36,$F$41))</f>
        <v>-533.82179022363027</v>
      </c>
      <c r="UEF88" s="294">
        <f>(UEF$87*$B101+SUM($F$8:$F$10)-((UEF$87*$B101+SUM($F$8:$F$10))/$F$11*$F$40)-($F$27*UEF$87/$D$7)-SUM($F$14:$F$26,$F$28:$F$33,$F$35:$F$36,$F$41))</f>
        <v>-533.82179022363027</v>
      </c>
      <c r="UEG88" s="294">
        <f>(UEG$87*$B101+SUM($F$8:$F$10)-((UEG$87*$B101+SUM($F$8:$F$10))/$F$11*$F$40)-($F$27*UEG$87/$D$7)-SUM($F$14:$F$26,$F$28:$F$33,$F$35:$F$36,$F$41))</f>
        <v>-533.82179022363027</v>
      </c>
      <c r="UEH88" s="294">
        <f>(UEH$87*$B101+SUM($F$8:$F$10)-((UEH$87*$B101+SUM($F$8:$F$10))/$F$11*$F$40)-($F$27*UEH$87/$D$7)-SUM($F$14:$F$26,$F$28:$F$33,$F$35:$F$36,$F$41))</f>
        <v>-533.82179022363027</v>
      </c>
      <c r="UEI88" s="294">
        <f>(UEI$87*$B101+SUM($F$8:$F$10)-((UEI$87*$B101+SUM($F$8:$F$10))/$F$11*$F$40)-($F$27*UEI$87/$D$7)-SUM($F$14:$F$26,$F$28:$F$33,$F$35:$F$36,$F$41))</f>
        <v>-533.82179022363027</v>
      </c>
      <c r="UEJ88" s="294">
        <f>(UEJ$87*$B101+SUM($F$8:$F$10)-((UEJ$87*$B101+SUM($F$8:$F$10))/$F$11*$F$40)-($F$27*UEJ$87/$D$7)-SUM($F$14:$F$26,$F$28:$F$33,$F$35:$F$36,$F$41))</f>
        <v>-533.82179022363027</v>
      </c>
      <c r="UEK88" s="294">
        <f>(UEK$87*$B101+SUM($F$8:$F$10)-((UEK$87*$B101+SUM($F$8:$F$10))/$F$11*$F$40)-($F$27*UEK$87/$D$7)-SUM($F$14:$F$26,$F$28:$F$33,$F$35:$F$36,$F$41))</f>
        <v>-533.82179022363027</v>
      </c>
      <c r="UEL88" s="294">
        <f>(UEL$87*$B101+SUM($F$8:$F$10)-((UEL$87*$B101+SUM($F$8:$F$10))/$F$11*$F$40)-($F$27*UEL$87/$D$7)-SUM($F$14:$F$26,$F$28:$F$33,$F$35:$F$36,$F$41))</f>
        <v>-533.82179022363027</v>
      </c>
      <c r="UEM88" s="294">
        <f>(UEM$87*$B101+SUM($F$8:$F$10)-((UEM$87*$B101+SUM($F$8:$F$10))/$F$11*$F$40)-($F$27*UEM$87/$D$7)-SUM($F$14:$F$26,$F$28:$F$33,$F$35:$F$36,$F$41))</f>
        <v>-533.82179022363027</v>
      </c>
      <c r="UEN88" s="294">
        <f>(UEN$87*$B101+SUM($F$8:$F$10)-((UEN$87*$B101+SUM($F$8:$F$10))/$F$11*$F$40)-($F$27*UEN$87/$D$7)-SUM($F$14:$F$26,$F$28:$F$33,$F$35:$F$36,$F$41))</f>
        <v>-533.82179022363027</v>
      </c>
      <c r="UEO88" s="294">
        <f>(UEO$87*$B101+SUM($F$8:$F$10)-((UEO$87*$B101+SUM($F$8:$F$10))/$F$11*$F$40)-($F$27*UEO$87/$D$7)-SUM($F$14:$F$26,$F$28:$F$33,$F$35:$F$36,$F$41))</f>
        <v>-533.82179022363027</v>
      </c>
      <c r="UEP88" s="294">
        <f>(UEP$87*$B101+SUM($F$8:$F$10)-((UEP$87*$B101+SUM($F$8:$F$10))/$F$11*$F$40)-($F$27*UEP$87/$D$7)-SUM($F$14:$F$26,$F$28:$F$33,$F$35:$F$36,$F$41))</f>
        <v>-533.82179022363027</v>
      </c>
      <c r="UEQ88" s="294">
        <f>(UEQ$87*$B101+SUM($F$8:$F$10)-((UEQ$87*$B101+SUM($F$8:$F$10))/$F$11*$F$40)-($F$27*UEQ$87/$D$7)-SUM($F$14:$F$26,$F$28:$F$33,$F$35:$F$36,$F$41))</f>
        <v>-533.82179022363027</v>
      </c>
      <c r="UER88" s="294">
        <f>(UER$87*$B101+SUM($F$8:$F$10)-((UER$87*$B101+SUM($F$8:$F$10))/$F$11*$F$40)-($F$27*UER$87/$D$7)-SUM($F$14:$F$26,$F$28:$F$33,$F$35:$F$36,$F$41))</f>
        <v>-533.82179022363027</v>
      </c>
      <c r="UES88" s="294">
        <f>(UES$87*$B101+SUM($F$8:$F$10)-((UES$87*$B101+SUM($F$8:$F$10))/$F$11*$F$40)-($F$27*UES$87/$D$7)-SUM($F$14:$F$26,$F$28:$F$33,$F$35:$F$36,$F$41))</f>
        <v>-533.82179022363027</v>
      </c>
      <c r="UET88" s="294">
        <f>(UET$87*$B101+SUM($F$8:$F$10)-((UET$87*$B101+SUM($F$8:$F$10))/$F$11*$F$40)-($F$27*UET$87/$D$7)-SUM($F$14:$F$26,$F$28:$F$33,$F$35:$F$36,$F$41))</f>
        <v>-533.82179022363027</v>
      </c>
      <c r="UEU88" s="294">
        <f>(UEU$87*$B101+SUM($F$8:$F$10)-((UEU$87*$B101+SUM($F$8:$F$10))/$F$11*$F$40)-($F$27*UEU$87/$D$7)-SUM($F$14:$F$26,$F$28:$F$33,$F$35:$F$36,$F$41))</f>
        <v>-533.82179022363027</v>
      </c>
      <c r="UEV88" s="294">
        <f>(UEV$87*$B101+SUM($F$8:$F$10)-((UEV$87*$B101+SUM($F$8:$F$10))/$F$11*$F$40)-($F$27*UEV$87/$D$7)-SUM($F$14:$F$26,$F$28:$F$33,$F$35:$F$36,$F$41))</f>
        <v>-533.82179022363027</v>
      </c>
      <c r="UEW88" s="294">
        <f>(UEW$87*$B101+SUM($F$8:$F$10)-((UEW$87*$B101+SUM($F$8:$F$10))/$F$11*$F$40)-($F$27*UEW$87/$D$7)-SUM($F$14:$F$26,$F$28:$F$33,$F$35:$F$36,$F$41))</f>
        <v>-533.82179022363027</v>
      </c>
      <c r="UEX88" s="294">
        <f>(UEX$87*$B101+SUM($F$8:$F$10)-((UEX$87*$B101+SUM($F$8:$F$10))/$F$11*$F$40)-($F$27*UEX$87/$D$7)-SUM($F$14:$F$26,$F$28:$F$33,$F$35:$F$36,$F$41))</f>
        <v>-533.82179022363027</v>
      </c>
      <c r="UEY88" s="294">
        <f>(UEY$87*$B101+SUM($F$8:$F$10)-((UEY$87*$B101+SUM($F$8:$F$10))/$F$11*$F$40)-($F$27*UEY$87/$D$7)-SUM($F$14:$F$26,$F$28:$F$33,$F$35:$F$36,$F$41))</f>
        <v>-533.82179022363027</v>
      </c>
      <c r="UEZ88" s="294">
        <f>(UEZ$87*$B101+SUM($F$8:$F$10)-((UEZ$87*$B101+SUM($F$8:$F$10))/$F$11*$F$40)-($F$27*UEZ$87/$D$7)-SUM($F$14:$F$26,$F$28:$F$33,$F$35:$F$36,$F$41))</f>
        <v>-533.82179022363027</v>
      </c>
      <c r="UFA88" s="294">
        <f>(UFA$87*$B101+SUM($F$8:$F$10)-((UFA$87*$B101+SUM($F$8:$F$10))/$F$11*$F$40)-($F$27*UFA$87/$D$7)-SUM($F$14:$F$26,$F$28:$F$33,$F$35:$F$36,$F$41))</f>
        <v>-533.82179022363027</v>
      </c>
      <c r="UFB88" s="294">
        <f>(UFB$87*$B101+SUM($F$8:$F$10)-((UFB$87*$B101+SUM($F$8:$F$10))/$F$11*$F$40)-($F$27*UFB$87/$D$7)-SUM($F$14:$F$26,$F$28:$F$33,$F$35:$F$36,$F$41))</f>
        <v>-533.82179022363027</v>
      </c>
      <c r="UFC88" s="294">
        <f>(UFC$87*$B101+SUM($F$8:$F$10)-((UFC$87*$B101+SUM($F$8:$F$10))/$F$11*$F$40)-($F$27*UFC$87/$D$7)-SUM($F$14:$F$26,$F$28:$F$33,$F$35:$F$36,$F$41))</f>
        <v>-533.82179022363027</v>
      </c>
      <c r="UFD88" s="294">
        <f>(UFD$87*$B101+SUM($F$8:$F$10)-((UFD$87*$B101+SUM($F$8:$F$10))/$F$11*$F$40)-($F$27*UFD$87/$D$7)-SUM($F$14:$F$26,$F$28:$F$33,$F$35:$F$36,$F$41))</f>
        <v>-533.82179022363027</v>
      </c>
      <c r="UFE88" s="294">
        <f>(UFE$87*$B101+SUM($F$8:$F$10)-((UFE$87*$B101+SUM($F$8:$F$10))/$F$11*$F$40)-($F$27*UFE$87/$D$7)-SUM($F$14:$F$26,$F$28:$F$33,$F$35:$F$36,$F$41))</f>
        <v>-533.82179022363027</v>
      </c>
      <c r="UFF88" s="294">
        <f>(UFF$87*$B101+SUM($F$8:$F$10)-((UFF$87*$B101+SUM($F$8:$F$10))/$F$11*$F$40)-($F$27*UFF$87/$D$7)-SUM($F$14:$F$26,$F$28:$F$33,$F$35:$F$36,$F$41))</f>
        <v>-533.82179022363027</v>
      </c>
      <c r="UFG88" s="294">
        <f>(UFG$87*$B101+SUM($F$8:$F$10)-((UFG$87*$B101+SUM($F$8:$F$10))/$F$11*$F$40)-($F$27*UFG$87/$D$7)-SUM($F$14:$F$26,$F$28:$F$33,$F$35:$F$36,$F$41))</f>
        <v>-533.82179022363027</v>
      </c>
      <c r="UFH88" s="294">
        <f>(UFH$87*$B101+SUM($F$8:$F$10)-((UFH$87*$B101+SUM($F$8:$F$10))/$F$11*$F$40)-($F$27*UFH$87/$D$7)-SUM($F$14:$F$26,$F$28:$F$33,$F$35:$F$36,$F$41))</f>
        <v>-533.82179022363027</v>
      </c>
      <c r="UFI88" s="294">
        <f>(UFI$87*$B101+SUM($F$8:$F$10)-((UFI$87*$B101+SUM($F$8:$F$10))/$F$11*$F$40)-($F$27*UFI$87/$D$7)-SUM($F$14:$F$26,$F$28:$F$33,$F$35:$F$36,$F$41))</f>
        <v>-533.82179022363027</v>
      </c>
      <c r="UFJ88" s="294">
        <f>(UFJ$87*$B101+SUM($F$8:$F$10)-((UFJ$87*$B101+SUM($F$8:$F$10))/$F$11*$F$40)-($F$27*UFJ$87/$D$7)-SUM($F$14:$F$26,$F$28:$F$33,$F$35:$F$36,$F$41))</f>
        <v>-533.82179022363027</v>
      </c>
      <c r="UFK88" s="294">
        <f>(UFK$87*$B101+SUM($F$8:$F$10)-((UFK$87*$B101+SUM($F$8:$F$10))/$F$11*$F$40)-($F$27*UFK$87/$D$7)-SUM($F$14:$F$26,$F$28:$F$33,$F$35:$F$36,$F$41))</f>
        <v>-533.82179022363027</v>
      </c>
      <c r="UFL88" s="294">
        <f>(UFL$87*$B101+SUM($F$8:$F$10)-((UFL$87*$B101+SUM($F$8:$F$10))/$F$11*$F$40)-($F$27*UFL$87/$D$7)-SUM($F$14:$F$26,$F$28:$F$33,$F$35:$F$36,$F$41))</f>
        <v>-533.82179022363027</v>
      </c>
      <c r="UFM88" s="294">
        <f>(UFM$87*$B101+SUM($F$8:$F$10)-((UFM$87*$B101+SUM($F$8:$F$10))/$F$11*$F$40)-($F$27*UFM$87/$D$7)-SUM($F$14:$F$26,$F$28:$F$33,$F$35:$F$36,$F$41))</f>
        <v>-533.82179022363027</v>
      </c>
      <c r="UFN88" s="294">
        <f>(UFN$87*$B101+SUM($F$8:$F$10)-((UFN$87*$B101+SUM($F$8:$F$10))/$F$11*$F$40)-($F$27*UFN$87/$D$7)-SUM($F$14:$F$26,$F$28:$F$33,$F$35:$F$36,$F$41))</f>
        <v>-533.82179022363027</v>
      </c>
      <c r="UFO88" s="294">
        <f>(UFO$87*$B101+SUM($F$8:$F$10)-((UFO$87*$B101+SUM($F$8:$F$10))/$F$11*$F$40)-($F$27*UFO$87/$D$7)-SUM($F$14:$F$26,$F$28:$F$33,$F$35:$F$36,$F$41))</f>
        <v>-533.82179022363027</v>
      </c>
      <c r="UFP88" s="294">
        <f>(UFP$87*$B101+SUM($F$8:$F$10)-((UFP$87*$B101+SUM($F$8:$F$10))/$F$11*$F$40)-($F$27*UFP$87/$D$7)-SUM($F$14:$F$26,$F$28:$F$33,$F$35:$F$36,$F$41))</f>
        <v>-533.82179022363027</v>
      </c>
      <c r="UFQ88" s="294">
        <f>(UFQ$87*$B101+SUM($F$8:$F$10)-((UFQ$87*$B101+SUM($F$8:$F$10))/$F$11*$F$40)-($F$27*UFQ$87/$D$7)-SUM($F$14:$F$26,$F$28:$F$33,$F$35:$F$36,$F$41))</f>
        <v>-533.82179022363027</v>
      </c>
      <c r="UFR88" s="294">
        <f>(UFR$87*$B101+SUM($F$8:$F$10)-((UFR$87*$B101+SUM($F$8:$F$10))/$F$11*$F$40)-($F$27*UFR$87/$D$7)-SUM($F$14:$F$26,$F$28:$F$33,$F$35:$F$36,$F$41))</f>
        <v>-533.82179022363027</v>
      </c>
      <c r="UFS88" s="294">
        <f>(UFS$87*$B101+SUM($F$8:$F$10)-((UFS$87*$B101+SUM($F$8:$F$10))/$F$11*$F$40)-($F$27*UFS$87/$D$7)-SUM($F$14:$F$26,$F$28:$F$33,$F$35:$F$36,$F$41))</f>
        <v>-533.82179022363027</v>
      </c>
      <c r="UFT88" s="294">
        <f>(UFT$87*$B101+SUM($F$8:$F$10)-((UFT$87*$B101+SUM($F$8:$F$10))/$F$11*$F$40)-($F$27*UFT$87/$D$7)-SUM($F$14:$F$26,$F$28:$F$33,$F$35:$F$36,$F$41))</f>
        <v>-533.82179022363027</v>
      </c>
      <c r="UFU88" s="294">
        <f>(UFU$87*$B101+SUM($F$8:$F$10)-((UFU$87*$B101+SUM($F$8:$F$10))/$F$11*$F$40)-($F$27*UFU$87/$D$7)-SUM($F$14:$F$26,$F$28:$F$33,$F$35:$F$36,$F$41))</f>
        <v>-533.82179022363027</v>
      </c>
      <c r="UFV88" s="294">
        <f>(UFV$87*$B101+SUM($F$8:$F$10)-((UFV$87*$B101+SUM($F$8:$F$10))/$F$11*$F$40)-($F$27*UFV$87/$D$7)-SUM($F$14:$F$26,$F$28:$F$33,$F$35:$F$36,$F$41))</f>
        <v>-533.82179022363027</v>
      </c>
      <c r="UFW88" s="294">
        <f>(UFW$87*$B101+SUM($F$8:$F$10)-((UFW$87*$B101+SUM($F$8:$F$10))/$F$11*$F$40)-($F$27*UFW$87/$D$7)-SUM($F$14:$F$26,$F$28:$F$33,$F$35:$F$36,$F$41))</f>
        <v>-533.82179022363027</v>
      </c>
      <c r="UFX88" s="294">
        <f>(UFX$87*$B101+SUM($F$8:$F$10)-((UFX$87*$B101+SUM($F$8:$F$10))/$F$11*$F$40)-($F$27*UFX$87/$D$7)-SUM($F$14:$F$26,$F$28:$F$33,$F$35:$F$36,$F$41))</f>
        <v>-533.82179022363027</v>
      </c>
      <c r="UFY88" s="294">
        <f>(UFY$87*$B101+SUM($F$8:$F$10)-((UFY$87*$B101+SUM($F$8:$F$10))/$F$11*$F$40)-($F$27*UFY$87/$D$7)-SUM($F$14:$F$26,$F$28:$F$33,$F$35:$F$36,$F$41))</f>
        <v>-533.82179022363027</v>
      </c>
      <c r="UFZ88" s="294">
        <f>(UFZ$87*$B101+SUM($F$8:$F$10)-((UFZ$87*$B101+SUM($F$8:$F$10))/$F$11*$F$40)-($F$27*UFZ$87/$D$7)-SUM($F$14:$F$26,$F$28:$F$33,$F$35:$F$36,$F$41))</f>
        <v>-533.82179022363027</v>
      </c>
      <c r="UGA88" s="294">
        <f>(UGA$87*$B101+SUM($F$8:$F$10)-((UGA$87*$B101+SUM($F$8:$F$10))/$F$11*$F$40)-($F$27*UGA$87/$D$7)-SUM($F$14:$F$26,$F$28:$F$33,$F$35:$F$36,$F$41))</f>
        <v>-533.82179022363027</v>
      </c>
      <c r="UGB88" s="294">
        <f>(UGB$87*$B101+SUM($F$8:$F$10)-((UGB$87*$B101+SUM($F$8:$F$10))/$F$11*$F$40)-($F$27*UGB$87/$D$7)-SUM($F$14:$F$26,$F$28:$F$33,$F$35:$F$36,$F$41))</f>
        <v>-533.82179022363027</v>
      </c>
      <c r="UGC88" s="294">
        <f>(UGC$87*$B101+SUM($F$8:$F$10)-((UGC$87*$B101+SUM($F$8:$F$10))/$F$11*$F$40)-($F$27*UGC$87/$D$7)-SUM($F$14:$F$26,$F$28:$F$33,$F$35:$F$36,$F$41))</f>
        <v>-533.82179022363027</v>
      </c>
      <c r="UGD88" s="294">
        <f>(UGD$87*$B101+SUM($F$8:$F$10)-((UGD$87*$B101+SUM($F$8:$F$10))/$F$11*$F$40)-($F$27*UGD$87/$D$7)-SUM($F$14:$F$26,$F$28:$F$33,$F$35:$F$36,$F$41))</f>
        <v>-533.82179022363027</v>
      </c>
      <c r="UGE88" s="294">
        <f>(UGE$87*$B101+SUM($F$8:$F$10)-((UGE$87*$B101+SUM($F$8:$F$10))/$F$11*$F$40)-($F$27*UGE$87/$D$7)-SUM($F$14:$F$26,$F$28:$F$33,$F$35:$F$36,$F$41))</f>
        <v>-533.82179022363027</v>
      </c>
      <c r="UGF88" s="294">
        <f>(UGF$87*$B101+SUM($F$8:$F$10)-((UGF$87*$B101+SUM($F$8:$F$10))/$F$11*$F$40)-($F$27*UGF$87/$D$7)-SUM($F$14:$F$26,$F$28:$F$33,$F$35:$F$36,$F$41))</f>
        <v>-533.82179022363027</v>
      </c>
      <c r="UGG88" s="294">
        <f>(UGG$87*$B101+SUM($F$8:$F$10)-((UGG$87*$B101+SUM($F$8:$F$10))/$F$11*$F$40)-($F$27*UGG$87/$D$7)-SUM($F$14:$F$26,$F$28:$F$33,$F$35:$F$36,$F$41))</f>
        <v>-533.82179022363027</v>
      </c>
      <c r="UGH88" s="294">
        <f>(UGH$87*$B101+SUM($F$8:$F$10)-((UGH$87*$B101+SUM($F$8:$F$10))/$F$11*$F$40)-($F$27*UGH$87/$D$7)-SUM($F$14:$F$26,$F$28:$F$33,$F$35:$F$36,$F$41))</f>
        <v>-533.82179022363027</v>
      </c>
      <c r="UGI88" s="294">
        <f>(UGI$87*$B101+SUM($F$8:$F$10)-((UGI$87*$B101+SUM($F$8:$F$10))/$F$11*$F$40)-($F$27*UGI$87/$D$7)-SUM($F$14:$F$26,$F$28:$F$33,$F$35:$F$36,$F$41))</f>
        <v>-533.82179022363027</v>
      </c>
      <c r="UGJ88" s="294">
        <f>(UGJ$87*$B101+SUM($F$8:$F$10)-((UGJ$87*$B101+SUM($F$8:$F$10))/$F$11*$F$40)-($F$27*UGJ$87/$D$7)-SUM($F$14:$F$26,$F$28:$F$33,$F$35:$F$36,$F$41))</f>
        <v>-533.82179022363027</v>
      </c>
      <c r="UGK88" s="294">
        <f>(UGK$87*$B101+SUM($F$8:$F$10)-((UGK$87*$B101+SUM($F$8:$F$10))/$F$11*$F$40)-($F$27*UGK$87/$D$7)-SUM($F$14:$F$26,$F$28:$F$33,$F$35:$F$36,$F$41))</f>
        <v>-533.82179022363027</v>
      </c>
      <c r="UGL88" s="294">
        <f>(UGL$87*$B101+SUM($F$8:$F$10)-((UGL$87*$B101+SUM($F$8:$F$10))/$F$11*$F$40)-($F$27*UGL$87/$D$7)-SUM($F$14:$F$26,$F$28:$F$33,$F$35:$F$36,$F$41))</f>
        <v>-533.82179022363027</v>
      </c>
      <c r="UGM88" s="294">
        <f>(UGM$87*$B101+SUM($F$8:$F$10)-((UGM$87*$B101+SUM($F$8:$F$10))/$F$11*$F$40)-($F$27*UGM$87/$D$7)-SUM($F$14:$F$26,$F$28:$F$33,$F$35:$F$36,$F$41))</f>
        <v>-533.82179022363027</v>
      </c>
      <c r="UGN88" s="294">
        <f>(UGN$87*$B101+SUM($F$8:$F$10)-((UGN$87*$B101+SUM($F$8:$F$10))/$F$11*$F$40)-($F$27*UGN$87/$D$7)-SUM($F$14:$F$26,$F$28:$F$33,$F$35:$F$36,$F$41))</f>
        <v>-533.82179022363027</v>
      </c>
      <c r="UGO88" s="294">
        <f>(UGO$87*$B101+SUM($F$8:$F$10)-((UGO$87*$B101+SUM($F$8:$F$10))/$F$11*$F$40)-($F$27*UGO$87/$D$7)-SUM($F$14:$F$26,$F$28:$F$33,$F$35:$F$36,$F$41))</f>
        <v>-533.82179022363027</v>
      </c>
      <c r="UGP88" s="294">
        <f>(UGP$87*$B101+SUM($F$8:$F$10)-((UGP$87*$B101+SUM($F$8:$F$10))/$F$11*$F$40)-($F$27*UGP$87/$D$7)-SUM($F$14:$F$26,$F$28:$F$33,$F$35:$F$36,$F$41))</f>
        <v>-533.82179022363027</v>
      </c>
      <c r="UGQ88" s="294">
        <f>(UGQ$87*$B101+SUM($F$8:$F$10)-((UGQ$87*$B101+SUM($F$8:$F$10))/$F$11*$F$40)-($F$27*UGQ$87/$D$7)-SUM($F$14:$F$26,$F$28:$F$33,$F$35:$F$36,$F$41))</f>
        <v>-533.82179022363027</v>
      </c>
      <c r="UGR88" s="294">
        <f>(UGR$87*$B101+SUM($F$8:$F$10)-((UGR$87*$B101+SUM($F$8:$F$10))/$F$11*$F$40)-($F$27*UGR$87/$D$7)-SUM($F$14:$F$26,$F$28:$F$33,$F$35:$F$36,$F$41))</f>
        <v>-533.82179022363027</v>
      </c>
      <c r="UGS88" s="294">
        <f>(UGS$87*$B101+SUM($F$8:$F$10)-((UGS$87*$B101+SUM($F$8:$F$10))/$F$11*$F$40)-($F$27*UGS$87/$D$7)-SUM($F$14:$F$26,$F$28:$F$33,$F$35:$F$36,$F$41))</f>
        <v>-533.82179022363027</v>
      </c>
      <c r="UGT88" s="294">
        <f>(UGT$87*$B101+SUM($F$8:$F$10)-((UGT$87*$B101+SUM($F$8:$F$10))/$F$11*$F$40)-($F$27*UGT$87/$D$7)-SUM($F$14:$F$26,$F$28:$F$33,$F$35:$F$36,$F$41))</f>
        <v>-533.82179022363027</v>
      </c>
      <c r="UGU88" s="294">
        <f>(UGU$87*$B101+SUM($F$8:$F$10)-((UGU$87*$B101+SUM($F$8:$F$10))/$F$11*$F$40)-($F$27*UGU$87/$D$7)-SUM($F$14:$F$26,$F$28:$F$33,$F$35:$F$36,$F$41))</f>
        <v>-533.82179022363027</v>
      </c>
      <c r="UGV88" s="294">
        <f>(UGV$87*$B101+SUM($F$8:$F$10)-((UGV$87*$B101+SUM($F$8:$F$10))/$F$11*$F$40)-($F$27*UGV$87/$D$7)-SUM($F$14:$F$26,$F$28:$F$33,$F$35:$F$36,$F$41))</f>
        <v>-533.82179022363027</v>
      </c>
      <c r="UGW88" s="294">
        <f>(UGW$87*$B101+SUM($F$8:$F$10)-((UGW$87*$B101+SUM($F$8:$F$10))/$F$11*$F$40)-($F$27*UGW$87/$D$7)-SUM($F$14:$F$26,$F$28:$F$33,$F$35:$F$36,$F$41))</f>
        <v>-533.82179022363027</v>
      </c>
      <c r="UGX88" s="294">
        <f>(UGX$87*$B101+SUM($F$8:$F$10)-((UGX$87*$B101+SUM($F$8:$F$10))/$F$11*$F$40)-($F$27*UGX$87/$D$7)-SUM($F$14:$F$26,$F$28:$F$33,$F$35:$F$36,$F$41))</f>
        <v>-533.82179022363027</v>
      </c>
      <c r="UGY88" s="294">
        <f>(UGY$87*$B101+SUM($F$8:$F$10)-((UGY$87*$B101+SUM($F$8:$F$10))/$F$11*$F$40)-($F$27*UGY$87/$D$7)-SUM($F$14:$F$26,$F$28:$F$33,$F$35:$F$36,$F$41))</f>
        <v>-533.82179022363027</v>
      </c>
      <c r="UGZ88" s="294">
        <f>(UGZ$87*$B101+SUM($F$8:$F$10)-((UGZ$87*$B101+SUM($F$8:$F$10))/$F$11*$F$40)-($F$27*UGZ$87/$D$7)-SUM($F$14:$F$26,$F$28:$F$33,$F$35:$F$36,$F$41))</f>
        <v>-533.82179022363027</v>
      </c>
      <c r="UHA88" s="294">
        <f>(UHA$87*$B101+SUM($F$8:$F$10)-((UHA$87*$B101+SUM($F$8:$F$10))/$F$11*$F$40)-($F$27*UHA$87/$D$7)-SUM($F$14:$F$26,$F$28:$F$33,$F$35:$F$36,$F$41))</f>
        <v>-533.82179022363027</v>
      </c>
      <c r="UHB88" s="294">
        <f>(UHB$87*$B101+SUM($F$8:$F$10)-((UHB$87*$B101+SUM($F$8:$F$10))/$F$11*$F$40)-($F$27*UHB$87/$D$7)-SUM($F$14:$F$26,$F$28:$F$33,$F$35:$F$36,$F$41))</f>
        <v>-533.82179022363027</v>
      </c>
      <c r="UHC88" s="294">
        <f>(UHC$87*$B101+SUM($F$8:$F$10)-((UHC$87*$B101+SUM($F$8:$F$10))/$F$11*$F$40)-($F$27*UHC$87/$D$7)-SUM($F$14:$F$26,$F$28:$F$33,$F$35:$F$36,$F$41))</f>
        <v>-533.82179022363027</v>
      </c>
      <c r="UHD88" s="294">
        <f>(UHD$87*$B101+SUM($F$8:$F$10)-((UHD$87*$B101+SUM($F$8:$F$10))/$F$11*$F$40)-($F$27*UHD$87/$D$7)-SUM($F$14:$F$26,$F$28:$F$33,$F$35:$F$36,$F$41))</f>
        <v>-533.82179022363027</v>
      </c>
      <c r="UHE88" s="294">
        <f>(UHE$87*$B101+SUM($F$8:$F$10)-((UHE$87*$B101+SUM($F$8:$F$10))/$F$11*$F$40)-($F$27*UHE$87/$D$7)-SUM($F$14:$F$26,$F$28:$F$33,$F$35:$F$36,$F$41))</f>
        <v>-533.82179022363027</v>
      </c>
      <c r="UHF88" s="294">
        <f>(UHF$87*$B101+SUM($F$8:$F$10)-((UHF$87*$B101+SUM($F$8:$F$10))/$F$11*$F$40)-($F$27*UHF$87/$D$7)-SUM($F$14:$F$26,$F$28:$F$33,$F$35:$F$36,$F$41))</f>
        <v>-533.82179022363027</v>
      </c>
      <c r="UHG88" s="294">
        <f>(UHG$87*$B101+SUM($F$8:$F$10)-((UHG$87*$B101+SUM($F$8:$F$10))/$F$11*$F$40)-($F$27*UHG$87/$D$7)-SUM($F$14:$F$26,$F$28:$F$33,$F$35:$F$36,$F$41))</f>
        <v>-533.82179022363027</v>
      </c>
      <c r="UHH88" s="294">
        <f>(UHH$87*$B101+SUM($F$8:$F$10)-((UHH$87*$B101+SUM($F$8:$F$10))/$F$11*$F$40)-($F$27*UHH$87/$D$7)-SUM($F$14:$F$26,$F$28:$F$33,$F$35:$F$36,$F$41))</f>
        <v>-533.82179022363027</v>
      </c>
      <c r="UHI88" s="294">
        <f>(UHI$87*$B101+SUM($F$8:$F$10)-((UHI$87*$B101+SUM($F$8:$F$10))/$F$11*$F$40)-($F$27*UHI$87/$D$7)-SUM($F$14:$F$26,$F$28:$F$33,$F$35:$F$36,$F$41))</f>
        <v>-533.82179022363027</v>
      </c>
      <c r="UHJ88" s="294">
        <f>(UHJ$87*$B101+SUM($F$8:$F$10)-((UHJ$87*$B101+SUM($F$8:$F$10))/$F$11*$F$40)-($F$27*UHJ$87/$D$7)-SUM($F$14:$F$26,$F$28:$F$33,$F$35:$F$36,$F$41))</f>
        <v>-533.82179022363027</v>
      </c>
      <c r="UHK88" s="294">
        <f>(UHK$87*$B101+SUM($F$8:$F$10)-((UHK$87*$B101+SUM($F$8:$F$10))/$F$11*$F$40)-($F$27*UHK$87/$D$7)-SUM($F$14:$F$26,$F$28:$F$33,$F$35:$F$36,$F$41))</f>
        <v>-533.82179022363027</v>
      </c>
      <c r="UHL88" s="294">
        <f>(UHL$87*$B101+SUM($F$8:$F$10)-((UHL$87*$B101+SUM($F$8:$F$10))/$F$11*$F$40)-($F$27*UHL$87/$D$7)-SUM($F$14:$F$26,$F$28:$F$33,$F$35:$F$36,$F$41))</f>
        <v>-533.82179022363027</v>
      </c>
      <c r="UHM88" s="294">
        <f>(UHM$87*$B101+SUM($F$8:$F$10)-((UHM$87*$B101+SUM($F$8:$F$10))/$F$11*$F$40)-($F$27*UHM$87/$D$7)-SUM($F$14:$F$26,$F$28:$F$33,$F$35:$F$36,$F$41))</f>
        <v>-533.82179022363027</v>
      </c>
      <c r="UHN88" s="294">
        <f>(UHN$87*$B101+SUM($F$8:$F$10)-((UHN$87*$B101+SUM($F$8:$F$10))/$F$11*$F$40)-($F$27*UHN$87/$D$7)-SUM($F$14:$F$26,$F$28:$F$33,$F$35:$F$36,$F$41))</f>
        <v>-533.82179022363027</v>
      </c>
      <c r="UHO88" s="294">
        <f>(UHO$87*$B101+SUM($F$8:$F$10)-((UHO$87*$B101+SUM($F$8:$F$10))/$F$11*$F$40)-($F$27*UHO$87/$D$7)-SUM($F$14:$F$26,$F$28:$F$33,$F$35:$F$36,$F$41))</f>
        <v>-533.82179022363027</v>
      </c>
      <c r="UHP88" s="294">
        <f>(UHP$87*$B101+SUM($F$8:$F$10)-((UHP$87*$B101+SUM($F$8:$F$10))/$F$11*$F$40)-($F$27*UHP$87/$D$7)-SUM($F$14:$F$26,$F$28:$F$33,$F$35:$F$36,$F$41))</f>
        <v>-533.82179022363027</v>
      </c>
      <c r="UHQ88" s="294">
        <f>(UHQ$87*$B101+SUM($F$8:$F$10)-((UHQ$87*$B101+SUM($F$8:$F$10))/$F$11*$F$40)-($F$27*UHQ$87/$D$7)-SUM($F$14:$F$26,$F$28:$F$33,$F$35:$F$36,$F$41))</f>
        <v>-533.82179022363027</v>
      </c>
      <c r="UHR88" s="294">
        <f>(UHR$87*$B101+SUM($F$8:$F$10)-((UHR$87*$B101+SUM($F$8:$F$10))/$F$11*$F$40)-($F$27*UHR$87/$D$7)-SUM($F$14:$F$26,$F$28:$F$33,$F$35:$F$36,$F$41))</f>
        <v>-533.82179022363027</v>
      </c>
      <c r="UHS88" s="294">
        <f>(UHS$87*$B101+SUM($F$8:$F$10)-((UHS$87*$B101+SUM($F$8:$F$10))/$F$11*$F$40)-($F$27*UHS$87/$D$7)-SUM($F$14:$F$26,$F$28:$F$33,$F$35:$F$36,$F$41))</f>
        <v>-533.82179022363027</v>
      </c>
      <c r="UHT88" s="294">
        <f>(UHT$87*$B101+SUM($F$8:$F$10)-((UHT$87*$B101+SUM($F$8:$F$10))/$F$11*$F$40)-($F$27*UHT$87/$D$7)-SUM($F$14:$F$26,$F$28:$F$33,$F$35:$F$36,$F$41))</f>
        <v>-533.82179022363027</v>
      </c>
      <c r="UHU88" s="294">
        <f>(UHU$87*$B101+SUM($F$8:$F$10)-((UHU$87*$B101+SUM($F$8:$F$10))/$F$11*$F$40)-($F$27*UHU$87/$D$7)-SUM($F$14:$F$26,$F$28:$F$33,$F$35:$F$36,$F$41))</f>
        <v>-533.82179022363027</v>
      </c>
      <c r="UHV88" s="294">
        <f>(UHV$87*$B101+SUM($F$8:$F$10)-((UHV$87*$B101+SUM($F$8:$F$10))/$F$11*$F$40)-($F$27*UHV$87/$D$7)-SUM($F$14:$F$26,$F$28:$F$33,$F$35:$F$36,$F$41))</f>
        <v>-533.82179022363027</v>
      </c>
      <c r="UHW88" s="294">
        <f>(UHW$87*$B101+SUM($F$8:$F$10)-((UHW$87*$B101+SUM($F$8:$F$10))/$F$11*$F$40)-($F$27*UHW$87/$D$7)-SUM($F$14:$F$26,$F$28:$F$33,$F$35:$F$36,$F$41))</f>
        <v>-533.82179022363027</v>
      </c>
      <c r="UHX88" s="294">
        <f>(UHX$87*$B101+SUM($F$8:$F$10)-((UHX$87*$B101+SUM($F$8:$F$10))/$F$11*$F$40)-($F$27*UHX$87/$D$7)-SUM($F$14:$F$26,$F$28:$F$33,$F$35:$F$36,$F$41))</f>
        <v>-533.82179022363027</v>
      </c>
      <c r="UHY88" s="294">
        <f>(UHY$87*$B101+SUM($F$8:$F$10)-((UHY$87*$B101+SUM($F$8:$F$10))/$F$11*$F$40)-($F$27*UHY$87/$D$7)-SUM($F$14:$F$26,$F$28:$F$33,$F$35:$F$36,$F$41))</f>
        <v>-533.82179022363027</v>
      </c>
      <c r="UHZ88" s="294">
        <f>(UHZ$87*$B101+SUM($F$8:$F$10)-((UHZ$87*$B101+SUM($F$8:$F$10))/$F$11*$F$40)-($F$27*UHZ$87/$D$7)-SUM($F$14:$F$26,$F$28:$F$33,$F$35:$F$36,$F$41))</f>
        <v>-533.82179022363027</v>
      </c>
      <c r="UIA88" s="294">
        <f>(UIA$87*$B101+SUM($F$8:$F$10)-((UIA$87*$B101+SUM($F$8:$F$10))/$F$11*$F$40)-($F$27*UIA$87/$D$7)-SUM($F$14:$F$26,$F$28:$F$33,$F$35:$F$36,$F$41))</f>
        <v>-533.82179022363027</v>
      </c>
      <c r="UIB88" s="294">
        <f>(UIB$87*$B101+SUM($F$8:$F$10)-((UIB$87*$B101+SUM($F$8:$F$10))/$F$11*$F$40)-($F$27*UIB$87/$D$7)-SUM($F$14:$F$26,$F$28:$F$33,$F$35:$F$36,$F$41))</f>
        <v>-533.82179022363027</v>
      </c>
      <c r="UIC88" s="294">
        <f>(UIC$87*$B101+SUM($F$8:$F$10)-((UIC$87*$B101+SUM($F$8:$F$10))/$F$11*$F$40)-($F$27*UIC$87/$D$7)-SUM($F$14:$F$26,$F$28:$F$33,$F$35:$F$36,$F$41))</f>
        <v>-533.82179022363027</v>
      </c>
      <c r="UID88" s="294">
        <f>(UID$87*$B101+SUM($F$8:$F$10)-((UID$87*$B101+SUM($F$8:$F$10))/$F$11*$F$40)-($F$27*UID$87/$D$7)-SUM($F$14:$F$26,$F$28:$F$33,$F$35:$F$36,$F$41))</f>
        <v>-533.82179022363027</v>
      </c>
      <c r="UIE88" s="294">
        <f>(UIE$87*$B101+SUM($F$8:$F$10)-((UIE$87*$B101+SUM($F$8:$F$10))/$F$11*$F$40)-($F$27*UIE$87/$D$7)-SUM($F$14:$F$26,$F$28:$F$33,$F$35:$F$36,$F$41))</f>
        <v>-533.82179022363027</v>
      </c>
      <c r="UIF88" s="294">
        <f>(UIF$87*$B101+SUM($F$8:$F$10)-((UIF$87*$B101+SUM($F$8:$F$10))/$F$11*$F$40)-($F$27*UIF$87/$D$7)-SUM($F$14:$F$26,$F$28:$F$33,$F$35:$F$36,$F$41))</f>
        <v>-533.82179022363027</v>
      </c>
      <c r="UIG88" s="294">
        <f>(UIG$87*$B101+SUM($F$8:$F$10)-((UIG$87*$B101+SUM($F$8:$F$10))/$F$11*$F$40)-($F$27*UIG$87/$D$7)-SUM($F$14:$F$26,$F$28:$F$33,$F$35:$F$36,$F$41))</f>
        <v>-533.82179022363027</v>
      </c>
      <c r="UIH88" s="294">
        <f>(UIH$87*$B101+SUM($F$8:$F$10)-((UIH$87*$B101+SUM($F$8:$F$10))/$F$11*$F$40)-($F$27*UIH$87/$D$7)-SUM($F$14:$F$26,$F$28:$F$33,$F$35:$F$36,$F$41))</f>
        <v>-533.82179022363027</v>
      </c>
      <c r="UII88" s="294">
        <f>(UII$87*$B101+SUM($F$8:$F$10)-((UII$87*$B101+SUM($F$8:$F$10))/$F$11*$F$40)-($F$27*UII$87/$D$7)-SUM($F$14:$F$26,$F$28:$F$33,$F$35:$F$36,$F$41))</f>
        <v>-533.82179022363027</v>
      </c>
      <c r="UIJ88" s="294">
        <f>(UIJ$87*$B101+SUM($F$8:$F$10)-((UIJ$87*$B101+SUM($F$8:$F$10))/$F$11*$F$40)-($F$27*UIJ$87/$D$7)-SUM($F$14:$F$26,$F$28:$F$33,$F$35:$F$36,$F$41))</f>
        <v>-533.82179022363027</v>
      </c>
      <c r="UIK88" s="294">
        <f>(UIK$87*$B101+SUM($F$8:$F$10)-((UIK$87*$B101+SUM($F$8:$F$10))/$F$11*$F$40)-($F$27*UIK$87/$D$7)-SUM($F$14:$F$26,$F$28:$F$33,$F$35:$F$36,$F$41))</f>
        <v>-533.82179022363027</v>
      </c>
      <c r="UIL88" s="294">
        <f>(UIL$87*$B101+SUM($F$8:$F$10)-((UIL$87*$B101+SUM($F$8:$F$10))/$F$11*$F$40)-($F$27*UIL$87/$D$7)-SUM($F$14:$F$26,$F$28:$F$33,$F$35:$F$36,$F$41))</f>
        <v>-533.82179022363027</v>
      </c>
      <c r="UIM88" s="294">
        <f>(UIM$87*$B101+SUM($F$8:$F$10)-((UIM$87*$B101+SUM($F$8:$F$10))/$F$11*$F$40)-($F$27*UIM$87/$D$7)-SUM($F$14:$F$26,$F$28:$F$33,$F$35:$F$36,$F$41))</f>
        <v>-533.82179022363027</v>
      </c>
      <c r="UIN88" s="294">
        <f>(UIN$87*$B101+SUM($F$8:$F$10)-((UIN$87*$B101+SUM($F$8:$F$10))/$F$11*$F$40)-($F$27*UIN$87/$D$7)-SUM($F$14:$F$26,$F$28:$F$33,$F$35:$F$36,$F$41))</f>
        <v>-533.82179022363027</v>
      </c>
      <c r="UIO88" s="294">
        <f>(UIO$87*$B101+SUM($F$8:$F$10)-((UIO$87*$B101+SUM($F$8:$F$10))/$F$11*$F$40)-($F$27*UIO$87/$D$7)-SUM($F$14:$F$26,$F$28:$F$33,$F$35:$F$36,$F$41))</f>
        <v>-533.82179022363027</v>
      </c>
      <c r="UIP88" s="294">
        <f>(UIP$87*$B101+SUM($F$8:$F$10)-((UIP$87*$B101+SUM($F$8:$F$10))/$F$11*$F$40)-($F$27*UIP$87/$D$7)-SUM($F$14:$F$26,$F$28:$F$33,$F$35:$F$36,$F$41))</f>
        <v>-533.82179022363027</v>
      </c>
      <c r="UIQ88" s="294">
        <f>(UIQ$87*$B101+SUM($F$8:$F$10)-((UIQ$87*$B101+SUM($F$8:$F$10))/$F$11*$F$40)-($F$27*UIQ$87/$D$7)-SUM($F$14:$F$26,$F$28:$F$33,$F$35:$F$36,$F$41))</f>
        <v>-533.82179022363027</v>
      </c>
      <c r="UIR88" s="294">
        <f>(UIR$87*$B101+SUM($F$8:$F$10)-((UIR$87*$B101+SUM($F$8:$F$10))/$F$11*$F$40)-($F$27*UIR$87/$D$7)-SUM($F$14:$F$26,$F$28:$F$33,$F$35:$F$36,$F$41))</f>
        <v>-533.82179022363027</v>
      </c>
      <c r="UIS88" s="294">
        <f>(UIS$87*$B101+SUM($F$8:$F$10)-((UIS$87*$B101+SUM($F$8:$F$10))/$F$11*$F$40)-($F$27*UIS$87/$D$7)-SUM($F$14:$F$26,$F$28:$F$33,$F$35:$F$36,$F$41))</f>
        <v>-533.82179022363027</v>
      </c>
      <c r="UIT88" s="294">
        <f>(UIT$87*$B101+SUM($F$8:$F$10)-((UIT$87*$B101+SUM($F$8:$F$10))/$F$11*$F$40)-($F$27*UIT$87/$D$7)-SUM($F$14:$F$26,$F$28:$F$33,$F$35:$F$36,$F$41))</f>
        <v>-533.82179022363027</v>
      </c>
      <c r="UIU88" s="294">
        <f>(UIU$87*$B101+SUM($F$8:$F$10)-((UIU$87*$B101+SUM($F$8:$F$10))/$F$11*$F$40)-($F$27*UIU$87/$D$7)-SUM($F$14:$F$26,$F$28:$F$33,$F$35:$F$36,$F$41))</f>
        <v>-533.82179022363027</v>
      </c>
      <c r="UIV88" s="294">
        <f>(UIV$87*$B101+SUM($F$8:$F$10)-((UIV$87*$B101+SUM($F$8:$F$10))/$F$11*$F$40)-($F$27*UIV$87/$D$7)-SUM($F$14:$F$26,$F$28:$F$33,$F$35:$F$36,$F$41))</f>
        <v>-533.82179022363027</v>
      </c>
      <c r="UIW88" s="294">
        <f>(UIW$87*$B101+SUM($F$8:$F$10)-((UIW$87*$B101+SUM($F$8:$F$10))/$F$11*$F$40)-($F$27*UIW$87/$D$7)-SUM($F$14:$F$26,$F$28:$F$33,$F$35:$F$36,$F$41))</f>
        <v>-533.82179022363027</v>
      </c>
      <c r="UIX88" s="294">
        <f>(UIX$87*$B101+SUM($F$8:$F$10)-((UIX$87*$B101+SUM($F$8:$F$10))/$F$11*$F$40)-($F$27*UIX$87/$D$7)-SUM($F$14:$F$26,$F$28:$F$33,$F$35:$F$36,$F$41))</f>
        <v>-533.82179022363027</v>
      </c>
      <c r="UIY88" s="294">
        <f>(UIY$87*$B101+SUM($F$8:$F$10)-((UIY$87*$B101+SUM($F$8:$F$10))/$F$11*$F$40)-($F$27*UIY$87/$D$7)-SUM($F$14:$F$26,$F$28:$F$33,$F$35:$F$36,$F$41))</f>
        <v>-533.82179022363027</v>
      </c>
      <c r="UIZ88" s="294">
        <f>(UIZ$87*$B101+SUM($F$8:$F$10)-((UIZ$87*$B101+SUM($F$8:$F$10))/$F$11*$F$40)-($F$27*UIZ$87/$D$7)-SUM($F$14:$F$26,$F$28:$F$33,$F$35:$F$36,$F$41))</f>
        <v>-533.82179022363027</v>
      </c>
      <c r="UJA88" s="294">
        <f>(UJA$87*$B101+SUM($F$8:$F$10)-((UJA$87*$B101+SUM($F$8:$F$10))/$F$11*$F$40)-($F$27*UJA$87/$D$7)-SUM($F$14:$F$26,$F$28:$F$33,$F$35:$F$36,$F$41))</f>
        <v>-533.82179022363027</v>
      </c>
      <c r="UJB88" s="294">
        <f>(UJB$87*$B101+SUM($F$8:$F$10)-((UJB$87*$B101+SUM($F$8:$F$10))/$F$11*$F$40)-($F$27*UJB$87/$D$7)-SUM($F$14:$F$26,$F$28:$F$33,$F$35:$F$36,$F$41))</f>
        <v>-533.82179022363027</v>
      </c>
      <c r="UJC88" s="294">
        <f>(UJC$87*$B101+SUM($F$8:$F$10)-((UJC$87*$B101+SUM($F$8:$F$10))/$F$11*$F$40)-($F$27*UJC$87/$D$7)-SUM($F$14:$F$26,$F$28:$F$33,$F$35:$F$36,$F$41))</f>
        <v>-533.82179022363027</v>
      </c>
      <c r="UJD88" s="294">
        <f>(UJD$87*$B101+SUM($F$8:$F$10)-((UJD$87*$B101+SUM($F$8:$F$10))/$F$11*$F$40)-($F$27*UJD$87/$D$7)-SUM($F$14:$F$26,$F$28:$F$33,$F$35:$F$36,$F$41))</f>
        <v>-533.82179022363027</v>
      </c>
      <c r="UJE88" s="294">
        <f>(UJE$87*$B101+SUM($F$8:$F$10)-((UJE$87*$B101+SUM($F$8:$F$10))/$F$11*$F$40)-($F$27*UJE$87/$D$7)-SUM($F$14:$F$26,$F$28:$F$33,$F$35:$F$36,$F$41))</f>
        <v>-533.82179022363027</v>
      </c>
      <c r="UJF88" s="294">
        <f>(UJF$87*$B101+SUM($F$8:$F$10)-((UJF$87*$B101+SUM($F$8:$F$10))/$F$11*$F$40)-($F$27*UJF$87/$D$7)-SUM($F$14:$F$26,$F$28:$F$33,$F$35:$F$36,$F$41))</f>
        <v>-533.82179022363027</v>
      </c>
      <c r="UJG88" s="294">
        <f>(UJG$87*$B101+SUM($F$8:$F$10)-((UJG$87*$B101+SUM($F$8:$F$10))/$F$11*$F$40)-($F$27*UJG$87/$D$7)-SUM($F$14:$F$26,$F$28:$F$33,$F$35:$F$36,$F$41))</f>
        <v>-533.82179022363027</v>
      </c>
      <c r="UJH88" s="294">
        <f>(UJH$87*$B101+SUM($F$8:$F$10)-((UJH$87*$B101+SUM($F$8:$F$10))/$F$11*$F$40)-($F$27*UJH$87/$D$7)-SUM($F$14:$F$26,$F$28:$F$33,$F$35:$F$36,$F$41))</f>
        <v>-533.82179022363027</v>
      </c>
      <c r="UJI88" s="294">
        <f>(UJI$87*$B101+SUM($F$8:$F$10)-((UJI$87*$B101+SUM($F$8:$F$10))/$F$11*$F$40)-($F$27*UJI$87/$D$7)-SUM($F$14:$F$26,$F$28:$F$33,$F$35:$F$36,$F$41))</f>
        <v>-533.82179022363027</v>
      </c>
      <c r="UJJ88" s="294">
        <f>(UJJ$87*$B101+SUM($F$8:$F$10)-((UJJ$87*$B101+SUM($F$8:$F$10))/$F$11*$F$40)-($F$27*UJJ$87/$D$7)-SUM($F$14:$F$26,$F$28:$F$33,$F$35:$F$36,$F$41))</f>
        <v>-533.82179022363027</v>
      </c>
      <c r="UJK88" s="294">
        <f>(UJK$87*$B101+SUM($F$8:$F$10)-((UJK$87*$B101+SUM($F$8:$F$10))/$F$11*$F$40)-($F$27*UJK$87/$D$7)-SUM($F$14:$F$26,$F$28:$F$33,$F$35:$F$36,$F$41))</f>
        <v>-533.82179022363027</v>
      </c>
      <c r="UJL88" s="294">
        <f>(UJL$87*$B101+SUM($F$8:$F$10)-((UJL$87*$B101+SUM($F$8:$F$10))/$F$11*$F$40)-($F$27*UJL$87/$D$7)-SUM($F$14:$F$26,$F$28:$F$33,$F$35:$F$36,$F$41))</f>
        <v>-533.82179022363027</v>
      </c>
      <c r="UJM88" s="294">
        <f>(UJM$87*$B101+SUM($F$8:$F$10)-((UJM$87*$B101+SUM($F$8:$F$10))/$F$11*$F$40)-($F$27*UJM$87/$D$7)-SUM($F$14:$F$26,$F$28:$F$33,$F$35:$F$36,$F$41))</f>
        <v>-533.82179022363027</v>
      </c>
      <c r="UJN88" s="294">
        <f>(UJN$87*$B101+SUM($F$8:$F$10)-((UJN$87*$B101+SUM($F$8:$F$10))/$F$11*$F$40)-($F$27*UJN$87/$D$7)-SUM($F$14:$F$26,$F$28:$F$33,$F$35:$F$36,$F$41))</f>
        <v>-533.82179022363027</v>
      </c>
      <c r="UJO88" s="294">
        <f>(UJO$87*$B101+SUM($F$8:$F$10)-((UJO$87*$B101+SUM($F$8:$F$10))/$F$11*$F$40)-($F$27*UJO$87/$D$7)-SUM($F$14:$F$26,$F$28:$F$33,$F$35:$F$36,$F$41))</f>
        <v>-533.82179022363027</v>
      </c>
      <c r="UJP88" s="294">
        <f>(UJP$87*$B101+SUM($F$8:$F$10)-((UJP$87*$B101+SUM($F$8:$F$10))/$F$11*$F$40)-($F$27*UJP$87/$D$7)-SUM($F$14:$F$26,$F$28:$F$33,$F$35:$F$36,$F$41))</f>
        <v>-533.82179022363027</v>
      </c>
      <c r="UJQ88" s="294">
        <f>(UJQ$87*$B101+SUM($F$8:$F$10)-((UJQ$87*$B101+SUM($F$8:$F$10))/$F$11*$F$40)-($F$27*UJQ$87/$D$7)-SUM($F$14:$F$26,$F$28:$F$33,$F$35:$F$36,$F$41))</f>
        <v>-533.82179022363027</v>
      </c>
      <c r="UJR88" s="294">
        <f>(UJR$87*$B101+SUM($F$8:$F$10)-((UJR$87*$B101+SUM($F$8:$F$10))/$F$11*$F$40)-($F$27*UJR$87/$D$7)-SUM($F$14:$F$26,$F$28:$F$33,$F$35:$F$36,$F$41))</f>
        <v>-533.82179022363027</v>
      </c>
      <c r="UJS88" s="294">
        <f>(UJS$87*$B101+SUM($F$8:$F$10)-((UJS$87*$B101+SUM($F$8:$F$10))/$F$11*$F$40)-($F$27*UJS$87/$D$7)-SUM($F$14:$F$26,$F$28:$F$33,$F$35:$F$36,$F$41))</f>
        <v>-533.82179022363027</v>
      </c>
      <c r="UJT88" s="294">
        <f>(UJT$87*$B101+SUM($F$8:$F$10)-((UJT$87*$B101+SUM($F$8:$F$10))/$F$11*$F$40)-($F$27*UJT$87/$D$7)-SUM($F$14:$F$26,$F$28:$F$33,$F$35:$F$36,$F$41))</f>
        <v>-533.82179022363027</v>
      </c>
      <c r="UJU88" s="294">
        <f>(UJU$87*$B101+SUM($F$8:$F$10)-((UJU$87*$B101+SUM($F$8:$F$10))/$F$11*$F$40)-($F$27*UJU$87/$D$7)-SUM($F$14:$F$26,$F$28:$F$33,$F$35:$F$36,$F$41))</f>
        <v>-533.82179022363027</v>
      </c>
      <c r="UJV88" s="294">
        <f>(UJV$87*$B101+SUM($F$8:$F$10)-((UJV$87*$B101+SUM($F$8:$F$10))/$F$11*$F$40)-($F$27*UJV$87/$D$7)-SUM($F$14:$F$26,$F$28:$F$33,$F$35:$F$36,$F$41))</f>
        <v>-533.82179022363027</v>
      </c>
      <c r="UJW88" s="294">
        <f>(UJW$87*$B101+SUM($F$8:$F$10)-((UJW$87*$B101+SUM($F$8:$F$10))/$F$11*$F$40)-($F$27*UJW$87/$D$7)-SUM($F$14:$F$26,$F$28:$F$33,$F$35:$F$36,$F$41))</f>
        <v>-533.82179022363027</v>
      </c>
      <c r="UJX88" s="294">
        <f>(UJX$87*$B101+SUM($F$8:$F$10)-((UJX$87*$B101+SUM($F$8:$F$10))/$F$11*$F$40)-($F$27*UJX$87/$D$7)-SUM($F$14:$F$26,$F$28:$F$33,$F$35:$F$36,$F$41))</f>
        <v>-533.82179022363027</v>
      </c>
      <c r="UJY88" s="294">
        <f>(UJY$87*$B101+SUM($F$8:$F$10)-((UJY$87*$B101+SUM($F$8:$F$10))/$F$11*$F$40)-($F$27*UJY$87/$D$7)-SUM($F$14:$F$26,$F$28:$F$33,$F$35:$F$36,$F$41))</f>
        <v>-533.82179022363027</v>
      </c>
      <c r="UJZ88" s="294">
        <f>(UJZ$87*$B101+SUM($F$8:$F$10)-((UJZ$87*$B101+SUM($F$8:$F$10))/$F$11*$F$40)-($F$27*UJZ$87/$D$7)-SUM($F$14:$F$26,$F$28:$F$33,$F$35:$F$36,$F$41))</f>
        <v>-533.82179022363027</v>
      </c>
      <c r="UKA88" s="294">
        <f>(UKA$87*$B101+SUM($F$8:$F$10)-((UKA$87*$B101+SUM($F$8:$F$10))/$F$11*$F$40)-($F$27*UKA$87/$D$7)-SUM($F$14:$F$26,$F$28:$F$33,$F$35:$F$36,$F$41))</f>
        <v>-533.82179022363027</v>
      </c>
      <c r="UKB88" s="294">
        <f>(UKB$87*$B101+SUM($F$8:$F$10)-((UKB$87*$B101+SUM($F$8:$F$10))/$F$11*$F$40)-($F$27*UKB$87/$D$7)-SUM($F$14:$F$26,$F$28:$F$33,$F$35:$F$36,$F$41))</f>
        <v>-533.82179022363027</v>
      </c>
      <c r="UKC88" s="294">
        <f>(UKC$87*$B101+SUM($F$8:$F$10)-((UKC$87*$B101+SUM($F$8:$F$10))/$F$11*$F$40)-($F$27*UKC$87/$D$7)-SUM($F$14:$F$26,$F$28:$F$33,$F$35:$F$36,$F$41))</f>
        <v>-533.82179022363027</v>
      </c>
      <c r="UKD88" s="294">
        <f>(UKD$87*$B101+SUM($F$8:$F$10)-((UKD$87*$B101+SUM($F$8:$F$10))/$F$11*$F$40)-($F$27*UKD$87/$D$7)-SUM($F$14:$F$26,$F$28:$F$33,$F$35:$F$36,$F$41))</f>
        <v>-533.82179022363027</v>
      </c>
      <c r="UKE88" s="294">
        <f>(UKE$87*$B101+SUM($F$8:$F$10)-((UKE$87*$B101+SUM($F$8:$F$10))/$F$11*$F$40)-($F$27*UKE$87/$D$7)-SUM($F$14:$F$26,$F$28:$F$33,$F$35:$F$36,$F$41))</f>
        <v>-533.82179022363027</v>
      </c>
      <c r="UKF88" s="294">
        <f>(UKF$87*$B101+SUM($F$8:$F$10)-((UKF$87*$B101+SUM($F$8:$F$10))/$F$11*$F$40)-($F$27*UKF$87/$D$7)-SUM($F$14:$F$26,$F$28:$F$33,$F$35:$F$36,$F$41))</f>
        <v>-533.82179022363027</v>
      </c>
      <c r="UKG88" s="294">
        <f>(UKG$87*$B101+SUM($F$8:$F$10)-((UKG$87*$B101+SUM($F$8:$F$10))/$F$11*$F$40)-($F$27*UKG$87/$D$7)-SUM($F$14:$F$26,$F$28:$F$33,$F$35:$F$36,$F$41))</f>
        <v>-533.82179022363027</v>
      </c>
      <c r="UKH88" s="294">
        <f>(UKH$87*$B101+SUM($F$8:$F$10)-((UKH$87*$B101+SUM($F$8:$F$10))/$F$11*$F$40)-($F$27*UKH$87/$D$7)-SUM($F$14:$F$26,$F$28:$F$33,$F$35:$F$36,$F$41))</f>
        <v>-533.82179022363027</v>
      </c>
      <c r="UKI88" s="294">
        <f>(UKI$87*$B101+SUM($F$8:$F$10)-((UKI$87*$B101+SUM($F$8:$F$10))/$F$11*$F$40)-($F$27*UKI$87/$D$7)-SUM($F$14:$F$26,$F$28:$F$33,$F$35:$F$36,$F$41))</f>
        <v>-533.82179022363027</v>
      </c>
      <c r="UKJ88" s="294">
        <f>(UKJ$87*$B101+SUM($F$8:$F$10)-((UKJ$87*$B101+SUM($F$8:$F$10))/$F$11*$F$40)-($F$27*UKJ$87/$D$7)-SUM($F$14:$F$26,$F$28:$F$33,$F$35:$F$36,$F$41))</f>
        <v>-533.82179022363027</v>
      </c>
      <c r="UKK88" s="294">
        <f>(UKK$87*$B101+SUM($F$8:$F$10)-((UKK$87*$B101+SUM($F$8:$F$10))/$F$11*$F$40)-($F$27*UKK$87/$D$7)-SUM($F$14:$F$26,$F$28:$F$33,$F$35:$F$36,$F$41))</f>
        <v>-533.82179022363027</v>
      </c>
      <c r="UKL88" s="294">
        <f>(UKL$87*$B101+SUM($F$8:$F$10)-((UKL$87*$B101+SUM($F$8:$F$10))/$F$11*$F$40)-($F$27*UKL$87/$D$7)-SUM($F$14:$F$26,$F$28:$F$33,$F$35:$F$36,$F$41))</f>
        <v>-533.82179022363027</v>
      </c>
      <c r="UKM88" s="294">
        <f>(UKM$87*$B101+SUM($F$8:$F$10)-((UKM$87*$B101+SUM($F$8:$F$10))/$F$11*$F$40)-($F$27*UKM$87/$D$7)-SUM($F$14:$F$26,$F$28:$F$33,$F$35:$F$36,$F$41))</f>
        <v>-533.82179022363027</v>
      </c>
      <c r="UKN88" s="294">
        <f>(UKN$87*$B101+SUM($F$8:$F$10)-((UKN$87*$B101+SUM($F$8:$F$10))/$F$11*$F$40)-($F$27*UKN$87/$D$7)-SUM($F$14:$F$26,$F$28:$F$33,$F$35:$F$36,$F$41))</f>
        <v>-533.82179022363027</v>
      </c>
      <c r="UKO88" s="294">
        <f>(UKO$87*$B101+SUM($F$8:$F$10)-((UKO$87*$B101+SUM($F$8:$F$10))/$F$11*$F$40)-($F$27*UKO$87/$D$7)-SUM($F$14:$F$26,$F$28:$F$33,$F$35:$F$36,$F$41))</f>
        <v>-533.82179022363027</v>
      </c>
      <c r="UKP88" s="294">
        <f>(UKP$87*$B101+SUM($F$8:$F$10)-((UKP$87*$B101+SUM($F$8:$F$10))/$F$11*$F$40)-($F$27*UKP$87/$D$7)-SUM($F$14:$F$26,$F$28:$F$33,$F$35:$F$36,$F$41))</f>
        <v>-533.82179022363027</v>
      </c>
      <c r="UKQ88" s="294">
        <f>(UKQ$87*$B101+SUM($F$8:$F$10)-((UKQ$87*$B101+SUM($F$8:$F$10))/$F$11*$F$40)-($F$27*UKQ$87/$D$7)-SUM($F$14:$F$26,$F$28:$F$33,$F$35:$F$36,$F$41))</f>
        <v>-533.82179022363027</v>
      </c>
      <c r="UKR88" s="294">
        <f>(UKR$87*$B101+SUM($F$8:$F$10)-((UKR$87*$B101+SUM($F$8:$F$10))/$F$11*$F$40)-($F$27*UKR$87/$D$7)-SUM($F$14:$F$26,$F$28:$F$33,$F$35:$F$36,$F$41))</f>
        <v>-533.82179022363027</v>
      </c>
      <c r="UKS88" s="294">
        <f>(UKS$87*$B101+SUM($F$8:$F$10)-((UKS$87*$B101+SUM($F$8:$F$10))/$F$11*$F$40)-($F$27*UKS$87/$D$7)-SUM($F$14:$F$26,$F$28:$F$33,$F$35:$F$36,$F$41))</f>
        <v>-533.82179022363027</v>
      </c>
      <c r="UKT88" s="294">
        <f>(UKT$87*$B101+SUM($F$8:$F$10)-((UKT$87*$B101+SUM($F$8:$F$10))/$F$11*$F$40)-($F$27*UKT$87/$D$7)-SUM($F$14:$F$26,$F$28:$F$33,$F$35:$F$36,$F$41))</f>
        <v>-533.82179022363027</v>
      </c>
      <c r="UKU88" s="294">
        <f>(UKU$87*$B101+SUM($F$8:$F$10)-((UKU$87*$B101+SUM($F$8:$F$10))/$F$11*$F$40)-($F$27*UKU$87/$D$7)-SUM($F$14:$F$26,$F$28:$F$33,$F$35:$F$36,$F$41))</f>
        <v>-533.82179022363027</v>
      </c>
      <c r="UKV88" s="294">
        <f>(UKV$87*$B101+SUM($F$8:$F$10)-((UKV$87*$B101+SUM($F$8:$F$10))/$F$11*$F$40)-($F$27*UKV$87/$D$7)-SUM($F$14:$F$26,$F$28:$F$33,$F$35:$F$36,$F$41))</f>
        <v>-533.82179022363027</v>
      </c>
      <c r="UKW88" s="294">
        <f>(UKW$87*$B101+SUM($F$8:$F$10)-((UKW$87*$B101+SUM($F$8:$F$10))/$F$11*$F$40)-($F$27*UKW$87/$D$7)-SUM($F$14:$F$26,$F$28:$F$33,$F$35:$F$36,$F$41))</f>
        <v>-533.82179022363027</v>
      </c>
      <c r="UKX88" s="294">
        <f>(UKX$87*$B101+SUM($F$8:$F$10)-((UKX$87*$B101+SUM($F$8:$F$10))/$F$11*$F$40)-($F$27*UKX$87/$D$7)-SUM($F$14:$F$26,$F$28:$F$33,$F$35:$F$36,$F$41))</f>
        <v>-533.82179022363027</v>
      </c>
      <c r="UKY88" s="294">
        <f>(UKY$87*$B101+SUM($F$8:$F$10)-((UKY$87*$B101+SUM($F$8:$F$10))/$F$11*$F$40)-($F$27*UKY$87/$D$7)-SUM($F$14:$F$26,$F$28:$F$33,$F$35:$F$36,$F$41))</f>
        <v>-533.82179022363027</v>
      </c>
      <c r="UKZ88" s="294">
        <f>(UKZ$87*$B101+SUM($F$8:$F$10)-((UKZ$87*$B101+SUM($F$8:$F$10))/$F$11*$F$40)-($F$27*UKZ$87/$D$7)-SUM($F$14:$F$26,$F$28:$F$33,$F$35:$F$36,$F$41))</f>
        <v>-533.82179022363027</v>
      </c>
      <c r="ULA88" s="294">
        <f>(ULA$87*$B101+SUM($F$8:$F$10)-((ULA$87*$B101+SUM($F$8:$F$10))/$F$11*$F$40)-($F$27*ULA$87/$D$7)-SUM($F$14:$F$26,$F$28:$F$33,$F$35:$F$36,$F$41))</f>
        <v>-533.82179022363027</v>
      </c>
      <c r="ULB88" s="294">
        <f>(ULB$87*$B101+SUM($F$8:$F$10)-((ULB$87*$B101+SUM($F$8:$F$10))/$F$11*$F$40)-($F$27*ULB$87/$D$7)-SUM($F$14:$F$26,$F$28:$F$33,$F$35:$F$36,$F$41))</f>
        <v>-533.82179022363027</v>
      </c>
      <c r="ULC88" s="294">
        <f>(ULC$87*$B101+SUM($F$8:$F$10)-((ULC$87*$B101+SUM($F$8:$F$10))/$F$11*$F$40)-($F$27*ULC$87/$D$7)-SUM($F$14:$F$26,$F$28:$F$33,$F$35:$F$36,$F$41))</f>
        <v>-533.82179022363027</v>
      </c>
      <c r="ULD88" s="294">
        <f>(ULD$87*$B101+SUM($F$8:$F$10)-((ULD$87*$B101+SUM($F$8:$F$10))/$F$11*$F$40)-($F$27*ULD$87/$D$7)-SUM($F$14:$F$26,$F$28:$F$33,$F$35:$F$36,$F$41))</f>
        <v>-533.82179022363027</v>
      </c>
      <c r="ULE88" s="294">
        <f>(ULE$87*$B101+SUM($F$8:$F$10)-((ULE$87*$B101+SUM($F$8:$F$10))/$F$11*$F$40)-($F$27*ULE$87/$D$7)-SUM($F$14:$F$26,$F$28:$F$33,$F$35:$F$36,$F$41))</f>
        <v>-533.82179022363027</v>
      </c>
      <c r="ULF88" s="294">
        <f>(ULF$87*$B101+SUM($F$8:$F$10)-((ULF$87*$B101+SUM($F$8:$F$10))/$F$11*$F$40)-($F$27*ULF$87/$D$7)-SUM($F$14:$F$26,$F$28:$F$33,$F$35:$F$36,$F$41))</f>
        <v>-533.82179022363027</v>
      </c>
      <c r="ULG88" s="294">
        <f>(ULG$87*$B101+SUM($F$8:$F$10)-((ULG$87*$B101+SUM($F$8:$F$10))/$F$11*$F$40)-($F$27*ULG$87/$D$7)-SUM($F$14:$F$26,$F$28:$F$33,$F$35:$F$36,$F$41))</f>
        <v>-533.82179022363027</v>
      </c>
      <c r="ULH88" s="294">
        <f>(ULH$87*$B101+SUM($F$8:$F$10)-((ULH$87*$B101+SUM($F$8:$F$10))/$F$11*$F$40)-($F$27*ULH$87/$D$7)-SUM($F$14:$F$26,$F$28:$F$33,$F$35:$F$36,$F$41))</f>
        <v>-533.82179022363027</v>
      </c>
      <c r="ULI88" s="294">
        <f>(ULI$87*$B101+SUM($F$8:$F$10)-((ULI$87*$B101+SUM($F$8:$F$10))/$F$11*$F$40)-($F$27*ULI$87/$D$7)-SUM($F$14:$F$26,$F$28:$F$33,$F$35:$F$36,$F$41))</f>
        <v>-533.82179022363027</v>
      </c>
      <c r="ULJ88" s="294">
        <f>(ULJ$87*$B101+SUM($F$8:$F$10)-((ULJ$87*$B101+SUM($F$8:$F$10))/$F$11*$F$40)-($F$27*ULJ$87/$D$7)-SUM($F$14:$F$26,$F$28:$F$33,$F$35:$F$36,$F$41))</f>
        <v>-533.82179022363027</v>
      </c>
      <c r="ULK88" s="294">
        <f>(ULK$87*$B101+SUM($F$8:$F$10)-((ULK$87*$B101+SUM($F$8:$F$10))/$F$11*$F$40)-($F$27*ULK$87/$D$7)-SUM($F$14:$F$26,$F$28:$F$33,$F$35:$F$36,$F$41))</f>
        <v>-533.82179022363027</v>
      </c>
      <c r="ULL88" s="294">
        <f>(ULL$87*$B101+SUM($F$8:$F$10)-((ULL$87*$B101+SUM($F$8:$F$10))/$F$11*$F$40)-($F$27*ULL$87/$D$7)-SUM($F$14:$F$26,$F$28:$F$33,$F$35:$F$36,$F$41))</f>
        <v>-533.82179022363027</v>
      </c>
      <c r="ULM88" s="294">
        <f>(ULM$87*$B101+SUM($F$8:$F$10)-((ULM$87*$B101+SUM($F$8:$F$10))/$F$11*$F$40)-($F$27*ULM$87/$D$7)-SUM($F$14:$F$26,$F$28:$F$33,$F$35:$F$36,$F$41))</f>
        <v>-533.82179022363027</v>
      </c>
      <c r="ULN88" s="294">
        <f>(ULN$87*$B101+SUM($F$8:$F$10)-((ULN$87*$B101+SUM($F$8:$F$10))/$F$11*$F$40)-($F$27*ULN$87/$D$7)-SUM($F$14:$F$26,$F$28:$F$33,$F$35:$F$36,$F$41))</f>
        <v>-533.82179022363027</v>
      </c>
      <c r="ULO88" s="294">
        <f>(ULO$87*$B101+SUM($F$8:$F$10)-((ULO$87*$B101+SUM($F$8:$F$10))/$F$11*$F$40)-($F$27*ULO$87/$D$7)-SUM($F$14:$F$26,$F$28:$F$33,$F$35:$F$36,$F$41))</f>
        <v>-533.82179022363027</v>
      </c>
      <c r="ULP88" s="294">
        <f>(ULP$87*$B101+SUM($F$8:$F$10)-((ULP$87*$B101+SUM($F$8:$F$10))/$F$11*$F$40)-($F$27*ULP$87/$D$7)-SUM($F$14:$F$26,$F$28:$F$33,$F$35:$F$36,$F$41))</f>
        <v>-533.82179022363027</v>
      </c>
      <c r="ULQ88" s="294">
        <f>(ULQ$87*$B101+SUM($F$8:$F$10)-((ULQ$87*$B101+SUM($F$8:$F$10))/$F$11*$F$40)-($F$27*ULQ$87/$D$7)-SUM($F$14:$F$26,$F$28:$F$33,$F$35:$F$36,$F$41))</f>
        <v>-533.82179022363027</v>
      </c>
      <c r="ULR88" s="294">
        <f>(ULR$87*$B101+SUM($F$8:$F$10)-((ULR$87*$B101+SUM($F$8:$F$10))/$F$11*$F$40)-($F$27*ULR$87/$D$7)-SUM($F$14:$F$26,$F$28:$F$33,$F$35:$F$36,$F$41))</f>
        <v>-533.82179022363027</v>
      </c>
      <c r="ULS88" s="294">
        <f>(ULS$87*$B101+SUM($F$8:$F$10)-((ULS$87*$B101+SUM($F$8:$F$10))/$F$11*$F$40)-($F$27*ULS$87/$D$7)-SUM($F$14:$F$26,$F$28:$F$33,$F$35:$F$36,$F$41))</f>
        <v>-533.82179022363027</v>
      </c>
      <c r="ULT88" s="294">
        <f>(ULT$87*$B101+SUM($F$8:$F$10)-((ULT$87*$B101+SUM($F$8:$F$10))/$F$11*$F$40)-($F$27*ULT$87/$D$7)-SUM($F$14:$F$26,$F$28:$F$33,$F$35:$F$36,$F$41))</f>
        <v>-533.82179022363027</v>
      </c>
      <c r="ULU88" s="294">
        <f>(ULU$87*$B101+SUM($F$8:$F$10)-((ULU$87*$B101+SUM($F$8:$F$10))/$F$11*$F$40)-($F$27*ULU$87/$D$7)-SUM($F$14:$F$26,$F$28:$F$33,$F$35:$F$36,$F$41))</f>
        <v>-533.82179022363027</v>
      </c>
      <c r="ULV88" s="294">
        <f>(ULV$87*$B101+SUM($F$8:$F$10)-((ULV$87*$B101+SUM($F$8:$F$10))/$F$11*$F$40)-($F$27*ULV$87/$D$7)-SUM($F$14:$F$26,$F$28:$F$33,$F$35:$F$36,$F$41))</f>
        <v>-533.82179022363027</v>
      </c>
      <c r="ULW88" s="294">
        <f>(ULW$87*$B101+SUM($F$8:$F$10)-((ULW$87*$B101+SUM($F$8:$F$10))/$F$11*$F$40)-($F$27*ULW$87/$D$7)-SUM($F$14:$F$26,$F$28:$F$33,$F$35:$F$36,$F$41))</f>
        <v>-533.82179022363027</v>
      </c>
      <c r="ULX88" s="294">
        <f>(ULX$87*$B101+SUM($F$8:$F$10)-((ULX$87*$B101+SUM($F$8:$F$10))/$F$11*$F$40)-($F$27*ULX$87/$D$7)-SUM($F$14:$F$26,$F$28:$F$33,$F$35:$F$36,$F$41))</f>
        <v>-533.82179022363027</v>
      </c>
      <c r="ULY88" s="294">
        <f>(ULY$87*$B101+SUM($F$8:$F$10)-((ULY$87*$B101+SUM($F$8:$F$10))/$F$11*$F$40)-($F$27*ULY$87/$D$7)-SUM($F$14:$F$26,$F$28:$F$33,$F$35:$F$36,$F$41))</f>
        <v>-533.82179022363027</v>
      </c>
      <c r="ULZ88" s="294">
        <f>(ULZ$87*$B101+SUM($F$8:$F$10)-((ULZ$87*$B101+SUM($F$8:$F$10))/$F$11*$F$40)-($F$27*ULZ$87/$D$7)-SUM($F$14:$F$26,$F$28:$F$33,$F$35:$F$36,$F$41))</f>
        <v>-533.82179022363027</v>
      </c>
      <c r="UMA88" s="294">
        <f>(UMA$87*$B101+SUM($F$8:$F$10)-((UMA$87*$B101+SUM($F$8:$F$10))/$F$11*$F$40)-($F$27*UMA$87/$D$7)-SUM($F$14:$F$26,$F$28:$F$33,$F$35:$F$36,$F$41))</f>
        <v>-533.82179022363027</v>
      </c>
      <c r="UMB88" s="294">
        <f>(UMB$87*$B101+SUM($F$8:$F$10)-((UMB$87*$B101+SUM($F$8:$F$10))/$F$11*$F$40)-($F$27*UMB$87/$D$7)-SUM($F$14:$F$26,$F$28:$F$33,$F$35:$F$36,$F$41))</f>
        <v>-533.82179022363027</v>
      </c>
      <c r="UMC88" s="294">
        <f>(UMC$87*$B101+SUM($F$8:$F$10)-((UMC$87*$B101+SUM($F$8:$F$10))/$F$11*$F$40)-($F$27*UMC$87/$D$7)-SUM($F$14:$F$26,$F$28:$F$33,$F$35:$F$36,$F$41))</f>
        <v>-533.82179022363027</v>
      </c>
      <c r="UMD88" s="294">
        <f>(UMD$87*$B101+SUM($F$8:$F$10)-((UMD$87*$B101+SUM($F$8:$F$10))/$F$11*$F$40)-($F$27*UMD$87/$D$7)-SUM($F$14:$F$26,$F$28:$F$33,$F$35:$F$36,$F$41))</f>
        <v>-533.82179022363027</v>
      </c>
      <c r="UME88" s="294">
        <f>(UME$87*$B101+SUM($F$8:$F$10)-((UME$87*$B101+SUM($F$8:$F$10))/$F$11*$F$40)-($F$27*UME$87/$D$7)-SUM($F$14:$F$26,$F$28:$F$33,$F$35:$F$36,$F$41))</f>
        <v>-533.82179022363027</v>
      </c>
      <c r="UMF88" s="294">
        <f>(UMF$87*$B101+SUM($F$8:$F$10)-((UMF$87*$B101+SUM($F$8:$F$10))/$F$11*$F$40)-($F$27*UMF$87/$D$7)-SUM($F$14:$F$26,$F$28:$F$33,$F$35:$F$36,$F$41))</f>
        <v>-533.82179022363027</v>
      </c>
      <c r="UMG88" s="294">
        <f>(UMG$87*$B101+SUM($F$8:$F$10)-((UMG$87*$B101+SUM($F$8:$F$10))/$F$11*$F$40)-($F$27*UMG$87/$D$7)-SUM($F$14:$F$26,$F$28:$F$33,$F$35:$F$36,$F$41))</f>
        <v>-533.82179022363027</v>
      </c>
      <c r="UMH88" s="294">
        <f>(UMH$87*$B101+SUM($F$8:$F$10)-((UMH$87*$B101+SUM($F$8:$F$10))/$F$11*$F$40)-($F$27*UMH$87/$D$7)-SUM($F$14:$F$26,$F$28:$F$33,$F$35:$F$36,$F$41))</f>
        <v>-533.82179022363027</v>
      </c>
      <c r="UMI88" s="294">
        <f>(UMI$87*$B101+SUM($F$8:$F$10)-((UMI$87*$B101+SUM($F$8:$F$10))/$F$11*$F$40)-($F$27*UMI$87/$D$7)-SUM($F$14:$F$26,$F$28:$F$33,$F$35:$F$36,$F$41))</f>
        <v>-533.82179022363027</v>
      </c>
      <c r="UMJ88" s="294">
        <f>(UMJ$87*$B101+SUM($F$8:$F$10)-((UMJ$87*$B101+SUM($F$8:$F$10))/$F$11*$F$40)-($F$27*UMJ$87/$D$7)-SUM($F$14:$F$26,$F$28:$F$33,$F$35:$F$36,$F$41))</f>
        <v>-533.82179022363027</v>
      </c>
      <c r="UMK88" s="294">
        <f>(UMK$87*$B101+SUM($F$8:$F$10)-((UMK$87*$B101+SUM($F$8:$F$10))/$F$11*$F$40)-($F$27*UMK$87/$D$7)-SUM($F$14:$F$26,$F$28:$F$33,$F$35:$F$36,$F$41))</f>
        <v>-533.82179022363027</v>
      </c>
      <c r="UML88" s="294">
        <f>(UML$87*$B101+SUM($F$8:$F$10)-((UML$87*$B101+SUM($F$8:$F$10))/$F$11*$F$40)-($F$27*UML$87/$D$7)-SUM($F$14:$F$26,$F$28:$F$33,$F$35:$F$36,$F$41))</f>
        <v>-533.82179022363027</v>
      </c>
      <c r="UMM88" s="294">
        <f>(UMM$87*$B101+SUM($F$8:$F$10)-((UMM$87*$B101+SUM($F$8:$F$10))/$F$11*$F$40)-($F$27*UMM$87/$D$7)-SUM($F$14:$F$26,$F$28:$F$33,$F$35:$F$36,$F$41))</f>
        <v>-533.82179022363027</v>
      </c>
      <c r="UMN88" s="294">
        <f>(UMN$87*$B101+SUM($F$8:$F$10)-((UMN$87*$B101+SUM($F$8:$F$10))/$F$11*$F$40)-($F$27*UMN$87/$D$7)-SUM($F$14:$F$26,$F$28:$F$33,$F$35:$F$36,$F$41))</f>
        <v>-533.82179022363027</v>
      </c>
      <c r="UMO88" s="294">
        <f>(UMO$87*$B101+SUM($F$8:$F$10)-((UMO$87*$B101+SUM($F$8:$F$10))/$F$11*$F$40)-($F$27*UMO$87/$D$7)-SUM($F$14:$F$26,$F$28:$F$33,$F$35:$F$36,$F$41))</f>
        <v>-533.82179022363027</v>
      </c>
      <c r="UMP88" s="294">
        <f>(UMP$87*$B101+SUM($F$8:$F$10)-((UMP$87*$B101+SUM($F$8:$F$10))/$F$11*$F$40)-($F$27*UMP$87/$D$7)-SUM($F$14:$F$26,$F$28:$F$33,$F$35:$F$36,$F$41))</f>
        <v>-533.82179022363027</v>
      </c>
      <c r="UMQ88" s="294">
        <f>(UMQ$87*$B101+SUM($F$8:$F$10)-((UMQ$87*$B101+SUM($F$8:$F$10))/$F$11*$F$40)-($F$27*UMQ$87/$D$7)-SUM($F$14:$F$26,$F$28:$F$33,$F$35:$F$36,$F$41))</f>
        <v>-533.82179022363027</v>
      </c>
      <c r="UMR88" s="294">
        <f>(UMR$87*$B101+SUM($F$8:$F$10)-((UMR$87*$B101+SUM($F$8:$F$10))/$F$11*$F$40)-($F$27*UMR$87/$D$7)-SUM($F$14:$F$26,$F$28:$F$33,$F$35:$F$36,$F$41))</f>
        <v>-533.82179022363027</v>
      </c>
      <c r="UMS88" s="294">
        <f>(UMS$87*$B101+SUM($F$8:$F$10)-((UMS$87*$B101+SUM($F$8:$F$10))/$F$11*$F$40)-($F$27*UMS$87/$D$7)-SUM($F$14:$F$26,$F$28:$F$33,$F$35:$F$36,$F$41))</f>
        <v>-533.82179022363027</v>
      </c>
      <c r="UMT88" s="294">
        <f>(UMT$87*$B101+SUM($F$8:$F$10)-((UMT$87*$B101+SUM($F$8:$F$10))/$F$11*$F$40)-($F$27*UMT$87/$D$7)-SUM($F$14:$F$26,$F$28:$F$33,$F$35:$F$36,$F$41))</f>
        <v>-533.82179022363027</v>
      </c>
      <c r="UMU88" s="294">
        <f>(UMU$87*$B101+SUM($F$8:$F$10)-((UMU$87*$B101+SUM($F$8:$F$10))/$F$11*$F$40)-($F$27*UMU$87/$D$7)-SUM($F$14:$F$26,$F$28:$F$33,$F$35:$F$36,$F$41))</f>
        <v>-533.82179022363027</v>
      </c>
      <c r="UMV88" s="294">
        <f>(UMV$87*$B101+SUM($F$8:$F$10)-((UMV$87*$B101+SUM($F$8:$F$10))/$F$11*$F$40)-($F$27*UMV$87/$D$7)-SUM($F$14:$F$26,$F$28:$F$33,$F$35:$F$36,$F$41))</f>
        <v>-533.82179022363027</v>
      </c>
      <c r="UMW88" s="294">
        <f>(UMW$87*$B101+SUM($F$8:$F$10)-((UMW$87*$B101+SUM($F$8:$F$10))/$F$11*$F$40)-($F$27*UMW$87/$D$7)-SUM($F$14:$F$26,$F$28:$F$33,$F$35:$F$36,$F$41))</f>
        <v>-533.82179022363027</v>
      </c>
      <c r="UMX88" s="294">
        <f>(UMX$87*$B101+SUM($F$8:$F$10)-((UMX$87*$B101+SUM($F$8:$F$10))/$F$11*$F$40)-($F$27*UMX$87/$D$7)-SUM($F$14:$F$26,$F$28:$F$33,$F$35:$F$36,$F$41))</f>
        <v>-533.82179022363027</v>
      </c>
      <c r="UMY88" s="294">
        <f>(UMY$87*$B101+SUM($F$8:$F$10)-((UMY$87*$B101+SUM($F$8:$F$10))/$F$11*$F$40)-($F$27*UMY$87/$D$7)-SUM($F$14:$F$26,$F$28:$F$33,$F$35:$F$36,$F$41))</f>
        <v>-533.82179022363027</v>
      </c>
      <c r="UMZ88" s="294">
        <f>(UMZ$87*$B101+SUM($F$8:$F$10)-((UMZ$87*$B101+SUM($F$8:$F$10))/$F$11*$F$40)-($F$27*UMZ$87/$D$7)-SUM($F$14:$F$26,$F$28:$F$33,$F$35:$F$36,$F$41))</f>
        <v>-533.82179022363027</v>
      </c>
      <c r="UNA88" s="294">
        <f>(UNA$87*$B101+SUM($F$8:$F$10)-((UNA$87*$B101+SUM($F$8:$F$10))/$F$11*$F$40)-($F$27*UNA$87/$D$7)-SUM($F$14:$F$26,$F$28:$F$33,$F$35:$F$36,$F$41))</f>
        <v>-533.82179022363027</v>
      </c>
      <c r="UNB88" s="294">
        <f>(UNB$87*$B101+SUM($F$8:$F$10)-((UNB$87*$B101+SUM($F$8:$F$10))/$F$11*$F$40)-($F$27*UNB$87/$D$7)-SUM($F$14:$F$26,$F$28:$F$33,$F$35:$F$36,$F$41))</f>
        <v>-533.82179022363027</v>
      </c>
      <c r="UNC88" s="294">
        <f>(UNC$87*$B101+SUM($F$8:$F$10)-((UNC$87*$B101+SUM($F$8:$F$10))/$F$11*$F$40)-($F$27*UNC$87/$D$7)-SUM($F$14:$F$26,$F$28:$F$33,$F$35:$F$36,$F$41))</f>
        <v>-533.82179022363027</v>
      </c>
      <c r="UND88" s="294">
        <f>(UND$87*$B101+SUM($F$8:$F$10)-((UND$87*$B101+SUM($F$8:$F$10))/$F$11*$F$40)-($F$27*UND$87/$D$7)-SUM($F$14:$F$26,$F$28:$F$33,$F$35:$F$36,$F$41))</f>
        <v>-533.82179022363027</v>
      </c>
      <c r="UNE88" s="294">
        <f>(UNE$87*$B101+SUM($F$8:$F$10)-((UNE$87*$B101+SUM($F$8:$F$10))/$F$11*$F$40)-($F$27*UNE$87/$D$7)-SUM($F$14:$F$26,$F$28:$F$33,$F$35:$F$36,$F$41))</f>
        <v>-533.82179022363027</v>
      </c>
      <c r="UNF88" s="294">
        <f>(UNF$87*$B101+SUM($F$8:$F$10)-((UNF$87*$B101+SUM($F$8:$F$10))/$F$11*$F$40)-($F$27*UNF$87/$D$7)-SUM($F$14:$F$26,$F$28:$F$33,$F$35:$F$36,$F$41))</f>
        <v>-533.82179022363027</v>
      </c>
      <c r="UNG88" s="294">
        <f>(UNG$87*$B101+SUM($F$8:$F$10)-((UNG$87*$B101+SUM($F$8:$F$10))/$F$11*$F$40)-($F$27*UNG$87/$D$7)-SUM($F$14:$F$26,$F$28:$F$33,$F$35:$F$36,$F$41))</f>
        <v>-533.82179022363027</v>
      </c>
      <c r="UNH88" s="294">
        <f>(UNH$87*$B101+SUM($F$8:$F$10)-((UNH$87*$B101+SUM($F$8:$F$10))/$F$11*$F$40)-($F$27*UNH$87/$D$7)-SUM($F$14:$F$26,$F$28:$F$33,$F$35:$F$36,$F$41))</f>
        <v>-533.82179022363027</v>
      </c>
      <c r="UNI88" s="294">
        <f>(UNI$87*$B101+SUM($F$8:$F$10)-((UNI$87*$B101+SUM($F$8:$F$10))/$F$11*$F$40)-($F$27*UNI$87/$D$7)-SUM($F$14:$F$26,$F$28:$F$33,$F$35:$F$36,$F$41))</f>
        <v>-533.82179022363027</v>
      </c>
      <c r="UNJ88" s="294">
        <f>(UNJ$87*$B101+SUM($F$8:$F$10)-((UNJ$87*$B101+SUM($F$8:$F$10))/$F$11*$F$40)-($F$27*UNJ$87/$D$7)-SUM($F$14:$F$26,$F$28:$F$33,$F$35:$F$36,$F$41))</f>
        <v>-533.82179022363027</v>
      </c>
      <c r="UNK88" s="294">
        <f>(UNK$87*$B101+SUM($F$8:$F$10)-((UNK$87*$B101+SUM($F$8:$F$10))/$F$11*$F$40)-($F$27*UNK$87/$D$7)-SUM($F$14:$F$26,$F$28:$F$33,$F$35:$F$36,$F$41))</f>
        <v>-533.82179022363027</v>
      </c>
      <c r="UNL88" s="294">
        <f>(UNL$87*$B101+SUM($F$8:$F$10)-((UNL$87*$B101+SUM($F$8:$F$10))/$F$11*$F$40)-($F$27*UNL$87/$D$7)-SUM($F$14:$F$26,$F$28:$F$33,$F$35:$F$36,$F$41))</f>
        <v>-533.82179022363027</v>
      </c>
      <c r="UNM88" s="294">
        <f>(UNM$87*$B101+SUM($F$8:$F$10)-((UNM$87*$B101+SUM($F$8:$F$10))/$F$11*$F$40)-($F$27*UNM$87/$D$7)-SUM($F$14:$F$26,$F$28:$F$33,$F$35:$F$36,$F$41))</f>
        <v>-533.82179022363027</v>
      </c>
      <c r="UNN88" s="294">
        <f>(UNN$87*$B101+SUM($F$8:$F$10)-((UNN$87*$B101+SUM($F$8:$F$10))/$F$11*$F$40)-($F$27*UNN$87/$D$7)-SUM($F$14:$F$26,$F$28:$F$33,$F$35:$F$36,$F$41))</f>
        <v>-533.82179022363027</v>
      </c>
      <c r="UNO88" s="294">
        <f>(UNO$87*$B101+SUM($F$8:$F$10)-((UNO$87*$B101+SUM($F$8:$F$10))/$F$11*$F$40)-($F$27*UNO$87/$D$7)-SUM($F$14:$F$26,$F$28:$F$33,$F$35:$F$36,$F$41))</f>
        <v>-533.82179022363027</v>
      </c>
      <c r="UNP88" s="294">
        <f>(UNP$87*$B101+SUM($F$8:$F$10)-((UNP$87*$B101+SUM($F$8:$F$10))/$F$11*$F$40)-($F$27*UNP$87/$D$7)-SUM($F$14:$F$26,$F$28:$F$33,$F$35:$F$36,$F$41))</f>
        <v>-533.82179022363027</v>
      </c>
      <c r="UNQ88" s="294">
        <f>(UNQ$87*$B101+SUM($F$8:$F$10)-((UNQ$87*$B101+SUM($F$8:$F$10))/$F$11*$F$40)-($F$27*UNQ$87/$D$7)-SUM($F$14:$F$26,$F$28:$F$33,$F$35:$F$36,$F$41))</f>
        <v>-533.82179022363027</v>
      </c>
      <c r="UNR88" s="294">
        <f>(UNR$87*$B101+SUM($F$8:$F$10)-((UNR$87*$B101+SUM($F$8:$F$10))/$F$11*$F$40)-($F$27*UNR$87/$D$7)-SUM($F$14:$F$26,$F$28:$F$33,$F$35:$F$36,$F$41))</f>
        <v>-533.82179022363027</v>
      </c>
      <c r="UNS88" s="294">
        <f>(UNS$87*$B101+SUM($F$8:$F$10)-((UNS$87*$B101+SUM($F$8:$F$10))/$F$11*$F$40)-($F$27*UNS$87/$D$7)-SUM($F$14:$F$26,$F$28:$F$33,$F$35:$F$36,$F$41))</f>
        <v>-533.82179022363027</v>
      </c>
      <c r="UNT88" s="294">
        <f>(UNT$87*$B101+SUM($F$8:$F$10)-((UNT$87*$B101+SUM($F$8:$F$10))/$F$11*$F$40)-($F$27*UNT$87/$D$7)-SUM($F$14:$F$26,$F$28:$F$33,$F$35:$F$36,$F$41))</f>
        <v>-533.82179022363027</v>
      </c>
      <c r="UNU88" s="294">
        <f>(UNU$87*$B101+SUM($F$8:$F$10)-((UNU$87*$B101+SUM($F$8:$F$10))/$F$11*$F$40)-($F$27*UNU$87/$D$7)-SUM($F$14:$F$26,$F$28:$F$33,$F$35:$F$36,$F$41))</f>
        <v>-533.82179022363027</v>
      </c>
      <c r="UNV88" s="294">
        <f>(UNV$87*$B101+SUM($F$8:$F$10)-((UNV$87*$B101+SUM($F$8:$F$10))/$F$11*$F$40)-($F$27*UNV$87/$D$7)-SUM($F$14:$F$26,$F$28:$F$33,$F$35:$F$36,$F$41))</f>
        <v>-533.82179022363027</v>
      </c>
      <c r="UNW88" s="294">
        <f>(UNW$87*$B101+SUM($F$8:$F$10)-((UNW$87*$B101+SUM($F$8:$F$10))/$F$11*$F$40)-($F$27*UNW$87/$D$7)-SUM($F$14:$F$26,$F$28:$F$33,$F$35:$F$36,$F$41))</f>
        <v>-533.82179022363027</v>
      </c>
      <c r="UNX88" s="294">
        <f>(UNX$87*$B101+SUM($F$8:$F$10)-((UNX$87*$B101+SUM($F$8:$F$10))/$F$11*$F$40)-($F$27*UNX$87/$D$7)-SUM($F$14:$F$26,$F$28:$F$33,$F$35:$F$36,$F$41))</f>
        <v>-533.82179022363027</v>
      </c>
      <c r="UNY88" s="294">
        <f>(UNY$87*$B101+SUM($F$8:$F$10)-((UNY$87*$B101+SUM($F$8:$F$10))/$F$11*$F$40)-($F$27*UNY$87/$D$7)-SUM($F$14:$F$26,$F$28:$F$33,$F$35:$F$36,$F$41))</f>
        <v>-533.82179022363027</v>
      </c>
      <c r="UNZ88" s="294">
        <f>(UNZ$87*$B101+SUM($F$8:$F$10)-((UNZ$87*$B101+SUM($F$8:$F$10))/$F$11*$F$40)-($F$27*UNZ$87/$D$7)-SUM($F$14:$F$26,$F$28:$F$33,$F$35:$F$36,$F$41))</f>
        <v>-533.82179022363027</v>
      </c>
      <c r="UOA88" s="294">
        <f>(UOA$87*$B101+SUM($F$8:$F$10)-((UOA$87*$B101+SUM($F$8:$F$10))/$F$11*$F$40)-($F$27*UOA$87/$D$7)-SUM($F$14:$F$26,$F$28:$F$33,$F$35:$F$36,$F$41))</f>
        <v>-533.82179022363027</v>
      </c>
      <c r="UOB88" s="294">
        <f>(UOB$87*$B101+SUM($F$8:$F$10)-((UOB$87*$B101+SUM($F$8:$F$10))/$F$11*$F$40)-($F$27*UOB$87/$D$7)-SUM($F$14:$F$26,$F$28:$F$33,$F$35:$F$36,$F$41))</f>
        <v>-533.82179022363027</v>
      </c>
      <c r="UOC88" s="294">
        <f>(UOC$87*$B101+SUM($F$8:$F$10)-((UOC$87*$B101+SUM($F$8:$F$10))/$F$11*$F$40)-($F$27*UOC$87/$D$7)-SUM($F$14:$F$26,$F$28:$F$33,$F$35:$F$36,$F$41))</f>
        <v>-533.82179022363027</v>
      </c>
      <c r="UOD88" s="294">
        <f>(UOD$87*$B101+SUM($F$8:$F$10)-((UOD$87*$B101+SUM($F$8:$F$10))/$F$11*$F$40)-($F$27*UOD$87/$D$7)-SUM($F$14:$F$26,$F$28:$F$33,$F$35:$F$36,$F$41))</f>
        <v>-533.82179022363027</v>
      </c>
      <c r="UOE88" s="294">
        <f>(UOE$87*$B101+SUM($F$8:$F$10)-((UOE$87*$B101+SUM($F$8:$F$10))/$F$11*$F$40)-($F$27*UOE$87/$D$7)-SUM($F$14:$F$26,$F$28:$F$33,$F$35:$F$36,$F$41))</f>
        <v>-533.82179022363027</v>
      </c>
      <c r="UOF88" s="294">
        <f>(UOF$87*$B101+SUM($F$8:$F$10)-((UOF$87*$B101+SUM($F$8:$F$10))/$F$11*$F$40)-($F$27*UOF$87/$D$7)-SUM($F$14:$F$26,$F$28:$F$33,$F$35:$F$36,$F$41))</f>
        <v>-533.82179022363027</v>
      </c>
      <c r="UOG88" s="294">
        <f>(UOG$87*$B101+SUM($F$8:$F$10)-((UOG$87*$B101+SUM($F$8:$F$10))/$F$11*$F$40)-($F$27*UOG$87/$D$7)-SUM($F$14:$F$26,$F$28:$F$33,$F$35:$F$36,$F$41))</f>
        <v>-533.82179022363027</v>
      </c>
      <c r="UOH88" s="294">
        <f>(UOH$87*$B101+SUM($F$8:$F$10)-((UOH$87*$B101+SUM($F$8:$F$10))/$F$11*$F$40)-($F$27*UOH$87/$D$7)-SUM($F$14:$F$26,$F$28:$F$33,$F$35:$F$36,$F$41))</f>
        <v>-533.82179022363027</v>
      </c>
      <c r="UOI88" s="294">
        <f>(UOI$87*$B101+SUM($F$8:$F$10)-((UOI$87*$B101+SUM($F$8:$F$10))/$F$11*$F$40)-($F$27*UOI$87/$D$7)-SUM($F$14:$F$26,$F$28:$F$33,$F$35:$F$36,$F$41))</f>
        <v>-533.82179022363027</v>
      </c>
      <c r="UOJ88" s="294">
        <f>(UOJ$87*$B101+SUM($F$8:$F$10)-((UOJ$87*$B101+SUM($F$8:$F$10))/$F$11*$F$40)-($F$27*UOJ$87/$D$7)-SUM($F$14:$F$26,$F$28:$F$33,$F$35:$F$36,$F$41))</f>
        <v>-533.82179022363027</v>
      </c>
      <c r="UOK88" s="294">
        <f>(UOK$87*$B101+SUM($F$8:$F$10)-((UOK$87*$B101+SUM($F$8:$F$10))/$F$11*$F$40)-($F$27*UOK$87/$D$7)-SUM($F$14:$F$26,$F$28:$F$33,$F$35:$F$36,$F$41))</f>
        <v>-533.82179022363027</v>
      </c>
      <c r="UOL88" s="294">
        <f>(UOL$87*$B101+SUM($F$8:$F$10)-((UOL$87*$B101+SUM($F$8:$F$10))/$F$11*$F$40)-($F$27*UOL$87/$D$7)-SUM($F$14:$F$26,$F$28:$F$33,$F$35:$F$36,$F$41))</f>
        <v>-533.82179022363027</v>
      </c>
      <c r="UOM88" s="294">
        <f>(UOM$87*$B101+SUM($F$8:$F$10)-((UOM$87*$B101+SUM($F$8:$F$10))/$F$11*$F$40)-($F$27*UOM$87/$D$7)-SUM($F$14:$F$26,$F$28:$F$33,$F$35:$F$36,$F$41))</f>
        <v>-533.82179022363027</v>
      </c>
      <c r="UON88" s="294">
        <f>(UON$87*$B101+SUM($F$8:$F$10)-((UON$87*$B101+SUM($F$8:$F$10))/$F$11*$F$40)-($F$27*UON$87/$D$7)-SUM($F$14:$F$26,$F$28:$F$33,$F$35:$F$36,$F$41))</f>
        <v>-533.82179022363027</v>
      </c>
      <c r="UOO88" s="294">
        <f>(UOO$87*$B101+SUM($F$8:$F$10)-((UOO$87*$B101+SUM($F$8:$F$10))/$F$11*$F$40)-($F$27*UOO$87/$D$7)-SUM($F$14:$F$26,$F$28:$F$33,$F$35:$F$36,$F$41))</f>
        <v>-533.82179022363027</v>
      </c>
      <c r="UOP88" s="294">
        <f>(UOP$87*$B101+SUM($F$8:$F$10)-((UOP$87*$B101+SUM($F$8:$F$10))/$F$11*$F$40)-($F$27*UOP$87/$D$7)-SUM($F$14:$F$26,$F$28:$F$33,$F$35:$F$36,$F$41))</f>
        <v>-533.82179022363027</v>
      </c>
      <c r="UOQ88" s="294">
        <f>(UOQ$87*$B101+SUM($F$8:$F$10)-((UOQ$87*$B101+SUM($F$8:$F$10))/$F$11*$F$40)-($F$27*UOQ$87/$D$7)-SUM($F$14:$F$26,$F$28:$F$33,$F$35:$F$36,$F$41))</f>
        <v>-533.82179022363027</v>
      </c>
      <c r="UOR88" s="294">
        <f>(UOR$87*$B101+SUM($F$8:$F$10)-((UOR$87*$B101+SUM($F$8:$F$10))/$F$11*$F$40)-($F$27*UOR$87/$D$7)-SUM($F$14:$F$26,$F$28:$F$33,$F$35:$F$36,$F$41))</f>
        <v>-533.82179022363027</v>
      </c>
      <c r="UOS88" s="294">
        <f>(UOS$87*$B101+SUM($F$8:$F$10)-((UOS$87*$B101+SUM($F$8:$F$10))/$F$11*$F$40)-($F$27*UOS$87/$D$7)-SUM($F$14:$F$26,$F$28:$F$33,$F$35:$F$36,$F$41))</f>
        <v>-533.82179022363027</v>
      </c>
      <c r="UOT88" s="294">
        <f>(UOT$87*$B101+SUM($F$8:$F$10)-((UOT$87*$B101+SUM($F$8:$F$10))/$F$11*$F$40)-($F$27*UOT$87/$D$7)-SUM($F$14:$F$26,$F$28:$F$33,$F$35:$F$36,$F$41))</f>
        <v>-533.82179022363027</v>
      </c>
      <c r="UOU88" s="294">
        <f>(UOU$87*$B101+SUM($F$8:$F$10)-((UOU$87*$B101+SUM($F$8:$F$10))/$F$11*$F$40)-($F$27*UOU$87/$D$7)-SUM($F$14:$F$26,$F$28:$F$33,$F$35:$F$36,$F$41))</f>
        <v>-533.82179022363027</v>
      </c>
      <c r="UOV88" s="294">
        <f>(UOV$87*$B101+SUM($F$8:$F$10)-((UOV$87*$B101+SUM($F$8:$F$10))/$F$11*$F$40)-($F$27*UOV$87/$D$7)-SUM($F$14:$F$26,$F$28:$F$33,$F$35:$F$36,$F$41))</f>
        <v>-533.82179022363027</v>
      </c>
      <c r="UOW88" s="294">
        <f>(UOW$87*$B101+SUM($F$8:$F$10)-((UOW$87*$B101+SUM($F$8:$F$10))/$F$11*$F$40)-($F$27*UOW$87/$D$7)-SUM($F$14:$F$26,$F$28:$F$33,$F$35:$F$36,$F$41))</f>
        <v>-533.82179022363027</v>
      </c>
      <c r="UOX88" s="294">
        <f>(UOX$87*$B101+SUM($F$8:$F$10)-((UOX$87*$B101+SUM($F$8:$F$10))/$F$11*$F$40)-($F$27*UOX$87/$D$7)-SUM($F$14:$F$26,$F$28:$F$33,$F$35:$F$36,$F$41))</f>
        <v>-533.82179022363027</v>
      </c>
      <c r="UOY88" s="294">
        <f>(UOY$87*$B101+SUM($F$8:$F$10)-((UOY$87*$B101+SUM($F$8:$F$10))/$F$11*$F$40)-($F$27*UOY$87/$D$7)-SUM($F$14:$F$26,$F$28:$F$33,$F$35:$F$36,$F$41))</f>
        <v>-533.82179022363027</v>
      </c>
      <c r="UOZ88" s="294">
        <f>(UOZ$87*$B101+SUM($F$8:$F$10)-((UOZ$87*$B101+SUM($F$8:$F$10))/$F$11*$F$40)-($F$27*UOZ$87/$D$7)-SUM($F$14:$F$26,$F$28:$F$33,$F$35:$F$36,$F$41))</f>
        <v>-533.82179022363027</v>
      </c>
      <c r="UPA88" s="294">
        <f>(UPA$87*$B101+SUM($F$8:$F$10)-((UPA$87*$B101+SUM($F$8:$F$10))/$F$11*$F$40)-($F$27*UPA$87/$D$7)-SUM($F$14:$F$26,$F$28:$F$33,$F$35:$F$36,$F$41))</f>
        <v>-533.82179022363027</v>
      </c>
      <c r="UPB88" s="294">
        <f>(UPB$87*$B101+SUM($F$8:$F$10)-((UPB$87*$B101+SUM($F$8:$F$10))/$F$11*$F$40)-($F$27*UPB$87/$D$7)-SUM($F$14:$F$26,$F$28:$F$33,$F$35:$F$36,$F$41))</f>
        <v>-533.82179022363027</v>
      </c>
      <c r="UPC88" s="294">
        <f>(UPC$87*$B101+SUM($F$8:$F$10)-((UPC$87*$B101+SUM($F$8:$F$10))/$F$11*$F$40)-($F$27*UPC$87/$D$7)-SUM($F$14:$F$26,$F$28:$F$33,$F$35:$F$36,$F$41))</f>
        <v>-533.82179022363027</v>
      </c>
      <c r="UPD88" s="294">
        <f>(UPD$87*$B101+SUM($F$8:$F$10)-((UPD$87*$B101+SUM($F$8:$F$10))/$F$11*$F$40)-($F$27*UPD$87/$D$7)-SUM($F$14:$F$26,$F$28:$F$33,$F$35:$F$36,$F$41))</f>
        <v>-533.82179022363027</v>
      </c>
      <c r="UPE88" s="294">
        <f>(UPE$87*$B101+SUM($F$8:$F$10)-((UPE$87*$B101+SUM($F$8:$F$10))/$F$11*$F$40)-($F$27*UPE$87/$D$7)-SUM($F$14:$F$26,$F$28:$F$33,$F$35:$F$36,$F$41))</f>
        <v>-533.82179022363027</v>
      </c>
      <c r="UPF88" s="294">
        <f>(UPF$87*$B101+SUM($F$8:$F$10)-((UPF$87*$B101+SUM($F$8:$F$10))/$F$11*$F$40)-($F$27*UPF$87/$D$7)-SUM($F$14:$F$26,$F$28:$F$33,$F$35:$F$36,$F$41))</f>
        <v>-533.82179022363027</v>
      </c>
      <c r="UPG88" s="294">
        <f>(UPG$87*$B101+SUM($F$8:$F$10)-((UPG$87*$B101+SUM($F$8:$F$10))/$F$11*$F$40)-($F$27*UPG$87/$D$7)-SUM($F$14:$F$26,$F$28:$F$33,$F$35:$F$36,$F$41))</f>
        <v>-533.82179022363027</v>
      </c>
      <c r="UPH88" s="294">
        <f>(UPH$87*$B101+SUM($F$8:$F$10)-((UPH$87*$B101+SUM($F$8:$F$10))/$F$11*$F$40)-($F$27*UPH$87/$D$7)-SUM($F$14:$F$26,$F$28:$F$33,$F$35:$F$36,$F$41))</f>
        <v>-533.82179022363027</v>
      </c>
      <c r="UPI88" s="294">
        <f>(UPI$87*$B101+SUM($F$8:$F$10)-((UPI$87*$B101+SUM($F$8:$F$10))/$F$11*$F$40)-($F$27*UPI$87/$D$7)-SUM($F$14:$F$26,$F$28:$F$33,$F$35:$F$36,$F$41))</f>
        <v>-533.82179022363027</v>
      </c>
      <c r="UPJ88" s="294">
        <f>(UPJ$87*$B101+SUM($F$8:$F$10)-((UPJ$87*$B101+SUM($F$8:$F$10))/$F$11*$F$40)-($F$27*UPJ$87/$D$7)-SUM($F$14:$F$26,$F$28:$F$33,$F$35:$F$36,$F$41))</f>
        <v>-533.82179022363027</v>
      </c>
      <c r="UPK88" s="294">
        <f>(UPK$87*$B101+SUM($F$8:$F$10)-((UPK$87*$B101+SUM($F$8:$F$10))/$F$11*$F$40)-($F$27*UPK$87/$D$7)-SUM($F$14:$F$26,$F$28:$F$33,$F$35:$F$36,$F$41))</f>
        <v>-533.82179022363027</v>
      </c>
      <c r="UPL88" s="294">
        <f>(UPL$87*$B101+SUM($F$8:$F$10)-((UPL$87*$B101+SUM($F$8:$F$10))/$F$11*$F$40)-($F$27*UPL$87/$D$7)-SUM($F$14:$F$26,$F$28:$F$33,$F$35:$F$36,$F$41))</f>
        <v>-533.82179022363027</v>
      </c>
      <c r="UPM88" s="294">
        <f>(UPM$87*$B101+SUM($F$8:$F$10)-((UPM$87*$B101+SUM($F$8:$F$10))/$F$11*$F$40)-($F$27*UPM$87/$D$7)-SUM($F$14:$F$26,$F$28:$F$33,$F$35:$F$36,$F$41))</f>
        <v>-533.82179022363027</v>
      </c>
      <c r="UPN88" s="294">
        <f>(UPN$87*$B101+SUM($F$8:$F$10)-((UPN$87*$B101+SUM($F$8:$F$10))/$F$11*$F$40)-($F$27*UPN$87/$D$7)-SUM($F$14:$F$26,$F$28:$F$33,$F$35:$F$36,$F$41))</f>
        <v>-533.82179022363027</v>
      </c>
      <c r="UPO88" s="294">
        <f>(UPO$87*$B101+SUM($F$8:$F$10)-((UPO$87*$B101+SUM($F$8:$F$10))/$F$11*$F$40)-($F$27*UPO$87/$D$7)-SUM($F$14:$F$26,$F$28:$F$33,$F$35:$F$36,$F$41))</f>
        <v>-533.82179022363027</v>
      </c>
      <c r="UPP88" s="294">
        <f>(UPP$87*$B101+SUM($F$8:$F$10)-((UPP$87*$B101+SUM($F$8:$F$10))/$F$11*$F$40)-($F$27*UPP$87/$D$7)-SUM($F$14:$F$26,$F$28:$F$33,$F$35:$F$36,$F$41))</f>
        <v>-533.82179022363027</v>
      </c>
      <c r="UPQ88" s="294">
        <f>(UPQ$87*$B101+SUM($F$8:$F$10)-((UPQ$87*$B101+SUM($F$8:$F$10))/$F$11*$F$40)-($F$27*UPQ$87/$D$7)-SUM($F$14:$F$26,$F$28:$F$33,$F$35:$F$36,$F$41))</f>
        <v>-533.82179022363027</v>
      </c>
      <c r="UPR88" s="294">
        <f>(UPR$87*$B101+SUM($F$8:$F$10)-((UPR$87*$B101+SUM($F$8:$F$10))/$F$11*$F$40)-($F$27*UPR$87/$D$7)-SUM($F$14:$F$26,$F$28:$F$33,$F$35:$F$36,$F$41))</f>
        <v>-533.82179022363027</v>
      </c>
      <c r="UPS88" s="294">
        <f>(UPS$87*$B101+SUM($F$8:$F$10)-((UPS$87*$B101+SUM($F$8:$F$10))/$F$11*$F$40)-($F$27*UPS$87/$D$7)-SUM($F$14:$F$26,$F$28:$F$33,$F$35:$F$36,$F$41))</f>
        <v>-533.82179022363027</v>
      </c>
      <c r="UPT88" s="294">
        <f>(UPT$87*$B101+SUM($F$8:$F$10)-((UPT$87*$B101+SUM($F$8:$F$10))/$F$11*$F$40)-($F$27*UPT$87/$D$7)-SUM($F$14:$F$26,$F$28:$F$33,$F$35:$F$36,$F$41))</f>
        <v>-533.82179022363027</v>
      </c>
      <c r="UPU88" s="294">
        <f>(UPU$87*$B101+SUM($F$8:$F$10)-((UPU$87*$B101+SUM($F$8:$F$10))/$F$11*$F$40)-($F$27*UPU$87/$D$7)-SUM($F$14:$F$26,$F$28:$F$33,$F$35:$F$36,$F$41))</f>
        <v>-533.82179022363027</v>
      </c>
      <c r="UPV88" s="294">
        <f>(UPV$87*$B101+SUM($F$8:$F$10)-((UPV$87*$B101+SUM($F$8:$F$10))/$F$11*$F$40)-($F$27*UPV$87/$D$7)-SUM($F$14:$F$26,$F$28:$F$33,$F$35:$F$36,$F$41))</f>
        <v>-533.82179022363027</v>
      </c>
      <c r="UPW88" s="294">
        <f>(UPW$87*$B101+SUM($F$8:$F$10)-((UPW$87*$B101+SUM($F$8:$F$10))/$F$11*$F$40)-($F$27*UPW$87/$D$7)-SUM($F$14:$F$26,$F$28:$F$33,$F$35:$F$36,$F$41))</f>
        <v>-533.82179022363027</v>
      </c>
      <c r="UPX88" s="294">
        <f>(UPX$87*$B101+SUM($F$8:$F$10)-((UPX$87*$B101+SUM($F$8:$F$10))/$F$11*$F$40)-($F$27*UPX$87/$D$7)-SUM($F$14:$F$26,$F$28:$F$33,$F$35:$F$36,$F$41))</f>
        <v>-533.82179022363027</v>
      </c>
      <c r="UPY88" s="294">
        <f>(UPY$87*$B101+SUM($F$8:$F$10)-((UPY$87*$B101+SUM($F$8:$F$10))/$F$11*$F$40)-($F$27*UPY$87/$D$7)-SUM($F$14:$F$26,$F$28:$F$33,$F$35:$F$36,$F$41))</f>
        <v>-533.82179022363027</v>
      </c>
      <c r="UPZ88" s="294">
        <f>(UPZ$87*$B101+SUM($F$8:$F$10)-((UPZ$87*$B101+SUM($F$8:$F$10))/$F$11*$F$40)-($F$27*UPZ$87/$D$7)-SUM($F$14:$F$26,$F$28:$F$33,$F$35:$F$36,$F$41))</f>
        <v>-533.82179022363027</v>
      </c>
      <c r="UQA88" s="294">
        <f>(UQA$87*$B101+SUM($F$8:$F$10)-((UQA$87*$B101+SUM($F$8:$F$10))/$F$11*$F$40)-($F$27*UQA$87/$D$7)-SUM($F$14:$F$26,$F$28:$F$33,$F$35:$F$36,$F$41))</f>
        <v>-533.82179022363027</v>
      </c>
      <c r="UQB88" s="294">
        <f>(UQB$87*$B101+SUM($F$8:$F$10)-((UQB$87*$B101+SUM($F$8:$F$10))/$F$11*$F$40)-($F$27*UQB$87/$D$7)-SUM($F$14:$F$26,$F$28:$F$33,$F$35:$F$36,$F$41))</f>
        <v>-533.82179022363027</v>
      </c>
      <c r="UQC88" s="294">
        <f>(UQC$87*$B101+SUM($F$8:$F$10)-((UQC$87*$B101+SUM($F$8:$F$10))/$F$11*$F$40)-($F$27*UQC$87/$D$7)-SUM($F$14:$F$26,$F$28:$F$33,$F$35:$F$36,$F$41))</f>
        <v>-533.82179022363027</v>
      </c>
      <c r="UQD88" s="294">
        <f>(UQD$87*$B101+SUM($F$8:$F$10)-((UQD$87*$B101+SUM($F$8:$F$10))/$F$11*$F$40)-($F$27*UQD$87/$D$7)-SUM($F$14:$F$26,$F$28:$F$33,$F$35:$F$36,$F$41))</f>
        <v>-533.82179022363027</v>
      </c>
      <c r="UQE88" s="294">
        <f>(UQE$87*$B101+SUM($F$8:$F$10)-((UQE$87*$B101+SUM($F$8:$F$10))/$F$11*$F$40)-($F$27*UQE$87/$D$7)-SUM($F$14:$F$26,$F$28:$F$33,$F$35:$F$36,$F$41))</f>
        <v>-533.82179022363027</v>
      </c>
      <c r="UQF88" s="294">
        <f>(UQF$87*$B101+SUM($F$8:$F$10)-((UQF$87*$B101+SUM($F$8:$F$10))/$F$11*$F$40)-($F$27*UQF$87/$D$7)-SUM($F$14:$F$26,$F$28:$F$33,$F$35:$F$36,$F$41))</f>
        <v>-533.82179022363027</v>
      </c>
      <c r="UQG88" s="294">
        <f>(UQG$87*$B101+SUM($F$8:$F$10)-((UQG$87*$B101+SUM($F$8:$F$10))/$F$11*$F$40)-($F$27*UQG$87/$D$7)-SUM($F$14:$F$26,$F$28:$F$33,$F$35:$F$36,$F$41))</f>
        <v>-533.82179022363027</v>
      </c>
      <c r="UQH88" s="294">
        <f>(UQH$87*$B101+SUM($F$8:$F$10)-((UQH$87*$B101+SUM($F$8:$F$10))/$F$11*$F$40)-($F$27*UQH$87/$D$7)-SUM($F$14:$F$26,$F$28:$F$33,$F$35:$F$36,$F$41))</f>
        <v>-533.82179022363027</v>
      </c>
      <c r="UQI88" s="294">
        <f>(UQI$87*$B101+SUM($F$8:$F$10)-((UQI$87*$B101+SUM($F$8:$F$10))/$F$11*$F$40)-($F$27*UQI$87/$D$7)-SUM($F$14:$F$26,$F$28:$F$33,$F$35:$F$36,$F$41))</f>
        <v>-533.82179022363027</v>
      </c>
      <c r="UQJ88" s="294">
        <f>(UQJ$87*$B101+SUM($F$8:$F$10)-((UQJ$87*$B101+SUM($F$8:$F$10))/$F$11*$F$40)-($F$27*UQJ$87/$D$7)-SUM($F$14:$F$26,$F$28:$F$33,$F$35:$F$36,$F$41))</f>
        <v>-533.82179022363027</v>
      </c>
      <c r="UQK88" s="294">
        <f>(UQK$87*$B101+SUM($F$8:$F$10)-((UQK$87*$B101+SUM($F$8:$F$10))/$F$11*$F$40)-($F$27*UQK$87/$D$7)-SUM($F$14:$F$26,$F$28:$F$33,$F$35:$F$36,$F$41))</f>
        <v>-533.82179022363027</v>
      </c>
      <c r="UQL88" s="294">
        <f>(UQL$87*$B101+SUM($F$8:$F$10)-((UQL$87*$B101+SUM($F$8:$F$10))/$F$11*$F$40)-($F$27*UQL$87/$D$7)-SUM($F$14:$F$26,$F$28:$F$33,$F$35:$F$36,$F$41))</f>
        <v>-533.82179022363027</v>
      </c>
      <c r="UQM88" s="294">
        <f>(UQM$87*$B101+SUM($F$8:$F$10)-((UQM$87*$B101+SUM($F$8:$F$10))/$F$11*$F$40)-($F$27*UQM$87/$D$7)-SUM($F$14:$F$26,$F$28:$F$33,$F$35:$F$36,$F$41))</f>
        <v>-533.82179022363027</v>
      </c>
      <c r="UQN88" s="294">
        <f>(UQN$87*$B101+SUM($F$8:$F$10)-((UQN$87*$B101+SUM($F$8:$F$10))/$F$11*$F$40)-($F$27*UQN$87/$D$7)-SUM($F$14:$F$26,$F$28:$F$33,$F$35:$F$36,$F$41))</f>
        <v>-533.82179022363027</v>
      </c>
      <c r="UQO88" s="294">
        <f>(UQO$87*$B101+SUM($F$8:$F$10)-((UQO$87*$B101+SUM($F$8:$F$10))/$F$11*$F$40)-($F$27*UQO$87/$D$7)-SUM($F$14:$F$26,$F$28:$F$33,$F$35:$F$36,$F$41))</f>
        <v>-533.82179022363027</v>
      </c>
      <c r="UQP88" s="294">
        <f>(UQP$87*$B101+SUM($F$8:$F$10)-((UQP$87*$B101+SUM($F$8:$F$10))/$F$11*$F$40)-($F$27*UQP$87/$D$7)-SUM($F$14:$F$26,$F$28:$F$33,$F$35:$F$36,$F$41))</f>
        <v>-533.82179022363027</v>
      </c>
      <c r="UQQ88" s="294">
        <f>(UQQ$87*$B101+SUM($F$8:$F$10)-((UQQ$87*$B101+SUM($F$8:$F$10))/$F$11*$F$40)-($F$27*UQQ$87/$D$7)-SUM($F$14:$F$26,$F$28:$F$33,$F$35:$F$36,$F$41))</f>
        <v>-533.82179022363027</v>
      </c>
      <c r="UQR88" s="294">
        <f>(UQR$87*$B101+SUM($F$8:$F$10)-((UQR$87*$B101+SUM($F$8:$F$10))/$F$11*$F$40)-($F$27*UQR$87/$D$7)-SUM($F$14:$F$26,$F$28:$F$33,$F$35:$F$36,$F$41))</f>
        <v>-533.82179022363027</v>
      </c>
      <c r="UQS88" s="294">
        <f>(UQS$87*$B101+SUM($F$8:$F$10)-((UQS$87*$B101+SUM($F$8:$F$10))/$F$11*$F$40)-($F$27*UQS$87/$D$7)-SUM($F$14:$F$26,$F$28:$F$33,$F$35:$F$36,$F$41))</f>
        <v>-533.82179022363027</v>
      </c>
      <c r="UQT88" s="294">
        <f>(UQT$87*$B101+SUM($F$8:$F$10)-((UQT$87*$B101+SUM($F$8:$F$10))/$F$11*$F$40)-($F$27*UQT$87/$D$7)-SUM($F$14:$F$26,$F$28:$F$33,$F$35:$F$36,$F$41))</f>
        <v>-533.82179022363027</v>
      </c>
      <c r="UQU88" s="294">
        <f>(UQU$87*$B101+SUM($F$8:$F$10)-((UQU$87*$B101+SUM($F$8:$F$10))/$F$11*$F$40)-($F$27*UQU$87/$D$7)-SUM($F$14:$F$26,$F$28:$F$33,$F$35:$F$36,$F$41))</f>
        <v>-533.82179022363027</v>
      </c>
      <c r="UQV88" s="294">
        <f>(UQV$87*$B101+SUM($F$8:$F$10)-((UQV$87*$B101+SUM($F$8:$F$10))/$F$11*$F$40)-($F$27*UQV$87/$D$7)-SUM($F$14:$F$26,$F$28:$F$33,$F$35:$F$36,$F$41))</f>
        <v>-533.82179022363027</v>
      </c>
      <c r="UQW88" s="294">
        <f>(UQW$87*$B101+SUM($F$8:$F$10)-((UQW$87*$B101+SUM($F$8:$F$10))/$F$11*$F$40)-($F$27*UQW$87/$D$7)-SUM($F$14:$F$26,$F$28:$F$33,$F$35:$F$36,$F$41))</f>
        <v>-533.82179022363027</v>
      </c>
      <c r="UQX88" s="294">
        <f>(UQX$87*$B101+SUM($F$8:$F$10)-((UQX$87*$B101+SUM($F$8:$F$10))/$F$11*$F$40)-($F$27*UQX$87/$D$7)-SUM($F$14:$F$26,$F$28:$F$33,$F$35:$F$36,$F$41))</f>
        <v>-533.82179022363027</v>
      </c>
      <c r="UQY88" s="294">
        <f>(UQY$87*$B101+SUM($F$8:$F$10)-((UQY$87*$B101+SUM($F$8:$F$10))/$F$11*$F$40)-($F$27*UQY$87/$D$7)-SUM($F$14:$F$26,$F$28:$F$33,$F$35:$F$36,$F$41))</f>
        <v>-533.82179022363027</v>
      </c>
      <c r="UQZ88" s="294">
        <f>(UQZ$87*$B101+SUM($F$8:$F$10)-((UQZ$87*$B101+SUM($F$8:$F$10))/$F$11*$F$40)-($F$27*UQZ$87/$D$7)-SUM($F$14:$F$26,$F$28:$F$33,$F$35:$F$36,$F$41))</f>
        <v>-533.82179022363027</v>
      </c>
      <c r="URA88" s="294">
        <f>(URA$87*$B101+SUM($F$8:$F$10)-((URA$87*$B101+SUM($F$8:$F$10))/$F$11*$F$40)-($F$27*URA$87/$D$7)-SUM($F$14:$F$26,$F$28:$F$33,$F$35:$F$36,$F$41))</f>
        <v>-533.82179022363027</v>
      </c>
      <c r="URB88" s="294">
        <f>(URB$87*$B101+SUM($F$8:$F$10)-((URB$87*$B101+SUM($F$8:$F$10))/$F$11*$F$40)-($F$27*URB$87/$D$7)-SUM($F$14:$F$26,$F$28:$F$33,$F$35:$F$36,$F$41))</f>
        <v>-533.82179022363027</v>
      </c>
      <c r="URC88" s="294">
        <f>(URC$87*$B101+SUM($F$8:$F$10)-((URC$87*$B101+SUM($F$8:$F$10))/$F$11*$F$40)-($F$27*URC$87/$D$7)-SUM($F$14:$F$26,$F$28:$F$33,$F$35:$F$36,$F$41))</f>
        <v>-533.82179022363027</v>
      </c>
      <c r="URD88" s="294">
        <f>(URD$87*$B101+SUM($F$8:$F$10)-((URD$87*$B101+SUM($F$8:$F$10))/$F$11*$F$40)-($F$27*URD$87/$D$7)-SUM($F$14:$F$26,$F$28:$F$33,$F$35:$F$36,$F$41))</f>
        <v>-533.82179022363027</v>
      </c>
      <c r="URE88" s="294">
        <f>(URE$87*$B101+SUM($F$8:$F$10)-((URE$87*$B101+SUM($F$8:$F$10))/$F$11*$F$40)-($F$27*URE$87/$D$7)-SUM($F$14:$F$26,$F$28:$F$33,$F$35:$F$36,$F$41))</f>
        <v>-533.82179022363027</v>
      </c>
      <c r="URF88" s="294">
        <f>(URF$87*$B101+SUM($F$8:$F$10)-((URF$87*$B101+SUM($F$8:$F$10))/$F$11*$F$40)-($F$27*URF$87/$D$7)-SUM($F$14:$F$26,$F$28:$F$33,$F$35:$F$36,$F$41))</f>
        <v>-533.82179022363027</v>
      </c>
      <c r="URG88" s="294">
        <f>(URG$87*$B101+SUM($F$8:$F$10)-((URG$87*$B101+SUM($F$8:$F$10))/$F$11*$F$40)-($F$27*URG$87/$D$7)-SUM($F$14:$F$26,$F$28:$F$33,$F$35:$F$36,$F$41))</f>
        <v>-533.82179022363027</v>
      </c>
      <c r="URH88" s="294">
        <f>(URH$87*$B101+SUM($F$8:$F$10)-((URH$87*$B101+SUM($F$8:$F$10))/$F$11*$F$40)-($F$27*URH$87/$D$7)-SUM($F$14:$F$26,$F$28:$F$33,$F$35:$F$36,$F$41))</f>
        <v>-533.82179022363027</v>
      </c>
      <c r="URI88" s="294">
        <f>(URI$87*$B101+SUM($F$8:$F$10)-((URI$87*$B101+SUM($F$8:$F$10))/$F$11*$F$40)-($F$27*URI$87/$D$7)-SUM($F$14:$F$26,$F$28:$F$33,$F$35:$F$36,$F$41))</f>
        <v>-533.82179022363027</v>
      </c>
      <c r="URJ88" s="294">
        <f>(URJ$87*$B101+SUM($F$8:$F$10)-((URJ$87*$B101+SUM($F$8:$F$10))/$F$11*$F$40)-($F$27*URJ$87/$D$7)-SUM($F$14:$F$26,$F$28:$F$33,$F$35:$F$36,$F$41))</f>
        <v>-533.82179022363027</v>
      </c>
      <c r="URK88" s="294">
        <f>(URK$87*$B101+SUM($F$8:$F$10)-((URK$87*$B101+SUM($F$8:$F$10))/$F$11*$F$40)-($F$27*URK$87/$D$7)-SUM($F$14:$F$26,$F$28:$F$33,$F$35:$F$36,$F$41))</f>
        <v>-533.82179022363027</v>
      </c>
      <c r="URL88" s="294">
        <f>(URL$87*$B101+SUM($F$8:$F$10)-((URL$87*$B101+SUM($F$8:$F$10))/$F$11*$F$40)-($F$27*URL$87/$D$7)-SUM($F$14:$F$26,$F$28:$F$33,$F$35:$F$36,$F$41))</f>
        <v>-533.82179022363027</v>
      </c>
      <c r="URM88" s="294">
        <f>(URM$87*$B101+SUM($F$8:$F$10)-((URM$87*$B101+SUM($F$8:$F$10))/$F$11*$F$40)-($F$27*URM$87/$D$7)-SUM($F$14:$F$26,$F$28:$F$33,$F$35:$F$36,$F$41))</f>
        <v>-533.82179022363027</v>
      </c>
      <c r="URN88" s="294">
        <f>(URN$87*$B101+SUM($F$8:$F$10)-((URN$87*$B101+SUM($F$8:$F$10))/$F$11*$F$40)-($F$27*URN$87/$D$7)-SUM($F$14:$F$26,$F$28:$F$33,$F$35:$F$36,$F$41))</f>
        <v>-533.82179022363027</v>
      </c>
      <c r="URO88" s="294">
        <f>(URO$87*$B101+SUM($F$8:$F$10)-((URO$87*$B101+SUM($F$8:$F$10))/$F$11*$F$40)-($F$27*URO$87/$D$7)-SUM($F$14:$F$26,$F$28:$F$33,$F$35:$F$36,$F$41))</f>
        <v>-533.82179022363027</v>
      </c>
      <c r="URP88" s="294">
        <f>(URP$87*$B101+SUM($F$8:$F$10)-((URP$87*$B101+SUM($F$8:$F$10))/$F$11*$F$40)-($F$27*URP$87/$D$7)-SUM($F$14:$F$26,$F$28:$F$33,$F$35:$F$36,$F$41))</f>
        <v>-533.82179022363027</v>
      </c>
      <c r="URQ88" s="294">
        <f>(URQ$87*$B101+SUM($F$8:$F$10)-((URQ$87*$B101+SUM($F$8:$F$10))/$F$11*$F$40)-($F$27*URQ$87/$D$7)-SUM($F$14:$F$26,$F$28:$F$33,$F$35:$F$36,$F$41))</f>
        <v>-533.82179022363027</v>
      </c>
      <c r="URR88" s="294">
        <f>(URR$87*$B101+SUM($F$8:$F$10)-((URR$87*$B101+SUM($F$8:$F$10))/$F$11*$F$40)-($F$27*URR$87/$D$7)-SUM($F$14:$F$26,$F$28:$F$33,$F$35:$F$36,$F$41))</f>
        <v>-533.82179022363027</v>
      </c>
      <c r="URS88" s="294">
        <f>(URS$87*$B101+SUM($F$8:$F$10)-((URS$87*$B101+SUM($F$8:$F$10))/$F$11*$F$40)-($F$27*URS$87/$D$7)-SUM($F$14:$F$26,$F$28:$F$33,$F$35:$F$36,$F$41))</f>
        <v>-533.82179022363027</v>
      </c>
      <c r="URT88" s="294">
        <f>(URT$87*$B101+SUM($F$8:$F$10)-((URT$87*$B101+SUM($F$8:$F$10))/$F$11*$F$40)-($F$27*URT$87/$D$7)-SUM($F$14:$F$26,$F$28:$F$33,$F$35:$F$36,$F$41))</f>
        <v>-533.82179022363027</v>
      </c>
      <c r="URU88" s="294">
        <f>(URU$87*$B101+SUM($F$8:$F$10)-((URU$87*$B101+SUM($F$8:$F$10))/$F$11*$F$40)-($F$27*URU$87/$D$7)-SUM($F$14:$F$26,$F$28:$F$33,$F$35:$F$36,$F$41))</f>
        <v>-533.82179022363027</v>
      </c>
      <c r="URV88" s="294">
        <f>(URV$87*$B101+SUM($F$8:$F$10)-((URV$87*$B101+SUM($F$8:$F$10))/$F$11*$F$40)-($F$27*URV$87/$D$7)-SUM($F$14:$F$26,$F$28:$F$33,$F$35:$F$36,$F$41))</f>
        <v>-533.82179022363027</v>
      </c>
      <c r="URW88" s="294">
        <f>(URW$87*$B101+SUM($F$8:$F$10)-((URW$87*$B101+SUM($F$8:$F$10))/$F$11*$F$40)-($F$27*URW$87/$D$7)-SUM($F$14:$F$26,$F$28:$F$33,$F$35:$F$36,$F$41))</f>
        <v>-533.82179022363027</v>
      </c>
      <c r="URX88" s="294">
        <f>(URX$87*$B101+SUM($F$8:$F$10)-((URX$87*$B101+SUM($F$8:$F$10))/$F$11*$F$40)-($F$27*URX$87/$D$7)-SUM($F$14:$F$26,$F$28:$F$33,$F$35:$F$36,$F$41))</f>
        <v>-533.82179022363027</v>
      </c>
      <c r="URY88" s="294">
        <f>(URY$87*$B101+SUM($F$8:$F$10)-((URY$87*$B101+SUM($F$8:$F$10))/$F$11*$F$40)-($F$27*URY$87/$D$7)-SUM($F$14:$F$26,$F$28:$F$33,$F$35:$F$36,$F$41))</f>
        <v>-533.82179022363027</v>
      </c>
      <c r="URZ88" s="294">
        <f>(URZ$87*$B101+SUM($F$8:$F$10)-((URZ$87*$B101+SUM($F$8:$F$10))/$F$11*$F$40)-($F$27*URZ$87/$D$7)-SUM($F$14:$F$26,$F$28:$F$33,$F$35:$F$36,$F$41))</f>
        <v>-533.82179022363027</v>
      </c>
      <c r="USA88" s="294">
        <f>(USA$87*$B101+SUM($F$8:$F$10)-((USA$87*$B101+SUM($F$8:$F$10))/$F$11*$F$40)-($F$27*USA$87/$D$7)-SUM($F$14:$F$26,$F$28:$F$33,$F$35:$F$36,$F$41))</f>
        <v>-533.82179022363027</v>
      </c>
      <c r="USB88" s="294">
        <f>(USB$87*$B101+SUM($F$8:$F$10)-((USB$87*$B101+SUM($F$8:$F$10))/$F$11*$F$40)-($F$27*USB$87/$D$7)-SUM($F$14:$F$26,$F$28:$F$33,$F$35:$F$36,$F$41))</f>
        <v>-533.82179022363027</v>
      </c>
      <c r="USC88" s="294">
        <f>(USC$87*$B101+SUM($F$8:$F$10)-((USC$87*$B101+SUM($F$8:$F$10))/$F$11*$F$40)-($F$27*USC$87/$D$7)-SUM($F$14:$F$26,$F$28:$F$33,$F$35:$F$36,$F$41))</f>
        <v>-533.82179022363027</v>
      </c>
      <c r="USD88" s="294">
        <f>(USD$87*$B101+SUM($F$8:$F$10)-((USD$87*$B101+SUM($F$8:$F$10))/$F$11*$F$40)-($F$27*USD$87/$D$7)-SUM($F$14:$F$26,$F$28:$F$33,$F$35:$F$36,$F$41))</f>
        <v>-533.82179022363027</v>
      </c>
      <c r="USE88" s="294">
        <f>(USE$87*$B101+SUM($F$8:$F$10)-((USE$87*$B101+SUM($F$8:$F$10))/$F$11*$F$40)-($F$27*USE$87/$D$7)-SUM($F$14:$F$26,$F$28:$F$33,$F$35:$F$36,$F$41))</f>
        <v>-533.82179022363027</v>
      </c>
      <c r="USF88" s="294">
        <f>(USF$87*$B101+SUM($F$8:$F$10)-((USF$87*$B101+SUM($F$8:$F$10))/$F$11*$F$40)-($F$27*USF$87/$D$7)-SUM($F$14:$F$26,$F$28:$F$33,$F$35:$F$36,$F$41))</f>
        <v>-533.82179022363027</v>
      </c>
      <c r="USG88" s="294">
        <f>(USG$87*$B101+SUM($F$8:$F$10)-((USG$87*$B101+SUM($F$8:$F$10))/$F$11*$F$40)-($F$27*USG$87/$D$7)-SUM($F$14:$F$26,$F$28:$F$33,$F$35:$F$36,$F$41))</f>
        <v>-533.82179022363027</v>
      </c>
      <c r="USH88" s="294">
        <f>(USH$87*$B101+SUM($F$8:$F$10)-((USH$87*$B101+SUM($F$8:$F$10))/$F$11*$F$40)-($F$27*USH$87/$D$7)-SUM($F$14:$F$26,$F$28:$F$33,$F$35:$F$36,$F$41))</f>
        <v>-533.82179022363027</v>
      </c>
      <c r="USI88" s="294">
        <f>(USI$87*$B101+SUM($F$8:$F$10)-((USI$87*$B101+SUM($F$8:$F$10))/$F$11*$F$40)-($F$27*USI$87/$D$7)-SUM($F$14:$F$26,$F$28:$F$33,$F$35:$F$36,$F$41))</f>
        <v>-533.82179022363027</v>
      </c>
      <c r="USJ88" s="294">
        <f>(USJ$87*$B101+SUM($F$8:$F$10)-((USJ$87*$B101+SUM($F$8:$F$10))/$F$11*$F$40)-($F$27*USJ$87/$D$7)-SUM($F$14:$F$26,$F$28:$F$33,$F$35:$F$36,$F$41))</f>
        <v>-533.82179022363027</v>
      </c>
      <c r="USK88" s="294">
        <f>(USK$87*$B101+SUM($F$8:$F$10)-((USK$87*$B101+SUM($F$8:$F$10))/$F$11*$F$40)-($F$27*USK$87/$D$7)-SUM($F$14:$F$26,$F$28:$F$33,$F$35:$F$36,$F$41))</f>
        <v>-533.82179022363027</v>
      </c>
      <c r="USL88" s="294">
        <f>(USL$87*$B101+SUM($F$8:$F$10)-((USL$87*$B101+SUM($F$8:$F$10))/$F$11*$F$40)-($F$27*USL$87/$D$7)-SUM($F$14:$F$26,$F$28:$F$33,$F$35:$F$36,$F$41))</f>
        <v>-533.82179022363027</v>
      </c>
      <c r="USM88" s="294">
        <f>(USM$87*$B101+SUM($F$8:$F$10)-((USM$87*$B101+SUM($F$8:$F$10))/$F$11*$F$40)-($F$27*USM$87/$D$7)-SUM($F$14:$F$26,$F$28:$F$33,$F$35:$F$36,$F$41))</f>
        <v>-533.82179022363027</v>
      </c>
      <c r="USN88" s="294">
        <f>(USN$87*$B101+SUM($F$8:$F$10)-((USN$87*$B101+SUM($F$8:$F$10))/$F$11*$F$40)-($F$27*USN$87/$D$7)-SUM($F$14:$F$26,$F$28:$F$33,$F$35:$F$36,$F$41))</f>
        <v>-533.82179022363027</v>
      </c>
      <c r="USO88" s="294">
        <f>(USO$87*$B101+SUM($F$8:$F$10)-((USO$87*$B101+SUM($F$8:$F$10))/$F$11*$F$40)-($F$27*USO$87/$D$7)-SUM($F$14:$F$26,$F$28:$F$33,$F$35:$F$36,$F$41))</f>
        <v>-533.82179022363027</v>
      </c>
      <c r="USP88" s="294">
        <f>(USP$87*$B101+SUM($F$8:$F$10)-((USP$87*$B101+SUM($F$8:$F$10))/$F$11*$F$40)-($F$27*USP$87/$D$7)-SUM($F$14:$F$26,$F$28:$F$33,$F$35:$F$36,$F$41))</f>
        <v>-533.82179022363027</v>
      </c>
      <c r="USQ88" s="294">
        <f>(USQ$87*$B101+SUM($F$8:$F$10)-((USQ$87*$B101+SUM($F$8:$F$10))/$F$11*$F$40)-($F$27*USQ$87/$D$7)-SUM($F$14:$F$26,$F$28:$F$33,$F$35:$F$36,$F$41))</f>
        <v>-533.82179022363027</v>
      </c>
      <c r="USR88" s="294">
        <f>(USR$87*$B101+SUM($F$8:$F$10)-((USR$87*$B101+SUM($F$8:$F$10))/$F$11*$F$40)-($F$27*USR$87/$D$7)-SUM($F$14:$F$26,$F$28:$F$33,$F$35:$F$36,$F$41))</f>
        <v>-533.82179022363027</v>
      </c>
      <c r="USS88" s="294">
        <f>(USS$87*$B101+SUM($F$8:$F$10)-((USS$87*$B101+SUM($F$8:$F$10))/$F$11*$F$40)-($F$27*USS$87/$D$7)-SUM($F$14:$F$26,$F$28:$F$33,$F$35:$F$36,$F$41))</f>
        <v>-533.82179022363027</v>
      </c>
      <c r="UST88" s="294">
        <f>(UST$87*$B101+SUM($F$8:$F$10)-((UST$87*$B101+SUM($F$8:$F$10))/$F$11*$F$40)-($F$27*UST$87/$D$7)-SUM($F$14:$F$26,$F$28:$F$33,$F$35:$F$36,$F$41))</f>
        <v>-533.82179022363027</v>
      </c>
      <c r="USU88" s="294">
        <f>(USU$87*$B101+SUM($F$8:$F$10)-((USU$87*$B101+SUM($F$8:$F$10))/$F$11*$F$40)-($F$27*USU$87/$D$7)-SUM($F$14:$F$26,$F$28:$F$33,$F$35:$F$36,$F$41))</f>
        <v>-533.82179022363027</v>
      </c>
      <c r="USV88" s="294">
        <f>(USV$87*$B101+SUM($F$8:$F$10)-((USV$87*$B101+SUM($F$8:$F$10))/$F$11*$F$40)-($F$27*USV$87/$D$7)-SUM($F$14:$F$26,$F$28:$F$33,$F$35:$F$36,$F$41))</f>
        <v>-533.82179022363027</v>
      </c>
      <c r="USW88" s="294">
        <f>(USW$87*$B101+SUM($F$8:$F$10)-((USW$87*$B101+SUM($F$8:$F$10))/$F$11*$F$40)-($F$27*USW$87/$D$7)-SUM($F$14:$F$26,$F$28:$F$33,$F$35:$F$36,$F$41))</f>
        <v>-533.82179022363027</v>
      </c>
      <c r="USX88" s="294">
        <f>(USX$87*$B101+SUM($F$8:$F$10)-((USX$87*$B101+SUM($F$8:$F$10))/$F$11*$F$40)-($F$27*USX$87/$D$7)-SUM($F$14:$F$26,$F$28:$F$33,$F$35:$F$36,$F$41))</f>
        <v>-533.82179022363027</v>
      </c>
      <c r="USY88" s="294">
        <f>(USY$87*$B101+SUM($F$8:$F$10)-((USY$87*$B101+SUM($F$8:$F$10))/$F$11*$F$40)-($F$27*USY$87/$D$7)-SUM($F$14:$F$26,$F$28:$F$33,$F$35:$F$36,$F$41))</f>
        <v>-533.82179022363027</v>
      </c>
      <c r="USZ88" s="294">
        <f>(USZ$87*$B101+SUM($F$8:$F$10)-((USZ$87*$B101+SUM($F$8:$F$10))/$F$11*$F$40)-($F$27*USZ$87/$D$7)-SUM($F$14:$F$26,$F$28:$F$33,$F$35:$F$36,$F$41))</f>
        <v>-533.82179022363027</v>
      </c>
      <c r="UTA88" s="294">
        <f>(UTA$87*$B101+SUM($F$8:$F$10)-((UTA$87*$B101+SUM($F$8:$F$10))/$F$11*$F$40)-($F$27*UTA$87/$D$7)-SUM($F$14:$F$26,$F$28:$F$33,$F$35:$F$36,$F$41))</f>
        <v>-533.82179022363027</v>
      </c>
      <c r="UTB88" s="294">
        <f>(UTB$87*$B101+SUM($F$8:$F$10)-((UTB$87*$B101+SUM($F$8:$F$10))/$F$11*$F$40)-($F$27*UTB$87/$D$7)-SUM($F$14:$F$26,$F$28:$F$33,$F$35:$F$36,$F$41))</f>
        <v>-533.82179022363027</v>
      </c>
      <c r="UTC88" s="294">
        <f>(UTC$87*$B101+SUM($F$8:$F$10)-((UTC$87*$B101+SUM($F$8:$F$10))/$F$11*$F$40)-($F$27*UTC$87/$D$7)-SUM($F$14:$F$26,$F$28:$F$33,$F$35:$F$36,$F$41))</f>
        <v>-533.82179022363027</v>
      </c>
      <c r="UTD88" s="294">
        <f>(UTD$87*$B101+SUM($F$8:$F$10)-((UTD$87*$B101+SUM($F$8:$F$10))/$F$11*$F$40)-($F$27*UTD$87/$D$7)-SUM($F$14:$F$26,$F$28:$F$33,$F$35:$F$36,$F$41))</f>
        <v>-533.82179022363027</v>
      </c>
      <c r="UTE88" s="294">
        <f>(UTE$87*$B101+SUM($F$8:$F$10)-((UTE$87*$B101+SUM($F$8:$F$10))/$F$11*$F$40)-($F$27*UTE$87/$D$7)-SUM($F$14:$F$26,$F$28:$F$33,$F$35:$F$36,$F$41))</f>
        <v>-533.82179022363027</v>
      </c>
      <c r="UTF88" s="294">
        <f>(UTF$87*$B101+SUM($F$8:$F$10)-((UTF$87*$B101+SUM($F$8:$F$10))/$F$11*$F$40)-($F$27*UTF$87/$D$7)-SUM($F$14:$F$26,$F$28:$F$33,$F$35:$F$36,$F$41))</f>
        <v>-533.82179022363027</v>
      </c>
      <c r="UTG88" s="294">
        <f>(UTG$87*$B101+SUM($F$8:$F$10)-((UTG$87*$B101+SUM($F$8:$F$10))/$F$11*$F$40)-($F$27*UTG$87/$D$7)-SUM($F$14:$F$26,$F$28:$F$33,$F$35:$F$36,$F$41))</f>
        <v>-533.82179022363027</v>
      </c>
      <c r="UTH88" s="294">
        <f>(UTH$87*$B101+SUM($F$8:$F$10)-((UTH$87*$B101+SUM($F$8:$F$10))/$F$11*$F$40)-($F$27*UTH$87/$D$7)-SUM($F$14:$F$26,$F$28:$F$33,$F$35:$F$36,$F$41))</f>
        <v>-533.82179022363027</v>
      </c>
      <c r="UTI88" s="294">
        <f>(UTI$87*$B101+SUM($F$8:$F$10)-((UTI$87*$B101+SUM($F$8:$F$10))/$F$11*$F$40)-($F$27*UTI$87/$D$7)-SUM($F$14:$F$26,$F$28:$F$33,$F$35:$F$36,$F$41))</f>
        <v>-533.82179022363027</v>
      </c>
      <c r="UTJ88" s="294">
        <f>(UTJ$87*$B101+SUM($F$8:$F$10)-((UTJ$87*$B101+SUM($F$8:$F$10))/$F$11*$F$40)-($F$27*UTJ$87/$D$7)-SUM($F$14:$F$26,$F$28:$F$33,$F$35:$F$36,$F$41))</f>
        <v>-533.82179022363027</v>
      </c>
      <c r="UTK88" s="294">
        <f>(UTK$87*$B101+SUM($F$8:$F$10)-((UTK$87*$B101+SUM($F$8:$F$10))/$F$11*$F$40)-($F$27*UTK$87/$D$7)-SUM($F$14:$F$26,$F$28:$F$33,$F$35:$F$36,$F$41))</f>
        <v>-533.82179022363027</v>
      </c>
      <c r="UTL88" s="294">
        <f>(UTL$87*$B101+SUM($F$8:$F$10)-((UTL$87*$B101+SUM($F$8:$F$10))/$F$11*$F$40)-($F$27*UTL$87/$D$7)-SUM($F$14:$F$26,$F$28:$F$33,$F$35:$F$36,$F$41))</f>
        <v>-533.82179022363027</v>
      </c>
      <c r="UTM88" s="294">
        <f>(UTM$87*$B101+SUM($F$8:$F$10)-((UTM$87*$B101+SUM($F$8:$F$10))/$F$11*$F$40)-($F$27*UTM$87/$D$7)-SUM($F$14:$F$26,$F$28:$F$33,$F$35:$F$36,$F$41))</f>
        <v>-533.82179022363027</v>
      </c>
      <c r="UTN88" s="294">
        <f>(UTN$87*$B101+SUM($F$8:$F$10)-((UTN$87*$B101+SUM($F$8:$F$10))/$F$11*$F$40)-($F$27*UTN$87/$D$7)-SUM($F$14:$F$26,$F$28:$F$33,$F$35:$F$36,$F$41))</f>
        <v>-533.82179022363027</v>
      </c>
      <c r="UTO88" s="294">
        <f>(UTO$87*$B101+SUM($F$8:$F$10)-((UTO$87*$B101+SUM($F$8:$F$10))/$F$11*$F$40)-($F$27*UTO$87/$D$7)-SUM($F$14:$F$26,$F$28:$F$33,$F$35:$F$36,$F$41))</f>
        <v>-533.82179022363027</v>
      </c>
      <c r="UTP88" s="294">
        <f>(UTP$87*$B101+SUM($F$8:$F$10)-((UTP$87*$B101+SUM($F$8:$F$10))/$F$11*$F$40)-($F$27*UTP$87/$D$7)-SUM($F$14:$F$26,$F$28:$F$33,$F$35:$F$36,$F$41))</f>
        <v>-533.82179022363027</v>
      </c>
      <c r="UTQ88" s="294">
        <f>(UTQ$87*$B101+SUM($F$8:$F$10)-((UTQ$87*$B101+SUM($F$8:$F$10))/$F$11*$F$40)-($F$27*UTQ$87/$D$7)-SUM($F$14:$F$26,$F$28:$F$33,$F$35:$F$36,$F$41))</f>
        <v>-533.82179022363027</v>
      </c>
      <c r="UTR88" s="294">
        <f>(UTR$87*$B101+SUM($F$8:$F$10)-((UTR$87*$B101+SUM($F$8:$F$10))/$F$11*$F$40)-($F$27*UTR$87/$D$7)-SUM($F$14:$F$26,$F$28:$F$33,$F$35:$F$36,$F$41))</f>
        <v>-533.82179022363027</v>
      </c>
      <c r="UTS88" s="294">
        <f>(UTS$87*$B101+SUM($F$8:$F$10)-((UTS$87*$B101+SUM($F$8:$F$10))/$F$11*$F$40)-($F$27*UTS$87/$D$7)-SUM($F$14:$F$26,$F$28:$F$33,$F$35:$F$36,$F$41))</f>
        <v>-533.82179022363027</v>
      </c>
      <c r="UTT88" s="294">
        <f>(UTT$87*$B101+SUM($F$8:$F$10)-((UTT$87*$B101+SUM($F$8:$F$10))/$F$11*$F$40)-($F$27*UTT$87/$D$7)-SUM($F$14:$F$26,$F$28:$F$33,$F$35:$F$36,$F$41))</f>
        <v>-533.82179022363027</v>
      </c>
      <c r="UTU88" s="294">
        <f>(UTU$87*$B101+SUM($F$8:$F$10)-((UTU$87*$B101+SUM($F$8:$F$10))/$F$11*$F$40)-($F$27*UTU$87/$D$7)-SUM($F$14:$F$26,$F$28:$F$33,$F$35:$F$36,$F$41))</f>
        <v>-533.82179022363027</v>
      </c>
      <c r="UTV88" s="294">
        <f>(UTV$87*$B101+SUM($F$8:$F$10)-((UTV$87*$B101+SUM($F$8:$F$10))/$F$11*$F$40)-($F$27*UTV$87/$D$7)-SUM($F$14:$F$26,$F$28:$F$33,$F$35:$F$36,$F$41))</f>
        <v>-533.82179022363027</v>
      </c>
      <c r="UTW88" s="294">
        <f>(UTW$87*$B101+SUM($F$8:$F$10)-((UTW$87*$B101+SUM($F$8:$F$10))/$F$11*$F$40)-($F$27*UTW$87/$D$7)-SUM($F$14:$F$26,$F$28:$F$33,$F$35:$F$36,$F$41))</f>
        <v>-533.82179022363027</v>
      </c>
      <c r="UTX88" s="294">
        <f>(UTX$87*$B101+SUM($F$8:$F$10)-((UTX$87*$B101+SUM($F$8:$F$10))/$F$11*$F$40)-($F$27*UTX$87/$D$7)-SUM($F$14:$F$26,$F$28:$F$33,$F$35:$F$36,$F$41))</f>
        <v>-533.82179022363027</v>
      </c>
      <c r="UTY88" s="294">
        <f>(UTY$87*$B101+SUM($F$8:$F$10)-((UTY$87*$B101+SUM($F$8:$F$10))/$F$11*$F$40)-($F$27*UTY$87/$D$7)-SUM($F$14:$F$26,$F$28:$F$33,$F$35:$F$36,$F$41))</f>
        <v>-533.82179022363027</v>
      </c>
      <c r="UTZ88" s="294">
        <f>(UTZ$87*$B101+SUM($F$8:$F$10)-((UTZ$87*$B101+SUM($F$8:$F$10))/$F$11*$F$40)-($F$27*UTZ$87/$D$7)-SUM($F$14:$F$26,$F$28:$F$33,$F$35:$F$36,$F$41))</f>
        <v>-533.82179022363027</v>
      </c>
      <c r="UUA88" s="294">
        <f>(UUA$87*$B101+SUM($F$8:$F$10)-((UUA$87*$B101+SUM($F$8:$F$10))/$F$11*$F$40)-($F$27*UUA$87/$D$7)-SUM($F$14:$F$26,$F$28:$F$33,$F$35:$F$36,$F$41))</f>
        <v>-533.82179022363027</v>
      </c>
      <c r="UUB88" s="294">
        <f>(UUB$87*$B101+SUM($F$8:$F$10)-((UUB$87*$B101+SUM($F$8:$F$10))/$F$11*$F$40)-($F$27*UUB$87/$D$7)-SUM($F$14:$F$26,$F$28:$F$33,$F$35:$F$36,$F$41))</f>
        <v>-533.82179022363027</v>
      </c>
      <c r="UUC88" s="294">
        <f>(UUC$87*$B101+SUM($F$8:$F$10)-((UUC$87*$B101+SUM($F$8:$F$10))/$F$11*$F$40)-($F$27*UUC$87/$D$7)-SUM($F$14:$F$26,$F$28:$F$33,$F$35:$F$36,$F$41))</f>
        <v>-533.82179022363027</v>
      </c>
      <c r="UUD88" s="294">
        <f>(UUD$87*$B101+SUM($F$8:$F$10)-((UUD$87*$B101+SUM($F$8:$F$10))/$F$11*$F$40)-($F$27*UUD$87/$D$7)-SUM($F$14:$F$26,$F$28:$F$33,$F$35:$F$36,$F$41))</f>
        <v>-533.82179022363027</v>
      </c>
      <c r="UUE88" s="294">
        <f>(UUE$87*$B101+SUM($F$8:$F$10)-((UUE$87*$B101+SUM($F$8:$F$10))/$F$11*$F$40)-($F$27*UUE$87/$D$7)-SUM($F$14:$F$26,$F$28:$F$33,$F$35:$F$36,$F$41))</f>
        <v>-533.82179022363027</v>
      </c>
      <c r="UUF88" s="294">
        <f>(UUF$87*$B101+SUM($F$8:$F$10)-((UUF$87*$B101+SUM($F$8:$F$10))/$F$11*$F$40)-($F$27*UUF$87/$D$7)-SUM($F$14:$F$26,$F$28:$F$33,$F$35:$F$36,$F$41))</f>
        <v>-533.82179022363027</v>
      </c>
      <c r="UUG88" s="294">
        <f>(UUG$87*$B101+SUM($F$8:$F$10)-((UUG$87*$B101+SUM($F$8:$F$10))/$F$11*$F$40)-($F$27*UUG$87/$D$7)-SUM($F$14:$F$26,$F$28:$F$33,$F$35:$F$36,$F$41))</f>
        <v>-533.82179022363027</v>
      </c>
      <c r="UUH88" s="294">
        <f>(UUH$87*$B101+SUM($F$8:$F$10)-((UUH$87*$B101+SUM($F$8:$F$10))/$F$11*$F$40)-($F$27*UUH$87/$D$7)-SUM($F$14:$F$26,$F$28:$F$33,$F$35:$F$36,$F$41))</f>
        <v>-533.82179022363027</v>
      </c>
      <c r="UUI88" s="294">
        <f>(UUI$87*$B101+SUM($F$8:$F$10)-((UUI$87*$B101+SUM($F$8:$F$10))/$F$11*$F$40)-($F$27*UUI$87/$D$7)-SUM($F$14:$F$26,$F$28:$F$33,$F$35:$F$36,$F$41))</f>
        <v>-533.82179022363027</v>
      </c>
      <c r="UUJ88" s="294">
        <f>(UUJ$87*$B101+SUM($F$8:$F$10)-((UUJ$87*$B101+SUM($F$8:$F$10))/$F$11*$F$40)-($F$27*UUJ$87/$D$7)-SUM($F$14:$F$26,$F$28:$F$33,$F$35:$F$36,$F$41))</f>
        <v>-533.82179022363027</v>
      </c>
      <c r="UUK88" s="294">
        <f>(UUK$87*$B101+SUM($F$8:$F$10)-((UUK$87*$B101+SUM($F$8:$F$10))/$F$11*$F$40)-($F$27*UUK$87/$D$7)-SUM($F$14:$F$26,$F$28:$F$33,$F$35:$F$36,$F$41))</f>
        <v>-533.82179022363027</v>
      </c>
      <c r="UUL88" s="294">
        <f>(UUL$87*$B101+SUM($F$8:$F$10)-((UUL$87*$B101+SUM($F$8:$F$10))/$F$11*$F$40)-($F$27*UUL$87/$D$7)-SUM($F$14:$F$26,$F$28:$F$33,$F$35:$F$36,$F$41))</f>
        <v>-533.82179022363027</v>
      </c>
      <c r="UUM88" s="294">
        <f>(UUM$87*$B101+SUM($F$8:$F$10)-((UUM$87*$B101+SUM($F$8:$F$10))/$F$11*$F$40)-($F$27*UUM$87/$D$7)-SUM($F$14:$F$26,$F$28:$F$33,$F$35:$F$36,$F$41))</f>
        <v>-533.82179022363027</v>
      </c>
      <c r="UUN88" s="294">
        <f>(UUN$87*$B101+SUM($F$8:$F$10)-((UUN$87*$B101+SUM($F$8:$F$10))/$F$11*$F$40)-($F$27*UUN$87/$D$7)-SUM($F$14:$F$26,$F$28:$F$33,$F$35:$F$36,$F$41))</f>
        <v>-533.82179022363027</v>
      </c>
      <c r="UUO88" s="294">
        <f>(UUO$87*$B101+SUM($F$8:$F$10)-((UUO$87*$B101+SUM($F$8:$F$10))/$F$11*$F$40)-($F$27*UUO$87/$D$7)-SUM($F$14:$F$26,$F$28:$F$33,$F$35:$F$36,$F$41))</f>
        <v>-533.82179022363027</v>
      </c>
      <c r="UUP88" s="294">
        <f>(UUP$87*$B101+SUM($F$8:$F$10)-((UUP$87*$B101+SUM($F$8:$F$10))/$F$11*$F$40)-($F$27*UUP$87/$D$7)-SUM($F$14:$F$26,$F$28:$F$33,$F$35:$F$36,$F$41))</f>
        <v>-533.82179022363027</v>
      </c>
      <c r="UUQ88" s="294">
        <f>(UUQ$87*$B101+SUM($F$8:$F$10)-((UUQ$87*$B101+SUM($F$8:$F$10))/$F$11*$F$40)-($F$27*UUQ$87/$D$7)-SUM($F$14:$F$26,$F$28:$F$33,$F$35:$F$36,$F$41))</f>
        <v>-533.82179022363027</v>
      </c>
      <c r="UUR88" s="294">
        <f>(UUR$87*$B101+SUM($F$8:$F$10)-((UUR$87*$B101+SUM($F$8:$F$10))/$F$11*$F$40)-($F$27*UUR$87/$D$7)-SUM($F$14:$F$26,$F$28:$F$33,$F$35:$F$36,$F$41))</f>
        <v>-533.82179022363027</v>
      </c>
      <c r="UUS88" s="294">
        <f>(UUS$87*$B101+SUM($F$8:$F$10)-((UUS$87*$B101+SUM($F$8:$F$10))/$F$11*$F$40)-($F$27*UUS$87/$D$7)-SUM($F$14:$F$26,$F$28:$F$33,$F$35:$F$36,$F$41))</f>
        <v>-533.82179022363027</v>
      </c>
      <c r="UUT88" s="294">
        <f>(UUT$87*$B101+SUM($F$8:$F$10)-((UUT$87*$B101+SUM($F$8:$F$10))/$F$11*$F$40)-($F$27*UUT$87/$D$7)-SUM($F$14:$F$26,$F$28:$F$33,$F$35:$F$36,$F$41))</f>
        <v>-533.82179022363027</v>
      </c>
      <c r="UUU88" s="294">
        <f>(UUU$87*$B101+SUM($F$8:$F$10)-((UUU$87*$B101+SUM($F$8:$F$10))/$F$11*$F$40)-($F$27*UUU$87/$D$7)-SUM($F$14:$F$26,$F$28:$F$33,$F$35:$F$36,$F$41))</f>
        <v>-533.82179022363027</v>
      </c>
      <c r="UUV88" s="294">
        <f>(UUV$87*$B101+SUM($F$8:$F$10)-((UUV$87*$B101+SUM($F$8:$F$10))/$F$11*$F$40)-($F$27*UUV$87/$D$7)-SUM($F$14:$F$26,$F$28:$F$33,$F$35:$F$36,$F$41))</f>
        <v>-533.82179022363027</v>
      </c>
      <c r="UUW88" s="294">
        <f>(UUW$87*$B101+SUM($F$8:$F$10)-((UUW$87*$B101+SUM($F$8:$F$10))/$F$11*$F$40)-($F$27*UUW$87/$D$7)-SUM($F$14:$F$26,$F$28:$F$33,$F$35:$F$36,$F$41))</f>
        <v>-533.82179022363027</v>
      </c>
      <c r="UUX88" s="294">
        <f>(UUX$87*$B101+SUM($F$8:$F$10)-((UUX$87*$B101+SUM($F$8:$F$10))/$F$11*$F$40)-($F$27*UUX$87/$D$7)-SUM($F$14:$F$26,$F$28:$F$33,$F$35:$F$36,$F$41))</f>
        <v>-533.82179022363027</v>
      </c>
      <c r="UUY88" s="294">
        <f>(UUY$87*$B101+SUM($F$8:$F$10)-((UUY$87*$B101+SUM($F$8:$F$10))/$F$11*$F$40)-($F$27*UUY$87/$D$7)-SUM($F$14:$F$26,$F$28:$F$33,$F$35:$F$36,$F$41))</f>
        <v>-533.82179022363027</v>
      </c>
      <c r="UUZ88" s="294">
        <f>(UUZ$87*$B101+SUM($F$8:$F$10)-((UUZ$87*$B101+SUM($F$8:$F$10))/$F$11*$F$40)-($F$27*UUZ$87/$D$7)-SUM($F$14:$F$26,$F$28:$F$33,$F$35:$F$36,$F$41))</f>
        <v>-533.82179022363027</v>
      </c>
      <c r="UVA88" s="294">
        <f>(UVA$87*$B101+SUM($F$8:$F$10)-((UVA$87*$B101+SUM($F$8:$F$10))/$F$11*$F$40)-($F$27*UVA$87/$D$7)-SUM($F$14:$F$26,$F$28:$F$33,$F$35:$F$36,$F$41))</f>
        <v>-533.82179022363027</v>
      </c>
      <c r="UVB88" s="294">
        <f>(UVB$87*$B101+SUM($F$8:$F$10)-((UVB$87*$B101+SUM($F$8:$F$10))/$F$11*$F$40)-($F$27*UVB$87/$D$7)-SUM($F$14:$F$26,$F$28:$F$33,$F$35:$F$36,$F$41))</f>
        <v>-533.82179022363027</v>
      </c>
      <c r="UVC88" s="294">
        <f>(UVC$87*$B101+SUM($F$8:$F$10)-((UVC$87*$B101+SUM($F$8:$F$10))/$F$11*$F$40)-($F$27*UVC$87/$D$7)-SUM($F$14:$F$26,$F$28:$F$33,$F$35:$F$36,$F$41))</f>
        <v>-533.82179022363027</v>
      </c>
      <c r="UVD88" s="294">
        <f>(UVD$87*$B101+SUM($F$8:$F$10)-((UVD$87*$B101+SUM($F$8:$F$10))/$F$11*$F$40)-($F$27*UVD$87/$D$7)-SUM($F$14:$F$26,$F$28:$F$33,$F$35:$F$36,$F$41))</f>
        <v>-533.82179022363027</v>
      </c>
      <c r="UVE88" s="294">
        <f>(UVE$87*$B101+SUM($F$8:$F$10)-((UVE$87*$B101+SUM($F$8:$F$10))/$F$11*$F$40)-($F$27*UVE$87/$D$7)-SUM($F$14:$F$26,$F$28:$F$33,$F$35:$F$36,$F$41))</f>
        <v>-533.82179022363027</v>
      </c>
      <c r="UVF88" s="294">
        <f>(UVF$87*$B101+SUM($F$8:$F$10)-((UVF$87*$B101+SUM($F$8:$F$10))/$F$11*$F$40)-($F$27*UVF$87/$D$7)-SUM($F$14:$F$26,$F$28:$F$33,$F$35:$F$36,$F$41))</f>
        <v>-533.82179022363027</v>
      </c>
      <c r="UVG88" s="294">
        <f>(UVG$87*$B101+SUM($F$8:$F$10)-((UVG$87*$B101+SUM($F$8:$F$10))/$F$11*$F$40)-($F$27*UVG$87/$D$7)-SUM($F$14:$F$26,$F$28:$F$33,$F$35:$F$36,$F$41))</f>
        <v>-533.82179022363027</v>
      </c>
      <c r="UVH88" s="294">
        <f>(UVH$87*$B101+SUM($F$8:$F$10)-((UVH$87*$B101+SUM($F$8:$F$10))/$F$11*$F$40)-($F$27*UVH$87/$D$7)-SUM($F$14:$F$26,$F$28:$F$33,$F$35:$F$36,$F$41))</f>
        <v>-533.82179022363027</v>
      </c>
      <c r="UVI88" s="294">
        <f>(UVI$87*$B101+SUM($F$8:$F$10)-((UVI$87*$B101+SUM($F$8:$F$10))/$F$11*$F$40)-($F$27*UVI$87/$D$7)-SUM($F$14:$F$26,$F$28:$F$33,$F$35:$F$36,$F$41))</f>
        <v>-533.82179022363027</v>
      </c>
      <c r="UVJ88" s="294">
        <f>(UVJ$87*$B101+SUM($F$8:$F$10)-((UVJ$87*$B101+SUM($F$8:$F$10))/$F$11*$F$40)-($F$27*UVJ$87/$D$7)-SUM($F$14:$F$26,$F$28:$F$33,$F$35:$F$36,$F$41))</f>
        <v>-533.82179022363027</v>
      </c>
      <c r="UVK88" s="294">
        <f>(UVK$87*$B101+SUM($F$8:$F$10)-((UVK$87*$B101+SUM($F$8:$F$10))/$F$11*$F$40)-($F$27*UVK$87/$D$7)-SUM($F$14:$F$26,$F$28:$F$33,$F$35:$F$36,$F$41))</f>
        <v>-533.82179022363027</v>
      </c>
      <c r="UVL88" s="294">
        <f>(UVL$87*$B101+SUM($F$8:$F$10)-((UVL$87*$B101+SUM($F$8:$F$10))/$F$11*$F$40)-($F$27*UVL$87/$D$7)-SUM($F$14:$F$26,$F$28:$F$33,$F$35:$F$36,$F$41))</f>
        <v>-533.82179022363027</v>
      </c>
      <c r="UVM88" s="294">
        <f>(UVM$87*$B101+SUM($F$8:$F$10)-((UVM$87*$B101+SUM($F$8:$F$10))/$F$11*$F$40)-($F$27*UVM$87/$D$7)-SUM($F$14:$F$26,$F$28:$F$33,$F$35:$F$36,$F$41))</f>
        <v>-533.82179022363027</v>
      </c>
      <c r="UVN88" s="294">
        <f>(UVN$87*$B101+SUM($F$8:$F$10)-((UVN$87*$B101+SUM($F$8:$F$10))/$F$11*$F$40)-($F$27*UVN$87/$D$7)-SUM($F$14:$F$26,$F$28:$F$33,$F$35:$F$36,$F$41))</f>
        <v>-533.82179022363027</v>
      </c>
      <c r="UVO88" s="294">
        <f>(UVO$87*$B101+SUM($F$8:$F$10)-((UVO$87*$B101+SUM($F$8:$F$10))/$F$11*$F$40)-($F$27*UVO$87/$D$7)-SUM($F$14:$F$26,$F$28:$F$33,$F$35:$F$36,$F$41))</f>
        <v>-533.82179022363027</v>
      </c>
      <c r="UVP88" s="294">
        <f>(UVP$87*$B101+SUM($F$8:$F$10)-((UVP$87*$B101+SUM($F$8:$F$10))/$F$11*$F$40)-($F$27*UVP$87/$D$7)-SUM($F$14:$F$26,$F$28:$F$33,$F$35:$F$36,$F$41))</f>
        <v>-533.82179022363027</v>
      </c>
      <c r="UVQ88" s="294">
        <f>(UVQ$87*$B101+SUM($F$8:$F$10)-((UVQ$87*$B101+SUM($F$8:$F$10))/$F$11*$F$40)-($F$27*UVQ$87/$D$7)-SUM($F$14:$F$26,$F$28:$F$33,$F$35:$F$36,$F$41))</f>
        <v>-533.82179022363027</v>
      </c>
      <c r="UVR88" s="294">
        <f>(UVR$87*$B101+SUM($F$8:$F$10)-((UVR$87*$B101+SUM($F$8:$F$10))/$F$11*$F$40)-($F$27*UVR$87/$D$7)-SUM($F$14:$F$26,$F$28:$F$33,$F$35:$F$36,$F$41))</f>
        <v>-533.82179022363027</v>
      </c>
      <c r="UVS88" s="294">
        <f>(UVS$87*$B101+SUM($F$8:$F$10)-((UVS$87*$B101+SUM($F$8:$F$10))/$F$11*$F$40)-($F$27*UVS$87/$D$7)-SUM($F$14:$F$26,$F$28:$F$33,$F$35:$F$36,$F$41))</f>
        <v>-533.82179022363027</v>
      </c>
      <c r="UVT88" s="294">
        <f>(UVT$87*$B101+SUM($F$8:$F$10)-((UVT$87*$B101+SUM($F$8:$F$10))/$F$11*$F$40)-($F$27*UVT$87/$D$7)-SUM($F$14:$F$26,$F$28:$F$33,$F$35:$F$36,$F$41))</f>
        <v>-533.82179022363027</v>
      </c>
      <c r="UVU88" s="294">
        <f>(UVU$87*$B101+SUM($F$8:$F$10)-((UVU$87*$B101+SUM($F$8:$F$10))/$F$11*$F$40)-($F$27*UVU$87/$D$7)-SUM($F$14:$F$26,$F$28:$F$33,$F$35:$F$36,$F$41))</f>
        <v>-533.82179022363027</v>
      </c>
      <c r="UVV88" s="294">
        <f>(UVV$87*$B101+SUM($F$8:$F$10)-((UVV$87*$B101+SUM($F$8:$F$10))/$F$11*$F$40)-($F$27*UVV$87/$D$7)-SUM($F$14:$F$26,$F$28:$F$33,$F$35:$F$36,$F$41))</f>
        <v>-533.82179022363027</v>
      </c>
      <c r="UVW88" s="294">
        <f>(UVW$87*$B101+SUM($F$8:$F$10)-((UVW$87*$B101+SUM($F$8:$F$10))/$F$11*$F$40)-($F$27*UVW$87/$D$7)-SUM($F$14:$F$26,$F$28:$F$33,$F$35:$F$36,$F$41))</f>
        <v>-533.82179022363027</v>
      </c>
      <c r="UVX88" s="294">
        <f>(UVX$87*$B101+SUM($F$8:$F$10)-((UVX$87*$B101+SUM($F$8:$F$10))/$F$11*$F$40)-($F$27*UVX$87/$D$7)-SUM($F$14:$F$26,$F$28:$F$33,$F$35:$F$36,$F$41))</f>
        <v>-533.82179022363027</v>
      </c>
      <c r="UVY88" s="294">
        <f>(UVY$87*$B101+SUM($F$8:$F$10)-((UVY$87*$B101+SUM($F$8:$F$10))/$F$11*$F$40)-($F$27*UVY$87/$D$7)-SUM($F$14:$F$26,$F$28:$F$33,$F$35:$F$36,$F$41))</f>
        <v>-533.82179022363027</v>
      </c>
      <c r="UVZ88" s="294">
        <f>(UVZ$87*$B101+SUM($F$8:$F$10)-((UVZ$87*$B101+SUM($F$8:$F$10))/$F$11*$F$40)-($F$27*UVZ$87/$D$7)-SUM($F$14:$F$26,$F$28:$F$33,$F$35:$F$36,$F$41))</f>
        <v>-533.82179022363027</v>
      </c>
      <c r="UWA88" s="294">
        <f>(UWA$87*$B101+SUM($F$8:$F$10)-((UWA$87*$B101+SUM($F$8:$F$10))/$F$11*$F$40)-($F$27*UWA$87/$D$7)-SUM($F$14:$F$26,$F$28:$F$33,$F$35:$F$36,$F$41))</f>
        <v>-533.82179022363027</v>
      </c>
      <c r="UWB88" s="294">
        <f>(UWB$87*$B101+SUM($F$8:$F$10)-((UWB$87*$B101+SUM($F$8:$F$10))/$F$11*$F$40)-($F$27*UWB$87/$D$7)-SUM($F$14:$F$26,$F$28:$F$33,$F$35:$F$36,$F$41))</f>
        <v>-533.82179022363027</v>
      </c>
      <c r="UWC88" s="294">
        <f>(UWC$87*$B101+SUM($F$8:$F$10)-((UWC$87*$B101+SUM($F$8:$F$10))/$F$11*$F$40)-($F$27*UWC$87/$D$7)-SUM($F$14:$F$26,$F$28:$F$33,$F$35:$F$36,$F$41))</f>
        <v>-533.82179022363027</v>
      </c>
      <c r="UWD88" s="294">
        <f>(UWD$87*$B101+SUM($F$8:$F$10)-((UWD$87*$B101+SUM($F$8:$F$10))/$F$11*$F$40)-($F$27*UWD$87/$D$7)-SUM($F$14:$F$26,$F$28:$F$33,$F$35:$F$36,$F$41))</f>
        <v>-533.82179022363027</v>
      </c>
      <c r="UWE88" s="294">
        <f>(UWE$87*$B101+SUM($F$8:$F$10)-((UWE$87*$B101+SUM($F$8:$F$10))/$F$11*$F$40)-($F$27*UWE$87/$D$7)-SUM($F$14:$F$26,$F$28:$F$33,$F$35:$F$36,$F$41))</f>
        <v>-533.82179022363027</v>
      </c>
      <c r="UWF88" s="294">
        <f>(UWF$87*$B101+SUM($F$8:$F$10)-((UWF$87*$B101+SUM($F$8:$F$10))/$F$11*$F$40)-($F$27*UWF$87/$D$7)-SUM($F$14:$F$26,$F$28:$F$33,$F$35:$F$36,$F$41))</f>
        <v>-533.82179022363027</v>
      </c>
      <c r="UWG88" s="294">
        <f>(UWG$87*$B101+SUM($F$8:$F$10)-((UWG$87*$B101+SUM($F$8:$F$10))/$F$11*$F$40)-($F$27*UWG$87/$D$7)-SUM($F$14:$F$26,$F$28:$F$33,$F$35:$F$36,$F$41))</f>
        <v>-533.82179022363027</v>
      </c>
      <c r="UWH88" s="294">
        <f>(UWH$87*$B101+SUM($F$8:$F$10)-((UWH$87*$B101+SUM($F$8:$F$10))/$F$11*$F$40)-($F$27*UWH$87/$D$7)-SUM($F$14:$F$26,$F$28:$F$33,$F$35:$F$36,$F$41))</f>
        <v>-533.82179022363027</v>
      </c>
      <c r="UWI88" s="294">
        <f>(UWI$87*$B101+SUM($F$8:$F$10)-((UWI$87*$B101+SUM($F$8:$F$10))/$F$11*$F$40)-($F$27*UWI$87/$D$7)-SUM($F$14:$F$26,$F$28:$F$33,$F$35:$F$36,$F$41))</f>
        <v>-533.82179022363027</v>
      </c>
      <c r="UWJ88" s="294">
        <f>(UWJ$87*$B101+SUM($F$8:$F$10)-((UWJ$87*$B101+SUM($F$8:$F$10))/$F$11*$F$40)-($F$27*UWJ$87/$D$7)-SUM($F$14:$F$26,$F$28:$F$33,$F$35:$F$36,$F$41))</f>
        <v>-533.82179022363027</v>
      </c>
      <c r="UWK88" s="294">
        <f>(UWK$87*$B101+SUM($F$8:$F$10)-((UWK$87*$B101+SUM($F$8:$F$10))/$F$11*$F$40)-($F$27*UWK$87/$D$7)-SUM($F$14:$F$26,$F$28:$F$33,$F$35:$F$36,$F$41))</f>
        <v>-533.82179022363027</v>
      </c>
      <c r="UWL88" s="294">
        <f>(UWL$87*$B101+SUM($F$8:$F$10)-((UWL$87*$B101+SUM($F$8:$F$10))/$F$11*$F$40)-($F$27*UWL$87/$D$7)-SUM($F$14:$F$26,$F$28:$F$33,$F$35:$F$36,$F$41))</f>
        <v>-533.82179022363027</v>
      </c>
      <c r="UWM88" s="294">
        <f>(UWM$87*$B101+SUM($F$8:$F$10)-((UWM$87*$B101+SUM($F$8:$F$10))/$F$11*$F$40)-($F$27*UWM$87/$D$7)-SUM($F$14:$F$26,$F$28:$F$33,$F$35:$F$36,$F$41))</f>
        <v>-533.82179022363027</v>
      </c>
      <c r="UWN88" s="294">
        <f>(UWN$87*$B101+SUM($F$8:$F$10)-((UWN$87*$B101+SUM($F$8:$F$10))/$F$11*$F$40)-($F$27*UWN$87/$D$7)-SUM($F$14:$F$26,$F$28:$F$33,$F$35:$F$36,$F$41))</f>
        <v>-533.82179022363027</v>
      </c>
      <c r="UWO88" s="294">
        <f>(UWO$87*$B101+SUM($F$8:$F$10)-((UWO$87*$B101+SUM($F$8:$F$10))/$F$11*$F$40)-($F$27*UWO$87/$D$7)-SUM($F$14:$F$26,$F$28:$F$33,$F$35:$F$36,$F$41))</f>
        <v>-533.82179022363027</v>
      </c>
      <c r="UWP88" s="294">
        <f>(UWP$87*$B101+SUM($F$8:$F$10)-((UWP$87*$B101+SUM($F$8:$F$10))/$F$11*$F$40)-($F$27*UWP$87/$D$7)-SUM($F$14:$F$26,$F$28:$F$33,$F$35:$F$36,$F$41))</f>
        <v>-533.82179022363027</v>
      </c>
      <c r="UWQ88" s="294">
        <f>(UWQ$87*$B101+SUM($F$8:$F$10)-((UWQ$87*$B101+SUM($F$8:$F$10))/$F$11*$F$40)-($F$27*UWQ$87/$D$7)-SUM($F$14:$F$26,$F$28:$F$33,$F$35:$F$36,$F$41))</f>
        <v>-533.82179022363027</v>
      </c>
      <c r="UWR88" s="294">
        <f>(UWR$87*$B101+SUM($F$8:$F$10)-((UWR$87*$B101+SUM($F$8:$F$10))/$F$11*$F$40)-($F$27*UWR$87/$D$7)-SUM($F$14:$F$26,$F$28:$F$33,$F$35:$F$36,$F$41))</f>
        <v>-533.82179022363027</v>
      </c>
      <c r="UWS88" s="294">
        <f>(UWS$87*$B101+SUM($F$8:$F$10)-((UWS$87*$B101+SUM($F$8:$F$10))/$F$11*$F$40)-($F$27*UWS$87/$D$7)-SUM($F$14:$F$26,$F$28:$F$33,$F$35:$F$36,$F$41))</f>
        <v>-533.82179022363027</v>
      </c>
      <c r="UWT88" s="294">
        <f>(UWT$87*$B101+SUM($F$8:$F$10)-((UWT$87*$B101+SUM($F$8:$F$10))/$F$11*$F$40)-($F$27*UWT$87/$D$7)-SUM($F$14:$F$26,$F$28:$F$33,$F$35:$F$36,$F$41))</f>
        <v>-533.82179022363027</v>
      </c>
      <c r="UWU88" s="294">
        <f>(UWU$87*$B101+SUM($F$8:$F$10)-((UWU$87*$B101+SUM($F$8:$F$10))/$F$11*$F$40)-($F$27*UWU$87/$D$7)-SUM($F$14:$F$26,$F$28:$F$33,$F$35:$F$36,$F$41))</f>
        <v>-533.82179022363027</v>
      </c>
      <c r="UWV88" s="294">
        <f>(UWV$87*$B101+SUM($F$8:$F$10)-((UWV$87*$B101+SUM($F$8:$F$10))/$F$11*$F$40)-($F$27*UWV$87/$D$7)-SUM($F$14:$F$26,$F$28:$F$33,$F$35:$F$36,$F$41))</f>
        <v>-533.82179022363027</v>
      </c>
      <c r="UWW88" s="294">
        <f>(UWW$87*$B101+SUM($F$8:$F$10)-((UWW$87*$B101+SUM($F$8:$F$10))/$F$11*$F$40)-($F$27*UWW$87/$D$7)-SUM($F$14:$F$26,$F$28:$F$33,$F$35:$F$36,$F$41))</f>
        <v>-533.82179022363027</v>
      </c>
      <c r="UWX88" s="294">
        <f>(UWX$87*$B101+SUM($F$8:$F$10)-((UWX$87*$B101+SUM($F$8:$F$10))/$F$11*$F$40)-($F$27*UWX$87/$D$7)-SUM($F$14:$F$26,$F$28:$F$33,$F$35:$F$36,$F$41))</f>
        <v>-533.82179022363027</v>
      </c>
      <c r="UWY88" s="294">
        <f>(UWY$87*$B101+SUM($F$8:$F$10)-((UWY$87*$B101+SUM($F$8:$F$10))/$F$11*$F$40)-($F$27*UWY$87/$D$7)-SUM($F$14:$F$26,$F$28:$F$33,$F$35:$F$36,$F$41))</f>
        <v>-533.82179022363027</v>
      </c>
      <c r="UWZ88" s="294">
        <f>(UWZ$87*$B101+SUM($F$8:$F$10)-((UWZ$87*$B101+SUM($F$8:$F$10))/$F$11*$F$40)-($F$27*UWZ$87/$D$7)-SUM($F$14:$F$26,$F$28:$F$33,$F$35:$F$36,$F$41))</f>
        <v>-533.82179022363027</v>
      </c>
      <c r="UXA88" s="294">
        <f>(UXA$87*$B101+SUM($F$8:$F$10)-((UXA$87*$B101+SUM($F$8:$F$10))/$F$11*$F$40)-($F$27*UXA$87/$D$7)-SUM($F$14:$F$26,$F$28:$F$33,$F$35:$F$36,$F$41))</f>
        <v>-533.82179022363027</v>
      </c>
      <c r="UXB88" s="294">
        <f>(UXB$87*$B101+SUM($F$8:$F$10)-((UXB$87*$B101+SUM($F$8:$F$10))/$F$11*$F$40)-($F$27*UXB$87/$D$7)-SUM($F$14:$F$26,$F$28:$F$33,$F$35:$F$36,$F$41))</f>
        <v>-533.82179022363027</v>
      </c>
      <c r="UXC88" s="294">
        <f>(UXC$87*$B101+SUM($F$8:$F$10)-((UXC$87*$B101+SUM($F$8:$F$10))/$F$11*$F$40)-($F$27*UXC$87/$D$7)-SUM($F$14:$F$26,$F$28:$F$33,$F$35:$F$36,$F$41))</f>
        <v>-533.82179022363027</v>
      </c>
      <c r="UXD88" s="294">
        <f>(UXD$87*$B101+SUM($F$8:$F$10)-((UXD$87*$B101+SUM($F$8:$F$10))/$F$11*$F$40)-($F$27*UXD$87/$D$7)-SUM($F$14:$F$26,$F$28:$F$33,$F$35:$F$36,$F$41))</f>
        <v>-533.82179022363027</v>
      </c>
      <c r="UXE88" s="294">
        <f>(UXE$87*$B101+SUM($F$8:$F$10)-((UXE$87*$B101+SUM($F$8:$F$10))/$F$11*$F$40)-($F$27*UXE$87/$D$7)-SUM($F$14:$F$26,$F$28:$F$33,$F$35:$F$36,$F$41))</f>
        <v>-533.82179022363027</v>
      </c>
      <c r="UXF88" s="294">
        <f>(UXF$87*$B101+SUM($F$8:$F$10)-((UXF$87*$B101+SUM($F$8:$F$10))/$F$11*$F$40)-($F$27*UXF$87/$D$7)-SUM($F$14:$F$26,$F$28:$F$33,$F$35:$F$36,$F$41))</f>
        <v>-533.82179022363027</v>
      </c>
      <c r="UXG88" s="294">
        <f>(UXG$87*$B101+SUM($F$8:$F$10)-((UXG$87*$B101+SUM($F$8:$F$10))/$F$11*$F$40)-($F$27*UXG$87/$D$7)-SUM($F$14:$F$26,$F$28:$F$33,$F$35:$F$36,$F$41))</f>
        <v>-533.82179022363027</v>
      </c>
      <c r="UXH88" s="294">
        <f>(UXH$87*$B101+SUM($F$8:$F$10)-((UXH$87*$B101+SUM($F$8:$F$10))/$F$11*$F$40)-($F$27*UXH$87/$D$7)-SUM($F$14:$F$26,$F$28:$F$33,$F$35:$F$36,$F$41))</f>
        <v>-533.82179022363027</v>
      </c>
      <c r="UXI88" s="294">
        <f>(UXI$87*$B101+SUM($F$8:$F$10)-((UXI$87*$B101+SUM($F$8:$F$10))/$F$11*$F$40)-($F$27*UXI$87/$D$7)-SUM($F$14:$F$26,$F$28:$F$33,$F$35:$F$36,$F$41))</f>
        <v>-533.82179022363027</v>
      </c>
      <c r="UXJ88" s="294">
        <f>(UXJ$87*$B101+SUM($F$8:$F$10)-((UXJ$87*$B101+SUM($F$8:$F$10))/$F$11*$F$40)-($F$27*UXJ$87/$D$7)-SUM($F$14:$F$26,$F$28:$F$33,$F$35:$F$36,$F$41))</f>
        <v>-533.82179022363027</v>
      </c>
      <c r="UXK88" s="294">
        <f>(UXK$87*$B101+SUM($F$8:$F$10)-((UXK$87*$B101+SUM($F$8:$F$10))/$F$11*$F$40)-($F$27*UXK$87/$D$7)-SUM($F$14:$F$26,$F$28:$F$33,$F$35:$F$36,$F$41))</f>
        <v>-533.82179022363027</v>
      </c>
      <c r="UXL88" s="294">
        <f>(UXL$87*$B101+SUM($F$8:$F$10)-((UXL$87*$B101+SUM($F$8:$F$10))/$F$11*$F$40)-($F$27*UXL$87/$D$7)-SUM($F$14:$F$26,$F$28:$F$33,$F$35:$F$36,$F$41))</f>
        <v>-533.82179022363027</v>
      </c>
      <c r="UXM88" s="294">
        <f>(UXM$87*$B101+SUM($F$8:$F$10)-((UXM$87*$B101+SUM($F$8:$F$10))/$F$11*$F$40)-($F$27*UXM$87/$D$7)-SUM($F$14:$F$26,$F$28:$F$33,$F$35:$F$36,$F$41))</f>
        <v>-533.82179022363027</v>
      </c>
      <c r="UXN88" s="294">
        <f>(UXN$87*$B101+SUM($F$8:$F$10)-((UXN$87*$B101+SUM($F$8:$F$10))/$F$11*$F$40)-($F$27*UXN$87/$D$7)-SUM($F$14:$F$26,$F$28:$F$33,$F$35:$F$36,$F$41))</f>
        <v>-533.82179022363027</v>
      </c>
      <c r="UXO88" s="294">
        <f>(UXO$87*$B101+SUM($F$8:$F$10)-((UXO$87*$B101+SUM($F$8:$F$10))/$F$11*$F$40)-($F$27*UXO$87/$D$7)-SUM($F$14:$F$26,$F$28:$F$33,$F$35:$F$36,$F$41))</f>
        <v>-533.82179022363027</v>
      </c>
      <c r="UXP88" s="294">
        <f>(UXP$87*$B101+SUM($F$8:$F$10)-((UXP$87*$B101+SUM($F$8:$F$10))/$F$11*$F$40)-($F$27*UXP$87/$D$7)-SUM($F$14:$F$26,$F$28:$F$33,$F$35:$F$36,$F$41))</f>
        <v>-533.82179022363027</v>
      </c>
      <c r="UXQ88" s="294">
        <f>(UXQ$87*$B101+SUM($F$8:$F$10)-((UXQ$87*$B101+SUM($F$8:$F$10))/$F$11*$F$40)-($F$27*UXQ$87/$D$7)-SUM($F$14:$F$26,$F$28:$F$33,$F$35:$F$36,$F$41))</f>
        <v>-533.82179022363027</v>
      </c>
      <c r="UXR88" s="294">
        <f>(UXR$87*$B101+SUM($F$8:$F$10)-((UXR$87*$B101+SUM($F$8:$F$10))/$F$11*$F$40)-($F$27*UXR$87/$D$7)-SUM($F$14:$F$26,$F$28:$F$33,$F$35:$F$36,$F$41))</f>
        <v>-533.82179022363027</v>
      </c>
      <c r="UXS88" s="294">
        <f>(UXS$87*$B101+SUM($F$8:$F$10)-((UXS$87*$B101+SUM($F$8:$F$10))/$F$11*$F$40)-($F$27*UXS$87/$D$7)-SUM($F$14:$F$26,$F$28:$F$33,$F$35:$F$36,$F$41))</f>
        <v>-533.82179022363027</v>
      </c>
      <c r="UXT88" s="294">
        <f>(UXT$87*$B101+SUM($F$8:$F$10)-((UXT$87*$B101+SUM($F$8:$F$10))/$F$11*$F$40)-($F$27*UXT$87/$D$7)-SUM($F$14:$F$26,$F$28:$F$33,$F$35:$F$36,$F$41))</f>
        <v>-533.82179022363027</v>
      </c>
      <c r="UXU88" s="294">
        <f>(UXU$87*$B101+SUM($F$8:$F$10)-((UXU$87*$B101+SUM($F$8:$F$10))/$F$11*$F$40)-($F$27*UXU$87/$D$7)-SUM($F$14:$F$26,$F$28:$F$33,$F$35:$F$36,$F$41))</f>
        <v>-533.82179022363027</v>
      </c>
      <c r="UXV88" s="294">
        <f>(UXV$87*$B101+SUM($F$8:$F$10)-((UXV$87*$B101+SUM($F$8:$F$10))/$F$11*$F$40)-($F$27*UXV$87/$D$7)-SUM($F$14:$F$26,$F$28:$F$33,$F$35:$F$36,$F$41))</f>
        <v>-533.82179022363027</v>
      </c>
      <c r="UXW88" s="294">
        <f>(UXW$87*$B101+SUM($F$8:$F$10)-((UXW$87*$B101+SUM($F$8:$F$10))/$F$11*$F$40)-($F$27*UXW$87/$D$7)-SUM($F$14:$F$26,$F$28:$F$33,$F$35:$F$36,$F$41))</f>
        <v>-533.82179022363027</v>
      </c>
      <c r="UXX88" s="294">
        <f>(UXX$87*$B101+SUM($F$8:$F$10)-((UXX$87*$B101+SUM($F$8:$F$10))/$F$11*$F$40)-($F$27*UXX$87/$D$7)-SUM($F$14:$F$26,$F$28:$F$33,$F$35:$F$36,$F$41))</f>
        <v>-533.82179022363027</v>
      </c>
      <c r="UXY88" s="294">
        <f>(UXY$87*$B101+SUM($F$8:$F$10)-((UXY$87*$B101+SUM($F$8:$F$10))/$F$11*$F$40)-($F$27*UXY$87/$D$7)-SUM($F$14:$F$26,$F$28:$F$33,$F$35:$F$36,$F$41))</f>
        <v>-533.82179022363027</v>
      </c>
      <c r="UXZ88" s="294">
        <f>(UXZ$87*$B101+SUM($F$8:$F$10)-((UXZ$87*$B101+SUM($F$8:$F$10))/$F$11*$F$40)-($F$27*UXZ$87/$D$7)-SUM($F$14:$F$26,$F$28:$F$33,$F$35:$F$36,$F$41))</f>
        <v>-533.82179022363027</v>
      </c>
      <c r="UYA88" s="294">
        <f>(UYA$87*$B101+SUM($F$8:$F$10)-((UYA$87*$B101+SUM($F$8:$F$10))/$F$11*$F$40)-($F$27*UYA$87/$D$7)-SUM($F$14:$F$26,$F$28:$F$33,$F$35:$F$36,$F$41))</f>
        <v>-533.82179022363027</v>
      </c>
      <c r="UYB88" s="294">
        <f>(UYB$87*$B101+SUM($F$8:$F$10)-((UYB$87*$B101+SUM($F$8:$F$10))/$F$11*$F$40)-($F$27*UYB$87/$D$7)-SUM($F$14:$F$26,$F$28:$F$33,$F$35:$F$36,$F$41))</f>
        <v>-533.82179022363027</v>
      </c>
      <c r="UYC88" s="294">
        <f>(UYC$87*$B101+SUM($F$8:$F$10)-((UYC$87*$B101+SUM($F$8:$F$10))/$F$11*$F$40)-($F$27*UYC$87/$D$7)-SUM($F$14:$F$26,$F$28:$F$33,$F$35:$F$36,$F$41))</f>
        <v>-533.82179022363027</v>
      </c>
      <c r="UYD88" s="294">
        <f>(UYD$87*$B101+SUM($F$8:$F$10)-((UYD$87*$B101+SUM($F$8:$F$10))/$F$11*$F$40)-($F$27*UYD$87/$D$7)-SUM($F$14:$F$26,$F$28:$F$33,$F$35:$F$36,$F$41))</f>
        <v>-533.82179022363027</v>
      </c>
      <c r="UYE88" s="294">
        <f>(UYE$87*$B101+SUM($F$8:$F$10)-((UYE$87*$B101+SUM($F$8:$F$10))/$F$11*$F$40)-($F$27*UYE$87/$D$7)-SUM($F$14:$F$26,$F$28:$F$33,$F$35:$F$36,$F$41))</f>
        <v>-533.82179022363027</v>
      </c>
      <c r="UYF88" s="294">
        <f>(UYF$87*$B101+SUM($F$8:$F$10)-((UYF$87*$B101+SUM($F$8:$F$10))/$F$11*$F$40)-($F$27*UYF$87/$D$7)-SUM($F$14:$F$26,$F$28:$F$33,$F$35:$F$36,$F$41))</f>
        <v>-533.82179022363027</v>
      </c>
      <c r="UYG88" s="294">
        <f>(UYG$87*$B101+SUM($F$8:$F$10)-((UYG$87*$B101+SUM($F$8:$F$10))/$F$11*$F$40)-($F$27*UYG$87/$D$7)-SUM($F$14:$F$26,$F$28:$F$33,$F$35:$F$36,$F$41))</f>
        <v>-533.82179022363027</v>
      </c>
      <c r="UYH88" s="294">
        <f>(UYH$87*$B101+SUM($F$8:$F$10)-((UYH$87*$B101+SUM($F$8:$F$10))/$F$11*$F$40)-($F$27*UYH$87/$D$7)-SUM($F$14:$F$26,$F$28:$F$33,$F$35:$F$36,$F$41))</f>
        <v>-533.82179022363027</v>
      </c>
      <c r="UYI88" s="294">
        <f>(UYI$87*$B101+SUM($F$8:$F$10)-((UYI$87*$B101+SUM($F$8:$F$10))/$F$11*$F$40)-($F$27*UYI$87/$D$7)-SUM($F$14:$F$26,$F$28:$F$33,$F$35:$F$36,$F$41))</f>
        <v>-533.82179022363027</v>
      </c>
      <c r="UYJ88" s="294">
        <f>(UYJ$87*$B101+SUM($F$8:$F$10)-((UYJ$87*$B101+SUM($F$8:$F$10))/$F$11*$F$40)-($F$27*UYJ$87/$D$7)-SUM($F$14:$F$26,$F$28:$F$33,$F$35:$F$36,$F$41))</f>
        <v>-533.82179022363027</v>
      </c>
      <c r="UYK88" s="294">
        <f>(UYK$87*$B101+SUM($F$8:$F$10)-((UYK$87*$B101+SUM($F$8:$F$10))/$F$11*$F$40)-($F$27*UYK$87/$D$7)-SUM($F$14:$F$26,$F$28:$F$33,$F$35:$F$36,$F$41))</f>
        <v>-533.82179022363027</v>
      </c>
      <c r="UYL88" s="294">
        <f>(UYL$87*$B101+SUM($F$8:$F$10)-((UYL$87*$B101+SUM($F$8:$F$10))/$F$11*$F$40)-($F$27*UYL$87/$D$7)-SUM($F$14:$F$26,$F$28:$F$33,$F$35:$F$36,$F$41))</f>
        <v>-533.82179022363027</v>
      </c>
      <c r="UYM88" s="294">
        <f>(UYM$87*$B101+SUM($F$8:$F$10)-((UYM$87*$B101+SUM($F$8:$F$10))/$F$11*$F$40)-($F$27*UYM$87/$D$7)-SUM($F$14:$F$26,$F$28:$F$33,$F$35:$F$36,$F$41))</f>
        <v>-533.82179022363027</v>
      </c>
      <c r="UYN88" s="294">
        <f>(UYN$87*$B101+SUM($F$8:$F$10)-((UYN$87*$B101+SUM($F$8:$F$10))/$F$11*$F$40)-($F$27*UYN$87/$D$7)-SUM($F$14:$F$26,$F$28:$F$33,$F$35:$F$36,$F$41))</f>
        <v>-533.82179022363027</v>
      </c>
      <c r="UYO88" s="294">
        <f>(UYO$87*$B101+SUM($F$8:$F$10)-((UYO$87*$B101+SUM($F$8:$F$10))/$F$11*$F$40)-($F$27*UYO$87/$D$7)-SUM($F$14:$F$26,$F$28:$F$33,$F$35:$F$36,$F$41))</f>
        <v>-533.82179022363027</v>
      </c>
      <c r="UYP88" s="294">
        <f>(UYP$87*$B101+SUM($F$8:$F$10)-((UYP$87*$B101+SUM($F$8:$F$10))/$F$11*$F$40)-($F$27*UYP$87/$D$7)-SUM($F$14:$F$26,$F$28:$F$33,$F$35:$F$36,$F$41))</f>
        <v>-533.82179022363027</v>
      </c>
      <c r="UYQ88" s="294">
        <f>(UYQ$87*$B101+SUM($F$8:$F$10)-((UYQ$87*$B101+SUM($F$8:$F$10))/$F$11*$F$40)-($F$27*UYQ$87/$D$7)-SUM($F$14:$F$26,$F$28:$F$33,$F$35:$F$36,$F$41))</f>
        <v>-533.82179022363027</v>
      </c>
      <c r="UYR88" s="294">
        <f>(UYR$87*$B101+SUM($F$8:$F$10)-((UYR$87*$B101+SUM($F$8:$F$10))/$F$11*$F$40)-($F$27*UYR$87/$D$7)-SUM($F$14:$F$26,$F$28:$F$33,$F$35:$F$36,$F$41))</f>
        <v>-533.82179022363027</v>
      </c>
      <c r="UYS88" s="294">
        <f>(UYS$87*$B101+SUM($F$8:$F$10)-((UYS$87*$B101+SUM($F$8:$F$10))/$F$11*$F$40)-($F$27*UYS$87/$D$7)-SUM($F$14:$F$26,$F$28:$F$33,$F$35:$F$36,$F$41))</f>
        <v>-533.82179022363027</v>
      </c>
      <c r="UYT88" s="294">
        <f>(UYT$87*$B101+SUM($F$8:$F$10)-((UYT$87*$B101+SUM($F$8:$F$10))/$F$11*$F$40)-($F$27*UYT$87/$D$7)-SUM($F$14:$F$26,$F$28:$F$33,$F$35:$F$36,$F$41))</f>
        <v>-533.82179022363027</v>
      </c>
      <c r="UYU88" s="294">
        <f>(UYU$87*$B101+SUM($F$8:$F$10)-((UYU$87*$B101+SUM($F$8:$F$10))/$F$11*$F$40)-($F$27*UYU$87/$D$7)-SUM($F$14:$F$26,$F$28:$F$33,$F$35:$F$36,$F$41))</f>
        <v>-533.82179022363027</v>
      </c>
      <c r="UYV88" s="294">
        <f>(UYV$87*$B101+SUM($F$8:$F$10)-((UYV$87*$B101+SUM($F$8:$F$10))/$F$11*$F$40)-($F$27*UYV$87/$D$7)-SUM($F$14:$F$26,$F$28:$F$33,$F$35:$F$36,$F$41))</f>
        <v>-533.82179022363027</v>
      </c>
      <c r="UYW88" s="294">
        <f>(UYW$87*$B101+SUM($F$8:$F$10)-((UYW$87*$B101+SUM($F$8:$F$10))/$F$11*$F$40)-($F$27*UYW$87/$D$7)-SUM($F$14:$F$26,$F$28:$F$33,$F$35:$F$36,$F$41))</f>
        <v>-533.82179022363027</v>
      </c>
      <c r="UYX88" s="294">
        <f>(UYX$87*$B101+SUM($F$8:$F$10)-((UYX$87*$B101+SUM($F$8:$F$10))/$F$11*$F$40)-($F$27*UYX$87/$D$7)-SUM($F$14:$F$26,$F$28:$F$33,$F$35:$F$36,$F$41))</f>
        <v>-533.82179022363027</v>
      </c>
      <c r="UYY88" s="294">
        <f>(UYY$87*$B101+SUM($F$8:$F$10)-((UYY$87*$B101+SUM($F$8:$F$10))/$F$11*$F$40)-($F$27*UYY$87/$D$7)-SUM($F$14:$F$26,$F$28:$F$33,$F$35:$F$36,$F$41))</f>
        <v>-533.82179022363027</v>
      </c>
      <c r="UYZ88" s="294">
        <f>(UYZ$87*$B101+SUM($F$8:$F$10)-((UYZ$87*$B101+SUM($F$8:$F$10))/$F$11*$F$40)-($F$27*UYZ$87/$D$7)-SUM($F$14:$F$26,$F$28:$F$33,$F$35:$F$36,$F$41))</f>
        <v>-533.82179022363027</v>
      </c>
      <c r="UZA88" s="294">
        <f>(UZA$87*$B101+SUM($F$8:$F$10)-((UZA$87*$B101+SUM($F$8:$F$10))/$F$11*$F$40)-($F$27*UZA$87/$D$7)-SUM($F$14:$F$26,$F$28:$F$33,$F$35:$F$36,$F$41))</f>
        <v>-533.82179022363027</v>
      </c>
      <c r="UZB88" s="294">
        <f>(UZB$87*$B101+SUM($F$8:$F$10)-((UZB$87*$B101+SUM($F$8:$F$10))/$F$11*$F$40)-($F$27*UZB$87/$D$7)-SUM($F$14:$F$26,$F$28:$F$33,$F$35:$F$36,$F$41))</f>
        <v>-533.82179022363027</v>
      </c>
      <c r="UZC88" s="294">
        <f>(UZC$87*$B101+SUM($F$8:$F$10)-((UZC$87*$B101+SUM($F$8:$F$10))/$F$11*$F$40)-($F$27*UZC$87/$D$7)-SUM($F$14:$F$26,$F$28:$F$33,$F$35:$F$36,$F$41))</f>
        <v>-533.82179022363027</v>
      </c>
      <c r="UZD88" s="294">
        <f>(UZD$87*$B101+SUM($F$8:$F$10)-((UZD$87*$B101+SUM($F$8:$F$10))/$F$11*$F$40)-($F$27*UZD$87/$D$7)-SUM($F$14:$F$26,$F$28:$F$33,$F$35:$F$36,$F$41))</f>
        <v>-533.82179022363027</v>
      </c>
      <c r="UZE88" s="294">
        <f>(UZE$87*$B101+SUM($F$8:$F$10)-((UZE$87*$B101+SUM($F$8:$F$10))/$F$11*$F$40)-($F$27*UZE$87/$D$7)-SUM($F$14:$F$26,$F$28:$F$33,$F$35:$F$36,$F$41))</f>
        <v>-533.82179022363027</v>
      </c>
      <c r="UZF88" s="294">
        <f>(UZF$87*$B101+SUM($F$8:$F$10)-((UZF$87*$B101+SUM($F$8:$F$10))/$F$11*$F$40)-($F$27*UZF$87/$D$7)-SUM($F$14:$F$26,$F$28:$F$33,$F$35:$F$36,$F$41))</f>
        <v>-533.82179022363027</v>
      </c>
      <c r="UZG88" s="294">
        <f>(UZG$87*$B101+SUM($F$8:$F$10)-((UZG$87*$B101+SUM($F$8:$F$10))/$F$11*$F$40)-($F$27*UZG$87/$D$7)-SUM($F$14:$F$26,$F$28:$F$33,$F$35:$F$36,$F$41))</f>
        <v>-533.82179022363027</v>
      </c>
      <c r="UZH88" s="294">
        <f>(UZH$87*$B101+SUM($F$8:$F$10)-((UZH$87*$B101+SUM($F$8:$F$10))/$F$11*$F$40)-($F$27*UZH$87/$D$7)-SUM($F$14:$F$26,$F$28:$F$33,$F$35:$F$36,$F$41))</f>
        <v>-533.82179022363027</v>
      </c>
      <c r="UZI88" s="294">
        <f>(UZI$87*$B101+SUM($F$8:$F$10)-((UZI$87*$B101+SUM($F$8:$F$10))/$F$11*$F$40)-($F$27*UZI$87/$D$7)-SUM($F$14:$F$26,$F$28:$F$33,$F$35:$F$36,$F$41))</f>
        <v>-533.82179022363027</v>
      </c>
      <c r="UZJ88" s="294">
        <f>(UZJ$87*$B101+SUM($F$8:$F$10)-((UZJ$87*$B101+SUM($F$8:$F$10))/$F$11*$F$40)-($F$27*UZJ$87/$D$7)-SUM($F$14:$F$26,$F$28:$F$33,$F$35:$F$36,$F$41))</f>
        <v>-533.82179022363027</v>
      </c>
      <c r="UZK88" s="294">
        <f>(UZK$87*$B101+SUM($F$8:$F$10)-((UZK$87*$B101+SUM($F$8:$F$10))/$F$11*$F$40)-($F$27*UZK$87/$D$7)-SUM($F$14:$F$26,$F$28:$F$33,$F$35:$F$36,$F$41))</f>
        <v>-533.82179022363027</v>
      </c>
      <c r="UZL88" s="294">
        <f>(UZL$87*$B101+SUM($F$8:$F$10)-((UZL$87*$B101+SUM($F$8:$F$10))/$F$11*$F$40)-($F$27*UZL$87/$D$7)-SUM($F$14:$F$26,$F$28:$F$33,$F$35:$F$36,$F$41))</f>
        <v>-533.82179022363027</v>
      </c>
      <c r="UZM88" s="294">
        <f>(UZM$87*$B101+SUM($F$8:$F$10)-((UZM$87*$B101+SUM($F$8:$F$10))/$F$11*$F$40)-($F$27*UZM$87/$D$7)-SUM($F$14:$F$26,$F$28:$F$33,$F$35:$F$36,$F$41))</f>
        <v>-533.82179022363027</v>
      </c>
      <c r="UZN88" s="294">
        <f>(UZN$87*$B101+SUM($F$8:$F$10)-((UZN$87*$B101+SUM($F$8:$F$10))/$F$11*$F$40)-($F$27*UZN$87/$D$7)-SUM($F$14:$F$26,$F$28:$F$33,$F$35:$F$36,$F$41))</f>
        <v>-533.82179022363027</v>
      </c>
      <c r="UZO88" s="294">
        <f>(UZO$87*$B101+SUM($F$8:$F$10)-((UZO$87*$B101+SUM($F$8:$F$10))/$F$11*$F$40)-($F$27*UZO$87/$D$7)-SUM($F$14:$F$26,$F$28:$F$33,$F$35:$F$36,$F$41))</f>
        <v>-533.82179022363027</v>
      </c>
      <c r="UZP88" s="294">
        <f>(UZP$87*$B101+SUM($F$8:$F$10)-((UZP$87*$B101+SUM($F$8:$F$10))/$F$11*$F$40)-($F$27*UZP$87/$D$7)-SUM($F$14:$F$26,$F$28:$F$33,$F$35:$F$36,$F$41))</f>
        <v>-533.82179022363027</v>
      </c>
      <c r="UZQ88" s="294">
        <f>(UZQ$87*$B101+SUM($F$8:$F$10)-((UZQ$87*$B101+SUM($F$8:$F$10))/$F$11*$F$40)-($F$27*UZQ$87/$D$7)-SUM($F$14:$F$26,$F$28:$F$33,$F$35:$F$36,$F$41))</f>
        <v>-533.82179022363027</v>
      </c>
      <c r="UZR88" s="294">
        <f>(UZR$87*$B101+SUM($F$8:$F$10)-((UZR$87*$B101+SUM($F$8:$F$10))/$F$11*$F$40)-($F$27*UZR$87/$D$7)-SUM($F$14:$F$26,$F$28:$F$33,$F$35:$F$36,$F$41))</f>
        <v>-533.82179022363027</v>
      </c>
      <c r="UZS88" s="294">
        <f>(UZS$87*$B101+SUM($F$8:$F$10)-((UZS$87*$B101+SUM($F$8:$F$10))/$F$11*$F$40)-($F$27*UZS$87/$D$7)-SUM($F$14:$F$26,$F$28:$F$33,$F$35:$F$36,$F$41))</f>
        <v>-533.82179022363027</v>
      </c>
      <c r="UZT88" s="294">
        <f>(UZT$87*$B101+SUM($F$8:$F$10)-((UZT$87*$B101+SUM($F$8:$F$10))/$F$11*$F$40)-($F$27*UZT$87/$D$7)-SUM($F$14:$F$26,$F$28:$F$33,$F$35:$F$36,$F$41))</f>
        <v>-533.82179022363027</v>
      </c>
      <c r="UZU88" s="294">
        <f>(UZU$87*$B101+SUM($F$8:$F$10)-((UZU$87*$B101+SUM($F$8:$F$10))/$F$11*$F$40)-($F$27*UZU$87/$D$7)-SUM($F$14:$F$26,$F$28:$F$33,$F$35:$F$36,$F$41))</f>
        <v>-533.82179022363027</v>
      </c>
      <c r="UZV88" s="294">
        <f>(UZV$87*$B101+SUM($F$8:$F$10)-((UZV$87*$B101+SUM($F$8:$F$10))/$F$11*$F$40)-($F$27*UZV$87/$D$7)-SUM($F$14:$F$26,$F$28:$F$33,$F$35:$F$36,$F$41))</f>
        <v>-533.82179022363027</v>
      </c>
      <c r="UZW88" s="294">
        <f>(UZW$87*$B101+SUM($F$8:$F$10)-((UZW$87*$B101+SUM($F$8:$F$10))/$F$11*$F$40)-($F$27*UZW$87/$D$7)-SUM($F$14:$F$26,$F$28:$F$33,$F$35:$F$36,$F$41))</f>
        <v>-533.82179022363027</v>
      </c>
      <c r="UZX88" s="294">
        <f>(UZX$87*$B101+SUM($F$8:$F$10)-((UZX$87*$B101+SUM($F$8:$F$10))/$F$11*$F$40)-($F$27*UZX$87/$D$7)-SUM($F$14:$F$26,$F$28:$F$33,$F$35:$F$36,$F$41))</f>
        <v>-533.82179022363027</v>
      </c>
      <c r="UZY88" s="294">
        <f>(UZY$87*$B101+SUM($F$8:$F$10)-((UZY$87*$B101+SUM($F$8:$F$10))/$F$11*$F$40)-($F$27*UZY$87/$D$7)-SUM($F$14:$F$26,$F$28:$F$33,$F$35:$F$36,$F$41))</f>
        <v>-533.82179022363027</v>
      </c>
      <c r="UZZ88" s="294">
        <f>(UZZ$87*$B101+SUM($F$8:$F$10)-((UZZ$87*$B101+SUM($F$8:$F$10))/$F$11*$F$40)-($F$27*UZZ$87/$D$7)-SUM($F$14:$F$26,$F$28:$F$33,$F$35:$F$36,$F$41))</f>
        <v>-533.82179022363027</v>
      </c>
      <c r="VAA88" s="294">
        <f>(VAA$87*$B101+SUM($F$8:$F$10)-((VAA$87*$B101+SUM($F$8:$F$10))/$F$11*$F$40)-($F$27*VAA$87/$D$7)-SUM($F$14:$F$26,$F$28:$F$33,$F$35:$F$36,$F$41))</f>
        <v>-533.82179022363027</v>
      </c>
      <c r="VAB88" s="294">
        <f>(VAB$87*$B101+SUM($F$8:$F$10)-((VAB$87*$B101+SUM($F$8:$F$10))/$F$11*$F$40)-($F$27*VAB$87/$D$7)-SUM($F$14:$F$26,$F$28:$F$33,$F$35:$F$36,$F$41))</f>
        <v>-533.82179022363027</v>
      </c>
      <c r="VAC88" s="294">
        <f>(VAC$87*$B101+SUM($F$8:$F$10)-((VAC$87*$B101+SUM($F$8:$F$10))/$F$11*$F$40)-($F$27*VAC$87/$D$7)-SUM($F$14:$F$26,$F$28:$F$33,$F$35:$F$36,$F$41))</f>
        <v>-533.82179022363027</v>
      </c>
      <c r="VAD88" s="294">
        <f>(VAD$87*$B101+SUM($F$8:$F$10)-((VAD$87*$B101+SUM($F$8:$F$10))/$F$11*$F$40)-($F$27*VAD$87/$D$7)-SUM($F$14:$F$26,$F$28:$F$33,$F$35:$F$36,$F$41))</f>
        <v>-533.82179022363027</v>
      </c>
      <c r="VAE88" s="294">
        <f>(VAE$87*$B101+SUM($F$8:$F$10)-((VAE$87*$B101+SUM($F$8:$F$10))/$F$11*$F$40)-($F$27*VAE$87/$D$7)-SUM($F$14:$F$26,$F$28:$F$33,$F$35:$F$36,$F$41))</f>
        <v>-533.82179022363027</v>
      </c>
      <c r="VAF88" s="294">
        <f>(VAF$87*$B101+SUM($F$8:$F$10)-((VAF$87*$B101+SUM($F$8:$F$10))/$F$11*$F$40)-($F$27*VAF$87/$D$7)-SUM($F$14:$F$26,$F$28:$F$33,$F$35:$F$36,$F$41))</f>
        <v>-533.82179022363027</v>
      </c>
      <c r="VAG88" s="294">
        <f>(VAG$87*$B101+SUM($F$8:$F$10)-((VAG$87*$B101+SUM($F$8:$F$10))/$F$11*$F$40)-($F$27*VAG$87/$D$7)-SUM($F$14:$F$26,$F$28:$F$33,$F$35:$F$36,$F$41))</f>
        <v>-533.82179022363027</v>
      </c>
      <c r="VAH88" s="294">
        <f>(VAH$87*$B101+SUM($F$8:$F$10)-((VAH$87*$B101+SUM($F$8:$F$10))/$F$11*$F$40)-($F$27*VAH$87/$D$7)-SUM($F$14:$F$26,$F$28:$F$33,$F$35:$F$36,$F$41))</f>
        <v>-533.82179022363027</v>
      </c>
      <c r="VAI88" s="294">
        <f>(VAI$87*$B101+SUM($F$8:$F$10)-((VAI$87*$B101+SUM($F$8:$F$10))/$F$11*$F$40)-($F$27*VAI$87/$D$7)-SUM($F$14:$F$26,$F$28:$F$33,$F$35:$F$36,$F$41))</f>
        <v>-533.82179022363027</v>
      </c>
      <c r="VAJ88" s="294">
        <f>(VAJ$87*$B101+SUM($F$8:$F$10)-((VAJ$87*$B101+SUM($F$8:$F$10))/$F$11*$F$40)-($F$27*VAJ$87/$D$7)-SUM($F$14:$F$26,$F$28:$F$33,$F$35:$F$36,$F$41))</f>
        <v>-533.82179022363027</v>
      </c>
      <c r="VAK88" s="294">
        <f>(VAK$87*$B101+SUM($F$8:$F$10)-((VAK$87*$B101+SUM($F$8:$F$10))/$F$11*$F$40)-($F$27*VAK$87/$D$7)-SUM($F$14:$F$26,$F$28:$F$33,$F$35:$F$36,$F$41))</f>
        <v>-533.82179022363027</v>
      </c>
      <c r="VAL88" s="294">
        <f>(VAL$87*$B101+SUM($F$8:$F$10)-((VAL$87*$B101+SUM($F$8:$F$10))/$F$11*$F$40)-($F$27*VAL$87/$D$7)-SUM($F$14:$F$26,$F$28:$F$33,$F$35:$F$36,$F$41))</f>
        <v>-533.82179022363027</v>
      </c>
      <c r="VAM88" s="294">
        <f>(VAM$87*$B101+SUM($F$8:$F$10)-((VAM$87*$B101+SUM($F$8:$F$10))/$F$11*$F$40)-($F$27*VAM$87/$D$7)-SUM($F$14:$F$26,$F$28:$F$33,$F$35:$F$36,$F$41))</f>
        <v>-533.82179022363027</v>
      </c>
      <c r="VAN88" s="294">
        <f>(VAN$87*$B101+SUM($F$8:$F$10)-((VAN$87*$B101+SUM($F$8:$F$10))/$F$11*$F$40)-($F$27*VAN$87/$D$7)-SUM($F$14:$F$26,$F$28:$F$33,$F$35:$F$36,$F$41))</f>
        <v>-533.82179022363027</v>
      </c>
      <c r="VAO88" s="294">
        <f>(VAO$87*$B101+SUM($F$8:$F$10)-((VAO$87*$B101+SUM($F$8:$F$10))/$F$11*$F$40)-($F$27*VAO$87/$D$7)-SUM($F$14:$F$26,$F$28:$F$33,$F$35:$F$36,$F$41))</f>
        <v>-533.82179022363027</v>
      </c>
      <c r="VAP88" s="294">
        <f>(VAP$87*$B101+SUM($F$8:$F$10)-((VAP$87*$B101+SUM($F$8:$F$10))/$F$11*$F$40)-($F$27*VAP$87/$D$7)-SUM($F$14:$F$26,$F$28:$F$33,$F$35:$F$36,$F$41))</f>
        <v>-533.82179022363027</v>
      </c>
      <c r="VAQ88" s="294">
        <f>(VAQ$87*$B101+SUM($F$8:$F$10)-((VAQ$87*$B101+SUM($F$8:$F$10))/$F$11*$F$40)-($F$27*VAQ$87/$D$7)-SUM($F$14:$F$26,$F$28:$F$33,$F$35:$F$36,$F$41))</f>
        <v>-533.82179022363027</v>
      </c>
      <c r="VAR88" s="294">
        <f>(VAR$87*$B101+SUM($F$8:$F$10)-((VAR$87*$B101+SUM($F$8:$F$10))/$F$11*$F$40)-($F$27*VAR$87/$D$7)-SUM($F$14:$F$26,$F$28:$F$33,$F$35:$F$36,$F$41))</f>
        <v>-533.82179022363027</v>
      </c>
      <c r="VAS88" s="294">
        <f>(VAS$87*$B101+SUM($F$8:$F$10)-((VAS$87*$B101+SUM($F$8:$F$10))/$F$11*$F$40)-($F$27*VAS$87/$D$7)-SUM($F$14:$F$26,$F$28:$F$33,$F$35:$F$36,$F$41))</f>
        <v>-533.82179022363027</v>
      </c>
      <c r="VAT88" s="294">
        <f>(VAT$87*$B101+SUM($F$8:$F$10)-((VAT$87*$B101+SUM($F$8:$F$10))/$F$11*$F$40)-($F$27*VAT$87/$D$7)-SUM($F$14:$F$26,$F$28:$F$33,$F$35:$F$36,$F$41))</f>
        <v>-533.82179022363027</v>
      </c>
      <c r="VAU88" s="294">
        <f>(VAU$87*$B101+SUM($F$8:$F$10)-((VAU$87*$B101+SUM($F$8:$F$10))/$F$11*$F$40)-($F$27*VAU$87/$D$7)-SUM($F$14:$F$26,$F$28:$F$33,$F$35:$F$36,$F$41))</f>
        <v>-533.82179022363027</v>
      </c>
      <c r="VAV88" s="294">
        <f>(VAV$87*$B101+SUM($F$8:$F$10)-((VAV$87*$B101+SUM($F$8:$F$10))/$F$11*$F$40)-($F$27*VAV$87/$D$7)-SUM($F$14:$F$26,$F$28:$F$33,$F$35:$F$36,$F$41))</f>
        <v>-533.82179022363027</v>
      </c>
      <c r="VAW88" s="294">
        <f>(VAW$87*$B101+SUM($F$8:$F$10)-((VAW$87*$B101+SUM($F$8:$F$10))/$F$11*$F$40)-($F$27*VAW$87/$D$7)-SUM($F$14:$F$26,$F$28:$F$33,$F$35:$F$36,$F$41))</f>
        <v>-533.82179022363027</v>
      </c>
      <c r="VAX88" s="294">
        <f>(VAX$87*$B101+SUM($F$8:$F$10)-((VAX$87*$B101+SUM($F$8:$F$10))/$F$11*$F$40)-($F$27*VAX$87/$D$7)-SUM($F$14:$F$26,$F$28:$F$33,$F$35:$F$36,$F$41))</f>
        <v>-533.82179022363027</v>
      </c>
      <c r="VAY88" s="294">
        <f>(VAY$87*$B101+SUM($F$8:$F$10)-((VAY$87*$B101+SUM($F$8:$F$10))/$F$11*$F$40)-($F$27*VAY$87/$D$7)-SUM($F$14:$F$26,$F$28:$F$33,$F$35:$F$36,$F$41))</f>
        <v>-533.82179022363027</v>
      </c>
      <c r="VAZ88" s="294">
        <f>(VAZ$87*$B101+SUM($F$8:$F$10)-((VAZ$87*$B101+SUM($F$8:$F$10))/$F$11*$F$40)-($F$27*VAZ$87/$D$7)-SUM($F$14:$F$26,$F$28:$F$33,$F$35:$F$36,$F$41))</f>
        <v>-533.82179022363027</v>
      </c>
      <c r="VBA88" s="294">
        <f>(VBA$87*$B101+SUM($F$8:$F$10)-((VBA$87*$B101+SUM($F$8:$F$10))/$F$11*$F$40)-($F$27*VBA$87/$D$7)-SUM($F$14:$F$26,$F$28:$F$33,$F$35:$F$36,$F$41))</f>
        <v>-533.82179022363027</v>
      </c>
      <c r="VBB88" s="294">
        <f>(VBB$87*$B101+SUM($F$8:$F$10)-((VBB$87*$B101+SUM($F$8:$F$10))/$F$11*$F$40)-($F$27*VBB$87/$D$7)-SUM($F$14:$F$26,$F$28:$F$33,$F$35:$F$36,$F$41))</f>
        <v>-533.82179022363027</v>
      </c>
      <c r="VBC88" s="294">
        <f>(VBC$87*$B101+SUM($F$8:$F$10)-((VBC$87*$B101+SUM($F$8:$F$10))/$F$11*$F$40)-($F$27*VBC$87/$D$7)-SUM($F$14:$F$26,$F$28:$F$33,$F$35:$F$36,$F$41))</f>
        <v>-533.82179022363027</v>
      </c>
      <c r="VBD88" s="294">
        <f>(VBD$87*$B101+SUM($F$8:$F$10)-((VBD$87*$B101+SUM($F$8:$F$10))/$F$11*$F$40)-($F$27*VBD$87/$D$7)-SUM($F$14:$F$26,$F$28:$F$33,$F$35:$F$36,$F$41))</f>
        <v>-533.82179022363027</v>
      </c>
      <c r="VBE88" s="294">
        <f>(VBE$87*$B101+SUM($F$8:$F$10)-((VBE$87*$B101+SUM($F$8:$F$10))/$F$11*$F$40)-($F$27*VBE$87/$D$7)-SUM($F$14:$F$26,$F$28:$F$33,$F$35:$F$36,$F$41))</f>
        <v>-533.82179022363027</v>
      </c>
      <c r="VBF88" s="294">
        <f>(VBF$87*$B101+SUM($F$8:$F$10)-((VBF$87*$B101+SUM($F$8:$F$10))/$F$11*$F$40)-($F$27*VBF$87/$D$7)-SUM($F$14:$F$26,$F$28:$F$33,$F$35:$F$36,$F$41))</f>
        <v>-533.82179022363027</v>
      </c>
      <c r="VBG88" s="294">
        <f>(VBG$87*$B101+SUM($F$8:$F$10)-((VBG$87*$B101+SUM($F$8:$F$10))/$F$11*$F$40)-($F$27*VBG$87/$D$7)-SUM($F$14:$F$26,$F$28:$F$33,$F$35:$F$36,$F$41))</f>
        <v>-533.82179022363027</v>
      </c>
      <c r="VBH88" s="294">
        <f>(VBH$87*$B101+SUM($F$8:$F$10)-((VBH$87*$B101+SUM($F$8:$F$10))/$F$11*$F$40)-($F$27*VBH$87/$D$7)-SUM($F$14:$F$26,$F$28:$F$33,$F$35:$F$36,$F$41))</f>
        <v>-533.82179022363027</v>
      </c>
      <c r="VBI88" s="294">
        <f>(VBI$87*$B101+SUM($F$8:$F$10)-((VBI$87*$B101+SUM($F$8:$F$10))/$F$11*$F$40)-($F$27*VBI$87/$D$7)-SUM($F$14:$F$26,$F$28:$F$33,$F$35:$F$36,$F$41))</f>
        <v>-533.82179022363027</v>
      </c>
      <c r="VBJ88" s="294">
        <f>(VBJ$87*$B101+SUM($F$8:$F$10)-((VBJ$87*$B101+SUM($F$8:$F$10))/$F$11*$F$40)-($F$27*VBJ$87/$D$7)-SUM($F$14:$F$26,$F$28:$F$33,$F$35:$F$36,$F$41))</f>
        <v>-533.82179022363027</v>
      </c>
      <c r="VBK88" s="294">
        <f>(VBK$87*$B101+SUM($F$8:$F$10)-((VBK$87*$B101+SUM($F$8:$F$10))/$F$11*$F$40)-($F$27*VBK$87/$D$7)-SUM($F$14:$F$26,$F$28:$F$33,$F$35:$F$36,$F$41))</f>
        <v>-533.82179022363027</v>
      </c>
      <c r="VBL88" s="294">
        <f>(VBL$87*$B101+SUM($F$8:$F$10)-((VBL$87*$B101+SUM($F$8:$F$10))/$F$11*$F$40)-($F$27*VBL$87/$D$7)-SUM($F$14:$F$26,$F$28:$F$33,$F$35:$F$36,$F$41))</f>
        <v>-533.82179022363027</v>
      </c>
      <c r="VBM88" s="294">
        <f>(VBM$87*$B101+SUM($F$8:$F$10)-((VBM$87*$B101+SUM($F$8:$F$10))/$F$11*$F$40)-($F$27*VBM$87/$D$7)-SUM($F$14:$F$26,$F$28:$F$33,$F$35:$F$36,$F$41))</f>
        <v>-533.82179022363027</v>
      </c>
      <c r="VBN88" s="294">
        <f>(VBN$87*$B101+SUM($F$8:$F$10)-((VBN$87*$B101+SUM($F$8:$F$10))/$F$11*$F$40)-($F$27*VBN$87/$D$7)-SUM($F$14:$F$26,$F$28:$F$33,$F$35:$F$36,$F$41))</f>
        <v>-533.82179022363027</v>
      </c>
      <c r="VBO88" s="294">
        <f>(VBO$87*$B101+SUM($F$8:$F$10)-((VBO$87*$B101+SUM($F$8:$F$10))/$F$11*$F$40)-($F$27*VBO$87/$D$7)-SUM($F$14:$F$26,$F$28:$F$33,$F$35:$F$36,$F$41))</f>
        <v>-533.82179022363027</v>
      </c>
      <c r="VBP88" s="294">
        <f>(VBP$87*$B101+SUM($F$8:$F$10)-((VBP$87*$B101+SUM($F$8:$F$10))/$F$11*$F$40)-($F$27*VBP$87/$D$7)-SUM($F$14:$F$26,$F$28:$F$33,$F$35:$F$36,$F$41))</f>
        <v>-533.82179022363027</v>
      </c>
      <c r="VBQ88" s="294">
        <f>(VBQ$87*$B101+SUM($F$8:$F$10)-((VBQ$87*$B101+SUM($F$8:$F$10))/$F$11*$F$40)-($F$27*VBQ$87/$D$7)-SUM($F$14:$F$26,$F$28:$F$33,$F$35:$F$36,$F$41))</f>
        <v>-533.82179022363027</v>
      </c>
      <c r="VBR88" s="294">
        <f>(VBR$87*$B101+SUM($F$8:$F$10)-((VBR$87*$B101+SUM($F$8:$F$10))/$F$11*$F$40)-($F$27*VBR$87/$D$7)-SUM($F$14:$F$26,$F$28:$F$33,$F$35:$F$36,$F$41))</f>
        <v>-533.82179022363027</v>
      </c>
      <c r="VBS88" s="294">
        <f>(VBS$87*$B101+SUM($F$8:$F$10)-((VBS$87*$B101+SUM($F$8:$F$10))/$F$11*$F$40)-($F$27*VBS$87/$D$7)-SUM($F$14:$F$26,$F$28:$F$33,$F$35:$F$36,$F$41))</f>
        <v>-533.82179022363027</v>
      </c>
      <c r="VBT88" s="294">
        <f>(VBT$87*$B101+SUM($F$8:$F$10)-((VBT$87*$B101+SUM($F$8:$F$10))/$F$11*$F$40)-($F$27*VBT$87/$D$7)-SUM($F$14:$F$26,$F$28:$F$33,$F$35:$F$36,$F$41))</f>
        <v>-533.82179022363027</v>
      </c>
      <c r="VBU88" s="294">
        <f>(VBU$87*$B101+SUM($F$8:$F$10)-((VBU$87*$B101+SUM($F$8:$F$10))/$F$11*$F$40)-($F$27*VBU$87/$D$7)-SUM($F$14:$F$26,$F$28:$F$33,$F$35:$F$36,$F$41))</f>
        <v>-533.82179022363027</v>
      </c>
      <c r="VBV88" s="294">
        <f>(VBV$87*$B101+SUM($F$8:$F$10)-((VBV$87*$B101+SUM($F$8:$F$10))/$F$11*$F$40)-($F$27*VBV$87/$D$7)-SUM($F$14:$F$26,$F$28:$F$33,$F$35:$F$36,$F$41))</f>
        <v>-533.82179022363027</v>
      </c>
      <c r="VBW88" s="294">
        <f>(VBW$87*$B101+SUM($F$8:$F$10)-((VBW$87*$B101+SUM($F$8:$F$10))/$F$11*$F$40)-($F$27*VBW$87/$D$7)-SUM($F$14:$F$26,$F$28:$F$33,$F$35:$F$36,$F$41))</f>
        <v>-533.82179022363027</v>
      </c>
      <c r="VBX88" s="294">
        <f>(VBX$87*$B101+SUM($F$8:$F$10)-((VBX$87*$B101+SUM($F$8:$F$10))/$F$11*$F$40)-($F$27*VBX$87/$D$7)-SUM($F$14:$F$26,$F$28:$F$33,$F$35:$F$36,$F$41))</f>
        <v>-533.82179022363027</v>
      </c>
      <c r="VBY88" s="294">
        <f>(VBY$87*$B101+SUM($F$8:$F$10)-((VBY$87*$B101+SUM($F$8:$F$10))/$F$11*$F$40)-($F$27*VBY$87/$D$7)-SUM($F$14:$F$26,$F$28:$F$33,$F$35:$F$36,$F$41))</f>
        <v>-533.82179022363027</v>
      </c>
      <c r="VBZ88" s="294">
        <f>(VBZ$87*$B101+SUM($F$8:$F$10)-((VBZ$87*$B101+SUM($F$8:$F$10))/$F$11*$F$40)-($F$27*VBZ$87/$D$7)-SUM($F$14:$F$26,$F$28:$F$33,$F$35:$F$36,$F$41))</f>
        <v>-533.82179022363027</v>
      </c>
      <c r="VCA88" s="294">
        <f>(VCA$87*$B101+SUM($F$8:$F$10)-((VCA$87*$B101+SUM($F$8:$F$10))/$F$11*$F$40)-($F$27*VCA$87/$D$7)-SUM($F$14:$F$26,$F$28:$F$33,$F$35:$F$36,$F$41))</f>
        <v>-533.82179022363027</v>
      </c>
      <c r="VCB88" s="294">
        <f>(VCB$87*$B101+SUM($F$8:$F$10)-((VCB$87*$B101+SUM($F$8:$F$10))/$F$11*$F$40)-($F$27*VCB$87/$D$7)-SUM($F$14:$F$26,$F$28:$F$33,$F$35:$F$36,$F$41))</f>
        <v>-533.82179022363027</v>
      </c>
      <c r="VCC88" s="294">
        <f>(VCC$87*$B101+SUM($F$8:$F$10)-((VCC$87*$B101+SUM($F$8:$F$10))/$F$11*$F$40)-($F$27*VCC$87/$D$7)-SUM($F$14:$F$26,$F$28:$F$33,$F$35:$F$36,$F$41))</f>
        <v>-533.82179022363027</v>
      </c>
      <c r="VCD88" s="294">
        <f>(VCD$87*$B101+SUM($F$8:$F$10)-((VCD$87*$B101+SUM($F$8:$F$10))/$F$11*$F$40)-($F$27*VCD$87/$D$7)-SUM($F$14:$F$26,$F$28:$F$33,$F$35:$F$36,$F$41))</f>
        <v>-533.82179022363027</v>
      </c>
      <c r="VCE88" s="294">
        <f>(VCE$87*$B101+SUM($F$8:$F$10)-((VCE$87*$B101+SUM($F$8:$F$10))/$F$11*$F$40)-($F$27*VCE$87/$D$7)-SUM($F$14:$F$26,$F$28:$F$33,$F$35:$F$36,$F$41))</f>
        <v>-533.82179022363027</v>
      </c>
      <c r="VCF88" s="294">
        <f>(VCF$87*$B101+SUM($F$8:$F$10)-((VCF$87*$B101+SUM($F$8:$F$10))/$F$11*$F$40)-($F$27*VCF$87/$D$7)-SUM($F$14:$F$26,$F$28:$F$33,$F$35:$F$36,$F$41))</f>
        <v>-533.82179022363027</v>
      </c>
      <c r="VCG88" s="294">
        <f>(VCG$87*$B101+SUM($F$8:$F$10)-((VCG$87*$B101+SUM($F$8:$F$10))/$F$11*$F$40)-($F$27*VCG$87/$D$7)-SUM($F$14:$F$26,$F$28:$F$33,$F$35:$F$36,$F$41))</f>
        <v>-533.82179022363027</v>
      </c>
      <c r="VCH88" s="294">
        <f>(VCH$87*$B101+SUM($F$8:$F$10)-((VCH$87*$B101+SUM($F$8:$F$10))/$F$11*$F$40)-($F$27*VCH$87/$D$7)-SUM($F$14:$F$26,$F$28:$F$33,$F$35:$F$36,$F$41))</f>
        <v>-533.82179022363027</v>
      </c>
      <c r="VCI88" s="294">
        <f>(VCI$87*$B101+SUM($F$8:$F$10)-((VCI$87*$B101+SUM($F$8:$F$10))/$F$11*$F$40)-($F$27*VCI$87/$D$7)-SUM($F$14:$F$26,$F$28:$F$33,$F$35:$F$36,$F$41))</f>
        <v>-533.82179022363027</v>
      </c>
      <c r="VCJ88" s="294">
        <f>(VCJ$87*$B101+SUM($F$8:$F$10)-((VCJ$87*$B101+SUM($F$8:$F$10))/$F$11*$F$40)-($F$27*VCJ$87/$D$7)-SUM($F$14:$F$26,$F$28:$F$33,$F$35:$F$36,$F$41))</f>
        <v>-533.82179022363027</v>
      </c>
      <c r="VCK88" s="294">
        <f>(VCK$87*$B101+SUM($F$8:$F$10)-((VCK$87*$B101+SUM($F$8:$F$10))/$F$11*$F$40)-($F$27*VCK$87/$D$7)-SUM($F$14:$F$26,$F$28:$F$33,$F$35:$F$36,$F$41))</f>
        <v>-533.82179022363027</v>
      </c>
      <c r="VCL88" s="294">
        <f>(VCL$87*$B101+SUM($F$8:$F$10)-((VCL$87*$B101+SUM($F$8:$F$10))/$F$11*$F$40)-($F$27*VCL$87/$D$7)-SUM($F$14:$F$26,$F$28:$F$33,$F$35:$F$36,$F$41))</f>
        <v>-533.82179022363027</v>
      </c>
      <c r="VCM88" s="294">
        <f>(VCM$87*$B101+SUM($F$8:$F$10)-((VCM$87*$B101+SUM($F$8:$F$10))/$F$11*$F$40)-($F$27*VCM$87/$D$7)-SUM($F$14:$F$26,$F$28:$F$33,$F$35:$F$36,$F$41))</f>
        <v>-533.82179022363027</v>
      </c>
      <c r="VCN88" s="294">
        <f>(VCN$87*$B101+SUM($F$8:$F$10)-((VCN$87*$B101+SUM($F$8:$F$10))/$F$11*$F$40)-($F$27*VCN$87/$D$7)-SUM($F$14:$F$26,$F$28:$F$33,$F$35:$F$36,$F$41))</f>
        <v>-533.82179022363027</v>
      </c>
      <c r="VCO88" s="294">
        <f>(VCO$87*$B101+SUM($F$8:$F$10)-((VCO$87*$B101+SUM($F$8:$F$10))/$F$11*$F$40)-($F$27*VCO$87/$D$7)-SUM($F$14:$F$26,$F$28:$F$33,$F$35:$F$36,$F$41))</f>
        <v>-533.82179022363027</v>
      </c>
      <c r="VCP88" s="294">
        <f>(VCP$87*$B101+SUM($F$8:$F$10)-((VCP$87*$B101+SUM($F$8:$F$10))/$F$11*$F$40)-($F$27*VCP$87/$D$7)-SUM($F$14:$F$26,$F$28:$F$33,$F$35:$F$36,$F$41))</f>
        <v>-533.82179022363027</v>
      </c>
      <c r="VCQ88" s="294">
        <f>(VCQ$87*$B101+SUM($F$8:$F$10)-((VCQ$87*$B101+SUM($F$8:$F$10))/$F$11*$F$40)-($F$27*VCQ$87/$D$7)-SUM($F$14:$F$26,$F$28:$F$33,$F$35:$F$36,$F$41))</f>
        <v>-533.82179022363027</v>
      </c>
      <c r="VCR88" s="294">
        <f>(VCR$87*$B101+SUM($F$8:$F$10)-((VCR$87*$B101+SUM($F$8:$F$10))/$F$11*$F$40)-($F$27*VCR$87/$D$7)-SUM($F$14:$F$26,$F$28:$F$33,$F$35:$F$36,$F$41))</f>
        <v>-533.82179022363027</v>
      </c>
      <c r="VCS88" s="294">
        <f>(VCS$87*$B101+SUM($F$8:$F$10)-((VCS$87*$B101+SUM($F$8:$F$10))/$F$11*$F$40)-($F$27*VCS$87/$D$7)-SUM($F$14:$F$26,$F$28:$F$33,$F$35:$F$36,$F$41))</f>
        <v>-533.82179022363027</v>
      </c>
      <c r="VCT88" s="294">
        <f>(VCT$87*$B101+SUM($F$8:$F$10)-((VCT$87*$B101+SUM($F$8:$F$10))/$F$11*$F$40)-($F$27*VCT$87/$D$7)-SUM($F$14:$F$26,$F$28:$F$33,$F$35:$F$36,$F$41))</f>
        <v>-533.82179022363027</v>
      </c>
      <c r="VCU88" s="294">
        <f>(VCU$87*$B101+SUM($F$8:$F$10)-((VCU$87*$B101+SUM($F$8:$F$10))/$F$11*$F$40)-($F$27*VCU$87/$D$7)-SUM($F$14:$F$26,$F$28:$F$33,$F$35:$F$36,$F$41))</f>
        <v>-533.82179022363027</v>
      </c>
      <c r="VCV88" s="294">
        <f>(VCV$87*$B101+SUM($F$8:$F$10)-((VCV$87*$B101+SUM($F$8:$F$10))/$F$11*$F$40)-($F$27*VCV$87/$D$7)-SUM($F$14:$F$26,$F$28:$F$33,$F$35:$F$36,$F$41))</f>
        <v>-533.82179022363027</v>
      </c>
      <c r="VCW88" s="294">
        <f>(VCW$87*$B101+SUM($F$8:$F$10)-((VCW$87*$B101+SUM($F$8:$F$10))/$F$11*$F$40)-($F$27*VCW$87/$D$7)-SUM($F$14:$F$26,$F$28:$F$33,$F$35:$F$36,$F$41))</f>
        <v>-533.82179022363027</v>
      </c>
      <c r="VCX88" s="294">
        <f>(VCX$87*$B101+SUM($F$8:$F$10)-((VCX$87*$B101+SUM($F$8:$F$10))/$F$11*$F$40)-($F$27*VCX$87/$D$7)-SUM($F$14:$F$26,$F$28:$F$33,$F$35:$F$36,$F$41))</f>
        <v>-533.82179022363027</v>
      </c>
      <c r="VCY88" s="294">
        <f>(VCY$87*$B101+SUM($F$8:$F$10)-((VCY$87*$B101+SUM($F$8:$F$10))/$F$11*$F$40)-($F$27*VCY$87/$D$7)-SUM($F$14:$F$26,$F$28:$F$33,$F$35:$F$36,$F$41))</f>
        <v>-533.82179022363027</v>
      </c>
      <c r="VCZ88" s="294">
        <f>(VCZ$87*$B101+SUM($F$8:$F$10)-((VCZ$87*$B101+SUM($F$8:$F$10))/$F$11*$F$40)-($F$27*VCZ$87/$D$7)-SUM($F$14:$F$26,$F$28:$F$33,$F$35:$F$36,$F$41))</f>
        <v>-533.82179022363027</v>
      </c>
      <c r="VDA88" s="294">
        <f>(VDA$87*$B101+SUM($F$8:$F$10)-((VDA$87*$B101+SUM($F$8:$F$10))/$F$11*$F$40)-($F$27*VDA$87/$D$7)-SUM($F$14:$F$26,$F$28:$F$33,$F$35:$F$36,$F$41))</f>
        <v>-533.82179022363027</v>
      </c>
      <c r="VDB88" s="294">
        <f>(VDB$87*$B101+SUM($F$8:$F$10)-((VDB$87*$B101+SUM($F$8:$F$10))/$F$11*$F$40)-($F$27*VDB$87/$D$7)-SUM($F$14:$F$26,$F$28:$F$33,$F$35:$F$36,$F$41))</f>
        <v>-533.82179022363027</v>
      </c>
      <c r="VDC88" s="294">
        <f>(VDC$87*$B101+SUM($F$8:$F$10)-((VDC$87*$B101+SUM($F$8:$F$10))/$F$11*$F$40)-($F$27*VDC$87/$D$7)-SUM($F$14:$F$26,$F$28:$F$33,$F$35:$F$36,$F$41))</f>
        <v>-533.82179022363027</v>
      </c>
      <c r="VDD88" s="294">
        <f>(VDD$87*$B101+SUM($F$8:$F$10)-((VDD$87*$B101+SUM($F$8:$F$10))/$F$11*$F$40)-($F$27*VDD$87/$D$7)-SUM($F$14:$F$26,$F$28:$F$33,$F$35:$F$36,$F$41))</f>
        <v>-533.82179022363027</v>
      </c>
      <c r="VDE88" s="294">
        <f>(VDE$87*$B101+SUM($F$8:$F$10)-((VDE$87*$B101+SUM($F$8:$F$10))/$F$11*$F$40)-($F$27*VDE$87/$D$7)-SUM($F$14:$F$26,$F$28:$F$33,$F$35:$F$36,$F$41))</f>
        <v>-533.82179022363027</v>
      </c>
      <c r="VDF88" s="294">
        <f>(VDF$87*$B101+SUM($F$8:$F$10)-((VDF$87*$B101+SUM($F$8:$F$10))/$F$11*$F$40)-($F$27*VDF$87/$D$7)-SUM($F$14:$F$26,$F$28:$F$33,$F$35:$F$36,$F$41))</f>
        <v>-533.82179022363027</v>
      </c>
      <c r="VDG88" s="294">
        <f>(VDG$87*$B101+SUM($F$8:$F$10)-((VDG$87*$B101+SUM($F$8:$F$10))/$F$11*$F$40)-($F$27*VDG$87/$D$7)-SUM($F$14:$F$26,$F$28:$F$33,$F$35:$F$36,$F$41))</f>
        <v>-533.82179022363027</v>
      </c>
      <c r="VDH88" s="294">
        <f>(VDH$87*$B101+SUM($F$8:$F$10)-((VDH$87*$B101+SUM($F$8:$F$10))/$F$11*$F$40)-($F$27*VDH$87/$D$7)-SUM($F$14:$F$26,$F$28:$F$33,$F$35:$F$36,$F$41))</f>
        <v>-533.82179022363027</v>
      </c>
      <c r="VDI88" s="294">
        <f>(VDI$87*$B101+SUM($F$8:$F$10)-((VDI$87*$B101+SUM($F$8:$F$10))/$F$11*$F$40)-($F$27*VDI$87/$D$7)-SUM($F$14:$F$26,$F$28:$F$33,$F$35:$F$36,$F$41))</f>
        <v>-533.82179022363027</v>
      </c>
      <c r="VDJ88" s="294">
        <f>(VDJ$87*$B101+SUM($F$8:$F$10)-((VDJ$87*$B101+SUM($F$8:$F$10))/$F$11*$F$40)-($F$27*VDJ$87/$D$7)-SUM($F$14:$F$26,$F$28:$F$33,$F$35:$F$36,$F$41))</f>
        <v>-533.82179022363027</v>
      </c>
      <c r="VDK88" s="294">
        <f>(VDK$87*$B101+SUM($F$8:$F$10)-((VDK$87*$B101+SUM($F$8:$F$10))/$F$11*$F$40)-($F$27*VDK$87/$D$7)-SUM($F$14:$F$26,$F$28:$F$33,$F$35:$F$36,$F$41))</f>
        <v>-533.82179022363027</v>
      </c>
      <c r="VDL88" s="294">
        <f>(VDL$87*$B101+SUM($F$8:$F$10)-((VDL$87*$B101+SUM($F$8:$F$10))/$F$11*$F$40)-($F$27*VDL$87/$D$7)-SUM($F$14:$F$26,$F$28:$F$33,$F$35:$F$36,$F$41))</f>
        <v>-533.82179022363027</v>
      </c>
      <c r="VDM88" s="294">
        <f>(VDM$87*$B101+SUM($F$8:$F$10)-((VDM$87*$B101+SUM($F$8:$F$10))/$F$11*$F$40)-($F$27*VDM$87/$D$7)-SUM($F$14:$F$26,$F$28:$F$33,$F$35:$F$36,$F$41))</f>
        <v>-533.82179022363027</v>
      </c>
      <c r="VDN88" s="294">
        <f>(VDN$87*$B101+SUM($F$8:$F$10)-((VDN$87*$B101+SUM($F$8:$F$10))/$F$11*$F$40)-($F$27*VDN$87/$D$7)-SUM($F$14:$F$26,$F$28:$F$33,$F$35:$F$36,$F$41))</f>
        <v>-533.82179022363027</v>
      </c>
      <c r="VDO88" s="294">
        <f>(VDO$87*$B101+SUM($F$8:$F$10)-((VDO$87*$B101+SUM($F$8:$F$10))/$F$11*$F$40)-($F$27*VDO$87/$D$7)-SUM($F$14:$F$26,$F$28:$F$33,$F$35:$F$36,$F$41))</f>
        <v>-533.82179022363027</v>
      </c>
      <c r="VDP88" s="294">
        <f>(VDP$87*$B101+SUM($F$8:$F$10)-((VDP$87*$B101+SUM($F$8:$F$10))/$F$11*$F$40)-($F$27*VDP$87/$D$7)-SUM($F$14:$F$26,$F$28:$F$33,$F$35:$F$36,$F$41))</f>
        <v>-533.82179022363027</v>
      </c>
      <c r="VDQ88" s="294">
        <f>(VDQ$87*$B101+SUM($F$8:$F$10)-((VDQ$87*$B101+SUM($F$8:$F$10))/$F$11*$F$40)-($F$27*VDQ$87/$D$7)-SUM($F$14:$F$26,$F$28:$F$33,$F$35:$F$36,$F$41))</f>
        <v>-533.82179022363027</v>
      </c>
      <c r="VDR88" s="294">
        <f>(VDR$87*$B101+SUM($F$8:$F$10)-((VDR$87*$B101+SUM($F$8:$F$10))/$F$11*$F$40)-($F$27*VDR$87/$D$7)-SUM($F$14:$F$26,$F$28:$F$33,$F$35:$F$36,$F$41))</f>
        <v>-533.82179022363027</v>
      </c>
      <c r="VDS88" s="294">
        <f>(VDS$87*$B101+SUM($F$8:$F$10)-((VDS$87*$B101+SUM($F$8:$F$10))/$F$11*$F$40)-($F$27*VDS$87/$D$7)-SUM($F$14:$F$26,$F$28:$F$33,$F$35:$F$36,$F$41))</f>
        <v>-533.82179022363027</v>
      </c>
      <c r="VDT88" s="294">
        <f>(VDT$87*$B101+SUM($F$8:$F$10)-((VDT$87*$B101+SUM($F$8:$F$10))/$F$11*$F$40)-($F$27*VDT$87/$D$7)-SUM($F$14:$F$26,$F$28:$F$33,$F$35:$F$36,$F$41))</f>
        <v>-533.82179022363027</v>
      </c>
      <c r="VDU88" s="294">
        <f>(VDU$87*$B101+SUM($F$8:$F$10)-((VDU$87*$B101+SUM($F$8:$F$10))/$F$11*$F$40)-($F$27*VDU$87/$D$7)-SUM($F$14:$F$26,$F$28:$F$33,$F$35:$F$36,$F$41))</f>
        <v>-533.82179022363027</v>
      </c>
      <c r="VDV88" s="294">
        <f>(VDV$87*$B101+SUM($F$8:$F$10)-((VDV$87*$B101+SUM($F$8:$F$10))/$F$11*$F$40)-($F$27*VDV$87/$D$7)-SUM($F$14:$F$26,$F$28:$F$33,$F$35:$F$36,$F$41))</f>
        <v>-533.82179022363027</v>
      </c>
      <c r="VDW88" s="294">
        <f>(VDW$87*$B101+SUM($F$8:$F$10)-((VDW$87*$B101+SUM($F$8:$F$10))/$F$11*$F$40)-($F$27*VDW$87/$D$7)-SUM($F$14:$F$26,$F$28:$F$33,$F$35:$F$36,$F$41))</f>
        <v>-533.82179022363027</v>
      </c>
      <c r="VDX88" s="294">
        <f>(VDX$87*$B101+SUM($F$8:$F$10)-((VDX$87*$B101+SUM($F$8:$F$10))/$F$11*$F$40)-($F$27*VDX$87/$D$7)-SUM($F$14:$F$26,$F$28:$F$33,$F$35:$F$36,$F$41))</f>
        <v>-533.82179022363027</v>
      </c>
      <c r="VDY88" s="294">
        <f>(VDY$87*$B101+SUM($F$8:$F$10)-((VDY$87*$B101+SUM($F$8:$F$10))/$F$11*$F$40)-($F$27*VDY$87/$D$7)-SUM($F$14:$F$26,$F$28:$F$33,$F$35:$F$36,$F$41))</f>
        <v>-533.82179022363027</v>
      </c>
      <c r="VDZ88" s="294">
        <f>(VDZ$87*$B101+SUM($F$8:$F$10)-((VDZ$87*$B101+SUM($F$8:$F$10))/$F$11*$F$40)-($F$27*VDZ$87/$D$7)-SUM($F$14:$F$26,$F$28:$F$33,$F$35:$F$36,$F$41))</f>
        <v>-533.82179022363027</v>
      </c>
      <c r="VEA88" s="294">
        <f>(VEA$87*$B101+SUM($F$8:$F$10)-((VEA$87*$B101+SUM($F$8:$F$10))/$F$11*$F$40)-($F$27*VEA$87/$D$7)-SUM($F$14:$F$26,$F$28:$F$33,$F$35:$F$36,$F$41))</f>
        <v>-533.82179022363027</v>
      </c>
      <c r="VEB88" s="294">
        <f>(VEB$87*$B101+SUM($F$8:$F$10)-((VEB$87*$B101+SUM($F$8:$F$10))/$F$11*$F$40)-($F$27*VEB$87/$D$7)-SUM($F$14:$F$26,$F$28:$F$33,$F$35:$F$36,$F$41))</f>
        <v>-533.82179022363027</v>
      </c>
      <c r="VEC88" s="294">
        <f>(VEC$87*$B101+SUM($F$8:$F$10)-((VEC$87*$B101+SUM($F$8:$F$10))/$F$11*$F$40)-($F$27*VEC$87/$D$7)-SUM($F$14:$F$26,$F$28:$F$33,$F$35:$F$36,$F$41))</f>
        <v>-533.82179022363027</v>
      </c>
      <c r="VED88" s="294">
        <f>(VED$87*$B101+SUM($F$8:$F$10)-((VED$87*$B101+SUM($F$8:$F$10))/$F$11*$F$40)-($F$27*VED$87/$D$7)-SUM($F$14:$F$26,$F$28:$F$33,$F$35:$F$36,$F$41))</f>
        <v>-533.82179022363027</v>
      </c>
      <c r="VEE88" s="294">
        <f>(VEE$87*$B101+SUM($F$8:$F$10)-((VEE$87*$B101+SUM($F$8:$F$10))/$F$11*$F$40)-($F$27*VEE$87/$D$7)-SUM($F$14:$F$26,$F$28:$F$33,$F$35:$F$36,$F$41))</f>
        <v>-533.82179022363027</v>
      </c>
      <c r="VEF88" s="294">
        <f>(VEF$87*$B101+SUM($F$8:$F$10)-((VEF$87*$B101+SUM($F$8:$F$10))/$F$11*$F$40)-($F$27*VEF$87/$D$7)-SUM($F$14:$F$26,$F$28:$F$33,$F$35:$F$36,$F$41))</f>
        <v>-533.82179022363027</v>
      </c>
      <c r="VEG88" s="294">
        <f>(VEG$87*$B101+SUM($F$8:$F$10)-((VEG$87*$B101+SUM($F$8:$F$10))/$F$11*$F$40)-($F$27*VEG$87/$D$7)-SUM($F$14:$F$26,$F$28:$F$33,$F$35:$F$36,$F$41))</f>
        <v>-533.82179022363027</v>
      </c>
      <c r="VEH88" s="294">
        <f>(VEH$87*$B101+SUM($F$8:$F$10)-((VEH$87*$B101+SUM($F$8:$F$10))/$F$11*$F$40)-($F$27*VEH$87/$D$7)-SUM($F$14:$F$26,$F$28:$F$33,$F$35:$F$36,$F$41))</f>
        <v>-533.82179022363027</v>
      </c>
      <c r="VEI88" s="294">
        <f>(VEI$87*$B101+SUM($F$8:$F$10)-((VEI$87*$B101+SUM($F$8:$F$10))/$F$11*$F$40)-($F$27*VEI$87/$D$7)-SUM($F$14:$F$26,$F$28:$F$33,$F$35:$F$36,$F$41))</f>
        <v>-533.82179022363027</v>
      </c>
      <c r="VEJ88" s="294">
        <f>(VEJ$87*$B101+SUM($F$8:$F$10)-((VEJ$87*$B101+SUM($F$8:$F$10))/$F$11*$F$40)-($F$27*VEJ$87/$D$7)-SUM($F$14:$F$26,$F$28:$F$33,$F$35:$F$36,$F$41))</f>
        <v>-533.82179022363027</v>
      </c>
      <c r="VEK88" s="294">
        <f>(VEK$87*$B101+SUM($F$8:$F$10)-((VEK$87*$B101+SUM($F$8:$F$10))/$F$11*$F$40)-($F$27*VEK$87/$D$7)-SUM($F$14:$F$26,$F$28:$F$33,$F$35:$F$36,$F$41))</f>
        <v>-533.82179022363027</v>
      </c>
      <c r="VEL88" s="294">
        <f>(VEL$87*$B101+SUM($F$8:$F$10)-((VEL$87*$B101+SUM($F$8:$F$10))/$F$11*$F$40)-($F$27*VEL$87/$D$7)-SUM($F$14:$F$26,$F$28:$F$33,$F$35:$F$36,$F$41))</f>
        <v>-533.82179022363027</v>
      </c>
      <c r="VEM88" s="294">
        <f>(VEM$87*$B101+SUM($F$8:$F$10)-((VEM$87*$B101+SUM($F$8:$F$10))/$F$11*$F$40)-($F$27*VEM$87/$D$7)-SUM($F$14:$F$26,$F$28:$F$33,$F$35:$F$36,$F$41))</f>
        <v>-533.82179022363027</v>
      </c>
      <c r="VEN88" s="294">
        <f>(VEN$87*$B101+SUM($F$8:$F$10)-((VEN$87*$B101+SUM($F$8:$F$10))/$F$11*$F$40)-($F$27*VEN$87/$D$7)-SUM($F$14:$F$26,$F$28:$F$33,$F$35:$F$36,$F$41))</f>
        <v>-533.82179022363027</v>
      </c>
      <c r="VEO88" s="294">
        <f>(VEO$87*$B101+SUM($F$8:$F$10)-((VEO$87*$B101+SUM($F$8:$F$10))/$F$11*$F$40)-($F$27*VEO$87/$D$7)-SUM($F$14:$F$26,$F$28:$F$33,$F$35:$F$36,$F$41))</f>
        <v>-533.82179022363027</v>
      </c>
      <c r="VEP88" s="294">
        <f>(VEP$87*$B101+SUM($F$8:$F$10)-((VEP$87*$B101+SUM($F$8:$F$10))/$F$11*$F$40)-($F$27*VEP$87/$D$7)-SUM($F$14:$F$26,$F$28:$F$33,$F$35:$F$36,$F$41))</f>
        <v>-533.82179022363027</v>
      </c>
      <c r="VEQ88" s="294">
        <f>(VEQ$87*$B101+SUM($F$8:$F$10)-((VEQ$87*$B101+SUM($F$8:$F$10))/$F$11*$F$40)-($F$27*VEQ$87/$D$7)-SUM($F$14:$F$26,$F$28:$F$33,$F$35:$F$36,$F$41))</f>
        <v>-533.82179022363027</v>
      </c>
      <c r="VER88" s="294">
        <f>(VER$87*$B101+SUM($F$8:$F$10)-((VER$87*$B101+SUM($F$8:$F$10))/$F$11*$F$40)-($F$27*VER$87/$D$7)-SUM($F$14:$F$26,$F$28:$F$33,$F$35:$F$36,$F$41))</f>
        <v>-533.82179022363027</v>
      </c>
      <c r="VES88" s="294">
        <f>(VES$87*$B101+SUM($F$8:$F$10)-((VES$87*$B101+SUM($F$8:$F$10))/$F$11*$F$40)-($F$27*VES$87/$D$7)-SUM($F$14:$F$26,$F$28:$F$33,$F$35:$F$36,$F$41))</f>
        <v>-533.82179022363027</v>
      </c>
      <c r="VET88" s="294">
        <f>(VET$87*$B101+SUM($F$8:$F$10)-((VET$87*$B101+SUM($F$8:$F$10))/$F$11*$F$40)-($F$27*VET$87/$D$7)-SUM($F$14:$F$26,$F$28:$F$33,$F$35:$F$36,$F$41))</f>
        <v>-533.82179022363027</v>
      </c>
      <c r="VEU88" s="294">
        <f>(VEU$87*$B101+SUM($F$8:$F$10)-((VEU$87*$B101+SUM($F$8:$F$10))/$F$11*$F$40)-($F$27*VEU$87/$D$7)-SUM($F$14:$F$26,$F$28:$F$33,$F$35:$F$36,$F$41))</f>
        <v>-533.82179022363027</v>
      </c>
      <c r="VEV88" s="294">
        <f>(VEV$87*$B101+SUM($F$8:$F$10)-((VEV$87*$B101+SUM($F$8:$F$10))/$F$11*$F$40)-($F$27*VEV$87/$D$7)-SUM($F$14:$F$26,$F$28:$F$33,$F$35:$F$36,$F$41))</f>
        <v>-533.82179022363027</v>
      </c>
      <c r="VEW88" s="294">
        <f>(VEW$87*$B101+SUM($F$8:$F$10)-((VEW$87*$B101+SUM($F$8:$F$10))/$F$11*$F$40)-($F$27*VEW$87/$D$7)-SUM($F$14:$F$26,$F$28:$F$33,$F$35:$F$36,$F$41))</f>
        <v>-533.82179022363027</v>
      </c>
      <c r="VEX88" s="294">
        <f>(VEX$87*$B101+SUM($F$8:$F$10)-((VEX$87*$B101+SUM($F$8:$F$10))/$F$11*$F$40)-($F$27*VEX$87/$D$7)-SUM($F$14:$F$26,$F$28:$F$33,$F$35:$F$36,$F$41))</f>
        <v>-533.82179022363027</v>
      </c>
      <c r="VEY88" s="294">
        <f>(VEY$87*$B101+SUM($F$8:$F$10)-((VEY$87*$B101+SUM($F$8:$F$10))/$F$11*$F$40)-($F$27*VEY$87/$D$7)-SUM($F$14:$F$26,$F$28:$F$33,$F$35:$F$36,$F$41))</f>
        <v>-533.82179022363027</v>
      </c>
      <c r="VEZ88" s="294">
        <f>(VEZ$87*$B101+SUM($F$8:$F$10)-((VEZ$87*$B101+SUM($F$8:$F$10))/$F$11*$F$40)-($F$27*VEZ$87/$D$7)-SUM($F$14:$F$26,$F$28:$F$33,$F$35:$F$36,$F$41))</f>
        <v>-533.82179022363027</v>
      </c>
      <c r="VFA88" s="294">
        <f>(VFA$87*$B101+SUM($F$8:$F$10)-((VFA$87*$B101+SUM($F$8:$F$10))/$F$11*$F$40)-($F$27*VFA$87/$D$7)-SUM($F$14:$F$26,$F$28:$F$33,$F$35:$F$36,$F$41))</f>
        <v>-533.82179022363027</v>
      </c>
      <c r="VFB88" s="294">
        <f>(VFB$87*$B101+SUM($F$8:$F$10)-((VFB$87*$B101+SUM($F$8:$F$10))/$F$11*$F$40)-($F$27*VFB$87/$D$7)-SUM($F$14:$F$26,$F$28:$F$33,$F$35:$F$36,$F$41))</f>
        <v>-533.82179022363027</v>
      </c>
      <c r="VFC88" s="294">
        <f>(VFC$87*$B101+SUM($F$8:$F$10)-((VFC$87*$B101+SUM($F$8:$F$10))/$F$11*$F$40)-($F$27*VFC$87/$D$7)-SUM($F$14:$F$26,$F$28:$F$33,$F$35:$F$36,$F$41))</f>
        <v>-533.82179022363027</v>
      </c>
      <c r="VFD88" s="294">
        <f>(VFD$87*$B101+SUM($F$8:$F$10)-((VFD$87*$B101+SUM($F$8:$F$10))/$F$11*$F$40)-($F$27*VFD$87/$D$7)-SUM($F$14:$F$26,$F$28:$F$33,$F$35:$F$36,$F$41))</f>
        <v>-533.82179022363027</v>
      </c>
      <c r="VFE88" s="294">
        <f>(VFE$87*$B101+SUM($F$8:$F$10)-((VFE$87*$B101+SUM($F$8:$F$10))/$F$11*$F$40)-($F$27*VFE$87/$D$7)-SUM($F$14:$F$26,$F$28:$F$33,$F$35:$F$36,$F$41))</f>
        <v>-533.82179022363027</v>
      </c>
      <c r="VFF88" s="294">
        <f>(VFF$87*$B101+SUM($F$8:$F$10)-((VFF$87*$B101+SUM($F$8:$F$10))/$F$11*$F$40)-($F$27*VFF$87/$D$7)-SUM($F$14:$F$26,$F$28:$F$33,$F$35:$F$36,$F$41))</f>
        <v>-533.82179022363027</v>
      </c>
      <c r="VFG88" s="294">
        <f>(VFG$87*$B101+SUM($F$8:$F$10)-((VFG$87*$B101+SUM($F$8:$F$10))/$F$11*$F$40)-($F$27*VFG$87/$D$7)-SUM($F$14:$F$26,$F$28:$F$33,$F$35:$F$36,$F$41))</f>
        <v>-533.82179022363027</v>
      </c>
      <c r="VFH88" s="294">
        <f>(VFH$87*$B101+SUM($F$8:$F$10)-((VFH$87*$B101+SUM($F$8:$F$10))/$F$11*$F$40)-($F$27*VFH$87/$D$7)-SUM($F$14:$F$26,$F$28:$F$33,$F$35:$F$36,$F$41))</f>
        <v>-533.82179022363027</v>
      </c>
      <c r="VFI88" s="294">
        <f>(VFI$87*$B101+SUM($F$8:$F$10)-((VFI$87*$B101+SUM($F$8:$F$10))/$F$11*$F$40)-($F$27*VFI$87/$D$7)-SUM($F$14:$F$26,$F$28:$F$33,$F$35:$F$36,$F$41))</f>
        <v>-533.82179022363027</v>
      </c>
      <c r="VFJ88" s="294">
        <f>(VFJ$87*$B101+SUM($F$8:$F$10)-((VFJ$87*$B101+SUM($F$8:$F$10))/$F$11*$F$40)-($F$27*VFJ$87/$D$7)-SUM($F$14:$F$26,$F$28:$F$33,$F$35:$F$36,$F$41))</f>
        <v>-533.82179022363027</v>
      </c>
      <c r="VFK88" s="294">
        <f>(VFK$87*$B101+SUM($F$8:$F$10)-((VFK$87*$B101+SUM($F$8:$F$10))/$F$11*$F$40)-($F$27*VFK$87/$D$7)-SUM($F$14:$F$26,$F$28:$F$33,$F$35:$F$36,$F$41))</f>
        <v>-533.82179022363027</v>
      </c>
      <c r="VFL88" s="294">
        <f>(VFL$87*$B101+SUM($F$8:$F$10)-((VFL$87*$B101+SUM($F$8:$F$10))/$F$11*$F$40)-($F$27*VFL$87/$D$7)-SUM($F$14:$F$26,$F$28:$F$33,$F$35:$F$36,$F$41))</f>
        <v>-533.82179022363027</v>
      </c>
      <c r="VFM88" s="294">
        <f>(VFM$87*$B101+SUM($F$8:$F$10)-((VFM$87*$B101+SUM($F$8:$F$10))/$F$11*$F$40)-($F$27*VFM$87/$D$7)-SUM($F$14:$F$26,$F$28:$F$33,$F$35:$F$36,$F$41))</f>
        <v>-533.82179022363027</v>
      </c>
      <c r="VFN88" s="294">
        <f>(VFN$87*$B101+SUM($F$8:$F$10)-((VFN$87*$B101+SUM($F$8:$F$10))/$F$11*$F$40)-($F$27*VFN$87/$D$7)-SUM($F$14:$F$26,$F$28:$F$33,$F$35:$F$36,$F$41))</f>
        <v>-533.82179022363027</v>
      </c>
      <c r="VFO88" s="294">
        <f>(VFO$87*$B101+SUM($F$8:$F$10)-((VFO$87*$B101+SUM($F$8:$F$10))/$F$11*$F$40)-($F$27*VFO$87/$D$7)-SUM($F$14:$F$26,$F$28:$F$33,$F$35:$F$36,$F$41))</f>
        <v>-533.82179022363027</v>
      </c>
      <c r="VFP88" s="294">
        <f>(VFP$87*$B101+SUM($F$8:$F$10)-((VFP$87*$B101+SUM($F$8:$F$10))/$F$11*$F$40)-($F$27*VFP$87/$D$7)-SUM($F$14:$F$26,$F$28:$F$33,$F$35:$F$36,$F$41))</f>
        <v>-533.82179022363027</v>
      </c>
      <c r="VFQ88" s="294">
        <f>(VFQ$87*$B101+SUM($F$8:$F$10)-((VFQ$87*$B101+SUM($F$8:$F$10))/$F$11*$F$40)-($F$27*VFQ$87/$D$7)-SUM($F$14:$F$26,$F$28:$F$33,$F$35:$F$36,$F$41))</f>
        <v>-533.82179022363027</v>
      </c>
      <c r="VFR88" s="294">
        <f>(VFR$87*$B101+SUM($F$8:$F$10)-((VFR$87*$B101+SUM($F$8:$F$10))/$F$11*$F$40)-($F$27*VFR$87/$D$7)-SUM($F$14:$F$26,$F$28:$F$33,$F$35:$F$36,$F$41))</f>
        <v>-533.82179022363027</v>
      </c>
      <c r="VFS88" s="294">
        <f>(VFS$87*$B101+SUM($F$8:$F$10)-((VFS$87*$B101+SUM($F$8:$F$10))/$F$11*$F$40)-($F$27*VFS$87/$D$7)-SUM($F$14:$F$26,$F$28:$F$33,$F$35:$F$36,$F$41))</f>
        <v>-533.82179022363027</v>
      </c>
      <c r="VFT88" s="294">
        <f>(VFT$87*$B101+SUM($F$8:$F$10)-((VFT$87*$B101+SUM($F$8:$F$10))/$F$11*$F$40)-($F$27*VFT$87/$D$7)-SUM($F$14:$F$26,$F$28:$F$33,$F$35:$F$36,$F$41))</f>
        <v>-533.82179022363027</v>
      </c>
      <c r="VFU88" s="294">
        <f>(VFU$87*$B101+SUM($F$8:$F$10)-((VFU$87*$B101+SUM($F$8:$F$10))/$F$11*$F$40)-($F$27*VFU$87/$D$7)-SUM($F$14:$F$26,$F$28:$F$33,$F$35:$F$36,$F$41))</f>
        <v>-533.82179022363027</v>
      </c>
      <c r="VFV88" s="294">
        <f>(VFV$87*$B101+SUM($F$8:$F$10)-((VFV$87*$B101+SUM($F$8:$F$10))/$F$11*$F$40)-($F$27*VFV$87/$D$7)-SUM($F$14:$F$26,$F$28:$F$33,$F$35:$F$36,$F$41))</f>
        <v>-533.82179022363027</v>
      </c>
      <c r="VFW88" s="294">
        <f>(VFW$87*$B101+SUM($F$8:$F$10)-((VFW$87*$B101+SUM($F$8:$F$10))/$F$11*$F$40)-($F$27*VFW$87/$D$7)-SUM($F$14:$F$26,$F$28:$F$33,$F$35:$F$36,$F$41))</f>
        <v>-533.82179022363027</v>
      </c>
      <c r="VFX88" s="294">
        <f>(VFX$87*$B101+SUM($F$8:$F$10)-((VFX$87*$B101+SUM($F$8:$F$10))/$F$11*$F$40)-($F$27*VFX$87/$D$7)-SUM($F$14:$F$26,$F$28:$F$33,$F$35:$F$36,$F$41))</f>
        <v>-533.82179022363027</v>
      </c>
      <c r="VFY88" s="294">
        <f>(VFY$87*$B101+SUM($F$8:$F$10)-((VFY$87*$B101+SUM($F$8:$F$10))/$F$11*$F$40)-($F$27*VFY$87/$D$7)-SUM($F$14:$F$26,$F$28:$F$33,$F$35:$F$36,$F$41))</f>
        <v>-533.82179022363027</v>
      </c>
      <c r="VFZ88" s="294">
        <f>(VFZ$87*$B101+SUM($F$8:$F$10)-((VFZ$87*$B101+SUM($F$8:$F$10))/$F$11*$F$40)-($F$27*VFZ$87/$D$7)-SUM($F$14:$F$26,$F$28:$F$33,$F$35:$F$36,$F$41))</f>
        <v>-533.82179022363027</v>
      </c>
      <c r="VGA88" s="294">
        <f>(VGA$87*$B101+SUM($F$8:$F$10)-((VGA$87*$B101+SUM($F$8:$F$10))/$F$11*$F$40)-($F$27*VGA$87/$D$7)-SUM($F$14:$F$26,$F$28:$F$33,$F$35:$F$36,$F$41))</f>
        <v>-533.82179022363027</v>
      </c>
      <c r="VGB88" s="294">
        <f>(VGB$87*$B101+SUM($F$8:$F$10)-((VGB$87*$B101+SUM($F$8:$F$10))/$F$11*$F$40)-($F$27*VGB$87/$D$7)-SUM($F$14:$F$26,$F$28:$F$33,$F$35:$F$36,$F$41))</f>
        <v>-533.82179022363027</v>
      </c>
      <c r="VGC88" s="294">
        <f>(VGC$87*$B101+SUM($F$8:$F$10)-((VGC$87*$B101+SUM($F$8:$F$10))/$F$11*$F$40)-($F$27*VGC$87/$D$7)-SUM($F$14:$F$26,$F$28:$F$33,$F$35:$F$36,$F$41))</f>
        <v>-533.82179022363027</v>
      </c>
      <c r="VGD88" s="294">
        <f>(VGD$87*$B101+SUM($F$8:$F$10)-((VGD$87*$B101+SUM($F$8:$F$10))/$F$11*$F$40)-($F$27*VGD$87/$D$7)-SUM($F$14:$F$26,$F$28:$F$33,$F$35:$F$36,$F$41))</f>
        <v>-533.82179022363027</v>
      </c>
      <c r="VGE88" s="294">
        <f>(VGE$87*$B101+SUM($F$8:$F$10)-((VGE$87*$B101+SUM($F$8:$F$10))/$F$11*$F$40)-($F$27*VGE$87/$D$7)-SUM($F$14:$F$26,$F$28:$F$33,$F$35:$F$36,$F$41))</f>
        <v>-533.82179022363027</v>
      </c>
      <c r="VGF88" s="294">
        <f>(VGF$87*$B101+SUM($F$8:$F$10)-((VGF$87*$B101+SUM($F$8:$F$10))/$F$11*$F$40)-($F$27*VGF$87/$D$7)-SUM($F$14:$F$26,$F$28:$F$33,$F$35:$F$36,$F$41))</f>
        <v>-533.82179022363027</v>
      </c>
      <c r="VGG88" s="294">
        <f>(VGG$87*$B101+SUM($F$8:$F$10)-((VGG$87*$B101+SUM($F$8:$F$10))/$F$11*$F$40)-($F$27*VGG$87/$D$7)-SUM($F$14:$F$26,$F$28:$F$33,$F$35:$F$36,$F$41))</f>
        <v>-533.82179022363027</v>
      </c>
      <c r="VGH88" s="294">
        <f>(VGH$87*$B101+SUM($F$8:$F$10)-((VGH$87*$B101+SUM($F$8:$F$10))/$F$11*$F$40)-($F$27*VGH$87/$D$7)-SUM($F$14:$F$26,$F$28:$F$33,$F$35:$F$36,$F$41))</f>
        <v>-533.82179022363027</v>
      </c>
      <c r="VGI88" s="294">
        <f>(VGI$87*$B101+SUM($F$8:$F$10)-((VGI$87*$B101+SUM($F$8:$F$10))/$F$11*$F$40)-($F$27*VGI$87/$D$7)-SUM($F$14:$F$26,$F$28:$F$33,$F$35:$F$36,$F$41))</f>
        <v>-533.82179022363027</v>
      </c>
      <c r="VGJ88" s="294">
        <f>(VGJ$87*$B101+SUM($F$8:$F$10)-((VGJ$87*$B101+SUM($F$8:$F$10))/$F$11*$F$40)-($F$27*VGJ$87/$D$7)-SUM($F$14:$F$26,$F$28:$F$33,$F$35:$F$36,$F$41))</f>
        <v>-533.82179022363027</v>
      </c>
      <c r="VGK88" s="294">
        <f>(VGK$87*$B101+SUM($F$8:$F$10)-((VGK$87*$B101+SUM($F$8:$F$10))/$F$11*$F$40)-($F$27*VGK$87/$D$7)-SUM($F$14:$F$26,$F$28:$F$33,$F$35:$F$36,$F$41))</f>
        <v>-533.82179022363027</v>
      </c>
      <c r="VGL88" s="294">
        <f>(VGL$87*$B101+SUM($F$8:$F$10)-((VGL$87*$B101+SUM($F$8:$F$10))/$F$11*$F$40)-($F$27*VGL$87/$D$7)-SUM($F$14:$F$26,$F$28:$F$33,$F$35:$F$36,$F$41))</f>
        <v>-533.82179022363027</v>
      </c>
      <c r="VGM88" s="294">
        <f>(VGM$87*$B101+SUM($F$8:$F$10)-((VGM$87*$B101+SUM($F$8:$F$10))/$F$11*$F$40)-($F$27*VGM$87/$D$7)-SUM($F$14:$F$26,$F$28:$F$33,$F$35:$F$36,$F$41))</f>
        <v>-533.82179022363027</v>
      </c>
      <c r="VGN88" s="294">
        <f>(VGN$87*$B101+SUM($F$8:$F$10)-((VGN$87*$B101+SUM($F$8:$F$10))/$F$11*$F$40)-($F$27*VGN$87/$D$7)-SUM($F$14:$F$26,$F$28:$F$33,$F$35:$F$36,$F$41))</f>
        <v>-533.82179022363027</v>
      </c>
      <c r="VGO88" s="294">
        <f>(VGO$87*$B101+SUM($F$8:$F$10)-((VGO$87*$B101+SUM($F$8:$F$10))/$F$11*$F$40)-($F$27*VGO$87/$D$7)-SUM($F$14:$F$26,$F$28:$F$33,$F$35:$F$36,$F$41))</f>
        <v>-533.82179022363027</v>
      </c>
      <c r="VGP88" s="294">
        <f>(VGP$87*$B101+SUM($F$8:$F$10)-((VGP$87*$B101+SUM($F$8:$F$10))/$F$11*$F$40)-($F$27*VGP$87/$D$7)-SUM($F$14:$F$26,$F$28:$F$33,$F$35:$F$36,$F$41))</f>
        <v>-533.82179022363027</v>
      </c>
      <c r="VGQ88" s="294">
        <f>(VGQ$87*$B101+SUM($F$8:$F$10)-((VGQ$87*$B101+SUM($F$8:$F$10))/$F$11*$F$40)-($F$27*VGQ$87/$D$7)-SUM($F$14:$F$26,$F$28:$F$33,$F$35:$F$36,$F$41))</f>
        <v>-533.82179022363027</v>
      </c>
      <c r="VGR88" s="294">
        <f>(VGR$87*$B101+SUM($F$8:$F$10)-((VGR$87*$B101+SUM($F$8:$F$10))/$F$11*$F$40)-($F$27*VGR$87/$D$7)-SUM($F$14:$F$26,$F$28:$F$33,$F$35:$F$36,$F$41))</f>
        <v>-533.82179022363027</v>
      </c>
      <c r="VGS88" s="294">
        <f>(VGS$87*$B101+SUM($F$8:$F$10)-((VGS$87*$B101+SUM($F$8:$F$10))/$F$11*$F$40)-($F$27*VGS$87/$D$7)-SUM($F$14:$F$26,$F$28:$F$33,$F$35:$F$36,$F$41))</f>
        <v>-533.82179022363027</v>
      </c>
      <c r="VGT88" s="294">
        <f>(VGT$87*$B101+SUM($F$8:$F$10)-((VGT$87*$B101+SUM($F$8:$F$10))/$F$11*$F$40)-($F$27*VGT$87/$D$7)-SUM($F$14:$F$26,$F$28:$F$33,$F$35:$F$36,$F$41))</f>
        <v>-533.82179022363027</v>
      </c>
      <c r="VGU88" s="294">
        <f>(VGU$87*$B101+SUM($F$8:$F$10)-((VGU$87*$B101+SUM($F$8:$F$10))/$F$11*$F$40)-($F$27*VGU$87/$D$7)-SUM($F$14:$F$26,$F$28:$F$33,$F$35:$F$36,$F$41))</f>
        <v>-533.82179022363027</v>
      </c>
      <c r="VGV88" s="294">
        <f>(VGV$87*$B101+SUM($F$8:$F$10)-((VGV$87*$B101+SUM($F$8:$F$10))/$F$11*$F$40)-($F$27*VGV$87/$D$7)-SUM($F$14:$F$26,$F$28:$F$33,$F$35:$F$36,$F$41))</f>
        <v>-533.82179022363027</v>
      </c>
      <c r="VGW88" s="294">
        <f>(VGW$87*$B101+SUM($F$8:$F$10)-((VGW$87*$B101+SUM($F$8:$F$10))/$F$11*$F$40)-($F$27*VGW$87/$D$7)-SUM($F$14:$F$26,$F$28:$F$33,$F$35:$F$36,$F$41))</f>
        <v>-533.82179022363027</v>
      </c>
      <c r="VGX88" s="294">
        <f>(VGX$87*$B101+SUM($F$8:$F$10)-((VGX$87*$B101+SUM($F$8:$F$10))/$F$11*$F$40)-($F$27*VGX$87/$D$7)-SUM($F$14:$F$26,$F$28:$F$33,$F$35:$F$36,$F$41))</f>
        <v>-533.82179022363027</v>
      </c>
      <c r="VGY88" s="294">
        <f>(VGY$87*$B101+SUM($F$8:$F$10)-((VGY$87*$B101+SUM($F$8:$F$10))/$F$11*$F$40)-($F$27*VGY$87/$D$7)-SUM($F$14:$F$26,$F$28:$F$33,$F$35:$F$36,$F$41))</f>
        <v>-533.82179022363027</v>
      </c>
      <c r="VGZ88" s="294">
        <f>(VGZ$87*$B101+SUM($F$8:$F$10)-((VGZ$87*$B101+SUM($F$8:$F$10))/$F$11*$F$40)-($F$27*VGZ$87/$D$7)-SUM($F$14:$F$26,$F$28:$F$33,$F$35:$F$36,$F$41))</f>
        <v>-533.82179022363027</v>
      </c>
      <c r="VHA88" s="294">
        <f>(VHA$87*$B101+SUM($F$8:$F$10)-((VHA$87*$B101+SUM($F$8:$F$10))/$F$11*$F$40)-($F$27*VHA$87/$D$7)-SUM($F$14:$F$26,$F$28:$F$33,$F$35:$F$36,$F$41))</f>
        <v>-533.82179022363027</v>
      </c>
      <c r="VHB88" s="294">
        <f>(VHB$87*$B101+SUM($F$8:$F$10)-((VHB$87*$B101+SUM($F$8:$F$10))/$F$11*$F$40)-($F$27*VHB$87/$D$7)-SUM($F$14:$F$26,$F$28:$F$33,$F$35:$F$36,$F$41))</f>
        <v>-533.82179022363027</v>
      </c>
      <c r="VHC88" s="294">
        <f>(VHC$87*$B101+SUM($F$8:$F$10)-((VHC$87*$B101+SUM($F$8:$F$10))/$F$11*$F$40)-($F$27*VHC$87/$D$7)-SUM($F$14:$F$26,$F$28:$F$33,$F$35:$F$36,$F$41))</f>
        <v>-533.82179022363027</v>
      </c>
      <c r="VHD88" s="294">
        <f>(VHD$87*$B101+SUM($F$8:$F$10)-((VHD$87*$B101+SUM($F$8:$F$10))/$F$11*$F$40)-($F$27*VHD$87/$D$7)-SUM($F$14:$F$26,$F$28:$F$33,$F$35:$F$36,$F$41))</f>
        <v>-533.82179022363027</v>
      </c>
      <c r="VHE88" s="294">
        <f>(VHE$87*$B101+SUM($F$8:$F$10)-((VHE$87*$B101+SUM($F$8:$F$10))/$F$11*$F$40)-($F$27*VHE$87/$D$7)-SUM($F$14:$F$26,$F$28:$F$33,$F$35:$F$36,$F$41))</f>
        <v>-533.82179022363027</v>
      </c>
      <c r="VHF88" s="294">
        <f>(VHF$87*$B101+SUM($F$8:$F$10)-((VHF$87*$B101+SUM($F$8:$F$10))/$F$11*$F$40)-($F$27*VHF$87/$D$7)-SUM($F$14:$F$26,$F$28:$F$33,$F$35:$F$36,$F$41))</f>
        <v>-533.82179022363027</v>
      </c>
      <c r="VHG88" s="294">
        <f>(VHG$87*$B101+SUM($F$8:$F$10)-((VHG$87*$B101+SUM($F$8:$F$10))/$F$11*$F$40)-($F$27*VHG$87/$D$7)-SUM($F$14:$F$26,$F$28:$F$33,$F$35:$F$36,$F$41))</f>
        <v>-533.82179022363027</v>
      </c>
      <c r="VHH88" s="294">
        <f>(VHH$87*$B101+SUM($F$8:$F$10)-((VHH$87*$B101+SUM($F$8:$F$10))/$F$11*$F$40)-($F$27*VHH$87/$D$7)-SUM($F$14:$F$26,$F$28:$F$33,$F$35:$F$36,$F$41))</f>
        <v>-533.82179022363027</v>
      </c>
      <c r="VHI88" s="294">
        <f>(VHI$87*$B101+SUM($F$8:$F$10)-((VHI$87*$B101+SUM($F$8:$F$10))/$F$11*$F$40)-($F$27*VHI$87/$D$7)-SUM($F$14:$F$26,$F$28:$F$33,$F$35:$F$36,$F$41))</f>
        <v>-533.82179022363027</v>
      </c>
      <c r="VHJ88" s="294">
        <f>(VHJ$87*$B101+SUM($F$8:$F$10)-((VHJ$87*$B101+SUM($F$8:$F$10))/$F$11*$F$40)-($F$27*VHJ$87/$D$7)-SUM($F$14:$F$26,$F$28:$F$33,$F$35:$F$36,$F$41))</f>
        <v>-533.82179022363027</v>
      </c>
      <c r="VHK88" s="294">
        <f>(VHK$87*$B101+SUM($F$8:$F$10)-((VHK$87*$B101+SUM($F$8:$F$10))/$F$11*$F$40)-($F$27*VHK$87/$D$7)-SUM($F$14:$F$26,$F$28:$F$33,$F$35:$F$36,$F$41))</f>
        <v>-533.82179022363027</v>
      </c>
      <c r="VHL88" s="294">
        <f>(VHL$87*$B101+SUM($F$8:$F$10)-((VHL$87*$B101+SUM($F$8:$F$10))/$F$11*$F$40)-($F$27*VHL$87/$D$7)-SUM($F$14:$F$26,$F$28:$F$33,$F$35:$F$36,$F$41))</f>
        <v>-533.82179022363027</v>
      </c>
      <c r="VHM88" s="294">
        <f>(VHM$87*$B101+SUM($F$8:$F$10)-((VHM$87*$B101+SUM($F$8:$F$10))/$F$11*$F$40)-($F$27*VHM$87/$D$7)-SUM($F$14:$F$26,$F$28:$F$33,$F$35:$F$36,$F$41))</f>
        <v>-533.82179022363027</v>
      </c>
      <c r="VHN88" s="294">
        <f>(VHN$87*$B101+SUM($F$8:$F$10)-((VHN$87*$B101+SUM($F$8:$F$10))/$F$11*$F$40)-($F$27*VHN$87/$D$7)-SUM($F$14:$F$26,$F$28:$F$33,$F$35:$F$36,$F$41))</f>
        <v>-533.82179022363027</v>
      </c>
      <c r="VHO88" s="294">
        <f>(VHO$87*$B101+SUM($F$8:$F$10)-((VHO$87*$B101+SUM($F$8:$F$10))/$F$11*$F$40)-($F$27*VHO$87/$D$7)-SUM($F$14:$F$26,$F$28:$F$33,$F$35:$F$36,$F$41))</f>
        <v>-533.82179022363027</v>
      </c>
      <c r="VHP88" s="294">
        <f>(VHP$87*$B101+SUM($F$8:$F$10)-((VHP$87*$B101+SUM($F$8:$F$10))/$F$11*$F$40)-($F$27*VHP$87/$D$7)-SUM($F$14:$F$26,$F$28:$F$33,$F$35:$F$36,$F$41))</f>
        <v>-533.82179022363027</v>
      </c>
      <c r="VHQ88" s="294">
        <f>(VHQ$87*$B101+SUM($F$8:$F$10)-((VHQ$87*$B101+SUM($F$8:$F$10))/$F$11*$F$40)-($F$27*VHQ$87/$D$7)-SUM($F$14:$F$26,$F$28:$F$33,$F$35:$F$36,$F$41))</f>
        <v>-533.82179022363027</v>
      </c>
      <c r="VHR88" s="294">
        <f>(VHR$87*$B101+SUM($F$8:$F$10)-((VHR$87*$B101+SUM($F$8:$F$10))/$F$11*$F$40)-($F$27*VHR$87/$D$7)-SUM($F$14:$F$26,$F$28:$F$33,$F$35:$F$36,$F$41))</f>
        <v>-533.82179022363027</v>
      </c>
      <c r="VHS88" s="294">
        <f>(VHS$87*$B101+SUM($F$8:$F$10)-((VHS$87*$B101+SUM($F$8:$F$10))/$F$11*$F$40)-($F$27*VHS$87/$D$7)-SUM($F$14:$F$26,$F$28:$F$33,$F$35:$F$36,$F$41))</f>
        <v>-533.82179022363027</v>
      </c>
      <c r="VHT88" s="294">
        <f>(VHT$87*$B101+SUM($F$8:$F$10)-((VHT$87*$B101+SUM($F$8:$F$10))/$F$11*$F$40)-($F$27*VHT$87/$D$7)-SUM($F$14:$F$26,$F$28:$F$33,$F$35:$F$36,$F$41))</f>
        <v>-533.82179022363027</v>
      </c>
      <c r="VHU88" s="294">
        <f>(VHU$87*$B101+SUM($F$8:$F$10)-((VHU$87*$B101+SUM($F$8:$F$10))/$F$11*$F$40)-($F$27*VHU$87/$D$7)-SUM($F$14:$F$26,$F$28:$F$33,$F$35:$F$36,$F$41))</f>
        <v>-533.82179022363027</v>
      </c>
      <c r="VHV88" s="294">
        <f>(VHV$87*$B101+SUM($F$8:$F$10)-((VHV$87*$B101+SUM($F$8:$F$10))/$F$11*$F$40)-($F$27*VHV$87/$D$7)-SUM($F$14:$F$26,$F$28:$F$33,$F$35:$F$36,$F$41))</f>
        <v>-533.82179022363027</v>
      </c>
      <c r="VHW88" s="294">
        <f>(VHW$87*$B101+SUM($F$8:$F$10)-((VHW$87*$B101+SUM($F$8:$F$10))/$F$11*$F$40)-($F$27*VHW$87/$D$7)-SUM($F$14:$F$26,$F$28:$F$33,$F$35:$F$36,$F$41))</f>
        <v>-533.82179022363027</v>
      </c>
      <c r="VHX88" s="294">
        <f>(VHX$87*$B101+SUM($F$8:$F$10)-((VHX$87*$B101+SUM($F$8:$F$10))/$F$11*$F$40)-($F$27*VHX$87/$D$7)-SUM($F$14:$F$26,$F$28:$F$33,$F$35:$F$36,$F$41))</f>
        <v>-533.82179022363027</v>
      </c>
      <c r="VHY88" s="294">
        <f>(VHY$87*$B101+SUM($F$8:$F$10)-((VHY$87*$B101+SUM($F$8:$F$10))/$F$11*$F$40)-($F$27*VHY$87/$D$7)-SUM($F$14:$F$26,$F$28:$F$33,$F$35:$F$36,$F$41))</f>
        <v>-533.82179022363027</v>
      </c>
      <c r="VHZ88" s="294">
        <f>(VHZ$87*$B101+SUM($F$8:$F$10)-((VHZ$87*$B101+SUM($F$8:$F$10))/$F$11*$F$40)-($F$27*VHZ$87/$D$7)-SUM($F$14:$F$26,$F$28:$F$33,$F$35:$F$36,$F$41))</f>
        <v>-533.82179022363027</v>
      </c>
      <c r="VIA88" s="294">
        <f>(VIA$87*$B101+SUM($F$8:$F$10)-((VIA$87*$B101+SUM($F$8:$F$10))/$F$11*$F$40)-($F$27*VIA$87/$D$7)-SUM($F$14:$F$26,$F$28:$F$33,$F$35:$F$36,$F$41))</f>
        <v>-533.82179022363027</v>
      </c>
      <c r="VIB88" s="294">
        <f>(VIB$87*$B101+SUM($F$8:$F$10)-((VIB$87*$B101+SUM($F$8:$F$10))/$F$11*$F$40)-($F$27*VIB$87/$D$7)-SUM($F$14:$F$26,$F$28:$F$33,$F$35:$F$36,$F$41))</f>
        <v>-533.82179022363027</v>
      </c>
      <c r="VIC88" s="294">
        <f>(VIC$87*$B101+SUM($F$8:$F$10)-((VIC$87*$B101+SUM($F$8:$F$10))/$F$11*$F$40)-($F$27*VIC$87/$D$7)-SUM($F$14:$F$26,$F$28:$F$33,$F$35:$F$36,$F$41))</f>
        <v>-533.82179022363027</v>
      </c>
      <c r="VID88" s="294">
        <f>(VID$87*$B101+SUM($F$8:$F$10)-((VID$87*$B101+SUM($F$8:$F$10))/$F$11*$F$40)-($F$27*VID$87/$D$7)-SUM($F$14:$F$26,$F$28:$F$33,$F$35:$F$36,$F$41))</f>
        <v>-533.82179022363027</v>
      </c>
      <c r="VIE88" s="294">
        <f>(VIE$87*$B101+SUM($F$8:$F$10)-((VIE$87*$B101+SUM($F$8:$F$10))/$F$11*$F$40)-($F$27*VIE$87/$D$7)-SUM($F$14:$F$26,$F$28:$F$33,$F$35:$F$36,$F$41))</f>
        <v>-533.82179022363027</v>
      </c>
      <c r="VIF88" s="294">
        <f>(VIF$87*$B101+SUM($F$8:$F$10)-((VIF$87*$B101+SUM($F$8:$F$10))/$F$11*$F$40)-($F$27*VIF$87/$D$7)-SUM($F$14:$F$26,$F$28:$F$33,$F$35:$F$36,$F$41))</f>
        <v>-533.82179022363027</v>
      </c>
      <c r="VIG88" s="294">
        <f>(VIG$87*$B101+SUM($F$8:$F$10)-((VIG$87*$B101+SUM($F$8:$F$10))/$F$11*$F$40)-($F$27*VIG$87/$D$7)-SUM($F$14:$F$26,$F$28:$F$33,$F$35:$F$36,$F$41))</f>
        <v>-533.82179022363027</v>
      </c>
      <c r="VIH88" s="294">
        <f>(VIH$87*$B101+SUM($F$8:$F$10)-((VIH$87*$B101+SUM($F$8:$F$10))/$F$11*$F$40)-($F$27*VIH$87/$D$7)-SUM($F$14:$F$26,$F$28:$F$33,$F$35:$F$36,$F$41))</f>
        <v>-533.82179022363027</v>
      </c>
      <c r="VII88" s="294">
        <f>(VII$87*$B101+SUM($F$8:$F$10)-((VII$87*$B101+SUM($F$8:$F$10))/$F$11*$F$40)-($F$27*VII$87/$D$7)-SUM($F$14:$F$26,$F$28:$F$33,$F$35:$F$36,$F$41))</f>
        <v>-533.82179022363027</v>
      </c>
      <c r="VIJ88" s="294">
        <f>(VIJ$87*$B101+SUM($F$8:$F$10)-((VIJ$87*$B101+SUM($F$8:$F$10))/$F$11*$F$40)-($F$27*VIJ$87/$D$7)-SUM($F$14:$F$26,$F$28:$F$33,$F$35:$F$36,$F$41))</f>
        <v>-533.82179022363027</v>
      </c>
      <c r="VIK88" s="294">
        <f>(VIK$87*$B101+SUM($F$8:$F$10)-((VIK$87*$B101+SUM($F$8:$F$10))/$F$11*$F$40)-($F$27*VIK$87/$D$7)-SUM($F$14:$F$26,$F$28:$F$33,$F$35:$F$36,$F$41))</f>
        <v>-533.82179022363027</v>
      </c>
      <c r="VIL88" s="294">
        <f>(VIL$87*$B101+SUM($F$8:$F$10)-((VIL$87*$B101+SUM($F$8:$F$10))/$F$11*$F$40)-($F$27*VIL$87/$D$7)-SUM($F$14:$F$26,$F$28:$F$33,$F$35:$F$36,$F$41))</f>
        <v>-533.82179022363027</v>
      </c>
      <c r="VIM88" s="294">
        <f>(VIM$87*$B101+SUM($F$8:$F$10)-((VIM$87*$B101+SUM($F$8:$F$10))/$F$11*$F$40)-($F$27*VIM$87/$D$7)-SUM($F$14:$F$26,$F$28:$F$33,$F$35:$F$36,$F$41))</f>
        <v>-533.82179022363027</v>
      </c>
      <c r="VIN88" s="294">
        <f>(VIN$87*$B101+SUM($F$8:$F$10)-((VIN$87*$B101+SUM($F$8:$F$10))/$F$11*$F$40)-($F$27*VIN$87/$D$7)-SUM($F$14:$F$26,$F$28:$F$33,$F$35:$F$36,$F$41))</f>
        <v>-533.82179022363027</v>
      </c>
      <c r="VIO88" s="294">
        <f>(VIO$87*$B101+SUM($F$8:$F$10)-((VIO$87*$B101+SUM($F$8:$F$10))/$F$11*$F$40)-($F$27*VIO$87/$D$7)-SUM($F$14:$F$26,$F$28:$F$33,$F$35:$F$36,$F$41))</f>
        <v>-533.82179022363027</v>
      </c>
      <c r="VIP88" s="294">
        <f>(VIP$87*$B101+SUM($F$8:$F$10)-((VIP$87*$B101+SUM($F$8:$F$10))/$F$11*$F$40)-($F$27*VIP$87/$D$7)-SUM($F$14:$F$26,$F$28:$F$33,$F$35:$F$36,$F$41))</f>
        <v>-533.82179022363027</v>
      </c>
      <c r="VIQ88" s="294">
        <f>(VIQ$87*$B101+SUM($F$8:$F$10)-((VIQ$87*$B101+SUM($F$8:$F$10))/$F$11*$F$40)-($F$27*VIQ$87/$D$7)-SUM($F$14:$F$26,$F$28:$F$33,$F$35:$F$36,$F$41))</f>
        <v>-533.82179022363027</v>
      </c>
      <c r="VIR88" s="294">
        <f>(VIR$87*$B101+SUM($F$8:$F$10)-((VIR$87*$B101+SUM($F$8:$F$10))/$F$11*$F$40)-($F$27*VIR$87/$D$7)-SUM($F$14:$F$26,$F$28:$F$33,$F$35:$F$36,$F$41))</f>
        <v>-533.82179022363027</v>
      </c>
      <c r="VIS88" s="294">
        <f>(VIS$87*$B101+SUM($F$8:$F$10)-((VIS$87*$B101+SUM($F$8:$F$10))/$F$11*$F$40)-($F$27*VIS$87/$D$7)-SUM($F$14:$F$26,$F$28:$F$33,$F$35:$F$36,$F$41))</f>
        <v>-533.82179022363027</v>
      </c>
      <c r="VIT88" s="294">
        <f>(VIT$87*$B101+SUM($F$8:$F$10)-((VIT$87*$B101+SUM($F$8:$F$10))/$F$11*$F$40)-($F$27*VIT$87/$D$7)-SUM($F$14:$F$26,$F$28:$F$33,$F$35:$F$36,$F$41))</f>
        <v>-533.82179022363027</v>
      </c>
      <c r="VIU88" s="294">
        <f>(VIU$87*$B101+SUM($F$8:$F$10)-((VIU$87*$B101+SUM($F$8:$F$10))/$F$11*$F$40)-($F$27*VIU$87/$D$7)-SUM($F$14:$F$26,$F$28:$F$33,$F$35:$F$36,$F$41))</f>
        <v>-533.82179022363027</v>
      </c>
      <c r="VIV88" s="294">
        <f>(VIV$87*$B101+SUM($F$8:$F$10)-((VIV$87*$B101+SUM($F$8:$F$10))/$F$11*$F$40)-($F$27*VIV$87/$D$7)-SUM($F$14:$F$26,$F$28:$F$33,$F$35:$F$36,$F$41))</f>
        <v>-533.82179022363027</v>
      </c>
      <c r="VIW88" s="294">
        <f>(VIW$87*$B101+SUM($F$8:$F$10)-((VIW$87*$B101+SUM($F$8:$F$10))/$F$11*$F$40)-($F$27*VIW$87/$D$7)-SUM($F$14:$F$26,$F$28:$F$33,$F$35:$F$36,$F$41))</f>
        <v>-533.82179022363027</v>
      </c>
      <c r="VIX88" s="294">
        <f>(VIX$87*$B101+SUM($F$8:$F$10)-((VIX$87*$B101+SUM($F$8:$F$10))/$F$11*$F$40)-($F$27*VIX$87/$D$7)-SUM($F$14:$F$26,$F$28:$F$33,$F$35:$F$36,$F$41))</f>
        <v>-533.82179022363027</v>
      </c>
      <c r="VIY88" s="294">
        <f>(VIY$87*$B101+SUM($F$8:$F$10)-((VIY$87*$B101+SUM($F$8:$F$10))/$F$11*$F$40)-($F$27*VIY$87/$D$7)-SUM($F$14:$F$26,$F$28:$F$33,$F$35:$F$36,$F$41))</f>
        <v>-533.82179022363027</v>
      </c>
      <c r="VIZ88" s="294">
        <f>(VIZ$87*$B101+SUM($F$8:$F$10)-((VIZ$87*$B101+SUM($F$8:$F$10))/$F$11*$F$40)-($F$27*VIZ$87/$D$7)-SUM($F$14:$F$26,$F$28:$F$33,$F$35:$F$36,$F$41))</f>
        <v>-533.82179022363027</v>
      </c>
      <c r="VJA88" s="294">
        <f>(VJA$87*$B101+SUM($F$8:$F$10)-((VJA$87*$B101+SUM($F$8:$F$10))/$F$11*$F$40)-($F$27*VJA$87/$D$7)-SUM($F$14:$F$26,$F$28:$F$33,$F$35:$F$36,$F$41))</f>
        <v>-533.82179022363027</v>
      </c>
      <c r="VJB88" s="294">
        <f>(VJB$87*$B101+SUM($F$8:$F$10)-((VJB$87*$B101+SUM($F$8:$F$10))/$F$11*$F$40)-($F$27*VJB$87/$D$7)-SUM($F$14:$F$26,$F$28:$F$33,$F$35:$F$36,$F$41))</f>
        <v>-533.82179022363027</v>
      </c>
      <c r="VJC88" s="294">
        <f>(VJC$87*$B101+SUM($F$8:$F$10)-((VJC$87*$B101+SUM($F$8:$F$10))/$F$11*$F$40)-($F$27*VJC$87/$D$7)-SUM($F$14:$F$26,$F$28:$F$33,$F$35:$F$36,$F$41))</f>
        <v>-533.82179022363027</v>
      </c>
      <c r="VJD88" s="294">
        <f>(VJD$87*$B101+SUM($F$8:$F$10)-((VJD$87*$B101+SUM($F$8:$F$10))/$F$11*$F$40)-($F$27*VJD$87/$D$7)-SUM($F$14:$F$26,$F$28:$F$33,$F$35:$F$36,$F$41))</f>
        <v>-533.82179022363027</v>
      </c>
      <c r="VJE88" s="294">
        <f>(VJE$87*$B101+SUM($F$8:$F$10)-((VJE$87*$B101+SUM($F$8:$F$10))/$F$11*$F$40)-($F$27*VJE$87/$D$7)-SUM($F$14:$F$26,$F$28:$F$33,$F$35:$F$36,$F$41))</f>
        <v>-533.82179022363027</v>
      </c>
      <c r="VJF88" s="294">
        <f>(VJF$87*$B101+SUM($F$8:$F$10)-((VJF$87*$B101+SUM($F$8:$F$10))/$F$11*$F$40)-($F$27*VJF$87/$D$7)-SUM($F$14:$F$26,$F$28:$F$33,$F$35:$F$36,$F$41))</f>
        <v>-533.82179022363027</v>
      </c>
      <c r="VJG88" s="294">
        <f>(VJG$87*$B101+SUM($F$8:$F$10)-((VJG$87*$B101+SUM($F$8:$F$10))/$F$11*$F$40)-($F$27*VJG$87/$D$7)-SUM($F$14:$F$26,$F$28:$F$33,$F$35:$F$36,$F$41))</f>
        <v>-533.82179022363027</v>
      </c>
      <c r="VJH88" s="294">
        <f>(VJH$87*$B101+SUM($F$8:$F$10)-((VJH$87*$B101+SUM($F$8:$F$10))/$F$11*$F$40)-($F$27*VJH$87/$D$7)-SUM($F$14:$F$26,$F$28:$F$33,$F$35:$F$36,$F$41))</f>
        <v>-533.82179022363027</v>
      </c>
      <c r="VJI88" s="294">
        <f>(VJI$87*$B101+SUM($F$8:$F$10)-((VJI$87*$B101+SUM($F$8:$F$10))/$F$11*$F$40)-($F$27*VJI$87/$D$7)-SUM($F$14:$F$26,$F$28:$F$33,$F$35:$F$36,$F$41))</f>
        <v>-533.82179022363027</v>
      </c>
      <c r="VJJ88" s="294">
        <f>(VJJ$87*$B101+SUM($F$8:$F$10)-((VJJ$87*$B101+SUM($F$8:$F$10))/$F$11*$F$40)-($F$27*VJJ$87/$D$7)-SUM($F$14:$F$26,$F$28:$F$33,$F$35:$F$36,$F$41))</f>
        <v>-533.82179022363027</v>
      </c>
      <c r="VJK88" s="294">
        <f>(VJK$87*$B101+SUM($F$8:$F$10)-((VJK$87*$B101+SUM($F$8:$F$10))/$F$11*$F$40)-($F$27*VJK$87/$D$7)-SUM($F$14:$F$26,$F$28:$F$33,$F$35:$F$36,$F$41))</f>
        <v>-533.82179022363027</v>
      </c>
      <c r="VJL88" s="294">
        <f>(VJL$87*$B101+SUM($F$8:$F$10)-((VJL$87*$B101+SUM($F$8:$F$10))/$F$11*$F$40)-($F$27*VJL$87/$D$7)-SUM($F$14:$F$26,$F$28:$F$33,$F$35:$F$36,$F$41))</f>
        <v>-533.82179022363027</v>
      </c>
      <c r="VJM88" s="294">
        <f>(VJM$87*$B101+SUM($F$8:$F$10)-((VJM$87*$B101+SUM($F$8:$F$10))/$F$11*$F$40)-($F$27*VJM$87/$D$7)-SUM($F$14:$F$26,$F$28:$F$33,$F$35:$F$36,$F$41))</f>
        <v>-533.82179022363027</v>
      </c>
      <c r="VJN88" s="294">
        <f>(VJN$87*$B101+SUM($F$8:$F$10)-((VJN$87*$B101+SUM($F$8:$F$10))/$F$11*$F$40)-($F$27*VJN$87/$D$7)-SUM($F$14:$F$26,$F$28:$F$33,$F$35:$F$36,$F$41))</f>
        <v>-533.82179022363027</v>
      </c>
      <c r="VJO88" s="294">
        <f>(VJO$87*$B101+SUM($F$8:$F$10)-((VJO$87*$B101+SUM($F$8:$F$10))/$F$11*$F$40)-($F$27*VJO$87/$D$7)-SUM($F$14:$F$26,$F$28:$F$33,$F$35:$F$36,$F$41))</f>
        <v>-533.82179022363027</v>
      </c>
      <c r="VJP88" s="294">
        <f>(VJP$87*$B101+SUM($F$8:$F$10)-((VJP$87*$B101+SUM($F$8:$F$10))/$F$11*$F$40)-($F$27*VJP$87/$D$7)-SUM($F$14:$F$26,$F$28:$F$33,$F$35:$F$36,$F$41))</f>
        <v>-533.82179022363027</v>
      </c>
      <c r="VJQ88" s="294">
        <f>(VJQ$87*$B101+SUM($F$8:$F$10)-((VJQ$87*$B101+SUM($F$8:$F$10))/$F$11*$F$40)-($F$27*VJQ$87/$D$7)-SUM($F$14:$F$26,$F$28:$F$33,$F$35:$F$36,$F$41))</f>
        <v>-533.82179022363027</v>
      </c>
      <c r="VJR88" s="294">
        <f>(VJR$87*$B101+SUM($F$8:$F$10)-((VJR$87*$B101+SUM($F$8:$F$10))/$F$11*$F$40)-($F$27*VJR$87/$D$7)-SUM($F$14:$F$26,$F$28:$F$33,$F$35:$F$36,$F$41))</f>
        <v>-533.82179022363027</v>
      </c>
      <c r="VJS88" s="294">
        <f>(VJS$87*$B101+SUM($F$8:$F$10)-((VJS$87*$B101+SUM($F$8:$F$10))/$F$11*$F$40)-($F$27*VJS$87/$D$7)-SUM($F$14:$F$26,$F$28:$F$33,$F$35:$F$36,$F$41))</f>
        <v>-533.82179022363027</v>
      </c>
      <c r="VJT88" s="294">
        <f>(VJT$87*$B101+SUM($F$8:$F$10)-((VJT$87*$B101+SUM($F$8:$F$10))/$F$11*$F$40)-($F$27*VJT$87/$D$7)-SUM($F$14:$F$26,$F$28:$F$33,$F$35:$F$36,$F$41))</f>
        <v>-533.82179022363027</v>
      </c>
      <c r="VJU88" s="294">
        <f>(VJU$87*$B101+SUM($F$8:$F$10)-((VJU$87*$B101+SUM($F$8:$F$10))/$F$11*$F$40)-($F$27*VJU$87/$D$7)-SUM($F$14:$F$26,$F$28:$F$33,$F$35:$F$36,$F$41))</f>
        <v>-533.82179022363027</v>
      </c>
      <c r="VJV88" s="294">
        <f>(VJV$87*$B101+SUM($F$8:$F$10)-((VJV$87*$B101+SUM($F$8:$F$10))/$F$11*$F$40)-($F$27*VJV$87/$D$7)-SUM($F$14:$F$26,$F$28:$F$33,$F$35:$F$36,$F$41))</f>
        <v>-533.82179022363027</v>
      </c>
      <c r="VJW88" s="294">
        <f>(VJW$87*$B101+SUM($F$8:$F$10)-((VJW$87*$B101+SUM($F$8:$F$10))/$F$11*$F$40)-($F$27*VJW$87/$D$7)-SUM($F$14:$F$26,$F$28:$F$33,$F$35:$F$36,$F$41))</f>
        <v>-533.82179022363027</v>
      </c>
      <c r="VJX88" s="294">
        <f>(VJX$87*$B101+SUM($F$8:$F$10)-((VJX$87*$B101+SUM($F$8:$F$10))/$F$11*$F$40)-($F$27*VJX$87/$D$7)-SUM($F$14:$F$26,$F$28:$F$33,$F$35:$F$36,$F$41))</f>
        <v>-533.82179022363027</v>
      </c>
      <c r="VJY88" s="294">
        <f>(VJY$87*$B101+SUM($F$8:$F$10)-((VJY$87*$B101+SUM($F$8:$F$10))/$F$11*$F$40)-($F$27*VJY$87/$D$7)-SUM($F$14:$F$26,$F$28:$F$33,$F$35:$F$36,$F$41))</f>
        <v>-533.82179022363027</v>
      </c>
      <c r="VJZ88" s="294">
        <f>(VJZ$87*$B101+SUM($F$8:$F$10)-((VJZ$87*$B101+SUM($F$8:$F$10))/$F$11*$F$40)-($F$27*VJZ$87/$D$7)-SUM($F$14:$F$26,$F$28:$F$33,$F$35:$F$36,$F$41))</f>
        <v>-533.82179022363027</v>
      </c>
      <c r="VKA88" s="294">
        <f>(VKA$87*$B101+SUM($F$8:$F$10)-((VKA$87*$B101+SUM($F$8:$F$10))/$F$11*$F$40)-($F$27*VKA$87/$D$7)-SUM($F$14:$F$26,$F$28:$F$33,$F$35:$F$36,$F$41))</f>
        <v>-533.82179022363027</v>
      </c>
      <c r="VKB88" s="294">
        <f>(VKB$87*$B101+SUM($F$8:$F$10)-((VKB$87*$B101+SUM($F$8:$F$10))/$F$11*$F$40)-($F$27*VKB$87/$D$7)-SUM($F$14:$F$26,$F$28:$F$33,$F$35:$F$36,$F$41))</f>
        <v>-533.82179022363027</v>
      </c>
      <c r="VKC88" s="294">
        <f>(VKC$87*$B101+SUM($F$8:$F$10)-((VKC$87*$B101+SUM($F$8:$F$10))/$F$11*$F$40)-($F$27*VKC$87/$D$7)-SUM($F$14:$F$26,$F$28:$F$33,$F$35:$F$36,$F$41))</f>
        <v>-533.82179022363027</v>
      </c>
      <c r="VKD88" s="294">
        <f>(VKD$87*$B101+SUM($F$8:$F$10)-((VKD$87*$B101+SUM($F$8:$F$10))/$F$11*$F$40)-($F$27*VKD$87/$D$7)-SUM($F$14:$F$26,$F$28:$F$33,$F$35:$F$36,$F$41))</f>
        <v>-533.82179022363027</v>
      </c>
      <c r="VKE88" s="294">
        <f>(VKE$87*$B101+SUM($F$8:$F$10)-((VKE$87*$B101+SUM($F$8:$F$10))/$F$11*$F$40)-($F$27*VKE$87/$D$7)-SUM($F$14:$F$26,$F$28:$F$33,$F$35:$F$36,$F$41))</f>
        <v>-533.82179022363027</v>
      </c>
      <c r="VKF88" s="294">
        <f>(VKF$87*$B101+SUM($F$8:$F$10)-((VKF$87*$B101+SUM($F$8:$F$10))/$F$11*$F$40)-($F$27*VKF$87/$D$7)-SUM($F$14:$F$26,$F$28:$F$33,$F$35:$F$36,$F$41))</f>
        <v>-533.82179022363027</v>
      </c>
      <c r="VKG88" s="294">
        <f>(VKG$87*$B101+SUM($F$8:$F$10)-((VKG$87*$B101+SUM($F$8:$F$10))/$F$11*$F$40)-($F$27*VKG$87/$D$7)-SUM($F$14:$F$26,$F$28:$F$33,$F$35:$F$36,$F$41))</f>
        <v>-533.82179022363027</v>
      </c>
      <c r="VKH88" s="294">
        <f>(VKH$87*$B101+SUM($F$8:$F$10)-((VKH$87*$B101+SUM($F$8:$F$10))/$F$11*$F$40)-($F$27*VKH$87/$D$7)-SUM($F$14:$F$26,$F$28:$F$33,$F$35:$F$36,$F$41))</f>
        <v>-533.82179022363027</v>
      </c>
      <c r="VKI88" s="294">
        <f>(VKI$87*$B101+SUM($F$8:$F$10)-((VKI$87*$B101+SUM($F$8:$F$10))/$F$11*$F$40)-($F$27*VKI$87/$D$7)-SUM($F$14:$F$26,$F$28:$F$33,$F$35:$F$36,$F$41))</f>
        <v>-533.82179022363027</v>
      </c>
      <c r="VKJ88" s="294">
        <f>(VKJ$87*$B101+SUM($F$8:$F$10)-((VKJ$87*$B101+SUM($F$8:$F$10))/$F$11*$F$40)-($F$27*VKJ$87/$D$7)-SUM($F$14:$F$26,$F$28:$F$33,$F$35:$F$36,$F$41))</f>
        <v>-533.82179022363027</v>
      </c>
      <c r="VKK88" s="294">
        <f>(VKK$87*$B101+SUM($F$8:$F$10)-((VKK$87*$B101+SUM($F$8:$F$10))/$F$11*$F$40)-($F$27*VKK$87/$D$7)-SUM($F$14:$F$26,$F$28:$F$33,$F$35:$F$36,$F$41))</f>
        <v>-533.82179022363027</v>
      </c>
      <c r="VKL88" s="294">
        <f>(VKL$87*$B101+SUM($F$8:$F$10)-((VKL$87*$B101+SUM($F$8:$F$10))/$F$11*$F$40)-($F$27*VKL$87/$D$7)-SUM($F$14:$F$26,$F$28:$F$33,$F$35:$F$36,$F$41))</f>
        <v>-533.82179022363027</v>
      </c>
      <c r="VKM88" s="294">
        <f>(VKM$87*$B101+SUM($F$8:$F$10)-((VKM$87*$B101+SUM($F$8:$F$10))/$F$11*$F$40)-($F$27*VKM$87/$D$7)-SUM($F$14:$F$26,$F$28:$F$33,$F$35:$F$36,$F$41))</f>
        <v>-533.82179022363027</v>
      </c>
      <c r="VKN88" s="294">
        <f>(VKN$87*$B101+SUM($F$8:$F$10)-((VKN$87*$B101+SUM($F$8:$F$10))/$F$11*$F$40)-($F$27*VKN$87/$D$7)-SUM($F$14:$F$26,$F$28:$F$33,$F$35:$F$36,$F$41))</f>
        <v>-533.82179022363027</v>
      </c>
      <c r="VKO88" s="294">
        <f>(VKO$87*$B101+SUM($F$8:$F$10)-((VKO$87*$B101+SUM($F$8:$F$10))/$F$11*$F$40)-($F$27*VKO$87/$D$7)-SUM($F$14:$F$26,$F$28:$F$33,$F$35:$F$36,$F$41))</f>
        <v>-533.82179022363027</v>
      </c>
      <c r="VKP88" s="294">
        <f>(VKP$87*$B101+SUM($F$8:$F$10)-((VKP$87*$B101+SUM($F$8:$F$10))/$F$11*$F$40)-($F$27*VKP$87/$D$7)-SUM($F$14:$F$26,$F$28:$F$33,$F$35:$F$36,$F$41))</f>
        <v>-533.82179022363027</v>
      </c>
      <c r="VKQ88" s="294">
        <f>(VKQ$87*$B101+SUM($F$8:$F$10)-((VKQ$87*$B101+SUM($F$8:$F$10))/$F$11*$F$40)-($F$27*VKQ$87/$D$7)-SUM($F$14:$F$26,$F$28:$F$33,$F$35:$F$36,$F$41))</f>
        <v>-533.82179022363027</v>
      </c>
      <c r="VKR88" s="294">
        <f>(VKR$87*$B101+SUM($F$8:$F$10)-((VKR$87*$B101+SUM($F$8:$F$10))/$F$11*$F$40)-($F$27*VKR$87/$D$7)-SUM($F$14:$F$26,$F$28:$F$33,$F$35:$F$36,$F$41))</f>
        <v>-533.82179022363027</v>
      </c>
      <c r="VKS88" s="294">
        <f>(VKS$87*$B101+SUM($F$8:$F$10)-((VKS$87*$B101+SUM($F$8:$F$10))/$F$11*$F$40)-($F$27*VKS$87/$D$7)-SUM($F$14:$F$26,$F$28:$F$33,$F$35:$F$36,$F$41))</f>
        <v>-533.82179022363027</v>
      </c>
      <c r="VKT88" s="294">
        <f>(VKT$87*$B101+SUM($F$8:$F$10)-((VKT$87*$B101+SUM($F$8:$F$10))/$F$11*$F$40)-($F$27*VKT$87/$D$7)-SUM($F$14:$F$26,$F$28:$F$33,$F$35:$F$36,$F$41))</f>
        <v>-533.82179022363027</v>
      </c>
      <c r="VKU88" s="294">
        <f>(VKU$87*$B101+SUM($F$8:$F$10)-((VKU$87*$B101+SUM($F$8:$F$10))/$F$11*$F$40)-($F$27*VKU$87/$D$7)-SUM($F$14:$F$26,$F$28:$F$33,$F$35:$F$36,$F$41))</f>
        <v>-533.82179022363027</v>
      </c>
      <c r="VKV88" s="294">
        <f>(VKV$87*$B101+SUM($F$8:$F$10)-((VKV$87*$B101+SUM($F$8:$F$10))/$F$11*$F$40)-($F$27*VKV$87/$D$7)-SUM($F$14:$F$26,$F$28:$F$33,$F$35:$F$36,$F$41))</f>
        <v>-533.82179022363027</v>
      </c>
      <c r="VKW88" s="294">
        <f>(VKW$87*$B101+SUM($F$8:$F$10)-((VKW$87*$B101+SUM($F$8:$F$10))/$F$11*$F$40)-($F$27*VKW$87/$D$7)-SUM($F$14:$F$26,$F$28:$F$33,$F$35:$F$36,$F$41))</f>
        <v>-533.82179022363027</v>
      </c>
      <c r="VKX88" s="294">
        <f>(VKX$87*$B101+SUM($F$8:$F$10)-((VKX$87*$B101+SUM($F$8:$F$10))/$F$11*$F$40)-($F$27*VKX$87/$D$7)-SUM($F$14:$F$26,$F$28:$F$33,$F$35:$F$36,$F$41))</f>
        <v>-533.82179022363027</v>
      </c>
      <c r="VKY88" s="294">
        <f>(VKY$87*$B101+SUM($F$8:$F$10)-((VKY$87*$B101+SUM($F$8:$F$10))/$F$11*$F$40)-($F$27*VKY$87/$D$7)-SUM($F$14:$F$26,$F$28:$F$33,$F$35:$F$36,$F$41))</f>
        <v>-533.82179022363027</v>
      </c>
      <c r="VKZ88" s="294">
        <f>(VKZ$87*$B101+SUM($F$8:$F$10)-((VKZ$87*$B101+SUM($F$8:$F$10))/$F$11*$F$40)-($F$27*VKZ$87/$D$7)-SUM($F$14:$F$26,$F$28:$F$33,$F$35:$F$36,$F$41))</f>
        <v>-533.82179022363027</v>
      </c>
      <c r="VLA88" s="294">
        <f>(VLA$87*$B101+SUM($F$8:$F$10)-((VLA$87*$B101+SUM($F$8:$F$10))/$F$11*$F$40)-($F$27*VLA$87/$D$7)-SUM($F$14:$F$26,$F$28:$F$33,$F$35:$F$36,$F$41))</f>
        <v>-533.82179022363027</v>
      </c>
      <c r="VLB88" s="294">
        <f>(VLB$87*$B101+SUM($F$8:$F$10)-((VLB$87*$B101+SUM($F$8:$F$10))/$F$11*$F$40)-($F$27*VLB$87/$D$7)-SUM($F$14:$F$26,$F$28:$F$33,$F$35:$F$36,$F$41))</f>
        <v>-533.82179022363027</v>
      </c>
      <c r="VLC88" s="294">
        <f>(VLC$87*$B101+SUM($F$8:$F$10)-((VLC$87*$B101+SUM($F$8:$F$10))/$F$11*$F$40)-($F$27*VLC$87/$D$7)-SUM($F$14:$F$26,$F$28:$F$33,$F$35:$F$36,$F$41))</f>
        <v>-533.82179022363027</v>
      </c>
      <c r="VLD88" s="294">
        <f>(VLD$87*$B101+SUM($F$8:$F$10)-((VLD$87*$B101+SUM($F$8:$F$10))/$F$11*$F$40)-($F$27*VLD$87/$D$7)-SUM($F$14:$F$26,$F$28:$F$33,$F$35:$F$36,$F$41))</f>
        <v>-533.82179022363027</v>
      </c>
      <c r="VLE88" s="294">
        <f>(VLE$87*$B101+SUM($F$8:$F$10)-((VLE$87*$B101+SUM($F$8:$F$10))/$F$11*$F$40)-($F$27*VLE$87/$D$7)-SUM($F$14:$F$26,$F$28:$F$33,$F$35:$F$36,$F$41))</f>
        <v>-533.82179022363027</v>
      </c>
      <c r="VLF88" s="294">
        <f>(VLF$87*$B101+SUM($F$8:$F$10)-((VLF$87*$B101+SUM($F$8:$F$10))/$F$11*$F$40)-($F$27*VLF$87/$D$7)-SUM($F$14:$F$26,$F$28:$F$33,$F$35:$F$36,$F$41))</f>
        <v>-533.82179022363027</v>
      </c>
      <c r="VLG88" s="294">
        <f>(VLG$87*$B101+SUM($F$8:$F$10)-((VLG$87*$B101+SUM($F$8:$F$10))/$F$11*$F$40)-($F$27*VLG$87/$D$7)-SUM($F$14:$F$26,$F$28:$F$33,$F$35:$F$36,$F$41))</f>
        <v>-533.82179022363027</v>
      </c>
      <c r="VLH88" s="294">
        <f>(VLH$87*$B101+SUM($F$8:$F$10)-((VLH$87*$B101+SUM($F$8:$F$10))/$F$11*$F$40)-($F$27*VLH$87/$D$7)-SUM($F$14:$F$26,$F$28:$F$33,$F$35:$F$36,$F$41))</f>
        <v>-533.82179022363027</v>
      </c>
      <c r="VLI88" s="294">
        <f>(VLI$87*$B101+SUM($F$8:$F$10)-((VLI$87*$B101+SUM($F$8:$F$10))/$F$11*$F$40)-($F$27*VLI$87/$D$7)-SUM($F$14:$F$26,$F$28:$F$33,$F$35:$F$36,$F$41))</f>
        <v>-533.82179022363027</v>
      </c>
      <c r="VLJ88" s="294">
        <f>(VLJ$87*$B101+SUM($F$8:$F$10)-((VLJ$87*$B101+SUM($F$8:$F$10))/$F$11*$F$40)-($F$27*VLJ$87/$D$7)-SUM($F$14:$F$26,$F$28:$F$33,$F$35:$F$36,$F$41))</f>
        <v>-533.82179022363027</v>
      </c>
      <c r="VLK88" s="294">
        <f>(VLK$87*$B101+SUM($F$8:$F$10)-((VLK$87*$B101+SUM($F$8:$F$10))/$F$11*$F$40)-($F$27*VLK$87/$D$7)-SUM($F$14:$F$26,$F$28:$F$33,$F$35:$F$36,$F$41))</f>
        <v>-533.82179022363027</v>
      </c>
      <c r="VLL88" s="294">
        <f>(VLL$87*$B101+SUM($F$8:$F$10)-((VLL$87*$B101+SUM($F$8:$F$10))/$F$11*$F$40)-($F$27*VLL$87/$D$7)-SUM($F$14:$F$26,$F$28:$F$33,$F$35:$F$36,$F$41))</f>
        <v>-533.82179022363027</v>
      </c>
      <c r="VLM88" s="294">
        <f>(VLM$87*$B101+SUM($F$8:$F$10)-((VLM$87*$B101+SUM($F$8:$F$10))/$F$11*$F$40)-($F$27*VLM$87/$D$7)-SUM($F$14:$F$26,$F$28:$F$33,$F$35:$F$36,$F$41))</f>
        <v>-533.82179022363027</v>
      </c>
      <c r="VLN88" s="294">
        <f>(VLN$87*$B101+SUM($F$8:$F$10)-((VLN$87*$B101+SUM($F$8:$F$10))/$F$11*$F$40)-($F$27*VLN$87/$D$7)-SUM($F$14:$F$26,$F$28:$F$33,$F$35:$F$36,$F$41))</f>
        <v>-533.82179022363027</v>
      </c>
      <c r="VLO88" s="294">
        <f>(VLO$87*$B101+SUM($F$8:$F$10)-((VLO$87*$B101+SUM($F$8:$F$10))/$F$11*$F$40)-($F$27*VLO$87/$D$7)-SUM($F$14:$F$26,$F$28:$F$33,$F$35:$F$36,$F$41))</f>
        <v>-533.82179022363027</v>
      </c>
      <c r="VLP88" s="294">
        <f>(VLP$87*$B101+SUM($F$8:$F$10)-((VLP$87*$B101+SUM($F$8:$F$10))/$F$11*$F$40)-($F$27*VLP$87/$D$7)-SUM($F$14:$F$26,$F$28:$F$33,$F$35:$F$36,$F$41))</f>
        <v>-533.82179022363027</v>
      </c>
      <c r="VLQ88" s="294">
        <f>(VLQ$87*$B101+SUM($F$8:$F$10)-((VLQ$87*$B101+SUM($F$8:$F$10))/$F$11*$F$40)-($F$27*VLQ$87/$D$7)-SUM($F$14:$F$26,$F$28:$F$33,$F$35:$F$36,$F$41))</f>
        <v>-533.82179022363027</v>
      </c>
      <c r="VLR88" s="294">
        <f>(VLR$87*$B101+SUM($F$8:$F$10)-((VLR$87*$B101+SUM($F$8:$F$10))/$F$11*$F$40)-($F$27*VLR$87/$D$7)-SUM($F$14:$F$26,$F$28:$F$33,$F$35:$F$36,$F$41))</f>
        <v>-533.82179022363027</v>
      </c>
      <c r="VLS88" s="294">
        <f>(VLS$87*$B101+SUM($F$8:$F$10)-((VLS$87*$B101+SUM($F$8:$F$10))/$F$11*$F$40)-($F$27*VLS$87/$D$7)-SUM($F$14:$F$26,$F$28:$F$33,$F$35:$F$36,$F$41))</f>
        <v>-533.82179022363027</v>
      </c>
      <c r="VLT88" s="294">
        <f>(VLT$87*$B101+SUM($F$8:$F$10)-((VLT$87*$B101+SUM($F$8:$F$10))/$F$11*$F$40)-($F$27*VLT$87/$D$7)-SUM($F$14:$F$26,$F$28:$F$33,$F$35:$F$36,$F$41))</f>
        <v>-533.82179022363027</v>
      </c>
      <c r="VLU88" s="294">
        <f>(VLU$87*$B101+SUM($F$8:$F$10)-((VLU$87*$B101+SUM($F$8:$F$10))/$F$11*$F$40)-($F$27*VLU$87/$D$7)-SUM($F$14:$F$26,$F$28:$F$33,$F$35:$F$36,$F$41))</f>
        <v>-533.82179022363027</v>
      </c>
      <c r="VLV88" s="294">
        <f>(VLV$87*$B101+SUM($F$8:$F$10)-((VLV$87*$B101+SUM($F$8:$F$10))/$F$11*$F$40)-($F$27*VLV$87/$D$7)-SUM($F$14:$F$26,$F$28:$F$33,$F$35:$F$36,$F$41))</f>
        <v>-533.82179022363027</v>
      </c>
      <c r="VLW88" s="294">
        <f>(VLW$87*$B101+SUM($F$8:$F$10)-((VLW$87*$B101+SUM($F$8:$F$10))/$F$11*$F$40)-($F$27*VLW$87/$D$7)-SUM($F$14:$F$26,$F$28:$F$33,$F$35:$F$36,$F$41))</f>
        <v>-533.82179022363027</v>
      </c>
      <c r="VLX88" s="294">
        <f>(VLX$87*$B101+SUM($F$8:$F$10)-((VLX$87*$B101+SUM($F$8:$F$10))/$F$11*$F$40)-($F$27*VLX$87/$D$7)-SUM($F$14:$F$26,$F$28:$F$33,$F$35:$F$36,$F$41))</f>
        <v>-533.82179022363027</v>
      </c>
      <c r="VLY88" s="294">
        <f>(VLY$87*$B101+SUM($F$8:$F$10)-((VLY$87*$B101+SUM($F$8:$F$10))/$F$11*$F$40)-($F$27*VLY$87/$D$7)-SUM($F$14:$F$26,$F$28:$F$33,$F$35:$F$36,$F$41))</f>
        <v>-533.82179022363027</v>
      </c>
      <c r="VLZ88" s="294">
        <f>(VLZ$87*$B101+SUM($F$8:$F$10)-((VLZ$87*$B101+SUM($F$8:$F$10))/$F$11*$F$40)-($F$27*VLZ$87/$D$7)-SUM($F$14:$F$26,$F$28:$F$33,$F$35:$F$36,$F$41))</f>
        <v>-533.82179022363027</v>
      </c>
      <c r="VMA88" s="294">
        <f>(VMA$87*$B101+SUM($F$8:$F$10)-((VMA$87*$B101+SUM($F$8:$F$10))/$F$11*$F$40)-($F$27*VMA$87/$D$7)-SUM($F$14:$F$26,$F$28:$F$33,$F$35:$F$36,$F$41))</f>
        <v>-533.82179022363027</v>
      </c>
      <c r="VMB88" s="294">
        <f>(VMB$87*$B101+SUM($F$8:$F$10)-((VMB$87*$B101+SUM($F$8:$F$10))/$F$11*$F$40)-($F$27*VMB$87/$D$7)-SUM($F$14:$F$26,$F$28:$F$33,$F$35:$F$36,$F$41))</f>
        <v>-533.82179022363027</v>
      </c>
      <c r="VMC88" s="294">
        <f>(VMC$87*$B101+SUM($F$8:$F$10)-((VMC$87*$B101+SUM($F$8:$F$10))/$F$11*$F$40)-($F$27*VMC$87/$D$7)-SUM($F$14:$F$26,$F$28:$F$33,$F$35:$F$36,$F$41))</f>
        <v>-533.82179022363027</v>
      </c>
      <c r="VMD88" s="294">
        <f>(VMD$87*$B101+SUM($F$8:$F$10)-((VMD$87*$B101+SUM($F$8:$F$10))/$F$11*$F$40)-($F$27*VMD$87/$D$7)-SUM($F$14:$F$26,$F$28:$F$33,$F$35:$F$36,$F$41))</f>
        <v>-533.82179022363027</v>
      </c>
      <c r="VME88" s="294">
        <f>(VME$87*$B101+SUM($F$8:$F$10)-((VME$87*$B101+SUM($F$8:$F$10))/$F$11*$F$40)-($F$27*VME$87/$D$7)-SUM($F$14:$F$26,$F$28:$F$33,$F$35:$F$36,$F$41))</f>
        <v>-533.82179022363027</v>
      </c>
      <c r="VMF88" s="294">
        <f>(VMF$87*$B101+SUM($F$8:$F$10)-((VMF$87*$B101+SUM($F$8:$F$10))/$F$11*$F$40)-($F$27*VMF$87/$D$7)-SUM($F$14:$F$26,$F$28:$F$33,$F$35:$F$36,$F$41))</f>
        <v>-533.82179022363027</v>
      </c>
      <c r="VMG88" s="294">
        <f>(VMG$87*$B101+SUM($F$8:$F$10)-((VMG$87*$B101+SUM($F$8:$F$10))/$F$11*$F$40)-($F$27*VMG$87/$D$7)-SUM($F$14:$F$26,$F$28:$F$33,$F$35:$F$36,$F$41))</f>
        <v>-533.82179022363027</v>
      </c>
      <c r="VMH88" s="294">
        <f>(VMH$87*$B101+SUM($F$8:$F$10)-((VMH$87*$B101+SUM($F$8:$F$10))/$F$11*$F$40)-($F$27*VMH$87/$D$7)-SUM($F$14:$F$26,$F$28:$F$33,$F$35:$F$36,$F$41))</f>
        <v>-533.82179022363027</v>
      </c>
      <c r="VMI88" s="294">
        <f>(VMI$87*$B101+SUM($F$8:$F$10)-((VMI$87*$B101+SUM($F$8:$F$10))/$F$11*$F$40)-($F$27*VMI$87/$D$7)-SUM($F$14:$F$26,$F$28:$F$33,$F$35:$F$36,$F$41))</f>
        <v>-533.82179022363027</v>
      </c>
      <c r="VMJ88" s="294">
        <f>(VMJ$87*$B101+SUM($F$8:$F$10)-((VMJ$87*$B101+SUM($F$8:$F$10))/$F$11*$F$40)-($F$27*VMJ$87/$D$7)-SUM($F$14:$F$26,$F$28:$F$33,$F$35:$F$36,$F$41))</f>
        <v>-533.82179022363027</v>
      </c>
      <c r="VMK88" s="294">
        <f>(VMK$87*$B101+SUM($F$8:$F$10)-((VMK$87*$B101+SUM($F$8:$F$10))/$F$11*$F$40)-($F$27*VMK$87/$D$7)-SUM($F$14:$F$26,$F$28:$F$33,$F$35:$F$36,$F$41))</f>
        <v>-533.82179022363027</v>
      </c>
      <c r="VML88" s="294">
        <f>(VML$87*$B101+SUM($F$8:$F$10)-((VML$87*$B101+SUM($F$8:$F$10))/$F$11*$F$40)-($F$27*VML$87/$D$7)-SUM($F$14:$F$26,$F$28:$F$33,$F$35:$F$36,$F$41))</f>
        <v>-533.82179022363027</v>
      </c>
      <c r="VMM88" s="294">
        <f>(VMM$87*$B101+SUM($F$8:$F$10)-((VMM$87*$B101+SUM($F$8:$F$10))/$F$11*$F$40)-($F$27*VMM$87/$D$7)-SUM($F$14:$F$26,$F$28:$F$33,$F$35:$F$36,$F$41))</f>
        <v>-533.82179022363027</v>
      </c>
      <c r="VMN88" s="294">
        <f>(VMN$87*$B101+SUM($F$8:$F$10)-((VMN$87*$B101+SUM($F$8:$F$10))/$F$11*$F$40)-($F$27*VMN$87/$D$7)-SUM($F$14:$F$26,$F$28:$F$33,$F$35:$F$36,$F$41))</f>
        <v>-533.82179022363027</v>
      </c>
      <c r="VMO88" s="294">
        <f>(VMO$87*$B101+SUM($F$8:$F$10)-((VMO$87*$B101+SUM($F$8:$F$10))/$F$11*$F$40)-($F$27*VMO$87/$D$7)-SUM($F$14:$F$26,$F$28:$F$33,$F$35:$F$36,$F$41))</f>
        <v>-533.82179022363027</v>
      </c>
      <c r="VMP88" s="294">
        <f>(VMP$87*$B101+SUM($F$8:$F$10)-((VMP$87*$B101+SUM($F$8:$F$10))/$F$11*$F$40)-($F$27*VMP$87/$D$7)-SUM($F$14:$F$26,$F$28:$F$33,$F$35:$F$36,$F$41))</f>
        <v>-533.82179022363027</v>
      </c>
      <c r="VMQ88" s="294">
        <f>(VMQ$87*$B101+SUM($F$8:$F$10)-((VMQ$87*$B101+SUM($F$8:$F$10))/$F$11*$F$40)-($F$27*VMQ$87/$D$7)-SUM($F$14:$F$26,$F$28:$F$33,$F$35:$F$36,$F$41))</f>
        <v>-533.82179022363027</v>
      </c>
      <c r="VMR88" s="294">
        <f>(VMR$87*$B101+SUM($F$8:$F$10)-((VMR$87*$B101+SUM($F$8:$F$10))/$F$11*$F$40)-($F$27*VMR$87/$D$7)-SUM($F$14:$F$26,$F$28:$F$33,$F$35:$F$36,$F$41))</f>
        <v>-533.82179022363027</v>
      </c>
      <c r="VMS88" s="294">
        <f>(VMS$87*$B101+SUM($F$8:$F$10)-((VMS$87*$B101+SUM($F$8:$F$10))/$F$11*$F$40)-($F$27*VMS$87/$D$7)-SUM($F$14:$F$26,$F$28:$F$33,$F$35:$F$36,$F$41))</f>
        <v>-533.82179022363027</v>
      </c>
      <c r="VMT88" s="294">
        <f>(VMT$87*$B101+SUM($F$8:$F$10)-((VMT$87*$B101+SUM($F$8:$F$10))/$F$11*$F$40)-($F$27*VMT$87/$D$7)-SUM($F$14:$F$26,$F$28:$F$33,$F$35:$F$36,$F$41))</f>
        <v>-533.82179022363027</v>
      </c>
      <c r="VMU88" s="294">
        <f>(VMU$87*$B101+SUM($F$8:$F$10)-((VMU$87*$B101+SUM($F$8:$F$10))/$F$11*$F$40)-($F$27*VMU$87/$D$7)-SUM($F$14:$F$26,$F$28:$F$33,$F$35:$F$36,$F$41))</f>
        <v>-533.82179022363027</v>
      </c>
      <c r="VMV88" s="294">
        <f>(VMV$87*$B101+SUM($F$8:$F$10)-((VMV$87*$B101+SUM($F$8:$F$10))/$F$11*$F$40)-($F$27*VMV$87/$D$7)-SUM($F$14:$F$26,$F$28:$F$33,$F$35:$F$36,$F$41))</f>
        <v>-533.82179022363027</v>
      </c>
      <c r="VMW88" s="294">
        <f>(VMW$87*$B101+SUM($F$8:$F$10)-((VMW$87*$B101+SUM($F$8:$F$10))/$F$11*$F$40)-($F$27*VMW$87/$D$7)-SUM($F$14:$F$26,$F$28:$F$33,$F$35:$F$36,$F$41))</f>
        <v>-533.82179022363027</v>
      </c>
      <c r="VMX88" s="294">
        <f>(VMX$87*$B101+SUM($F$8:$F$10)-((VMX$87*$B101+SUM($F$8:$F$10))/$F$11*$F$40)-($F$27*VMX$87/$D$7)-SUM($F$14:$F$26,$F$28:$F$33,$F$35:$F$36,$F$41))</f>
        <v>-533.82179022363027</v>
      </c>
      <c r="VMY88" s="294">
        <f>(VMY$87*$B101+SUM($F$8:$F$10)-((VMY$87*$B101+SUM($F$8:$F$10))/$F$11*$F$40)-($F$27*VMY$87/$D$7)-SUM($F$14:$F$26,$F$28:$F$33,$F$35:$F$36,$F$41))</f>
        <v>-533.82179022363027</v>
      </c>
      <c r="VMZ88" s="294">
        <f>(VMZ$87*$B101+SUM($F$8:$F$10)-((VMZ$87*$B101+SUM($F$8:$F$10))/$F$11*$F$40)-($F$27*VMZ$87/$D$7)-SUM($F$14:$F$26,$F$28:$F$33,$F$35:$F$36,$F$41))</f>
        <v>-533.82179022363027</v>
      </c>
      <c r="VNA88" s="294">
        <f>(VNA$87*$B101+SUM($F$8:$F$10)-((VNA$87*$B101+SUM($F$8:$F$10))/$F$11*$F$40)-($F$27*VNA$87/$D$7)-SUM($F$14:$F$26,$F$28:$F$33,$F$35:$F$36,$F$41))</f>
        <v>-533.82179022363027</v>
      </c>
      <c r="VNB88" s="294">
        <f>(VNB$87*$B101+SUM($F$8:$F$10)-((VNB$87*$B101+SUM($F$8:$F$10))/$F$11*$F$40)-($F$27*VNB$87/$D$7)-SUM($F$14:$F$26,$F$28:$F$33,$F$35:$F$36,$F$41))</f>
        <v>-533.82179022363027</v>
      </c>
      <c r="VNC88" s="294">
        <f>(VNC$87*$B101+SUM($F$8:$F$10)-((VNC$87*$B101+SUM($F$8:$F$10))/$F$11*$F$40)-($F$27*VNC$87/$D$7)-SUM($F$14:$F$26,$F$28:$F$33,$F$35:$F$36,$F$41))</f>
        <v>-533.82179022363027</v>
      </c>
      <c r="VND88" s="294">
        <f>(VND$87*$B101+SUM($F$8:$F$10)-((VND$87*$B101+SUM($F$8:$F$10))/$F$11*$F$40)-($F$27*VND$87/$D$7)-SUM($F$14:$F$26,$F$28:$F$33,$F$35:$F$36,$F$41))</f>
        <v>-533.82179022363027</v>
      </c>
      <c r="VNE88" s="294">
        <f>(VNE$87*$B101+SUM($F$8:$F$10)-((VNE$87*$B101+SUM($F$8:$F$10))/$F$11*$F$40)-($F$27*VNE$87/$D$7)-SUM($F$14:$F$26,$F$28:$F$33,$F$35:$F$36,$F$41))</f>
        <v>-533.82179022363027</v>
      </c>
      <c r="VNF88" s="294">
        <f>(VNF$87*$B101+SUM($F$8:$F$10)-((VNF$87*$B101+SUM($F$8:$F$10))/$F$11*$F$40)-($F$27*VNF$87/$D$7)-SUM($F$14:$F$26,$F$28:$F$33,$F$35:$F$36,$F$41))</f>
        <v>-533.82179022363027</v>
      </c>
      <c r="VNG88" s="294">
        <f>(VNG$87*$B101+SUM($F$8:$F$10)-((VNG$87*$B101+SUM($F$8:$F$10))/$F$11*$F$40)-($F$27*VNG$87/$D$7)-SUM($F$14:$F$26,$F$28:$F$33,$F$35:$F$36,$F$41))</f>
        <v>-533.82179022363027</v>
      </c>
      <c r="VNH88" s="294">
        <f>(VNH$87*$B101+SUM($F$8:$F$10)-((VNH$87*$B101+SUM($F$8:$F$10))/$F$11*$F$40)-($F$27*VNH$87/$D$7)-SUM($F$14:$F$26,$F$28:$F$33,$F$35:$F$36,$F$41))</f>
        <v>-533.82179022363027</v>
      </c>
      <c r="VNI88" s="294">
        <f>(VNI$87*$B101+SUM($F$8:$F$10)-((VNI$87*$B101+SUM($F$8:$F$10))/$F$11*$F$40)-($F$27*VNI$87/$D$7)-SUM($F$14:$F$26,$F$28:$F$33,$F$35:$F$36,$F$41))</f>
        <v>-533.82179022363027</v>
      </c>
      <c r="VNJ88" s="294">
        <f>(VNJ$87*$B101+SUM($F$8:$F$10)-((VNJ$87*$B101+SUM($F$8:$F$10))/$F$11*$F$40)-($F$27*VNJ$87/$D$7)-SUM($F$14:$F$26,$F$28:$F$33,$F$35:$F$36,$F$41))</f>
        <v>-533.82179022363027</v>
      </c>
      <c r="VNK88" s="294">
        <f>(VNK$87*$B101+SUM($F$8:$F$10)-((VNK$87*$B101+SUM($F$8:$F$10))/$F$11*$F$40)-($F$27*VNK$87/$D$7)-SUM($F$14:$F$26,$F$28:$F$33,$F$35:$F$36,$F$41))</f>
        <v>-533.82179022363027</v>
      </c>
      <c r="VNL88" s="294">
        <f>(VNL$87*$B101+SUM($F$8:$F$10)-((VNL$87*$B101+SUM($F$8:$F$10))/$F$11*$F$40)-($F$27*VNL$87/$D$7)-SUM($F$14:$F$26,$F$28:$F$33,$F$35:$F$36,$F$41))</f>
        <v>-533.82179022363027</v>
      </c>
      <c r="VNM88" s="294">
        <f>(VNM$87*$B101+SUM($F$8:$F$10)-((VNM$87*$B101+SUM($F$8:$F$10))/$F$11*$F$40)-($F$27*VNM$87/$D$7)-SUM($F$14:$F$26,$F$28:$F$33,$F$35:$F$36,$F$41))</f>
        <v>-533.82179022363027</v>
      </c>
      <c r="VNN88" s="294">
        <f>(VNN$87*$B101+SUM($F$8:$F$10)-((VNN$87*$B101+SUM($F$8:$F$10))/$F$11*$F$40)-($F$27*VNN$87/$D$7)-SUM($F$14:$F$26,$F$28:$F$33,$F$35:$F$36,$F$41))</f>
        <v>-533.82179022363027</v>
      </c>
      <c r="VNO88" s="294">
        <f>(VNO$87*$B101+SUM($F$8:$F$10)-((VNO$87*$B101+SUM($F$8:$F$10))/$F$11*$F$40)-($F$27*VNO$87/$D$7)-SUM($F$14:$F$26,$F$28:$F$33,$F$35:$F$36,$F$41))</f>
        <v>-533.82179022363027</v>
      </c>
      <c r="VNP88" s="294">
        <f>(VNP$87*$B101+SUM($F$8:$F$10)-((VNP$87*$B101+SUM($F$8:$F$10))/$F$11*$F$40)-($F$27*VNP$87/$D$7)-SUM($F$14:$F$26,$F$28:$F$33,$F$35:$F$36,$F$41))</f>
        <v>-533.82179022363027</v>
      </c>
      <c r="VNQ88" s="294">
        <f>(VNQ$87*$B101+SUM($F$8:$F$10)-((VNQ$87*$B101+SUM($F$8:$F$10))/$F$11*$F$40)-($F$27*VNQ$87/$D$7)-SUM($F$14:$F$26,$F$28:$F$33,$F$35:$F$36,$F$41))</f>
        <v>-533.82179022363027</v>
      </c>
      <c r="VNR88" s="294">
        <f>(VNR$87*$B101+SUM($F$8:$F$10)-((VNR$87*$B101+SUM($F$8:$F$10))/$F$11*$F$40)-($F$27*VNR$87/$D$7)-SUM($F$14:$F$26,$F$28:$F$33,$F$35:$F$36,$F$41))</f>
        <v>-533.82179022363027</v>
      </c>
      <c r="VNS88" s="294">
        <f>(VNS$87*$B101+SUM($F$8:$F$10)-((VNS$87*$B101+SUM($F$8:$F$10))/$F$11*$F$40)-($F$27*VNS$87/$D$7)-SUM($F$14:$F$26,$F$28:$F$33,$F$35:$F$36,$F$41))</f>
        <v>-533.82179022363027</v>
      </c>
      <c r="VNT88" s="294">
        <f>(VNT$87*$B101+SUM($F$8:$F$10)-((VNT$87*$B101+SUM($F$8:$F$10))/$F$11*$F$40)-($F$27*VNT$87/$D$7)-SUM($F$14:$F$26,$F$28:$F$33,$F$35:$F$36,$F$41))</f>
        <v>-533.82179022363027</v>
      </c>
      <c r="VNU88" s="294">
        <f>(VNU$87*$B101+SUM($F$8:$F$10)-((VNU$87*$B101+SUM($F$8:$F$10))/$F$11*$F$40)-($F$27*VNU$87/$D$7)-SUM($F$14:$F$26,$F$28:$F$33,$F$35:$F$36,$F$41))</f>
        <v>-533.82179022363027</v>
      </c>
      <c r="VNV88" s="294">
        <f>(VNV$87*$B101+SUM($F$8:$F$10)-((VNV$87*$B101+SUM($F$8:$F$10))/$F$11*$F$40)-($F$27*VNV$87/$D$7)-SUM($F$14:$F$26,$F$28:$F$33,$F$35:$F$36,$F$41))</f>
        <v>-533.82179022363027</v>
      </c>
      <c r="VNW88" s="294">
        <f>(VNW$87*$B101+SUM($F$8:$F$10)-((VNW$87*$B101+SUM($F$8:$F$10))/$F$11*$F$40)-($F$27*VNW$87/$D$7)-SUM($F$14:$F$26,$F$28:$F$33,$F$35:$F$36,$F$41))</f>
        <v>-533.82179022363027</v>
      </c>
      <c r="VNX88" s="294">
        <f>(VNX$87*$B101+SUM($F$8:$F$10)-((VNX$87*$B101+SUM($F$8:$F$10))/$F$11*$F$40)-($F$27*VNX$87/$D$7)-SUM($F$14:$F$26,$F$28:$F$33,$F$35:$F$36,$F$41))</f>
        <v>-533.82179022363027</v>
      </c>
      <c r="VNY88" s="294">
        <f>(VNY$87*$B101+SUM($F$8:$F$10)-((VNY$87*$B101+SUM($F$8:$F$10))/$F$11*$F$40)-($F$27*VNY$87/$D$7)-SUM($F$14:$F$26,$F$28:$F$33,$F$35:$F$36,$F$41))</f>
        <v>-533.82179022363027</v>
      </c>
      <c r="VNZ88" s="294">
        <f>(VNZ$87*$B101+SUM($F$8:$F$10)-((VNZ$87*$B101+SUM($F$8:$F$10))/$F$11*$F$40)-($F$27*VNZ$87/$D$7)-SUM($F$14:$F$26,$F$28:$F$33,$F$35:$F$36,$F$41))</f>
        <v>-533.82179022363027</v>
      </c>
      <c r="VOA88" s="294">
        <f>(VOA$87*$B101+SUM($F$8:$F$10)-((VOA$87*$B101+SUM($F$8:$F$10))/$F$11*$F$40)-($F$27*VOA$87/$D$7)-SUM($F$14:$F$26,$F$28:$F$33,$F$35:$F$36,$F$41))</f>
        <v>-533.82179022363027</v>
      </c>
      <c r="VOB88" s="294">
        <f>(VOB$87*$B101+SUM($F$8:$F$10)-((VOB$87*$B101+SUM($F$8:$F$10))/$F$11*$F$40)-($F$27*VOB$87/$D$7)-SUM($F$14:$F$26,$F$28:$F$33,$F$35:$F$36,$F$41))</f>
        <v>-533.82179022363027</v>
      </c>
      <c r="VOC88" s="294">
        <f>(VOC$87*$B101+SUM($F$8:$F$10)-((VOC$87*$B101+SUM($F$8:$F$10))/$F$11*$F$40)-($F$27*VOC$87/$D$7)-SUM($F$14:$F$26,$F$28:$F$33,$F$35:$F$36,$F$41))</f>
        <v>-533.82179022363027</v>
      </c>
      <c r="VOD88" s="294">
        <f>(VOD$87*$B101+SUM($F$8:$F$10)-((VOD$87*$B101+SUM($F$8:$F$10))/$F$11*$F$40)-($F$27*VOD$87/$D$7)-SUM($F$14:$F$26,$F$28:$F$33,$F$35:$F$36,$F$41))</f>
        <v>-533.82179022363027</v>
      </c>
      <c r="VOE88" s="294">
        <f>(VOE$87*$B101+SUM($F$8:$F$10)-((VOE$87*$B101+SUM($F$8:$F$10))/$F$11*$F$40)-($F$27*VOE$87/$D$7)-SUM($F$14:$F$26,$F$28:$F$33,$F$35:$F$36,$F$41))</f>
        <v>-533.82179022363027</v>
      </c>
      <c r="VOF88" s="294">
        <f>(VOF$87*$B101+SUM($F$8:$F$10)-((VOF$87*$B101+SUM($F$8:$F$10))/$F$11*$F$40)-($F$27*VOF$87/$D$7)-SUM($F$14:$F$26,$F$28:$F$33,$F$35:$F$36,$F$41))</f>
        <v>-533.82179022363027</v>
      </c>
      <c r="VOG88" s="294">
        <f>(VOG$87*$B101+SUM($F$8:$F$10)-((VOG$87*$B101+SUM($F$8:$F$10))/$F$11*$F$40)-($F$27*VOG$87/$D$7)-SUM($F$14:$F$26,$F$28:$F$33,$F$35:$F$36,$F$41))</f>
        <v>-533.82179022363027</v>
      </c>
      <c r="VOH88" s="294">
        <f>(VOH$87*$B101+SUM($F$8:$F$10)-((VOH$87*$B101+SUM($F$8:$F$10))/$F$11*$F$40)-($F$27*VOH$87/$D$7)-SUM($F$14:$F$26,$F$28:$F$33,$F$35:$F$36,$F$41))</f>
        <v>-533.82179022363027</v>
      </c>
      <c r="VOI88" s="294">
        <f>(VOI$87*$B101+SUM($F$8:$F$10)-((VOI$87*$B101+SUM($F$8:$F$10))/$F$11*$F$40)-($F$27*VOI$87/$D$7)-SUM($F$14:$F$26,$F$28:$F$33,$F$35:$F$36,$F$41))</f>
        <v>-533.82179022363027</v>
      </c>
      <c r="VOJ88" s="294">
        <f>(VOJ$87*$B101+SUM($F$8:$F$10)-((VOJ$87*$B101+SUM($F$8:$F$10))/$F$11*$F$40)-($F$27*VOJ$87/$D$7)-SUM($F$14:$F$26,$F$28:$F$33,$F$35:$F$36,$F$41))</f>
        <v>-533.82179022363027</v>
      </c>
      <c r="VOK88" s="294">
        <f>(VOK$87*$B101+SUM($F$8:$F$10)-((VOK$87*$B101+SUM($F$8:$F$10))/$F$11*$F$40)-($F$27*VOK$87/$D$7)-SUM($F$14:$F$26,$F$28:$F$33,$F$35:$F$36,$F$41))</f>
        <v>-533.82179022363027</v>
      </c>
      <c r="VOL88" s="294">
        <f>(VOL$87*$B101+SUM($F$8:$F$10)-((VOL$87*$B101+SUM($F$8:$F$10))/$F$11*$F$40)-($F$27*VOL$87/$D$7)-SUM($F$14:$F$26,$F$28:$F$33,$F$35:$F$36,$F$41))</f>
        <v>-533.82179022363027</v>
      </c>
      <c r="VOM88" s="294">
        <f>(VOM$87*$B101+SUM($F$8:$F$10)-((VOM$87*$B101+SUM($F$8:$F$10))/$F$11*$F$40)-($F$27*VOM$87/$D$7)-SUM($F$14:$F$26,$F$28:$F$33,$F$35:$F$36,$F$41))</f>
        <v>-533.82179022363027</v>
      </c>
      <c r="VON88" s="294">
        <f>(VON$87*$B101+SUM($F$8:$F$10)-((VON$87*$B101+SUM($F$8:$F$10))/$F$11*$F$40)-($F$27*VON$87/$D$7)-SUM($F$14:$F$26,$F$28:$F$33,$F$35:$F$36,$F$41))</f>
        <v>-533.82179022363027</v>
      </c>
      <c r="VOO88" s="294">
        <f>(VOO$87*$B101+SUM($F$8:$F$10)-((VOO$87*$B101+SUM($F$8:$F$10))/$F$11*$F$40)-($F$27*VOO$87/$D$7)-SUM($F$14:$F$26,$F$28:$F$33,$F$35:$F$36,$F$41))</f>
        <v>-533.82179022363027</v>
      </c>
      <c r="VOP88" s="294">
        <f>(VOP$87*$B101+SUM($F$8:$F$10)-((VOP$87*$B101+SUM($F$8:$F$10))/$F$11*$F$40)-($F$27*VOP$87/$D$7)-SUM($F$14:$F$26,$F$28:$F$33,$F$35:$F$36,$F$41))</f>
        <v>-533.82179022363027</v>
      </c>
      <c r="VOQ88" s="294">
        <f>(VOQ$87*$B101+SUM($F$8:$F$10)-((VOQ$87*$B101+SUM($F$8:$F$10))/$F$11*$F$40)-($F$27*VOQ$87/$D$7)-SUM($F$14:$F$26,$F$28:$F$33,$F$35:$F$36,$F$41))</f>
        <v>-533.82179022363027</v>
      </c>
      <c r="VOR88" s="294">
        <f>(VOR$87*$B101+SUM($F$8:$F$10)-((VOR$87*$B101+SUM($F$8:$F$10))/$F$11*$F$40)-($F$27*VOR$87/$D$7)-SUM($F$14:$F$26,$F$28:$F$33,$F$35:$F$36,$F$41))</f>
        <v>-533.82179022363027</v>
      </c>
      <c r="VOS88" s="294">
        <f>(VOS$87*$B101+SUM($F$8:$F$10)-((VOS$87*$B101+SUM($F$8:$F$10))/$F$11*$F$40)-($F$27*VOS$87/$D$7)-SUM($F$14:$F$26,$F$28:$F$33,$F$35:$F$36,$F$41))</f>
        <v>-533.82179022363027</v>
      </c>
      <c r="VOT88" s="294">
        <f>(VOT$87*$B101+SUM($F$8:$F$10)-((VOT$87*$B101+SUM($F$8:$F$10))/$F$11*$F$40)-($F$27*VOT$87/$D$7)-SUM($F$14:$F$26,$F$28:$F$33,$F$35:$F$36,$F$41))</f>
        <v>-533.82179022363027</v>
      </c>
      <c r="VOU88" s="294">
        <f>(VOU$87*$B101+SUM($F$8:$F$10)-((VOU$87*$B101+SUM($F$8:$F$10))/$F$11*$F$40)-($F$27*VOU$87/$D$7)-SUM($F$14:$F$26,$F$28:$F$33,$F$35:$F$36,$F$41))</f>
        <v>-533.82179022363027</v>
      </c>
      <c r="VOV88" s="294">
        <f>(VOV$87*$B101+SUM($F$8:$F$10)-((VOV$87*$B101+SUM($F$8:$F$10))/$F$11*$F$40)-($F$27*VOV$87/$D$7)-SUM($F$14:$F$26,$F$28:$F$33,$F$35:$F$36,$F$41))</f>
        <v>-533.82179022363027</v>
      </c>
      <c r="VOW88" s="294">
        <f>(VOW$87*$B101+SUM($F$8:$F$10)-((VOW$87*$B101+SUM($F$8:$F$10))/$F$11*$F$40)-($F$27*VOW$87/$D$7)-SUM($F$14:$F$26,$F$28:$F$33,$F$35:$F$36,$F$41))</f>
        <v>-533.82179022363027</v>
      </c>
      <c r="VOX88" s="294">
        <f>(VOX$87*$B101+SUM($F$8:$F$10)-((VOX$87*$B101+SUM($F$8:$F$10))/$F$11*$F$40)-($F$27*VOX$87/$D$7)-SUM($F$14:$F$26,$F$28:$F$33,$F$35:$F$36,$F$41))</f>
        <v>-533.82179022363027</v>
      </c>
      <c r="VOY88" s="294">
        <f>(VOY$87*$B101+SUM($F$8:$F$10)-((VOY$87*$B101+SUM($F$8:$F$10))/$F$11*$F$40)-($F$27*VOY$87/$D$7)-SUM($F$14:$F$26,$F$28:$F$33,$F$35:$F$36,$F$41))</f>
        <v>-533.82179022363027</v>
      </c>
      <c r="VOZ88" s="294">
        <f>(VOZ$87*$B101+SUM($F$8:$F$10)-((VOZ$87*$B101+SUM($F$8:$F$10))/$F$11*$F$40)-($F$27*VOZ$87/$D$7)-SUM($F$14:$F$26,$F$28:$F$33,$F$35:$F$36,$F$41))</f>
        <v>-533.82179022363027</v>
      </c>
      <c r="VPA88" s="294">
        <f>(VPA$87*$B101+SUM($F$8:$F$10)-((VPA$87*$B101+SUM($F$8:$F$10))/$F$11*$F$40)-($F$27*VPA$87/$D$7)-SUM($F$14:$F$26,$F$28:$F$33,$F$35:$F$36,$F$41))</f>
        <v>-533.82179022363027</v>
      </c>
      <c r="VPB88" s="294">
        <f>(VPB$87*$B101+SUM($F$8:$F$10)-((VPB$87*$B101+SUM($F$8:$F$10))/$F$11*$F$40)-($F$27*VPB$87/$D$7)-SUM($F$14:$F$26,$F$28:$F$33,$F$35:$F$36,$F$41))</f>
        <v>-533.82179022363027</v>
      </c>
      <c r="VPC88" s="294">
        <f>(VPC$87*$B101+SUM($F$8:$F$10)-((VPC$87*$B101+SUM($F$8:$F$10))/$F$11*$F$40)-($F$27*VPC$87/$D$7)-SUM($F$14:$F$26,$F$28:$F$33,$F$35:$F$36,$F$41))</f>
        <v>-533.82179022363027</v>
      </c>
      <c r="VPD88" s="294">
        <f>(VPD$87*$B101+SUM($F$8:$F$10)-((VPD$87*$B101+SUM($F$8:$F$10))/$F$11*$F$40)-($F$27*VPD$87/$D$7)-SUM($F$14:$F$26,$F$28:$F$33,$F$35:$F$36,$F$41))</f>
        <v>-533.82179022363027</v>
      </c>
      <c r="VPE88" s="294">
        <f>(VPE$87*$B101+SUM($F$8:$F$10)-((VPE$87*$B101+SUM($F$8:$F$10))/$F$11*$F$40)-($F$27*VPE$87/$D$7)-SUM($F$14:$F$26,$F$28:$F$33,$F$35:$F$36,$F$41))</f>
        <v>-533.82179022363027</v>
      </c>
      <c r="VPF88" s="294">
        <f>(VPF$87*$B101+SUM($F$8:$F$10)-((VPF$87*$B101+SUM($F$8:$F$10))/$F$11*$F$40)-($F$27*VPF$87/$D$7)-SUM($F$14:$F$26,$F$28:$F$33,$F$35:$F$36,$F$41))</f>
        <v>-533.82179022363027</v>
      </c>
      <c r="VPG88" s="294">
        <f>(VPG$87*$B101+SUM($F$8:$F$10)-((VPG$87*$B101+SUM($F$8:$F$10))/$F$11*$F$40)-($F$27*VPG$87/$D$7)-SUM($F$14:$F$26,$F$28:$F$33,$F$35:$F$36,$F$41))</f>
        <v>-533.82179022363027</v>
      </c>
      <c r="VPH88" s="294">
        <f>(VPH$87*$B101+SUM($F$8:$F$10)-((VPH$87*$B101+SUM($F$8:$F$10))/$F$11*$F$40)-($F$27*VPH$87/$D$7)-SUM($F$14:$F$26,$F$28:$F$33,$F$35:$F$36,$F$41))</f>
        <v>-533.82179022363027</v>
      </c>
      <c r="VPI88" s="294">
        <f>(VPI$87*$B101+SUM($F$8:$F$10)-((VPI$87*$B101+SUM($F$8:$F$10))/$F$11*$F$40)-($F$27*VPI$87/$D$7)-SUM($F$14:$F$26,$F$28:$F$33,$F$35:$F$36,$F$41))</f>
        <v>-533.82179022363027</v>
      </c>
      <c r="VPJ88" s="294">
        <f>(VPJ$87*$B101+SUM($F$8:$F$10)-((VPJ$87*$B101+SUM($F$8:$F$10))/$F$11*$F$40)-($F$27*VPJ$87/$D$7)-SUM($F$14:$F$26,$F$28:$F$33,$F$35:$F$36,$F$41))</f>
        <v>-533.82179022363027</v>
      </c>
      <c r="VPK88" s="294">
        <f>(VPK$87*$B101+SUM($F$8:$F$10)-((VPK$87*$B101+SUM($F$8:$F$10))/$F$11*$F$40)-($F$27*VPK$87/$D$7)-SUM($F$14:$F$26,$F$28:$F$33,$F$35:$F$36,$F$41))</f>
        <v>-533.82179022363027</v>
      </c>
      <c r="VPL88" s="294">
        <f>(VPL$87*$B101+SUM($F$8:$F$10)-((VPL$87*$B101+SUM($F$8:$F$10))/$F$11*$F$40)-($F$27*VPL$87/$D$7)-SUM($F$14:$F$26,$F$28:$F$33,$F$35:$F$36,$F$41))</f>
        <v>-533.82179022363027</v>
      </c>
      <c r="VPM88" s="294">
        <f>(VPM$87*$B101+SUM($F$8:$F$10)-((VPM$87*$B101+SUM($F$8:$F$10))/$F$11*$F$40)-($F$27*VPM$87/$D$7)-SUM($F$14:$F$26,$F$28:$F$33,$F$35:$F$36,$F$41))</f>
        <v>-533.82179022363027</v>
      </c>
      <c r="VPN88" s="294">
        <f>(VPN$87*$B101+SUM($F$8:$F$10)-((VPN$87*$B101+SUM($F$8:$F$10))/$F$11*$F$40)-($F$27*VPN$87/$D$7)-SUM($F$14:$F$26,$F$28:$F$33,$F$35:$F$36,$F$41))</f>
        <v>-533.82179022363027</v>
      </c>
      <c r="VPO88" s="294">
        <f>(VPO$87*$B101+SUM($F$8:$F$10)-((VPO$87*$B101+SUM($F$8:$F$10))/$F$11*$F$40)-($F$27*VPO$87/$D$7)-SUM($F$14:$F$26,$F$28:$F$33,$F$35:$F$36,$F$41))</f>
        <v>-533.82179022363027</v>
      </c>
      <c r="VPP88" s="294">
        <f>(VPP$87*$B101+SUM($F$8:$F$10)-((VPP$87*$B101+SUM($F$8:$F$10))/$F$11*$F$40)-($F$27*VPP$87/$D$7)-SUM($F$14:$F$26,$F$28:$F$33,$F$35:$F$36,$F$41))</f>
        <v>-533.82179022363027</v>
      </c>
      <c r="VPQ88" s="294">
        <f>(VPQ$87*$B101+SUM($F$8:$F$10)-((VPQ$87*$B101+SUM($F$8:$F$10))/$F$11*$F$40)-($F$27*VPQ$87/$D$7)-SUM($F$14:$F$26,$F$28:$F$33,$F$35:$F$36,$F$41))</f>
        <v>-533.82179022363027</v>
      </c>
      <c r="VPR88" s="294">
        <f>(VPR$87*$B101+SUM($F$8:$F$10)-((VPR$87*$B101+SUM($F$8:$F$10))/$F$11*$F$40)-($F$27*VPR$87/$D$7)-SUM($F$14:$F$26,$F$28:$F$33,$F$35:$F$36,$F$41))</f>
        <v>-533.82179022363027</v>
      </c>
      <c r="VPS88" s="294">
        <f>(VPS$87*$B101+SUM($F$8:$F$10)-((VPS$87*$B101+SUM($F$8:$F$10))/$F$11*$F$40)-($F$27*VPS$87/$D$7)-SUM($F$14:$F$26,$F$28:$F$33,$F$35:$F$36,$F$41))</f>
        <v>-533.82179022363027</v>
      </c>
      <c r="VPT88" s="294">
        <f>(VPT$87*$B101+SUM($F$8:$F$10)-((VPT$87*$B101+SUM($F$8:$F$10))/$F$11*$F$40)-($F$27*VPT$87/$D$7)-SUM($F$14:$F$26,$F$28:$F$33,$F$35:$F$36,$F$41))</f>
        <v>-533.82179022363027</v>
      </c>
      <c r="VPU88" s="294">
        <f>(VPU$87*$B101+SUM($F$8:$F$10)-((VPU$87*$B101+SUM($F$8:$F$10))/$F$11*$F$40)-($F$27*VPU$87/$D$7)-SUM($F$14:$F$26,$F$28:$F$33,$F$35:$F$36,$F$41))</f>
        <v>-533.82179022363027</v>
      </c>
      <c r="VPV88" s="294">
        <f>(VPV$87*$B101+SUM($F$8:$F$10)-((VPV$87*$B101+SUM($F$8:$F$10))/$F$11*$F$40)-($F$27*VPV$87/$D$7)-SUM($F$14:$F$26,$F$28:$F$33,$F$35:$F$36,$F$41))</f>
        <v>-533.82179022363027</v>
      </c>
      <c r="VPW88" s="294">
        <f>(VPW$87*$B101+SUM($F$8:$F$10)-((VPW$87*$B101+SUM($F$8:$F$10))/$F$11*$F$40)-($F$27*VPW$87/$D$7)-SUM($F$14:$F$26,$F$28:$F$33,$F$35:$F$36,$F$41))</f>
        <v>-533.82179022363027</v>
      </c>
      <c r="VPX88" s="294">
        <f>(VPX$87*$B101+SUM($F$8:$F$10)-((VPX$87*$B101+SUM($F$8:$F$10))/$F$11*$F$40)-($F$27*VPX$87/$D$7)-SUM($F$14:$F$26,$F$28:$F$33,$F$35:$F$36,$F$41))</f>
        <v>-533.82179022363027</v>
      </c>
      <c r="VPY88" s="294">
        <f>(VPY$87*$B101+SUM($F$8:$F$10)-((VPY$87*$B101+SUM($F$8:$F$10))/$F$11*$F$40)-($F$27*VPY$87/$D$7)-SUM($F$14:$F$26,$F$28:$F$33,$F$35:$F$36,$F$41))</f>
        <v>-533.82179022363027</v>
      </c>
      <c r="VPZ88" s="294">
        <f>(VPZ$87*$B101+SUM($F$8:$F$10)-((VPZ$87*$B101+SUM($F$8:$F$10))/$F$11*$F$40)-($F$27*VPZ$87/$D$7)-SUM($F$14:$F$26,$F$28:$F$33,$F$35:$F$36,$F$41))</f>
        <v>-533.82179022363027</v>
      </c>
      <c r="VQA88" s="294">
        <f>(VQA$87*$B101+SUM($F$8:$F$10)-((VQA$87*$B101+SUM($F$8:$F$10))/$F$11*$F$40)-($F$27*VQA$87/$D$7)-SUM($F$14:$F$26,$F$28:$F$33,$F$35:$F$36,$F$41))</f>
        <v>-533.82179022363027</v>
      </c>
      <c r="VQB88" s="294">
        <f>(VQB$87*$B101+SUM($F$8:$F$10)-((VQB$87*$B101+SUM($F$8:$F$10))/$F$11*$F$40)-($F$27*VQB$87/$D$7)-SUM($F$14:$F$26,$F$28:$F$33,$F$35:$F$36,$F$41))</f>
        <v>-533.82179022363027</v>
      </c>
      <c r="VQC88" s="294">
        <f>(VQC$87*$B101+SUM($F$8:$F$10)-((VQC$87*$B101+SUM($F$8:$F$10))/$F$11*$F$40)-($F$27*VQC$87/$D$7)-SUM($F$14:$F$26,$F$28:$F$33,$F$35:$F$36,$F$41))</f>
        <v>-533.82179022363027</v>
      </c>
      <c r="VQD88" s="294">
        <f>(VQD$87*$B101+SUM($F$8:$F$10)-((VQD$87*$B101+SUM($F$8:$F$10))/$F$11*$F$40)-($F$27*VQD$87/$D$7)-SUM($F$14:$F$26,$F$28:$F$33,$F$35:$F$36,$F$41))</f>
        <v>-533.82179022363027</v>
      </c>
      <c r="VQE88" s="294">
        <f>(VQE$87*$B101+SUM($F$8:$F$10)-((VQE$87*$B101+SUM($F$8:$F$10))/$F$11*$F$40)-($F$27*VQE$87/$D$7)-SUM($F$14:$F$26,$F$28:$F$33,$F$35:$F$36,$F$41))</f>
        <v>-533.82179022363027</v>
      </c>
      <c r="VQF88" s="294">
        <f>(VQF$87*$B101+SUM($F$8:$F$10)-((VQF$87*$B101+SUM($F$8:$F$10))/$F$11*$F$40)-($F$27*VQF$87/$D$7)-SUM($F$14:$F$26,$F$28:$F$33,$F$35:$F$36,$F$41))</f>
        <v>-533.82179022363027</v>
      </c>
      <c r="VQG88" s="294">
        <f>(VQG$87*$B101+SUM($F$8:$F$10)-((VQG$87*$B101+SUM($F$8:$F$10))/$F$11*$F$40)-($F$27*VQG$87/$D$7)-SUM($F$14:$F$26,$F$28:$F$33,$F$35:$F$36,$F$41))</f>
        <v>-533.82179022363027</v>
      </c>
      <c r="VQH88" s="294">
        <f>(VQH$87*$B101+SUM($F$8:$F$10)-((VQH$87*$B101+SUM($F$8:$F$10))/$F$11*$F$40)-($F$27*VQH$87/$D$7)-SUM($F$14:$F$26,$F$28:$F$33,$F$35:$F$36,$F$41))</f>
        <v>-533.82179022363027</v>
      </c>
      <c r="VQI88" s="294">
        <f>(VQI$87*$B101+SUM($F$8:$F$10)-((VQI$87*$B101+SUM($F$8:$F$10))/$F$11*$F$40)-($F$27*VQI$87/$D$7)-SUM($F$14:$F$26,$F$28:$F$33,$F$35:$F$36,$F$41))</f>
        <v>-533.82179022363027</v>
      </c>
      <c r="VQJ88" s="294">
        <f>(VQJ$87*$B101+SUM($F$8:$F$10)-((VQJ$87*$B101+SUM($F$8:$F$10))/$F$11*$F$40)-($F$27*VQJ$87/$D$7)-SUM($F$14:$F$26,$F$28:$F$33,$F$35:$F$36,$F$41))</f>
        <v>-533.82179022363027</v>
      </c>
      <c r="VQK88" s="294">
        <f>(VQK$87*$B101+SUM($F$8:$F$10)-((VQK$87*$B101+SUM($F$8:$F$10))/$F$11*$F$40)-($F$27*VQK$87/$D$7)-SUM($F$14:$F$26,$F$28:$F$33,$F$35:$F$36,$F$41))</f>
        <v>-533.82179022363027</v>
      </c>
      <c r="VQL88" s="294">
        <f>(VQL$87*$B101+SUM($F$8:$F$10)-((VQL$87*$B101+SUM($F$8:$F$10))/$F$11*$F$40)-($F$27*VQL$87/$D$7)-SUM($F$14:$F$26,$F$28:$F$33,$F$35:$F$36,$F$41))</f>
        <v>-533.82179022363027</v>
      </c>
      <c r="VQM88" s="294">
        <f>(VQM$87*$B101+SUM($F$8:$F$10)-((VQM$87*$B101+SUM($F$8:$F$10))/$F$11*$F$40)-($F$27*VQM$87/$D$7)-SUM($F$14:$F$26,$F$28:$F$33,$F$35:$F$36,$F$41))</f>
        <v>-533.82179022363027</v>
      </c>
      <c r="VQN88" s="294">
        <f>(VQN$87*$B101+SUM($F$8:$F$10)-((VQN$87*$B101+SUM($F$8:$F$10))/$F$11*$F$40)-($F$27*VQN$87/$D$7)-SUM($F$14:$F$26,$F$28:$F$33,$F$35:$F$36,$F$41))</f>
        <v>-533.82179022363027</v>
      </c>
      <c r="VQO88" s="294">
        <f>(VQO$87*$B101+SUM($F$8:$F$10)-((VQO$87*$B101+SUM($F$8:$F$10))/$F$11*$F$40)-($F$27*VQO$87/$D$7)-SUM($F$14:$F$26,$F$28:$F$33,$F$35:$F$36,$F$41))</f>
        <v>-533.82179022363027</v>
      </c>
      <c r="VQP88" s="294">
        <f>(VQP$87*$B101+SUM($F$8:$F$10)-((VQP$87*$B101+SUM($F$8:$F$10))/$F$11*$F$40)-($F$27*VQP$87/$D$7)-SUM($F$14:$F$26,$F$28:$F$33,$F$35:$F$36,$F$41))</f>
        <v>-533.82179022363027</v>
      </c>
      <c r="VQQ88" s="294">
        <f>(VQQ$87*$B101+SUM($F$8:$F$10)-((VQQ$87*$B101+SUM($F$8:$F$10))/$F$11*$F$40)-($F$27*VQQ$87/$D$7)-SUM($F$14:$F$26,$F$28:$F$33,$F$35:$F$36,$F$41))</f>
        <v>-533.82179022363027</v>
      </c>
      <c r="VQR88" s="294">
        <f>(VQR$87*$B101+SUM($F$8:$F$10)-((VQR$87*$B101+SUM($F$8:$F$10))/$F$11*$F$40)-($F$27*VQR$87/$D$7)-SUM($F$14:$F$26,$F$28:$F$33,$F$35:$F$36,$F$41))</f>
        <v>-533.82179022363027</v>
      </c>
      <c r="VQS88" s="294">
        <f>(VQS$87*$B101+SUM($F$8:$F$10)-((VQS$87*$B101+SUM($F$8:$F$10))/$F$11*$F$40)-($F$27*VQS$87/$D$7)-SUM($F$14:$F$26,$F$28:$F$33,$F$35:$F$36,$F$41))</f>
        <v>-533.82179022363027</v>
      </c>
      <c r="VQT88" s="294">
        <f>(VQT$87*$B101+SUM($F$8:$F$10)-((VQT$87*$B101+SUM($F$8:$F$10))/$F$11*$F$40)-($F$27*VQT$87/$D$7)-SUM($F$14:$F$26,$F$28:$F$33,$F$35:$F$36,$F$41))</f>
        <v>-533.82179022363027</v>
      </c>
      <c r="VQU88" s="294">
        <f>(VQU$87*$B101+SUM($F$8:$F$10)-((VQU$87*$B101+SUM($F$8:$F$10))/$F$11*$F$40)-($F$27*VQU$87/$D$7)-SUM($F$14:$F$26,$F$28:$F$33,$F$35:$F$36,$F$41))</f>
        <v>-533.82179022363027</v>
      </c>
      <c r="VQV88" s="294">
        <f>(VQV$87*$B101+SUM($F$8:$F$10)-((VQV$87*$B101+SUM($F$8:$F$10))/$F$11*$F$40)-($F$27*VQV$87/$D$7)-SUM($F$14:$F$26,$F$28:$F$33,$F$35:$F$36,$F$41))</f>
        <v>-533.82179022363027</v>
      </c>
      <c r="VQW88" s="294">
        <f>(VQW$87*$B101+SUM($F$8:$F$10)-((VQW$87*$B101+SUM($F$8:$F$10))/$F$11*$F$40)-($F$27*VQW$87/$D$7)-SUM($F$14:$F$26,$F$28:$F$33,$F$35:$F$36,$F$41))</f>
        <v>-533.82179022363027</v>
      </c>
      <c r="VQX88" s="294">
        <f>(VQX$87*$B101+SUM($F$8:$F$10)-((VQX$87*$B101+SUM($F$8:$F$10))/$F$11*$F$40)-($F$27*VQX$87/$D$7)-SUM($F$14:$F$26,$F$28:$F$33,$F$35:$F$36,$F$41))</f>
        <v>-533.82179022363027</v>
      </c>
      <c r="VQY88" s="294">
        <f>(VQY$87*$B101+SUM($F$8:$F$10)-((VQY$87*$B101+SUM($F$8:$F$10))/$F$11*$F$40)-($F$27*VQY$87/$D$7)-SUM($F$14:$F$26,$F$28:$F$33,$F$35:$F$36,$F$41))</f>
        <v>-533.82179022363027</v>
      </c>
      <c r="VQZ88" s="294">
        <f>(VQZ$87*$B101+SUM($F$8:$F$10)-((VQZ$87*$B101+SUM($F$8:$F$10))/$F$11*$F$40)-($F$27*VQZ$87/$D$7)-SUM($F$14:$F$26,$F$28:$F$33,$F$35:$F$36,$F$41))</f>
        <v>-533.82179022363027</v>
      </c>
      <c r="VRA88" s="294">
        <f>(VRA$87*$B101+SUM($F$8:$F$10)-((VRA$87*$B101+SUM($F$8:$F$10))/$F$11*$F$40)-($F$27*VRA$87/$D$7)-SUM($F$14:$F$26,$F$28:$F$33,$F$35:$F$36,$F$41))</f>
        <v>-533.82179022363027</v>
      </c>
      <c r="VRB88" s="294">
        <f>(VRB$87*$B101+SUM($F$8:$F$10)-((VRB$87*$B101+SUM($F$8:$F$10))/$F$11*$F$40)-($F$27*VRB$87/$D$7)-SUM($F$14:$F$26,$F$28:$F$33,$F$35:$F$36,$F$41))</f>
        <v>-533.82179022363027</v>
      </c>
      <c r="VRC88" s="294">
        <f>(VRC$87*$B101+SUM($F$8:$F$10)-((VRC$87*$B101+SUM($F$8:$F$10))/$F$11*$F$40)-($F$27*VRC$87/$D$7)-SUM($F$14:$F$26,$F$28:$F$33,$F$35:$F$36,$F$41))</f>
        <v>-533.82179022363027</v>
      </c>
      <c r="VRD88" s="294">
        <f>(VRD$87*$B101+SUM($F$8:$F$10)-((VRD$87*$B101+SUM($F$8:$F$10))/$F$11*$F$40)-($F$27*VRD$87/$D$7)-SUM($F$14:$F$26,$F$28:$F$33,$F$35:$F$36,$F$41))</f>
        <v>-533.82179022363027</v>
      </c>
      <c r="VRE88" s="294">
        <f>(VRE$87*$B101+SUM($F$8:$F$10)-((VRE$87*$B101+SUM($F$8:$F$10))/$F$11*$F$40)-($F$27*VRE$87/$D$7)-SUM($F$14:$F$26,$F$28:$F$33,$F$35:$F$36,$F$41))</f>
        <v>-533.82179022363027</v>
      </c>
      <c r="VRF88" s="294">
        <f>(VRF$87*$B101+SUM($F$8:$F$10)-((VRF$87*$B101+SUM($F$8:$F$10))/$F$11*$F$40)-($F$27*VRF$87/$D$7)-SUM($F$14:$F$26,$F$28:$F$33,$F$35:$F$36,$F$41))</f>
        <v>-533.82179022363027</v>
      </c>
      <c r="VRG88" s="294">
        <f>(VRG$87*$B101+SUM($F$8:$F$10)-((VRG$87*$B101+SUM($F$8:$F$10))/$F$11*$F$40)-($F$27*VRG$87/$D$7)-SUM($F$14:$F$26,$F$28:$F$33,$F$35:$F$36,$F$41))</f>
        <v>-533.82179022363027</v>
      </c>
      <c r="VRH88" s="294">
        <f>(VRH$87*$B101+SUM($F$8:$F$10)-((VRH$87*$B101+SUM($F$8:$F$10))/$F$11*$F$40)-($F$27*VRH$87/$D$7)-SUM($F$14:$F$26,$F$28:$F$33,$F$35:$F$36,$F$41))</f>
        <v>-533.82179022363027</v>
      </c>
      <c r="VRI88" s="294">
        <f>(VRI$87*$B101+SUM($F$8:$F$10)-((VRI$87*$B101+SUM($F$8:$F$10))/$F$11*$F$40)-($F$27*VRI$87/$D$7)-SUM($F$14:$F$26,$F$28:$F$33,$F$35:$F$36,$F$41))</f>
        <v>-533.82179022363027</v>
      </c>
      <c r="VRJ88" s="294">
        <f>(VRJ$87*$B101+SUM($F$8:$F$10)-((VRJ$87*$B101+SUM($F$8:$F$10))/$F$11*$F$40)-($F$27*VRJ$87/$D$7)-SUM($F$14:$F$26,$F$28:$F$33,$F$35:$F$36,$F$41))</f>
        <v>-533.82179022363027</v>
      </c>
      <c r="VRK88" s="294">
        <f>(VRK$87*$B101+SUM($F$8:$F$10)-((VRK$87*$B101+SUM($F$8:$F$10))/$F$11*$F$40)-($F$27*VRK$87/$D$7)-SUM($F$14:$F$26,$F$28:$F$33,$F$35:$F$36,$F$41))</f>
        <v>-533.82179022363027</v>
      </c>
      <c r="VRL88" s="294">
        <f>(VRL$87*$B101+SUM($F$8:$F$10)-((VRL$87*$B101+SUM($F$8:$F$10))/$F$11*$F$40)-($F$27*VRL$87/$D$7)-SUM($F$14:$F$26,$F$28:$F$33,$F$35:$F$36,$F$41))</f>
        <v>-533.82179022363027</v>
      </c>
      <c r="VRM88" s="294">
        <f>(VRM$87*$B101+SUM($F$8:$F$10)-((VRM$87*$B101+SUM($F$8:$F$10))/$F$11*$F$40)-($F$27*VRM$87/$D$7)-SUM($F$14:$F$26,$F$28:$F$33,$F$35:$F$36,$F$41))</f>
        <v>-533.82179022363027</v>
      </c>
      <c r="VRN88" s="294">
        <f>(VRN$87*$B101+SUM($F$8:$F$10)-((VRN$87*$B101+SUM($F$8:$F$10))/$F$11*$F$40)-($F$27*VRN$87/$D$7)-SUM($F$14:$F$26,$F$28:$F$33,$F$35:$F$36,$F$41))</f>
        <v>-533.82179022363027</v>
      </c>
      <c r="VRO88" s="294">
        <f>(VRO$87*$B101+SUM($F$8:$F$10)-((VRO$87*$B101+SUM($F$8:$F$10))/$F$11*$F$40)-($F$27*VRO$87/$D$7)-SUM($F$14:$F$26,$F$28:$F$33,$F$35:$F$36,$F$41))</f>
        <v>-533.82179022363027</v>
      </c>
      <c r="VRP88" s="294">
        <f>(VRP$87*$B101+SUM($F$8:$F$10)-((VRP$87*$B101+SUM($F$8:$F$10))/$F$11*$F$40)-($F$27*VRP$87/$D$7)-SUM($F$14:$F$26,$F$28:$F$33,$F$35:$F$36,$F$41))</f>
        <v>-533.82179022363027</v>
      </c>
      <c r="VRQ88" s="294">
        <f>(VRQ$87*$B101+SUM($F$8:$F$10)-((VRQ$87*$B101+SUM($F$8:$F$10))/$F$11*$F$40)-($F$27*VRQ$87/$D$7)-SUM($F$14:$F$26,$F$28:$F$33,$F$35:$F$36,$F$41))</f>
        <v>-533.82179022363027</v>
      </c>
      <c r="VRR88" s="294">
        <f>(VRR$87*$B101+SUM($F$8:$F$10)-((VRR$87*$B101+SUM($F$8:$F$10))/$F$11*$F$40)-($F$27*VRR$87/$D$7)-SUM($F$14:$F$26,$F$28:$F$33,$F$35:$F$36,$F$41))</f>
        <v>-533.82179022363027</v>
      </c>
      <c r="VRS88" s="294">
        <f>(VRS$87*$B101+SUM($F$8:$F$10)-((VRS$87*$B101+SUM($F$8:$F$10))/$F$11*$F$40)-($F$27*VRS$87/$D$7)-SUM($F$14:$F$26,$F$28:$F$33,$F$35:$F$36,$F$41))</f>
        <v>-533.82179022363027</v>
      </c>
      <c r="VRT88" s="294">
        <f>(VRT$87*$B101+SUM($F$8:$F$10)-((VRT$87*$B101+SUM($F$8:$F$10))/$F$11*$F$40)-($F$27*VRT$87/$D$7)-SUM($F$14:$F$26,$F$28:$F$33,$F$35:$F$36,$F$41))</f>
        <v>-533.82179022363027</v>
      </c>
      <c r="VRU88" s="294">
        <f>(VRU$87*$B101+SUM($F$8:$F$10)-((VRU$87*$B101+SUM($F$8:$F$10))/$F$11*$F$40)-($F$27*VRU$87/$D$7)-SUM($F$14:$F$26,$F$28:$F$33,$F$35:$F$36,$F$41))</f>
        <v>-533.82179022363027</v>
      </c>
      <c r="VRV88" s="294">
        <f>(VRV$87*$B101+SUM($F$8:$F$10)-((VRV$87*$B101+SUM($F$8:$F$10))/$F$11*$F$40)-($F$27*VRV$87/$D$7)-SUM($F$14:$F$26,$F$28:$F$33,$F$35:$F$36,$F$41))</f>
        <v>-533.82179022363027</v>
      </c>
      <c r="VRW88" s="294">
        <f>(VRW$87*$B101+SUM($F$8:$F$10)-((VRW$87*$B101+SUM($F$8:$F$10))/$F$11*$F$40)-($F$27*VRW$87/$D$7)-SUM($F$14:$F$26,$F$28:$F$33,$F$35:$F$36,$F$41))</f>
        <v>-533.82179022363027</v>
      </c>
      <c r="VRX88" s="294">
        <f>(VRX$87*$B101+SUM($F$8:$F$10)-((VRX$87*$B101+SUM($F$8:$F$10))/$F$11*$F$40)-($F$27*VRX$87/$D$7)-SUM($F$14:$F$26,$F$28:$F$33,$F$35:$F$36,$F$41))</f>
        <v>-533.82179022363027</v>
      </c>
      <c r="VRY88" s="294">
        <f>(VRY$87*$B101+SUM($F$8:$F$10)-((VRY$87*$B101+SUM($F$8:$F$10))/$F$11*$F$40)-($F$27*VRY$87/$D$7)-SUM($F$14:$F$26,$F$28:$F$33,$F$35:$F$36,$F$41))</f>
        <v>-533.82179022363027</v>
      </c>
      <c r="VRZ88" s="294">
        <f>(VRZ$87*$B101+SUM($F$8:$F$10)-((VRZ$87*$B101+SUM($F$8:$F$10))/$F$11*$F$40)-($F$27*VRZ$87/$D$7)-SUM($F$14:$F$26,$F$28:$F$33,$F$35:$F$36,$F$41))</f>
        <v>-533.82179022363027</v>
      </c>
      <c r="VSA88" s="294">
        <f>(VSA$87*$B101+SUM($F$8:$F$10)-((VSA$87*$B101+SUM($F$8:$F$10))/$F$11*$F$40)-($F$27*VSA$87/$D$7)-SUM($F$14:$F$26,$F$28:$F$33,$F$35:$F$36,$F$41))</f>
        <v>-533.82179022363027</v>
      </c>
      <c r="VSB88" s="294">
        <f>(VSB$87*$B101+SUM($F$8:$F$10)-((VSB$87*$B101+SUM($F$8:$F$10))/$F$11*$F$40)-($F$27*VSB$87/$D$7)-SUM($F$14:$F$26,$F$28:$F$33,$F$35:$F$36,$F$41))</f>
        <v>-533.82179022363027</v>
      </c>
      <c r="VSC88" s="294">
        <f>(VSC$87*$B101+SUM($F$8:$F$10)-((VSC$87*$B101+SUM($F$8:$F$10))/$F$11*$F$40)-($F$27*VSC$87/$D$7)-SUM($F$14:$F$26,$F$28:$F$33,$F$35:$F$36,$F$41))</f>
        <v>-533.82179022363027</v>
      </c>
      <c r="VSD88" s="294">
        <f>(VSD$87*$B101+SUM($F$8:$F$10)-((VSD$87*$B101+SUM($F$8:$F$10))/$F$11*$F$40)-($F$27*VSD$87/$D$7)-SUM($F$14:$F$26,$F$28:$F$33,$F$35:$F$36,$F$41))</f>
        <v>-533.82179022363027</v>
      </c>
      <c r="VSE88" s="294">
        <f>(VSE$87*$B101+SUM($F$8:$F$10)-((VSE$87*$B101+SUM($F$8:$F$10))/$F$11*$F$40)-($F$27*VSE$87/$D$7)-SUM($F$14:$F$26,$F$28:$F$33,$F$35:$F$36,$F$41))</f>
        <v>-533.82179022363027</v>
      </c>
      <c r="VSF88" s="294">
        <f>(VSF$87*$B101+SUM($F$8:$F$10)-((VSF$87*$B101+SUM($F$8:$F$10))/$F$11*$F$40)-($F$27*VSF$87/$D$7)-SUM($F$14:$F$26,$F$28:$F$33,$F$35:$F$36,$F$41))</f>
        <v>-533.82179022363027</v>
      </c>
      <c r="VSG88" s="294">
        <f>(VSG$87*$B101+SUM($F$8:$F$10)-((VSG$87*$B101+SUM($F$8:$F$10))/$F$11*$F$40)-($F$27*VSG$87/$D$7)-SUM($F$14:$F$26,$F$28:$F$33,$F$35:$F$36,$F$41))</f>
        <v>-533.82179022363027</v>
      </c>
      <c r="VSH88" s="294">
        <f>(VSH$87*$B101+SUM($F$8:$F$10)-((VSH$87*$B101+SUM($F$8:$F$10))/$F$11*$F$40)-($F$27*VSH$87/$D$7)-SUM($F$14:$F$26,$F$28:$F$33,$F$35:$F$36,$F$41))</f>
        <v>-533.82179022363027</v>
      </c>
      <c r="VSI88" s="294">
        <f>(VSI$87*$B101+SUM($F$8:$F$10)-((VSI$87*$B101+SUM($F$8:$F$10))/$F$11*$F$40)-($F$27*VSI$87/$D$7)-SUM($F$14:$F$26,$F$28:$F$33,$F$35:$F$36,$F$41))</f>
        <v>-533.82179022363027</v>
      </c>
      <c r="VSJ88" s="294">
        <f>(VSJ$87*$B101+SUM($F$8:$F$10)-((VSJ$87*$B101+SUM($F$8:$F$10))/$F$11*$F$40)-($F$27*VSJ$87/$D$7)-SUM($F$14:$F$26,$F$28:$F$33,$F$35:$F$36,$F$41))</f>
        <v>-533.82179022363027</v>
      </c>
      <c r="VSK88" s="294">
        <f>(VSK$87*$B101+SUM($F$8:$F$10)-((VSK$87*$B101+SUM($F$8:$F$10))/$F$11*$F$40)-($F$27*VSK$87/$D$7)-SUM($F$14:$F$26,$F$28:$F$33,$F$35:$F$36,$F$41))</f>
        <v>-533.82179022363027</v>
      </c>
      <c r="VSL88" s="294">
        <f>(VSL$87*$B101+SUM($F$8:$F$10)-((VSL$87*$B101+SUM($F$8:$F$10))/$F$11*$F$40)-($F$27*VSL$87/$D$7)-SUM($F$14:$F$26,$F$28:$F$33,$F$35:$F$36,$F$41))</f>
        <v>-533.82179022363027</v>
      </c>
      <c r="VSM88" s="294">
        <f>(VSM$87*$B101+SUM($F$8:$F$10)-((VSM$87*$B101+SUM($F$8:$F$10))/$F$11*$F$40)-($F$27*VSM$87/$D$7)-SUM($F$14:$F$26,$F$28:$F$33,$F$35:$F$36,$F$41))</f>
        <v>-533.82179022363027</v>
      </c>
      <c r="VSN88" s="294">
        <f>(VSN$87*$B101+SUM($F$8:$F$10)-((VSN$87*$B101+SUM($F$8:$F$10))/$F$11*$F$40)-($F$27*VSN$87/$D$7)-SUM($F$14:$F$26,$F$28:$F$33,$F$35:$F$36,$F$41))</f>
        <v>-533.82179022363027</v>
      </c>
      <c r="VSO88" s="294">
        <f>(VSO$87*$B101+SUM($F$8:$F$10)-((VSO$87*$B101+SUM($F$8:$F$10))/$F$11*$F$40)-($F$27*VSO$87/$D$7)-SUM($F$14:$F$26,$F$28:$F$33,$F$35:$F$36,$F$41))</f>
        <v>-533.82179022363027</v>
      </c>
      <c r="VSP88" s="294">
        <f>(VSP$87*$B101+SUM($F$8:$F$10)-((VSP$87*$B101+SUM($F$8:$F$10))/$F$11*$F$40)-($F$27*VSP$87/$D$7)-SUM($F$14:$F$26,$F$28:$F$33,$F$35:$F$36,$F$41))</f>
        <v>-533.82179022363027</v>
      </c>
      <c r="VSQ88" s="294">
        <f>(VSQ$87*$B101+SUM($F$8:$F$10)-((VSQ$87*$B101+SUM($F$8:$F$10))/$F$11*$F$40)-($F$27*VSQ$87/$D$7)-SUM($F$14:$F$26,$F$28:$F$33,$F$35:$F$36,$F$41))</f>
        <v>-533.82179022363027</v>
      </c>
      <c r="VSR88" s="294">
        <f>(VSR$87*$B101+SUM($F$8:$F$10)-((VSR$87*$B101+SUM($F$8:$F$10))/$F$11*$F$40)-($F$27*VSR$87/$D$7)-SUM($F$14:$F$26,$F$28:$F$33,$F$35:$F$36,$F$41))</f>
        <v>-533.82179022363027</v>
      </c>
      <c r="VSS88" s="294">
        <f>(VSS$87*$B101+SUM($F$8:$F$10)-((VSS$87*$B101+SUM($F$8:$F$10))/$F$11*$F$40)-($F$27*VSS$87/$D$7)-SUM($F$14:$F$26,$F$28:$F$33,$F$35:$F$36,$F$41))</f>
        <v>-533.82179022363027</v>
      </c>
      <c r="VST88" s="294">
        <f>(VST$87*$B101+SUM($F$8:$F$10)-((VST$87*$B101+SUM($F$8:$F$10))/$F$11*$F$40)-($F$27*VST$87/$D$7)-SUM($F$14:$F$26,$F$28:$F$33,$F$35:$F$36,$F$41))</f>
        <v>-533.82179022363027</v>
      </c>
      <c r="VSU88" s="294">
        <f>(VSU$87*$B101+SUM($F$8:$F$10)-((VSU$87*$B101+SUM($F$8:$F$10))/$F$11*$F$40)-($F$27*VSU$87/$D$7)-SUM($F$14:$F$26,$F$28:$F$33,$F$35:$F$36,$F$41))</f>
        <v>-533.82179022363027</v>
      </c>
      <c r="VSV88" s="294">
        <f>(VSV$87*$B101+SUM($F$8:$F$10)-((VSV$87*$B101+SUM($F$8:$F$10))/$F$11*$F$40)-($F$27*VSV$87/$D$7)-SUM($F$14:$F$26,$F$28:$F$33,$F$35:$F$36,$F$41))</f>
        <v>-533.82179022363027</v>
      </c>
      <c r="VSW88" s="294">
        <f>(VSW$87*$B101+SUM($F$8:$F$10)-((VSW$87*$B101+SUM($F$8:$F$10))/$F$11*$F$40)-($F$27*VSW$87/$D$7)-SUM($F$14:$F$26,$F$28:$F$33,$F$35:$F$36,$F$41))</f>
        <v>-533.82179022363027</v>
      </c>
      <c r="VSX88" s="294">
        <f>(VSX$87*$B101+SUM($F$8:$F$10)-((VSX$87*$B101+SUM($F$8:$F$10))/$F$11*$F$40)-($F$27*VSX$87/$D$7)-SUM($F$14:$F$26,$F$28:$F$33,$F$35:$F$36,$F$41))</f>
        <v>-533.82179022363027</v>
      </c>
      <c r="VSY88" s="294">
        <f>(VSY$87*$B101+SUM($F$8:$F$10)-((VSY$87*$B101+SUM($F$8:$F$10))/$F$11*$F$40)-($F$27*VSY$87/$D$7)-SUM($F$14:$F$26,$F$28:$F$33,$F$35:$F$36,$F$41))</f>
        <v>-533.82179022363027</v>
      </c>
      <c r="VSZ88" s="294">
        <f>(VSZ$87*$B101+SUM($F$8:$F$10)-((VSZ$87*$B101+SUM($F$8:$F$10))/$F$11*$F$40)-($F$27*VSZ$87/$D$7)-SUM($F$14:$F$26,$F$28:$F$33,$F$35:$F$36,$F$41))</f>
        <v>-533.82179022363027</v>
      </c>
      <c r="VTA88" s="294">
        <f>(VTA$87*$B101+SUM($F$8:$F$10)-((VTA$87*$B101+SUM($F$8:$F$10))/$F$11*$F$40)-($F$27*VTA$87/$D$7)-SUM($F$14:$F$26,$F$28:$F$33,$F$35:$F$36,$F$41))</f>
        <v>-533.82179022363027</v>
      </c>
      <c r="VTB88" s="294">
        <f>(VTB$87*$B101+SUM($F$8:$F$10)-((VTB$87*$B101+SUM($F$8:$F$10))/$F$11*$F$40)-($F$27*VTB$87/$D$7)-SUM($F$14:$F$26,$F$28:$F$33,$F$35:$F$36,$F$41))</f>
        <v>-533.82179022363027</v>
      </c>
      <c r="VTC88" s="294">
        <f>(VTC$87*$B101+SUM($F$8:$F$10)-((VTC$87*$B101+SUM($F$8:$F$10))/$F$11*$F$40)-($F$27*VTC$87/$D$7)-SUM($F$14:$F$26,$F$28:$F$33,$F$35:$F$36,$F$41))</f>
        <v>-533.82179022363027</v>
      </c>
      <c r="VTD88" s="294">
        <f>(VTD$87*$B101+SUM($F$8:$F$10)-((VTD$87*$B101+SUM($F$8:$F$10))/$F$11*$F$40)-($F$27*VTD$87/$D$7)-SUM($F$14:$F$26,$F$28:$F$33,$F$35:$F$36,$F$41))</f>
        <v>-533.82179022363027</v>
      </c>
      <c r="VTE88" s="294">
        <f>(VTE$87*$B101+SUM($F$8:$F$10)-((VTE$87*$B101+SUM($F$8:$F$10))/$F$11*$F$40)-($F$27*VTE$87/$D$7)-SUM($F$14:$F$26,$F$28:$F$33,$F$35:$F$36,$F$41))</f>
        <v>-533.82179022363027</v>
      </c>
      <c r="VTF88" s="294">
        <f>(VTF$87*$B101+SUM($F$8:$F$10)-((VTF$87*$B101+SUM($F$8:$F$10))/$F$11*$F$40)-($F$27*VTF$87/$D$7)-SUM($F$14:$F$26,$F$28:$F$33,$F$35:$F$36,$F$41))</f>
        <v>-533.82179022363027</v>
      </c>
      <c r="VTG88" s="294">
        <f>(VTG$87*$B101+SUM($F$8:$F$10)-((VTG$87*$B101+SUM($F$8:$F$10))/$F$11*$F$40)-($F$27*VTG$87/$D$7)-SUM($F$14:$F$26,$F$28:$F$33,$F$35:$F$36,$F$41))</f>
        <v>-533.82179022363027</v>
      </c>
      <c r="VTH88" s="294">
        <f>(VTH$87*$B101+SUM($F$8:$F$10)-((VTH$87*$B101+SUM($F$8:$F$10))/$F$11*$F$40)-($F$27*VTH$87/$D$7)-SUM($F$14:$F$26,$F$28:$F$33,$F$35:$F$36,$F$41))</f>
        <v>-533.82179022363027</v>
      </c>
      <c r="VTI88" s="294">
        <f>(VTI$87*$B101+SUM($F$8:$F$10)-((VTI$87*$B101+SUM($F$8:$F$10))/$F$11*$F$40)-($F$27*VTI$87/$D$7)-SUM($F$14:$F$26,$F$28:$F$33,$F$35:$F$36,$F$41))</f>
        <v>-533.82179022363027</v>
      </c>
      <c r="VTJ88" s="294">
        <f>(VTJ$87*$B101+SUM($F$8:$F$10)-((VTJ$87*$B101+SUM($F$8:$F$10))/$F$11*$F$40)-($F$27*VTJ$87/$D$7)-SUM($F$14:$F$26,$F$28:$F$33,$F$35:$F$36,$F$41))</f>
        <v>-533.82179022363027</v>
      </c>
      <c r="VTK88" s="294">
        <f>(VTK$87*$B101+SUM($F$8:$F$10)-((VTK$87*$B101+SUM($F$8:$F$10))/$F$11*$F$40)-($F$27*VTK$87/$D$7)-SUM($F$14:$F$26,$F$28:$F$33,$F$35:$F$36,$F$41))</f>
        <v>-533.82179022363027</v>
      </c>
      <c r="VTL88" s="294">
        <f>(VTL$87*$B101+SUM($F$8:$F$10)-((VTL$87*$B101+SUM($F$8:$F$10))/$F$11*$F$40)-($F$27*VTL$87/$D$7)-SUM($F$14:$F$26,$F$28:$F$33,$F$35:$F$36,$F$41))</f>
        <v>-533.82179022363027</v>
      </c>
      <c r="VTM88" s="294">
        <f>(VTM$87*$B101+SUM($F$8:$F$10)-((VTM$87*$B101+SUM($F$8:$F$10))/$F$11*$F$40)-($F$27*VTM$87/$D$7)-SUM($F$14:$F$26,$F$28:$F$33,$F$35:$F$36,$F$41))</f>
        <v>-533.82179022363027</v>
      </c>
      <c r="VTN88" s="294">
        <f>(VTN$87*$B101+SUM($F$8:$F$10)-((VTN$87*$B101+SUM($F$8:$F$10))/$F$11*$F$40)-($F$27*VTN$87/$D$7)-SUM($F$14:$F$26,$F$28:$F$33,$F$35:$F$36,$F$41))</f>
        <v>-533.82179022363027</v>
      </c>
      <c r="VTO88" s="294">
        <f>(VTO$87*$B101+SUM($F$8:$F$10)-((VTO$87*$B101+SUM($F$8:$F$10))/$F$11*$F$40)-($F$27*VTO$87/$D$7)-SUM($F$14:$F$26,$F$28:$F$33,$F$35:$F$36,$F$41))</f>
        <v>-533.82179022363027</v>
      </c>
      <c r="VTP88" s="294">
        <f>(VTP$87*$B101+SUM($F$8:$F$10)-((VTP$87*$B101+SUM($F$8:$F$10))/$F$11*$F$40)-($F$27*VTP$87/$D$7)-SUM($F$14:$F$26,$F$28:$F$33,$F$35:$F$36,$F$41))</f>
        <v>-533.82179022363027</v>
      </c>
      <c r="VTQ88" s="294">
        <f>(VTQ$87*$B101+SUM($F$8:$F$10)-((VTQ$87*$B101+SUM($F$8:$F$10))/$F$11*$F$40)-($F$27*VTQ$87/$D$7)-SUM($F$14:$F$26,$F$28:$F$33,$F$35:$F$36,$F$41))</f>
        <v>-533.82179022363027</v>
      </c>
      <c r="VTR88" s="294">
        <f>(VTR$87*$B101+SUM($F$8:$F$10)-((VTR$87*$B101+SUM($F$8:$F$10))/$F$11*$F$40)-($F$27*VTR$87/$D$7)-SUM($F$14:$F$26,$F$28:$F$33,$F$35:$F$36,$F$41))</f>
        <v>-533.82179022363027</v>
      </c>
      <c r="VTS88" s="294">
        <f>(VTS$87*$B101+SUM($F$8:$F$10)-((VTS$87*$B101+SUM($F$8:$F$10))/$F$11*$F$40)-($F$27*VTS$87/$D$7)-SUM($F$14:$F$26,$F$28:$F$33,$F$35:$F$36,$F$41))</f>
        <v>-533.82179022363027</v>
      </c>
      <c r="VTT88" s="294">
        <f>(VTT$87*$B101+SUM($F$8:$F$10)-((VTT$87*$B101+SUM($F$8:$F$10))/$F$11*$F$40)-($F$27*VTT$87/$D$7)-SUM($F$14:$F$26,$F$28:$F$33,$F$35:$F$36,$F$41))</f>
        <v>-533.82179022363027</v>
      </c>
      <c r="VTU88" s="294">
        <f>(VTU$87*$B101+SUM($F$8:$F$10)-((VTU$87*$B101+SUM($F$8:$F$10))/$F$11*$F$40)-($F$27*VTU$87/$D$7)-SUM($F$14:$F$26,$F$28:$F$33,$F$35:$F$36,$F$41))</f>
        <v>-533.82179022363027</v>
      </c>
      <c r="VTV88" s="294">
        <f>(VTV$87*$B101+SUM($F$8:$F$10)-((VTV$87*$B101+SUM($F$8:$F$10))/$F$11*$F$40)-($F$27*VTV$87/$D$7)-SUM($F$14:$F$26,$F$28:$F$33,$F$35:$F$36,$F$41))</f>
        <v>-533.82179022363027</v>
      </c>
      <c r="VTW88" s="294">
        <f>(VTW$87*$B101+SUM($F$8:$F$10)-((VTW$87*$B101+SUM($F$8:$F$10))/$F$11*$F$40)-($F$27*VTW$87/$D$7)-SUM($F$14:$F$26,$F$28:$F$33,$F$35:$F$36,$F$41))</f>
        <v>-533.82179022363027</v>
      </c>
      <c r="VTX88" s="294">
        <f>(VTX$87*$B101+SUM($F$8:$F$10)-((VTX$87*$B101+SUM($F$8:$F$10))/$F$11*$F$40)-($F$27*VTX$87/$D$7)-SUM($F$14:$F$26,$F$28:$F$33,$F$35:$F$36,$F$41))</f>
        <v>-533.82179022363027</v>
      </c>
      <c r="VTY88" s="294">
        <f>(VTY$87*$B101+SUM($F$8:$F$10)-((VTY$87*$B101+SUM($F$8:$F$10))/$F$11*$F$40)-($F$27*VTY$87/$D$7)-SUM($F$14:$F$26,$F$28:$F$33,$F$35:$F$36,$F$41))</f>
        <v>-533.82179022363027</v>
      </c>
      <c r="VTZ88" s="294">
        <f>(VTZ$87*$B101+SUM($F$8:$F$10)-((VTZ$87*$B101+SUM($F$8:$F$10))/$F$11*$F$40)-($F$27*VTZ$87/$D$7)-SUM($F$14:$F$26,$F$28:$F$33,$F$35:$F$36,$F$41))</f>
        <v>-533.82179022363027</v>
      </c>
      <c r="VUA88" s="294">
        <f>(VUA$87*$B101+SUM($F$8:$F$10)-((VUA$87*$B101+SUM($F$8:$F$10))/$F$11*$F$40)-($F$27*VUA$87/$D$7)-SUM($F$14:$F$26,$F$28:$F$33,$F$35:$F$36,$F$41))</f>
        <v>-533.82179022363027</v>
      </c>
      <c r="VUB88" s="294">
        <f>(VUB$87*$B101+SUM($F$8:$F$10)-((VUB$87*$B101+SUM($F$8:$F$10))/$F$11*$F$40)-($F$27*VUB$87/$D$7)-SUM($F$14:$F$26,$F$28:$F$33,$F$35:$F$36,$F$41))</f>
        <v>-533.82179022363027</v>
      </c>
      <c r="VUC88" s="294">
        <f>(VUC$87*$B101+SUM($F$8:$F$10)-((VUC$87*$B101+SUM($F$8:$F$10))/$F$11*$F$40)-($F$27*VUC$87/$D$7)-SUM($F$14:$F$26,$F$28:$F$33,$F$35:$F$36,$F$41))</f>
        <v>-533.82179022363027</v>
      </c>
      <c r="VUD88" s="294">
        <f>(VUD$87*$B101+SUM($F$8:$F$10)-((VUD$87*$B101+SUM($F$8:$F$10))/$F$11*$F$40)-($F$27*VUD$87/$D$7)-SUM($F$14:$F$26,$F$28:$F$33,$F$35:$F$36,$F$41))</f>
        <v>-533.82179022363027</v>
      </c>
      <c r="VUE88" s="294">
        <f>(VUE$87*$B101+SUM($F$8:$F$10)-((VUE$87*$B101+SUM($F$8:$F$10))/$F$11*$F$40)-($F$27*VUE$87/$D$7)-SUM($F$14:$F$26,$F$28:$F$33,$F$35:$F$36,$F$41))</f>
        <v>-533.82179022363027</v>
      </c>
      <c r="VUF88" s="294">
        <f>(VUF$87*$B101+SUM($F$8:$F$10)-((VUF$87*$B101+SUM($F$8:$F$10))/$F$11*$F$40)-($F$27*VUF$87/$D$7)-SUM($F$14:$F$26,$F$28:$F$33,$F$35:$F$36,$F$41))</f>
        <v>-533.82179022363027</v>
      </c>
      <c r="VUG88" s="294">
        <f>(VUG$87*$B101+SUM($F$8:$F$10)-((VUG$87*$B101+SUM($F$8:$F$10))/$F$11*$F$40)-($F$27*VUG$87/$D$7)-SUM($F$14:$F$26,$F$28:$F$33,$F$35:$F$36,$F$41))</f>
        <v>-533.82179022363027</v>
      </c>
      <c r="VUH88" s="294">
        <f>(VUH$87*$B101+SUM($F$8:$F$10)-((VUH$87*$B101+SUM($F$8:$F$10))/$F$11*$F$40)-($F$27*VUH$87/$D$7)-SUM($F$14:$F$26,$F$28:$F$33,$F$35:$F$36,$F$41))</f>
        <v>-533.82179022363027</v>
      </c>
      <c r="VUI88" s="294">
        <f>(VUI$87*$B101+SUM($F$8:$F$10)-((VUI$87*$B101+SUM($F$8:$F$10))/$F$11*$F$40)-($F$27*VUI$87/$D$7)-SUM($F$14:$F$26,$F$28:$F$33,$F$35:$F$36,$F$41))</f>
        <v>-533.82179022363027</v>
      </c>
      <c r="VUJ88" s="294">
        <f>(VUJ$87*$B101+SUM($F$8:$F$10)-((VUJ$87*$B101+SUM($F$8:$F$10))/$F$11*$F$40)-($F$27*VUJ$87/$D$7)-SUM($F$14:$F$26,$F$28:$F$33,$F$35:$F$36,$F$41))</f>
        <v>-533.82179022363027</v>
      </c>
      <c r="VUK88" s="294">
        <f>(VUK$87*$B101+SUM($F$8:$F$10)-((VUK$87*$B101+SUM($F$8:$F$10))/$F$11*$F$40)-($F$27*VUK$87/$D$7)-SUM($F$14:$F$26,$F$28:$F$33,$F$35:$F$36,$F$41))</f>
        <v>-533.82179022363027</v>
      </c>
      <c r="VUL88" s="294">
        <f>(VUL$87*$B101+SUM($F$8:$F$10)-((VUL$87*$B101+SUM($F$8:$F$10))/$F$11*$F$40)-($F$27*VUL$87/$D$7)-SUM($F$14:$F$26,$F$28:$F$33,$F$35:$F$36,$F$41))</f>
        <v>-533.82179022363027</v>
      </c>
      <c r="VUM88" s="294">
        <f>(VUM$87*$B101+SUM($F$8:$F$10)-((VUM$87*$B101+SUM($F$8:$F$10))/$F$11*$F$40)-($F$27*VUM$87/$D$7)-SUM($F$14:$F$26,$F$28:$F$33,$F$35:$F$36,$F$41))</f>
        <v>-533.82179022363027</v>
      </c>
      <c r="VUN88" s="294">
        <f>(VUN$87*$B101+SUM($F$8:$F$10)-((VUN$87*$B101+SUM($F$8:$F$10))/$F$11*$F$40)-($F$27*VUN$87/$D$7)-SUM($F$14:$F$26,$F$28:$F$33,$F$35:$F$36,$F$41))</f>
        <v>-533.82179022363027</v>
      </c>
      <c r="VUO88" s="294">
        <f>(VUO$87*$B101+SUM($F$8:$F$10)-((VUO$87*$B101+SUM($F$8:$F$10))/$F$11*$F$40)-($F$27*VUO$87/$D$7)-SUM($F$14:$F$26,$F$28:$F$33,$F$35:$F$36,$F$41))</f>
        <v>-533.82179022363027</v>
      </c>
      <c r="VUP88" s="294">
        <f>(VUP$87*$B101+SUM($F$8:$F$10)-((VUP$87*$B101+SUM($F$8:$F$10))/$F$11*$F$40)-($F$27*VUP$87/$D$7)-SUM($F$14:$F$26,$F$28:$F$33,$F$35:$F$36,$F$41))</f>
        <v>-533.82179022363027</v>
      </c>
      <c r="VUQ88" s="294">
        <f>(VUQ$87*$B101+SUM($F$8:$F$10)-((VUQ$87*$B101+SUM($F$8:$F$10))/$F$11*$F$40)-($F$27*VUQ$87/$D$7)-SUM($F$14:$F$26,$F$28:$F$33,$F$35:$F$36,$F$41))</f>
        <v>-533.82179022363027</v>
      </c>
      <c r="VUR88" s="294">
        <f>(VUR$87*$B101+SUM($F$8:$F$10)-((VUR$87*$B101+SUM($F$8:$F$10))/$F$11*$F$40)-($F$27*VUR$87/$D$7)-SUM($F$14:$F$26,$F$28:$F$33,$F$35:$F$36,$F$41))</f>
        <v>-533.82179022363027</v>
      </c>
      <c r="VUS88" s="294">
        <f>(VUS$87*$B101+SUM($F$8:$F$10)-((VUS$87*$B101+SUM($F$8:$F$10))/$F$11*$F$40)-($F$27*VUS$87/$D$7)-SUM($F$14:$F$26,$F$28:$F$33,$F$35:$F$36,$F$41))</f>
        <v>-533.82179022363027</v>
      </c>
      <c r="VUT88" s="294">
        <f>(VUT$87*$B101+SUM($F$8:$F$10)-((VUT$87*$B101+SUM($F$8:$F$10))/$F$11*$F$40)-($F$27*VUT$87/$D$7)-SUM($F$14:$F$26,$F$28:$F$33,$F$35:$F$36,$F$41))</f>
        <v>-533.82179022363027</v>
      </c>
      <c r="VUU88" s="294">
        <f>(VUU$87*$B101+SUM($F$8:$F$10)-((VUU$87*$B101+SUM($F$8:$F$10))/$F$11*$F$40)-($F$27*VUU$87/$D$7)-SUM($F$14:$F$26,$F$28:$F$33,$F$35:$F$36,$F$41))</f>
        <v>-533.82179022363027</v>
      </c>
      <c r="VUV88" s="294">
        <f>(VUV$87*$B101+SUM($F$8:$F$10)-((VUV$87*$B101+SUM($F$8:$F$10))/$F$11*$F$40)-($F$27*VUV$87/$D$7)-SUM($F$14:$F$26,$F$28:$F$33,$F$35:$F$36,$F$41))</f>
        <v>-533.82179022363027</v>
      </c>
      <c r="VUW88" s="294">
        <f>(VUW$87*$B101+SUM($F$8:$F$10)-((VUW$87*$B101+SUM($F$8:$F$10))/$F$11*$F$40)-($F$27*VUW$87/$D$7)-SUM($F$14:$F$26,$F$28:$F$33,$F$35:$F$36,$F$41))</f>
        <v>-533.82179022363027</v>
      </c>
      <c r="VUX88" s="294">
        <f>(VUX$87*$B101+SUM($F$8:$F$10)-((VUX$87*$B101+SUM($F$8:$F$10))/$F$11*$F$40)-($F$27*VUX$87/$D$7)-SUM($F$14:$F$26,$F$28:$F$33,$F$35:$F$36,$F$41))</f>
        <v>-533.82179022363027</v>
      </c>
      <c r="VUY88" s="294">
        <f>(VUY$87*$B101+SUM($F$8:$F$10)-((VUY$87*$B101+SUM($F$8:$F$10))/$F$11*$F$40)-($F$27*VUY$87/$D$7)-SUM($F$14:$F$26,$F$28:$F$33,$F$35:$F$36,$F$41))</f>
        <v>-533.82179022363027</v>
      </c>
      <c r="VUZ88" s="294">
        <f>(VUZ$87*$B101+SUM($F$8:$F$10)-((VUZ$87*$B101+SUM($F$8:$F$10))/$F$11*$F$40)-($F$27*VUZ$87/$D$7)-SUM($F$14:$F$26,$F$28:$F$33,$F$35:$F$36,$F$41))</f>
        <v>-533.82179022363027</v>
      </c>
      <c r="VVA88" s="294">
        <f>(VVA$87*$B101+SUM($F$8:$F$10)-((VVA$87*$B101+SUM($F$8:$F$10))/$F$11*$F$40)-($F$27*VVA$87/$D$7)-SUM($F$14:$F$26,$F$28:$F$33,$F$35:$F$36,$F$41))</f>
        <v>-533.82179022363027</v>
      </c>
      <c r="VVB88" s="294">
        <f>(VVB$87*$B101+SUM($F$8:$F$10)-((VVB$87*$B101+SUM($F$8:$F$10))/$F$11*$F$40)-($F$27*VVB$87/$D$7)-SUM($F$14:$F$26,$F$28:$F$33,$F$35:$F$36,$F$41))</f>
        <v>-533.82179022363027</v>
      </c>
      <c r="VVC88" s="294">
        <f>(VVC$87*$B101+SUM($F$8:$F$10)-((VVC$87*$B101+SUM($F$8:$F$10))/$F$11*$F$40)-($F$27*VVC$87/$D$7)-SUM($F$14:$F$26,$F$28:$F$33,$F$35:$F$36,$F$41))</f>
        <v>-533.82179022363027</v>
      </c>
      <c r="VVD88" s="294">
        <f>(VVD$87*$B101+SUM($F$8:$F$10)-((VVD$87*$B101+SUM($F$8:$F$10))/$F$11*$F$40)-($F$27*VVD$87/$D$7)-SUM($F$14:$F$26,$F$28:$F$33,$F$35:$F$36,$F$41))</f>
        <v>-533.82179022363027</v>
      </c>
      <c r="VVE88" s="294">
        <f>(VVE$87*$B101+SUM($F$8:$F$10)-((VVE$87*$B101+SUM($F$8:$F$10))/$F$11*$F$40)-($F$27*VVE$87/$D$7)-SUM($F$14:$F$26,$F$28:$F$33,$F$35:$F$36,$F$41))</f>
        <v>-533.82179022363027</v>
      </c>
      <c r="VVF88" s="294">
        <f>(VVF$87*$B101+SUM($F$8:$F$10)-((VVF$87*$B101+SUM($F$8:$F$10))/$F$11*$F$40)-($F$27*VVF$87/$D$7)-SUM($F$14:$F$26,$F$28:$F$33,$F$35:$F$36,$F$41))</f>
        <v>-533.82179022363027</v>
      </c>
      <c r="VVG88" s="294">
        <f>(VVG$87*$B101+SUM($F$8:$F$10)-((VVG$87*$B101+SUM($F$8:$F$10))/$F$11*$F$40)-($F$27*VVG$87/$D$7)-SUM($F$14:$F$26,$F$28:$F$33,$F$35:$F$36,$F$41))</f>
        <v>-533.82179022363027</v>
      </c>
      <c r="VVH88" s="294">
        <f>(VVH$87*$B101+SUM($F$8:$F$10)-((VVH$87*$B101+SUM($F$8:$F$10))/$F$11*$F$40)-($F$27*VVH$87/$D$7)-SUM($F$14:$F$26,$F$28:$F$33,$F$35:$F$36,$F$41))</f>
        <v>-533.82179022363027</v>
      </c>
      <c r="VVI88" s="294">
        <f>(VVI$87*$B101+SUM($F$8:$F$10)-((VVI$87*$B101+SUM($F$8:$F$10))/$F$11*$F$40)-($F$27*VVI$87/$D$7)-SUM($F$14:$F$26,$F$28:$F$33,$F$35:$F$36,$F$41))</f>
        <v>-533.82179022363027</v>
      </c>
      <c r="VVJ88" s="294">
        <f>(VVJ$87*$B101+SUM($F$8:$F$10)-((VVJ$87*$B101+SUM($F$8:$F$10))/$F$11*$F$40)-($F$27*VVJ$87/$D$7)-SUM($F$14:$F$26,$F$28:$F$33,$F$35:$F$36,$F$41))</f>
        <v>-533.82179022363027</v>
      </c>
      <c r="VVK88" s="294">
        <f>(VVK$87*$B101+SUM($F$8:$F$10)-((VVK$87*$B101+SUM($F$8:$F$10))/$F$11*$F$40)-($F$27*VVK$87/$D$7)-SUM($F$14:$F$26,$F$28:$F$33,$F$35:$F$36,$F$41))</f>
        <v>-533.82179022363027</v>
      </c>
      <c r="VVL88" s="294">
        <f>(VVL$87*$B101+SUM($F$8:$F$10)-((VVL$87*$B101+SUM($F$8:$F$10))/$F$11*$F$40)-($F$27*VVL$87/$D$7)-SUM($F$14:$F$26,$F$28:$F$33,$F$35:$F$36,$F$41))</f>
        <v>-533.82179022363027</v>
      </c>
      <c r="VVM88" s="294">
        <f>(VVM$87*$B101+SUM($F$8:$F$10)-((VVM$87*$B101+SUM($F$8:$F$10))/$F$11*$F$40)-($F$27*VVM$87/$D$7)-SUM($F$14:$F$26,$F$28:$F$33,$F$35:$F$36,$F$41))</f>
        <v>-533.82179022363027</v>
      </c>
      <c r="VVN88" s="294">
        <f>(VVN$87*$B101+SUM($F$8:$F$10)-((VVN$87*$B101+SUM($F$8:$F$10))/$F$11*$F$40)-($F$27*VVN$87/$D$7)-SUM($F$14:$F$26,$F$28:$F$33,$F$35:$F$36,$F$41))</f>
        <v>-533.82179022363027</v>
      </c>
      <c r="VVO88" s="294">
        <f>(VVO$87*$B101+SUM($F$8:$F$10)-((VVO$87*$B101+SUM($F$8:$F$10))/$F$11*$F$40)-($F$27*VVO$87/$D$7)-SUM($F$14:$F$26,$F$28:$F$33,$F$35:$F$36,$F$41))</f>
        <v>-533.82179022363027</v>
      </c>
      <c r="VVP88" s="294">
        <f>(VVP$87*$B101+SUM($F$8:$F$10)-((VVP$87*$B101+SUM($F$8:$F$10))/$F$11*$F$40)-($F$27*VVP$87/$D$7)-SUM($F$14:$F$26,$F$28:$F$33,$F$35:$F$36,$F$41))</f>
        <v>-533.82179022363027</v>
      </c>
      <c r="VVQ88" s="294">
        <f>(VVQ$87*$B101+SUM($F$8:$F$10)-((VVQ$87*$B101+SUM($F$8:$F$10))/$F$11*$F$40)-($F$27*VVQ$87/$D$7)-SUM($F$14:$F$26,$F$28:$F$33,$F$35:$F$36,$F$41))</f>
        <v>-533.82179022363027</v>
      </c>
      <c r="VVR88" s="294">
        <f>(VVR$87*$B101+SUM($F$8:$F$10)-((VVR$87*$B101+SUM($F$8:$F$10))/$F$11*$F$40)-($F$27*VVR$87/$D$7)-SUM($F$14:$F$26,$F$28:$F$33,$F$35:$F$36,$F$41))</f>
        <v>-533.82179022363027</v>
      </c>
      <c r="VVS88" s="294">
        <f>(VVS$87*$B101+SUM($F$8:$F$10)-((VVS$87*$B101+SUM($F$8:$F$10))/$F$11*$F$40)-($F$27*VVS$87/$D$7)-SUM($F$14:$F$26,$F$28:$F$33,$F$35:$F$36,$F$41))</f>
        <v>-533.82179022363027</v>
      </c>
      <c r="VVT88" s="294">
        <f>(VVT$87*$B101+SUM($F$8:$F$10)-((VVT$87*$B101+SUM($F$8:$F$10))/$F$11*$F$40)-($F$27*VVT$87/$D$7)-SUM($F$14:$F$26,$F$28:$F$33,$F$35:$F$36,$F$41))</f>
        <v>-533.82179022363027</v>
      </c>
      <c r="VVU88" s="294">
        <f>(VVU$87*$B101+SUM($F$8:$F$10)-((VVU$87*$B101+SUM($F$8:$F$10))/$F$11*$F$40)-($F$27*VVU$87/$D$7)-SUM($F$14:$F$26,$F$28:$F$33,$F$35:$F$36,$F$41))</f>
        <v>-533.82179022363027</v>
      </c>
      <c r="VVV88" s="294">
        <f>(VVV$87*$B101+SUM($F$8:$F$10)-((VVV$87*$B101+SUM($F$8:$F$10))/$F$11*$F$40)-($F$27*VVV$87/$D$7)-SUM($F$14:$F$26,$F$28:$F$33,$F$35:$F$36,$F$41))</f>
        <v>-533.82179022363027</v>
      </c>
      <c r="VVW88" s="294">
        <f>(VVW$87*$B101+SUM($F$8:$F$10)-((VVW$87*$B101+SUM($F$8:$F$10))/$F$11*$F$40)-($F$27*VVW$87/$D$7)-SUM($F$14:$F$26,$F$28:$F$33,$F$35:$F$36,$F$41))</f>
        <v>-533.82179022363027</v>
      </c>
      <c r="VVX88" s="294">
        <f>(VVX$87*$B101+SUM($F$8:$F$10)-((VVX$87*$B101+SUM($F$8:$F$10))/$F$11*$F$40)-($F$27*VVX$87/$D$7)-SUM($F$14:$F$26,$F$28:$F$33,$F$35:$F$36,$F$41))</f>
        <v>-533.82179022363027</v>
      </c>
      <c r="VVY88" s="294">
        <f>(VVY$87*$B101+SUM($F$8:$F$10)-((VVY$87*$B101+SUM($F$8:$F$10))/$F$11*$F$40)-($F$27*VVY$87/$D$7)-SUM($F$14:$F$26,$F$28:$F$33,$F$35:$F$36,$F$41))</f>
        <v>-533.82179022363027</v>
      </c>
      <c r="VVZ88" s="294">
        <f>(VVZ$87*$B101+SUM($F$8:$F$10)-((VVZ$87*$B101+SUM($F$8:$F$10))/$F$11*$F$40)-($F$27*VVZ$87/$D$7)-SUM($F$14:$F$26,$F$28:$F$33,$F$35:$F$36,$F$41))</f>
        <v>-533.82179022363027</v>
      </c>
      <c r="VWA88" s="294">
        <f>(VWA$87*$B101+SUM($F$8:$F$10)-((VWA$87*$B101+SUM($F$8:$F$10))/$F$11*$F$40)-($F$27*VWA$87/$D$7)-SUM($F$14:$F$26,$F$28:$F$33,$F$35:$F$36,$F$41))</f>
        <v>-533.82179022363027</v>
      </c>
      <c r="VWB88" s="294">
        <f>(VWB$87*$B101+SUM($F$8:$F$10)-((VWB$87*$B101+SUM($F$8:$F$10))/$F$11*$F$40)-($F$27*VWB$87/$D$7)-SUM($F$14:$F$26,$F$28:$F$33,$F$35:$F$36,$F$41))</f>
        <v>-533.82179022363027</v>
      </c>
      <c r="VWC88" s="294">
        <f>(VWC$87*$B101+SUM($F$8:$F$10)-((VWC$87*$B101+SUM($F$8:$F$10))/$F$11*$F$40)-($F$27*VWC$87/$D$7)-SUM($F$14:$F$26,$F$28:$F$33,$F$35:$F$36,$F$41))</f>
        <v>-533.82179022363027</v>
      </c>
      <c r="VWD88" s="294">
        <f>(VWD$87*$B101+SUM($F$8:$F$10)-((VWD$87*$B101+SUM($F$8:$F$10))/$F$11*$F$40)-($F$27*VWD$87/$D$7)-SUM($F$14:$F$26,$F$28:$F$33,$F$35:$F$36,$F$41))</f>
        <v>-533.82179022363027</v>
      </c>
      <c r="VWE88" s="294">
        <f>(VWE$87*$B101+SUM($F$8:$F$10)-((VWE$87*$B101+SUM($F$8:$F$10))/$F$11*$F$40)-($F$27*VWE$87/$D$7)-SUM($F$14:$F$26,$F$28:$F$33,$F$35:$F$36,$F$41))</f>
        <v>-533.82179022363027</v>
      </c>
      <c r="VWF88" s="294">
        <f>(VWF$87*$B101+SUM($F$8:$F$10)-((VWF$87*$B101+SUM($F$8:$F$10))/$F$11*$F$40)-($F$27*VWF$87/$D$7)-SUM($F$14:$F$26,$F$28:$F$33,$F$35:$F$36,$F$41))</f>
        <v>-533.82179022363027</v>
      </c>
      <c r="VWG88" s="294">
        <f>(VWG$87*$B101+SUM($F$8:$F$10)-((VWG$87*$B101+SUM($F$8:$F$10))/$F$11*$F$40)-($F$27*VWG$87/$D$7)-SUM($F$14:$F$26,$F$28:$F$33,$F$35:$F$36,$F$41))</f>
        <v>-533.82179022363027</v>
      </c>
      <c r="VWH88" s="294">
        <f>(VWH$87*$B101+SUM($F$8:$F$10)-((VWH$87*$B101+SUM($F$8:$F$10))/$F$11*$F$40)-($F$27*VWH$87/$D$7)-SUM($F$14:$F$26,$F$28:$F$33,$F$35:$F$36,$F$41))</f>
        <v>-533.82179022363027</v>
      </c>
      <c r="VWI88" s="294">
        <f>(VWI$87*$B101+SUM($F$8:$F$10)-((VWI$87*$B101+SUM($F$8:$F$10))/$F$11*$F$40)-($F$27*VWI$87/$D$7)-SUM($F$14:$F$26,$F$28:$F$33,$F$35:$F$36,$F$41))</f>
        <v>-533.82179022363027</v>
      </c>
      <c r="VWJ88" s="294">
        <f>(VWJ$87*$B101+SUM($F$8:$F$10)-((VWJ$87*$B101+SUM($F$8:$F$10))/$F$11*$F$40)-($F$27*VWJ$87/$D$7)-SUM($F$14:$F$26,$F$28:$F$33,$F$35:$F$36,$F$41))</f>
        <v>-533.82179022363027</v>
      </c>
      <c r="VWK88" s="294">
        <f>(VWK$87*$B101+SUM($F$8:$F$10)-((VWK$87*$B101+SUM($F$8:$F$10))/$F$11*$F$40)-($F$27*VWK$87/$D$7)-SUM($F$14:$F$26,$F$28:$F$33,$F$35:$F$36,$F$41))</f>
        <v>-533.82179022363027</v>
      </c>
      <c r="VWL88" s="294">
        <f>(VWL$87*$B101+SUM($F$8:$F$10)-((VWL$87*$B101+SUM($F$8:$F$10))/$F$11*$F$40)-($F$27*VWL$87/$D$7)-SUM($F$14:$F$26,$F$28:$F$33,$F$35:$F$36,$F$41))</f>
        <v>-533.82179022363027</v>
      </c>
      <c r="VWM88" s="294">
        <f>(VWM$87*$B101+SUM($F$8:$F$10)-((VWM$87*$B101+SUM($F$8:$F$10))/$F$11*$F$40)-($F$27*VWM$87/$D$7)-SUM($F$14:$F$26,$F$28:$F$33,$F$35:$F$36,$F$41))</f>
        <v>-533.82179022363027</v>
      </c>
      <c r="VWN88" s="294">
        <f>(VWN$87*$B101+SUM($F$8:$F$10)-((VWN$87*$B101+SUM($F$8:$F$10))/$F$11*$F$40)-($F$27*VWN$87/$D$7)-SUM($F$14:$F$26,$F$28:$F$33,$F$35:$F$36,$F$41))</f>
        <v>-533.82179022363027</v>
      </c>
      <c r="VWO88" s="294">
        <f>(VWO$87*$B101+SUM($F$8:$F$10)-((VWO$87*$B101+SUM($F$8:$F$10))/$F$11*$F$40)-($F$27*VWO$87/$D$7)-SUM($F$14:$F$26,$F$28:$F$33,$F$35:$F$36,$F$41))</f>
        <v>-533.82179022363027</v>
      </c>
      <c r="VWP88" s="294">
        <f>(VWP$87*$B101+SUM($F$8:$F$10)-((VWP$87*$B101+SUM($F$8:$F$10))/$F$11*$F$40)-($F$27*VWP$87/$D$7)-SUM($F$14:$F$26,$F$28:$F$33,$F$35:$F$36,$F$41))</f>
        <v>-533.82179022363027</v>
      </c>
      <c r="VWQ88" s="294">
        <f>(VWQ$87*$B101+SUM($F$8:$F$10)-((VWQ$87*$B101+SUM($F$8:$F$10))/$F$11*$F$40)-($F$27*VWQ$87/$D$7)-SUM($F$14:$F$26,$F$28:$F$33,$F$35:$F$36,$F$41))</f>
        <v>-533.82179022363027</v>
      </c>
      <c r="VWR88" s="294">
        <f>(VWR$87*$B101+SUM($F$8:$F$10)-((VWR$87*$B101+SUM($F$8:$F$10))/$F$11*$F$40)-($F$27*VWR$87/$D$7)-SUM($F$14:$F$26,$F$28:$F$33,$F$35:$F$36,$F$41))</f>
        <v>-533.82179022363027</v>
      </c>
      <c r="VWS88" s="294">
        <f>(VWS$87*$B101+SUM($F$8:$F$10)-((VWS$87*$B101+SUM($F$8:$F$10))/$F$11*$F$40)-($F$27*VWS$87/$D$7)-SUM($F$14:$F$26,$F$28:$F$33,$F$35:$F$36,$F$41))</f>
        <v>-533.82179022363027</v>
      </c>
      <c r="VWT88" s="294">
        <f>(VWT$87*$B101+SUM($F$8:$F$10)-((VWT$87*$B101+SUM($F$8:$F$10))/$F$11*$F$40)-($F$27*VWT$87/$D$7)-SUM($F$14:$F$26,$F$28:$F$33,$F$35:$F$36,$F$41))</f>
        <v>-533.82179022363027</v>
      </c>
      <c r="VWU88" s="294">
        <f>(VWU$87*$B101+SUM($F$8:$F$10)-((VWU$87*$B101+SUM($F$8:$F$10))/$F$11*$F$40)-($F$27*VWU$87/$D$7)-SUM($F$14:$F$26,$F$28:$F$33,$F$35:$F$36,$F$41))</f>
        <v>-533.82179022363027</v>
      </c>
      <c r="VWV88" s="294">
        <f>(VWV$87*$B101+SUM($F$8:$F$10)-((VWV$87*$B101+SUM($F$8:$F$10))/$F$11*$F$40)-($F$27*VWV$87/$D$7)-SUM($F$14:$F$26,$F$28:$F$33,$F$35:$F$36,$F$41))</f>
        <v>-533.82179022363027</v>
      </c>
      <c r="VWW88" s="294">
        <f>(VWW$87*$B101+SUM($F$8:$F$10)-((VWW$87*$B101+SUM($F$8:$F$10))/$F$11*$F$40)-($F$27*VWW$87/$D$7)-SUM($F$14:$F$26,$F$28:$F$33,$F$35:$F$36,$F$41))</f>
        <v>-533.82179022363027</v>
      </c>
      <c r="VWX88" s="294">
        <f>(VWX$87*$B101+SUM($F$8:$F$10)-((VWX$87*$B101+SUM($F$8:$F$10))/$F$11*$F$40)-($F$27*VWX$87/$D$7)-SUM($F$14:$F$26,$F$28:$F$33,$F$35:$F$36,$F$41))</f>
        <v>-533.82179022363027</v>
      </c>
      <c r="VWY88" s="294">
        <f>(VWY$87*$B101+SUM($F$8:$F$10)-((VWY$87*$B101+SUM($F$8:$F$10))/$F$11*$F$40)-($F$27*VWY$87/$D$7)-SUM($F$14:$F$26,$F$28:$F$33,$F$35:$F$36,$F$41))</f>
        <v>-533.82179022363027</v>
      </c>
      <c r="VWZ88" s="294">
        <f>(VWZ$87*$B101+SUM($F$8:$F$10)-((VWZ$87*$B101+SUM($F$8:$F$10))/$F$11*$F$40)-($F$27*VWZ$87/$D$7)-SUM($F$14:$F$26,$F$28:$F$33,$F$35:$F$36,$F$41))</f>
        <v>-533.82179022363027</v>
      </c>
      <c r="VXA88" s="294">
        <f>(VXA$87*$B101+SUM($F$8:$F$10)-((VXA$87*$B101+SUM($F$8:$F$10))/$F$11*$F$40)-($F$27*VXA$87/$D$7)-SUM($F$14:$F$26,$F$28:$F$33,$F$35:$F$36,$F$41))</f>
        <v>-533.82179022363027</v>
      </c>
      <c r="VXB88" s="294">
        <f>(VXB$87*$B101+SUM($F$8:$F$10)-((VXB$87*$B101+SUM($F$8:$F$10))/$F$11*$F$40)-($F$27*VXB$87/$D$7)-SUM($F$14:$F$26,$F$28:$F$33,$F$35:$F$36,$F$41))</f>
        <v>-533.82179022363027</v>
      </c>
      <c r="VXC88" s="294">
        <f>(VXC$87*$B101+SUM($F$8:$F$10)-((VXC$87*$B101+SUM($F$8:$F$10))/$F$11*$F$40)-($F$27*VXC$87/$D$7)-SUM($F$14:$F$26,$F$28:$F$33,$F$35:$F$36,$F$41))</f>
        <v>-533.82179022363027</v>
      </c>
      <c r="VXD88" s="294">
        <f>(VXD$87*$B101+SUM($F$8:$F$10)-((VXD$87*$B101+SUM($F$8:$F$10))/$F$11*$F$40)-($F$27*VXD$87/$D$7)-SUM($F$14:$F$26,$F$28:$F$33,$F$35:$F$36,$F$41))</f>
        <v>-533.82179022363027</v>
      </c>
      <c r="VXE88" s="294">
        <f>(VXE$87*$B101+SUM($F$8:$F$10)-((VXE$87*$B101+SUM($F$8:$F$10))/$F$11*$F$40)-($F$27*VXE$87/$D$7)-SUM($F$14:$F$26,$F$28:$F$33,$F$35:$F$36,$F$41))</f>
        <v>-533.82179022363027</v>
      </c>
      <c r="VXF88" s="294">
        <f>(VXF$87*$B101+SUM($F$8:$F$10)-((VXF$87*$B101+SUM($F$8:$F$10))/$F$11*$F$40)-($F$27*VXF$87/$D$7)-SUM($F$14:$F$26,$F$28:$F$33,$F$35:$F$36,$F$41))</f>
        <v>-533.82179022363027</v>
      </c>
      <c r="VXG88" s="294">
        <f>(VXG$87*$B101+SUM($F$8:$F$10)-((VXG$87*$B101+SUM($F$8:$F$10))/$F$11*$F$40)-($F$27*VXG$87/$D$7)-SUM($F$14:$F$26,$F$28:$F$33,$F$35:$F$36,$F$41))</f>
        <v>-533.82179022363027</v>
      </c>
      <c r="VXH88" s="294">
        <f>(VXH$87*$B101+SUM($F$8:$F$10)-((VXH$87*$B101+SUM($F$8:$F$10))/$F$11*$F$40)-($F$27*VXH$87/$D$7)-SUM($F$14:$F$26,$F$28:$F$33,$F$35:$F$36,$F$41))</f>
        <v>-533.82179022363027</v>
      </c>
      <c r="VXI88" s="294">
        <f>(VXI$87*$B101+SUM($F$8:$F$10)-((VXI$87*$B101+SUM($F$8:$F$10))/$F$11*$F$40)-($F$27*VXI$87/$D$7)-SUM($F$14:$F$26,$F$28:$F$33,$F$35:$F$36,$F$41))</f>
        <v>-533.82179022363027</v>
      </c>
      <c r="VXJ88" s="294">
        <f>(VXJ$87*$B101+SUM($F$8:$F$10)-((VXJ$87*$B101+SUM($F$8:$F$10))/$F$11*$F$40)-($F$27*VXJ$87/$D$7)-SUM($F$14:$F$26,$F$28:$F$33,$F$35:$F$36,$F$41))</f>
        <v>-533.82179022363027</v>
      </c>
      <c r="VXK88" s="294">
        <f>(VXK$87*$B101+SUM($F$8:$F$10)-((VXK$87*$B101+SUM($F$8:$F$10))/$F$11*$F$40)-($F$27*VXK$87/$D$7)-SUM($F$14:$F$26,$F$28:$F$33,$F$35:$F$36,$F$41))</f>
        <v>-533.82179022363027</v>
      </c>
      <c r="VXL88" s="294">
        <f>(VXL$87*$B101+SUM($F$8:$F$10)-((VXL$87*$B101+SUM($F$8:$F$10))/$F$11*$F$40)-($F$27*VXL$87/$D$7)-SUM($F$14:$F$26,$F$28:$F$33,$F$35:$F$36,$F$41))</f>
        <v>-533.82179022363027</v>
      </c>
      <c r="VXM88" s="294">
        <f>(VXM$87*$B101+SUM($F$8:$F$10)-((VXM$87*$B101+SUM($F$8:$F$10))/$F$11*$F$40)-($F$27*VXM$87/$D$7)-SUM($F$14:$F$26,$F$28:$F$33,$F$35:$F$36,$F$41))</f>
        <v>-533.82179022363027</v>
      </c>
      <c r="VXN88" s="294">
        <f>(VXN$87*$B101+SUM($F$8:$F$10)-((VXN$87*$B101+SUM($F$8:$F$10))/$F$11*$F$40)-($F$27*VXN$87/$D$7)-SUM($F$14:$F$26,$F$28:$F$33,$F$35:$F$36,$F$41))</f>
        <v>-533.82179022363027</v>
      </c>
      <c r="VXO88" s="294">
        <f>(VXO$87*$B101+SUM($F$8:$F$10)-((VXO$87*$B101+SUM($F$8:$F$10))/$F$11*$F$40)-($F$27*VXO$87/$D$7)-SUM($F$14:$F$26,$F$28:$F$33,$F$35:$F$36,$F$41))</f>
        <v>-533.82179022363027</v>
      </c>
      <c r="VXP88" s="294">
        <f>(VXP$87*$B101+SUM($F$8:$F$10)-((VXP$87*$B101+SUM($F$8:$F$10))/$F$11*$F$40)-($F$27*VXP$87/$D$7)-SUM($F$14:$F$26,$F$28:$F$33,$F$35:$F$36,$F$41))</f>
        <v>-533.82179022363027</v>
      </c>
      <c r="VXQ88" s="294">
        <f>(VXQ$87*$B101+SUM($F$8:$F$10)-((VXQ$87*$B101+SUM($F$8:$F$10))/$F$11*$F$40)-($F$27*VXQ$87/$D$7)-SUM($F$14:$F$26,$F$28:$F$33,$F$35:$F$36,$F$41))</f>
        <v>-533.82179022363027</v>
      </c>
      <c r="VXR88" s="294">
        <f>(VXR$87*$B101+SUM($F$8:$F$10)-((VXR$87*$B101+SUM($F$8:$F$10))/$F$11*$F$40)-($F$27*VXR$87/$D$7)-SUM($F$14:$F$26,$F$28:$F$33,$F$35:$F$36,$F$41))</f>
        <v>-533.82179022363027</v>
      </c>
      <c r="VXS88" s="294">
        <f>(VXS$87*$B101+SUM($F$8:$F$10)-((VXS$87*$B101+SUM($F$8:$F$10))/$F$11*$F$40)-($F$27*VXS$87/$D$7)-SUM($F$14:$F$26,$F$28:$F$33,$F$35:$F$36,$F$41))</f>
        <v>-533.82179022363027</v>
      </c>
      <c r="VXT88" s="294">
        <f>(VXT$87*$B101+SUM($F$8:$F$10)-((VXT$87*$B101+SUM($F$8:$F$10))/$F$11*$F$40)-($F$27*VXT$87/$D$7)-SUM($F$14:$F$26,$F$28:$F$33,$F$35:$F$36,$F$41))</f>
        <v>-533.82179022363027</v>
      </c>
      <c r="VXU88" s="294">
        <f>(VXU$87*$B101+SUM($F$8:$F$10)-((VXU$87*$B101+SUM($F$8:$F$10))/$F$11*$F$40)-($F$27*VXU$87/$D$7)-SUM($F$14:$F$26,$F$28:$F$33,$F$35:$F$36,$F$41))</f>
        <v>-533.82179022363027</v>
      </c>
      <c r="VXV88" s="294">
        <f>(VXV$87*$B101+SUM($F$8:$F$10)-((VXV$87*$B101+SUM($F$8:$F$10))/$F$11*$F$40)-($F$27*VXV$87/$D$7)-SUM($F$14:$F$26,$F$28:$F$33,$F$35:$F$36,$F$41))</f>
        <v>-533.82179022363027</v>
      </c>
      <c r="VXW88" s="294">
        <f>(VXW$87*$B101+SUM($F$8:$F$10)-((VXW$87*$B101+SUM($F$8:$F$10))/$F$11*$F$40)-($F$27*VXW$87/$D$7)-SUM($F$14:$F$26,$F$28:$F$33,$F$35:$F$36,$F$41))</f>
        <v>-533.82179022363027</v>
      </c>
      <c r="VXX88" s="294">
        <f>(VXX$87*$B101+SUM($F$8:$F$10)-((VXX$87*$B101+SUM($F$8:$F$10))/$F$11*$F$40)-($F$27*VXX$87/$D$7)-SUM($F$14:$F$26,$F$28:$F$33,$F$35:$F$36,$F$41))</f>
        <v>-533.82179022363027</v>
      </c>
      <c r="VXY88" s="294">
        <f>(VXY$87*$B101+SUM($F$8:$F$10)-((VXY$87*$B101+SUM($F$8:$F$10))/$F$11*$F$40)-($F$27*VXY$87/$D$7)-SUM($F$14:$F$26,$F$28:$F$33,$F$35:$F$36,$F$41))</f>
        <v>-533.82179022363027</v>
      </c>
      <c r="VXZ88" s="294">
        <f>(VXZ$87*$B101+SUM($F$8:$F$10)-((VXZ$87*$B101+SUM($F$8:$F$10))/$F$11*$F$40)-($F$27*VXZ$87/$D$7)-SUM($F$14:$F$26,$F$28:$F$33,$F$35:$F$36,$F$41))</f>
        <v>-533.82179022363027</v>
      </c>
      <c r="VYA88" s="294">
        <f>(VYA$87*$B101+SUM($F$8:$F$10)-((VYA$87*$B101+SUM($F$8:$F$10))/$F$11*$F$40)-($F$27*VYA$87/$D$7)-SUM($F$14:$F$26,$F$28:$F$33,$F$35:$F$36,$F$41))</f>
        <v>-533.82179022363027</v>
      </c>
      <c r="VYB88" s="294">
        <f>(VYB$87*$B101+SUM($F$8:$F$10)-((VYB$87*$B101+SUM($F$8:$F$10))/$F$11*$F$40)-($F$27*VYB$87/$D$7)-SUM($F$14:$F$26,$F$28:$F$33,$F$35:$F$36,$F$41))</f>
        <v>-533.82179022363027</v>
      </c>
      <c r="VYC88" s="294">
        <f>(VYC$87*$B101+SUM($F$8:$F$10)-((VYC$87*$B101+SUM($F$8:$F$10))/$F$11*$F$40)-($F$27*VYC$87/$D$7)-SUM($F$14:$F$26,$F$28:$F$33,$F$35:$F$36,$F$41))</f>
        <v>-533.82179022363027</v>
      </c>
      <c r="VYD88" s="294">
        <f>(VYD$87*$B101+SUM($F$8:$F$10)-((VYD$87*$B101+SUM($F$8:$F$10))/$F$11*$F$40)-($F$27*VYD$87/$D$7)-SUM($F$14:$F$26,$F$28:$F$33,$F$35:$F$36,$F$41))</f>
        <v>-533.82179022363027</v>
      </c>
      <c r="VYE88" s="294">
        <f>(VYE$87*$B101+SUM($F$8:$F$10)-((VYE$87*$B101+SUM($F$8:$F$10))/$F$11*$F$40)-($F$27*VYE$87/$D$7)-SUM($F$14:$F$26,$F$28:$F$33,$F$35:$F$36,$F$41))</f>
        <v>-533.82179022363027</v>
      </c>
      <c r="VYF88" s="294">
        <f>(VYF$87*$B101+SUM($F$8:$F$10)-((VYF$87*$B101+SUM($F$8:$F$10))/$F$11*$F$40)-($F$27*VYF$87/$D$7)-SUM($F$14:$F$26,$F$28:$F$33,$F$35:$F$36,$F$41))</f>
        <v>-533.82179022363027</v>
      </c>
      <c r="VYG88" s="294">
        <f>(VYG$87*$B101+SUM($F$8:$F$10)-((VYG$87*$B101+SUM($F$8:$F$10))/$F$11*$F$40)-($F$27*VYG$87/$D$7)-SUM($F$14:$F$26,$F$28:$F$33,$F$35:$F$36,$F$41))</f>
        <v>-533.82179022363027</v>
      </c>
      <c r="VYH88" s="294">
        <f>(VYH$87*$B101+SUM($F$8:$F$10)-((VYH$87*$B101+SUM($F$8:$F$10))/$F$11*$F$40)-($F$27*VYH$87/$D$7)-SUM($F$14:$F$26,$F$28:$F$33,$F$35:$F$36,$F$41))</f>
        <v>-533.82179022363027</v>
      </c>
      <c r="VYI88" s="294">
        <f>(VYI$87*$B101+SUM($F$8:$F$10)-((VYI$87*$B101+SUM($F$8:$F$10))/$F$11*$F$40)-($F$27*VYI$87/$D$7)-SUM($F$14:$F$26,$F$28:$F$33,$F$35:$F$36,$F$41))</f>
        <v>-533.82179022363027</v>
      </c>
      <c r="VYJ88" s="294">
        <f>(VYJ$87*$B101+SUM($F$8:$F$10)-((VYJ$87*$B101+SUM($F$8:$F$10))/$F$11*$F$40)-($F$27*VYJ$87/$D$7)-SUM($F$14:$F$26,$F$28:$F$33,$F$35:$F$36,$F$41))</f>
        <v>-533.82179022363027</v>
      </c>
      <c r="VYK88" s="294">
        <f>(VYK$87*$B101+SUM($F$8:$F$10)-((VYK$87*$B101+SUM($F$8:$F$10))/$F$11*$F$40)-($F$27*VYK$87/$D$7)-SUM($F$14:$F$26,$F$28:$F$33,$F$35:$F$36,$F$41))</f>
        <v>-533.82179022363027</v>
      </c>
      <c r="VYL88" s="294">
        <f>(VYL$87*$B101+SUM($F$8:$F$10)-((VYL$87*$B101+SUM($F$8:$F$10))/$F$11*$F$40)-($F$27*VYL$87/$D$7)-SUM($F$14:$F$26,$F$28:$F$33,$F$35:$F$36,$F$41))</f>
        <v>-533.82179022363027</v>
      </c>
      <c r="VYM88" s="294">
        <f>(VYM$87*$B101+SUM($F$8:$F$10)-((VYM$87*$B101+SUM($F$8:$F$10))/$F$11*$F$40)-($F$27*VYM$87/$D$7)-SUM($F$14:$F$26,$F$28:$F$33,$F$35:$F$36,$F$41))</f>
        <v>-533.82179022363027</v>
      </c>
      <c r="VYN88" s="294">
        <f>(VYN$87*$B101+SUM($F$8:$F$10)-((VYN$87*$B101+SUM($F$8:$F$10))/$F$11*$F$40)-($F$27*VYN$87/$D$7)-SUM($F$14:$F$26,$F$28:$F$33,$F$35:$F$36,$F$41))</f>
        <v>-533.82179022363027</v>
      </c>
      <c r="VYO88" s="294">
        <f>(VYO$87*$B101+SUM($F$8:$F$10)-((VYO$87*$B101+SUM($F$8:$F$10))/$F$11*$F$40)-($F$27*VYO$87/$D$7)-SUM($F$14:$F$26,$F$28:$F$33,$F$35:$F$36,$F$41))</f>
        <v>-533.82179022363027</v>
      </c>
      <c r="VYP88" s="294">
        <f>(VYP$87*$B101+SUM($F$8:$F$10)-((VYP$87*$B101+SUM($F$8:$F$10))/$F$11*$F$40)-($F$27*VYP$87/$D$7)-SUM($F$14:$F$26,$F$28:$F$33,$F$35:$F$36,$F$41))</f>
        <v>-533.82179022363027</v>
      </c>
      <c r="VYQ88" s="294">
        <f>(VYQ$87*$B101+SUM($F$8:$F$10)-((VYQ$87*$B101+SUM($F$8:$F$10))/$F$11*$F$40)-($F$27*VYQ$87/$D$7)-SUM($F$14:$F$26,$F$28:$F$33,$F$35:$F$36,$F$41))</f>
        <v>-533.82179022363027</v>
      </c>
      <c r="VYR88" s="294">
        <f>(VYR$87*$B101+SUM($F$8:$F$10)-((VYR$87*$B101+SUM($F$8:$F$10))/$F$11*$F$40)-($F$27*VYR$87/$D$7)-SUM($F$14:$F$26,$F$28:$F$33,$F$35:$F$36,$F$41))</f>
        <v>-533.82179022363027</v>
      </c>
      <c r="VYS88" s="294">
        <f>(VYS$87*$B101+SUM($F$8:$F$10)-((VYS$87*$B101+SUM($F$8:$F$10))/$F$11*$F$40)-($F$27*VYS$87/$D$7)-SUM($F$14:$F$26,$F$28:$F$33,$F$35:$F$36,$F$41))</f>
        <v>-533.82179022363027</v>
      </c>
      <c r="VYT88" s="294">
        <f>(VYT$87*$B101+SUM($F$8:$F$10)-((VYT$87*$B101+SUM($F$8:$F$10))/$F$11*$F$40)-($F$27*VYT$87/$D$7)-SUM($F$14:$F$26,$F$28:$F$33,$F$35:$F$36,$F$41))</f>
        <v>-533.82179022363027</v>
      </c>
      <c r="VYU88" s="294">
        <f>(VYU$87*$B101+SUM($F$8:$F$10)-((VYU$87*$B101+SUM($F$8:$F$10))/$F$11*$F$40)-($F$27*VYU$87/$D$7)-SUM($F$14:$F$26,$F$28:$F$33,$F$35:$F$36,$F$41))</f>
        <v>-533.82179022363027</v>
      </c>
      <c r="VYV88" s="294">
        <f>(VYV$87*$B101+SUM($F$8:$F$10)-((VYV$87*$B101+SUM($F$8:$F$10))/$F$11*$F$40)-($F$27*VYV$87/$D$7)-SUM($F$14:$F$26,$F$28:$F$33,$F$35:$F$36,$F$41))</f>
        <v>-533.82179022363027</v>
      </c>
      <c r="VYW88" s="294">
        <f>(VYW$87*$B101+SUM($F$8:$F$10)-((VYW$87*$B101+SUM($F$8:$F$10))/$F$11*$F$40)-($F$27*VYW$87/$D$7)-SUM($F$14:$F$26,$F$28:$F$33,$F$35:$F$36,$F$41))</f>
        <v>-533.82179022363027</v>
      </c>
      <c r="VYX88" s="294">
        <f>(VYX$87*$B101+SUM($F$8:$F$10)-((VYX$87*$B101+SUM($F$8:$F$10))/$F$11*$F$40)-($F$27*VYX$87/$D$7)-SUM($F$14:$F$26,$F$28:$F$33,$F$35:$F$36,$F$41))</f>
        <v>-533.82179022363027</v>
      </c>
      <c r="VYY88" s="294">
        <f>(VYY$87*$B101+SUM($F$8:$F$10)-((VYY$87*$B101+SUM($F$8:$F$10))/$F$11*$F$40)-($F$27*VYY$87/$D$7)-SUM($F$14:$F$26,$F$28:$F$33,$F$35:$F$36,$F$41))</f>
        <v>-533.82179022363027</v>
      </c>
      <c r="VYZ88" s="294">
        <f>(VYZ$87*$B101+SUM($F$8:$F$10)-((VYZ$87*$B101+SUM($F$8:$F$10))/$F$11*$F$40)-($F$27*VYZ$87/$D$7)-SUM($F$14:$F$26,$F$28:$F$33,$F$35:$F$36,$F$41))</f>
        <v>-533.82179022363027</v>
      </c>
      <c r="VZA88" s="294">
        <f>(VZA$87*$B101+SUM($F$8:$F$10)-((VZA$87*$B101+SUM($F$8:$F$10))/$F$11*$F$40)-($F$27*VZA$87/$D$7)-SUM($F$14:$F$26,$F$28:$F$33,$F$35:$F$36,$F$41))</f>
        <v>-533.82179022363027</v>
      </c>
      <c r="VZB88" s="294">
        <f>(VZB$87*$B101+SUM($F$8:$F$10)-((VZB$87*$B101+SUM($F$8:$F$10))/$F$11*$F$40)-($F$27*VZB$87/$D$7)-SUM($F$14:$F$26,$F$28:$F$33,$F$35:$F$36,$F$41))</f>
        <v>-533.82179022363027</v>
      </c>
      <c r="VZC88" s="294">
        <f>(VZC$87*$B101+SUM($F$8:$F$10)-((VZC$87*$B101+SUM($F$8:$F$10))/$F$11*$F$40)-($F$27*VZC$87/$D$7)-SUM($F$14:$F$26,$F$28:$F$33,$F$35:$F$36,$F$41))</f>
        <v>-533.82179022363027</v>
      </c>
      <c r="VZD88" s="294">
        <f>(VZD$87*$B101+SUM($F$8:$F$10)-((VZD$87*$B101+SUM($F$8:$F$10))/$F$11*$F$40)-($F$27*VZD$87/$D$7)-SUM($F$14:$F$26,$F$28:$F$33,$F$35:$F$36,$F$41))</f>
        <v>-533.82179022363027</v>
      </c>
      <c r="VZE88" s="294">
        <f>(VZE$87*$B101+SUM($F$8:$F$10)-((VZE$87*$B101+SUM($F$8:$F$10))/$F$11*$F$40)-($F$27*VZE$87/$D$7)-SUM($F$14:$F$26,$F$28:$F$33,$F$35:$F$36,$F$41))</f>
        <v>-533.82179022363027</v>
      </c>
      <c r="VZF88" s="294">
        <f>(VZF$87*$B101+SUM($F$8:$F$10)-((VZF$87*$B101+SUM($F$8:$F$10))/$F$11*$F$40)-($F$27*VZF$87/$D$7)-SUM($F$14:$F$26,$F$28:$F$33,$F$35:$F$36,$F$41))</f>
        <v>-533.82179022363027</v>
      </c>
      <c r="VZG88" s="294">
        <f>(VZG$87*$B101+SUM($F$8:$F$10)-((VZG$87*$B101+SUM($F$8:$F$10))/$F$11*$F$40)-($F$27*VZG$87/$D$7)-SUM($F$14:$F$26,$F$28:$F$33,$F$35:$F$36,$F$41))</f>
        <v>-533.82179022363027</v>
      </c>
      <c r="VZH88" s="294">
        <f>(VZH$87*$B101+SUM($F$8:$F$10)-((VZH$87*$B101+SUM($F$8:$F$10))/$F$11*$F$40)-($F$27*VZH$87/$D$7)-SUM($F$14:$F$26,$F$28:$F$33,$F$35:$F$36,$F$41))</f>
        <v>-533.82179022363027</v>
      </c>
      <c r="VZI88" s="294">
        <f>(VZI$87*$B101+SUM($F$8:$F$10)-((VZI$87*$B101+SUM($F$8:$F$10))/$F$11*$F$40)-($F$27*VZI$87/$D$7)-SUM($F$14:$F$26,$F$28:$F$33,$F$35:$F$36,$F$41))</f>
        <v>-533.82179022363027</v>
      </c>
      <c r="VZJ88" s="294">
        <f>(VZJ$87*$B101+SUM($F$8:$F$10)-((VZJ$87*$B101+SUM($F$8:$F$10))/$F$11*$F$40)-($F$27*VZJ$87/$D$7)-SUM($F$14:$F$26,$F$28:$F$33,$F$35:$F$36,$F$41))</f>
        <v>-533.82179022363027</v>
      </c>
      <c r="VZK88" s="294">
        <f>(VZK$87*$B101+SUM($F$8:$F$10)-((VZK$87*$B101+SUM($F$8:$F$10))/$F$11*$F$40)-($F$27*VZK$87/$D$7)-SUM($F$14:$F$26,$F$28:$F$33,$F$35:$F$36,$F$41))</f>
        <v>-533.82179022363027</v>
      </c>
      <c r="VZL88" s="294">
        <f>(VZL$87*$B101+SUM($F$8:$F$10)-((VZL$87*$B101+SUM($F$8:$F$10))/$F$11*$F$40)-($F$27*VZL$87/$D$7)-SUM($F$14:$F$26,$F$28:$F$33,$F$35:$F$36,$F$41))</f>
        <v>-533.82179022363027</v>
      </c>
      <c r="VZM88" s="294">
        <f>(VZM$87*$B101+SUM($F$8:$F$10)-((VZM$87*$B101+SUM($F$8:$F$10))/$F$11*$F$40)-($F$27*VZM$87/$D$7)-SUM($F$14:$F$26,$F$28:$F$33,$F$35:$F$36,$F$41))</f>
        <v>-533.82179022363027</v>
      </c>
      <c r="VZN88" s="294">
        <f>(VZN$87*$B101+SUM($F$8:$F$10)-((VZN$87*$B101+SUM($F$8:$F$10))/$F$11*$F$40)-($F$27*VZN$87/$D$7)-SUM($F$14:$F$26,$F$28:$F$33,$F$35:$F$36,$F$41))</f>
        <v>-533.82179022363027</v>
      </c>
      <c r="VZO88" s="294">
        <f>(VZO$87*$B101+SUM($F$8:$F$10)-((VZO$87*$B101+SUM($F$8:$F$10))/$F$11*$F$40)-($F$27*VZO$87/$D$7)-SUM($F$14:$F$26,$F$28:$F$33,$F$35:$F$36,$F$41))</f>
        <v>-533.82179022363027</v>
      </c>
      <c r="VZP88" s="294">
        <f>(VZP$87*$B101+SUM($F$8:$F$10)-((VZP$87*$B101+SUM($F$8:$F$10))/$F$11*$F$40)-($F$27*VZP$87/$D$7)-SUM($F$14:$F$26,$F$28:$F$33,$F$35:$F$36,$F$41))</f>
        <v>-533.82179022363027</v>
      </c>
      <c r="VZQ88" s="294">
        <f>(VZQ$87*$B101+SUM($F$8:$F$10)-((VZQ$87*$B101+SUM($F$8:$F$10))/$F$11*$F$40)-($F$27*VZQ$87/$D$7)-SUM($F$14:$F$26,$F$28:$F$33,$F$35:$F$36,$F$41))</f>
        <v>-533.82179022363027</v>
      </c>
      <c r="VZR88" s="294">
        <f>(VZR$87*$B101+SUM($F$8:$F$10)-((VZR$87*$B101+SUM($F$8:$F$10))/$F$11*$F$40)-($F$27*VZR$87/$D$7)-SUM($F$14:$F$26,$F$28:$F$33,$F$35:$F$36,$F$41))</f>
        <v>-533.82179022363027</v>
      </c>
      <c r="VZS88" s="294">
        <f>(VZS$87*$B101+SUM($F$8:$F$10)-((VZS$87*$B101+SUM($F$8:$F$10))/$F$11*$F$40)-($F$27*VZS$87/$D$7)-SUM($F$14:$F$26,$F$28:$F$33,$F$35:$F$36,$F$41))</f>
        <v>-533.82179022363027</v>
      </c>
      <c r="VZT88" s="294">
        <f>(VZT$87*$B101+SUM($F$8:$F$10)-((VZT$87*$B101+SUM($F$8:$F$10))/$F$11*$F$40)-($F$27*VZT$87/$D$7)-SUM($F$14:$F$26,$F$28:$F$33,$F$35:$F$36,$F$41))</f>
        <v>-533.82179022363027</v>
      </c>
      <c r="VZU88" s="294">
        <f>(VZU$87*$B101+SUM($F$8:$F$10)-((VZU$87*$B101+SUM($F$8:$F$10))/$F$11*$F$40)-($F$27*VZU$87/$D$7)-SUM($F$14:$F$26,$F$28:$F$33,$F$35:$F$36,$F$41))</f>
        <v>-533.82179022363027</v>
      </c>
      <c r="VZV88" s="294">
        <f>(VZV$87*$B101+SUM($F$8:$F$10)-((VZV$87*$B101+SUM($F$8:$F$10))/$F$11*$F$40)-($F$27*VZV$87/$D$7)-SUM($F$14:$F$26,$F$28:$F$33,$F$35:$F$36,$F$41))</f>
        <v>-533.82179022363027</v>
      </c>
      <c r="VZW88" s="294">
        <f>(VZW$87*$B101+SUM($F$8:$F$10)-((VZW$87*$B101+SUM($F$8:$F$10))/$F$11*$F$40)-($F$27*VZW$87/$D$7)-SUM($F$14:$F$26,$F$28:$F$33,$F$35:$F$36,$F$41))</f>
        <v>-533.82179022363027</v>
      </c>
      <c r="VZX88" s="294">
        <f>(VZX$87*$B101+SUM($F$8:$F$10)-((VZX$87*$B101+SUM($F$8:$F$10))/$F$11*$F$40)-($F$27*VZX$87/$D$7)-SUM($F$14:$F$26,$F$28:$F$33,$F$35:$F$36,$F$41))</f>
        <v>-533.82179022363027</v>
      </c>
      <c r="VZY88" s="294">
        <f>(VZY$87*$B101+SUM($F$8:$F$10)-((VZY$87*$B101+SUM($F$8:$F$10))/$F$11*$F$40)-($F$27*VZY$87/$D$7)-SUM($F$14:$F$26,$F$28:$F$33,$F$35:$F$36,$F$41))</f>
        <v>-533.82179022363027</v>
      </c>
      <c r="VZZ88" s="294">
        <f>(VZZ$87*$B101+SUM($F$8:$F$10)-((VZZ$87*$B101+SUM($F$8:$F$10))/$F$11*$F$40)-($F$27*VZZ$87/$D$7)-SUM($F$14:$F$26,$F$28:$F$33,$F$35:$F$36,$F$41))</f>
        <v>-533.82179022363027</v>
      </c>
      <c r="WAA88" s="294">
        <f>(WAA$87*$B101+SUM($F$8:$F$10)-((WAA$87*$B101+SUM($F$8:$F$10))/$F$11*$F$40)-($F$27*WAA$87/$D$7)-SUM($F$14:$F$26,$F$28:$F$33,$F$35:$F$36,$F$41))</f>
        <v>-533.82179022363027</v>
      </c>
      <c r="WAB88" s="294">
        <f>(WAB$87*$B101+SUM($F$8:$F$10)-((WAB$87*$B101+SUM($F$8:$F$10))/$F$11*$F$40)-($F$27*WAB$87/$D$7)-SUM($F$14:$F$26,$F$28:$F$33,$F$35:$F$36,$F$41))</f>
        <v>-533.82179022363027</v>
      </c>
      <c r="WAC88" s="294">
        <f>(WAC$87*$B101+SUM($F$8:$F$10)-((WAC$87*$B101+SUM($F$8:$F$10))/$F$11*$F$40)-($F$27*WAC$87/$D$7)-SUM($F$14:$F$26,$F$28:$F$33,$F$35:$F$36,$F$41))</f>
        <v>-533.82179022363027</v>
      </c>
      <c r="WAD88" s="294">
        <f>(WAD$87*$B101+SUM($F$8:$F$10)-((WAD$87*$B101+SUM($F$8:$F$10))/$F$11*$F$40)-($F$27*WAD$87/$D$7)-SUM($F$14:$F$26,$F$28:$F$33,$F$35:$F$36,$F$41))</f>
        <v>-533.82179022363027</v>
      </c>
      <c r="WAE88" s="294">
        <f>(WAE$87*$B101+SUM($F$8:$F$10)-((WAE$87*$B101+SUM($F$8:$F$10))/$F$11*$F$40)-($F$27*WAE$87/$D$7)-SUM($F$14:$F$26,$F$28:$F$33,$F$35:$F$36,$F$41))</f>
        <v>-533.82179022363027</v>
      </c>
      <c r="WAF88" s="294">
        <f>(WAF$87*$B101+SUM($F$8:$F$10)-((WAF$87*$B101+SUM($F$8:$F$10))/$F$11*$F$40)-($F$27*WAF$87/$D$7)-SUM($F$14:$F$26,$F$28:$F$33,$F$35:$F$36,$F$41))</f>
        <v>-533.82179022363027</v>
      </c>
      <c r="WAG88" s="294">
        <f>(WAG$87*$B101+SUM($F$8:$F$10)-((WAG$87*$B101+SUM($F$8:$F$10))/$F$11*$F$40)-($F$27*WAG$87/$D$7)-SUM($F$14:$F$26,$F$28:$F$33,$F$35:$F$36,$F$41))</f>
        <v>-533.82179022363027</v>
      </c>
      <c r="WAH88" s="294">
        <f>(WAH$87*$B101+SUM($F$8:$F$10)-((WAH$87*$B101+SUM($F$8:$F$10))/$F$11*$F$40)-($F$27*WAH$87/$D$7)-SUM($F$14:$F$26,$F$28:$F$33,$F$35:$F$36,$F$41))</f>
        <v>-533.82179022363027</v>
      </c>
      <c r="WAI88" s="294">
        <f>(WAI$87*$B101+SUM($F$8:$F$10)-((WAI$87*$B101+SUM($F$8:$F$10))/$F$11*$F$40)-($F$27*WAI$87/$D$7)-SUM($F$14:$F$26,$F$28:$F$33,$F$35:$F$36,$F$41))</f>
        <v>-533.82179022363027</v>
      </c>
      <c r="WAJ88" s="294">
        <f>(WAJ$87*$B101+SUM($F$8:$F$10)-((WAJ$87*$B101+SUM($F$8:$F$10))/$F$11*$F$40)-($F$27*WAJ$87/$D$7)-SUM($F$14:$F$26,$F$28:$F$33,$F$35:$F$36,$F$41))</f>
        <v>-533.82179022363027</v>
      </c>
      <c r="WAK88" s="294">
        <f>(WAK$87*$B101+SUM($F$8:$F$10)-((WAK$87*$B101+SUM($F$8:$F$10))/$F$11*$F$40)-($F$27*WAK$87/$D$7)-SUM($F$14:$F$26,$F$28:$F$33,$F$35:$F$36,$F$41))</f>
        <v>-533.82179022363027</v>
      </c>
      <c r="WAL88" s="294">
        <f>(WAL$87*$B101+SUM($F$8:$F$10)-((WAL$87*$B101+SUM($F$8:$F$10))/$F$11*$F$40)-($F$27*WAL$87/$D$7)-SUM($F$14:$F$26,$F$28:$F$33,$F$35:$F$36,$F$41))</f>
        <v>-533.82179022363027</v>
      </c>
      <c r="WAM88" s="294">
        <f>(WAM$87*$B101+SUM($F$8:$F$10)-((WAM$87*$B101+SUM($F$8:$F$10))/$F$11*$F$40)-($F$27*WAM$87/$D$7)-SUM($F$14:$F$26,$F$28:$F$33,$F$35:$F$36,$F$41))</f>
        <v>-533.82179022363027</v>
      </c>
      <c r="WAN88" s="294">
        <f>(WAN$87*$B101+SUM($F$8:$F$10)-((WAN$87*$B101+SUM($F$8:$F$10))/$F$11*$F$40)-($F$27*WAN$87/$D$7)-SUM($F$14:$F$26,$F$28:$F$33,$F$35:$F$36,$F$41))</f>
        <v>-533.82179022363027</v>
      </c>
      <c r="WAO88" s="294">
        <f>(WAO$87*$B101+SUM($F$8:$F$10)-((WAO$87*$B101+SUM($F$8:$F$10))/$F$11*$F$40)-($F$27*WAO$87/$D$7)-SUM($F$14:$F$26,$F$28:$F$33,$F$35:$F$36,$F$41))</f>
        <v>-533.82179022363027</v>
      </c>
      <c r="WAP88" s="294">
        <f>(WAP$87*$B101+SUM($F$8:$F$10)-((WAP$87*$B101+SUM($F$8:$F$10))/$F$11*$F$40)-($F$27*WAP$87/$D$7)-SUM($F$14:$F$26,$F$28:$F$33,$F$35:$F$36,$F$41))</f>
        <v>-533.82179022363027</v>
      </c>
      <c r="WAQ88" s="294">
        <f>(WAQ$87*$B101+SUM($F$8:$F$10)-((WAQ$87*$B101+SUM($F$8:$F$10))/$F$11*$F$40)-($F$27*WAQ$87/$D$7)-SUM($F$14:$F$26,$F$28:$F$33,$F$35:$F$36,$F$41))</f>
        <v>-533.82179022363027</v>
      </c>
      <c r="WAR88" s="294">
        <f>(WAR$87*$B101+SUM($F$8:$F$10)-((WAR$87*$B101+SUM($F$8:$F$10))/$F$11*$F$40)-($F$27*WAR$87/$D$7)-SUM($F$14:$F$26,$F$28:$F$33,$F$35:$F$36,$F$41))</f>
        <v>-533.82179022363027</v>
      </c>
      <c r="WAS88" s="294">
        <f>(WAS$87*$B101+SUM($F$8:$F$10)-((WAS$87*$B101+SUM($F$8:$F$10))/$F$11*$F$40)-($F$27*WAS$87/$D$7)-SUM($F$14:$F$26,$F$28:$F$33,$F$35:$F$36,$F$41))</f>
        <v>-533.82179022363027</v>
      </c>
      <c r="WAT88" s="294">
        <f>(WAT$87*$B101+SUM($F$8:$F$10)-((WAT$87*$B101+SUM($F$8:$F$10))/$F$11*$F$40)-($F$27*WAT$87/$D$7)-SUM($F$14:$F$26,$F$28:$F$33,$F$35:$F$36,$F$41))</f>
        <v>-533.82179022363027</v>
      </c>
      <c r="WAU88" s="294">
        <f>(WAU$87*$B101+SUM($F$8:$F$10)-((WAU$87*$B101+SUM($F$8:$F$10))/$F$11*$F$40)-($F$27*WAU$87/$D$7)-SUM($F$14:$F$26,$F$28:$F$33,$F$35:$F$36,$F$41))</f>
        <v>-533.82179022363027</v>
      </c>
      <c r="WAV88" s="294">
        <f>(WAV$87*$B101+SUM($F$8:$F$10)-((WAV$87*$B101+SUM($F$8:$F$10))/$F$11*$F$40)-($F$27*WAV$87/$D$7)-SUM($F$14:$F$26,$F$28:$F$33,$F$35:$F$36,$F$41))</f>
        <v>-533.82179022363027</v>
      </c>
      <c r="WAW88" s="294">
        <f>(WAW$87*$B101+SUM($F$8:$F$10)-((WAW$87*$B101+SUM($F$8:$F$10))/$F$11*$F$40)-($F$27*WAW$87/$D$7)-SUM($F$14:$F$26,$F$28:$F$33,$F$35:$F$36,$F$41))</f>
        <v>-533.82179022363027</v>
      </c>
      <c r="WAX88" s="294">
        <f>(WAX$87*$B101+SUM($F$8:$F$10)-((WAX$87*$B101+SUM($F$8:$F$10))/$F$11*$F$40)-($F$27*WAX$87/$D$7)-SUM($F$14:$F$26,$F$28:$F$33,$F$35:$F$36,$F$41))</f>
        <v>-533.82179022363027</v>
      </c>
      <c r="WAY88" s="294">
        <f>(WAY$87*$B101+SUM($F$8:$F$10)-((WAY$87*$B101+SUM($F$8:$F$10))/$F$11*$F$40)-($F$27*WAY$87/$D$7)-SUM($F$14:$F$26,$F$28:$F$33,$F$35:$F$36,$F$41))</f>
        <v>-533.82179022363027</v>
      </c>
      <c r="WAZ88" s="294">
        <f>(WAZ$87*$B101+SUM($F$8:$F$10)-((WAZ$87*$B101+SUM($F$8:$F$10))/$F$11*$F$40)-($F$27*WAZ$87/$D$7)-SUM($F$14:$F$26,$F$28:$F$33,$F$35:$F$36,$F$41))</f>
        <v>-533.82179022363027</v>
      </c>
      <c r="WBA88" s="294">
        <f>(WBA$87*$B101+SUM($F$8:$F$10)-((WBA$87*$B101+SUM($F$8:$F$10))/$F$11*$F$40)-($F$27*WBA$87/$D$7)-SUM($F$14:$F$26,$F$28:$F$33,$F$35:$F$36,$F$41))</f>
        <v>-533.82179022363027</v>
      </c>
      <c r="WBB88" s="294">
        <f>(WBB$87*$B101+SUM($F$8:$F$10)-((WBB$87*$B101+SUM($F$8:$F$10))/$F$11*$F$40)-($F$27*WBB$87/$D$7)-SUM($F$14:$F$26,$F$28:$F$33,$F$35:$F$36,$F$41))</f>
        <v>-533.82179022363027</v>
      </c>
      <c r="WBC88" s="294">
        <f>(WBC$87*$B101+SUM($F$8:$F$10)-((WBC$87*$B101+SUM($F$8:$F$10))/$F$11*$F$40)-($F$27*WBC$87/$D$7)-SUM($F$14:$F$26,$F$28:$F$33,$F$35:$F$36,$F$41))</f>
        <v>-533.82179022363027</v>
      </c>
      <c r="WBD88" s="294">
        <f>(WBD$87*$B101+SUM($F$8:$F$10)-((WBD$87*$B101+SUM($F$8:$F$10))/$F$11*$F$40)-($F$27*WBD$87/$D$7)-SUM($F$14:$F$26,$F$28:$F$33,$F$35:$F$36,$F$41))</f>
        <v>-533.82179022363027</v>
      </c>
      <c r="WBE88" s="294">
        <f>(WBE$87*$B101+SUM($F$8:$F$10)-((WBE$87*$B101+SUM($F$8:$F$10))/$F$11*$F$40)-($F$27*WBE$87/$D$7)-SUM($F$14:$F$26,$F$28:$F$33,$F$35:$F$36,$F$41))</f>
        <v>-533.82179022363027</v>
      </c>
      <c r="WBF88" s="294">
        <f>(WBF$87*$B101+SUM($F$8:$F$10)-((WBF$87*$B101+SUM($F$8:$F$10))/$F$11*$F$40)-($F$27*WBF$87/$D$7)-SUM($F$14:$F$26,$F$28:$F$33,$F$35:$F$36,$F$41))</f>
        <v>-533.82179022363027</v>
      </c>
      <c r="WBG88" s="294">
        <f>(WBG$87*$B101+SUM($F$8:$F$10)-((WBG$87*$B101+SUM($F$8:$F$10))/$F$11*$F$40)-($F$27*WBG$87/$D$7)-SUM($F$14:$F$26,$F$28:$F$33,$F$35:$F$36,$F$41))</f>
        <v>-533.82179022363027</v>
      </c>
      <c r="WBH88" s="294">
        <f>(WBH$87*$B101+SUM($F$8:$F$10)-((WBH$87*$B101+SUM($F$8:$F$10))/$F$11*$F$40)-($F$27*WBH$87/$D$7)-SUM($F$14:$F$26,$F$28:$F$33,$F$35:$F$36,$F$41))</f>
        <v>-533.82179022363027</v>
      </c>
      <c r="WBI88" s="294">
        <f>(WBI$87*$B101+SUM($F$8:$F$10)-((WBI$87*$B101+SUM($F$8:$F$10))/$F$11*$F$40)-($F$27*WBI$87/$D$7)-SUM($F$14:$F$26,$F$28:$F$33,$F$35:$F$36,$F$41))</f>
        <v>-533.82179022363027</v>
      </c>
      <c r="WBJ88" s="294">
        <f>(WBJ$87*$B101+SUM($F$8:$F$10)-((WBJ$87*$B101+SUM($F$8:$F$10))/$F$11*$F$40)-($F$27*WBJ$87/$D$7)-SUM($F$14:$F$26,$F$28:$F$33,$F$35:$F$36,$F$41))</f>
        <v>-533.82179022363027</v>
      </c>
      <c r="WBK88" s="294">
        <f>(WBK$87*$B101+SUM($F$8:$F$10)-((WBK$87*$B101+SUM($F$8:$F$10))/$F$11*$F$40)-($F$27*WBK$87/$D$7)-SUM($F$14:$F$26,$F$28:$F$33,$F$35:$F$36,$F$41))</f>
        <v>-533.82179022363027</v>
      </c>
      <c r="WBL88" s="294">
        <f>(WBL$87*$B101+SUM($F$8:$F$10)-((WBL$87*$B101+SUM($F$8:$F$10))/$F$11*$F$40)-($F$27*WBL$87/$D$7)-SUM($F$14:$F$26,$F$28:$F$33,$F$35:$F$36,$F$41))</f>
        <v>-533.82179022363027</v>
      </c>
      <c r="WBM88" s="294">
        <f>(WBM$87*$B101+SUM($F$8:$F$10)-((WBM$87*$B101+SUM($F$8:$F$10))/$F$11*$F$40)-($F$27*WBM$87/$D$7)-SUM($F$14:$F$26,$F$28:$F$33,$F$35:$F$36,$F$41))</f>
        <v>-533.82179022363027</v>
      </c>
      <c r="WBN88" s="294">
        <f>(WBN$87*$B101+SUM($F$8:$F$10)-((WBN$87*$B101+SUM($F$8:$F$10))/$F$11*$F$40)-($F$27*WBN$87/$D$7)-SUM($F$14:$F$26,$F$28:$F$33,$F$35:$F$36,$F$41))</f>
        <v>-533.82179022363027</v>
      </c>
      <c r="WBO88" s="294">
        <f>(WBO$87*$B101+SUM($F$8:$F$10)-((WBO$87*$B101+SUM($F$8:$F$10))/$F$11*$F$40)-($F$27*WBO$87/$D$7)-SUM($F$14:$F$26,$F$28:$F$33,$F$35:$F$36,$F$41))</f>
        <v>-533.82179022363027</v>
      </c>
      <c r="WBP88" s="294">
        <f>(WBP$87*$B101+SUM($F$8:$F$10)-((WBP$87*$B101+SUM($F$8:$F$10))/$F$11*$F$40)-($F$27*WBP$87/$D$7)-SUM($F$14:$F$26,$F$28:$F$33,$F$35:$F$36,$F$41))</f>
        <v>-533.82179022363027</v>
      </c>
      <c r="WBQ88" s="294">
        <f>(WBQ$87*$B101+SUM($F$8:$F$10)-((WBQ$87*$B101+SUM($F$8:$F$10))/$F$11*$F$40)-($F$27*WBQ$87/$D$7)-SUM($F$14:$F$26,$F$28:$F$33,$F$35:$F$36,$F$41))</f>
        <v>-533.82179022363027</v>
      </c>
      <c r="WBR88" s="294">
        <f>(WBR$87*$B101+SUM($F$8:$F$10)-((WBR$87*$B101+SUM($F$8:$F$10))/$F$11*$F$40)-($F$27*WBR$87/$D$7)-SUM($F$14:$F$26,$F$28:$F$33,$F$35:$F$36,$F$41))</f>
        <v>-533.82179022363027</v>
      </c>
      <c r="WBS88" s="294">
        <f>(WBS$87*$B101+SUM($F$8:$F$10)-((WBS$87*$B101+SUM($F$8:$F$10))/$F$11*$F$40)-($F$27*WBS$87/$D$7)-SUM($F$14:$F$26,$F$28:$F$33,$F$35:$F$36,$F$41))</f>
        <v>-533.82179022363027</v>
      </c>
      <c r="WBT88" s="294">
        <f>(WBT$87*$B101+SUM($F$8:$F$10)-((WBT$87*$B101+SUM($F$8:$F$10))/$F$11*$F$40)-($F$27*WBT$87/$D$7)-SUM($F$14:$F$26,$F$28:$F$33,$F$35:$F$36,$F$41))</f>
        <v>-533.82179022363027</v>
      </c>
      <c r="WBU88" s="294">
        <f>(WBU$87*$B101+SUM($F$8:$F$10)-((WBU$87*$B101+SUM($F$8:$F$10))/$F$11*$F$40)-($F$27*WBU$87/$D$7)-SUM($F$14:$F$26,$F$28:$F$33,$F$35:$F$36,$F$41))</f>
        <v>-533.82179022363027</v>
      </c>
      <c r="WBV88" s="294">
        <f>(WBV$87*$B101+SUM($F$8:$F$10)-((WBV$87*$B101+SUM($F$8:$F$10))/$F$11*$F$40)-($F$27*WBV$87/$D$7)-SUM($F$14:$F$26,$F$28:$F$33,$F$35:$F$36,$F$41))</f>
        <v>-533.82179022363027</v>
      </c>
      <c r="WBW88" s="294">
        <f>(WBW$87*$B101+SUM($F$8:$F$10)-((WBW$87*$B101+SUM($F$8:$F$10))/$F$11*$F$40)-($F$27*WBW$87/$D$7)-SUM($F$14:$F$26,$F$28:$F$33,$F$35:$F$36,$F$41))</f>
        <v>-533.82179022363027</v>
      </c>
      <c r="WBX88" s="294">
        <f>(WBX$87*$B101+SUM($F$8:$F$10)-((WBX$87*$B101+SUM($F$8:$F$10))/$F$11*$F$40)-($F$27*WBX$87/$D$7)-SUM($F$14:$F$26,$F$28:$F$33,$F$35:$F$36,$F$41))</f>
        <v>-533.82179022363027</v>
      </c>
      <c r="WBY88" s="294">
        <f>(WBY$87*$B101+SUM($F$8:$F$10)-((WBY$87*$B101+SUM($F$8:$F$10))/$F$11*$F$40)-($F$27*WBY$87/$D$7)-SUM($F$14:$F$26,$F$28:$F$33,$F$35:$F$36,$F$41))</f>
        <v>-533.82179022363027</v>
      </c>
      <c r="WBZ88" s="294">
        <f>(WBZ$87*$B101+SUM($F$8:$F$10)-((WBZ$87*$B101+SUM($F$8:$F$10))/$F$11*$F$40)-($F$27*WBZ$87/$D$7)-SUM($F$14:$F$26,$F$28:$F$33,$F$35:$F$36,$F$41))</f>
        <v>-533.82179022363027</v>
      </c>
      <c r="WCA88" s="294">
        <f>(WCA$87*$B101+SUM($F$8:$F$10)-((WCA$87*$B101+SUM($F$8:$F$10))/$F$11*$F$40)-($F$27*WCA$87/$D$7)-SUM($F$14:$F$26,$F$28:$F$33,$F$35:$F$36,$F$41))</f>
        <v>-533.82179022363027</v>
      </c>
      <c r="WCB88" s="294">
        <f>(WCB$87*$B101+SUM($F$8:$F$10)-((WCB$87*$B101+SUM($F$8:$F$10))/$F$11*$F$40)-($F$27*WCB$87/$D$7)-SUM($F$14:$F$26,$F$28:$F$33,$F$35:$F$36,$F$41))</f>
        <v>-533.82179022363027</v>
      </c>
      <c r="WCC88" s="294">
        <f>(WCC$87*$B101+SUM($F$8:$F$10)-((WCC$87*$B101+SUM($F$8:$F$10))/$F$11*$F$40)-($F$27*WCC$87/$D$7)-SUM($F$14:$F$26,$F$28:$F$33,$F$35:$F$36,$F$41))</f>
        <v>-533.82179022363027</v>
      </c>
      <c r="WCD88" s="294">
        <f>(WCD$87*$B101+SUM($F$8:$F$10)-((WCD$87*$B101+SUM($F$8:$F$10))/$F$11*$F$40)-($F$27*WCD$87/$D$7)-SUM($F$14:$F$26,$F$28:$F$33,$F$35:$F$36,$F$41))</f>
        <v>-533.82179022363027</v>
      </c>
      <c r="WCE88" s="294">
        <f>(WCE$87*$B101+SUM($F$8:$F$10)-((WCE$87*$B101+SUM($F$8:$F$10))/$F$11*$F$40)-($F$27*WCE$87/$D$7)-SUM($F$14:$F$26,$F$28:$F$33,$F$35:$F$36,$F$41))</f>
        <v>-533.82179022363027</v>
      </c>
      <c r="WCF88" s="294">
        <f>(WCF$87*$B101+SUM($F$8:$F$10)-((WCF$87*$B101+SUM($F$8:$F$10))/$F$11*$F$40)-($F$27*WCF$87/$D$7)-SUM($F$14:$F$26,$F$28:$F$33,$F$35:$F$36,$F$41))</f>
        <v>-533.82179022363027</v>
      </c>
      <c r="WCG88" s="294">
        <f>(WCG$87*$B101+SUM($F$8:$F$10)-((WCG$87*$B101+SUM($F$8:$F$10))/$F$11*$F$40)-($F$27*WCG$87/$D$7)-SUM($F$14:$F$26,$F$28:$F$33,$F$35:$F$36,$F$41))</f>
        <v>-533.82179022363027</v>
      </c>
      <c r="WCH88" s="294">
        <f>(WCH$87*$B101+SUM($F$8:$F$10)-((WCH$87*$B101+SUM($F$8:$F$10))/$F$11*$F$40)-($F$27*WCH$87/$D$7)-SUM($F$14:$F$26,$F$28:$F$33,$F$35:$F$36,$F$41))</f>
        <v>-533.82179022363027</v>
      </c>
      <c r="WCI88" s="294">
        <f>(WCI$87*$B101+SUM($F$8:$F$10)-((WCI$87*$B101+SUM($F$8:$F$10))/$F$11*$F$40)-($F$27*WCI$87/$D$7)-SUM($F$14:$F$26,$F$28:$F$33,$F$35:$F$36,$F$41))</f>
        <v>-533.82179022363027</v>
      </c>
      <c r="WCJ88" s="294">
        <f>(WCJ$87*$B101+SUM($F$8:$F$10)-((WCJ$87*$B101+SUM($F$8:$F$10))/$F$11*$F$40)-($F$27*WCJ$87/$D$7)-SUM($F$14:$F$26,$F$28:$F$33,$F$35:$F$36,$F$41))</f>
        <v>-533.82179022363027</v>
      </c>
      <c r="WCK88" s="294">
        <f>(WCK$87*$B101+SUM($F$8:$F$10)-((WCK$87*$B101+SUM($F$8:$F$10))/$F$11*$F$40)-($F$27*WCK$87/$D$7)-SUM($F$14:$F$26,$F$28:$F$33,$F$35:$F$36,$F$41))</f>
        <v>-533.82179022363027</v>
      </c>
      <c r="WCL88" s="294">
        <f>(WCL$87*$B101+SUM($F$8:$F$10)-((WCL$87*$B101+SUM($F$8:$F$10))/$F$11*$F$40)-($F$27*WCL$87/$D$7)-SUM($F$14:$F$26,$F$28:$F$33,$F$35:$F$36,$F$41))</f>
        <v>-533.82179022363027</v>
      </c>
      <c r="WCM88" s="294">
        <f>(WCM$87*$B101+SUM($F$8:$F$10)-((WCM$87*$B101+SUM($F$8:$F$10))/$F$11*$F$40)-($F$27*WCM$87/$D$7)-SUM($F$14:$F$26,$F$28:$F$33,$F$35:$F$36,$F$41))</f>
        <v>-533.82179022363027</v>
      </c>
      <c r="WCN88" s="294">
        <f>(WCN$87*$B101+SUM($F$8:$F$10)-((WCN$87*$B101+SUM($F$8:$F$10))/$F$11*$F$40)-($F$27*WCN$87/$D$7)-SUM($F$14:$F$26,$F$28:$F$33,$F$35:$F$36,$F$41))</f>
        <v>-533.82179022363027</v>
      </c>
      <c r="WCO88" s="294">
        <f>(WCO$87*$B101+SUM($F$8:$F$10)-((WCO$87*$B101+SUM($F$8:$F$10))/$F$11*$F$40)-($F$27*WCO$87/$D$7)-SUM($F$14:$F$26,$F$28:$F$33,$F$35:$F$36,$F$41))</f>
        <v>-533.82179022363027</v>
      </c>
      <c r="WCP88" s="294">
        <f>(WCP$87*$B101+SUM($F$8:$F$10)-((WCP$87*$B101+SUM($F$8:$F$10))/$F$11*$F$40)-($F$27*WCP$87/$D$7)-SUM($F$14:$F$26,$F$28:$F$33,$F$35:$F$36,$F$41))</f>
        <v>-533.82179022363027</v>
      </c>
      <c r="WCQ88" s="294">
        <f>(WCQ$87*$B101+SUM($F$8:$F$10)-((WCQ$87*$B101+SUM($F$8:$F$10))/$F$11*$F$40)-($F$27*WCQ$87/$D$7)-SUM($F$14:$F$26,$F$28:$F$33,$F$35:$F$36,$F$41))</f>
        <v>-533.82179022363027</v>
      </c>
      <c r="WCR88" s="294">
        <f>(WCR$87*$B101+SUM($F$8:$F$10)-((WCR$87*$B101+SUM($F$8:$F$10))/$F$11*$F$40)-($F$27*WCR$87/$D$7)-SUM($F$14:$F$26,$F$28:$F$33,$F$35:$F$36,$F$41))</f>
        <v>-533.82179022363027</v>
      </c>
      <c r="WCS88" s="294">
        <f>(WCS$87*$B101+SUM($F$8:$F$10)-((WCS$87*$B101+SUM($F$8:$F$10))/$F$11*$F$40)-($F$27*WCS$87/$D$7)-SUM($F$14:$F$26,$F$28:$F$33,$F$35:$F$36,$F$41))</f>
        <v>-533.82179022363027</v>
      </c>
      <c r="WCT88" s="294">
        <f>(WCT$87*$B101+SUM($F$8:$F$10)-((WCT$87*$B101+SUM($F$8:$F$10))/$F$11*$F$40)-($F$27*WCT$87/$D$7)-SUM($F$14:$F$26,$F$28:$F$33,$F$35:$F$36,$F$41))</f>
        <v>-533.82179022363027</v>
      </c>
      <c r="WCU88" s="294">
        <f>(WCU$87*$B101+SUM($F$8:$F$10)-((WCU$87*$B101+SUM($F$8:$F$10))/$F$11*$F$40)-($F$27*WCU$87/$D$7)-SUM($F$14:$F$26,$F$28:$F$33,$F$35:$F$36,$F$41))</f>
        <v>-533.82179022363027</v>
      </c>
      <c r="WCV88" s="294">
        <f>(WCV$87*$B101+SUM($F$8:$F$10)-((WCV$87*$B101+SUM($F$8:$F$10))/$F$11*$F$40)-($F$27*WCV$87/$D$7)-SUM($F$14:$F$26,$F$28:$F$33,$F$35:$F$36,$F$41))</f>
        <v>-533.82179022363027</v>
      </c>
      <c r="WCW88" s="294">
        <f>(WCW$87*$B101+SUM($F$8:$F$10)-((WCW$87*$B101+SUM($F$8:$F$10))/$F$11*$F$40)-($F$27*WCW$87/$D$7)-SUM($F$14:$F$26,$F$28:$F$33,$F$35:$F$36,$F$41))</f>
        <v>-533.82179022363027</v>
      </c>
      <c r="WCX88" s="294">
        <f>(WCX$87*$B101+SUM($F$8:$F$10)-((WCX$87*$B101+SUM($F$8:$F$10))/$F$11*$F$40)-($F$27*WCX$87/$D$7)-SUM($F$14:$F$26,$F$28:$F$33,$F$35:$F$36,$F$41))</f>
        <v>-533.82179022363027</v>
      </c>
      <c r="WCY88" s="294">
        <f>(WCY$87*$B101+SUM($F$8:$F$10)-((WCY$87*$B101+SUM($F$8:$F$10))/$F$11*$F$40)-($F$27*WCY$87/$D$7)-SUM($F$14:$F$26,$F$28:$F$33,$F$35:$F$36,$F$41))</f>
        <v>-533.82179022363027</v>
      </c>
      <c r="WCZ88" s="294">
        <f>(WCZ$87*$B101+SUM($F$8:$F$10)-((WCZ$87*$B101+SUM($F$8:$F$10))/$F$11*$F$40)-($F$27*WCZ$87/$D$7)-SUM($F$14:$F$26,$F$28:$F$33,$F$35:$F$36,$F$41))</f>
        <v>-533.82179022363027</v>
      </c>
      <c r="WDA88" s="294">
        <f>(WDA$87*$B101+SUM($F$8:$F$10)-((WDA$87*$B101+SUM($F$8:$F$10))/$F$11*$F$40)-($F$27*WDA$87/$D$7)-SUM($F$14:$F$26,$F$28:$F$33,$F$35:$F$36,$F$41))</f>
        <v>-533.82179022363027</v>
      </c>
      <c r="WDB88" s="294">
        <f>(WDB$87*$B101+SUM($F$8:$F$10)-((WDB$87*$B101+SUM($F$8:$F$10))/$F$11*$F$40)-($F$27*WDB$87/$D$7)-SUM($F$14:$F$26,$F$28:$F$33,$F$35:$F$36,$F$41))</f>
        <v>-533.82179022363027</v>
      </c>
      <c r="WDC88" s="294">
        <f>(WDC$87*$B101+SUM($F$8:$F$10)-((WDC$87*$B101+SUM($F$8:$F$10))/$F$11*$F$40)-($F$27*WDC$87/$D$7)-SUM($F$14:$F$26,$F$28:$F$33,$F$35:$F$36,$F$41))</f>
        <v>-533.82179022363027</v>
      </c>
      <c r="WDD88" s="294">
        <f>(WDD$87*$B101+SUM($F$8:$F$10)-((WDD$87*$B101+SUM($F$8:$F$10))/$F$11*$F$40)-($F$27*WDD$87/$D$7)-SUM($F$14:$F$26,$F$28:$F$33,$F$35:$F$36,$F$41))</f>
        <v>-533.82179022363027</v>
      </c>
      <c r="WDE88" s="294">
        <f>(WDE$87*$B101+SUM($F$8:$F$10)-((WDE$87*$B101+SUM($F$8:$F$10))/$F$11*$F$40)-($F$27*WDE$87/$D$7)-SUM($F$14:$F$26,$F$28:$F$33,$F$35:$F$36,$F$41))</f>
        <v>-533.82179022363027</v>
      </c>
      <c r="WDF88" s="294">
        <f>(WDF$87*$B101+SUM($F$8:$F$10)-((WDF$87*$B101+SUM($F$8:$F$10))/$F$11*$F$40)-($F$27*WDF$87/$D$7)-SUM($F$14:$F$26,$F$28:$F$33,$F$35:$F$36,$F$41))</f>
        <v>-533.82179022363027</v>
      </c>
      <c r="WDG88" s="294">
        <f>(WDG$87*$B101+SUM($F$8:$F$10)-((WDG$87*$B101+SUM($F$8:$F$10))/$F$11*$F$40)-($F$27*WDG$87/$D$7)-SUM($F$14:$F$26,$F$28:$F$33,$F$35:$F$36,$F$41))</f>
        <v>-533.82179022363027</v>
      </c>
      <c r="WDH88" s="294">
        <f>(WDH$87*$B101+SUM($F$8:$F$10)-((WDH$87*$B101+SUM($F$8:$F$10))/$F$11*$F$40)-($F$27*WDH$87/$D$7)-SUM($F$14:$F$26,$F$28:$F$33,$F$35:$F$36,$F$41))</f>
        <v>-533.82179022363027</v>
      </c>
      <c r="WDI88" s="294">
        <f>(WDI$87*$B101+SUM($F$8:$F$10)-((WDI$87*$B101+SUM($F$8:$F$10))/$F$11*$F$40)-($F$27*WDI$87/$D$7)-SUM($F$14:$F$26,$F$28:$F$33,$F$35:$F$36,$F$41))</f>
        <v>-533.82179022363027</v>
      </c>
      <c r="WDJ88" s="294">
        <f>(WDJ$87*$B101+SUM($F$8:$F$10)-((WDJ$87*$B101+SUM($F$8:$F$10))/$F$11*$F$40)-($F$27*WDJ$87/$D$7)-SUM($F$14:$F$26,$F$28:$F$33,$F$35:$F$36,$F$41))</f>
        <v>-533.82179022363027</v>
      </c>
      <c r="WDK88" s="294">
        <f>(WDK$87*$B101+SUM($F$8:$F$10)-((WDK$87*$B101+SUM($F$8:$F$10))/$F$11*$F$40)-($F$27*WDK$87/$D$7)-SUM($F$14:$F$26,$F$28:$F$33,$F$35:$F$36,$F$41))</f>
        <v>-533.82179022363027</v>
      </c>
      <c r="WDL88" s="294">
        <f>(WDL$87*$B101+SUM($F$8:$F$10)-((WDL$87*$B101+SUM($F$8:$F$10))/$F$11*$F$40)-($F$27*WDL$87/$D$7)-SUM($F$14:$F$26,$F$28:$F$33,$F$35:$F$36,$F$41))</f>
        <v>-533.82179022363027</v>
      </c>
      <c r="WDM88" s="294">
        <f>(WDM$87*$B101+SUM($F$8:$F$10)-((WDM$87*$B101+SUM($F$8:$F$10))/$F$11*$F$40)-($F$27*WDM$87/$D$7)-SUM($F$14:$F$26,$F$28:$F$33,$F$35:$F$36,$F$41))</f>
        <v>-533.82179022363027</v>
      </c>
      <c r="WDN88" s="294">
        <f>(WDN$87*$B101+SUM($F$8:$F$10)-((WDN$87*$B101+SUM($F$8:$F$10))/$F$11*$F$40)-($F$27*WDN$87/$D$7)-SUM($F$14:$F$26,$F$28:$F$33,$F$35:$F$36,$F$41))</f>
        <v>-533.82179022363027</v>
      </c>
      <c r="WDO88" s="294">
        <f>(WDO$87*$B101+SUM($F$8:$F$10)-((WDO$87*$B101+SUM($F$8:$F$10))/$F$11*$F$40)-($F$27*WDO$87/$D$7)-SUM($F$14:$F$26,$F$28:$F$33,$F$35:$F$36,$F$41))</f>
        <v>-533.82179022363027</v>
      </c>
      <c r="WDP88" s="294">
        <f>(WDP$87*$B101+SUM($F$8:$F$10)-((WDP$87*$B101+SUM($F$8:$F$10))/$F$11*$F$40)-($F$27*WDP$87/$D$7)-SUM($F$14:$F$26,$F$28:$F$33,$F$35:$F$36,$F$41))</f>
        <v>-533.82179022363027</v>
      </c>
      <c r="WDQ88" s="294">
        <f>(WDQ$87*$B101+SUM($F$8:$F$10)-((WDQ$87*$B101+SUM($F$8:$F$10))/$F$11*$F$40)-($F$27*WDQ$87/$D$7)-SUM($F$14:$F$26,$F$28:$F$33,$F$35:$F$36,$F$41))</f>
        <v>-533.82179022363027</v>
      </c>
      <c r="WDR88" s="294">
        <f>(WDR$87*$B101+SUM($F$8:$F$10)-((WDR$87*$B101+SUM($F$8:$F$10))/$F$11*$F$40)-($F$27*WDR$87/$D$7)-SUM($F$14:$F$26,$F$28:$F$33,$F$35:$F$36,$F$41))</f>
        <v>-533.82179022363027</v>
      </c>
      <c r="WDS88" s="294">
        <f>(WDS$87*$B101+SUM($F$8:$F$10)-((WDS$87*$B101+SUM($F$8:$F$10))/$F$11*$F$40)-($F$27*WDS$87/$D$7)-SUM($F$14:$F$26,$F$28:$F$33,$F$35:$F$36,$F$41))</f>
        <v>-533.82179022363027</v>
      </c>
      <c r="WDT88" s="294">
        <f>(WDT$87*$B101+SUM($F$8:$F$10)-((WDT$87*$B101+SUM($F$8:$F$10))/$F$11*$F$40)-($F$27*WDT$87/$D$7)-SUM($F$14:$F$26,$F$28:$F$33,$F$35:$F$36,$F$41))</f>
        <v>-533.82179022363027</v>
      </c>
      <c r="WDU88" s="294">
        <f>(WDU$87*$B101+SUM($F$8:$F$10)-((WDU$87*$B101+SUM($F$8:$F$10))/$F$11*$F$40)-($F$27*WDU$87/$D$7)-SUM($F$14:$F$26,$F$28:$F$33,$F$35:$F$36,$F$41))</f>
        <v>-533.82179022363027</v>
      </c>
      <c r="WDV88" s="294">
        <f>(WDV$87*$B101+SUM($F$8:$F$10)-((WDV$87*$B101+SUM($F$8:$F$10))/$F$11*$F$40)-($F$27*WDV$87/$D$7)-SUM($F$14:$F$26,$F$28:$F$33,$F$35:$F$36,$F$41))</f>
        <v>-533.82179022363027</v>
      </c>
      <c r="WDW88" s="294">
        <f>(WDW$87*$B101+SUM($F$8:$F$10)-((WDW$87*$B101+SUM($F$8:$F$10))/$F$11*$F$40)-($F$27*WDW$87/$D$7)-SUM($F$14:$F$26,$F$28:$F$33,$F$35:$F$36,$F$41))</f>
        <v>-533.82179022363027</v>
      </c>
      <c r="WDX88" s="294">
        <f>(WDX$87*$B101+SUM($F$8:$F$10)-((WDX$87*$B101+SUM($F$8:$F$10))/$F$11*$F$40)-($F$27*WDX$87/$D$7)-SUM($F$14:$F$26,$F$28:$F$33,$F$35:$F$36,$F$41))</f>
        <v>-533.82179022363027</v>
      </c>
      <c r="WDY88" s="294">
        <f>(WDY$87*$B101+SUM($F$8:$F$10)-((WDY$87*$B101+SUM($F$8:$F$10))/$F$11*$F$40)-($F$27*WDY$87/$D$7)-SUM($F$14:$F$26,$F$28:$F$33,$F$35:$F$36,$F$41))</f>
        <v>-533.82179022363027</v>
      </c>
      <c r="WDZ88" s="294">
        <f>(WDZ$87*$B101+SUM($F$8:$F$10)-((WDZ$87*$B101+SUM($F$8:$F$10))/$F$11*$F$40)-($F$27*WDZ$87/$D$7)-SUM($F$14:$F$26,$F$28:$F$33,$F$35:$F$36,$F$41))</f>
        <v>-533.82179022363027</v>
      </c>
      <c r="WEA88" s="294">
        <f>(WEA$87*$B101+SUM($F$8:$F$10)-((WEA$87*$B101+SUM($F$8:$F$10))/$F$11*$F$40)-($F$27*WEA$87/$D$7)-SUM($F$14:$F$26,$F$28:$F$33,$F$35:$F$36,$F$41))</f>
        <v>-533.82179022363027</v>
      </c>
      <c r="WEB88" s="294">
        <f>(WEB$87*$B101+SUM($F$8:$F$10)-((WEB$87*$B101+SUM($F$8:$F$10))/$F$11*$F$40)-($F$27*WEB$87/$D$7)-SUM($F$14:$F$26,$F$28:$F$33,$F$35:$F$36,$F$41))</f>
        <v>-533.82179022363027</v>
      </c>
      <c r="WEC88" s="294">
        <f>(WEC$87*$B101+SUM($F$8:$F$10)-((WEC$87*$B101+SUM($F$8:$F$10))/$F$11*$F$40)-($F$27*WEC$87/$D$7)-SUM($F$14:$F$26,$F$28:$F$33,$F$35:$F$36,$F$41))</f>
        <v>-533.82179022363027</v>
      </c>
      <c r="WED88" s="294">
        <f>(WED$87*$B101+SUM($F$8:$F$10)-((WED$87*$B101+SUM($F$8:$F$10))/$F$11*$F$40)-($F$27*WED$87/$D$7)-SUM($F$14:$F$26,$F$28:$F$33,$F$35:$F$36,$F$41))</f>
        <v>-533.82179022363027</v>
      </c>
      <c r="WEE88" s="294">
        <f>(WEE$87*$B101+SUM($F$8:$F$10)-((WEE$87*$B101+SUM($F$8:$F$10))/$F$11*$F$40)-($F$27*WEE$87/$D$7)-SUM($F$14:$F$26,$F$28:$F$33,$F$35:$F$36,$F$41))</f>
        <v>-533.82179022363027</v>
      </c>
      <c r="WEF88" s="294">
        <f>(WEF$87*$B101+SUM($F$8:$F$10)-((WEF$87*$B101+SUM($F$8:$F$10))/$F$11*$F$40)-($F$27*WEF$87/$D$7)-SUM($F$14:$F$26,$F$28:$F$33,$F$35:$F$36,$F$41))</f>
        <v>-533.82179022363027</v>
      </c>
      <c r="WEG88" s="294">
        <f>(WEG$87*$B101+SUM($F$8:$F$10)-((WEG$87*$B101+SUM($F$8:$F$10))/$F$11*$F$40)-($F$27*WEG$87/$D$7)-SUM($F$14:$F$26,$F$28:$F$33,$F$35:$F$36,$F$41))</f>
        <v>-533.82179022363027</v>
      </c>
      <c r="WEH88" s="294">
        <f>(WEH$87*$B101+SUM($F$8:$F$10)-((WEH$87*$B101+SUM($F$8:$F$10))/$F$11*$F$40)-($F$27*WEH$87/$D$7)-SUM($F$14:$F$26,$F$28:$F$33,$F$35:$F$36,$F$41))</f>
        <v>-533.82179022363027</v>
      </c>
      <c r="WEI88" s="294">
        <f>(WEI$87*$B101+SUM($F$8:$F$10)-((WEI$87*$B101+SUM($F$8:$F$10))/$F$11*$F$40)-($F$27*WEI$87/$D$7)-SUM($F$14:$F$26,$F$28:$F$33,$F$35:$F$36,$F$41))</f>
        <v>-533.82179022363027</v>
      </c>
      <c r="WEJ88" s="294">
        <f>(WEJ$87*$B101+SUM($F$8:$F$10)-((WEJ$87*$B101+SUM($F$8:$F$10))/$F$11*$F$40)-($F$27*WEJ$87/$D$7)-SUM($F$14:$F$26,$F$28:$F$33,$F$35:$F$36,$F$41))</f>
        <v>-533.82179022363027</v>
      </c>
      <c r="WEK88" s="294">
        <f>(WEK$87*$B101+SUM($F$8:$F$10)-((WEK$87*$B101+SUM($F$8:$F$10))/$F$11*$F$40)-($F$27*WEK$87/$D$7)-SUM($F$14:$F$26,$F$28:$F$33,$F$35:$F$36,$F$41))</f>
        <v>-533.82179022363027</v>
      </c>
      <c r="WEL88" s="294">
        <f>(WEL$87*$B101+SUM($F$8:$F$10)-((WEL$87*$B101+SUM($F$8:$F$10))/$F$11*$F$40)-($F$27*WEL$87/$D$7)-SUM($F$14:$F$26,$F$28:$F$33,$F$35:$F$36,$F$41))</f>
        <v>-533.82179022363027</v>
      </c>
      <c r="WEM88" s="294">
        <f>(WEM$87*$B101+SUM($F$8:$F$10)-((WEM$87*$B101+SUM($F$8:$F$10))/$F$11*$F$40)-($F$27*WEM$87/$D$7)-SUM($F$14:$F$26,$F$28:$F$33,$F$35:$F$36,$F$41))</f>
        <v>-533.82179022363027</v>
      </c>
      <c r="WEN88" s="294">
        <f>(WEN$87*$B101+SUM($F$8:$F$10)-((WEN$87*$B101+SUM($F$8:$F$10))/$F$11*$F$40)-($F$27*WEN$87/$D$7)-SUM($F$14:$F$26,$F$28:$F$33,$F$35:$F$36,$F$41))</f>
        <v>-533.82179022363027</v>
      </c>
      <c r="WEO88" s="294">
        <f>(WEO$87*$B101+SUM($F$8:$F$10)-((WEO$87*$B101+SUM($F$8:$F$10))/$F$11*$F$40)-($F$27*WEO$87/$D$7)-SUM($F$14:$F$26,$F$28:$F$33,$F$35:$F$36,$F$41))</f>
        <v>-533.82179022363027</v>
      </c>
      <c r="WEP88" s="294">
        <f>(WEP$87*$B101+SUM($F$8:$F$10)-((WEP$87*$B101+SUM($F$8:$F$10))/$F$11*$F$40)-($F$27*WEP$87/$D$7)-SUM($F$14:$F$26,$F$28:$F$33,$F$35:$F$36,$F$41))</f>
        <v>-533.82179022363027</v>
      </c>
      <c r="WEQ88" s="294">
        <f>(WEQ$87*$B101+SUM($F$8:$F$10)-((WEQ$87*$B101+SUM($F$8:$F$10))/$F$11*$F$40)-($F$27*WEQ$87/$D$7)-SUM($F$14:$F$26,$F$28:$F$33,$F$35:$F$36,$F$41))</f>
        <v>-533.82179022363027</v>
      </c>
      <c r="WER88" s="294">
        <f>(WER$87*$B101+SUM($F$8:$F$10)-((WER$87*$B101+SUM($F$8:$F$10))/$F$11*$F$40)-($F$27*WER$87/$D$7)-SUM($F$14:$F$26,$F$28:$F$33,$F$35:$F$36,$F$41))</f>
        <v>-533.82179022363027</v>
      </c>
      <c r="WES88" s="294">
        <f>(WES$87*$B101+SUM($F$8:$F$10)-((WES$87*$B101+SUM($F$8:$F$10))/$F$11*$F$40)-($F$27*WES$87/$D$7)-SUM($F$14:$F$26,$F$28:$F$33,$F$35:$F$36,$F$41))</f>
        <v>-533.82179022363027</v>
      </c>
      <c r="WET88" s="294">
        <f>(WET$87*$B101+SUM($F$8:$F$10)-((WET$87*$B101+SUM($F$8:$F$10))/$F$11*$F$40)-($F$27*WET$87/$D$7)-SUM($F$14:$F$26,$F$28:$F$33,$F$35:$F$36,$F$41))</f>
        <v>-533.82179022363027</v>
      </c>
      <c r="WEU88" s="294">
        <f>(WEU$87*$B101+SUM($F$8:$F$10)-((WEU$87*$B101+SUM($F$8:$F$10))/$F$11*$F$40)-($F$27*WEU$87/$D$7)-SUM($F$14:$F$26,$F$28:$F$33,$F$35:$F$36,$F$41))</f>
        <v>-533.82179022363027</v>
      </c>
      <c r="WEV88" s="294">
        <f>(WEV$87*$B101+SUM($F$8:$F$10)-((WEV$87*$B101+SUM($F$8:$F$10))/$F$11*$F$40)-($F$27*WEV$87/$D$7)-SUM($F$14:$F$26,$F$28:$F$33,$F$35:$F$36,$F$41))</f>
        <v>-533.82179022363027</v>
      </c>
      <c r="WEW88" s="294">
        <f>(WEW$87*$B101+SUM($F$8:$F$10)-((WEW$87*$B101+SUM($F$8:$F$10))/$F$11*$F$40)-($F$27*WEW$87/$D$7)-SUM($F$14:$F$26,$F$28:$F$33,$F$35:$F$36,$F$41))</f>
        <v>-533.82179022363027</v>
      </c>
      <c r="WEX88" s="294">
        <f>(WEX$87*$B101+SUM($F$8:$F$10)-((WEX$87*$B101+SUM($F$8:$F$10))/$F$11*$F$40)-($F$27*WEX$87/$D$7)-SUM($F$14:$F$26,$F$28:$F$33,$F$35:$F$36,$F$41))</f>
        <v>-533.82179022363027</v>
      </c>
      <c r="WEY88" s="294">
        <f>(WEY$87*$B101+SUM($F$8:$F$10)-((WEY$87*$B101+SUM($F$8:$F$10))/$F$11*$F$40)-($F$27*WEY$87/$D$7)-SUM($F$14:$F$26,$F$28:$F$33,$F$35:$F$36,$F$41))</f>
        <v>-533.82179022363027</v>
      </c>
      <c r="WEZ88" s="294">
        <f>(WEZ$87*$B101+SUM($F$8:$F$10)-((WEZ$87*$B101+SUM($F$8:$F$10))/$F$11*$F$40)-($F$27*WEZ$87/$D$7)-SUM($F$14:$F$26,$F$28:$F$33,$F$35:$F$36,$F$41))</f>
        <v>-533.82179022363027</v>
      </c>
      <c r="WFA88" s="294">
        <f>(WFA$87*$B101+SUM($F$8:$F$10)-((WFA$87*$B101+SUM($F$8:$F$10))/$F$11*$F$40)-($F$27*WFA$87/$D$7)-SUM($F$14:$F$26,$F$28:$F$33,$F$35:$F$36,$F$41))</f>
        <v>-533.82179022363027</v>
      </c>
      <c r="WFB88" s="294">
        <f>(WFB$87*$B101+SUM($F$8:$F$10)-((WFB$87*$B101+SUM($F$8:$F$10))/$F$11*$F$40)-($F$27*WFB$87/$D$7)-SUM($F$14:$F$26,$F$28:$F$33,$F$35:$F$36,$F$41))</f>
        <v>-533.82179022363027</v>
      </c>
      <c r="WFC88" s="294">
        <f>(WFC$87*$B101+SUM($F$8:$F$10)-((WFC$87*$B101+SUM($F$8:$F$10))/$F$11*$F$40)-($F$27*WFC$87/$D$7)-SUM($F$14:$F$26,$F$28:$F$33,$F$35:$F$36,$F$41))</f>
        <v>-533.82179022363027</v>
      </c>
      <c r="WFD88" s="294">
        <f>(WFD$87*$B101+SUM($F$8:$F$10)-((WFD$87*$B101+SUM($F$8:$F$10))/$F$11*$F$40)-($F$27*WFD$87/$D$7)-SUM($F$14:$F$26,$F$28:$F$33,$F$35:$F$36,$F$41))</f>
        <v>-533.82179022363027</v>
      </c>
      <c r="WFE88" s="294">
        <f>(WFE$87*$B101+SUM($F$8:$F$10)-((WFE$87*$B101+SUM($F$8:$F$10))/$F$11*$F$40)-($F$27*WFE$87/$D$7)-SUM($F$14:$F$26,$F$28:$F$33,$F$35:$F$36,$F$41))</f>
        <v>-533.82179022363027</v>
      </c>
      <c r="WFF88" s="294">
        <f>(WFF$87*$B101+SUM($F$8:$F$10)-((WFF$87*$B101+SUM($F$8:$F$10))/$F$11*$F$40)-($F$27*WFF$87/$D$7)-SUM($F$14:$F$26,$F$28:$F$33,$F$35:$F$36,$F$41))</f>
        <v>-533.82179022363027</v>
      </c>
      <c r="WFG88" s="294">
        <f>(WFG$87*$B101+SUM($F$8:$F$10)-((WFG$87*$B101+SUM($F$8:$F$10))/$F$11*$F$40)-($F$27*WFG$87/$D$7)-SUM($F$14:$F$26,$F$28:$F$33,$F$35:$F$36,$F$41))</f>
        <v>-533.82179022363027</v>
      </c>
      <c r="WFH88" s="294">
        <f>(WFH$87*$B101+SUM($F$8:$F$10)-((WFH$87*$B101+SUM($F$8:$F$10))/$F$11*$F$40)-($F$27*WFH$87/$D$7)-SUM($F$14:$F$26,$F$28:$F$33,$F$35:$F$36,$F$41))</f>
        <v>-533.82179022363027</v>
      </c>
      <c r="WFI88" s="294">
        <f>(WFI$87*$B101+SUM($F$8:$F$10)-((WFI$87*$B101+SUM($F$8:$F$10))/$F$11*$F$40)-($F$27*WFI$87/$D$7)-SUM($F$14:$F$26,$F$28:$F$33,$F$35:$F$36,$F$41))</f>
        <v>-533.82179022363027</v>
      </c>
      <c r="WFJ88" s="294">
        <f>(WFJ$87*$B101+SUM($F$8:$F$10)-((WFJ$87*$B101+SUM($F$8:$F$10))/$F$11*$F$40)-($F$27*WFJ$87/$D$7)-SUM($F$14:$F$26,$F$28:$F$33,$F$35:$F$36,$F$41))</f>
        <v>-533.82179022363027</v>
      </c>
      <c r="WFK88" s="294">
        <f>(WFK$87*$B101+SUM($F$8:$F$10)-((WFK$87*$B101+SUM($F$8:$F$10))/$F$11*$F$40)-($F$27*WFK$87/$D$7)-SUM($F$14:$F$26,$F$28:$F$33,$F$35:$F$36,$F$41))</f>
        <v>-533.82179022363027</v>
      </c>
      <c r="WFL88" s="294">
        <f>(WFL$87*$B101+SUM($F$8:$F$10)-((WFL$87*$B101+SUM($F$8:$F$10))/$F$11*$F$40)-($F$27*WFL$87/$D$7)-SUM($F$14:$F$26,$F$28:$F$33,$F$35:$F$36,$F$41))</f>
        <v>-533.82179022363027</v>
      </c>
      <c r="WFM88" s="294">
        <f>(WFM$87*$B101+SUM($F$8:$F$10)-((WFM$87*$B101+SUM($F$8:$F$10))/$F$11*$F$40)-($F$27*WFM$87/$D$7)-SUM($F$14:$F$26,$F$28:$F$33,$F$35:$F$36,$F$41))</f>
        <v>-533.82179022363027</v>
      </c>
      <c r="WFN88" s="294">
        <f>(WFN$87*$B101+SUM($F$8:$F$10)-((WFN$87*$B101+SUM($F$8:$F$10))/$F$11*$F$40)-($F$27*WFN$87/$D$7)-SUM($F$14:$F$26,$F$28:$F$33,$F$35:$F$36,$F$41))</f>
        <v>-533.82179022363027</v>
      </c>
      <c r="WFO88" s="294">
        <f>(WFO$87*$B101+SUM($F$8:$F$10)-((WFO$87*$B101+SUM($F$8:$F$10))/$F$11*$F$40)-($F$27*WFO$87/$D$7)-SUM($F$14:$F$26,$F$28:$F$33,$F$35:$F$36,$F$41))</f>
        <v>-533.82179022363027</v>
      </c>
      <c r="WFP88" s="294">
        <f>(WFP$87*$B101+SUM($F$8:$F$10)-((WFP$87*$B101+SUM($F$8:$F$10))/$F$11*$F$40)-($F$27*WFP$87/$D$7)-SUM($F$14:$F$26,$F$28:$F$33,$F$35:$F$36,$F$41))</f>
        <v>-533.82179022363027</v>
      </c>
      <c r="WFQ88" s="294">
        <f>(WFQ$87*$B101+SUM($F$8:$F$10)-((WFQ$87*$B101+SUM($F$8:$F$10))/$F$11*$F$40)-($F$27*WFQ$87/$D$7)-SUM($F$14:$F$26,$F$28:$F$33,$F$35:$F$36,$F$41))</f>
        <v>-533.82179022363027</v>
      </c>
      <c r="WFR88" s="294">
        <f>(WFR$87*$B101+SUM($F$8:$F$10)-((WFR$87*$B101+SUM($F$8:$F$10))/$F$11*$F$40)-($F$27*WFR$87/$D$7)-SUM($F$14:$F$26,$F$28:$F$33,$F$35:$F$36,$F$41))</f>
        <v>-533.82179022363027</v>
      </c>
      <c r="WFS88" s="294">
        <f>(WFS$87*$B101+SUM($F$8:$F$10)-((WFS$87*$B101+SUM($F$8:$F$10))/$F$11*$F$40)-($F$27*WFS$87/$D$7)-SUM($F$14:$F$26,$F$28:$F$33,$F$35:$F$36,$F$41))</f>
        <v>-533.82179022363027</v>
      </c>
      <c r="WFT88" s="294">
        <f>(WFT$87*$B101+SUM($F$8:$F$10)-((WFT$87*$B101+SUM($F$8:$F$10))/$F$11*$F$40)-($F$27*WFT$87/$D$7)-SUM($F$14:$F$26,$F$28:$F$33,$F$35:$F$36,$F$41))</f>
        <v>-533.82179022363027</v>
      </c>
      <c r="WFU88" s="294">
        <f>(WFU$87*$B101+SUM($F$8:$F$10)-((WFU$87*$B101+SUM($F$8:$F$10))/$F$11*$F$40)-($F$27*WFU$87/$D$7)-SUM($F$14:$F$26,$F$28:$F$33,$F$35:$F$36,$F$41))</f>
        <v>-533.82179022363027</v>
      </c>
      <c r="WFV88" s="294">
        <f>(WFV$87*$B101+SUM($F$8:$F$10)-((WFV$87*$B101+SUM($F$8:$F$10))/$F$11*$F$40)-($F$27*WFV$87/$D$7)-SUM($F$14:$F$26,$F$28:$F$33,$F$35:$F$36,$F$41))</f>
        <v>-533.82179022363027</v>
      </c>
      <c r="WFW88" s="294">
        <f>(WFW$87*$B101+SUM($F$8:$F$10)-((WFW$87*$B101+SUM($F$8:$F$10))/$F$11*$F$40)-($F$27*WFW$87/$D$7)-SUM($F$14:$F$26,$F$28:$F$33,$F$35:$F$36,$F$41))</f>
        <v>-533.82179022363027</v>
      </c>
      <c r="WFX88" s="294">
        <f>(WFX$87*$B101+SUM($F$8:$F$10)-((WFX$87*$B101+SUM($F$8:$F$10))/$F$11*$F$40)-($F$27*WFX$87/$D$7)-SUM($F$14:$F$26,$F$28:$F$33,$F$35:$F$36,$F$41))</f>
        <v>-533.82179022363027</v>
      </c>
      <c r="WFY88" s="294">
        <f>(WFY$87*$B101+SUM($F$8:$F$10)-((WFY$87*$B101+SUM($F$8:$F$10))/$F$11*$F$40)-($F$27*WFY$87/$D$7)-SUM($F$14:$F$26,$F$28:$F$33,$F$35:$F$36,$F$41))</f>
        <v>-533.82179022363027</v>
      </c>
      <c r="WFZ88" s="294">
        <f>(WFZ$87*$B101+SUM($F$8:$F$10)-((WFZ$87*$B101+SUM($F$8:$F$10))/$F$11*$F$40)-($F$27*WFZ$87/$D$7)-SUM($F$14:$F$26,$F$28:$F$33,$F$35:$F$36,$F$41))</f>
        <v>-533.82179022363027</v>
      </c>
      <c r="WGA88" s="294">
        <f>(WGA$87*$B101+SUM($F$8:$F$10)-((WGA$87*$B101+SUM($F$8:$F$10))/$F$11*$F$40)-($F$27*WGA$87/$D$7)-SUM($F$14:$F$26,$F$28:$F$33,$F$35:$F$36,$F$41))</f>
        <v>-533.82179022363027</v>
      </c>
      <c r="WGB88" s="294">
        <f>(WGB$87*$B101+SUM($F$8:$F$10)-((WGB$87*$B101+SUM($F$8:$F$10))/$F$11*$F$40)-($F$27*WGB$87/$D$7)-SUM($F$14:$F$26,$F$28:$F$33,$F$35:$F$36,$F$41))</f>
        <v>-533.82179022363027</v>
      </c>
      <c r="WGC88" s="294">
        <f>(WGC$87*$B101+SUM($F$8:$F$10)-((WGC$87*$B101+SUM($F$8:$F$10))/$F$11*$F$40)-($F$27*WGC$87/$D$7)-SUM($F$14:$F$26,$F$28:$F$33,$F$35:$F$36,$F$41))</f>
        <v>-533.82179022363027</v>
      </c>
      <c r="WGD88" s="294">
        <f>(WGD$87*$B101+SUM($F$8:$F$10)-((WGD$87*$B101+SUM($F$8:$F$10))/$F$11*$F$40)-($F$27*WGD$87/$D$7)-SUM($F$14:$F$26,$F$28:$F$33,$F$35:$F$36,$F$41))</f>
        <v>-533.82179022363027</v>
      </c>
      <c r="WGE88" s="294">
        <f>(WGE$87*$B101+SUM($F$8:$F$10)-((WGE$87*$B101+SUM($F$8:$F$10))/$F$11*$F$40)-($F$27*WGE$87/$D$7)-SUM($F$14:$F$26,$F$28:$F$33,$F$35:$F$36,$F$41))</f>
        <v>-533.82179022363027</v>
      </c>
      <c r="WGF88" s="294">
        <f>(WGF$87*$B101+SUM($F$8:$F$10)-((WGF$87*$B101+SUM($F$8:$F$10))/$F$11*$F$40)-($F$27*WGF$87/$D$7)-SUM($F$14:$F$26,$F$28:$F$33,$F$35:$F$36,$F$41))</f>
        <v>-533.82179022363027</v>
      </c>
      <c r="WGG88" s="294">
        <f>(WGG$87*$B101+SUM($F$8:$F$10)-((WGG$87*$B101+SUM($F$8:$F$10))/$F$11*$F$40)-($F$27*WGG$87/$D$7)-SUM($F$14:$F$26,$F$28:$F$33,$F$35:$F$36,$F$41))</f>
        <v>-533.82179022363027</v>
      </c>
      <c r="WGH88" s="294">
        <f>(WGH$87*$B101+SUM($F$8:$F$10)-((WGH$87*$B101+SUM($F$8:$F$10))/$F$11*$F$40)-($F$27*WGH$87/$D$7)-SUM($F$14:$F$26,$F$28:$F$33,$F$35:$F$36,$F$41))</f>
        <v>-533.82179022363027</v>
      </c>
      <c r="WGI88" s="294">
        <f>(WGI$87*$B101+SUM($F$8:$F$10)-((WGI$87*$B101+SUM($F$8:$F$10))/$F$11*$F$40)-($F$27*WGI$87/$D$7)-SUM($F$14:$F$26,$F$28:$F$33,$F$35:$F$36,$F$41))</f>
        <v>-533.82179022363027</v>
      </c>
      <c r="WGJ88" s="294">
        <f>(WGJ$87*$B101+SUM($F$8:$F$10)-((WGJ$87*$B101+SUM($F$8:$F$10))/$F$11*$F$40)-($F$27*WGJ$87/$D$7)-SUM($F$14:$F$26,$F$28:$F$33,$F$35:$F$36,$F$41))</f>
        <v>-533.82179022363027</v>
      </c>
      <c r="WGK88" s="294">
        <f>(WGK$87*$B101+SUM($F$8:$F$10)-((WGK$87*$B101+SUM($F$8:$F$10))/$F$11*$F$40)-($F$27*WGK$87/$D$7)-SUM($F$14:$F$26,$F$28:$F$33,$F$35:$F$36,$F$41))</f>
        <v>-533.82179022363027</v>
      </c>
      <c r="WGL88" s="294">
        <f>(WGL$87*$B101+SUM($F$8:$F$10)-((WGL$87*$B101+SUM($F$8:$F$10))/$F$11*$F$40)-($F$27*WGL$87/$D$7)-SUM($F$14:$F$26,$F$28:$F$33,$F$35:$F$36,$F$41))</f>
        <v>-533.82179022363027</v>
      </c>
      <c r="WGM88" s="294">
        <f>(WGM$87*$B101+SUM($F$8:$F$10)-((WGM$87*$B101+SUM($F$8:$F$10))/$F$11*$F$40)-($F$27*WGM$87/$D$7)-SUM($F$14:$F$26,$F$28:$F$33,$F$35:$F$36,$F$41))</f>
        <v>-533.82179022363027</v>
      </c>
      <c r="WGN88" s="294">
        <f>(WGN$87*$B101+SUM($F$8:$F$10)-((WGN$87*$B101+SUM($F$8:$F$10))/$F$11*$F$40)-($F$27*WGN$87/$D$7)-SUM($F$14:$F$26,$F$28:$F$33,$F$35:$F$36,$F$41))</f>
        <v>-533.82179022363027</v>
      </c>
      <c r="WGO88" s="294">
        <f>(WGO$87*$B101+SUM($F$8:$F$10)-((WGO$87*$B101+SUM($F$8:$F$10))/$F$11*$F$40)-($F$27*WGO$87/$D$7)-SUM($F$14:$F$26,$F$28:$F$33,$F$35:$F$36,$F$41))</f>
        <v>-533.82179022363027</v>
      </c>
      <c r="WGP88" s="294">
        <f>(WGP$87*$B101+SUM($F$8:$F$10)-((WGP$87*$B101+SUM($F$8:$F$10))/$F$11*$F$40)-($F$27*WGP$87/$D$7)-SUM($F$14:$F$26,$F$28:$F$33,$F$35:$F$36,$F$41))</f>
        <v>-533.82179022363027</v>
      </c>
      <c r="WGQ88" s="294">
        <f>(WGQ$87*$B101+SUM($F$8:$F$10)-((WGQ$87*$B101+SUM($F$8:$F$10))/$F$11*$F$40)-($F$27*WGQ$87/$D$7)-SUM($F$14:$F$26,$F$28:$F$33,$F$35:$F$36,$F$41))</f>
        <v>-533.82179022363027</v>
      </c>
      <c r="WGR88" s="294">
        <f>(WGR$87*$B101+SUM($F$8:$F$10)-((WGR$87*$B101+SUM($F$8:$F$10))/$F$11*$F$40)-($F$27*WGR$87/$D$7)-SUM($F$14:$F$26,$F$28:$F$33,$F$35:$F$36,$F$41))</f>
        <v>-533.82179022363027</v>
      </c>
      <c r="WGS88" s="294">
        <f>(WGS$87*$B101+SUM($F$8:$F$10)-((WGS$87*$B101+SUM($F$8:$F$10))/$F$11*$F$40)-($F$27*WGS$87/$D$7)-SUM($F$14:$F$26,$F$28:$F$33,$F$35:$F$36,$F$41))</f>
        <v>-533.82179022363027</v>
      </c>
      <c r="WGT88" s="294">
        <f>(WGT$87*$B101+SUM($F$8:$F$10)-((WGT$87*$B101+SUM($F$8:$F$10))/$F$11*$F$40)-($F$27*WGT$87/$D$7)-SUM($F$14:$F$26,$F$28:$F$33,$F$35:$F$36,$F$41))</f>
        <v>-533.82179022363027</v>
      </c>
      <c r="WGU88" s="294">
        <f>(WGU$87*$B101+SUM($F$8:$F$10)-((WGU$87*$B101+SUM($F$8:$F$10))/$F$11*$F$40)-($F$27*WGU$87/$D$7)-SUM($F$14:$F$26,$F$28:$F$33,$F$35:$F$36,$F$41))</f>
        <v>-533.82179022363027</v>
      </c>
      <c r="WGV88" s="294">
        <f>(WGV$87*$B101+SUM($F$8:$F$10)-((WGV$87*$B101+SUM($F$8:$F$10))/$F$11*$F$40)-($F$27*WGV$87/$D$7)-SUM($F$14:$F$26,$F$28:$F$33,$F$35:$F$36,$F$41))</f>
        <v>-533.82179022363027</v>
      </c>
      <c r="WGW88" s="294">
        <f>(WGW$87*$B101+SUM($F$8:$F$10)-((WGW$87*$B101+SUM($F$8:$F$10))/$F$11*$F$40)-($F$27*WGW$87/$D$7)-SUM($F$14:$F$26,$F$28:$F$33,$F$35:$F$36,$F$41))</f>
        <v>-533.82179022363027</v>
      </c>
      <c r="WGX88" s="294">
        <f>(WGX$87*$B101+SUM($F$8:$F$10)-((WGX$87*$B101+SUM($F$8:$F$10))/$F$11*$F$40)-($F$27*WGX$87/$D$7)-SUM($F$14:$F$26,$F$28:$F$33,$F$35:$F$36,$F$41))</f>
        <v>-533.82179022363027</v>
      </c>
      <c r="WGY88" s="294">
        <f>(WGY$87*$B101+SUM($F$8:$F$10)-((WGY$87*$B101+SUM($F$8:$F$10))/$F$11*$F$40)-($F$27*WGY$87/$D$7)-SUM($F$14:$F$26,$F$28:$F$33,$F$35:$F$36,$F$41))</f>
        <v>-533.82179022363027</v>
      </c>
      <c r="WGZ88" s="294">
        <f>(WGZ$87*$B101+SUM($F$8:$F$10)-((WGZ$87*$B101+SUM($F$8:$F$10))/$F$11*$F$40)-($F$27*WGZ$87/$D$7)-SUM($F$14:$F$26,$F$28:$F$33,$F$35:$F$36,$F$41))</f>
        <v>-533.82179022363027</v>
      </c>
      <c r="WHA88" s="294">
        <f>(WHA$87*$B101+SUM($F$8:$F$10)-((WHA$87*$B101+SUM($F$8:$F$10))/$F$11*$F$40)-($F$27*WHA$87/$D$7)-SUM($F$14:$F$26,$F$28:$F$33,$F$35:$F$36,$F$41))</f>
        <v>-533.82179022363027</v>
      </c>
      <c r="WHB88" s="294">
        <f>(WHB$87*$B101+SUM($F$8:$F$10)-((WHB$87*$B101+SUM($F$8:$F$10))/$F$11*$F$40)-($F$27*WHB$87/$D$7)-SUM($F$14:$F$26,$F$28:$F$33,$F$35:$F$36,$F$41))</f>
        <v>-533.82179022363027</v>
      </c>
      <c r="WHC88" s="294">
        <f>(WHC$87*$B101+SUM($F$8:$F$10)-((WHC$87*$B101+SUM($F$8:$F$10))/$F$11*$F$40)-($F$27*WHC$87/$D$7)-SUM($F$14:$F$26,$F$28:$F$33,$F$35:$F$36,$F$41))</f>
        <v>-533.82179022363027</v>
      </c>
      <c r="WHD88" s="294">
        <f>(WHD$87*$B101+SUM($F$8:$F$10)-((WHD$87*$B101+SUM($F$8:$F$10))/$F$11*$F$40)-($F$27*WHD$87/$D$7)-SUM($F$14:$F$26,$F$28:$F$33,$F$35:$F$36,$F$41))</f>
        <v>-533.82179022363027</v>
      </c>
      <c r="WHE88" s="294">
        <f>(WHE$87*$B101+SUM($F$8:$F$10)-((WHE$87*$B101+SUM($F$8:$F$10))/$F$11*$F$40)-($F$27*WHE$87/$D$7)-SUM($F$14:$F$26,$F$28:$F$33,$F$35:$F$36,$F$41))</f>
        <v>-533.82179022363027</v>
      </c>
      <c r="WHF88" s="294">
        <f>(WHF$87*$B101+SUM($F$8:$F$10)-((WHF$87*$B101+SUM($F$8:$F$10))/$F$11*$F$40)-($F$27*WHF$87/$D$7)-SUM($F$14:$F$26,$F$28:$F$33,$F$35:$F$36,$F$41))</f>
        <v>-533.82179022363027</v>
      </c>
      <c r="WHG88" s="294">
        <f>(WHG$87*$B101+SUM($F$8:$F$10)-((WHG$87*$B101+SUM($F$8:$F$10))/$F$11*$F$40)-($F$27*WHG$87/$D$7)-SUM($F$14:$F$26,$F$28:$F$33,$F$35:$F$36,$F$41))</f>
        <v>-533.82179022363027</v>
      </c>
      <c r="WHH88" s="294">
        <f>(WHH$87*$B101+SUM($F$8:$F$10)-((WHH$87*$B101+SUM($F$8:$F$10))/$F$11*$F$40)-($F$27*WHH$87/$D$7)-SUM($F$14:$F$26,$F$28:$F$33,$F$35:$F$36,$F$41))</f>
        <v>-533.82179022363027</v>
      </c>
      <c r="WHI88" s="294">
        <f>(WHI$87*$B101+SUM($F$8:$F$10)-((WHI$87*$B101+SUM($F$8:$F$10))/$F$11*$F$40)-($F$27*WHI$87/$D$7)-SUM($F$14:$F$26,$F$28:$F$33,$F$35:$F$36,$F$41))</f>
        <v>-533.82179022363027</v>
      </c>
      <c r="WHJ88" s="294">
        <f>(WHJ$87*$B101+SUM($F$8:$F$10)-((WHJ$87*$B101+SUM($F$8:$F$10))/$F$11*$F$40)-($F$27*WHJ$87/$D$7)-SUM($F$14:$F$26,$F$28:$F$33,$F$35:$F$36,$F$41))</f>
        <v>-533.82179022363027</v>
      </c>
      <c r="WHK88" s="294">
        <f>(WHK$87*$B101+SUM($F$8:$F$10)-((WHK$87*$B101+SUM($F$8:$F$10))/$F$11*$F$40)-($F$27*WHK$87/$D$7)-SUM($F$14:$F$26,$F$28:$F$33,$F$35:$F$36,$F$41))</f>
        <v>-533.82179022363027</v>
      </c>
      <c r="WHL88" s="294">
        <f>(WHL$87*$B101+SUM($F$8:$F$10)-((WHL$87*$B101+SUM($F$8:$F$10))/$F$11*$F$40)-($F$27*WHL$87/$D$7)-SUM($F$14:$F$26,$F$28:$F$33,$F$35:$F$36,$F$41))</f>
        <v>-533.82179022363027</v>
      </c>
      <c r="WHM88" s="294">
        <f>(WHM$87*$B101+SUM($F$8:$F$10)-((WHM$87*$B101+SUM($F$8:$F$10))/$F$11*$F$40)-($F$27*WHM$87/$D$7)-SUM($F$14:$F$26,$F$28:$F$33,$F$35:$F$36,$F$41))</f>
        <v>-533.82179022363027</v>
      </c>
      <c r="WHN88" s="294">
        <f>(WHN$87*$B101+SUM($F$8:$F$10)-((WHN$87*$B101+SUM($F$8:$F$10))/$F$11*$F$40)-($F$27*WHN$87/$D$7)-SUM($F$14:$F$26,$F$28:$F$33,$F$35:$F$36,$F$41))</f>
        <v>-533.82179022363027</v>
      </c>
      <c r="WHO88" s="294">
        <f>(WHO$87*$B101+SUM($F$8:$F$10)-((WHO$87*$B101+SUM($F$8:$F$10))/$F$11*$F$40)-($F$27*WHO$87/$D$7)-SUM($F$14:$F$26,$F$28:$F$33,$F$35:$F$36,$F$41))</f>
        <v>-533.82179022363027</v>
      </c>
      <c r="WHP88" s="294">
        <f>(WHP$87*$B101+SUM($F$8:$F$10)-((WHP$87*$B101+SUM($F$8:$F$10))/$F$11*$F$40)-($F$27*WHP$87/$D$7)-SUM($F$14:$F$26,$F$28:$F$33,$F$35:$F$36,$F$41))</f>
        <v>-533.82179022363027</v>
      </c>
      <c r="WHQ88" s="294">
        <f>(WHQ$87*$B101+SUM($F$8:$F$10)-((WHQ$87*$B101+SUM($F$8:$F$10))/$F$11*$F$40)-($F$27*WHQ$87/$D$7)-SUM($F$14:$F$26,$F$28:$F$33,$F$35:$F$36,$F$41))</f>
        <v>-533.82179022363027</v>
      </c>
      <c r="WHR88" s="294">
        <f>(WHR$87*$B101+SUM($F$8:$F$10)-((WHR$87*$B101+SUM($F$8:$F$10))/$F$11*$F$40)-($F$27*WHR$87/$D$7)-SUM($F$14:$F$26,$F$28:$F$33,$F$35:$F$36,$F$41))</f>
        <v>-533.82179022363027</v>
      </c>
      <c r="WHS88" s="294">
        <f>(WHS$87*$B101+SUM($F$8:$F$10)-((WHS$87*$B101+SUM($F$8:$F$10))/$F$11*$F$40)-($F$27*WHS$87/$D$7)-SUM($F$14:$F$26,$F$28:$F$33,$F$35:$F$36,$F$41))</f>
        <v>-533.82179022363027</v>
      </c>
      <c r="WHT88" s="294">
        <f>(WHT$87*$B101+SUM($F$8:$F$10)-((WHT$87*$B101+SUM($F$8:$F$10))/$F$11*$F$40)-($F$27*WHT$87/$D$7)-SUM($F$14:$F$26,$F$28:$F$33,$F$35:$F$36,$F$41))</f>
        <v>-533.82179022363027</v>
      </c>
      <c r="WHU88" s="294">
        <f>(WHU$87*$B101+SUM($F$8:$F$10)-((WHU$87*$B101+SUM($F$8:$F$10))/$F$11*$F$40)-($F$27*WHU$87/$D$7)-SUM($F$14:$F$26,$F$28:$F$33,$F$35:$F$36,$F$41))</f>
        <v>-533.82179022363027</v>
      </c>
      <c r="WHV88" s="294">
        <f>(WHV$87*$B101+SUM($F$8:$F$10)-((WHV$87*$B101+SUM($F$8:$F$10))/$F$11*$F$40)-($F$27*WHV$87/$D$7)-SUM($F$14:$F$26,$F$28:$F$33,$F$35:$F$36,$F$41))</f>
        <v>-533.82179022363027</v>
      </c>
      <c r="WHW88" s="294">
        <f>(WHW$87*$B101+SUM($F$8:$F$10)-((WHW$87*$B101+SUM($F$8:$F$10))/$F$11*$F$40)-($F$27*WHW$87/$D$7)-SUM($F$14:$F$26,$F$28:$F$33,$F$35:$F$36,$F$41))</f>
        <v>-533.82179022363027</v>
      </c>
      <c r="WHX88" s="294">
        <f>(WHX$87*$B101+SUM($F$8:$F$10)-((WHX$87*$B101+SUM($F$8:$F$10))/$F$11*$F$40)-($F$27*WHX$87/$D$7)-SUM($F$14:$F$26,$F$28:$F$33,$F$35:$F$36,$F$41))</f>
        <v>-533.82179022363027</v>
      </c>
      <c r="WHY88" s="294">
        <f>(WHY$87*$B101+SUM($F$8:$F$10)-((WHY$87*$B101+SUM($F$8:$F$10))/$F$11*$F$40)-($F$27*WHY$87/$D$7)-SUM($F$14:$F$26,$F$28:$F$33,$F$35:$F$36,$F$41))</f>
        <v>-533.82179022363027</v>
      </c>
      <c r="WHZ88" s="294">
        <f>(WHZ$87*$B101+SUM($F$8:$F$10)-((WHZ$87*$B101+SUM($F$8:$F$10))/$F$11*$F$40)-($F$27*WHZ$87/$D$7)-SUM($F$14:$F$26,$F$28:$F$33,$F$35:$F$36,$F$41))</f>
        <v>-533.82179022363027</v>
      </c>
      <c r="WIA88" s="294">
        <f>(WIA$87*$B101+SUM($F$8:$F$10)-((WIA$87*$B101+SUM($F$8:$F$10))/$F$11*$F$40)-($F$27*WIA$87/$D$7)-SUM($F$14:$F$26,$F$28:$F$33,$F$35:$F$36,$F$41))</f>
        <v>-533.82179022363027</v>
      </c>
      <c r="WIB88" s="294">
        <f>(WIB$87*$B101+SUM($F$8:$F$10)-((WIB$87*$B101+SUM($F$8:$F$10))/$F$11*$F$40)-($F$27*WIB$87/$D$7)-SUM($F$14:$F$26,$F$28:$F$33,$F$35:$F$36,$F$41))</f>
        <v>-533.82179022363027</v>
      </c>
      <c r="WIC88" s="294">
        <f>(WIC$87*$B101+SUM($F$8:$F$10)-((WIC$87*$B101+SUM($F$8:$F$10))/$F$11*$F$40)-($F$27*WIC$87/$D$7)-SUM($F$14:$F$26,$F$28:$F$33,$F$35:$F$36,$F$41))</f>
        <v>-533.82179022363027</v>
      </c>
      <c r="WID88" s="294">
        <f>(WID$87*$B101+SUM($F$8:$F$10)-((WID$87*$B101+SUM($F$8:$F$10))/$F$11*$F$40)-($F$27*WID$87/$D$7)-SUM($F$14:$F$26,$F$28:$F$33,$F$35:$F$36,$F$41))</f>
        <v>-533.82179022363027</v>
      </c>
      <c r="WIE88" s="294">
        <f>(WIE$87*$B101+SUM($F$8:$F$10)-((WIE$87*$B101+SUM($F$8:$F$10))/$F$11*$F$40)-($F$27*WIE$87/$D$7)-SUM($F$14:$F$26,$F$28:$F$33,$F$35:$F$36,$F$41))</f>
        <v>-533.82179022363027</v>
      </c>
      <c r="WIF88" s="294">
        <f>(WIF$87*$B101+SUM($F$8:$F$10)-((WIF$87*$B101+SUM($F$8:$F$10))/$F$11*$F$40)-($F$27*WIF$87/$D$7)-SUM($F$14:$F$26,$F$28:$F$33,$F$35:$F$36,$F$41))</f>
        <v>-533.82179022363027</v>
      </c>
      <c r="WIG88" s="294">
        <f>(WIG$87*$B101+SUM($F$8:$F$10)-((WIG$87*$B101+SUM($F$8:$F$10))/$F$11*$F$40)-($F$27*WIG$87/$D$7)-SUM($F$14:$F$26,$F$28:$F$33,$F$35:$F$36,$F$41))</f>
        <v>-533.82179022363027</v>
      </c>
      <c r="WIH88" s="294">
        <f>(WIH$87*$B101+SUM($F$8:$F$10)-((WIH$87*$B101+SUM($F$8:$F$10))/$F$11*$F$40)-($F$27*WIH$87/$D$7)-SUM($F$14:$F$26,$F$28:$F$33,$F$35:$F$36,$F$41))</f>
        <v>-533.82179022363027</v>
      </c>
      <c r="WII88" s="294">
        <f>(WII$87*$B101+SUM($F$8:$F$10)-((WII$87*$B101+SUM($F$8:$F$10))/$F$11*$F$40)-($F$27*WII$87/$D$7)-SUM($F$14:$F$26,$F$28:$F$33,$F$35:$F$36,$F$41))</f>
        <v>-533.82179022363027</v>
      </c>
      <c r="WIJ88" s="294">
        <f>(WIJ$87*$B101+SUM($F$8:$F$10)-((WIJ$87*$B101+SUM($F$8:$F$10))/$F$11*$F$40)-($F$27*WIJ$87/$D$7)-SUM($F$14:$F$26,$F$28:$F$33,$F$35:$F$36,$F$41))</f>
        <v>-533.82179022363027</v>
      </c>
      <c r="WIK88" s="294">
        <f>(WIK$87*$B101+SUM($F$8:$F$10)-((WIK$87*$B101+SUM($F$8:$F$10))/$F$11*$F$40)-($F$27*WIK$87/$D$7)-SUM($F$14:$F$26,$F$28:$F$33,$F$35:$F$36,$F$41))</f>
        <v>-533.82179022363027</v>
      </c>
      <c r="WIL88" s="294">
        <f>(WIL$87*$B101+SUM($F$8:$F$10)-((WIL$87*$B101+SUM($F$8:$F$10))/$F$11*$F$40)-($F$27*WIL$87/$D$7)-SUM($F$14:$F$26,$F$28:$F$33,$F$35:$F$36,$F$41))</f>
        <v>-533.82179022363027</v>
      </c>
      <c r="WIM88" s="294">
        <f>(WIM$87*$B101+SUM($F$8:$F$10)-((WIM$87*$B101+SUM($F$8:$F$10))/$F$11*$F$40)-($F$27*WIM$87/$D$7)-SUM($F$14:$F$26,$F$28:$F$33,$F$35:$F$36,$F$41))</f>
        <v>-533.82179022363027</v>
      </c>
      <c r="WIN88" s="294">
        <f>(WIN$87*$B101+SUM($F$8:$F$10)-((WIN$87*$B101+SUM($F$8:$F$10))/$F$11*$F$40)-($F$27*WIN$87/$D$7)-SUM($F$14:$F$26,$F$28:$F$33,$F$35:$F$36,$F$41))</f>
        <v>-533.82179022363027</v>
      </c>
      <c r="WIO88" s="294">
        <f>(WIO$87*$B101+SUM($F$8:$F$10)-((WIO$87*$B101+SUM($F$8:$F$10))/$F$11*$F$40)-($F$27*WIO$87/$D$7)-SUM($F$14:$F$26,$F$28:$F$33,$F$35:$F$36,$F$41))</f>
        <v>-533.82179022363027</v>
      </c>
      <c r="WIP88" s="294">
        <f>(WIP$87*$B101+SUM($F$8:$F$10)-((WIP$87*$B101+SUM($F$8:$F$10))/$F$11*$F$40)-($F$27*WIP$87/$D$7)-SUM($F$14:$F$26,$F$28:$F$33,$F$35:$F$36,$F$41))</f>
        <v>-533.82179022363027</v>
      </c>
      <c r="WIQ88" s="294">
        <f>(WIQ$87*$B101+SUM($F$8:$F$10)-((WIQ$87*$B101+SUM($F$8:$F$10))/$F$11*$F$40)-($F$27*WIQ$87/$D$7)-SUM($F$14:$F$26,$F$28:$F$33,$F$35:$F$36,$F$41))</f>
        <v>-533.82179022363027</v>
      </c>
      <c r="WIR88" s="294">
        <f>(WIR$87*$B101+SUM($F$8:$F$10)-((WIR$87*$B101+SUM($F$8:$F$10))/$F$11*$F$40)-($F$27*WIR$87/$D$7)-SUM($F$14:$F$26,$F$28:$F$33,$F$35:$F$36,$F$41))</f>
        <v>-533.82179022363027</v>
      </c>
      <c r="WIS88" s="294">
        <f>(WIS$87*$B101+SUM($F$8:$F$10)-((WIS$87*$B101+SUM($F$8:$F$10))/$F$11*$F$40)-($F$27*WIS$87/$D$7)-SUM($F$14:$F$26,$F$28:$F$33,$F$35:$F$36,$F$41))</f>
        <v>-533.82179022363027</v>
      </c>
      <c r="WIT88" s="294">
        <f>(WIT$87*$B101+SUM($F$8:$F$10)-((WIT$87*$B101+SUM($F$8:$F$10))/$F$11*$F$40)-($F$27*WIT$87/$D$7)-SUM($F$14:$F$26,$F$28:$F$33,$F$35:$F$36,$F$41))</f>
        <v>-533.82179022363027</v>
      </c>
      <c r="WIU88" s="294">
        <f>(WIU$87*$B101+SUM($F$8:$F$10)-((WIU$87*$B101+SUM($F$8:$F$10))/$F$11*$F$40)-($F$27*WIU$87/$D$7)-SUM($F$14:$F$26,$F$28:$F$33,$F$35:$F$36,$F$41))</f>
        <v>-533.82179022363027</v>
      </c>
      <c r="WIV88" s="294">
        <f>(WIV$87*$B101+SUM($F$8:$F$10)-((WIV$87*$B101+SUM($F$8:$F$10))/$F$11*$F$40)-($F$27*WIV$87/$D$7)-SUM($F$14:$F$26,$F$28:$F$33,$F$35:$F$36,$F$41))</f>
        <v>-533.82179022363027</v>
      </c>
      <c r="WIW88" s="294">
        <f>(WIW$87*$B101+SUM($F$8:$F$10)-((WIW$87*$B101+SUM($F$8:$F$10))/$F$11*$F$40)-($F$27*WIW$87/$D$7)-SUM($F$14:$F$26,$F$28:$F$33,$F$35:$F$36,$F$41))</f>
        <v>-533.82179022363027</v>
      </c>
      <c r="WIX88" s="294">
        <f>(WIX$87*$B101+SUM($F$8:$F$10)-((WIX$87*$B101+SUM($F$8:$F$10))/$F$11*$F$40)-($F$27*WIX$87/$D$7)-SUM($F$14:$F$26,$F$28:$F$33,$F$35:$F$36,$F$41))</f>
        <v>-533.82179022363027</v>
      </c>
      <c r="WIY88" s="294">
        <f>(WIY$87*$B101+SUM($F$8:$F$10)-((WIY$87*$B101+SUM($F$8:$F$10))/$F$11*$F$40)-($F$27*WIY$87/$D$7)-SUM($F$14:$F$26,$F$28:$F$33,$F$35:$F$36,$F$41))</f>
        <v>-533.82179022363027</v>
      </c>
      <c r="WIZ88" s="294">
        <f>(WIZ$87*$B101+SUM($F$8:$F$10)-((WIZ$87*$B101+SUM($F$8:$F$10))/$F$11*$F$40)-($F$27*WIZ$87/$D$7)-SUM($F$14:$F$26,$F$28:$F$33,$F$35:$F$36,$F$41))</f>
        <v>-533.82179022363027</v>
      </c>
      <c r="WJA88" s="294">
        <f>(WJA$87*$B101+SUM($F$8:$F$10)-((WJA$87*$B101+SUM($F$8:$F$10))/$F$11*$F$40)-($F$27*WJA$87/$D$7)-SUM($F$14:$F$26,$F$28:$F$33,$F$35:$F$36,$F$41))</f>
        <v>-533.82179022363027</v>
      </c>
      <c r="WJB88" s="294">
        <f>(WJB$87*$B101+SUM($F$8:$F$10)-((WJB$87*$B101+SUM($F$8:$F$10))/$F$11*$F$40)-($F$27*WJB$87/$D$7)-SUM($F$14:$F$26,$F$28:$F$33,$F$35:$F$36,$F$41))</f>
        <v>-533.82179022363027</v>
      </c>
      <c r="WJC88" s="294">
        <f>(WJC$87*$B101+SUM($F$8:$F$10)-((WJC$87*$B101+SUM($F$8:$F$10))/$F$11*$F$40)-($F$27*WJC$87/$D$7)-SUM($F$14:$F$26,$F$28:$F$33,$F$35:$F$36,$F$41))</f>
        <v>-533.82179022363027</v>
      </c>
      <c r="WJD88" s="294">
        <f>(WJD$87*$B101+SUM($F$8:$F$10)-((WJD$87*$B101+SUM($F$8:$F$10))/$F$11*$F$40)-($F$27*WJD$87/$D$7)-SUM($F$14:$F$26,$F$28:$F$33,$F$35:$F$36,$F$41))</f>
        <v>-533.82179022363027</v>
      </c>
      <c r="WJE88" s="294">
        <f>(WJE$87*$B101+SUM($F$8:$F$10)-((WJE$87*$B101+SUM($F$8:$F$10))/$F$11*$F$40)-($F$27*WJE$87/$D$7)-SUM($F$14:$F$26,$F$28:$F$33,$F$35:$F$36,$F$41))</f>
        <v>-533.82179022363027</v>
      </c>
      <c r="WJF88" s="294">
        <f>(WJF$87*$B101+SUM($F$8:$F$10)-((WJF$87*$B101+SUM($F$8:$F$10))/$F$11*$F$40)-($F$27*WJF$87/$D$7)-SUM($F$14:$F$26,$F$28:$F$33,$F$35:$F$36,$F$41))</f>
        <v>-533.82179022363027</v>
      </c>
      <c r="WJG88" s="294">
        <f>(WJG$87*$B101+SUM($F$8:$F$10)-((WJG$87*$B101+SUM($F$8:$F$10))/$F$11*$F$40)-($F$27*WJG$87/$D$7)-SUM($F$14:$F$26,$F$28:$F$33,$F$35:$F$36,$F$41))</f>
        <v>-533.82179022363027</v>
      </c>
      <c r="WJH88" s="294">
        <f>(WJH$87*$B101+SUM($F$8:$F$10)-((WJH$87*$B101+SUM($F$8:$F$10))/$F$11*$F$40)-($F$27*WJH$87/$D$7)-SUM($F$14:$F$26,$F$28:$F$33,$F$35:$F$36,$F$41))</f>
        <v>-533.82179022363027</v>
      </c>
      <c r="WJI88" s="294">
        <f>(WJI$87*$B101+SUM($F$8:$F$10)-((WJI$87*$B101+SUM($F$8:$F$10))/$F$11*$F$40)-($F$27*WJI$87/$D$7)-SUM($F$14:$F$26,$F$28:$F$33,$F$35:$F$36,$F$41))</f>
        <v>-533.82179022363027</v>
      </c>
      <c r="WJJ88" s="294">
        <f>(WJJ$87*$B101+SUM($F$8:$F$10)-((WJJ$87*$B101+SUM($F$8:$F$10))/$F$11*$F$40)-($F$27*WJJ$87/$D$7)-SUM($F$14:$F$26,$F$28:$F$33,$F$35:$F$36,$F$41))</f>
        <v>-533.82179022363027</v>
      </c>
      <c r="WJK88" s="294">
        <f>(WJK$87*$B101+SUM($F$8:$F$10)-((WJK$87*$B101+SUM($F$8:$F$10))/$F$11*$F$40)-($F$27*WJK$87/$D$7)-SUM($F$14:$F$26,$F$28:$F$33,$F$35:$F$36,$F$41))</f>
        <v>-533.82179022363027</v>
      </c>
      <c r="WJL88" s="294">
        <f>(WJL$87*$B101+SUM($F$8:$F$10)-((WJL$87*$B101+SUM($F$8:$F$10))/$F$11*$F$40)-($F$27*WJL$87/$D$7)-SUM($F$14:$F$26,$F$28:$F$33,$F$35:$F$36,$F$41))</f>
        <v>-533.82179022363027</v>
      </c>
      <c r="WJM88" s="294">
        <f>(WJM$87*$B101+SUM($F$8:$F$10)-((WJM$87*$B101+SUM($F$8:$F$10))/$F$11*$F$40)-($F$27*WJM$87/$D$7)-SUM($F$14:$F$26,$F$28:$F$33,$F$35:$F$36,$F$41))</f>
        <v>-533.82179022363027</v>
      </c>
      <c r="WJN88" s="294">
        <f>(WJN$87*$B101+SUM($F$8:$F$10)-((WJN$87*$B101+SUM($F$8:$F$10))/$F$11*$F$40)-($F$27*WJN$87/$D$7)-SUM($F$14:$F$26,$F$28:$F$33,$F$35:$F$36,$F$41))</f>
        <v>-533.82179022363027</v>
      </c>
      <c r="WJO88" s="294">
        <f>(WJO$87*$B101+SUM($F$8:$F$10)-((WJO$87*$B101+SUM($F$8:$F$10))/$F$11*$F$40)-($F$27*WJO$87/$D$7)-SUM($F$14:$F$26,$F$28:$F$33,$F$35:$F$36,$F$41))</f>
        <v>-533.82179022363027</v>
      </c>
      <c r="WJP88" s="294">
        <f>(WJP$87*$B101+SUM($F$8:$F$10)-((WJP$87*$B101+SUM($F$8:$F$10))/$F$11*$F$40)-($F$27*WJP$87/$D$7)-SUM($F$14:$F$26,$F$28:$F$33,$F$35:$F$36,$F$41))</f>
        <v>-533.82179022363027</v>
      </c>
      <c r="WJQ88" s="294">
        <f>(WJQ$87*$B101+SUM($F$8:$F$10)-((WJQ$87*$B101+SUM($F$8:$F$10))/$F$11*$F$40)-($F$27*WJQ$87/$D$7)-SUM($F$14:$F$26,$F$28:$F$33,$F$35:$F$36,$F$41))</f>
        <v>-533.82179022363027</v>
      </c>
      <c r="WJR88" s="294">
        <f>(WJR$87*$B101+SUM($F$8:$F$10)-((WJR$87*$B101+SUM($F$8:$F$10))/$F$11*$F$40)-($F$27*WJR$87/$D$7)-SUM($F$14:$F$26,$F$28:$F$33,$F$35:$F$36,$F$41))</f>
        <v>-533.82179022363027</v>
      </c>
      <c r="WJS88" s="294">
        <f>(WJS$87*$B101+SUM($F$8:$F$10)-((WJS$87*$B101+SUM($F$8:$F$10))/$F$11*$F$40)-($F$27*WJS$87/$D$7)-SUM($F$14:$F$26,$F$28:$F$33,$F$35:$F$36,$F$41))</f>
        <v>-533.82179022363027</v>
      </c>
      <c r="WJT88" s="294">
        <f>(WJT$87*$B101+SUM($F$8:$F$10)-((WJT$87*$B101+SUM($F$8:$F$10))/$F$11*$F$40)-($F$27*WJT$87/$D$7)-SUM($F$14:$F$26,$F$28:$F$33,$F$35:$F$36,$F$41))</f>
        <v>-533.82179022363027</v>
      </c>
      <c r="WJU88" s="294">
        <f>(WJU$87*$B101+SUM($F$8:$F$10)-((WJU$87*$B101+SUM($F$8:$F$10))/$F$11*$F$40)-($F$27*WJU$87/$D$7)-SUM($F$14:$F$26,$F$28:$F$33,$F$35:$F$36,$F$41))</f>
        <v>-533.82179022363027</v>
      </c>
      <c r="WJV88" s="294">
        <f>(WJV$87*$B101+SUM($F$8:$F$10)-((WJV$87*$B101+SUM($F$8:$F$10))/$F$11*$F$40)-($F$27*WJV$87/$D$7)-SUM($F$14:$F$26,$F$28:$F$33,$F$35:$F$36,$F$41))</f>
        <v>-533.82179022363027</v>
      </c>
      <c r="WJW88" s="294">
        <f>(WJW$87*$B101+SUM($F$8:$F$10)-((WJW$87*$B101+SUM($F$8:$F$10))/$F$11*$F$40)-($F$27*WJW$87/$D$7)-SUM($F$14:$F$26,$F$28:$F$33,$F$35:$F$36,$F$41))</f>
        <v>-533.82179022363027</v>
      </c>
      <c r="WJX88" s="294">
        <f>(WJX$87*$B101+SUM($F$8:$F$10)-((WJX$87*$B101+SUM($F$8:$F$10))/$F$11*$F$40)-($F$27*WJX$87/$D$7)-SUM($F$14:$F$26,$F$28:$F$33,$F$35:$F$36,$F$41))</f>
        <v>-533.82179022363027</v>
      </c>
      <c r="WJY88" s="294">
        <f>(WJY$87*$B101+SUM($F$8:$F$10)-((WJY$87*$B101+SUM($F$8:$F$10))/$F$11*$F$40)-($F$27*WJY$87/$D$7)-SUM($F$14:$F$26,$F$28:$F$33,$F$35:$F$36,$F$41))</f>
        <v>-533.82179022363027</v>
      </c>
      <c r="WJZ88" s="294">
        <f>(WJZ$87*$B101+SUM($F$8:$F$10)-((WJZ$87*$B101+SUM($F$8:$F$10))/$F$11*$F$40)-($F$27*WJZ$87/$D$7)-SUM($F$14:$F$26,$F$28:$F$33,$F$35:$F$36,$F$41))</f>
        <v>-533.82179022363027</v>
      </c>
      <c r="WKA88" s="294">
        <f>(WKA$87*$B101+SUM($F$8:$F$10)-((WKA$87*$B101+SUM($F$8:$F$10))/$F$11*$F$40)-($F$27*WKA$87/$D$7)-SUM($F$14:$F$26,$F$28:$F$33,$F$35:$F$36,$F$41))</f>
        <v>-533.82179022363027</v>
      </c>
      <c r="WKB88" s="294">
        <f>(WKB$87*$B101+SUM($F$8:$F$10)-((WKB$87*$B101+SUM($F$8:$F$10))/$F$11*$F$40)-($F$27*WKB$87/$D$7)-SUM($F$14:$F$26,$F$28:$F$33,$F$35:$F$36,$F$41))</f>
        <v>-533.82179022363027</v>
      </c>
      <c r="WKC88" s="294">
        <f>(WKC$87*$B101+SUM($F$8:$F$10)-((WKC$87*$B101+SUM($F$8:$F$10))/$F$11*$F$40)-($F$27*WKC$87/$D$7)-SUM($F$14:$F$26,$F$28:$F$33,$F$35:$F$36,$F$41))</f>
        <v>-533.82179022363027</v>
      </c>
      <c r="WKD88" s="294">
        <f>(WKD$87*$B101+SUM($F$8:$F$10)-((WKD$87*$B101+SUM($F$8:$F$10))/$F$11*$F$40)-($F$27*WKD$87/$D$7)-SUM($F$14:$F$26,$F$28:$F$33,$F$35:$F$36,$F$41))</f>
        <v>-533.82179022363027</v>
      </c>
      <c r="WKE88" s="294">
        <f>(WKE$87*$B101+SUM($F$8:$F$10)-((WKE$87*$B101+SUM($F$8:$F$10))/$F$11*$F$40)-($F$27*WKE$87/$D$7)-SUM($F$14:$F$26,$F$28:$F$33,$F$35:$F$36,$F$41))</f>
        <v>-533.82179022363027</v>
      </c>
      <c r="WKF88" s="294">
        <f>(WKF$87*$B101+SUM($F$8:$F$10)-((WKF$87*$B101+SUM($F$8:$F$10))/$F$11*$F$40)-($F$27*WKF$87/$D$7)-SUM($F$14:$F$26,$F$28:$F$33,$F$35:$F$36,$F$41))</f>
        <v>-533.82179022363027</v>
      </c>
      <c r="WKG88" s="294">
        <f>(WKG$87*$B101+SUM($F$8:$F$10)-((WKG$87*$B101+SUM($F$8:$F$10))/$F$11*$F$40)-($F$27*WKG$87/$D$7)-SUM($F$14:$F$26,$F$28:$F$33,$F$35:$F$36,$F$41))</f>
        <v>-533.82179022363027</v>
      </c>
      <c r="WKH88" s="294">
        <f>(WKH$87*$B101+SUM($F$8:$F$10)-((WKH$87*$B101+SUM($F$8:$F$10))/$F$11*$F$40)-($F$27*WKH$87/$D$7)-SUM($F$14:$F$26,$F$28:$F$33,$F$35:$F$36,$F$41))</f>
        <v>-533.82179022363027</v>
      </c>
      <c r="WKI88" s="294">
        <f>(WKI$87*$B101+SUM($F$8:$F$10)-((WKI$87*$B101+SUM($F$8:$F$10))/$F$11*$F$40)-($F$27*WKI$87/$D$7)-SUM($F$14:$F$26,$F$28:$F$33,$F$35:$F$36,$F$41))</f>
        <v>-533.82179022363027</v>
      </c>
      <c r="WKJ88" s="294">
        <f>(WKJ$87*$B101+SUM($F$8:$F$10)-((WKJ$87*$B101+SUM($F$8:$F$10))/$F$11*$F$40)-($F$27*WKJ$87/$D$7)-SUM($F$14:$F$26,$F$28:$F$33,$F$35:$F$36,$F$41))</f>
        <v>-533.82179022363027</v>
      </c>
      <c r="WKK88" s="294">
        <f>(WKK$87*$B101+SUM($F$8:$F$10)-((WKK$87*$B101+SUM($F$8:$F$10))/$F$11*$F$40)-($F$27*WKK$87/$D$7)-SUM($F$14:$F$26,$F$28:$F$33,$F$35:$F$36,$F$41))</f>
        <v>-533.82179022363027</v>
      </c>
      <c r="WKL88" s="294">
        <f>(WKL$87*$B101+SUM($F$8:$F$10)-((WKL$87*$B101+SUM($F$8:$F$10))/$F$11*$F$40)-($F$27*WKL$87/$D$7)-SUM($F$14:$F$26,$F$28:$F$33,$F$35:$F$36,$F$41))</f>
        <v>-533.82179022363027</v>
      </c>
      <c r="WKM88" s="294">
        <f>(WKM$87*$B101+SUM($F$8:$F$10)-((WKM$87*$B101+SUM($F$8:$F$10))/$F$11*$F$40)-($F$27*WKM$87/$D$7)-SUM($F$14:$F$26,$F$28:$F$33,$F$35:$F$36,$F$41))</f>
        <v>-533.82179022363027</v>
      </c>
      <c r="WKN88" s="294">
        <f>(WKN$87*$B101+SUM($F$8:$F$10)-((WKN$87*$B101+SUM($F$8:$F$10))/$F$11*$F$40)-($F$27*WKN$87/$D$7)-SUM($F$14:$F$26,$F$28:$F$33,$F$35:$F$36,$F$41))</f>
        <v>-533.82179022363027</v>
      </c>
      <c r="WKO88" s="294">
        <f>(WKO$87*$B101+SUM($F$8:$F$10)-((WKO$87*$B101+SUM($F$8:$F$10))/$F$11*$F$40)-($F$27*WKO$87/$D$7)-SUM($F$14:$F$26,$F$28:$F$33,$F$35:$F$36,$F$41))</f>
        <v>-533.82179022363027</v>
      </c>
      <c r="WKP88" s="294">
        <f>(WKP$87*$B101+SUM($F$8:$F$10)-((WKP$87*$B101+SUM($F$8:$F$10))/$F$11*$F$40)-($F$27*WKP$87/$D$7)-SUM($F$14:$F$26,$F$28:$F$33,$F$35:$F$36,$F$41))</f>
        <v>-533.82179022363027</v>
      </c>
      <c r="WKQ88" s="294">
        <f>(WKQ$87*$B101+SUM($F$8:$F$10)-((WKQ$87*$B101+SUM($F$8:$F$10))/$F$11*$F$40)-($F$27*WKQ$87/$D$7)-SUM($F$14:$F$26,$F$28:$F$33,$F$35:$F$36,$F$41))</f>
        <v>-533.82179022363027</v>
      </c>
      <c r="WKR88" s="294">
        <f>(WKR$87*$B101+SUM($F$8:$F$10)-((WKR$87*$B101+SUM($F$8:$F$10))/$F$11*$F$40)-($F$27*WKR$87/$D$7)-SUM($F$14:$F$26,$F$28:$F$33,$F$35:$F$36,$F$41))</f>
        <v>-533.82179022363027</v>
      </c>
      <c r="WKS88" s="294">
        <f>(WKS$87*$B101+SUM($F$8:$F$10)-((WKS$87*$B101+SUM($F$8:$F$10))/$F$11*$F$40)-($F$27*WKS$87/$D$7)-SUM($F$14:$F$26,$F$28:$F$33,$F$35:$F$36,$F$41))</f>
        <v>-533.82179022363027</v>
      </c>
      <c r="WKT88" s="294">
        <f>(WKT$87*$B101+SUM($F$8:$F$10)-((WKT$87*$B101+SUM($F$8:$F$10))/$F$11*$F$40)-($F$27*WKT$87/$D$7)-SUM($F$14:$F$26,$F$28:$F$33,$F$35:$F$36,$F$41))</f>
        <v>-533.82179022363027</v>
      </c>
      <c r="WKU88" s="294">
        <f>(WKU$87*$B101+SUM($F$8:$F$10)-((WKU$87*$B101+SUM($F$8:$F$10))/$F$11*$F$40)-($F$27*WKU$87/$D$7)-SUM($F$14:$F$26,$F$28:$F$33,$F$35:$F$36,$F$41))</f>
        <v>-533.82179022363027</v>
      </c>
      <c r="WKV88" s="294">
        <f>(WKV$87*$B101+SUM($F$8:$F$10)-((WKV$87*$B101+SUM($F$8:$F$10))/$F$11*$F$40)-($F$27*WKV$87/$D$7)-SUM($F$14:$F$26,$F$28:$F$33,$F$35:$F$36,$F$41))</f>
        <v>-533.82179022363027</v>
      </c>
      <c r="WKW88" s="294">
        <f>(WKW$87*$B101+SUM($F$8:$F$10)-((WKW$87*$B101+SUM($F$8:$F$10))/$F$11*$F$40)-($F$27*WKW$87/$D$7)-SUM($F$14:$F$26,$F$28:$F$33,$F$35:$F$36,$F$41))</f>
        <v>-533.82179022363027</v>
      </c>
      <c r="WKX88" s="294">
        <f>(WKX$87*$B101+SUM($F$8:$F$10)-((WKX$87*$B101+SUM($F$8:$F$10))/$F$11*$F$40)-($F$27*WKX$87/$D$7)-SUM($F$14:$F$26,$F$28:$F$33,$F$35:$F$36,$F$41))</f>
        <v>-533.82179022363027</v>
      </c>
      <c r="WKY88" s="294">
        <f>(WKY$87*$B101+SUM($F$8:$F$10)-((WKY$87*$B101+SUM($F$8:$F$10))/$F$11*$F$40)-($F$27*WKY$87/$D$7)-SUM($F$14:$F$26,$F$28:$F$33,$F$35:$F$36,$F$41))</f>
        <v>-533.82179022363027</v>
      </c>
      <c r="WKZ88" s="294">
        <f>(WKZ$87*$B101+SUM($F$8:$F$10)-((WKZ$87*$B101+SUM($F$8:$F$10))/$F$11*$F$40)-($F$27*WKZ$87/$D$7)-SUM($F$14:$F$26,$F$28:$F$33,$F$35:$F$36,$F$41))</f>
        <v>-533.82179022363027</v>
      </c>
      <c r="WLA88" s="294">
        <f>(WLA$87*$B101+SUM($F$8:$F$10)-((WLA$87*$B101+SUM($F$8:$F$10))/$F$11*$F$40)-($F$27*WLA$87/$D$7)-SUM($F$14:$F$26,$F$28:$F$33,$F$35:$F$36,$F$41))</f>
        <v>-533.82179022363027</v>
      </c>
      <c r="WLB88" s="294">
        <f>(WLB$87*$B101+SUM($F$8:$F$10)-((WLB$87*$B101+SUM($F$8:$F$10))/$F$11*$F$40)-($F$27*WLB$87/$D$7)-SUM($F$14:$F$26,$F$28:$F$33,$F$35:$F$36,$F$41))</f>
        <v>-533.82179022363027</v>
      </c>
      <c r="WLC88" s="294">
        <f>(WLC$87*$B101+SUM($F$8:$F$10)-((WLC$87*$B101+SUM($F$8:$F$10))/$F$11*$F$40)-($F$27*WLC$87/$D$7)-SUM($F$14:$F$26,$F$28:$F$33,$F$35:$F$36,$F$41))</f>
        <v>-533.82179022363027</v>
      </c>
      <c r="WLD88" s="294">
        <f>(WLD$87*$B101+SUM($F$8:$F$10)-((WLD$87*$B101+SUM($F$8:$F$10))/$F$11*$F$40)-($F$27*WLD$87/$D$7)-SUM($F$14:$F$26,$F$28:$F$33,$F$35:$F$36,$F$41))</f>
        <v>-533.82179022363027</v>
      </c>
      <c r="WLE88" s="294">
        <f>(WLE$87*$B101+SUM($F$8:$F$10)-((WLE$87*$B101+SUM($F$8:$F$10))/$F$11*$F$40)-($F$27*WLE$87/$D$7)-SUM($F$14:$F$26,$F$28:$F$33,$F$35:$F$36,$F$41))</f>
        <v>-533.82179022363027</v>
      </c>
      <c r="WLF88" s="294">
        <f>(WLF$87*$B101+SUM($F$8:$F$10)-((WLF$87*$B101+SUM($F$8:$F$10))/$F$11*$F$40)-($F$27*WLF$87/$D$7)-SUM($F$14:$F$26,$F$28:$F$33,$F$35:$F$36,$F$41))</f>
        <v>-533.82179022363027</v>
      </c>
      <c r="WLG88" s="294">
        <f>(WLG$87*$B101+SUM($F$8:$F$10)-((WLG$87*$B101+SUM($F$8:$F$10))/$F$11*$F$40)-($F$27*WLG$87/$D$7)-SUM($F$14:$F$26,$F$28:$F$33,$F$35:$F$36,$F$41))</f>
        <v>-533.82179022363027</v>
      </c>
      <c r="WLH88" s="294">
        <f>(WLH$87*$B101+SUM($F$8:$F$10)-((WLH$87*$B101+SUM($F$8:$F$10))/$F$11*$F$40)-($F$27*WLH$87/$D$7)-SUM($F$14:$F$26,$F$28:$F$33,$F$35:$F$36,$F$41))</f>
        <v>-533.82179022363027</v>
      </c>
      <c r="WLI88" s="294">
        <f>(WLI$87*$B101+SUM($F$8:$F$10)-((WLI$87*$B101+SUM($F$8:$F$10))/$F$11*$F$40)-($F$27*WLI$87/$D$7)-SUM($F$14:$F$26,$F$28:$F$33,$F$35:$F$36,$F$41))</f>
        <v>-533.82179022363027</v>
      </c>
      <c r="WLJ88" s="294">
        <f>(WLJ$87*$B101+SUM($F$8:$F$10)-((WLJ$87*$B101+SUM($F$8:$F$10))/$F$11*$F$40)-($F$27*WLJ$87/$D$7)-SUM($F$14:$F$26,$F$28:$F$33,$F$35:$F$36,$F$41))</f>
        <v>-533.82179022363027</v>
      </c>
      <c r="WLK88" s="294">
        <f>(WLK$87*$B101+SUM($F$8:$F$10)-((WLK$87*$B101+SUM($F$8:$F$10))/$F$11*$F$40)-($F$27*WLK$87/$D$7)-SUM($F$14:$F$26,$F$28:$F$33,$F$35:$F$36,$F$41))</f>
        <v>-533.82179022363027</v>
      </c>
      <c r="WLL88" s="294">
        <f>(WLL$87*$B101+SUM($F$8:$F$10)-((WLL$87*$B101+SUM($F$8:$F$10))/$F$11*$F$40)-($F$27*WLL$87/$D$7)-SUM($F$14:$F$26,$F$28:$F$33,$F$35:$F$36,$F$41))</f>
        <v>-533.82179022363027</v>
      </c>
      <c r="WLM88" s="294">
        <f>(WLM$87*$B101+SUM($F$8:$F$10)-((WLM$87*$B101+SUM($F$8:$F$10))/$F$11*$F$40)-($F$27*WLM$87/$D$7)-SUM($F$14:$F$26,$F$28:$F$33,$F$35:$F$36,$F$41))</f>
        <v>-533.82179022363027</v>
      </c>
      <c r="WLN88" s="294">
        <f>(WLN$87*$B101+SUM($F$8:$F$10)-((WLN$87*$B101+SUM($F$8:$F$10))/$F$11*$F$40)-($F$27*WLN$87/$D$7)-SUM($F$14:$F$26,$F$28:$F$33,$F$35:$F$36,$F$41))</f>
        <v>-533.82179022363027</v>
      </c>
      <c r="WLO88" s="294">
        <f>(WLO$87*$B101+SUM($F$8:$F$10)-((WLO$87*$B101+SUM($F$8:$F$10))/$F$11*$F$40)-($F$27*WLO$87/$D$7)-SUM($F$14:$F$26,$F$28:$F$33,$F$35:$F$36,$F$41))</f>
        <v>-533.82179022363027</v>
      </c>
      <c r="WLP88" s="294">
        <f>(WLP$87*$B101+SUM($F$8:$F$10)-((WLP$87*$B101+SUM($F$8:$F$10))/$F$11*$F$40)-($F$27*WLP$87/$D$7)-SUM($F$14:$F$26,$F$28:$F$33,$F$35:$F$36,$F$41))</f>
        <v>-533.82179022363027</v>
      </c>
      <c r="WLQ88" s="294">
        <f>(WLQ$87*$B101+SUM($F$8:$F$10)-((WLQ$87*$B101+SUM($F$8:$F$10))/$F$11*$F$40)-($F$27*WLQ$87/$D$7)-SUM($F$14:$F$26,$F$28:$F$33,$F$35:$F$36,$F$41))</f>
        <v>-533.82179022363027</v>
      </c>
      <c r="WLR88" s="294">
        <f>(WLR$87*$B101+SUM($F$8:$F$10)-((WLR$87*$B101+SUM($F$8:$F$10))/$F$11*$F$40)-($F$27*WLR$87/$D$7)-SUM($F$14:$F$26,$F$28:$F$33,$F$35:$F$36,$F$41))</f>
        <v>-533.82179022363027</v>
      </c>
      <c r="WLS88" s="294">
        <f>(WLS$87*$B101+SUM($F$8:$F$10)-((WLS$87*$B101+SUM($F$8:$F$10))/$F$11*$F$40)-($F$27*WLS$87/$D$7)-SUM($F$14:$F$26,$F$28:$F$33,$F$35:$F$36,$F$41))</f>
        <v>-533.82179022363027</v>
      </c>
      <c r="WLT88" s="294">
        <f>(WLT$87*$B101+SUM($F$8:$F$10)-((WLT$87*$B101+SUM($F$8:$F$10))/$F$11*$F$40)-($F$27*WLT$87/$D$7)-SUM($F$14:$F$26,$F$28:$F$33,$F$35:$F$36,$F$41))</f>
        <v>-533.82179022363027</v>
      </c>
      <c r="WLU88" s="294">
        <f>(WLU$87*$B101+SUM($F$8:$F$10)-((WLU$87*$B101+SUM($F$8:$F$10))/$F$11*$F$40)-($F$27*WLU$87/$D$7)-SUM($F$14:$F$26,$F$28:$F$33,$F$35:$F$36,$F$41))</f>
        <v>-533.82179022363027</v>
      </c>
      <c r="WLV88" s="294">
        <f>(WLV$87*$B101+SUM($F$8:$F$10)-((WLV$87*$B101+SUM($F$8:$F$10))/$F$11*$F$40)-($F$27*WLV$87/$D$7)-SUM($F$14:$F$26,$F$28:$F$33,$F$35:$F$36,$F$41))</f>
        <v>-533.82179022363027</v>
      </c>
      <c r="WLW88" s="294">
        <f>(WLW$87*$B101+SUM($F$8:$F$10)-((WLW$87*$B101+SUM($F$8:$F$10))/$F$11*$F$40)-($F$27*WLW$87/$D$7)-SUM($F$14:$F$26,$F$28:$F$33,$F$35:$F$36,$F$41))</f>
        <v>-533.82179022363027</v>
      </c>
      <c r="WLX88" s="294">
        <f>(WLX$87*$B101+SUM($F$8:$F$10)-((WLX$87*$B101+SUM($F$8:$F$10))/$F$11*$F$40)-($F$27*WLX$87/$D$7)-SUM($F$14:$F$26,$F$28:$F$33,$F$35:$F$36,$F$41))</f>
        <v>-533.82179022363027</v>
      </c>
      <c r="WLY88" s="294">
        <f>(WLY$87*$B101+SUM($F$8:$F$10)-((WLY$87*$B101+SUM($F$8:$F$10))/$F$11*$F$40)-($F$27*WLY$87/$D$7)-SUM($F$14:$F$26,$F$28:$F$33,$F$35:$F$36,$F$41))</f>
        <v>-533.82179022363027</v>
      </c>
      <c r="WLZ88" s="294">
        <f>(WLZ$87*$B101+SUM($F$8:$F$10)-((WLZ$87*$B101+SUM($F$8:$F$10))/$F$11*$F$40)-($F$27*WLZ$87/$D$7)-SUM($F$14:$F$26,$F$28:$F$33,$F$35:$F$36,$F$41))</f>
        <v>-533.82179022363027</v>
      </c>
      <c r="WMA88" s="294">
        <f>(WMA$87*$B101+SUM($F$8:$F$10)-((WMA$87*$B101+SUM($F$8:$F$10))/$F$11*$F$40)-($F$27*WMA$87/$D$7)-SUM($F$14:$F$26,$F$28:$F$33,$F$35:$F$36,$F$41))</f>
        <v>-533.82179022363027</v>
      </c>
      <c r="WMB88" s="294">
        <f>(WMB$87*$B101+SUM($F$8:$F$10)-((WMB$87*$B101+SUM($F$8:$F$10))/$F$11*$F$40)-($F$27*WMB$87/$D$7)-SUM($F$14:$F$26,$F$28:$F$33,$F$35:$F$36,$F$41))</f>
        <v>-533.82179022363027</v>
      </c>
      <c r="WMC88" s="294">
        <f>(WMC$87*$B101+SUM($F$8:$F$10)-((WMC$87*$B101+SUM($F$8:$F$10))/$F$11*$F$40)-($F$27*WMC$87/$D$7)-SUM($F$14:$F$26,$F$28:$F$33,$F$35:$F$36,$F$41))</f>
        <v>-533.82179022363027</v>
      </c>
      <c r="WMD88" s="294">
        <f>(WMD$87*$B101+SUM($F$8:$F$10)-((WMD$87*$B101+SUM($F$8:$F$10))/$F$11*$F$40)-($F$27*WMD$87/$D$7)-SUM($F$14:$F$26,$F$28:$F$33,$F$35:$F$36,$F$41))</f>
        <v>-533.82179022363027</v>
      </c>
      <c r="WME88" s="294">
        <f>(WME$87*$B101+SUM($F$8:$F$10)-((WME$87*$B101+SUM($F$8:$F$10))/$F$11*$F$40)-($F$27*WME$87/$D$7)-SUM($F$14:$F$26,$F$28:$F$33,$F$35:$F$36,$F$41))</f>
        <v>-533.82179022363027</v>
      </c>
      <c r="WMF88" s="294">
        <f>(WMF$87*$B101+SUM($F$8:$F$10)-((WMF$87*$B101+SUM($F$8:$F$10))/$F$11*$F$40)-($F$27*WMF$87/$D$7)-SUM($F$14:$F$26,$F$28:$F$33,$F$35:$F$36,$F$41))</f>
        <v>-533.82179022363027</v>
      </c>
      <c r="WMG88" s="294">
        <f>(WMG$87*$B101+SUM($F$8:$F$10)-((WMG$87*$B101+SUM($F$8:$F$10))/$F$11*$F$40)-($F$27*WMG$87/$D$7)-SUM($F$14:$F$26,$F$28:$F$33,$F$35:$F$36,$F$41))</f>
        <v>-533.82179022363027</v>
      </c>
      <c r="WMH88" s="294">
        <f>(WMH$87*$B101+SUM($F$8:$F$10)-((WMH$87*$B101+SUM($F$8:$F$10))/$F$11*$F$40)-($F$27*WMH$87/$D$7)-SUM($F$14:$F$26,$F$28:$F$33,$F$35:$F$36,$F$41))</f>
        <v>-533.82179022363027</v>
      </c>
      <c r="WMI88" s="294">
        <f>(WMI$87*$B101+SUM($F$8:$F$10)-((WMI$87*$B101+SUM($F$8:$F$10))/$F$11*$F$40)-($F$27*WMI$87/$D$7)-SUM($F$14:$F$26,$F$28:$F$33,$F$35:$F$36,$F$41))</f>
        <v>-533.82179022363027</v>
      </c>
      <c r="WMJ88" s="294">
        <f>(WMJ$87*$B101+SUM($F$8:$F$10)-((WMJ$87*$B101+SUM($F$8:$F$10))/$F$11*$F$40)-($F$27*WMJ$87/$D$7)-SUM($F$14:$F$26,$F$28:$F$33,$F$35:$F$36,$F$41))</f>
        <v>-533.82179022363027</v>
      </c>
      <c r="WMK88" s="294">
        <f>(WMK$87*$B101+SUM($F$8:$F$10)-((WMK$87*$B101+SUM($F$8:$F$10))/$F$11*$F$40)-($F$27*WMK$87/$D$7)-SUM($F$14:$F$26,$F$28:$F$33,$F$35:$F$36,$F$41))</f>
        <v>-533.82179022363027</v>
      </c>
      <c r="WML88" s="294">
        <f>(WML$87*$B101+SUM($F$8:$F$10)-((WML$87*$B101+SUM($F$8:$F$10))/$F$11*$F$40)-($F$27*WML$87/$D$7)-SUM($F$14:$F$26,$F$28:$F$33,$F$35:$F$36,$F$41))</f>
        <v>-533.82179022363027</v>
      </c>
      <c r="WMM88" s="294">
        <f>(WMM$87*$B101+SUM($F$8:$F$10)-((WMM$87*$B101+SUM($F$8:$F$10))/$F$11*$F$40)-($F$27*WMM$87/$D$7)-SUM($F$14:$F$26,$F$28:$F$33,$F$35:$F$36,$F$41))</f>
        <v>-533.82179022363027</v>
      </c>
      <c r="WMN88" s="294">
        <f>(WMN$87*$B101+SUM($F$8:$F$10)-((WMN$87*$B101+SUM($F$8:$F$10))/$F$11*$F$40)-($F$27*WMN$87/$D$7)-SUM($F$14:$F$26,$F$28:$F$33,$F$35:$F$36,$F$41))</f>
        <v>-533.82179022363027</v>
      </c>
      <c r="WMO88" s="294">
        <f>(WMO$87*$B101+SUM($F$8:$F$10)-((WMO$87*$B101+SUM($F$8:$F$10))/$F$11*$F$40)-($F$27*WMO$87/$D$7)-SUM($F$14:$F$26,$F$28:$F$33,$F$35:$F$36,$F$41))</f>
        <v>-533.82179022363027</v>
      </c>
      <c r="WMP88" s="294">
        <f>(WMP$87*$B101+SUM($F$8:$F$10)-((WMP$87*$B101+SUM($F$8:$F$10))/$F$11*$F$40)-($F$27*WMP$87/$D$7)-SUM($F$14:$F$26,$F$28:$F$33,$F$35:$F$36,$F$41))</f>
        <v>-533.82179022363027</v>
      </c>
      <c r="WMQ88" s="294">
        <f>(WMQ$87*$B101+SUM($F$8:$F$10)-((WMQ$87*$B101+SUM($F$8:$F$10))/$F$11*$F$40)-($F$27*WMQ$87/$D$7)-SUM($F$14:$F$26,$F$28:$F$33,$F$35:$F$36,$F$41))</f>
        <v>-533.82179022363027</v>
      </c>
      <c r="WMR88" s="294">
        <f>(WMR$87*$B101+SUM($F$8:$F$10)-((WMR$87*$B101+SUM($F$8:$F$10))/$F$11*$F$40)-($F$27*WMR$87/$D$7)-SUM($F$14:$F$26,$F$28:$F$33,$F$35:$F$36,$F$41))</f>
        <v>-533.82179022363027</v>
      </c>
      <c r="WMS88" s="294">
        <f>(WMS$87*$B101+SUM($F$8:$F$10)-((WMS$87*$B101+SUM($F$8:$F$10))/$F$11*$F$40)-($F$27*WMS$87/$D$7)-SUM($F$14:$F$26,$F$28:$F$33,$F$35:$F$36,$F$41))</f>
        <v>-533.82179022363027</v>
      </c>
      <c r="WMT88" s="294">
        <f>(WMT$87*$B101+SUM($F$8:$F$10)-((WMT$87*$B101+SUM($F$8:$F$10))/$F$11*$F$40)-($F$27*WMT$87/$D$7)-SUM($F$14:$F$26,$F$28:$F$33,$F$35:$F$36,$F$41))</f>
        <v>-533.82179022363027</v>
      </c>
      <c r="WMU88" s="294">
        <f>(WMU$87*$B101+SUM($F$8:$F$10)-((WMU$87*$B101+SUM($F$8:$F$10))/$F$11*$F$40)-($F$27*WMU$87/$D$7)-SUM($F$14:$F$26,$F$28:$F$33,$F$35:$F$36,$F$41))</f>
        <v>-533.82179022363027</v>
      </c>
      <c r="WMV88" s="294">
        <f>(WMV$87*$B101+SUM($F$8:$F$10)-((WMV$87*$B101+SUM($F$8:$F$10))/$F$11*$F$40)-($F$27*WMV$87/$D$7)-SUM($F$14:$F$26,$F$28:$F$33,$F$35:$F$36,$F$41))</f>
        <v>-533.82179022363027</v>
      </c>
      <c r="WMW88" s="294">
        <f>(WMW$87*$B101+SUM($F$8:$F$10)-((WMW$87*$B101+SUM($F$8:$F$10))/$F$11*$F$40)-($F$27*WMW$87/$D$7)-SUM($F$14:$F$26,$F$28:$F$33,$F$35:$F$36,$F$41))</f>
        <v>-533.82179022363027</v>
      </c>
      <c r="WMX88" s="294">
        <f>(WMX$87*$B101+SUM($F$8:$F$10)-((WMX$87*$B101+SUM($F$8:$F$10))/$F$11*$F$40)-($F$27*WMX$87/$D$7)-SUM($F$14:$F$26,$F$28:$F$33,$F$35:$F$36,$F$41))</f>
        <v>-533.82179022363027</v>
      </c>
      <c r="WMY88" s="294">
        <f>(WMY$87*$B101+SUM($F$8:$F$10)-((WMY$87*$B101+SUM($F$8:$F$10))/$F$11*$F$40)-($F$27*WMY$87/$D$7)-SUM($F$14:$F$26,$F$28:$F$33,$F$35:$F$36,$F$41))</f>
        <v>-533.82179022363027</v>
      </c>
      <c r="WMZ88" s="294">
        <f>(WMZ$87*$B101+SUM($F$8:$F$10)-((WMZ$87*$B101+SUM($F$8:$F$10))/$F$11*$F$40)-($F$27*WMZ$87/$D$7)-SUM($F$14:$F$26,$F$28:$F$33,$F$35:$F$36,$F$41))</f>
        <v>-533.82179022363027</v>
      </c>
      <c r="WNA88" s="294">
        <f>(WNA$87*$B101+SUM($F$8:$F$10)-((WNA$87*$B101+SUM($F$8:$F$10))/$F$11*$F$40)-($F$27*WNA$87/$D$7)-SUM($F$14:$F$26,$F$28:$F$33,$F$35:$F$36,$F$41))</f>
        <v>-533.82179022363027</v>
      </c>
      <c r="WNB88" s="294">
        <f>(WNB$87*$B101+SUM($F$8:$F$10)-((WNB$87*$B101+SUM($F$8:$F$10))/$F$11*$F$40)-($F$27*WNB$87/$D$7)-SUM($F$14:$F$26,$F$28:$F$33,$F$35:$F$36,$F$41))</f>
        <v>-533.82179022363027</v>
      </c>
      <c r="WNC88" s="294">
        <f>(WNC$87*$B101+SUM($F$8:$F$10)-((WNC$87*$B101+SUM($F$8:$F$10))/$F$11*$F$40)-($F$27*WNC$87/$D$7)-SUM($F$14:$F$26,$F$28:$F$33,$F$35:$F$36,$F$41))</f>
        <v>-533.82179022363027</v>
      </c>
      <c r="WND88" s="294">
        <f>(WND$87*$B101+SUM($F$8:$F$10)-((WND$87*$B101+SUM($F$8:$F$10))/$F$11*$F$40)-($F$27*WND$87/$D$7)-SUM($F$14:$F$26,$F$28:$F$33,$F$35:$F$36,$F$41))</f>
        <v>-533.82179022363027</v>
      </c>
      <c r="WNE88" s="294">
        <f>(WNE$87*$B101+SUM($F$8:$F$10)-((WNE$87*$B101+SUM($F$8:$F$10))/$F$11*$F$40)-($F$27*WNE$87/$D$7)-SUM($F$14:$F$26,$F$28:$F$33,$F$35:$F$36,$F$41))</f>
        <v>-533.82179022363027</v>
      </c>
      <c r="WNF88" s="294">
        <f>(WNF$87*$B101+SUM($F$8:$F$10)-((WNF$87*$B101+SUM($F$8:$F$10))/$F$11*$F$40)-($F$27*WNF$87/$D$7)-SUM($F$14:$F$26,$F$28:$F$33,$F$35:$F$36,$F$41))</f>
        <v>-533.82179022363027</v>
      </c>
      <c r="WNG88" s="294">
        <f>(WNG$87*$B101+SUM($F$8:$F$10)-((WNG$87*$B101+SUM($F$8:$F$10))/$F$11*$F$40)-($F$27*WNG$87/$D$7)-SUM($F$14:$F$26,$F$28:$F$33,$F$35:$F$36,$F$41))</f>
        <v>-533.82179022363027</v>
      </c>
      <c r="WNH88" s="294">
        <f>(WNH$87*$B101+SUM($F$8:$F$10)-((WNH$87*$B101+SUM($F$8:$F$10))/$F$11*$F$40)-($F$27*WNH$87/$D$7)-SUM($F$14:$F$26,$F$28:$F$33,$F$35:$F$36,$F$41))</f>
        <v>-533.82179022363027</v>
      </c>
      <c r="WNI88" s="294">
        <f>(WNI$87*$B101+SUM($F$8:$F$10)-((WNI$87*$B101+SUM($F$8:$F$10))/$F$11*$F$40)-($F$27*WNI$87/$D$7)-SUM($F$14:$F$26,$F$28:$F$33,$F$35:$F$36,$F$41))</f>
        <v>-533.82179022363027</v>
      </c>
      <c r="WNJ88" s="294">
        <f>(WNJ$87*$B101+SUM($F$8:$F$10)-((WNJ$87*$B101+SUM($F$8:$F$10))/$F$11*$F$40)-($F$27*WNJ$87/$D$7)-SUM($F$14:$F$26,$F$28:$F$33,$F$35:$F$36,$F$41))</f>
        <v>-533.82179022363027</v>
      </c>
      <c r="WNK88" s="294">
        <f>(WNK$87*$B101+SUM($F$8:$F$10)-((WNK$87*$B101+SUM($F$8:$F$10))/$F$11*$F$40)-($F$27*WNK$87/$D$7)-SUM($F$14:$F$26,$F$28:$F$33,$F$35:$F$36,$F$41))</f>
        <v>-533.82179022363027</v>
      </c>
      <c r="WNL88" s="294">
        <f>(WNL$87*$B101+SUM($F$8:$F$10)-((WNL$87*$B101+SUM($F$8:$F$10))/$F$11*$F$40)-($F$27*WNL$87/$D$7)-SUM($F$14:$F$26,$F$28:$F$33,$F$35:$F$36,$F$41))</f>
        <v>-533.82179022363027</v>
      </c>
      <c r="WNM88" s="294">
        <f>(WNM$87*$B101+SUM($F$8:$F$10)-((WNM$87*$B101+SUM($F$8:$F$10))/$F$11*$F$40)-($F$27*WNM$87/$D$7)-SUM($F$14:$F$26,$F$28:$F$33,$F$35:$F$36,$F$41))</f>
        <v>-533.82179022363027</v>
      </c>
      <c r="WNN88" s="294">
        <f>(WNN$87*$B101+SUM($F$8:$F$10)-((WNN$87*$B101+SUM($F$8:$F$10))/$F$11*$F$40)-($F$27*WNN$87/$D$7)-SUM($F$14:$F$26,$F$28:$F$33,$F$35:$F$36,$F$41))</f>
        <v>-533.82179022363027</v>
      </c>
      <c r="WNO88" s="294">
        <f>(WNO$87*$B101+SUM($F$8:$F$10)-((WNO$87*$B101+SUM($F$8:$F$10))/$F$11*$F$40)-($F$27*WNO$87/$D$7)-SUM($F$14:$F$26,$F$28:$F$33,$F$35:$F$36,$F$41))</f>
        <v>-533.82179022363027</v>
      </c>
      <c r="WNP88" s="294">
        <f>(WNP$87*$B101+SUM($F$8:$F$10)-((WNP$87*$B101+SUM($F$8:$F$10))/$F$11*$F$40)-($F$27*WNP$87/$D$7)-SUM($F$14:$F$26,$F$28:$F$33,$F$35:$F$36,$F$41))</f>
        <v>-533.82179022363027</v>
      </c>
      <c r="WNQ88" s="294">
        <f>(WNQ$87*$B101+SUM($F$8:$F$10)-((WNQ$87*$B101+SUM($F$8:$F$10))/$F$11*$F$40)-($F$27*WNQ$87/$D$7)-SUM($F$14:$F$26,$F$28:$F$33,$F$35:$F$36,$F$41))</f>
        <v>-533.82179022363027</v>
      </c>
      <c r="WNR88" s="294">
        <f>(WNR$87*$B101+SUM($F$8:$F$10)-((WNR$87*$B101+SUM($F$8:$F$10))/$F$11*$F$40)-($F$27*WNR$87/$D$7)-SUM($F$14:$F$26,$F$28:$F$33,$F$35:$F$36,$F$41))</f>
        <v>-533.82179022363027</v>
      </c>
      <c r="WNS88" s="294">
        <f>(WNS$87*$B101+SUM($F$8:$F$10)-((WNS$87*$B101+SUM($F$8:$F$10))/$F$11*$F$40)-($F$27*WNS$87/$D$7)-SUM($F$14:$F$26,$F$28:$F$33,$F$35:$F$36,$F$41))</f>
        <v>-533.82179022363027</v>
      </c>
      <c r="WNT88" s="294">
        <f>(WNT$87*$B101+SUM($F$8:$F$10)-((WNT$87*$B101+SUM($F$8:$F$10))/$F$11*$F$40)-($F$27*WNT$87/$D$7)-SUM($F$14:$F$26,$F$28:$F$33,$F$35:$F$36,$F$41))</f>
        <v>-533.82179022363027</v>
      </c>
      <c r="WNU88" s="294">
        <f>(WNU$87*$B101+SUM($F$8:$F$10)-((WNU$87*$B101+SUM($F$8:$F$10))/$F$11*$F$40)-($F$27*WNU$87/$D$7)-SUM($F$14:$F$26,$F$28:$F$33,$F$35:$F$36,$F$41))</f>
        <v>-533.82179022363027</v>
      </c>
      <c r="WNV88" s="294">
        <f>(WNV$87*$B101+SUM($F$8:$F$10)-((WNV$87*$B101+SUM($F$8:$F$10))/$F$11*$F$40)-($F$27*WNV$87/$D$7)-SUM($F$14:$F$26,$F$28:$F$33,$F$35:$F$36,$F$41))</f>
        <v>-533.82179022363027</v>
      </c>
      <c r="WNW88" s="294">
        <f>(WNW$87*$B101+SUM($F$8:$F$10)-((WNW$87*$B101+SUM($F$8:$F$10))/$F$11*$F$40)-($F$27*WNW$87/$D$7)-SUM($F$14:$F$26,$F$28:$F$33,$F$35:$F$36,$F$41))</f>
        <v>-533.82179022363027</v>
      </c>
      <c r="WNX88" s="294">
        <f>(WNX$87*$B101+SUM($F$8:$F$10)-((WNX$87*$B101+SUM($F$8:$F$10))/$F$11*$F$40)-($F$27*WNX$87/$D$7)-SUM($F$14:$F$26,$F$28:$F$33,$F$35:$F$36,$F$41))</f>
        <v>-533.82179022363027</v>
      </c>
      <c r="WNY88" s="294">
        <f>(WNY$87*$B101+SUM($F$8:$F$10)-((WNY$87*$B101+SUM($F$8:$F$10))/$F$11*$F$40)-($F$27*WNY$87/$D$7)-SUM($F$14:$F$26,$F$28:$F$33,$F$35:$F$36,$F$41))</f>
        <v>-533.82179022363027</v>
      </c>
      <c r="WNZ88" s="294">
        <f>(WNZ$87*$B101+SUM($F$8:$F$10)-((WNZ$87*$B101+SUM($F$8:$F$10))/$F$11*$F$40)-($F$27*WNZ$87/$D$7)-SUM($F$14:$F$26,$F$28:$F$33,$F$35:$F$36,$F$41))</f>
        <v>-533.82179022363027</v>
      </c>
      <c r="WOA88" s="294">
        <f>(WOA$87*$B101+SUM($F$8:$F$10)-((WOA$87*$B101+SUM($F$8:$F$10))/$F$11*$F$40)-($F$27*WOA$87/$D$7)-SUM($F$14:$F$26,$F$28:$F$33,$F$35:$F$36,$F$41))</f>
        <v>-533.82179022363027</v>
      </c>
      <c r="WOB88" s="294">
        <f>(WOB$87*$B101+SUM($F$8:$F$10)-((WOB$87*$B101+SUM($F$8:$F$10))/$F$11*$F$40)-($F$27*WOB$87/$D$7)-SUM($F$14:$F$26,$F$28:$F$33,$F$35:$F$36,$F$41))</f>
        <v>-533.82179022363027</v>
      </c>
      <c r="WOC88" s="294">
        <f>(WOC$87*$B101+SUM($F$8:$F$10)-((WOC$87*$B101+SUM($F$8:$F$10))/$F$11*$F$40)-($F$27*WOC$87/$D$7)-SUM($F$14:$F$26,$F$28:$F$33,$F$35:$F$36,$F$41))</f>
        <v>-533.82179022363027</v>
      </c>
      <c r="WOD88" s="294">
        <f>(WOD$87*$B101+SUM($F$8:$F$10)-((WOD$87*$B101+SUM($F$8:$F$10))/$F$11*$F$40)-($F$27*WOD$87/$D$7)-SUM($F$14:$F$26,$F$28:$F$33,$F$35:$F$36,$F$41))</f>
        <v>-533.82179022363027</v>
      </c>
      <c r="WOE88" s="294">
        <f>(WOE$87*$B101+SUM($F$8:$F$10)-((WOE$87*$B101+SUM($F$8:$F$10))/$F$11*$F$40)-($F$27*WOE$87/$D$7)-SUM($F$14:$F$26,$F$28:$F$33,$F$35:$F$36,$F$41))</f>
        <v>-533.82179022363027</v>
      </c>
      <c r="WOF88" s="294">
        <f>(WOF$87*$B101+SUM($F$8:$F$10)-((WOF$87*$B101+SUM($F$8:$F$10))/$F$11*$F$40)-($F$27*WOF$87/$D$7)-SUM($F$14:$F$26,$F$28:$F$33,$F$35:$F$36,$F$41))</f>
        <v>-533.82179022363027</v>
      </c>
      <c r="WOG88" s="294">
        <f>(WOG$87*$B101+SUM($F$8:$F$10)-((WOG$87*$B101+SUM($F$8:$F$10))/$F$11*$F$40)-($F$27*WOG$87/$D$7)-SUM($F$14:$F$26,$F$28:$F$33,$F$35:$F$36,$F$41))</f>
        <v>-533.82179022363027</v>
      </c>
      <c r="WOH88" s="294">
        <f>(WOH$87*$B101+SUM($F$8:$F$10)-((WOH$87*$B101+SUM($F$8:$F$10))/$F$11*$F$40)-($F$27*WOH$87/$D$7)-SUM($F$14:$F$26,$F$28:$F$33,$F$35:$F$36,$F$41))</f>
        <v>-533.82179022363027</v>
      </c>
      <c r="WOI88" s="294">
        <f>(WOI$87*$B101+SUM($F$8:$F$10)-((WOI$87*$B101+SUM($F$8:$F$10))/$F$11*$F$40)-($F$27*WOI$87/$D$7)-SUM($F$14:$F$26,$F$28:$F$33,$F$35:$F$36,$F$41))</f>
        <v>-533.82179022363027</v>
      </c>
      <c r="WOJ88" s="294">
        <f>(WOJ$87*$B101+SUM($F$8:$F$10)-((WOJ$87*$B101+SUM($F$8:$F$10))/$F$11*$F$40)-($F$27*WOJ$87/$D$7)-SUM($F$14:$F$26,$F$28:$F$33,$F$35:$F$36,$F$41))</f>
        <v>-533.82179022363027</v>
      </c>
      <c r="WOK88" s="294">
        <f>(WOK$87*$B101+SUM($F$8:$F$10)-((WOK$87*$B101+SUM($F$8:$F$10))/$F$11*$F$40)-($F$27*WOK$87/$D$7)-SUM($F$14:$F$26,$F$28:$F$33,$F$35:$F$36,$F$41))</f>
        <v>-533.82179022363027</v>
      </c>
      <c r="WOL88" s="294">
        <f>(WOL$87*$B101+SUM($F$8:$F$10)-((WOL$87*$B101+SUM($F$8:$F$10))/$F$11*$F$40)-($F$27*WOL$87/$D$7)-SUM($F$14:$F$26,$F$28:$F$33,$F$35:$F$36,$F$41))</f>
        <v>-533.82179022363027</v>
      </c>
      <c r="WOM88" s="294">
        <f>(WOM$87*$B101+SUM($F$8:$F$10)-((WOM$87*$B101+SUM($F$8:$F$10))/$F$11*$F$40)-($F$27*WOM$87/$D$7)-SUM($F$14:$F$26,$F$28:$F$33,$F$35:$F$36,$F$41))</f>
        <v>-533.82179022363027</v>
      </c>
      <c r="WON88" s="294">
        <f>(WON$87*$B101+SUM($F$8:$F$10)-((WON$87*$B101+SUM($F$8:$F$10))/$F$11*$F$40)-($F$27*WON$87/$D$7)-SUM($F$14:$F$26,$F$28:$F$33,$F$35:$F$36,$F$41))</f>
        <v>-533.82179022363027</v>
      </c>
      <c r="WOO88" s="294">
        <f>(WOO$87*$B101+SUM($F$8:$F$10)-((WOO$87*$B101+SUM($F$8:$F$10))/$F$11*$F$40)-($F$27*WOO$87/$D$7)-SUM($F$14:$F$26,$F$28:$F$33,$F$35:$F$36,$F$41))</f>
        <v>-533.82179022363027</v>
      </c>
      <c r="WOP88" s="294">
        <f>(WOP$87*$B101+SUM($F$8:$F$10)-((WOP$87*$B101+SUM($F$8:$F$10))/$F$11*$F$40)-($F$27*WOP$87/$D$7)-SUM($F$14:$F$26,$F$28:$F$33,$F$35:$F$36,$F$41))</f>
        <v>-533.82179022363027</v>
      </c>
      <c r="WOQ88" s="294">
        <f>(WOQ$87*$B101+SUM($F$8:$F$10)-((WOQ$87*$B101+SUM($F$8:$F$10))/$F$11*$F$40)-($F$27*WOQ$87/$D$7)-SUM($F$14:$F$26,$F$28:$F$33,$F$35:$F$36,$F$41))</f>
        <v>-533.82179022363027</v>
      </c>
      <c r="WOR88" s="294">
        <f>(WOR$87*$B101+SUM($F$8:$F$10)-((WOR$87*$B101+SUM($F$8:$F$10))/$F$11*$F$40)-($F$27*WOR$87/$D$7)-SUM($F$14:$F$26,$F$28:$F$33,$F$35:$F$36,$F$41))</f>
        <v>-533.82179022363027</v>
      </c>
      <c r="WOS88" s="294">
        <f>(WOS$87*$B101+SUM($F$8:$F$10)-((WOS$87*$B101+SUM($F$8:$F$10))/$F$11*$F$40)-($F$27*WOS$87/$D$7)-SUM($F$14:$F$26,$F$28:$F$33,$F$35:$F$36,$F$41))</f>
        <v>-533.82179022363027</v>
      </c>
      <c r="WOT88" s="294">
        <f>(WOT$87*$B101+SUM($F$8:$F$10)-((WOT$87*$B101+SUM($F$8:$F$10))/$F$11*$F$40)-($F$27*WOT$87/$D$7)-SUM($F$14:$F$26,$F$28:$F$33,$F$35:$F$36,$F$41))</f>
        <v>-533.82179022363027</v>
      </c>
      <c r="WOU88" s="294">
        <f>(WOU$87*$B101+SUM($F$8:$F$10)-((WOU$87*$B101+SUM($F$8:$F$10))/$F$11*$F$40)-($F$27*WOU$87/$D$7)-SUM($F$14:$F$26,$F$28:$F$33,$F$35:$F$36,$F$41))</f>
        <v>-533.82179022363027</v>
      </c>
      <c r="WOV88" s="294">
        <f>(WOV$87*$B101+SUM($F$8:$F$10)-((WOV$87*$B101+SUM($F$8:$F$10))/$F$11*$F$40)-($F$27*WOV$87/$D$7)-SUM($F$14:$F$26,$F$28:$F$33,$F$35:$F$36,$F$41))</f>
        <v>-533.82179022363027</v>
      </c>
      <c r="WOW88" s="294">
        <f>(WOW$87*$B101+SUM($F$8:$F$10)-((WOW$87*$B101+SUM($F$8:$F$10))/$F$11*$F$40)-($F$27*WOW$87/$D$7)-SUM($F$14:$F$26,$F$28:$F$33,$F$35:$F$36,$F$41))</f>
        <v>-533.82179022363027</v>
      </c>
      <c r="WOX88" s="294">
        <f>(WOX$87*$B101+SUM($F$8:$F$10)-((WOX$87*$B101+SUM($F$8:$F$10))/$F$11*$F$40)-($F$27*WOX$87/$D$7)-SUM($F$14:$F$26,$F$28:$F$33,$F$35:$F$36,$F$41))</f>
        <v>-533.82179022363027</v>
      </c>
      <c r="WOY88" s="294">
        <f>(WOY$87*$B101+SUM($F$8:$F$10)-((WOY$87*$B101+SUM($F$8:$F$10))/$F$11*$F$40)-($F$27*WOY$87/$D$7)-SUM($F$14:$F$26,$F$28:$F$33,$F$35:$F$36,$F$41))</f>
        <v>-533.82179022363027</v>
      </c>
      <c r="WOZ88" s="294">
        <f>(WOZ$87*$B101+SUM($F$8:$F$10)-((WOZ$87*$B101+SUM($F$8:$F$10))/$F$11*$F$40)-($F$27*WOZ$87/$D$7)-SUM($F$14:$F$26,$F$28:$F$33,$F$35:$F$36,$F$41))</f>
        <v>-533.82179022363027</v>
      </c>
      <c r="WPA88" s="294">
        <f>(WPA$87*$B101+SUM($F$8:$F$10)-((WPA$87*$B101+SUM($F$8:$F$10))/$F$11*$F$40)-($F$27*WPA$87/$D$7)-SUM($F$14:$F$26,$F$28:$F$33,$F$35:$F$36,$F$41))</f>
        <v>-533.82179022363027</v>
      </c>
      <c r="WPB88" s="294">
        <f>(WPB$87*$B101+SUM($F$8:$F$10)-((WPB$87*$B101+SUM($F$8:$F$10))/$F$11*$F$40)-($F$27*WPB$87/$D$7)-SUM($F$14:$F$26,$F$28:$F$33,$F$35:$F$36,$F$41))</f>
        <v>-533.82179022363027</v>
      </c>
      <c r="WPC88" s="294">
        <f>(WPC$87*$B101+SUM($F$8:$F$10)-((WPC$87*$B101+SUM($F$8:$F$10))/$F$11*$F$40)-($F$27*WPC$87/$D$7)-SUM($F$14:$F$26,$F$28:$F$33,$F$35:$F$36,$F$41))</f>
        <v>-533.82179022363027</v>
      </c>
      <c r="WPD88" s="294">
        <f>(WPD$87*$B101+SUM($F$8:$F$10)-((WPD$87*$B101+SUM($F$8:$F$10))/$F$11*$F$40)-($F$27*WPD$87/$D$7)-SUM($F$14:$F$26,$F$28:$F$33,$F$35:$F$36,$F$41))</f>
        <v>-533.82179022363027</v>
      </c>
      <c r="WPE88" s="294">
        <f>(WPE$87*$B101+SUM($F$8:$F$10)-((WPE$87*$B101+SUM($F$8:$F$10))/$F$11*$F$40)-($F$27*WPE$87/$D$7)-SUM($F$14:$F$26,$F$28:$F$33,$F$35:$F$36,$F$41))</f>
        <v>-533.82179022363027</v>
      </c>
      <c r="WPF88" s="294">
        <f>(WPF$87*$B101+SUM($F$8:$F$10)-((WPF$87*$B101+SUM($F$8:$F$10))/$F$11*$F$40)-($F$27*WPF$87/$D$7)-SUM($F$14:$F$26,$F$28:$F$33,$F$35:$F$36,$F$41))</f>
        <v>-533.82179022363027</v>
      </c>
      <c r="WPG88" s="294">
        <f>(WPG$87*$B101+SUM($F$8:$F$10)-((WPG$87*$B101+SUM($F$8:$F$10))/$F$11*$F$40)-($F$27*WPG$87/$D$7)-SUM($F$14:$F$26,$F$28:$F$33,$F$35:$F$36,$F$41))</f>
        <v>-533.82179022363027</v>
      </c>
      <c r="WPH88" s="294">
        <f>(WPH$87*$B101+SUM($F$8:$F$10)-((WPH$87*$B101+SUM($F$8:$F$10))/$F$11*$F$40)-($F$27*WPH$87/$D$7)-SUM($F$14:$F$26,$F$28:$F$33,$F$35:$F$36,$F$41))</f>
        <v>-533.82179022363027</v>
      </c>
      <c r="WPI88" s="294">
        <f>(WPI$87*$B101+SUM($F$8:$F$10)-((WPI$87*$B101+SUM($F$8:$F$10))/$F$11*$F$40)-($F$27*WPI$87/$D$7)-SUM($F$14:$F$26,$F$28:$F$33,$F$35:$F$36,$F$41))</f>
        <v>-533.82179022363027</v>
      </c>
      <c r="WPJ88" s="294">
        <f>(WPJ$87*$B101+SUM($F$8:$F$10)-((WPJ$87*$B101+SUM($F$8:$F$10))/$F$11*$F$40)-($F$27*WPJ$87/$D$7)-SUM($F$14:$F$26,$F$28:$F$33,$F$35:$F$36,$F$41))</f>
        <v>-533.82179022363027</v>
      </c>
      <c r="WPK88" s="294">
        <f>(WPK$87*$B101+SUM($F$8:$F$10)-((WPK$87*$B101+SUM($F$8:$F$10))/$F$11*$F$40)-($F$27*WPK$87/$D$7)-SUM($F$14:$F$26,$F$28:$F$33,$F$35:$F$36,$F$41))</f>
        <v>-533.82179022363027</v>
      </c>
      <c r="WPL88" s="294">
        <f>(WPL$87*$B101+SUM($F$8:$F$10)-((WPL$87*$B101+SUM($F$8:$F$10))/$F$11*$F$40)-($F$27*WPL$87/$D$7)-SUM($F$14:$F$26,$F$28:$F$33,$F$35:$F$36,$F$41))</f>
        <v>-533.82179022363027</v>
      </c>
      <c r="WPM88" s="294">
        <f>(WPM$87*$B101+SUM($F$8:$F$10)-((WPM$87*$B101+SUM($F$8:$F$10))/$F$11*$F$40)-($F$27*WPM$87/$D$7)-SUM($F$14:$F$26,$F$28:$F$33,$F$35:$F$36,$F$41))</f>
        <v>-533.82179022363027</v>
      </c>
      <c r="WPN88" s="294">
        <f>(WPN$87*$B101+SUM($F$8:$F$10)-((WPN$87*$B101+SUM($F$8:$F$10))/$F$11*$F$40)-($F$27*WPN$87/$D$7)-SUM($F$14:$F$26,$F$28:$F$33,$F$35:$F$36,$F$41))</f>
        <v>-533.82179022363027</v>
      </c>
      <c r="WPO88" s="294">
        <f>(WPO$87*$B101+SUM($F$8:$F$10)-((WPO$87*$B101+SUM($F$8:$F$10))/$F$11*$F$40)-($F$27*WPO$87/$D$7)-SUM($F$14:$F$26,$F$28:$F$33,$F$35:$F$36,$F$41))</f>
        <v>-533.82179022363027</v>
      </c>
      <c r="WPP88" s="294">
        <f>(WPP$87*$B101+SUM($F$8:$F$10)-((WPP$87*$B101+SUM($F$8:$F$10))/$F$11*$F$40)-($F$27*WPP$87/$D$7)-SUM($F$14:$F$26,$F$28:$F$33,$F$35:$F$36,$F$41))</f>
        <v>-533.82179022363027</v>
      </c>
      <c r="WPQ88" s="294">
        <f>(WPQ$87*$B101+SUM($F$8:$F$10)-((WPQ$87*$B101+SUM($F$8:$F$10))/$F$11*$F$40)-($F$27*WPQ$87/$D$7)-SUM($F$14:$F$26,$F$28:$F$33,$F$35:$F$36,$F$41))</f>
        <v>-533.82179022363027</v>
      </c>
      <c r="WPR88" s="294">
        <f>(WPR$87*$B101+SUM($F$8:$F$10)-((WPR$87*$B101+SUM($F$8:$F$10))/$F$11*$F$40)-($F$27*WPR$87/$D$7)-SUM($F$14:$F$26,$F$28:$F$33,$F$35:$F$36,$F$41))</f>
        <v>-533.82179022363027</v>
      </c>
      <c r="WPS88" s="294">
        <f>(WPS$87*$B101+SUM($F$8:$F$10)-((WPS$87*$B101+SUM($F$8:$F$10))/$F$11*$F$40)-($F$27*WPS$87/$D$7)-SUM($F$14:$F$26,$F$28:$F$33,$F$35:$F$36,$F$41))</f>
        <v>-533.82179022363027</v>
      </c>
      <c r="WPT88" s="294">
        <f>(WPT$87*$B101+SUM($F$8:$F$10)-((WPT$87*$B101+SUM($F$8:$F$10))/$F$11*$F$40)-($F$27*WPT$87/$D$7)-SUM($F$14:$F$26,$F$28:$F$33,$F$35:$F$36,$F$41))</f>
        <v>-533.82179022363027</v>
      </c>
      <c r="WPU88" s="294">
        <f>(WPU$87*$B101+SUM($F$8:$F$10)-((WPU$87*$B101+SUM($F$8:$F$10))/$F$11*$F$40)-($F$27*WPU$87/$D$7)-SUM($F$14:$F$26,$F$28:$F$33,$F$35:$F$36,$F$41))</f>
        <v>-533.82179022363027</v>
      </c>
      <c r="WPV88" s="294">
        <f>(WPV$87*$B101+SUM($F$8:$F$10)-((WPV$87*$B101+SUM($F$8:$F$10))/$F$11*$F$40)-($F$27*WPV$87/$D$7)-SUM($F$14:$F$26,$F$28:$F$33,$F$35:$F$36,$F$41))</f>
        <v>-533.82179022363027</v>
      </c>
      <c r="WPW88" s="294">
        <f>(WPW$87*$B101+SUM($F$8:$F$10)-((WPW$87*$B101+SUM($F$8:$F$10))/$F$11*$F$40)-($F$27*WPW$87/$D$7)-SUM($F$14:$F$26,$F$28:$F$33,$F$35:$F$36,$F$41))</f>
        <v>-533.82179022363027</v>
      </c>
      <c r="WPX88" s="294">
        <f>(WPX$87*$B101+SUM($F$8:$F$10)-((WPX$87*$B101+SUM($F$8:$F$10))/$F$11*$F$40)-($F$27*WPX$87/$D$7)-SUM($F$14:$F$26,$F$28:$F$33,$F$35:$F$36,$F$41))</f>
        <v>-533.82179022363027</v>
      </c>
      <c r="WPY88" s="294">
        <f>(WPY$87*$B101+SUM($F$8:$F$10)-((WPY$87*$B101+SUM($F$8:$F$10))/$F$11*$F$40)-($F$27*WPY$87/$D$7)-SUM($F$14:$F$26,$F$28:$F$33,$F$35:$F$36,$F$41))</f>
        <v>-533.82179022363027</v>
      </c>
      <c r="WPZ88" s="294">
        <f>(WPZ$87*$B101+SUM($F$8:$F$10)-((WPZ$87*$B101+SUM($F$8:$F$10))/$F$11*$F$40)-($F$27*WPZ$87/$D$7)-SUM($F$14:$F$26,$F$28:$F$33,$F$35:$F$36,$F$41))</f>
        <v>-533.82179022363027</v>
      </c>
      <c r="WQA88" s="294">
        <f>(WQA$87*$B101+SUM($F$8:$F$10)-((WQA$87*$B101+SUM($F$8:$F$10))/$F$11*$F$40)-($F$27*WQA$87/$D$7)-SUM($F$14:$F$26,$F$28:$F$33,$F$35:$F$36,$F$41))</f>
        <v>-533.82179022363027</v>
      </c>
      <c r="WQB88" s="294">
        <f>(WQB$87*$B101+SUM($F$8:$F$10)-((WQB$87*$B101+SUM($F$8:$F$10))/$F$11*$F$40)-($F$27*WQB$87/$D$7)-SUM($F$14:$F$26,$F$28:$F$33,$F$35:$F$36,$F$41))</f>
        <v>-533.82179022363027</v>
      </c>
      <c r="WQC88" s="294">
        <f>(WQC$87*$B101+SUM($F$8:$F$10)-((WQC$87*$B101+SUM($F$8:$F$10))/$F$11*$F$40)-($F$27*WQC$87/$D$7)-SUM($F$14:$F$26,$F$28:$F$33,$F$35:$F$36,$F$41))</f>
        <v>-533.82179022363027</v>
      </c>
      <c r="WQD88" s="294">
        <f>(WQD$87*$B101+SUM($F$8:$F$10)-((WQD$87*$B101+SUM($F$8:$F$10))/$F$11*$F$40)-($F$27*WQD$87/$D$7)-SUM($F$14:$F$26,$F$28:$F$33,$F$35:$F$36,$F$41))</f>
        <v>-533.82179022363027</v>
      </c>
      <c r="WQE88" s="294">
        <f>(WQE$87*$B101+SUM($F$8:$F$10)-((WQE$87*$B101+SUM($F$8:$F$10))/$F$11*$F$40)-($F$27*WQE$87/$D$7)-SUM($F$14:$F$26,$F$28:$F$33,$F$35:$F$36,$F$41))</f>
        <v>-533.82179022363027</v>
      </c>
      <c r="WQF88" s="294">
        <f>(WQF$87*$B101+SUM($F$8:$F$10)-((WQF$87*$B101+SUM($F$8:$F$10))/$F$11*$F$40)-($F$27*WQF$87/$D$7)-SUM($F$14:$F$26,$F$28:$F$33,$F$35:$F$36,$F$41))</f>
        <v>-533.82179022363027</v>
      </c>
      <c r="WQG88" s="294">
        <f>(WQG$87*$B101+SUM($F$8:$F$10)-((WQG$87*$B101+SUM($F$8:$F$10))/$F$11*$F$40)-($F$27*WQG$87/$D$7)-SUM($F$14:$F$26,$F$28:$F$33,$F$35:$F$36,$F$41))</f>
        <v>-533.82179022363027</v>
      </c>
      <c r="WQH88" s="294">
        <f>(WQH$87*$B101+SUM($F$8:$F$10)-((WQH$87*$B101+SUM($F$8:$F$10))/$F$11*$F$40)-($F$27*WQH$87/$D$7)-SUM($F$14:$F$26,$F$28:$F$33,$F$35:$F$36,$F$41))</f>
        <v>-533.82179022363027</v>
      </c>
      <c r="WQI88" s="294">
        <f>(WQI$87*$B101+SUM($F$8:$F$10)-((WQI$87*$B101+SUM($F$8:$F$10))/$F$11*$F$40)-($F$27*WQI$87/$D$7)-SUM($F$14:$F$26,$F$28:$F$33,$F$35:$F$36,$F$41))</f>
        <v>-533.82179022363027</v>
      </c>
      <c r="WQJ88" s="294">
        <f>(WQJ$87*$B101+SUM($F$8:$F$10)-((WQJ$87*$B101+SUM($F$8:$F$10))/$F$11*$F$40)-($F$27*WQJ$87/$D$7)-SUM($F$14:$F$26,$F$28:$F$33,$F$35:$F$36,$F$41))</f>
        <v>-533.82179022363027</v>
      </c>
      <c r="WQK88" s="294">
        <f>(WQK$87*$B101+SUM($F$8:$F$10)-((WQK$87*$B101+SUM($F$8:$F$10))/$F$11*$F$40)-($F$27*WQK$87/$D$7)-SUM($F$14:$F$26,$F$28:$F$33,$F$35:$F$36,$F$41))</f>
        <v>-533.82179022363027</v>
      </c>
      <c r="WQL88" s="294">
        <f>(WQL$87*$B101+SUM($F$8:$F$10)-((WQL$87*$B101+SUM($F$8:$F$10))/$F$11*$F$40)-($F$27*WQL$87/$D$7)-SUM($F$14:$F$26,$F$28:$F$33,$F$35:$F$36,$F$41))</f>
        <v>-533.82179022363027</v>
      </c>
      <c r="WQM88" s="294">
        <f>(WQM$87*$B101+SUM($F$8:$F$10)-((WQM$87*$B101+SUM($F$8:$F$10))/$F$11*$F$40)-($F$27*WQM$87/$D$7)-SUM($F$14:$F$26,$F$28:$F$33,$F$35:$F$36,$F$41))</f>
        <v>-533.82179022363027</v>
      </c>
      <c r="WQN88" s="294">
        <f>(WQN$87*$B101+SUM($F$8:$F$10)-((WQN$87*$B101+SUM($F$8:$F$10))/$F$11*$F$40)-($F$27*WQN$87/$D$7)-SUM($F$14:$F$26,$F$28:$F$33,$F$35:$F$36,$F$41))</f>
        <v>-533.82179022363027</v>
      </c>
      <c r="WQO88" s="294">
        <f>(WQO$87*$B101+SUM($F$8:$F$10)-((WQO$87*$B101+SUM($F$8:$F$10))/$F$11*$F$40)-($F$27*WQO$87/$D$7)-SUM($F$14:$F$26,$F$28:$F$33,$F$35:$F$36,$F$41))</f>
        <v>-533.82179022363027</v>
      </c>
      <c r="WQP88" s="294">
        <f>(WQP$87*$B101+SUM($F$8:$F$10)-((WQP$87*$B101+SUM($F$8:$F$10))/$F$11*$F$40)-($F$27*WQP$87/$D$7)-SUM($F$14:$F$26,$F$28:$F$33,$F$35:$F$36,$F$41))</f>
        <v>-533.82179022363027</v>
      </c>
      <c r="WQQ88" s="294">
        <f>(WQQ$87*$B101+SUM($F$8:$F$10)-((WQQ$87*$B101+SUM($F$8:$F$10))/$F$11*$F$40)-($F$27*WQQ$87/$D$7)-SUM($F$14:$F$26,$F$28:$F$33,$F$35:$F$36,$F$41))</f>
        <v>-533.82179022363027</v>
      </c>
      <c r="WQR88" s="294">
        <f>(WQR$87*$B101+SUM($F$8:$F$10)-((WQR$87*$B101+SUM($F$8:$F$10))/$F$11*$F$40)-($F$27*WQR$87/$D$7)-SUM($F$14:$F$26,$F$28:$F$33,$F$35:$F$36,$F$41))</f>
        <v>-533.82179022363027</v>
      </c>
      <c r="WQS88" s="294">
        <f>(WQS$87*$B101+SUM($F$8:$F$10)-((WQS$87*$B101+SUM($F$8:$F$10))/$F$11*$F$40)-($F$27*WQS$87/$D$7)-SUM($F$14:$F$26,$F$28:$F$33,$F$35:$F$36,$F$41))</f>
        <v>-533.82179022363027</v>
      </c>
      <c r="WQT88" s="294">
        <f>(WQT$87*$B101+SUM($F$8:$F$10)-((WQT$87*$B101+SUM($F$8:$F$10))/$F$11*$F$40)-($F$27*WQT$87/$D$7)-SUM($F$14:$F$26,$F$28:$F$33,$F$35:$F$36,$F$41))</f>
        <v>-533.82179022363027</v>
      </c>
      <c r="WQU88" s="294">
        <f>(WQU$87*$B101+SUM($F$8:$F$10)-((WQU$87*$B101+SUM($F$8:$F$10))/$F$11*$F$40)-($F$27*WQU$87/$D$7)-SUM($F$14:$F$26,$F$28:$F$33,$F$35:$F$36,$F$41))</f>
        <v>-533.82179022363027</v>
      </c>
      <c r="WQV88" s="294">
        <f>(WQV$87*$B101+SUM($F$8:$F$10)-((WQV$87*$B101+SUM($F$8:$F$10))/$F$11*$F$40)-($F$27*WQV$87/$D$7)-SUM($F$14:$F$26,$F$28:$F$33,$F$35:$F$36,$F$41))</f>
        <v>-533.82179022363027</v>
      </c>
      <c r="WQW88" s="294">
        <f>(WQW$87*$B101+SUM($F$8:$F$10)-((WQW$87*$B101+SUM($F$8:$F$10))/$F$11*$F$40)-($F$27*WQW$87/$D$7)-SUM($F$14:$F$26,$F$28:$F$33,$F$35:$F$36,$F$41))</f>
        <v>-533.82179022363027</v>
      </c>
      <c r="WQX88" s="294">
        <f>(WQX$87*$B101+SUM($F$8:$F$10)-((WQX$87*$B101+SUM($F$8:$F$10))/$F$11*$F$40)-($F$27*WQX$87/$D$7)-SUM($F$14:$F$26,$F$28:$F$33,$F$35:$F$36,$F$41))</f>
        <v>-533.82179022363027</v>
      </c>
      <c r="WQY88" s="294">
        <f>(WQY$87*$B101+SUM($F$8:$F$10)-((WQY$87*$B101+SUM($F$8:$F$10))/$F$11*$F$40)-($F$27*WQY$87/$D$7)-SUM($F$14:$F$26,$F$28:$F$33,$F$35:$F$36,$F$41))</f>
        <v>-533.82179022363027</v>
      </c>
      <c r="WQZ88" s="294">
        <f>(WQZ$87*$B101+SUM($F$8:$F$10)-((WQZ$87*$B101+SUM($F$8:$F$10))/$F$11*$F$40)-($F$27*WQZ$87/$D$7)-SUM($F$14:$F$26,$F$28:$F$33,$F$35:$F$36,$F$41))</f>
        <v>-533.82179022363027</v>
      </c>
      <c r="WRA88" s="294">
        <f>(WRA$87*$B101+SUM($F$8:$F$10)-((WRA$87*$B101+SUM($F$8:$F$10))/$F$11*$F$40)-($F$27*WRA$87/$D$7)-SUM($F$14:$F$26,$F$28:$F$33,$F$35:$F$36,$F$41))</f>
        <v>-533.82179022363027</v>
      </c>
      <c r="WRB88" s="294">
        <f>(WRB$87*$B101+SUM($F$8:$F$10)-((WRB$87*$B101+SUM($F$8:$F$10))/$F$11*$F$40)-($F$27*WRB$87/$D$7)-SUM($F$14:$F$26,$F$28:$F$33,$F$35:$F$36,$F$41))</f>
        <v>-533.82179022363027</v>
      </c>
      <c r="WRC88" s="294">
        <f>(WRC$87*$B101+SUM($F$8:$F$10)-((WRC$87*$B101+SUM($F$8:$F$10))/$F$11*$F$40)-($F$27*WRC$87/$D$7)-SUM($F$14:$F$26,$F$28:$F$33,$F$35:$F$36,$F$41))</f>
        <v>-533.82179022363027</v>
      </c>
      <c r="WRD88" s="294">
        <f>(WRD$87*$B101+SUM($F$8:$F$10)-((WRD$87*$B101+SUM($F$8:$F$10))/$F$11*$F$40)-($F$27*WRD$87/$D$7)-SUM($F$14:$F$26,$F$28:$F$33,$F$35:$F$36,$F$41))</f>
        <v>-533.82179022363027</v>
      </c>
      <c r="WRE88" s="294">
        <f>(WRE$87*$B101+SUM($F$8:$F$10)-((WRE$87*$B101+SUM($F$8:$F$10))/$F$11*$F$40)-($F$27*WRE$87/$D$7)-SUM($F$14:$F$26,$F$28:$F$33,$F$35:$F$36,$F$41))</f>
        <v>-533.82179022363027</v>
      </c>
      <c r="WRF88" s="294">
        <f>(WRF$87*$B101+SUM($F$8:$F$10)-((WRF$87*$B101+SUM($F$8:$F$10))/$F$11*$F$40)-($F$27*WRF$87/$D$7)-SUM($F$14:$F$26,$F$28:$F$33,$F$35:$F$36,$F$41))</f>
        <v>-533.82179022363027</v>
      </c>
      <c r="WRG88" s="294">
        <f>(WRG$87*$B101+SUM($F$8:$F$10)-((WRG$87*$B101+SUM($F$8:$F$10))/$F$11*$F$40)-($F$27*WRG$87/$D$7)-SUM($F$14:$F$26,$F$28:$F$33,$F$35:$F$36,$F$41))</f>
        <v>-533.82179022363027</v>
      </c>
      <c r="WRH88" s="294">
        <f>(WRH$87*$B101+SUM($F$8:$F$10)-((WRH$87*$B101+SUM($F$8:$F$10))/$F$11*$F$40)-($F$27*WRH$87/$D$7)-SUM($F$14:$F$26,$F$28:$F$33,$F$35:$F$36,$F$41))</f>
        <v>-533.82179022363027</v>
      </c>
      <c r="WRI88" s="294">
        <f>(WRI$87*$B101+SUM($F$8:$F$10)-((WRI$87*$B101+SUM($F$8:$F$10))/$F$11*$F$40)-($F$27*WRI$87/$D$7)-SUM($F$14:$F$26,$F$28:$F$33,$F$35:$F$36,$F$41))</f>
        <v>-533.82179022363027</v>
      </c>
      <c r="WRJ88" s="294">
        <f>(WRJ$87*$B101+SUM($F$8:$F$10)-((WRJ$87*$B101+SUM($F$8:$F$10))/$F$11*$F$40)-($F$27*WRJ$87/$D$7)-SUM($F$14:$F$26,$F$28:$F$33,$F$35:$F$36,$F$41))</f>
        <v>-533.82179022363027</v>
      </c>
      <c r="WRK88" s="294">
        <f>(WRK$87*$B101+SUM($F$8:$F$10)-((WRK$87*$B101+SUM($F$8:$F$10))/$F$11*$F$40)-($F$27*WRK$87/$D$7)-SUM($F$14:$F$26,$F$28:$F$33,$F$35:$F$36,$F$41))</f>
        <v>-533.82179022363027</v>
      </c>
      <c r="WRL88" s="294">
        <f>(WRL$87*$B101+SUM($F$8:$F$10)-((WRL$87*$B101+SUM($F$8:$F$10))/$F$11*$F$40)-($F$27*WRL$87/$D$7)-SUM($F$14:$F$26,$F$28:$F$33,$F$35:$F$36,$F$41))</f>
        <v>-533.82179022363027</v>
      </c>
      <c r="WRM88" s="294">
        <f>(WRM$87*$B101+SUM($F$8:$F$10)-((WRM$87*$B101+SUM($F$8:$F$10))/$F$11*$F$40)-($F$27*WRM$87/$D$7)-SUM($F$14:$F$26,$F$28:$F$33,$F$35:$F$36,$F$41))</f>
        <v>-533.82179022363027</v>
      </c>
      <c r="WRN88" s="294">
        <f>(WRN$87*$B101+SUM($F$8:$F$10)-((WRN$87*$B101+SUM($F$8:$F$10))/$F$11*$F$40)-($F$27*WRN$87/$D$7)-SUM($F$14:$F$26,$F$28:$F$33,$F$35:$F$36,$F$41))</f>
        <v>-533.82179022363027</v>
      </c>
      <c r="WRO88" s="294">
        <f>(WRO$87*$B101+SUM($F$8:$F$10)-((WRO$87*$B101+SUM($F$8:$F$10))/$F$11*$F$40)-($F$27*WRO$87/$D$7)-SUM($F$14:$F$26,$F$28:$F$33,$F$35:$F$36,$F$41))</f>
        <v>-533.82179022363027</v>
      </c>
      <c r="WRP88" s="294">
        <f>(WRP$87*$B101+SUM($F$8:$F$10)-((WRP$87*$B101+SUM($F$8:$F$10))/$F$11*$F$40)-($F$27*WRP$87/$D$7)-SUM($F$14:$F$26,$F$28:$F$33,$F$35:$F$36,$F$41))</f>
        <v>-533.82179022363027</v>
      </c>
      <c r="WRQ88" s="294">
        <f>(WRQ$87*$B101+SUM($F$8:$F$10)-((WRQ$87*$B101+SUM($F$8:$F$10))/$F$11*$F$40)-($F$27*WRQ$87/$D$7)-SUM($F$14:$F$26,$F$28:$F$33,$F$35:$F$36,$F$41))</f>
        <v>-533.82179022363027</v>
      </c>
      <c r="WRR88" s="294">
        <f>(WRR$87*$B101+SUM($F$8:$F$10)-((WRR$87*$B101+SUM($F$8:$F$10))/$F$11*$F$40)-($F$27*WRR$87/$D$7)-SUM($F$14:$F$26,$F$28:$F$33,$F$35:$F$36,$F$41))</f>
        <v>-533.82179022363027</v>
      </c>
      <c r="WRS88" s="294">
        <f>(WRS$87*$B101+SUM($F$8:$F$10)-((WRS$87*$B101+SUM($F$8:$F$10))/$F$11*$F$40)-($F$27*WRS$87/$D$7)-SUM($F$14:$F$26,$F$28:$F$33,$F$35:$F$36,$F$41))</f>
        <v>-533.82179022363027</v>
      </c>
      <c r="WRT88" s="294">
        <f>(WRT$87*$B101+SUM($F$8:$F$10)-((WRT$87*$B101+SUM($F$8:$F$10))/$F$11*$F$40)-($F$27*WRT$87/$D$7)-SUM($F$14:$F$26,$F$28:$F$33,$F$35:$F$36,$F$41))</f>
        <v>-533.82179022363027</v>
      </c>
      <c r="WRU88" s="294">
        <f>(WRU$87*$B101+SUM($F$8:$F$10)-((WRU$87*$B101+SUM($F$8:$F$10))/$F$11*$F$40)-($F$27*WRU$87/$D$7)-SUM($F$14:$F$26,$F$28:$F$33,$F$35:$F$36,$F$41))</f>
        <v>-533.82179022363027</v>
      </c>
      <c r="WRV88" s="294">
        <f>(WRV$87*$B101+SUM($F$8:$F$10)-((WRV$87*$B101+SUM($F$8:$F$10))/$F$11*$F$40)-($F$27*WRV$87/$D$7)-SUM($F$14:$F$26,$F$28:$F$33,$F$35:$F$36,$F$41))</f>
        <v>-533.82179022363027</v>
      </c>
      <c r="WRW88" s="294">
        <f>(WRW$87*$B101+SUM($F$8:$F$10)-((WRW$87*$B101+SUM($F$8:$F$10))/$F$11*$F$40)-($F$27*WRW$87/$D$7)-SUM($F$14:$F$26,$F$28:$F$33,$F$35:$F$36,$F$41))</f>
        <v>-533.82179022363027</v>
      </c>
      <c r="WRX88" s="294">
        <f>(WRX$87*$B101+SUM($F$8:$F$10)-((WRX$87*$B101+SUM($F$8:$F$10))/$F$11*$F$40)-($F$27*WRX$87/$D$7)-SUM($F$14:$F$26,$F$28:$F$33,$F$35:$F$36,$F$41))</f>
        <v>-533.82179022363027</v>
      </c>
      <c r="WRY88" s="294">
        <f>(WRY$87*$B101+SUM($F$8:$F$10)-((WRY$87*$B101+SUM($F$8:$F$10))/$F$11*$F$40)-($F$27*WRY$87/$D$7)-SUM($F$14:$F$26,$F$28:$F$33,$F$35:$F$36,$F$41))</f>
        <v>-533.82179022363027</v>
      </c>
      <c r="WRZ88" s="294">
        <f>(WRZ$87*$B101+SUM($F$8:$F$10)-((WRZ$87*$B101+SUM($F$8:$F$10))/$F$11*$F$40)-($F$27*WRZ$87/$D$7)-SUM($F$14:$F$26,$F$28:$F$33,$F$35:$F$36,$F$41))</f>
        <v>-533.82179022363027</v>
      </c>
      <c r="WSA88" s="294">
        <f>(WSA$87*$B101+SUM($F$8:$F$10)-((WSA$87*$B101+SUM($F$8:$F$10))/$F$11*$F$40)-($F$27*WSA$87/$D$7)-SUM($F$14:$F$26,$F$28:$F$33,$F$35:$F$36,$F$41))</f>
        <v>-533.82179022363027</v>
      </c>
      <c r="WSB88" s="294">
        <f>(WSB$87*$B101+SUM($F$8:$F$10)-((WSB$87*$B101+SUM($F$8:$F$10))/$F$11*$F$40)-($F$27*WSB$87/$D$7)-SUM($F$14:$F$26,$F$28:$F$33,$F$35:$F$36,$F$41))</f>
        <v>-533.82179022363027</v>
      </c>
      <c r="WSC88" s="294">
        <f>(WSC$87*$B101+SUM($F$8:$F$10)-((WSC$87*$B101+SUM($F$8:$F$10))/$F$11*$F$40)-($F$27*WSC$87/$D$7)-SUM($F$14:$F$26,$F$28:$F$33,$F$35:$F$36,$F$41))</f>
        <v>-533.82179022363027</v>
      </c>
      <c r="WSD88" s="294">
        <f>(WSD$87*$B101+SUM($F$8:$F$10)-((WSD$87*$B101+SUM($F$8:$F$10))/$F$11*$F$40)-($F$27*WSD$87/$D$7)-SUM($F$14:$F$26,$F$28:$F$33,$F$35:$F$36,$F$41))</f>
        <v>-533.82179022363027</v>
      </c>
      <c r="WSE88" s="294">
        <f>(WSE$87*$B101+SUM($F$8:$F$10)-((WSE$87*$B101+SUM($F$8:$F$10))/$F$11*$F$40)-($F$27*WSE$87/$D$7)-SUM($F$14:$F$26,$F$28:$F$33,$F$35:$F$36,$F$41))</f>
        <v>-533.82179022363027</v>
      </c>
      <c r="WSF88" s="294">
        <f>(WSF$87*$B101+SUM($F$8:$F$10)-((WSF$87*$B101+SUM($F$8:$F$10))/$F$11*$F$40)-($F$27*WSF$87/$D$7)-SUM($F$14:$F$26,$F$28:$F$33,$F$35:$F$36,$F$41))</f>
        <v>-533.82179022363027</v>
      </c>
      <c r="WSG88" s="294">
        <f>(WSG$87*$B101+SUM($F$8:$F$10)-((WSG$87*$B101+SUM($F$8:$F$10))/$F$11*$F$40)-($F$27*WSG$87/$D$7)-SUM($F$14:$F$26,$F$28:$F$33,$F$35:$F$36,$F$41))</f>
        <v>-533.82179022363027</v>
      </c>
      <c r="WSH88" s="294">
        <f>(WSH$87*$B101+SUM($F$8:$F$10)-((WSH$87*$B101+SUM($F$8:$F$10))/$F$11*$F$40)-($F$27*WSH$87/$D$7)-SUM($F$14:$F$26,$F$28:$F$33,$F$35:$F$36,$F$41))</f>
        <v>-533.82179022363027</v>
      </c>
      <c r="WSI88" s="294">
        <f>(WSI$87*$B101+SUM($F$8:$F$10)-((WSI$87*$B101+SUM($F$8:$F$10))/$F$11*$F$40)-($F$27*WSI$87/$D$7)-SUM($F$14:$F$26,$F$28:$F$33,$F$35:$F$36,$F$41))</f>
        <v>-533.82179022363027</v>
      </c>
      <c r="WSJ88" s="294">
        <f>(WSJ$87*$B101+SUM($F$8:$F$10)-((WSJ$87*$B101+SUM($F$8:$F$10))/$F$11*$F$40)-($F$27*WSJ$87/$D$7)-SUM($F$14:$F$26,$F$28:$F$33,$F$35:$F$36,$F$41))</f>
        <v>-533.82179022363027</v>
      </c>
      <c r="WSK88" s="294">
        <f>(WSK$87*$B101+SUM($F$8:$F$10)-((WSK$87*$B101+SUM($F$8:$F$10))/$F$11*$F$40)-($F$27*WSK$87/$D$7)-SUM($F$14:$F$26,$F$28:$F$33,$F$35:$F$36,$F$41))</f>
        <v>-533.82179022363027</v>
      </c>
      <c r="WSL88" s="294">
        <f>(WSL$87*$B101+SUM($F$8:$F$10)-((WSL$87*$B101+SUM($F$8:$F$10))/$F$11*$F$40)-($F$27*WSL$87/$D$7)-SUM($F$14:$F$26,$F$28:$F$33,$F$35:$F$36,$F$41))</f>
        <v>-533.82179022363027</v>
      </c>
      <c r="WSM88" s="294">
        <f>(WSM$87*$B101+SUM($F$8:$F$10)-((WSM$87*$B101+SUM($F$8:$F$10))/$F$11*$F$40)-($F$27*WSM$87/$D$7)-SUM($F$14:$F$26,$F$28:$F$33,$F$35:$F$36,$F$41))</f>
        <v>-533.82179022363027</v>
      </c>
      <c r="WSN88" s="294">
        <f>(WSN$87*$B101+SUM($F$8:$F$10)-((WSN$87*$B101+SUM($F$8:$F$10))/$F$11*$F$40)-($F$27*WSN$87/$D$7)-SUM($F$14:$F$26,$F$28:$F$33,$F$35:$F$36,$F$41))</f>
        <v>-533.82179022363027</v>
      </c>
      <c r="WSO88" s="294">
        <f>(WSO$87*$B101+SUM($F$8:$F$10)-((WSO$87*$B101+SUM($F$8:$F$10))/$F$11*$F$40)-($F$27*WSO$87/$D$7)-SUM($F$14:$F$26,$F$28:$F$33,$F$35:$F$36,$F$41))</f>
        <v>-533.82179022363027</v>
      </c>
      <c r="WSP88" s="294">
        <f>(WSP$87*$B101+SUM($F$8:$F$10)-((WSP$87*$B101+SUM($F$8:$F$10))/$F$11*$F$40)-($F$27*WSP$87/$D$7)-SUM($F$14:$F$26,$F$28:$F$33,$F$35:$F$36,$F$41))</f>
        <v>-533.82179022363027</v>
      </c>
      <c r="WSQ88" s="294">
        <f>(WSQ$87*$B101+SUM($F$8:$F$10)-((WSQ$87*$B101+SUM($F$8:$F$10))/$F$11*$F$40)-($F$27*WSQ$87/$D$7)-SUM($F$14:$F$26,$F$28:$F$33,$F$35:$F$36,$F$41))</f>
        <v>-533.82179022363027</v>
      </c>
      <c r="WSR88" s="294">
        <f>(WSR$87*$B101+SUM($F$8:$F$10)-((WSR$87*$B101+SUM($F$8:$F$10))/$F$11*$F$40)-($F$27*WSR$87/$D$7)-SUM($F$14:$F$26,$F$28:$F$33,$F$35:$F$36,$F$41))</f>
        <v>-533.82179022363027</v>
      </c>
      <c r="WSS88" s="294">
        <f>(WSS$87*$B101+SUM($F$8:$F$10)-((WSS$87*$B101+SUM($F$8:$F$10))/$F$11*$F$40)-($F$27*WSS$87/$D$7)-SUM($F$14:$F$26,$F$28:$F$33,$F$35:$F$36,$F$41))</f>
        <v>-533.82179022363027</v>
      </c>
      <c r="WST88" s="294">
        <f>(WST$87*$B101+SUM($F$8:$F$10)-((WST$87*$B101+SUM($F$8:$F$10))/$F$11*$F$40)-($F$27*WST$87/$D$7)-SUM($F$14:$F$26,$F$28:$F$33,$F$35:$F$36,$F$41))</f>
        <v>-533.82179022363027</v>
      </c>
      <c r="WSU88" s="294">
        <f>(WSU$87*$B101+SUM($F$8:$F$10)-((WSU$87*$B101+SUM($F$8:$F$10))/$F$11*$F$40)-($F$27*WSU$87/$D$7)-SUM($F$14:$F$26,$F$28:$F$33,$F$35:$F$36,$F$41))</f>
        <v>-533.82179022363027</v>
      </c>
      <c r="WSV88" s="294">
        <f>(WSV$87*$B101+SUM($F$8:$F$10)-((WSV$87*$B101+SUM($F$8:$F$10))/$F$11*$F$40)-($F$27*WSV$87/$D$7)-SUM($F$14:$F$26,$F$28:$F$33,$F$35:$F$36,$F$41))</f>
        <v>-533.82179022363027</v>
      </c>
      <c r="WSW88" s="294">
        <f>(WSW$87*$B101+SUM($F$8:$F$10)-((WSW$87*$B101+SUM($F$8:$F$10))/$F$11*$F$40)-($F$27*WSW$87/$D$7)-SUM($F$14:$F$26,$F$28:$F$33,$F$35:$F$36,$F$41))</f>
        <v>-533.82179022363027</v>
      </c>
      <c r="WSX88" s="294">
        <f>(WSX$87*$B101+SUM($F$8:$F$10)-((WSX$87*$B101+SUM($F$8:$F$10))/$F$11*$F$40)-($F$27*WSX$87/$D$7)-SUM($F$14:$F$26,$F$28:$F$33,$F$35:$F$36,$F$41))</f>
        <v>-533.82179022363027</v>
      </c>
      <c r="WSY88" s="294">
        <f>(WSY$87*$B101+SUM($F$8:$F$10)-((WSY$87*$B101+SUM($F$8:$F$10))/$F$11*$F$40)-($F$27*WSY$87/$D$7)-SUM($F$14:$F$26,$F$28:$F$33,$F$35:$F$36,$F$41))</f>
        <v>-533.82179022363027</v>
      </c>
      <c r="WSZ88" s="294">
        <f>(WSZ$87*$B101+SUM($F$8:$F$10)-((WSZ$87*$B101+SUM($F$8:$F$10))/$F$11*$F$40)-($F$27*WSZ$87/$D$7)-SUM($F$14:$F$26,$F$28:$F$33,$F$35:$F$36,$F$41))</f>
        <v>-533.82179022363027</v>
      </c>
      <c r="WTA88" s="294">
        <f>(WTA$87*$B101+SUM($F$8:$F$10)-((WTA$87*$B101+SUM($F$8:$F$10))/$F$11*$F$40)-($F$27*WTA$87/$D$7)-SUM($F$14:$F$26,$F$28:$F$33,$F$35:$F$36,$F$41))</f>
        <v>-533.82179022363027</v>
      </c>
      <c r="WTB88" s="294">
        <f>(WTB$87*$B101+SUM($F$8:$F$10)-((WTB$87*$B101+SUM($F$8:$F$10))/$F$11*$F$40)-($F$27*WTB$87/$D$7)-SUM($F$14:$F$26,$F$28:$F$33,$F$35:$F$36,$F$41))</f>
        <v>-533.82179022363027</v>
      </c>
      <c r="WTC88" s="294">
        <f>(WTC$87*$B101+SUM($F$8:$F$10)-((WTC$87*$B101+SUM($F$8:$F$10))/$F$11*$F$40)-($F$27*WTC$87/$D$7)-SUM($F$14:$F$26,$F$28:$F$33,$F$35:$F$36,$F$41))</f>
        <v>-533.82179022363027</v>
      </c>
      <c r="WTD88" s="294">
        <f>(WTD$87*$B101+SUM($F$8:$F$10)-((WTD$87*$B101+SUM($F$8:$F$10))/$F$11*$F$40)-($F$27*WTD$87/$D$7)-SUM($F$14:$F$26,$F$28:$F$33,$F$35:$F$36,$F$41))</f>
        <v>-533.82179022363027</v>
      </c>
      <c r="WTE88" s="294">
        <f>(WTE$87*$B101+SUM($F$8:$F$10)-((WTE$87*$B101+SUM($F$8:$F$10))/$F$11*$F$40)-($F$27*WTE$87/$D$7)-SUM($F$14:$F$26,$F$28:$F$33,$F$35:$F$36,$F$41))</f>
        <v>-533.82179022363027</v>
      </c>
      <c r="WTF88" s="294">
        <f>(WTF$87*$B101+SUM($F$8:$F$10)-((WTF$87*$B101+SUM($F$8:$F$10))/$F$11*$F$40)-($F$27*WTF$87/$D$7)-SUM($F$14:$F$26,$F$28:$F$33,$F$35:$F$36,$F$41))</f>
        <v>-533.82179022363027</v>
      </c>
      <c r="WTG88" s="294">
        <f>(WTG$87*$B101+SUM($F$8:$F$10)-((WTG$87*$B101+SUM($F$8:$F$10))/$F$11*$F$40)-($F$27*WTG$87/$D$7)-SUM($F$14:$F$26,$F$28:$F$33,$F$35:$F$36,$F$41))</f>
        <v>-533.82179022363027</v>
      </c>
      <c r="WTH88" s="294">
        <f>(WTH$87*$B101+SUM($F$8:$F$10)-((WTH$87*$B101+SUM($F$8:$F$10))/$F$11*$F$40)-($F$27*WTH$87/$D$7)-SUM($F$14:$F$26,$F$28:$F$33,$F$35:$F$36,$F$41))</f>
        <v>-533.82179022363027</v>
      </c>
      <c r="WTI88" s="294">
        <f>(WTI$87*$B101+SUM($F$8:$F$10)-((WTI$87*$B101+SUM($F$8:$F$10))/$F$11*$F$40)-($F$27*WTI$87/$D$7)-SUM($F$14:$F$26,$F$28:$F$33,$F$35:$F$36,$F$41))</f>
        <v>-533.82179022363027</v>
      </c>
      <c r="WTJ88" s="294">
        <f>(WTJ$87*$B101+SUM($F$8:$F$10)-((WTJ$87*$B101+SUM($F$8:$F$10))/$F$11*$F$40)-($F$27*WTJ$87/$D$7)-SUM($F$14:$F$26,$F$28:$F$33,$F$35:$F$36,$F$41))</f>
        <v>-533.82179022363027</v>
      </c>
      <c r="WTK88" s="294">
        <f>(WTK$87*$B101+SUM($F$8:$F$10)-((WTK$87*$B101+SUM($F$8:$F$10))/$F$11*$F$40)-($F$27*WTK$87/$D$7)-SUM($F$14:$F$26,$F$28:$F$33,$F$35:$F$36,$F$41))</f>
        <v>-533.82179022363027</v>
      </c>
      <c r="WTL88" s="294">
        <f>(WTL$87*$B101+SUM($F$8:$F$10)-((WTL$87*$B101+SUM($F$8:$F$10))/$F$11*$F$40)-($F$27*WTL$87/$D$7)-SUM($F$14:$F$26,$F$28:$F$33,$F$35:$F$36,$F$41))</f>
        <v>-533.82179022363027</v>
      </c>
      <c r="WTM88" s="294">
        <f>(WTM$87*$B101+SUM($F$8:$F$10)-((WTM$87*$B101+SUM($F$8:$F$10))/$F$11*$F$40)-($F$27*WTM$87/$D$7)-SUM($F$14:$F$26,$F$28:$F$33,$F$35:$F$36,$F$41))</f>
        <v>-533.82179022363027</v>
      </c>
      <c r="WTN88" s="294">
        <f>(WTN$87*$B101+SUM($F$8:$F$10)-((WTN$87*$B101+SUM($F$8:$F$10))/$F$11*$F$40)-($F$27*WTN$87/$D$7)-SUM($F$14:$F$26,$F$28:$F$33,$F$35:$F$36,$F$41))</f>
        <v>-533.82179022363027</v>
      </c>
      <c r="WTO88" s="294">
        <f>(WTO$87*$B101+SUM($F$8:$F$10)-((WTO$87*$B101+SUM($F$8:$F$10))/$F$11*$F$40)-($F$27*WTO$87/$D$7)-SUM($F$14:$F$26,$F$28:$F$33,$F$35:$F$36,$F$41))</f>
        <v>-533.82179022363027</v>
      </c>
      <c r="WTP88" s="294">
        <f>(WTP$87*$B101+SUM($F$8:$F$10)-((WTP$87*$B101+SUM($F$8:$F$10))/$F$11*$F$40)-($F$27*WTP$87/$D$7)-SUM($F$14:$F$26,$F$28:$F$33,$F$35:$F$36,$F$41))</f>
        <v>-533.82179022363027</v>
      </c>
      <c r="WTQ88" s="294">
        <f>(WTQ$87*$B101+SUM($F$8:$F$10)-((WTQ$87*$B101+SUM($F$8:$F$10))/$F$11*$F$40)-($F$27*WTQ$87/$D$7)-SUM($F$14:$F$26,$F$28:$F$33,$F$35:$F$36,$F$41))</f>
        <v>-533.82179022363027</v>
      </c>
      <c r="WTR88" s="294">
        <f>(WTR$87*$B101+SUM($F$8:$F$10)-((WTR$87*$B101+SUM($F$8:$F$10))/$F$11*$F$40)-($F$27*WTR$87/$D$7)-SUM($F$14:$F$26,$F$28:$F$33,$F$35:$F$36,$F$41))</f>
        <v>-533.82179022363027</v>
      </c>
      <c r="WTS88" s="294">
        <f>(WTS$87*$B101+SUM($F$8:$F$10)-((WTS$87*$B101+SUM($F$8:$F$10))/$F$11*$F$40)-($F$27*WTS$87/$D$7)-SUM($F$14:$F$26,$F$28:$F$33,$F$35:$F$36,$F$41))</f>
        <v>-533.82179022363027</v>
      </c>
      <c r="WTT88" s="294">
        <f>(WTT$87*$B101+SUM($F$8:$F$10)-((WTT$87*$B101+SUM($F$8:$F$10))/$F$11*$F$40)-($F$27*WTT$87/$D$7)-SUM($F$14:$F$26,$F$28:$F$33,$F$35:$F$36,$F$41))</f>
        <v>-533.82179022363027</v>
      </c>
      <c r="WTU88" s="294">
        <f>(WTU$87*$B101+SUM($F$8:$F$10)-((WTU$87*$B101+SUM($F$8:$F$10))/$F$11*$F$40)-($F$27*WTU$87/$D$7)-SUM($F$14:$F$26,$F$28:$F$33,$F$35:$F$36,$F$41))</f>
        <v>-533.82179022363027</v>
      </c>
      <c r="WTV88" s="294">
        <f>(WTV$87*$B101+SUM($F$8:$F$10)-((WTV$87*$B101+SUM($F$8:$F$10))/$F$11*$F$40)-($F$27*WTV$87/$D$7)-SUM($F$14:$F$26,$F$28:$F$33,$F$35:$F$36,$F$41))</f>
        <v>-533.82179022363027</v>
      </c>
      <c r="WTW88" s="294">
        <f>(WTW$87*$B101+SUM($F$8:$F$10)-((WTW$87*$B101+SUM($F$8:$F$10))/$F$11*$F$40)-($F$27*WTW$87/$D$7)-SUM($F$14:$F$26,$F$28:$F$33,$F$35:$F$36,$F$41))</f>
        <v>-533.82179022363027</v>
      </c>
      <c r="WTX88" s="294">
        <f>(WTX$87*$B101+SUM($F$8:$F$10)-((WTX$87*$B101+SUM($F$8:$F$10))/$F$11*$F$40)-($F$27*WTX$87/$D$7)-SUM($F$14:$F$26,$F$28:$F$33,$F$35:$F$36,$F$41))</f>
        <v>-533.82179022363027</v>
      </c>
      <c r="WTY88" s="294">
        <f>(WTY$87*$B101+SUM($F$8:$F$10)-((WTY$87*$B101+SUM($F$8:$F$10))/$F$11*$F$40)-($F$27*WTY$87/$D$7)-SUM($F$14:$F$26,$F$28:$F$33,$F$35:$F$36,$F$41))</f>
        <v>-533.82179022363027</v>
      </c>
      <c r="WTZ88" s="294">
        <f>(WTZ$87*$B101+SUM($F$8:$F$10)-((WTZ$87*$B101+SUM($F$8:$F$10))/$F$11*$F$40)-($F$27*WTZ$87/$D$7)-SUM($F$14:$F$26,$F$28:$F$33,$F$35:$F$36,$F$41))</f>
        <v>-533.82179022363027</v>
      </c>
      <c r="WUA88" s="294">
        <f>(WUA$87*$B101+SUM($F$8:$F$10)-((WUA$87*$B101+SUM($F$8:$F$10))/$F$11*$F$40)-($F$27*WUA$87/$D$7)-SUM($F$14:$F$26,$F$28:$F$33,$F$35:$F$36,$F$41))</f>
        <v>-533.82179022363027</v>
      </c>
      <c r="WUB88" s="294">
        <f>(WUB$87*$B101+SUM($F$8:$F$10)-((WUB$87*$B101+SUM($F$8:$F$10))/$F$11*$F$40)-($F$27*WUB$87/$D$7)-SUM($F$14:$F$26,$F$28:$F$33,$F$35:$F$36,$F$41))</f>
        <v>-533.82179022363027</v>
      </c>
      <c r="WUC88" s="294">
        <f>(WUC$87*$B101+SUM($F$8:$F$10)-((WUC$87*$B101+SUM($F$8:$F$10))/$F$11*$F$40)-($F$27*WUC$87/$D$7)-SUM($F$14:$F$26,$F$28:$F$33,$F$35:$F$36,$F$41))</f>
        <v>-533.82179022363027</v>
      </c>
      <c r="WUD88" s="294">
        <f>(WUD$87*$B101+SUM($F$8:$F$10)-((WUD$87*$B101+SUM($F$8:$F$10))/$F$11*$F$40)-($F$27*WUD$87/$D$7)-SUM($F$14:$F$26,$F$28:$F$33,$F$35:$F$36,$F$41))</f>
        <v>-533.82179022363027</v>
      </c>
      <c r="WUE88" s="294">
        <f>(WUE$87*$B101+SUM($F$8:$F$10)-((WUE$87*$B101+SUM($F$8:$F$10))/$F$11*$F$40)-($F$27*WUE$87/$D$7)-SUM($F$14:$F$26,$F$28:$F$33,$F$35:$F$36,$F$41))</f>
        <v>-533.82179022363027</v>
      </c>
      <c r="WUF88" s="294">
        <f>(WUF$87*$B101+SUM($F$8:$F$10)-((WUF$87*$B101+SUM($F$8:$F$10))/$F$11*$F$40)-($F$27*WUF$87/$D$7)-SUM($F$14:$F$26,$F$28:$F$33,$F$35:$F$36,$F$41))</f>
        <v>-533.82179022363027</v>
      </c>
      <c r="WUG88" s="294">
        <f>(WUG$87*$B101+SUM($F$8:$F$10)-((WUG$87*$B101+SUM($F$8:$F$10))/$F$11*$F$40)-($F$27*WUG$87/$D$7)-SUM($F$14:$F$26,$F$28:$F$33,$F$35:$F$36,$F$41))</f>
        <v>-533.82179022363027</v>
      </c>
      <c r="WUH88" s="294">
        <f>(WUH$87*$B101+SUM($F$8:$F$10)-((WUH$87*$B101+SUM($F$8:$F$10))/$F$11*$F$40)-($F$27*WUH$87/$D$7)-SUM($F$14:$F$26,$F$28:$F$33,$F$35:$F$36,$F$41))</f>
        <v>-533.82179022363027</v>
      </c>
      <c r="WUI88" s="294">
        <f>(WUI$87*$B101+SUM($F$8:$F$10)-((WUI$87*$B101+SUM($F$8:$F$10))/$F$11*$F$40)-($F$27*WUI$87/$D$7)-SUM($F$14:$F$26,$F$28:$F$33,$F$35:$F$36,$F$41))</f>
        <v>-533.82179022363027</v>
      </c>
      <c r="WUJ88" s="294">
        <f>(WUJ$87*$B101+SUM($F$8:$F$10)-((WUJ$87*$B101+SUM($F$8:$F$10))/$F$11*$F$40)-($F$27*WUJ$87/$D$7)-SUM($F$14:$F$26,$F$28:$F$33,$F$35:$F$36,$F$41))</f>
        <v>-533.82179022363027</v>
      </c>
      <c r="WUK88" s="294">
        <f>(WUK$87*$B101+SUM($F$8:$F$10)-((WUK$87*$B101+SUM($F$8:$F$10))/$F$11*$F$40)-($F$27*WUK$87/$D$7)-SUM($F$14:$F$26,$F$28:$F$33,$F$35:$F$36,$F$41))</f>
        <v>-533.82179022363027</v>
      </c>
      <c r="WUL88" s="294">
        <f>(WUL$87*$B101+SUM($F$8:$F$10)-((WUL$87*$B101+SUM($F$8:$F$10))/$F$11*$F$40)-($F$27*WUL$87/$D$7)-SUM($F$14:$F$26,$F$28:$F$33,$F$35:$F$36,$F$41))</f>
        <v>-533.82179022363027</v>
      </c>
      <c r="WUM88" s="294">
        <f>(WUM$87*$B101+SUM($F$8:$F$10)-((WUM$87*$B101+SUM($F$8:$F$10))/$F$11*$F$40)-($F$27*WUM$87/$D$7)-SUM($F$14:$F$26,$F$28:$F$33,$F$35:$F$36,$F$41))</f>
        <v>-533.82179022363027</v>
      </c>
      <c r="WUN88" s="294">
        <f>(WUN$87*$B101+SUM($F$8:$F$10)-((WUN$87*$B101+SUM($F$8:$F$10))/$F$11*$F$40)-($F$27*WUN$87/$D$7)-SUM($F$14:$F$26,$F$28:$F$33,$F$35:$F$36,$F$41))</f>
        <v>-533.82179022363027</v>
      </c>
      <c r="WUO88" s="294">
        <f>(WUO$87*$B101+SUM($F$8:$F$10)-((WUO$87*$B101+SUM($F$8:$F$10))/$F$11*$F$40)-($F$27*WUO$87/$D$7)-SUM($F$14:$F$26,$F$28:$F$33,$F$35:$F$36,$F$41))</f>
        <v>-533.82179022363027</v>
      </c>
      <c r="WUP88" s="294">
        <f>(WUP$87*$B101+SUM($F$8:$F$10)-((WUP$87*$B101+SUM($F$8:$F$10))/$F$11*$F$40)-($F$27*WUP$87/$D$7)-SUM($F$14:$F$26,$F$28:$F$33,$F$35:$F$36,$F$41))</f>
        <v>-533.82179022363027</v>
      </c>
      <c r="WUQ88" s="294">
        <f>(WUQ$87*$B101+SUM($F$8:$F$10)-((WUQ$87*$B101+SUM($F$8:$F$10))/$F$11*$F$40)-($F$27*WUQ$87/$D$7)-SUM($F$14:$F$26,$F$28:$F$33,$F$35:$F$36,$F$41))</f>
        <v>-533.82179022363027</v>
      </c>
      <c r="WUR88" s="294">
        <f>(WUR$87*$B101+SUM($F$8:$F$10)-((WUR$87*$B101+SUM($F$8:$F$10))/$F$11*$F$40)-($F$27*WUR$87/$D$7)-SUM($F$14:$F$26,$F$28:$F$33,$F$35:$F$36,$F$41))</f>
        <v>-533.82179022363027</v>
      </c>
      <c r="WUS88" s="294">
        <f>(WUS$87*$B101+SUM($F$8:$F$10)-((WUS$87*$B101+SUM($F$8:$F$10))/$F$11*$F$40)-($F$27*WUS$87/$D$7)-SUM($F$14:$F$26,$F$28:$F$33,$F$35:$F$36,$F$41))</f>
        <v>-533.82179022363027</v>
      </c>
      <c r="WUT88" s="294">
        <f>(WUT$87*$B101+SUM($F$8:$F$10)-((WUT$87*$B101+SUM($F$8:$F$10))/$F$11*$F$40)-($F$27*WUT$87/$D$7)-SUM($F$14:$F$26,$F$28:$F$33,$F$35:$F$36,$F$41))</f>
        <v>-533.82179022363027</v>
      </c>
      <c r="WUU88" s="294">
        <f>(WUU$87*$B101+SUM($F$8:$F$10)-((WUU$87*$B101+SUM($F$8:$F$10))/$F$11*$F$40)-($F$27*WUU$87/$D$7)-SUM($F$14:$F$26,$F$28:$F$33,$F$35:$F$36,$F$41))</f>
        <v>-533.82179022363027</v>
      </c>
      <c r="WUV88" s="294">
        <f>(WUV$87*$B101+SUM($F$8:$F$10)-((WUV$87*$B101+SUM($F$8:$F$10))/$F$11*$F$40)-($F$27*WUV$87/$D$7)-SUM($F$14:$F$26,$F$28:$F$33,$F$35:$F$36,$F$41))</f>
        <v>-533.82179022363027</v>
      </c>
      <c r="WUW88" s="294">
        <f>(WUW$87*$B101+SUM($F$8:$F$10)-((WUW$87*$B101+SUM($F$8:$F$10))/$F$11*$F$40)-($F$27*WUW$87/$D$7)-SUM($F$14:$F$26,$F$28:$F$33,$F$35:$F$36,$F$41))</f>
        <v>-533.82179022363027</v>
      </c>
      <c r="WUX88" s="294">
        <f>(WUX$87*$B101+SUM($F$8:$F$10)-((WUX$87*$B101+SUM($F$8:$F$10))/$F$11*$F$40)-($F$27*WUX$87/$D$7)-SUM($F$14:$F$26,$F$28:$F$33,$F$35:$F$36,$F$41))</f>
        <v>-533.82179022363027</v>
      </c>
      <c r="WUY88" s="294">
        <f>(WUY$87*$B101+SUM($F$8:$F$10)-((WUY$87*$B101+SUM($F$8:$F$10))/$F$11*$F$40)-($F$27*WUY$87/$D$7)-SUM($F$14:$F$26,$F$28:$F$33,$F$35:$F$36,$F$41))</f>
        <v>-533.82179022363027</v>
      </c>
      <c r="WUZ88" s="294">
        <f>(WUZ$87*$B101+SUM($F$8:$F$10)-((WUZ$87*$B101+SUM($F$8:$F$10))/$F$11*$F$40)-($F$27*WUZ$87/$D$7)-SUM($F$14:$F$26,$F$28:$F$33,$F$35:$F$36,$F$41))</f>
        <v>-533.82179022363027</v>
      </c>
      <c r="WVA88" s="294">
        <f>(WVA$87*$B101+SUM($F$8:$F$10)-((WVA$87*$B101+SUM($F$8:$F$10))/$F$11*$F$40)-($F$27*WVA$87/$D$7)-SUM($F$14:$F$26,$F$28:$F$33,$F$35:$F$36,$F$41))</f>
        <v>-533.82179022363027</v>
      </c>
      <c r="WVB88" s="294">
        <f>(WVB$87*$B101+SUM($F$8:$F$10)-((WVB$87*$B101+SUM($F$8:$F$10))/$F$11*$F$40)-($F$27*WVB$87/$D$7)-SUM($F$14:$F$26,$F$28:$F$33,$F$35:$F$36,$F$41))</f>
        <v>-533.82179022363027</v>
      </c>
      <c r="WVC88" s="294">
        <f>(WVC$87*$B101+SUM($F$8:$F$10)-((WVC$87*$B101+SUM($F$8:$F$10))/$F$11*$F$40)-($F$27*WVC$87/$D$7)-SUM($F$14:$F$26,$F$28:$F$33,$F$35:$F$36,$F$41))</f>
        <v>-533.82179022363027</v>
      </c>
      <c r="WVD88" s="294">
        <f>(WVD$87*$B101+SUM($F$8:$F$10)-((WVD$87*$B101+SUM($F$8:$F$10))/$F$11*$F$40)-($F$27*WVD$87/$D$7)-SUM($F$14:$F$26,$F$28:$F$33,$F$35:$F$36,$F$41))</f>
        <v>-533.82179022363027</v>
      </c>
      <c r="WVE88" s="294">
        <f>(WVE$87*$B101+SUM($F$8:$F$10)-((WVE$87*$B101+SUM($F$8:$F$10))/$F$11*$F$40)-($F$27*WVE$87/$D$7)-SUM($F$14:$F$26,$F$28:$F$33,$F$35:$F$36,$F$41))</f>
        <v>-533.82179022363027</v>
      </c>
      <c r="WVF88" s="294">
        <f>(WVF$87*$B101+SUM($F$8:$F$10)-((WVF$87*$B101+SUM($F$8:$F$10))/$F$11*$F$40)-($F$27*WVF$87/$D$7)-SUM($F$14:$F$26,$F$28:$F$33,$F$35:$F$36,$F$41))</f>
        <v>-533.82179022363027</v>
      </c>
      <c r="WVG88" s="294">
        <f>(WVG$87*$B101+SUM($F$8:$F$10)-((WVG$87*$B101+SUM($F$8:$F$10))/$F$11*$F$40)-($F$27*WVG$87/$D$7)-SUM($F$14:$F$26,$F$28:$F$33,$F$35:$F$36,$F$41))</f>
        <v>-533.82179022363027</v>
      </c>
      <c r="WVH88" s="294">
        <f>(WVH$87*$B101+SUM($F$8:$F$10)-((WVH$87*$B101+SUM($F$8:$F$10))/$F$11*$F$40)-($F$27*WVH$87/$D$7)-SUM($F$14:$F$26,$F$28:$F$33,$F$35:$F$36,$F$41))</f>
        <v>-533.82179022363027</v>
      </c>
      <c r="WVI88" s="294">
        <f>(WVI$87*$B101+SUM($F$8:$F$10)-((WVI$87*$B101+SUM($F$8:$F$10))/$F$11*$F$40)-($F$27*WVI$87/$D$7)-SUM($F$14:$F$26,$F$28:$F$33,$F$35:$F$36,$F$41))</f>
        <v>-533.82179022363027</v>
      </c>
      <c r="WVJ88" s="294">
        <f>(WVJ$87*$B101+SUM($F$8:$F$10)-((WVJ$87*$B101+SUM($F$8:$F$10))/$F$11*$F$40)-($F$27*WVJ$87/$D$7)-SUM($F$14:$F$26,$F$28:$F$33,$F$35:$F$36,$F$41))</f>
        <v>-533.82179022363027</v>
      </c>
      <c r="WVK88" s="294">
        <f>(WVK$87*$B101+SUM($F$8:$F$10)-((WVK$87*$B101+SUM($F$8:$F$10))/$F$11*$F$40)-($F$27*WVK$87/$D$7)-SUM($F$14:$F$26,$F$28:$F$33,$F$35:$F$36,$F$41))</f>
        <v>-533.82179022363027</v>
      </c>
      <c r="WVL88" s="294">
        <f>(WVL$87*$B101+SUM($F$8:$F$10)-((WVL$87*$B101+SUM($F$8:$F$10))/$F$11*$F$40)-($F$27*WVL$87/$D$7)-SUM($F$14:$F$26,$F$28:$F$33,$F$35:$F$36,$F$41))</f>
        <v>-533.82179022363027</v>
      </c>
      <c r="WVM88" s="294">
        <f>(WVM$87*$B101+SUM($F$8:$F$10)-((WVM$87*$B101+SUM($F$8:$F$10))/$F$11*$F$40)-($F$27*WVM$87/$D$7)-SUM($F$14:$F$26,$F$28:$F$33,$F$35:$F$36,$F$41))</f>
        <v>-533.82179022363027</v>
      </c>
      <c r="WVN88" s="294">
        <f>(WVN$87*$B101+SUM($F$8:$F$10)-((WVN$87*$B101+SUM($F$8:$F$10))/$F$11*$F$40)-($F$27*WVN$87/$D$7)-SUM($F$14:$F$26,$F$28:$F$33,$F$35:$F$36,$F$41))</f>
        <v>-533.82179022363027</v>
      </c>
      <c r="WVO88" s="294">
        <f>(WVO$87*$B101+SUM($F$8:$F$10)-((WVO$87*$B101+SUM($F$8:$F$10))/$F$11*$F$40)-($F$27*WVO$87/$D$7)-SUM($F$14:$F$26,$F$28:$F$33,$F$35:$F$36,$F$41))</f>
        <v>-533.82179022363027</v>
      </c>
      <c r="WVP88" s="294">
        <f>(WVP$87*$B101+SUM($F$8:$F$10)-((WVP$87*$B101+SUM($F$8:$F$10))/$F$11*$F$40)-($F$27*WVP$87/$D$7)-SUM($F$14:$F$26,$F$28:$F$33,$F$35:$F$36,$F$41))</f>
        <v>-533.82179022363027</v>
      </c>
      <c r="WVQ88" s="294">
        <f>(WVQ$87*$B101+SUM($F$8:$F$10)-((WVQ$87*$B101+SUM($F$8:$F$10))/$F$11*$F$40)-($F$27*WVQ$87/$D$7)-SUM($F$14:$F$26,$F$28:$F$33,$F$35:$F$36,$F$41))</f>
        <v>-533.82179022363027</v>
      </c>
      <c r="WVR88" s="294">
        <f>(WVR$87*$B101+SUM($F$8:$F$10)-((WVR$87*$B101+SUM($F$8:$F$10))/$F$11*$F$40)-($F$27*WVR$87/$D$7)-SUM($F$14:$F$26,$F$28:$F$33,$F$35:$F$36,$F$41))</f>
        <v>-533.82179022363027</v>
      </c>
      <c r="WVS88" s="294">
        <f>(WVS$87*$B101+SUM($F$8:$F$10)-((WVS$87*$B101+SUM($F$8:$F$10))/$F$11*$F$40)-($F$27*WVS$87/$D$7)-SUM($F$14:$F$26,$F$28:$F$33,$F$35:$F$36,$F$41))</f>
        <v>-533.82179022363027</v>
      </c>
      <c r="WVT88" s="294">
        <f>(WVT$87*$B101+SUM($F$8:$F$10)-((WVT$87*$B101+SUM($F$8:$F$10))/$F$11*$F$40)-($F$27*WVT$87/$D$7)-SUM($F$14:$F$26,$F$28:$F$33,$F$35:$F$36,$F$41))</f>
        <v>-533.82179022363027</v>
      </c>
      <c r="WVU88" s="294">
        <f>(WVU$87*$B101+SUM($F$8:$F$10)-((WVU$87*$B101+SUM($F$8:$F$10))/$F$11*$F$40)-($F$27*WVU$87/$D$7)-SUM($F$14:$F$26,$F$28:$F$33,$F$35:$F$36,$F$41))</f>
        <v>-533.82179022363027</v>
      </c>
      <c r="WVV88" s="294">
        <f>(WVV$87*$B101+SUM($F$8:$F$10)-((WVV$87*$B101+SUM($F$8:$F$10))/$F$11*$F$40)-($F$27*WVV$87/$D$7)-SUM($F$14:$F$26,$F$28:$F$33,$F$35:$F$36,$F$41))</f>
        <v>-533.82179022363027</v>
      </c>
      <c r="WVW88" s="294">
        <f>(WVW$87*$B101+SUM($F$8:$F$10)-((WVW$87*$B101+SUM($F$8:$F$10))/$F$11*$F$40)-($F$27*WVW$87/$D$7)-SUM($F$14:$F$26,$F$28:$F$33,$F$35:$F$36,$F$41))</f>
        <v>-533.82179022363027</v>
      </c>
      <c r="WVX88" s="294">
        <f>(WVX$87*$B101+SUM($F$8:$F$10)-((WVX$87*$B101+SUM($F$8:$F$10))/$F$11*$F$40)-($F$27*WVX$87/$D$7)-SUM($F$14:$F$26,$F$28:$F$33,$F$35:$F$36,$F$41))</f>
        <v>-533.82179022363027</v>
      </c>
      <c r="WVY88" s="294">
        <f>(WVY$87*$B101+SUM($F$8:$F$10)-((WVY$87*$B101+SUM($F$8:$F$10))/$F$11*$F$40)-($F$27*WVY$87/$D$7)-SUM($F$14:$F$26,$F$28:$F$33,$F$35:$F$36,$F$41))</f>
        <v>-533.82179022363027</v>
      </c>
      <c r="WVZ88" s="294">
        <f>(WVZ$87*$B101+SUM($F$8:$F$10)-((WVZ$87*$B101+SUM($F$8:$F$10))/$F$11*$F$40)-($F$27*WVZ$87/$D$7)-SUM($F$14:$F$26,$F$28:$F$33,$F$35:$F$36,$F$41))</f>
        <v>-533.82179022363027</v>
      </c>
      <c r="WWA88" s="294">
        <f>(WWA$87*$B101+SUM($F$8:$F$10)-((WWA$87*$B101+SUM($F$8:$F$10))/$F$11*$F$40)-($F$27*WWA$87/$D$7)-SUM($F$14:$F$26,$F$28:$F$33,$F$35:$F$36,$F$41))</f>
        <v>-533.82179022363027</v>
      </c>
      <c r="WWB88" s="294">
        <f>(WWB$87*$B101+SUM($F$8:$F$10)-((WWB$87*$B101+SUM($F$8:$F$10))/$F$11*$F$40)-($F$27*WWB$87/$D$7)-SUM($F$14:$F$26,$F$28:$F$33,$F$35:$F$36,$F$41))</f>
        <v>-533.82179022363027</v>
      </c>
      <c r="WWC88" s="294">
        <f>(WWC$87*$B101+SUM($F$8:$F$10)-((WWC$87*$B101+SUM($F$8:$F$10))/$F$11*$F$40)-($F$27*WWC$87/$D$7)-SUM($F$14:$F$26,$F$28:$F$33,$F$35:$F$36,$F$41))</f>
        <v>-533.82179022363027</v>
      </c>
      <c r="WWD88" s="294">
        <f>(WWD$87*$B101+SUM($F$8:$F$10)-((WWD$87*$B101+SUM($F$8:$F$10))/$F$11*$F$40)-($F$27*WWD$87/$D$7)-SUM($F$14:$F$26,$F$28:$F$33,$F$35:$F$36,$F$41))</f>
        <v>-533.82179022363027</v>
      </c>
      <c r="WWE88" s="294">
        <f>(WWE$87*$B101+SUM($F$8:$F$10)-((WWE$87*$B101+SUM($F$8:$F$10))/$F$11*$F$40)-($F$27*WWE$87/$D$7)-SUM($F$14:$F$26,$F$28:$F$33,$F$35:$F$36,$F$41))</f>
        <v>-533.82179022363027</v>
      </c>
      <c r="WWF88" s="294">
        <f>(WWF$87*$B101+SUM($F$8:$F$10)-((WWF$87*$B101+SUM($F$8:$F$10))/$F$11*$F$40)-($F$27*WWF$87/$D$7)-SUM($F$14:$F$26,$F$28:$F$33,$F$35:$F$36,$F$41))</f>
        <v>-533.82179022363027</v>
      </c>
      <c r="WWG88" s="294">
        <f>(WWG$87*$B101+SUM($F$8:$F$10)-((WWG$87*$B101+SUM($F$8:$F$10))/$F$11*$F$40)-($F$27*WWG$87/$D$7)-SUM($F$14:$F$26,$F$28:$F$33,$F$35:$F$36,$F$41))</f>
        <v>-533.82179022363027</v>
      </c>
      <c r="WWH88" s="294">
        <f>(WWH$87*$B101+SUM($F$8:$F$10)-((WWH$87*$B101+SUM($F$8:$F$10))/$F$11*$F$40)-($F$27*WWH$87/$D$7)-SUM($F$14:$F$26,$F$28:$F$33,$F$35:$F$36,$F$41))</f>
        <v>-533.82179022363027</v>
      </c>
      <c r="WWI88" s="294">
        <f>(WWI$87*$B101+SUM($F$8:$F$10)-((WWI$87*$B101+SUM($F$8:$F$10))/$F$11*$F$40)-($F$27*WWI$87/$D$7)-SUM($F$14:$F$26,$F$28:$F$33,$F$35:$F$36,$F$41))</f>
        <v>-533.82179022363027</v>
      </c>
      <c r="WWJ88" s="294">
        <f>(WWJ$87*$B101+SUM($F$8:$F$10)-((WWJ$87*$B101+SUM($F$8:$F$10))/$F$11*$F$40)-($F$27*WWJ$87/$D$7)-SUM($F$14:$F$26,$F$28:$F$33,$F$35:$F$36,$F$41))</f>
        <v>-533.82179022363027</v>
      </c>
      <c r="WWK88" s="294">
        <f>(WWK$87*$B101+SUM($F$8:$F$10)-((WWK$87*$B101+SUM($F$8:$F$10))/$F$11*$F$40)-($F$27*WWK$87/$D$7)-SUM($F$14:$F$26,$F$28:$F$33,$F$35:$F$36,$F$41))</f>
        <v>-533.82179022363027</v>
      </c>
      <c r="WWL88" s="294">
        <f>(WWL$87*$B101+SUM($F$8:$F$10)-((WWL$87*$B101+SUM($F$8:$F$10))/$F$11*$F$40)-($F$27*WWL$87/$D$7)-SUM($F$14:$F$26,$F$28:$F$33,$F$35:$F$36,$F$41))</f>
        <v>-533.82179022363027</v>
      </c>
      <c r="WWM88" s="294">
        <f>(WWM$87*$B101+SUM($F$8:$F$10)-((WWM$87*$B101+SUM($F$8:$F$10))/$F$11*$F$40)-($F$27*WWM$87/$D$7)-SUM($F$14:$F$26,$F$28:$F$33,$F$35:$F$36,$F$41))</f>
        <v>-533.82179022363027</v>
      </c>
      <c r="WWN88" s="294">
        <f>(WWN$87*$B101+SUM($F$8:$F$10)-((WWN$87*$B101+SUM($F$8:$F$10))/$F$11*$F$40)-($F$27*WWN$87/$D$7)-SUM($F$14:$F$26,$F$28:$F$33,$F$35:$F$36,$F$41))</f>
        <v>-533.82179022363027</v>
      </c>
      <c r="WWO88" s="294">
        <f>(WWO$87*$B101+SUM($F$8:$F$10)-((WWO$87*$B101+SUM($F$8:$F$10))/$F$11*$F$40)-($F$27*WWO$87/$D$7)-SUM($F$14:$F$26,$F$28:$F$33,$F$35:$F$36,$F$41))</f>
        <v>-533.82179022363027</v>
      </c>
      <c r="WWP88" s="294">
        <f>(WWP$87*$B101+SUM($F$8:$F$10)-((WWP$87*$B101+SUM($F$8:$F$10))/$F$11*$F$40)-($F$27*WWP$87/$D$7)-SUM($F$14:$F$26,$F$28:$F$33,$F$35:$F$36,$F$41))</f>
        <v>-533.82179022363027</v>
      </c>
      <c r="WWQ88" s="294">
        <f>(WWQ$87*$B101+SUM($F$8:$F$10)-((WWQ$87*$B101+SUM($F$8:$F$10))/$F$11*$F$40)-($F$27*WWQ$87/$D$7)-SUM($F$14:$F$26,$F$28:$F$33,$F$35:$F$36,$F$41))</f>
        <v>-533.82179022363027</v>
      </c>
      <c r="WWR88" s="294">
        <f>(WWR$87*$B101+SUM($F$8:$F$10)-((WWR$87*$B101+SUM($F$8:$F$10))/$F$11*$F$40)-($F$27*WWR$87/$D$7)-SUM($F$14:$F$26,$F$28:$F$33,$F$35:$F$36,$F$41))</f>
        <v>-533.82179022363027</v>
      </c>
      <c r="WWS88" s="294">
        <f>(WWS$87*$B101+SUM($F$8:$F$10)-((WWS$87*$B101+SUM($F$8:$F$10))/$F$11*$F$40)-($F$27*WWS$87/$D$7)-SUM($F$14:$F$26,$F$28:$F$33,$F$35:$F$36,$F$41))</f>
        <v>-533.82179022363027</v>
      </c>
      <c r="WWT88" s="294">
        <f>(WWT$87*$B101+SUM($F$8:$F$10)-((WWT$87*$B101+SUM($F$8:$F$10))/$F$11*$F$40)-($F$27*WWT$87/$D$7)-SUM($F$14:$F$26,$F$28:$F$33,$F$35:$F$36,$F$41))</f>
        <v>-533.82179022363027</v>
      </c>
      <c r="WWU88" s="294">
        <f>(WWU$87*$B101+SUM($F$8:$F$10)-((WWU$87*$B101+SUM($F$8:$F$10))/$F$11*$F$40)-($F$27*WWU$87/$D$7)-SUM($F$14:$F$26,$F$28:$F$33,$F$35:$F$36,$F$41))</f>
        <v>-533.82179022363027</v>
      </c>
      <c r="WWV88" s="294">
        <f>(WWV$87*$B101+SUM($F$8:$F$10)-((WWV$87*$B101+SUM($F$8:$F$10))/$F$11*$F$40)-($F$27*WWV$87/$D$7)-SUM($F$14:$F$26,$F$28:$F$33,$F$35:$F$36,$F$41))</f>
        <v>-533.82179022363027</v>
      </c>
      <c r="WWW88" s="294">
        <f>(WWW$87*$B101+SUM($F$8:$F$10)-((WWW$87*$B101+SUM($F$8:$F$10))/$F$11*$F$40)-($F$27*WWW$87/$D$7)-SUM($F$14:$F$26,$F$28:$F$33,$F$35:$F$36,$F$41))</f>
        <v>-533.82179022363027</v>
      </c>
      <c r="WWX88" s="294">
        <f>(WWX$87*$B101+SUM($F$8:$F$10)-((WWX$87*$B101+SUM($F$8:$F$10))/$F$11*$F$40)-($F$27*WWX$87/$D$7)-SUM($F$14:$F$26,$F$28:$F$33,$F$35:$F$36,$F$41))</f>
        <v>-533.82179022363027</v>
      </c>
      <c r="WWY88" s="294">
        <f>(WWY$87*$B101+SUM($F$8:$F$10)-((WWY$87*$B101+SUM($F$8:$F$10))/$F$11*$F$40)-($F$27*WWY$87/$D$7)-SUM($F$14:$F$26,$F$28:$F$33,$F$35:$F$36,$F$41))</f>
        <v>-533.82179022363027</v>
      </c>
      <c r="WWZ88" s="294">
        <f>(WWZ$87*$B101+SUM($F$8:$F$10)-((WWZ$87*$B101+SUM($F$8:$F$10))/$F$11*$F$40)-($F$27*WWZ$87/$D$7)-SUM($F$14:$F$26,$F$28:$F$33,$F$35:$F$36,$F$41))</f>
        <v>-533.82179022363027</v>
      </c>
      <c r="WXA88" s="294">
        <f>(WXA$87*$B101+SUM($F$8:$F$10)-((WXA$87*$B101+SUM($F$8:$F$10))/$F$11*$F$40)-($F$27*WXA$87/$D$7)-SUM($F$14:$F$26,$F$28:$F$33,$F$35:$F$36,$F$41))</f>
        <v>-533.82179022363027</v>
      </c>
      <c r="WXB88" s="294">
        <f>(WXB$87*$B101+SUM($F$8:$F$10)-((WXB$87*$B101+SUM($F$8:$F$10))/$F$11*$F$40)-($F$27*WXB$87/$D$7)-SUM($F$14:$F$26,$F$28:$F$33,$F$35:$F$36,$F$41))</f>
        <v>-533.82179022363027</v>
      </c>
      <c r="WXC88" s="294">
        <f>(WXC$87*$B101+SUM($F$8:$F$10)-((WXC$87*$B101+SUM($F$8:$F$10))/$F$11*$F$40)-($F$27*WXC$87/$D$7)-SUM($F$14:$F$26,$F$28:$F$33,$F$35:$F$36,$F$41))</f>
        <v>-533.82179022363027</v>
      </c>
      <c r="WXD88" s="294">
        <f>(WXD$87*$B101+SUM($F$8:$F$10)-((WXD$87*$B101+SUM($F$8:$F$10))/$F$11*$F$40)-($F$27*WXD$87/$D$7)-SUM($F$14:$F$26,$F$28:$F$33,$F$35:$F$36,$F$41))</f>
        <v>-533.82179022363027</v>
      </c>
      <c r="WXE88" s="294">
        <f>(WXE$87*$B101+SUM($F$8:$F$10)-((WXE$87*$B101+SUM($F$8:$F$10))/$F$11*$F$40)-($F$27*WXE$87/$D$7)-SUM($F$14:$F$26,$F$28:$F$33,$F$35:$F$36,$F$41))</f>
        <v>-533.82179022363027</v>
      </c>
      <c r="WXF88" s="294">
        <f>(WXF$87*$B101+SUM($F$8:$F$10)-((WXF$87*$B101+SUM($F$8:$F$10))/$F$11*$F$40)-($F$27*WXF$87/$D$7)-SUM($F$14:$F$26,$F$28:$F$33,$F$35:$F$36,$F$41))</f>
        <v>-533.82179022363027</v>
      </c>
      <c r="WXG88" s="294">
        <f>(WXG$87*$B101+SUM($F$8:$F$10)-((WXG$87*$B101+SUM($F$8:$F$10))/$F$11*$F$40)-($F$27*WXG$87/$D$7)-SUM($F$14:$F$26,$F$28:$F$33,$F$35:$F$36,$F$41))</f>
        <v>-533.82179022363027</v>
      </c>
      <c r="WXH88" s="294">
        <f>(WXH$87*$B101+SUM($F$8:$F$10)-((WXH$87*$B101+SUM($F$8:$F$10))/$F$11*$F$40)-($F$27*WXH$87/$D$7)-SUM($F$14:$F$26,$F$28:$F$33,$F$35:$F$36,$F$41))</f>
        <v>-533.82179022363027</v>
      </c>
      <c r="WXI88" s="294">
        <f>(WXI$87*$B101+SUM($F$8:$F$10)-((WXI$87*$B101+SUM($F$8:$F$10))/$F$11*$F$40)-($F$27*WXI$87/$D$7)-SUM($F$14:$F$26,$F$28:$F$33,$F$35:$F$36,$F$41))</f>
        <v>-533.82179022363027</v>
      </c>
      <c r="WXJ88" s="294">
        <f>(WXJ$87*$B101+SUM($F$8:$F$10)-((WXJ$87*$B101+SUM($F$8:$F$10))/$F$11*$F$40)-($F$27*WXJ$87/$D$7)-SUM($F$14:$F$26,$F$28:$F$33,$F$35:$F$36,$F$41))</f>
        <v>-533.82179022363027</v>
      </c>
      <c r="WXK88" s="294">
        <f>(WXK$87*$B101+SUM($F$8:$F$10)-((WXK$87*$B101+SUM($F$8:$F$10))/$F$11*$F$40)-($F$27*WXK$87/$D$7)-SUM($F$14:$F$26,$F$28:$F$33,$F$35:$F$36,$F$41))</f>
        <v>-533.82179022363027</v>
      </c>
      <c r="WXL88" s="294">
        <f>(WXL$87*$B101+SUM($F$8:$F$10)-((WXL$87*$B101+SUM($F$8:$F$10))/$F$11*$F$40)-($F$27*WXL$87/$D$7)-SUM($F$14:$F$26,$F$28:$F$33,$F$35:$F$36,$F$41))</f>
        <v>-533.82179022363027</v>
      </c>
      <c r="WXM88" s="294">
        <f>(WXM$87*$B101+SUM($F$8:$F$10)-((WXM$87*$B101+SUM($F$8:$F$10))/$F$11*$F$40)-($F$27*WXM$87/$D$7)-SUM($F$14:$F$26,$F$28:$F$33,$F$35:$F$36,$F$41))</f>
        <v>-533.82179022363027</v>
      </c>
      <c r="WXN88" s="294">
        <f>(WXN$87*$B101+SUM($F$8:$F$10)-((WXN$87*$B101+SUM($F$8:$F$10))/$F$11*$F$40)-($F$27*WXN$87/$D$7)-SUM($F$14:$F$26,$F$28:$F$33,$F$35:$F$36,$F$41))</f>
        <v>-533.82179022363027</v>
      </c>
      <c r="WXO88" s="294">
        <f>(WXO$87*$B101+SUM($F$8:$F$10)-((WXO$87*$B101+SUM($F$8:$F$10))/$F$11*$F$40)-($F$27*WXO$87/$D$7)-SUM($F$14:$F$26,$F$28:$F$33,$F$35:$F$36,$F$41))</f>
        <v>-533.82179022363027</v>
      </c>
      <c r="WXP88" s="294">
        <f>(WXP$87*$B101+SUM($F$8:$F$10)-((WXP$87*$B101+SUM($F$8:$F$10))/$F$11*$F$40)-($F$27*WXP$87/$D$7)-SUM($F$14:$F$26,$F$28:$F$33,$F$35:$F$36,$F$41))</f>
        <v>-533.82179022363027</v>
      </c>
      <c r="WXQ88" s="294">
        <f>(WXQ$87*$B101+SUM($F$8:$F$10)-((WXQ$87*$B101+SUM($F$8:$F$10))/$F$11*$F$40)-($F$27*WXQ$87/$D$7)-SUM($F$14:$F$26,$F$28:$F$33,$F$35:$F$36,$F$41))</f>
        <v>-533.82179022363027</v>
      </c>
      <c r="WXR88" s="294">
        <f>(WXR$87*$B101+SUM($F$8:$F$10)-((WXR$87*$B101+SUM($F$8:$F$10))/$F$11*$F$40)-($F$27*WXR$87/$D$7)-SUM($F$14:$F$26,$F$28:$F$33,$F$35:$F$36,$F$41))</f>
        <v>-533.82179022363027</v>
      </c>
      <c r="WXS88" s="294">
        <f>(WXS$87*$B101+SUM($F$8:$F$10)-((WXS$87*$B101+SUM($F$8:$F$10))/$F$11*$F$40)-($F$27*WXS$87/$D$7)-SUM($F$14:$F$26,$F$28:$F$33,$F$35:$F$36,$F$41))</f>
        <v>-533.82179022363027</v>
      </c>
      <c r="WXT88" s="294">
        <f>(WXT$87*$B101+SUM($F$8:$F$10)-((WXT$87*$B101+SUM($F$8:$F$10))/$F$11*$F$40)-($F$27*WXT$87/$D$7)-SUM($F$14:$F$26,$F$28:$F$33,$F$35:$F$36,$F$41))</f>
        <v>-533.82179022363027</v>
      </c>
      <c r="WXU88" s="294">
        <f>(WXU$87*$B101+SUM($F$8:$F$10)-((WXU$87*$B101+SUM($F$8:$F$10))/$F$11*$F$40)-($F$27*WXU$87/$D$7)-SUM($F$14:$F$26,$F$28:$F$33,$F$35:$F$36,$F$41))</f>
        <v>-533.82179022363027</v>
      </c>
      <c r="WXV88" s="294">
        <f>(WXV$87*$B101+SUM($F$8:$F$10)-((WXV$87*$B101+SUM($F$8:$F$10))/$F$11*$F$40)-($F$27*WXV$87/$D$7)-SUM($F$14:$F$26,$F$28:$F$33,$F$35:$F$36,$F$41))</f>
        <v>-533.82179022363027</v>
      </c>
      <c r="WXW88" s="294">
        <f>(WXW$87*$B101+SUM($F$8:$F$10)-((WXW$87*$B101+SUM($F$8:$F$10))/$F$11*$F$40)-($F$27*WXW$87/$D$7)-SUM($F$14:$F$26,$F$28:$F$33,$F$35:$F$36,$F$41))</f>
        <v>-533.82179022363027</v>
      </c>
      <c r="WXX88" s="294">
        <f>(WXX$87*$B101+SUM($F$8:$F$10)-((WXX$87*$B101+SUM($F$8:$F$10))/$F$11*$F$40)-($F$27*WXX$87/$D$7)-SUM($F$14:$F$26,$F$28:$F$33,$F$35:$F$36,$F$41))</f>
        <v>-533.82179022363027</v>
      </c>
      <c r="WXY88" s="294">
        <f>(WXY$87*$B101+SUM($F$8:$F$10)-((WXY$87*$B101+SUM($F$8:$F$10))/$F$11*$F$40)-($F$27*WXY$87/$D$7)-SUM($F$14:$F$26,$F$28:$F$33,$F$35:$F$36,$F$41))</f>
        <v>-533.82179022363027</v>
      </c>
      <c r="WXZ88" s="294">
        <f>(WXZ$87*$B101+SUM($F$8:$F$10)-((WXZ$87*$B101+SUM($F$8:$F$10))/$F$11*$F$40)-($F$27*WXZ$87/$D$7)-SUM($F$14:$F$26,$F$28:$F$33,$F$35:$F$36,$F$41))</f>
        <v>-533.82179022363027</v>
      </c>
      <c r="WYA88" s="294">
        <f>(WYA$87*$B101+SUM($F$8:$F$10)-((WYA$87*$B101+SUM($F$8:$F$10))/$F$11*$F$40)-($F$27*WYA$87/$D$7)-SUM($F$14:$F$26,$F$28:$F$33,$F$35:$F$36,$F$41))</f>
        <v>-533.82179022363027</v>
      </c>
      <c r="WYB88" s="294">
        <f>(WYB$87*$B101+SUM($F$8:$F$10)-((WYB$87*$B101+SUM($F$8:$F$10))/$F$11*$F$40)-($F$27*WYB$87/$D$7)-SUM($F$14:$F$26,$F$28:$F$33,$F$35:$F$36,$F$41))</f>
        <v>-533.82179022363027</v>
      </c>
      <c r="WYC88" s="294">
        <f>(WYC$87*$B101+SUM($F$8:$F$10)-((WYC$87*$B101+SUM($F$8:$F$10))/$F$11*$F$40)-($F$27*WYC$87/$D$7)-SUM($F$14:$F$26,$F$28:$F$33,$F$35:$F$36,$F$41))</f>
        <v>-533.82179022363027</v>
      </c>
      <c r="WYD88" s="294">
        <f>(WYD$87*$B101+SUM($F$8:$F$10)-((WYD$87*$B101+SUM($F$8:$F$10))/$F$11*$F$40)-($F$27*WYD$87/$D$7)-SUM($F$14:$F$26,$F$28:$F$33,$F$35:$F$36,$F$41))</f>
        <v>-533.82179022363027</v>
      </c>
      <c r="WYE88" s="294">
        <f>(WYE$87*$B101+SUM($F$8:$F$10)-((WYE$87*$B101+SUM($F$8:$F$10))/$F$11*$F$40)-($F$27*WYE$87/$D$7)-SUM($F$14:$F$26,$F$28:$F$33,$F$35:$F$36,$F$41))</f>
        <v>-533.82179022363027</v>
      </c>
      <c r="WYF88" s="294">
        <f>(WYF$87*$B101+SUM($F$8:$F$10)-((WYF$87*$B101+SUM($F$8:$F$10))/$F$11*$F$40)-($F$27*WYF$87/$D$7)-SUM($F$14:$F$26,$F$28:$F$33,$F$35:$F$36,$F$41))</f>
        <v>-533.82179022363027</v>
      </c>
      <c r="WYG88" s="294">
        <f>(WYG$87*$B101+SUM($F$8:$F$10)-((WYG$87*$B101+SUM($F$8:$F$10))/$F$11*$F$40)-($F$27*WYG$87/$D$7)-SUM($F$14:$F$26,$F$28:$F$33,$F$35:$F$36,$F$41))</f>
        <v>-533.82179022363027</v>
      </c>
      <c r="WYH88" s="294">
        <f>(WYH$87*$B101+SUM($F$8:$F$10)-((WYH$87*$B101+SUM($F$8:$F$10))/$F$11*$F$40)-($F$27*WYH$87/$D$7)-SUM($F$14:$F$26,$F$28:$F$33,$F$35:$F$36,$F$41))</f>
        <v>-533.82179022363027</v>
      </c>
      <c r="WYI88" s="294">
        <f>(WYI$87*$B101+SUM($F$8:$F$10)-((WYI$87*$B101+SUM($F$8:$F$10))/$F$11*$F$40)-($F$27*WYI$87/$D$7)-SUM($F$14:$F$26,$F$28:$F$33,$F$35:$F$36,$F$41))</f>
        <v>-533.82179022363027</v>
      </c>
      <c r="WYJ88" s="294">
        <f>(WYJ$87*$B101+SUM($F$8:$F$10)-((WYJ$87*$B101+SUM($F$8:$F$10))/$F$11*$F$40)-($F$27*WYJ$87/$D$7)-SUM($F$14:$F$26,$F$28:$F$33,$F$35:$F$36,$F$41))</f>
        <v>-533.82179022363027</v>
      </c>
      <c r="WYK88" s="294">
        <f>(WYK$87*$B101+SUM($F$8:$F$10)-((WYK$87*$B101+SUM($F$8:$F$10))/$F$11*$F$40)-($F$27*WYK$87/$D$7)-SUM($F$14:$F$26,$F$28:$F$33,$F$35:$F$36,$F$41))</f>
        <v>-533.82179022363027</v>
      </c>
      <c r="WYL88" s="294">
        <f>(WYL$87*$B101+SUM($F$8:$F$10)-((WYL$87*$B101+SUM($F$8:$F$10))/$F$11*$F$40)-($F$27*WYL$87/$D$7)-SUM($F$14:$F$26,$F$28:$F$33,$F$35:$F$36,$F$41))</f>
        <v>-533.82179022363027</v>
      </c>
      <c r="WYM88" s="294">
        <f>(WYM$87*$B101+SUM($F$8:$F$10)-((WYM$87*$B101+SUM($F$8:$F$10))/$F$11*$F$40)-($F$27*WYM$87/$D$7)-SUM($F$14:$F$26,$F$28:$F$33,$F$35:$F$36,$F$41))</f>
        <v>-533.82179022363027</v>
      </c>
      <c r="WYN88" s="294">
        <f>(WYN$87*$B101+SUM($F$8:$F$10)-((WYN$87*$B101+SUM($F$8:$F$10))/$F$11*$F$40)-($F$27*WYN$87/$D$7)-SUM($F$14:$F$26,$F$28:$F$33,$F$35:$F$36,$F$41))</f>
        <v>-533.82179022363027</v>
      </c>
      <c r="WYO88" s="294">
        <f>(WYO$87*$B101+SUM($F$8:$F$10)-((WYO$87*$B101+SUM($F$8:$F$10))/$F$11*$F$40)-($F$27*WYO$87/$D$7)-SUM($F$14:$F$26,$F$28:$F$33,$F$35:$F$36,$F$41))</f>
        <v>-533.82179022363027</v>
      </c>
      <c r="WYP88" s="294">
        <f>(WYP$87*$B101+SUM($F$8:$F$10)-((WYP$87*$B101+SUM($F$8:$F$10))/$F$11*$F$40)-($F$27*WYP$87/$D$7)-SUM($F$14:$F$26,$F$28:$F$33,$F$35:$F$36,$F$41))</f>
        <v>-533.82179022363027</v>
      </c>
      <c r="WYQ88" s="294">
        <f>(WYQ$87*$B101+SUM($F$8:$F$10)-((WYQ$87*$B101+SUM($F$8:$F$10))/$F$11*$F$40)-($F$27*WYQ$87/$D$7)-SUM($F$14:$F$26,$F$28:$F$33,$F$35:$F$36,$F$41))</f>
        <v>-533.82179022363027</v>
      </c>
      <c r="WYR88" s="294">
        <f>(WYR$87*$B101+SUM($F$8:$F$10)-((WYR$87*$B101+SUM($F$8:$F$10))/$F$11*$F$40)-($F$27*WYR$87/$D$7)-SUM($F$14:$F$26,$F$28:$F$33,$F$35:$F$36,$F$41))</f>
        <v>-533.82179022363027</v>
      </c>
      <c r="WYS88" s="294">
        <f>(WYS$87*$B101+SUM($F$8:$F$10)-((WYS$87*$B101+SUM($F$8:$F$10))/$F$11*$F$40)-($F$27*WYS$87/$D$7)-SUM($F$14:$F$26,$F$28:$F$33,$F$35:$F$36,$F$41))</f>
        <v>-533.82179022363027</v>
      </c>
      <c r="WYT88" s="294">
        <f>(WYT$87*$B101+SUM($F$8:$F$10)-((WYT$87*$B101+SUM($F$8:$F$10))/$F$11*$F$40)-($F$27*WYT$87/$D$7)-SUM($F$14:$F$26,$F$28:$F$33,$F$35:$F$36,$F$41))</f>
        <v>-533.82179022363027</v>
      </c>
      <c r="WYU88" s="294">
        <f>(WYU$87*$B101+SUM($F$8:$F$10)-((WYU$87*$B101+SUM($F$8:$F$10))/$F$11*$F$40)-($F$27*WYU$87/$D$7)-SUM($F$14:$F$26,$F$28:$F$33,$F$35:$F$36,$F$41))</f>
        <v>-533.82179022363027</v>
      </c>
      <c r="WYV88" s="294">
        <f>(WYV$87*$B101+SUM($F$8:$F$10)-((WYV$87*$B101+SUM($F$8:$F$10))/$F$11*$F$40)-($F$27*WYV$87/$D$7)-SUM($F$14:$F$26,$F$28:$F$33,$F$35:$F$36,$F$41))</f>
        <v>-533.82179022363027</v>
      </c>
      <c r="WYW88" s="294">
        <f>(WYW$87*$B101+SUM($F$8:$F$10)-((WYW$87*$B101+SUM($F$8:$F$10))/$F$11*$F$40)-($F$27*WYW$87/$D$7)-SUM($F$14:$F$26,$F$28:$F$33,$F$35:$F$36,$F$41))</f>
        <v>-533.82179022363027</v>
      </c>
      <c r="WYX88" s="294">
        <f>(WYX$87*$B101+SUM($F$8:$F$10)-((WYX$87*$B101+SUM($F$8:$F$10))/$F$11*$F$40)-($F$27*WYX$87/$D$7)-SUM($F$14:$F$26,$F$28:$F$33,$F$35:$F$36,$F$41))</f>
        <v>-533.82179022363027</v>
      </c>
      <c r="WYY88" s="294">
        <f>(WYY$87*$B101+SUM($F$8:$F$10)-((WYY$87*$B101+SUM($F$8:$F$10))/$F$11*$F$40)-($F$27*WYY$87/$D$7)-SUM($F$14:$F$26,$F$28:$F$33,$F$35:$F$36,$F$41))</f>
        <v>-533.82179022363027</v>
      </c>
      <c r="WYZ88" s="294">
        <f>(WYZ$87*$B101+SUM($F$8:$F$10)-((WYZ$87*$B101+SUM($F$8:$F$10))/$F$11*$F$40)-($F$27*WYZ$87/$D$7)-SUM($F$14:$F$26,$F$28:$F$33,$F$35:$F$36,$F$41))</f>
        <v>-533.82179022363027</v>
      </c>
      <c r="WZA88" s="294">
        <f>(WZA$87*$B101+SUM($F$8:$F$10)-((WZA$87*$B101+SUM($F$8:$F$10))/$F$11*$F$40)-($F$27*WZA$87/$D$7)-SUM($F$14:$F$26,$F$28:$F$33,$F$35:$F$36,$F$41))</f>
        <v>-533.82179022363027</v>
      </c>
      <c r="WZB88" s="294">
        <f>(WZB$87*$B101+SUM($F$8:$F$10)-((WZB$87*$B101+SUM($F$8:$F$10))/$F$11*$F$40)-($F$27*WZB$87/$D$7)-SUM($F$14:$F$26,$F$28:$F$33,$F$35:$F$36,$F$41))</f>
        <v>-533.82179022363027</v>
      </c>
      <c r="WZC88" s="294">
        <f>(WZC$87*$B101+SUM($F$8:$F$10)-((WZC$87*$B101+SUM($F$8:$F$10))/$F$11*$F$40)-($F$27*WZC$87/$D$7)-SUM($F$14:$F$26,$F$28:$F$33,$F$35:$F$36,$F$41))</f>
        <v>-533.82179022363027</v>
      </c>
      <c r="WZD88" s="294">
        <f>(WZD$87*$B101+SUM($F$8:$F$10)-((WZD$87*$B101+SUM($F$8:$F$10))/$F$11*$F$40)-($F$27*WZD$87/$D$7)-SUM($F$14:$F$26,$F$28:$F$33,$F$35:$F$36,$F$41))</f>
        <v>-533.82179022363027</v>
      </c>
      <c r="WZE88" s="294">
        <f>(WZE$87*$B101+SUM($F$8:$F$10)-((WZE$87*$B101+SUM($F$8:$F$10))/$F$11*$F$40)-($F$27*WZE$87/$D$7)-SUM($F$14:$F$26,$F$28:$F$33,$F$35:$F$36,$F$41))</f>
        <v>-533.82179022363027</v>
      </c>
      <c r="WZF88" s="294">
        <f>(WZF$87*$B101+SUM($F$8:$F$10)-((WZF$87*$B101+SUM($F$8:$F$10))/$F$11*$F$40)-($F$27*WZF$87/$D$7)-SUM($F$14:$F$26,$F$28:$F$33,$F$35:$F$36,$F$41))</f>
        <v>-533.82179022363027</v>
      </c>
      <c r="WZG88" s="294">
        <f>(WZG$87*$B101+SUM($F$8:$F$10)-((WZG$87*$B101+SUM($F$8:$F$10))/$F$11*$F$40)-($F$27*WZG$87/$D$7)-SUM($F$14:$F$26,$F$28:$F$33,$F$35:$F$36,$F$41))</f>
        <v>-533.82179022363027</v>
      </c>
      <c r="WZH88" s="294">
        <f>(WZH$87*$B101+SUM($F$8:$F$10)-((WZH$87*$B101+SUM($F$8:$F$10))/$F$11*$F$40)-($F$27*WZH$87/$D$7)-SUM($F$14:$F$26,$F$28:$F$33,$F$35:$F$36,$F$41))</f>
        <v>-533.82179022363027</v>
      </c>
      <c r="WZI88" s="294">
        <f>(WZI$87*$B101+SUM($F$8:$F$10)-((WZI$87*$B101+SUM($F$8:$F$10))/$F$11*$F$40)-($F$27*WZI$87/$D$7)-SUM($F$14:$F$26,$F$28:$F$33,$F$35:$F$36,$F$41))</f>
        <v>-533.82179022363027</v>
      </c>
      <c r="WZJ88" s="294">
        <f>(WZJ$87*$B101+SUM($F$8:$F$10)-((WZJ$87*$B101+SUM($F$8:$F$10))/$F$11*$F$40)-($F$27*WZJ$87/$D$7)-SUM($F$14:$F$26,$F$28:$F$33,$F$35:$F$36,$F$41))</f>
        <v>-533.82179022363027</v>
      </c>
      <c r="WZK88" s="294">
        <f>(WZK$87*$B101+SUM($F$8:$F$10)-((WZK$87*$B101+SUM($F$8:$F$10))/$F$11*$F$40)-($F$27*WZK$87/$D$7)-SUM($F$14:$F$26,$F$28:$F$33,$F$35:$F$36,$F$41))</f>
        <v>-533.82179022363027</v>
      </c>
      <c r="WZL88" s="294">
        <f>(WZL$87*$B101+SUM($F$8:$F$10)-((WZL$87*$B101+SUM($F$8:$F$10))/$F$11*$F$40)-($F$27*WZL$87/$D$7)-SUM($F$14:$F$26,$F$28:$F$33,$F$35:$F$36,$F$41))</f>
        <v>-533.82179022363027</v>
      </c>
      <c r="WZM88" s="294">
        <f>(WZM$87*$B101+SUM($F$8:$F$10)-((WZM$87*$B101+SUM($F$8:$F$10))/$F$11*$F$40)-($F$27*WZM$87/$D$7)-SUM($F$14:$F$26,$F$28:$F$33,$F$35:$F$36,$F$41))</f>
        <v>-533.82179022363027</v>
      </c>
      <c r="WZN88" s="294">
        <f>(WZN$87*$B101+SUM($F$8:$F$10)-((WZN$87*$B101+SUM($F$8:$F$10))/$F$11*$F$40)-($F$27*WZN$87/$D$7)-SUM($F$14:$F$26,$F$28:$F$33,$F$35:$F$36,$F$41))</f>
        <v>-533.82179022363027</v>
      </c>
      <c r="WZO88" s="294">
        <f>(WZO$87*$B101+SUM($F$8:$F$10)-((WZO$87*$B101+SUM($F$8:$F$10))/$F$11*$F$40)-($F$27*WZO$87/$D$7)-SUM($F$14:$F$26,$F$28:$F$33,$F$35:$F$36,$F$41))</f>
        <v>-533.82179022363027</v>
      </c>
      <c r="WZP88" s="294">
        <f>(WZP$87*$B101+SUM($F$8:$F$10)-((WZP$87*$B101+SUM($F$8:$F$10))/$F$11*$F$40)-($F$27*WZP$87/$D$7)-SUM($F$14:$F$26,$F$28:$F$33,$F$35:$F$36,$F$41))</f>
        <v>-533.82179022363027</v>
      </c>
      <c r="WZQ88" s="294">
        <f>(WZQ$87*$B101+SUM($F$8:$F$10)-((WZQ$87*$B101+SUM($F$8:$F$10))/$F$11*$F$40)-($F$27*WZQ$87/$D$7)-SUM($F$14:$F$26,$F$28:$F$33,$F$35:$F$36,$F$41))</f>
        <v>-533.82179022363027</v>
      </c>
      <c r="WZR88" s="294">
        <f>(WZR$87*$B101+SUM($F$8:$F$10)-((WZR$87*$B101+SUM($F$8:$F$10))/$F$11*$F$40)-($F$27*WZR$87/$D$7)-SUM($F$14:$F$26,$F$28:$F$33,$F$35:$F$36,$F$41))</f>
        <v>-533.82179022363027</v>
      </c>
      <c r="WZS88" s="294">
        <f>(WZS$87*$B101+SUM($F$8:$F$10)-((WZS$87*$B101+SUM($F$8:$F$10))/$F$11*$F$40)-($F$27*WZS$87/$D$7)-SUM($F$14:$F$26,$F$28:$F$33,$F$35:$F$36,$F$41))</f>
        <v>-533.82179022363027</v>
      </c>
      <c r="WZT88" s="294">
        <f>(WZT$87*$B101+SUM($F$8:$F$10)-((WZT$87*$B101+SUM($F$8:$F$10))/$F$11*$F$40)-($F$27*WZT$87/$D$7)-SUM($F$14:$F$26,$F$28:$F$33,$F$35:$F$36,$F$41))</f>
        <v>-533.82179022363027</v>
      </c>
      <c r="WZU88" s="294">
        <f>(WZU$87*$B101+SUM($F$8:$F$10)-((WZU$87*$B101+SUM($F$8:$F$10))/$F$11*$F$40)-($F$27*WZU$87/$D$7)-SUM($F$14:$F$26,$F$28:$F$33,$F$35:$F$36,$F$41))</f>
        <v>-533.82179022363027</v>
      </c>
      <c r="WZV88" s="294">
        <f>(WZV$87*$B101+SUM($F$8:$F$10)-((WZV$87*$B101+SUM($F$8:$F$10))/$F$11*$F$40)-($F$27*WZV$87/$D$7)-SUM($F$14:$F$26,$F$28:$F$33,$F$35:$F$36,$F$41))</f>
        <v>-533.82179022363027</v>
      </c>
      <c r="WZW88" s="294">
        <f>(WZW$87*$B101+SUM($F$8:$F$10)-((WZW$87*$B101+SUM($F$8:$F$10))/$F$11*$F$40)-($F$27*WZW$87/$D$7)-SUM($F$14:$F$26,$F$28:$F$33,$F$35:$F$36,$F$41))</f>
        <v>-533.82179022363027</v>
      </c>
      <c r="WZX88" s="294">
        <f>(WZX$87*$B101+SUM($F$8:$F$10)-((WZX$87*$B101+SUM($F$8:$F$10))/$F$11*$F$40)-($F$27*WZX$87/$D$7)-SUM($F$14:$F$26,$F$28:$F$33,$F$35:$F$36,$F$41))</f>
        <v>-533.82179022363027</v>
      </c>
      <c r="WZY88" s="294">
        <f>(WZY$87*$B101+SUM($F$8:$F$10)-((WZY$87*$B101+SUM($F$8:$F$10))/$F$11*$F$40)-($F$27*WZY$87/$D$7)-SUM($F$14:$F$26,$F$28:$F$33,$F$35:$F$36,$F$41))</f>
        <v>-533.82179022363027</v>
      </c>
      <c r="WZZ88" s="294">
        <f>(WZZ$87*$B101+SUM($F$8:$F$10)-((WZZ$87*$B101+SUM($F$8:$F$10))/$F$11*$F$40)-($F$27*WZZ$87/$D$7)-SUM($F$14:$F$26,$F$28:$F$33,$F$35:$F$36,$F$41))</f>
        <v>-533.82179022363027</v>
      </c>
      <c r="XAA88" s="294">
        <f>(XAA$87*$B101+SUM($F$8:$F$10)-((XAA$87*$B101+SUM($F$8:$F$10))/$F$11*$F$40)-($F$27*XAA$87/$D$7)-SUM($F$14:$F$26,$F$28:$F$33,$F$35:$F$36,$F$41))</f>
        <v>-533.82179022363027</v>
      </c>
      <c r="XAB88" s="294">
        <f>(XAB$87*$B101+SUM($F$8:$F$10)-((XAB$87*$B101+SUM($F$8:$F$10))/$F$11*$F$40)-($F$27*XAB$87/$D$7)-SUM($F$14:$F$26,$F$28:$F$33,$F$35:$F$36,$F$41))</f>
        <v>-533.82179022363027</v>
      </c>
      <c r="XAC88" s="294">
        <f>(XAC$87*$B101+SUM($F$8:$F$10)-((XAC$87*$B101+SUM($F$8:$F$10))/$F$11*$F$40)-($F$27*XAC$87/$D$7)-SUM($F$14:$F$26,$F$28:$F$33,$F$35:$F$36,$F$41))</f>
        <v>-533.82179022363027</v>
      </c>
      <c r="XAD88" s="294">
        <f>(XAD$87*$B101+SUM($F$8:$F$10)-((XAD$87*$B101+SUM($F$8:$F$10))/$F$11*$F$40)-($F$27*XAD$87/$D$7)-SUM($F$14:$F$26,$F$28:$F$33,$F$35:$F$36,$F$41))</f>
        <v>-533.82179022363027</v>
      </c>
      <c r="XAE88" s="294">
        <f>(XAE$87*$B101+SUM($F$8:$F$10)-((XAE$87*$B101+SUM($F$8:$F$10))/$F$11*$F$40)-($F$27*XAE$87/$D$7)-SUM($F$14:$F$26,$F$28:$F$33,$F$35:$F$36,$F$41))</f>
        <v>-533.82179022363027</v>
      </c>
      <c r="XAF88" s="294">
        <f>(XAF$87*$B101+SUM($F$8:$F$10)-((XAF$87*$B101+SUM($F$8:$F$10))/$F$11*$F$40)-($F$27*XAF$87/$D$7)-SUM($F$14:$F$26,$F$28:$F$33,$F$35:$F$36,$F$41))</f>
        <v>-533.82179022363027</v>
      </c>
      <c r="XAG88" s="294">
        <f>(XAG$87*$B101+SUM($F$8:$F$10)-((XAG$87*$B101+SUM($F$8:$F$10))/$F$11*$F$40)-($F$27*XAG$87/$D$7)-SUM($F$14:$F$26,$F$28:$F$33,$F$35:$F$36,$F$41))</f>
        <v>-533.82179022363027</v>
      </c>
      <c r="XAH88" s="294">
        <f>(XAH$87*$B101+SUM($F$8:$F$10)-((XAH$87*$B101+SUM($F$8:$F$10))/$F$11*$F$40)-($F$27*XAH$87/$D$7)-SUM($F$14:$F$26,$F$28:$F$33,$F$35:$F$36,$F$41))</f>
        <v>-533.82179022363027</v>
      </c>
      <c r="XAI88" s="294">
        <f>(XAI$87*$B101+SUM($F$8:$F$10)-((XAI$87*$B101+SUM($F$8:$F$10))/$F$11*$F$40)-($F$27*XAI$87/$D$7)-SUM($F$14:$F$26,$F$28:$F$33,$F$35:$F$36,$F$41))</f>
        <v>-533.82179022363027</v>
      </c>
      <c r="XAJ88" s="294">
        <f>(XAJ$87*$B101+SUM($F$8:$F$10)-((XAJ$87*$B101+SUM($F$8:$F$10))/$F$11*$F$40)-($F$27*XAJ$87/$D$7)-SUM($F$14:$F$26,$F$28:$F$33,$F$35:$F$36,$F$41))</f>
        <v>-533.82179022363027</v>
      </c>
      <c r="XAK88" s="294">
        <f>(XAK$87*$B101+SUM($F$8:$F$10)-((XAK$87*$B101+SUM($F$8:$F$10))/$F$11*$F$40)-($F$27*XAK$87/$D$7)-SUM($F$14:$F$26,$F$28:$F$33,$F$35:$F$36,$F$41))</f>
        <v>-533.82179022363027</v>
      </c>
      <c r="XAL88" s="294">
        <f>(XAL$87*$B101+SUM($F$8:$F$10)-((XAL$87*$B101+SUM($F$8:$F$10))/$F$11*$F$40)-($F$27*XAL$87/$D$7)-SUM($F$14:$F$26,$F$28:$F$33,$F$35:$F$36,$F$41))</f>
        <v>-533.82179022363027</v>
      </c>
      <c r="XAM88" s="294">
        <f>(XAM$87*$B101+SUM($F$8:$F$10)-((XAM$87*$B101+SUM($F$8:$F$10))/$F$11*$F$40)-($F$27*XAM$87/$D$7)-SUM($F$14:$F$26,$F$28:$F$33,$F$35:$F$36,$F$41))</f>
        <v>-533.82179022363027</v>
      </c>
      <c r="XAN88" s="294">
        <f>(XAN$87*$B101+SUM($F$8:$F$10)-((XAN$87*$B101+SUM($F$8:$F$10))/$F$11*$F$40)-($F$27*XAN$87/$D$7)-SUM($F$14:$F$26,$F$28:$F$33,$F$35:$F$36,$F$41))</f>
        <v>-533.82179022363027</v>
      </c>
      <c r="XAO88" s="294">
        <f>(XAO$87*$B101+SUM($F$8:$F$10)-((XAO$87*$B101+SUM($F$8:$F$10))/$F$11*$F$40)-($F$27*XAO$87/$D$7)-SUM($F$14:$F$26,$F$28:$F$33,$F$35:$F$36,$F$41))</f>
        <v>-533.82179022363027</v>
      </c>
      <c r="XAP88" s="294">
        <f>(XAP$87*$B101+SUM($F$8:$F$10)-((XAP$87*$B101+SUM($F$8:$F$10))/$F$11*$F$40)-($F$27*XAP$87/$D$7)-SUM($F$14:$F$26,$F$28:$F$33,$F$35:$F$36,$F$41))</f>
        <v>-533.82179022363027</v>
      </c>
      <c r="XAQ88" s="294">
        <f>(XAQ$87*$B101+SUM($F$8:$F$10)-((XAQ$87*$B101+SUM($F$8:$F$10))/$F$11*$F$40)-($F$27*XAQ$87/$D$7)-SUM($F$14:$F$26,$F$28:$F$33,$F$35:$F$36,$F$41))</f>
        <v>-533.82179022363027</v>
      </c>
      <c r="XAR88" s="294">
        <f>(XAR$87*$B101+SUM($F$8:$F$10)-((XAR$87*$B101+SUM($F$8:$F$10))/$F$11*$F$40)-($F$27*XAR$87/$D$7)-SUM($F$14:$F$26,$F$28:$F$33,$F$35:$F$36,$F$41))</f>
        <v>-533.82179022363027</v>
      </c>
      <c r="XAS88" s="294">
        <f>(XAS$87*$B101+SUM($F$8:$F$10)-((XAS$87*$B101+SUM($F$8:$F$10))/$F$11*$F$40)-($F$27*XAS$87/$D$7)-SUM($F$14:$F$26,$F$28:$F$33,$F$35:$F$36,$F$41))</f>
        <v>-533.82179022363027</v>
      </c>
      <c r="XAT88" s="294">
        <f>(XAT$87*$B101+SUM($F$8:$F$10)-((XAT$87*$B101+SUM($F$8:$F$10))/$F$11*$F$40)-($F$27*XAT$87/$D$7)-SUM($F$14:$F$26,$F$28:$F$33,$F$35:$F$36,$F$41))</f>
        <v>-533.82179022363027</v>
      </c>
      <c r="XAU88" s="294">
        <f>(XAU$87*$B101+SUM($F$8:$F$10)-((XAU$87*$B101+SUM($F$8:$F$10))/$F$11*$F$40)-($F$27*XAU$87/$D$7)-SUM($F$14:$F$26,$F$28:$F$33,$F$35:$F$36,$F$41))</f>
        <v>-533.82179022363027</v>
      </c>
      <c r="XAV88" s="294">
        <f>(XAV$87*$B101+SUM($F$8:$F$10)-((XAV$87*$B101+SUM($F$8:$F$10))/$F$11*$F$40)-($F$27*XAV$87/$D$7)-SUM($F$14:$F$26,$F$28:$F$33,$F$35:$F$36,$F$41))</f>
        <v>-533.82179022363027</v>
      </c>
      <c r="XAW88" s="294">
        <f>(XAW$87*$B101+SUM($F$8:$F$10)-((XAW$87*$B101+SUM($F$8:$F$10))/$F$11*$F$40)-($F$27*XAW$87/$D$7)-SUM($F$14:$F$26,$F$28:$F$33,$F$35:$F$36,$F$41))</f>
        <v>-533.82179022363027</v>
      </c>
      <c r="XAX88" s="294">
        <f>(XAX$87*$B101+SUM($F$8:$F$10)-((XAX$87*$B101+SUM($F$8:$F$10))/$F$11*$F$40)-($F$27*XAX$87/$D$7)-SUM($F$14:$F$26,$F$28:$F$33,$F$35:$F$36,$F$41))</f>
        <v>-533.82179022363027</v>
      </c>
      <c r="XAY88" s="294">
        <f>(XAY$87*$B101+SUM($F$8:$F$10)-((XAY$87*$B101+SUM($F$8:$F$10))/$F$11*$F$40)-($F$27*XAY$87/$D$7)-SUM($F$14:$F$26,$F$28:$F$33,$F$35:$F$36,$F$41))</f>
        <v>-533.82179022363027</v>
      </c>
      <c r="XAZ88" s="294">
        <f>(XAZ$87*$B101+SUM($F$8:$F$10)-((XAZ$87*$B101+SUM($F$8:$F$10))/$F$11*$F$40)-($F$27*XAZ$87/$D$7)-SUM($F$14:$F$26,$F$28:$F$33,$F$35:$F$36,$F$41))</f>
        <v>-533.82179022363027</v>
      </c>
      <c r="XBA88" s="294">
        <f>(XBA$87*$B101+SUM($F$8:$F$10)-((XBA$87*$B101+SUM($F$8:$F$10))/$F$11*$F$40)-($F$27*XBA$87/$D$7)-SUM($F$14:$F$26,$F$28:$F$33,$F$35:$F$36,$F$41))</f>
        <v>-533.82179022363027</v>
      </c>
      <c r="XBB88" s="294">
        <f>(XBB$87*$B101+SUM($F$8:$F$10)-((XBB$87*$B101+SUM($F$8:$F$10))/$F$11*$F$40)-($F$27*XBB$87/$D$7)-SUM($F$14:$F$26,$F$28:$F$33,$F$35:$F$36,$F$41))</f>
        <v>-533.82179022363027</v>
      </c>
      <c r="XBC88" s="294">
        <f>(XBC$87*$B101+SUM($F$8:$F$10)-((XBC$87*$B101+SUM($F$8:$F$10))/$F$11*$F$40)-($F$27*XBC$87/$D$7)-SUM($F$14:$F$26,$F$28:$F$33,$F$35:$F$36,$F$41))</f>
        <v>-533.82179022363027</v>
      </c>
      <c r="XBD88" s="294">
        <f>(XBD$87*$B101+SUM($F$8:$F$10)-((XBD$87*$B101+SUM($F$8:$F$10))/$F$11*$F$40)-($F$27*XBD$87/$D$7)-SUM($F$14:$F$26,$F$28:$F$33,$F$35:$F$36,$F$41))</f>
        <v>-533.82179022363027</v>
      </c>
      <c r="XBE88" s="294">
        <f>(XBE$87*$B101+SUM($F$8:$F$10)-((XBE$87*$B101+SUM($F$8:$F$10))/$F$11*$F$40)-($F$27*XBE$87/$D$7)-SUM($F$14:$F$26,$F$28:$F$33,$F$35:$F$36,$F$41))</f>
        <v>-533.82179022363027</v>
      </c>
      <c r="XBF88" s="294">
        <f>(XBF$87*$B101+SUM($F$8:$F$10)-((XBF$87*$B101+SUM($F$8:$F$10))/$F$11*$F$40)-($F$27*XBF$87/$D$7)-SUM($F$14:$F$26,$F$28:$F$33,$F$35:$F$36,$F$41))</f>
        <v>-533.82179022363027</v>
      </c>
      <c r="XBG88" s="294">
        <f>(XBG$87*$B101+SUM($F$8:$F$10)-((XBG$87*$B101+SUM($F$8:$F$10))/$F$11*$F$40)-($F$27*XBG$87/$D$7)-SUM($F$14:$F$26,$F$28:$F$33,$F$35:$F$36,$F$41))</f>
        <v>-533.82179022363027</v>
      </c>
      <c r="XBH88" s="294">
        <f>(XBH$87*$B101+SUM($F$8:$F$10)-((XBH$87*$B101+SUM($F$8:$F$10))/$F$11*$F$40)-($F$27*XBH$87/$D$7)-SUM($F$14:$F$26,$F$28:$F$33,$F$35:$F$36,$F$41))</f>
        <v>-533.82179022363027</v>
      </c>
      <c r="XBI88" s="294">
        <f>(XBI$87*$B101+SUM($F$8:$F$10)-((XBI$87*$B101+SUM($F$8:$F$10))/$F$11*$F$40)-($F$27*XBI$87/$D$7)-SUM($F$14:$F$26,$F$28:$F$33,$F$35:$F$36,$F$41))</f>
        <v>-533.82179022363027</v>
      </c>
      <c r="XBJ88" s="294">
        <f>(XBJ$87*$B101+SUM($F$8:$F$10)-((XBJ$87*$B101+SUM($F$8:$F$10))/$F$11*$F$40)-($F$27*XBJ$87/$D$7)-SUM($F$14:$F$26,$F$28:$F$33,$F$35:$F$36,$F$41))</f>
        <v>-533.82179022363027</v>
      </c>
      <c r="XBK88" s="294">
        <f>(XBK$87*$B101+SUM($F$8:$F$10)-((XBK$87*$B101+SUM($F$8:$F$10))/$F$11*$F$40)-($F$27*XBK$87/$D$7)-SUM($F$14:$F$26,$F$28:$F$33,$F$35:$F$36,$F$41))</f>
        <v>-533.82179022363027</v>
      </c>
      <c r="XBL88" s="294">
        <f>(XBL$87*$B101+SUM($F$8:$F$10)-((XBL$87*$B101+SUM($F$8:$F$10))/$F$11*$F$40)-($F$27*XBL$87/$D$7)-SUM($F$14:$F$26,$F$28:$F$33,$F$35:$F$36,$F$41))</f>
        <v>-533.82179022363027</v>
      </c>
      <c r="XBM88" s="294">
        <f>(XBM$87*$B101+SUM($F$8:$F$10)-((XBM$87*$B101+SUM($F$8:$F$10))/$F$11*$F$40)-($F$27*XBM$87/$D$7)-SUM($F$14:$F$26,$F$28:$F$33,$F$35:$F$36,$F$41))</f>
        <v>-533.82179022363027</v>
      </c>
      <c r="XBN88" s="294">
        <f>(XBN$87*$B101+SUM($F$8:$F$10)-((XBN$87*$B101+SUM($F$8:$F$10))/$F$11*$F$40)-($F$27*XBN$87/$D$7)-SUM($F$14:$F$26,$F$28:$F$33,$F$35:$F$36,$F$41))</f>
        <v>-533.82179022363027</v>
      </c>
      <c r="XBO88" s="294">
        <f>(XBO$87*$B101+SUM($F$8:$F$10)-((XBO$87*$B101+SUM($F$8:$F$10))/$F$11*$F$40)-($F$27*XBO$87/$D$7)-SUM($F$14:$F$26,$F$28:$F$33,$F$35:$F$36,$F$41))</f>
        <v>-533.82179022363027</v>
      </c>
      <c r="XBP88" s="294">
        <f>(XBP$87*$B101+SUM($F$8:$F$10)-((XBP$87*$B101+SUM($F$8:$F$10))/$F$11*$F$40)-($F$27*XBP$87/$D$7)-SUM($F$14:$F$26,$F$28:$F$33,$F$35:$F$36,$F$41))</f>
        <v>-533.82179022363027</v>
      </c>
      <c r="XBQ88" s="294">
        <f>(XBQ$87*$B101+SUM($F$8:$F$10)-((XBQ$87*$B101+SUM($F$8:$F$10))/$F$11*$F$40)-($F$27*XBQ$87/$D$7)-SUM($F$14:$F$26,$F$28:$F$33,$F$35:$F$36,$F$41))</f>
        <v>-533.82179022363027</v>
      </c>
      <c r="XBR88" s="294">
        <f>(XBR$87*$B101+SUM($F$8:$F$10)-((XBR$87*$B101+SUM($F$8:$F$10))/$F$11*$F$40)-($F$27*XBR$87/$D$7)-SUM($F$14:$F$26,$F$28:$F$33,$F$35:$F$36,$F$41))</f>
        <v>-533.82179022363027</v>
      </c>
      <c r="XBS88" s="294">
        <f>(XBS$87*$B101+SUM($F$8:$F$10)-((XBS$87*$B101+SUM($F$8:$F$10))/$F$11*$F$40)-($F$27*XBS$87/$D$7)-SUM($F$14:$F$26,$F$28:$F$33,$F$35:$F$36,$F$41))</f>
        <v>-533.82179022363027</v>
      </c>
      <c r="XBT88" s="294">
        <f>(XBT$87*$B101+SUM($F$8:$F$10)-((XBT$87*$B101+SUM($F$8:$F$10))/$F$11*$F$40)-($F$27*XBT$87/$D$7)-SUM($F$14:$F$26,$F$28:$F$33,$F$35:$F$36,$F$41))</f>
        <v>-533.82179022363027</v>
      </c>
      <c r="XBU88" s="294">
        <f>(XBU$87*$B101+SUM($F$8:$F$10)-((XBU$87*$B101+SUM($F$8:$F$10))/$F$11*$F$40)-($F$27*XBU$87/$D$7)-SUM($F$14:$F$26,$F$28:$F$33,$F$35:$F$36,$F$41))</f>
        <v>-533.82179022363027</v>
      </c>
      <c r="XBV88" s="294">
        <f>(XBV$87*$B101+SUM($F$8:$F$10)-((XBV$87*$B101+SUM($F$8:$F$10))/$F$11*$F$40)-($F$27*XBV$87/$D$7)-SUM($F$14:$F$26,$F$28:$F$33,$F$35:$F$36,$F$41))</f>
        <v>-533.82179022363027</v>
      </c>
      <c r="XBW88" s="294">
        <f>(XBW$87*$B101+SUM($F$8:$F$10)-((XBW$87*$B101+SUM($F$8:$F$10))/$F$11*$F$40)-($F$27*XBW$87/$D$7)-SUM($F$14:$F$26,$F$28:$F$33,$F$35:$F$36,$F$41))</f>
        <v>-533.82179022363027</v>
      </c>
      <c r="XBX88" s="294">
        <f>(XBX$87*$B101+SUM($F$8:$F$10)-((XBX$87*$B101+SUM($F$8:$F$10))/$F$11*$F$40)-($F$27*XBX$87/$D$7)-SUM($F$14:$F$26,$F$28:$F$33,$F$35:$F$36,$F$41))</f>
        <v>-533.82179022363027</v>
      </c>
      <c r="XBY88" s="294">
        <f>(XBY$87*$B101+SUM($F$8:$F$10)-((XBY$87*$B101+SUM($F$8:$F$10))/$F$11*$F$40)-($F$27*XBY$87/$D$7)-SUM($F$14:$F$26,$F$28:$F$33,$F$35:$F$36,$F$41))</f>
        <v>-533.82179022363027</v>
      </c>
      <c r="XBZ88" s="294">
        <f>(XBZ$87*$B101+SUM($F$8:$F$10)-((XBZ$87*$B101+SUM($F$8:$F$10))/$F$11*$F$40)-($F$27*XBZ$87/$D$7)-SUM($F$14:$F$26,$F$28:$F$33,$F$35:$F$36,$F$41))</f>
        <v>-533.82179022363027</v>
      </c>
      <c r="XCA88" s="294">
        <f>(XCA$87*$B101+SUM($F$8:$F$10)-((XCA$87*$B101+SUM($F$8:$F$10))/$F$11*$F$40)-($F$27*XCA$87/$D$7)-SUM($F$14:$F$26,$F$28:$F$33,$F$35:$F$36,$F$41))</f>
        <v>-533.82179022363027</v>
      </c>
      <c r="XCB88" s="294">
        <f>(XCB$87*$B101+SUM($F$8:$F$10)-((XCB$87*$B101+SUM($F$8:$F$10))/$F$11*$F$40)-($F$27*XCB$87/$D$7)-SUM($F$14:$F$26,$F$28:$F$33,$F$35:$F$36,$F$41))</f>
        <v>-533.82179022363027</v>
      </c>
      <c r="XCC88" s="294">
        <f>(XCC$87*$B101+SUM($F$8:$F$10)-((XCC$87*$B101+SUM($F$8:$F$10))/$F$11*$F$40)-($F$27*XCC$87/$D$7)-SUM($F$14:$F$26,$F$28:$F$33,$F$35:$F$36,$F$41))</f>
        <v>-533.82179022363027</v>
      </c>
      <c r="XCD88" s="294">
        <f>(XCD$87*$B101+SUM($F$8:$F$10)-((XCD$87*$B101+SUM($F$8:$F$10))/$F$11*$F$40)-($F$27*XCD$87/$D$7)-SUM($F$14:$F$26,$F$28:$F$33,$F$35:$F$36,$F$41))</f>
        <v>-533.82179022363027</v>
      </c>
      <c r="XCE88" s="294">
        <f>(XCE$87*$B101+SUM($F$8:$F$10)-((XCE$87*$B101+SUM($F$8:$F$10))/$F$11*$F$40)-($F$27*XCE$87/$D$7)-SUM($F$14:$F$26,$F$28:$F$33,$F$35:$F$36,$F$41))</f>
        <v>-533.82179022363027</v>
      </c>
      <c r="XCF88" s="294">
        <f>(XCF$87*$B101+SUM($F$8:$F$10)-((XCF$87*$B101+SUM($F$8:$F$10))/$F$11*$F$40)-($F$27*XCF$87/$D$7)-SUM($F$14:$F$26,$F$28:$F$33,$F$35:$F$36,$F$41))</f>
        <v>-533.82179022363027</v>
      </c>
      <c r="XCG88" s="294">
        <f>(XCG$87*$B101+SUM($F$8:$F$10)-((XCG$87*$B101+SUM($F$8:$F$10))/$F$11*$F$40)-($F$27*XCG$87/$D$7)-SUM($F$14:$F$26,$F$28:$F$33,$F$35:$F$36,$F$41))</f>
        <v>-533.82179022363027</v>
      </c>
      <c r="XCH88" s="294">
        <f>(XCH$87*$B101+SUM($F$8:$F$10)-((XCH$87*$B101+SUM($F$8:$F$10))/$F$11*$F$40)-($F$27*XCH$87/$D$7)-SUM($F$14:$F$26,$F$28:$F$33,$F$35:$F$36,$F$41))</f>
        <v>-533.82179022363027</v>
      </c>
      <c r="XCI88" s="294">
        <f>(XCI$87*$B101+SUM($F$8:$F$10)-((XCI$87*$B101+SUM($F$8:$F$10))/$F$11*$F$40)-($F$27*XCI$87/$D$7)-SUM($F$14:$F$26,$F$28:$F$33,$F$35:$F$36,$F$41))</f>
        <v>-533.82179022363027</v>
      </c>
      <c r="XCJ88" s="294">
        <f>(XCJ$87*$B101+SUM($F$8:$F$10)-((XCJ$87*$B101+SUM($F$8:$F$10))/$F$11*$F$40)-($F$27*XCJ$87/$D$7)-SUM($F$14:$F$26,$F$28:$F$33,$F$35:$F$36,$F$41))</f>
        <v>-533.82179022363027</v>
      </c>
      <c r="XCK88" s="294">
        <f>(XCK$87*$B101+SUM($F$8:$F$10)-((XCK$87*$B101+SUM($F$8:$F$10))/$F$11*$F$40)-($F$27*XCK$87/$D$7)-SUM($F$14:$F$26,$F$28:$F$33,$F$35:$F$36,$F$41))</f>
        <v>-533.82179022363027</v>
      </c>
      <c r="XCL88" s="294">
        <f>(XCL$87*$B101+SUM($F$8:$F$10)-((XCL$87*$B101+SUM($F$8:$F$10))/$F$11*$F$40)-($F$27*XCL$87/$D$7)-SUM($F$14:$F$26,$F$28:$F$33,$F$35:$F$36,$F$41))</f>
        <v>-533.82179022363027</v>
      </c>
      <c r="XCM88" s="294">
        <f>(XCM$87*$B101+SUM($F$8:$F$10)-((XCM$87*$B101+SUM($F$8:$F$10))/$F$11*$F$40)-($F$27*XCM$87/$D$7)-SUM($F$14:$F$26,$F$28:$F$33,$F$35:$F$36,$F$41))</f>
        <v>-533.82179022363027</v>
      </c>
      <c r="XCN88" s="294">
        <f>(XCN$87*$B101+SUM($F$8:$F$10)-((XCN$87*$B101+SUM($F$8:$F$10))/$F$11*$F$40)-($F$27*XCN$87/$D$7)-SUM($F$14:$F$26,$F$28:$F$33,$F$35:$F$36,$F$41))</f>
        <v>-533.82179022363027</v>
      </c>
      <c r="XCO88" s="294">
        <f>(XCO$87*$B101+SUM($F$8:$F$10)-((XCO$87*$B101+SUM($F$8:$F$10))/$F$11*$F$40)-($F$27*XCO$87/$D$7)-SUM($F$14:$F$26,$F$28:$F$33,$F$35:$F$36,$F$41))</f>
        <v>-533.82179022363027</v>
      </c>
      <c r="XCP88" s="294">
        <f>(XCP$87*$B101+SUM($F$8:$F$10)-((XCP$87*$B101+SUM($F$8:$F$10))/$F$11*$F$40)-($F$27*XCP$87/$D$7)-SUM($F$14:$F$26,$F$28:$F$33,$F$35:$F$36,$F$41))</f>
        <v>-533.82179022363027</v>
      </c>
      <c r="XCQ88" s="294">
        <f>(XCQ$87*$B101+SUM($F$8:$F$10)-((XCQ$87*$B101+SUM($F$8:$F$10))/$F$11*$F$40)-($F$27*XCQ$87/$D$7)-SUM($F$14:$F$26,$F$28:$F$33,$F$35:$F$36,$F$41))</f>
        <v>-533.82179022363027</v>
      </c>
      <c r="XCR88" s="294">
        <f>(XCR$87*$B101+SUM($F$8:$F$10)-((XCR$87*$B101+SUM($F$8:$F$10))/$F$11*$F$40)-($F$27*XCR$87/$D$7)-SUM($F$14:$F$26,$F$28:$F$33,$F$35:$F$36,$F$41))</f>
        <v>-533.82179022363027</v>
      </c>
      <c r="XCS88" s="294">
        <f>(XCS$87*$B101+SUM($F$8:$F$10)-((XCS$87*$B101+SUM($F$8:$F$10))/$F$11*$F$40)-($F$27*XCS$87/$D$7)-SUM($F$14:$F$26,$F$28:$F$33,$F$35:$F$36,$F$41))</f>
        <v>-533.82179022363027</v>
      </c>
      <c r="XCT88" s="294">
        <f>(XCT$87*$B101+SUM($F$8:$F$10)-((XCT$87*$B101+SUM($F$8:$F$10))/$F$11*$F$40)-($F$27*XCT$87/$D$7)-SUM($F$14:$F$26,$F$28:$F$33,$F$35:$F$36,$F$41))</f>
        <v>-533.82179022363027</v>
      </c>
      <c r="XCU88" s="294">
        <f>(XCU$87*$B101+SUM($F$8:$F$10)-((XCU$87*$B101+SUM($F$8:$F$10))/$F$11*$F$40)-($F$27*XCU$87/$D$7)-SUM($F$14:$F$26,$F$28:$F$33,$F$35:$F$36,$F$41))</f>
        <v>-533.82179022363027</v>
      </c>
      <c r="XCV88" s="294">
        <f>(XCV$87*$B101+SUM($F$8:$F$10)-((XCV$87*$B101+SUM($F$8:$F$10))/$F$11*$F$40)-($F$27*XCV$87/$D$7)-SUM($F$14:$F$26,$F$28:$F$33,$F$35:$F$36,$F$41))</f>
        <v>-533.82179022363027</v>
      </c>
      <c r="XCW88" s="294">
        <f>(XCW$87*$B101+SUM($F$8:$F$10)-((XCW$87*$B101+SUM($F$8:$F$10))/$F$11*$F$40)-($F$27*XCW$87/$D$7)-SUM($F$14:$F$26,$F$28:$F$33,$F$35:$F$36,$F$41))</f>
        <v>-533.82179022363027</v>
      </c>
      <c r="XCX88" s="294">
        <f>(XCX$87*$B101+SUM($F$8:$F$10)-((XCX$87*$B101+SUM($F$8:$F$10))/$F$11*$F$40)-($F$27*XCX$87/$D$7)-SUM($F$14:$F$26,$F$28:$F$33,$F$35:$F$36,$F$41))</f>
        <v>-533.82179022363027</v>
      </c>
      <c r="XCY88" s="294">
        <f>(XCY$87*$B101+SUM($F$8:$F$10)-((XCY$87*$B101+SUM($F$8:$F$10))/$F$11*$F$40)-($F$27*XCY$87/$D$7)-SUM($F$14:$F$26,$F$28:$F$33,$F$35:$F$36,$F$41))</f>
        <v>-533.82179022363027</v>
      </c>
      <c r="XCZ88" s="294">
        <f>(XCZ$87*$B101+SUM($F$8:$F$10)-((XCZ$87*$B101+SUM($F$8:$F$10))/$F$11*$F$40)-($F$27*XCZ$87/$D$7)-SUM($F$14:$F$26,$F$28:$F$33,$F$35:$F$36,$F$41))</f>
        <v>-533.82179022363027</v>
      </c>
      <c r="XDA88" s="294">
        <f>(XDA$87*$B101+SUM($F$8:$F$10)-((XDA$87*$B101+SUM($F$8:$F$10))/$F$11*$F$40)-($F$27*XDA$87/$D$7)-SUM($F$14:$F$26,$F$28:$F$33,$F$35:$F$36,$F$41))</f>
        <v>-533.82179022363027</v>
      </c>
      <c r="XDB88" s="294">
        <f>(XDB$87*$B101+SUM($F$8:$F$10)-((XDB$87*$B101+SUM($F$8:$F$10))/$F$11*$F$40)-($F$27*XDB$87/$D$7)-SUM($F$14:$F$26,$F$28:$F$33,$F$35:$F$36,$F$41))</f>
        <v>-533.82179022363027</v>
      </c>
      <c r="XDC88" s="294">
        <f>(XDC$87*$B101+SUM($F$8:$F$10)-((XDC$87*$B101+SUM($F$8:$F$10))/$F$11*$F$40)-($F$27*XDC$87/$D$7)-SUM($F$14:$F$26,$F$28:$F$33,$F$35:$F$36,$F$41))</f>
        <v>-533.82179022363027</v>
      </c>
      <c r="XDD88" s="294">
        <f>(XDD$87*$B101+SUM($F$8:$F$10)-((XDD$87*$B101+SUM($F$8:$F$10))/$F$11*$F$40)-($F$27*XDD$87/$D$7)-SUM($F$14:$F$26,$F$28:$F$33,$F$35:$F$36,$F$41))</f>
        <v>-533.82179022363027</v>
      </c>
      <c r="XDE88" s="294">
        <f>(XDE$87*$B101+SUM($F$8:$F$10)-((XDE$87*$B101+SUM($F$8:$F$10))/$F$11*$F$40)-($F$27*XDE$87/$D$7)-SUM($F$14:$F$26,$F$28:$F$33,$F$35:$F$36,$F$41))</f>
        <v>-533.82179022363027</v>
      </c>
      <c r="XDF88" s="294">
        <f>(XDF$87*$B101+SUM($F$8:$F$10)-((XDF$87*$B101+SUM($F$8:$F$10))/$F$11*$F$40)-($F$27*XDF$87/$D$7)-SUM($F$14:$F$26,$F$28:$F$33,$F$35:$F$36,$F$41))</f>
        <v>-533.82179022363027</v>
      </c>
      <c r="XDG88" s="294">
        <f>(XDG$87*$B101+SUM($F$8:$F$10)-((XDG$87*$B101+SUM($F$8:$F$10))/$F$11*$F$40)-($F$27*XDG$87/$D$7)-SUM($F$14:$F$26,$F$28:$F$33,$F$35:$F$36,$F$41))</f>
        <v>-533.82179022363027</v>
      </c>
      <c r="XDH88" s="294">
        <f>(XDH$87*$B101+SUM($F$8:$F$10)-((XDH$87*$B101+SUM($F$8:$F$10))/$F$11*$F$40)-($F$27*XDH$87/$D$7)-SUM($F$14:$F$26,$F$28:$F$33,$F$35:$F$36,$F$41))</f>
        <v>-533.82179022363027</v>
      </c>
      <c r="XDI88" s="294">
        <f>(XDI$87*$B101+SUM($F$8:$F$10)-((XDI$87*$B101+SUM($F$8:$F$10))/$F$11*$F$40)-($F$27*XDI$87/$D$7)-SUM($F$14:$F$26,$F$28:$F$33,$F$35:$F$36,$F$41))</f>
        <v>-533.82179022363027</v>
      </c>
      <c r="XDJ88" s="294">
        <f>(XDJ$87*$B101+SUM($F$8:$F$10)-((XDJ$87*$B101+SUM($F$8:$F$10))/$F$11*$F$40)-($F$27*XDJ$87/$D$7)-SUM($F$14:$F$26,$F$28:$F$33,$F$35:$F$36,$F$41))</f>
        <v>-533.82179022363027</v>
      </c>
      <c r="XDK88" s="294">
        <f>(XDK$87*$B101+SUM($F$8:$F$10)-((XDK$87*$B101+SUM($F$8:$F$10))/$F$11*$F$40)-($F$27*XDK$87/$D$7)-SUM($F$14:$F$26,$F$28:$F$33,$F$35:$F$36,$F$41))</f>
        <v>-533.82179022363027</v>
      </c>
      <c r="XDL88" s="294">
        <f>(XDL$87*$B101+SUM($F$8:$F$10)-((XDL$87*$B101+SUM($F$8:$F$10))/$F$11*$F$40)-($F$27*XDL$87/$D$7)-SUM($F$14:$F$26,$F$28:$F$33,$F$35:$F$36,$F$41))</f>
        <v>-533.82179022363027</v>
      </c>
      <c r="XDM88" s="294">
        <f>(XDM$87*$B101+SUM($F$8:$F$10)-((XDM$87*$B101+SUM($F$8:$F$10))/$F$11*$F$40)-($F$27*XDM$87/$D$7)-SUM($F$14:$F$26,$F$28:$F$33,$F$35:$F$36,$F$41))</f>
        <v>-533.82179022363027</v>
      </c>
      <c r="XDN88" s="294">
        <f>(XDN$87*$B101+SUM($F$8:$F$10)-((XDN$87*$B101+SUM($F$8:$F$10))/$F$11*$F$40)-($F$27*XDN$87/$D$7)-SUM($F$14:$F$26,$F$28:$F$33,$F$35:$F$36,$F$41))</f>
        <v>-533.82179022363027</v>
      </c>
      <c r="XDO88" s="294">
        <f>(XDO$87*$B101+SUM($F$8:$F$10)-((XDO$87*$B101+SUM($F$8:$F$10))/$F$11*$F$40)-($F$27*XDO$87/$D$7)-SUM($F$14:$F$26,$F$28:$F$33,$F$35:$F$36,$F$41))</f>
        <v>-533.82179022363027</v>
      </c>
      <c r="XDP88" s="294">
        <f>(XDP$87*$B101+SUM($F$8:$F$10)-((XDP$87*$B101+SUM($F$8:$F$10))/$F$11*$F$40)-($F$27*XDP$87/$D$7)-SUM($F$14:$F$26,$F$28:$F$33,$F$35:$F$36,$F$41))</f>
        <v>-533.82179022363027</v>
      </c>
      <c r="XDQ88" s="294">
        <f>(XDQ$87*$B101+SUM($F$8:$F$10)-((XDQ$87*$B101+SUM($F$8:$F$10))/$F$11*$F$40)-($F$27*XDQ$87/$D$7)-SUM($F$14:$F$26,$F$28:$F$33,$F$35:$F$36,$F$41))</f>
        <v>-533.82179022363027</v>
      </c>
      <c r="XDR88" s="294">
        <f>(XDR$87*$B101+SUM($F$8:$F$10)-((XDR$87*$B101+SUM($F$8:$F$10))/$F$11*$F$40)-($F$27*XDR$87/$D$7)-SUM($F$14:$F$26,$F$28:$F$33,$F$35:$F$36,$F$41))</f>
        <v>-533.82179022363027</v>
      </c>
      <c r="XDS88" s="294">
        <f>(XDS$87*$B101+SUM($F$8:$F$10)-((XDS$87*$B101+SUM($F$8:$F$10))/$F$11*$F$40)-($F$27*XDS$87/$D$7)-SUM($F$14:$F$26,$F$28:$F$33,$F$35:$F$36,$F$41))</f>
        <v>-533.82179022363027</v>
      </c>
      <c r="XDT88" s="294">
        <f>(XDT$87*$B101+SUM($F$8:$F$10)-((XDT$87*$B101+SUM($F$8:$F$10))/$F$11*$F$40)-($F$27*XDT$87/$D$7)-SUM($F$14:$F$26,$F$28:$F$33,$F$35:$F$36,$F$41))</f>
        <v>-533.82179022363027</v>
      </c>
      <c r="XDU88" s="294">
        <f>(XDU$87*$B101+SUM($F$8:$F$10)-((XDU$87*$B101+SUM($F$8:$F$10))/$F$11*$F$40)-($F$27*XDU$87/$D$7)-SUM($F$14:$F$26,$F$28:$F$33,$F$35:$F$36,$F$41))</f>
        <v>-533.82179022363027</v>
      </c>
      <c r="XDV88" s="294">
        <f>(XDV$87*$B101+SUM($F$8:$F$10)-((XDV$87*$B101+SUM($F$8:$F$10))/$F$11*$F$40)-($F$27*XDV$87/$D$7)-SUM($F$14:$F$26,$F$28:$F$33,$F$35:$F$36,$F$41))</f>
        <v>-533.82179022363027</v>
      </c>
      <c r="XDW88" s="294">
        <f>(XDW$87*$B101+SUM($F$8:$F$10)-((XDW$87*$B101+SUM($F$8:$F$10))/$F$11*$F$40)-($F$27*XDW$87/$D$7)-SUM($F$14:$F$26,$F$28:$F$33,$F$35:$F$36,$F$41))</f>
        <v>-533.82179022363027</v>
      </c>
      <c r="XDX88" s="294">
        <f>(XDX$87*$B101+SUM($F$8:$F$10)-((XDX$87*$B101+SUM($F$8:$F$10))/$F$11*$F$40)-($F$27*XDX$87/$D$7)-SUM($F$14:$F$26,$F$28:$F$33,$F$35:$F$36,$F$41))</f>
        <v>-533.82179022363027</v>
      </c>
      <c r="XDY88" s="294">
        <f>(XDY$87*$B101+SUM($F$8:$F$10)-((XDY$87*$B101+SUM($F$8:$F$10))/$F$11*$F$40)-($F$27*XDY$87/$D$7)-SUM($F$14:$F$26,$F$28:$F$33,$F$35:$F$36,$F$41))</f>
        <v>-533.82179022363027</v>
      </c>
      <c r="XDZ88" s="294">
        <f>(XDZ$87*$B101+SUM($F$8:$F$10)-((XDZ$87*$B101+SUM($F$8:$F$10))/$F$11*$F$40)-($F$27*XDZ$87/$D$7)-SUM($F$14:$F$26,$F$28:$F$33,$F$35:$F$36,$F$41))</f>
        <v>-533.82179022363027</v>
      </c>
      <c r="XEA88" s="294">
        <f>(XEA$87*$B101+SUM($F$8:$F$10)-((XEA$87*$B101+SUM($F$8:$F$10))/$F$11*$F$40)-($F$27*XEA$87/$D$7)-SUM($F$14:$F$26,$F$28:$F$33,$F$35:$F$36,$F$41))</f>
        <v>-533.82179022363027</v>
      </c>
      <c r="XEB88" s="294">
        <f>(XEB$87*$B101+SUM($F$8:$F$10)-((XEB$87*$B101+SUM($F$8:$F$10))/$F$11*$F$40)-($F$27*XEB$87/$D$7)-SUM($F$14:$F$26,$F$28:$F$33,$F$35:$F$36,$F$41))</f>
        <v>-533.82179022363027</v>
      </c>
      <c r="XEC88" s="294">
        <f>(XEC$87*$B101+SUM($F$8:$F$10)-((XEC$87*$B101+SUM($F$8:$F$10))/$F$11*$F$40)-($F$27*XEC$87/$D$7)-SUM($F$14:$F$26,$F$28:$F$33,$F$35:$F$36,$F$41))</f>
        <v>-533.82179022363027</v>
      </c>
      <c r="XED88" s="294">
        <f>(XED$87*$B101+SUM($F$8:$F$10)-((XED$87*$B101+SUM($F$8:$F$10))/$F$11*$F$40)-($F$27*XED$87/$D$7)-SUM($F$14:$F$26,$F$28:$F$33,$F$35:$F$36,$F$41))</f>
        <v>-533.82179022363027</v>
      </c>
      <c r="XEE88" s="294">
        <f>(XEE$87*$B101+SUM($F$8:$F$10)-((XEE$87*$B101+SUM($F$8:$F$10))/$F$11*$F$40)-($F$27*XEE$87/$D$7)-SUM($F$14:$F$26,$F$28:$F$33,$F$35:$F$36,$F$41))</f>
        <v>-533.82179022363027</v>
      </c>
      <c r="XEF88" s="294">
        <f>(XEF$87*$B101+SUM($F$8:$F$10)-((XEF$87*$B101+SUM($F$8:$F$10))/$F$11*$F$40)-($F$27*XEF$87/$D$7)-SUM($F$14:$F$26,$F$28:$F$33,$F$35:$F$36,$F$41))</f>
        <v>-533.82179022363027</v>
      </c>
      <c r="XEG88" s="294">
        <f>(XEG$87*$B101+SUM($F$8:$F$10)-((XEG$87*$B101+SUM($F$8:$F$10))/$F$11*$F$40)-($F$27*XEG$87/$D$7)-SUM($F$14:$F$26,$F$28:$F$33,$F$35:$F$36,$F$41))</f>
        <v>-533.82179022363027</v>
      </c>
      <c r="XEH88" s="294">
        <f>(XEH$87*$B101+SUM($F$8:$F$10)-((XEH$87*$B101+SUM($F$8:$F$10))/$F$11*$F$40)-($F$27*XEH$87/$D$7)-SUM($F$14:$F$26,$F$28:$F$33,$F$35:$F$36,$F$41))</f>
        <v>-533.82179022363027</v>
      </c>
      <c r="XEI88" s="294">
        <f>(XEI$87*$B101+SUM($F$8:$F$10)-((XEI$87*$B101+SUM($F$8:$F$10))/$F$11*$F$40)-($F$27*XEI$87/$D$7)-SUM($F$14:$F$26,$F$28:$F$33,$F$35:$F$36,$F$41))</f>
        <v>-533.82179022363027</v>
      </c>
      <c r="XEJ88" s="294">
        <f>(XEJ$87*$B101+SUM($F$8:$F$10)-((XEJ$87*$B101+SUM($F$8:$F$10))/$F$11*$F$40)-($F$27*XEJ$87/$D$7)-SUM($F$14:$F$26,$F$28:$F$33,$F$35:$F$36,$F$41))</f>
        <v>-533.82179022363027</v>
      </c>
      <c r="XEK88" s="294">
        <f>(XEK$87*$B101+SUM($F$8:$F$10)-((XEK$87*$B101+SUM($F$8:$F$10))/$F$11*$F$40)-($F$27*XEK$87/$D$7)-SUM($F$14:$F$26,$F$28:$F$33,$F$35:$F$36,$F$41))</f>
        <v>-533.82179022363027</v>
      </c>
      <c r="XEL88" s="294">
        <f>(XEL$87*$B101+SUM($F$8:$F$10)-((XEL$87*$B101+SUM($F$8:$F$10))/$F$11*$F$40)-($F$27*XEL$87/$D$7)-SUM($F$14:$F$26,$F$28:$F$33,$F$35:$F$36,$F$41))</f>
        <v>-533.82179022363027</v>
      </c>
      <c r="XEM88" s="294">
        <f>(XEM$87*$B101+SUM($F$8:$F$10)-((XEM$87*$B101+SUM($F$8:$F$10))/$F$11*$F$40)-($F$27*XEM$87/$D$7)-SUM($F$14:$F$26,$F$28:$F$33,$F$35:$F$36,$F$41))</f>
        <v>-533.82179022363027</v>
      </c>
      <c r="XEN88" s="294">
        <f>(XEN$87*$B101+SUM($F$8:$F$10)-((XEN$87*$B101+SUM($F$8:$F$10))/$F$11*$F$40)-($F$27*XEN$87/$D$7)-SUM($F$14:$F$26,$F$28:$F$33,$F$35:$F$36,$F$41))</f>
        <v>-533.82179022363027</v>
      </c>
      <c r="XEO88" s="294">
        <f>(XEO$87*$B101+SUM($F$8:$F$10)-((XEO$87*$B101+SUM($F$8:$F$10))/$F$11*$F$40)-($F$27*XEO$87/$D$7)-SUM($F$14:$F$26,$F$28:$F$33,$F$35:$F$36,$F$41))</f>
        <v>-533.82179022363027</v>
      </c>
      <c r="XEP88" s="294">
        <f>(XEP$87*$B101+SUM($F$8:$F$10)-((XEP$87*$B101+SUM($F$8:$F$10))/$F$11*$F$40)-($F$27*XEP$87/$D$7)-SUM($F$14:$F$26,$F$28:$F$33,$F$35:$F$36,$F$41))</f>
        <v>-533.82179022363027</v>
      </c>
      <c r="XEQ88" s="294">
        <f>(XEQ$87*$B101+SUM($F$8:$F$10)-((XEQ$87*$B101+SUM($F$8:$F$10))/$F$11*$F$40)-($F$27*XEQ$87/$D$7)-SUM($F$14:$F$26,$F$28:$F$33,$F$35:$F$36,$F$41))</f>
        <v>-533.82179022363027</v>
      </c>
      <c r="XER88" s="294">
        <f>(XER$87*$B101+SUM($F$8:$F$10)-((XER$87*$B101+SUM($F$8:$F$10))/$F$11*$F$40)-($F$27*XER$87/$D$7)-SUM($F$14:$F$26,$F$28:$F$33,$F$35:$F$36,$F$41))</f>
        <v>-533.82179022363027</v>
      </c>
      <c r="XES88" s="294">
        <f>(XES$87*$B101+SUM($F$8:$F$10)-((XES$87*$B101+SUM($F$8:$F$10))/$F$11*$F$40)-($F$27*XES$87/$D$7)-SUM($F$14:$F$26,$F$28:$F$33,$F$35:$F$36,$F$41))</f>
        <v>-533.82179022363027</v>
      </c>
      <c r="XET88" s="294">
        <f>(XET$87*$B101+SUM($F$8:$F$10)-((XET$87*$B101+SUM($F$8:$F$10))/$F$11*$F$40)-($F$27*XET$87/$D$7)-SUM($F$14:$F$26,$F$28:$F$33,$F$35:$F$36,$F$41))</f>
        <v>-533.82179022363027</v>
      </c>
      <c r="XEU88" s="294">
        <f>(XEU$87*$B101+SUM($F$8:$F$10)-((XEU$87*$B101+SUM($F$8:$F$10))/$F$11*$F$40)-($F$27*XEU$87/$D$7)-SUM($F$14:$F$26,$F$28:$F$33,$F$35:$F$36,$F$41))</f>
        <v>-533.82179022363027</v>
      </c>
      <c r="XEV88" s="294">
        <f>(XEV$87*$B101+SUM($F$8:$F$10)-((XEV$87*$B101+SUM($F$8:$F$10))/$F$11*$F$40)-($F$27*XEV$87/$D$7)-SUM($F$14:$F$26,$F$28:$F$33,$F$35:$F$36,$F$41))</f>
        <v>-533.82179022363027</v>
      </c>
      <c r="XEW88" s="294">
        <f>(XEW$87*$B101+SUM($F$8:$F$10)-((XEW$87*$B101+SUM($F$8:$F$10))/$F$11*$F$40)-($F$27*XEW$87/$D$7)-SUM($F$14:$F$26,$F$28:$F$33,$F$35:$F$36,$F$41))</f>
        <v>-533.82179022363027</v>
      </c>
      <c r="XEX88" s="294">
        <f>(XEX$87*$B101+SUM($F$8:$F$10)-((XEX$87*$B101+SUM($F$8:$F$10))/$F$11*$F$40)-($F$27*XEX$87/$D$7)-SUM($F$14:$F$26,$F$28:$F$33,$F$35:$F$36,$F$41))</f>
        <v>-533.82179022363027</v>
      </c>
      <c r="XEY88" s="294">
        <f>(XEY$87*$B101+SUM($F$8:$F$10)-((XEY$87*$B101+SUM($F$8:$F$10))/$F$11*$F$40)-($F$27*XEY$87/$D$7)-SUM($F$14:$F$26,$F$28:$F$33,$F$35:$F$36,$F$41))</f>
        <v>-533.82179022363027</v>
      </c>
      <c r="XEZ88" s="294">
        <f>(XEZ$87*$B101+SUM($F$8:$F$10)-((XEZ$87*$B101+SUM($F$8:$F$10))/$F$11*$F$40)-($F$27*XEZ$87/$D$7)-SUM($F$14:$F$26,$F$28:$F$33,$F$35:$F$36,$F$41))</f>
        <v>-533.82179022363027</v>
      </c>
      <c r="XFA88" s="294">
        <f>(XFA$87*$B101+SUM($F$8:$F$10)-((XFA$87*$B101+SUM($F$8:$F$10))/$F$11*$F$40)-($F$27*XFA$87/$D$7)-SUM($F$14:$F$26,$F$28:$F$33,$F$35:$F$36,$F$41))</f>
        <v>-533.82179022363027</v>
      </c>
      <c r="XFB88" s="294">
        <f>(XFB$87*$B101+SUM($F$8:$F$10)-((XFB$87*$B101+SUM($F$8:$F$10))/$F$11*$F$40)-($F$27*XFB$87/$D$7)-SUM($F$14:$F$26,$F$28:$F$33,$F$35:$F$36,$F$41))</f>
        <v>-533.82179022363027</v>
      </c>
      <c r="XFC88" s="294">
        <f>(XFC$87*$B101+SUM($F$8:$F$10)-((XFC$87*$B101+SUM($F$8:$F$10))/$F$11*$F$40)-($F$27*XFC$87/$D$7)-SUM($F$14:$F$26,$F$28:$F$33,$F$35:$F$36,$F$41))</f>
        <v>-533.82179022363027</v>
      </c>
      <c r="XFD88" s="294">
        <f>(XFD$87*$B101+SUM($F$8:$F$10)-((XFD$87*$B101+SUM($F$8:$F$10))/$F$11*$F$40)-($F$27*XFD$87/$D$7)-SUM($F$14:$F$26,$F$28:$F$33,$F$35:$F$36,$F$41))</f>
        <v>-533.82179022363027</v>
      </c>
    </row>
    <row r="89" spans="2:16384">
      <c r="B89" s="95" t="str">
        <f>CONCATENATE(Equipment!B138,"; ",Equipment!C138)</f>
        <v xml:space="preserve">; </v>
      </c>
      <c r="C89" s="252">
        <f>IFERROR(Equipment!D138,"-")</f>
        <v>0</v>
      </c>
      <c r="D89" s="105" t="str">
        <f>IFERROR(Equipment!F138,"-")</f>
        <v>-</v>
      </c>
      <c r="E89" s="105" t="str">
        <f>IFERROR(Equipment!E138,"-")</f>
        <v>-</v>
      </c>
      <c r="F89" s="105" t="str">
        <f>IFERROR(Equipment!G138,"-")</f>
        <v/>
      </c>
      <c r="G89" s="105" t="str">
        <f>IFERROR(Equipment!H138,"-")</f>
        <v>-</v>
      </c>
      <c r="H89" s="20">
        <f t="shared" si="1"/>
        <v>0</v>
      </c>
    </row>
    <row r="90" spans="2:16384" ht="17.25">
      <c r="B90" s="23" t="s">
        <v>72</v>
      </c>
      <c r="C90" s="108"/>
      <c r="D90" s="36">
        <f>SUM(D80:D89)</f>
        <v>0.554037270426333</v>
      </c>
      <c r="E90" s="36">
        <f>SUM(E80:E89)</f>
        <v>4.6475735818579569</v>
      </c>
      <c r="F90" s="36">
        <f>SUM(F80:F89)</f>
        <v>60.551591344271763</v>
      </c>
      <c r="G90" s="36">
        <f>SUM(G80:G89)</f>
        <v>61.9850156236148</v>
      </c>
      <c r="H90" s="36">
        <f>SUM(H80:H89)</f>
        <v>122.53660696788658</v>
      </c>
    </row>
    <row r="91" spans="2:16384"/>
    <row r="92" spans="2:16384">
      <c r="B92" s="67" t="s">
        <v>414</v>
      </c>
    </row>
    <row r="93" spans="2:16384">
      <c r="B93" s="67" t="s">
        <v>415</v>
      </c>
    </row>
    <row r="94" spans="2:16384">
      <c r="B94" s="67" t="s">
        <v>416</v>
      </c>
    </row>
    <row r="95" spans="2:16384"/>
    <row r="96" spans="2:16384"/>
    <row r="98" spans="1:9" hidden="1">
      <c r="B98" s="292" t="s">
        <v>960</v>
      </c>
    </row>
    <row r="99" spans="1:9" hidden="1">
      <c r="B99" s="368" t="s">
        <v>10</v>
      </c>
      <c r="C99" s="368"/>
      <c r="D99" s="368"/>
      <c r="E99" s="368"/>
      <c r="F99" s="368"/>
      <c r="G99" s="368"/>
      <c r="H99" s="368"/>
      <c r="I99" s="368"/>
    </row>
    <row r="100" spans="1:9" hidden="1">
      <c r="A100" s="369" t="s">
        <v>959</v>
      </c>
      <c r="B100" s="293"/>
      <c r="C100" s="299">
        <f>0.7*$D$7</f>
        <v>73.5</v>
      </c>
      <c r="D100" s="299">
        <f>0.8*$D$7</f>
        <v>84</v>
      </c>
      <c r="E100" s="299">
        <f>0.9*$D$7</f>
        <v>94.5</v>
      </c>
      <c r="F100" s="299">
        <f>1*$D$7</f>
        <v>105</v>
      </c>
      <c r="G100" s="299">
        <f>1.1*$D$7</f>
        <v>115.50000000000001</v>
      </c>
      <c r="H100" s="299">
        <f>1.2*$D$7</f>
        <v>126</v>
      </c>
      <c r="I100" s="299">
        <f>1.3*$D$7</f>
        <v>136.5</v>
      </c>
    </row>
    <row r="101" spans="1:9" hidden="1">
      <c r="A101" s="369"/>
      <c r="B101" s="300">
        <f>0.7*$E$7</f>
        <v>2.7650000000000001</v>
      </c>
      <c r="C101" s="309">
        <f>(C$100*$B101+SUM($F$8:$F$10)-((C$100*$B101+SUM($F$8:$F$10))/$F$11*$F$40)-($F$27*C$100/$D$7)-SUM($F$14:$F$26,$F$28:$F$33,$F$35:$F$36,$F$41))</f>
        <v>-332.62656522363022</v>
      </c>
      <c r="D101" s="310">
        <f>(D$100*$B101+SUM($F$8:$F$10)-((D$100*$B101+SUM($F$8:$F$10))/$F$11*$F$40)-($F$27*D$100/$D$7)-SUM($F$14:$F$26,$F$28:$F$33,$F$35:$F$36,$F$41))</f>
        <v>-303.88439022363025</v>
      </c>
      <c r="E101" s="310">
        <f>(E$100*$B101+SUM($F$8:$F$10)-((E$100*$B101+SUM($F$8:$F$10))/$F$11*$F$40)-($F$27*E$100/$D$7)-SUM($F$14:$F$26,$F$28:$F$33,$F$35:$F$36,$F$41))</f>
        <v>-275.14221522363027</v>
      </c>
      <c r="F101" s="320">
        <f>(F$100*$B101+SUM($F$8:$F$10)-((F$100*$B101+SUM($F$8:$F$10))/$F$11*$F$40)-($F$27*F$100/$D$7)-SUM($F$14:$F$26,$F$28:$F$33,$F$35:$F$36,$F$41))</f>
        <v>-246.4000402236303</v>
      </c>
      <c r="G101" s="310">
        <f>(G$100*$B101+SUM($F$8:$F$10)-((G$100*$B101+SUM($F$8:$F$10))/$F$11*$F$40)-($F$27*G$100/$D$7)-SUM($F$14:$F$26,$F$28:$F$33,$F$35:$F$36,$F$41))</f>
        <v>-217.65786522363021</v>
      </c>
      <c r="H101" s="310">
        <f>(H$100*$B101+SUM($F$8:$F$10)-((H$100*$B101+SUM($F$8:$F$10))/$F$11*$F$40)-($F$27*H$100/$D$7)-SUM($F$14:$F$26,$F$28:$F$33,$F$35:$F$36,$F$41))</f>
        <v>-188.91569022363024</v>
      </c>
      <c r="I101" s="311">
        <f>(I$100*$B101+SUM($F$8:$F$10)-((I$100*$B101+SUM($F$8:$F$10))/$F$11*$F$40)-($F$27*I$100/$D$7)-SUM($F$14:$F$26,$F$28:$F$33,$F$35:$F$36,$F$41))</f>
        <v>-160.17351522363026</v>
      </c>
    </row>
    <row r="102" spans="1:9" hidden="1">
      <c r="A102" s="369"/>
      <c r="B102" s="300">
        <f>0.8*$E$7</f>
        <v>3.16</v>
      </c>
      <c r="C102" s="312">
        <f>(C$100*$B102+SUM($F$8:$F$10)-((C$100*$B102+SUM($F$8:$F$10))/$F$11*$F$40)-($F$27*C$100/$D$7)-SUM($F$14:$F$26,$F$28:$F$33,$F$35:$F$36,$F$41))</f>
        <v>-303.88439022363025</v>
      </c>
      <c r="D102" s="313">
        <f>(D$100*$B102+SUM($F$8:$F$10)-((D$100*$B102+SUM($F$8:$F$10))/$F$11*$F$40)-($F$27*D$100/$D$7)-SUM($F$14:$F$26,$F$28:$F$33,$F$35:$F$36,$F$41))</f>
        <v>-271.03619022363029</v>
      </c>
      <c r="E102" s="313">
        <f>(E$100*$B102+SUM($F$8:$F$10)-((E$100*$B102+SUM($F$8:$F$10))/$F$11*$F$40)-($F$27*E$100/$D$7)-SUM($F$14:$F$26,$F$28:$F$33,$F$35:$F$36,$F$41))</f>
        <v>-238.18799022363027</v>
      </c>
      <c r="F102" s="318">
        <f>(F$100*$B102+SUM($F$8:$F$10)-((F$100*$B102+SUM($F$8:$F$10))/$F$11*$F$40)-($F$27*F$100/$D$7)-SUM($F$14:$F$26,$F$28:$F$33,$F$35:$F$36,$F$41))</f>
        <v>-205.33979022363025</v>
      </c>
      <c r="G102" s="313">
        <f>(G$100*$B102+SUM($F$8:$F$10)-((G$100*$B102+SUM($F$8:$F$10))/$F$11*$F$40)-($F$27*G$100/$D$7)-SUM($F$14:$F$26,$F$28:$F$33,$F$35:$F$36,$F$41))</f>
        <v>-172.49159022363023</v>
      </c>
      <c r="H102" s="313">
        <f>(H$100*$B102+SUM($F$8:$F$10)-((H$100*$B102+SUM($F$8:$F$10))/$F$11*$F$40)-($F$27*H$100/$D$7)-SUM($F$14:$F$26,$F$28:$F$33,$F$35:$F$36,$F$41))</f>
        <v>-139.64339022363026</v>
      </c>
      <c r="I102" s="314">
        <f>(I$100*$B102+SUM($F$8:$F$10)-((I$100*$B102+SUM($F$8:$F$10))/$F$11*$F$40)-($F$27*I$100/$D$7)-SUM($F$14:$F$26,$F$28:$F$33,$F$35:$F$36,$F$41))</f>
        <v>-106.79519022363024</v>
      </c>
    </row>
    <row r="103" spans="1:9" hidden="1">
      <c r="A103" s="369"/>
      <c r="B103" s="300">
        <f>0.9*$E$7</f>
        <v>3.5550000000000002</v>
      </c>
      <c r="C103" s="312">
        <f>(C$100*$B103+SUM($F$8:$F$10)-((C$100*$B103+SUM($F$8:$F$10))/$F$11*$F$40)-($F$27*C$100/$D$7)-SUM($F$14:$F$26,$F$28:$F$33,$F$35:$F$36,$F$41))</f>
        <v>-275.14221522363027</v>
      </c>
      <c r="D103" s="313">
        <f>(D$100*$B103+SUM($F$8:$F$10)-((D$100*$B103+SUM($F$8:$F$10))/$F$11*$F$40)-($F$27*D$100/$D$7)-SUM($F$14:$F$26,$F$28:$F$33,$F$35:$F$36,$F$41))</f>
        <v>-238.18799022363027</v>
      </c>
      <c r="E103" s="313">
        <f>(E$100*$B103+SUM($F$8:$F$10)-((E$100*$B103+SUM($F$8:$F$10))/$F$11*$F$40)-($F$27*E$100/$D$7)-SUM($F$14:$F$26,$F$28:$F$33,$F$35:$F$36,$F$41))</f>
        <v>-201.23376522363026</v>
      </c>
      <c r="F103" s="318">
        <f>(F$100*$B103+SUM($F$8:$F$10)-((F$100*$B103+SUM($F$8:$F$10))/$F$11*$F$40)-($F$27*F$100/$D$7)-SUM($F$14:$F$26,$F$28:$F$33,$F$35:$F$36,$F$41))</f>
        <v>-164.27954022363025</v>
      </c>
      <c r="G103" s="313">
        <f>(G$100*$B103+SUM($F$8:$F$10)-((G$100*$B103+SUM($F$8:$F$10))/$F$11*$F$40)-($F$27*G$100/$D$7)-SUM($F$14:$F$26,$F$28:$F$33,$F$35:$F$36,$F$41))</f>
        <v>-127.32531522363018</v>
      </c>
      <c r="H103" s="313">
        <f>(H$100*$B103+SUM($F$8:$F$10)-((H$100*$B103+SUM($F$8:$F$10))/$F$11*$F$40)-($F$27*H$100/$D$7)-SUM($F$14:$F$26,$F$28:$F$33,$F$35:$F$36,$F$41))</f>
        <v>-90.37109022363029</v>
      </c>
      <c r="I103" s="314">
        <f>(I$100*$B103+SUM($F$8:$F$10)-((I$100*$B103+SUM($F$8:$F$10))/$F$11*$F$40)-($F$27*I$100/$D$7)-SUM($F$14:$F$26,$F$28:$F$33,$F$35:$F$36,$F$41))</f>
        <v>-53.416865223630225</v>
      </c>
    </row>
    <row r="104" spans="1:9" hidden="1">
      <c r="A104" s="369"/>
      <c r="B104" s="300">
        <f>1*$E$7</f>
        <v>3.95</v>
      </c>
      <c r="C104" s="317">
        <f>(C$100*$B104+SUM($F$8:$F$10)-((C$100*$B104+SUM($F$8:$F$10))/$F$11*$F$40)-($F$27*C$100/$D$7)-SUM($F$14:$F$26,$F$28:$F$33,$F$35:$F$36,$F$41))</f>
        <v>-246.4000402236303</v>
      </c>
      <c r="D104" s="318">
        <f>(D$100*$B104+SUM($F$8:$F$10)-((D$100*$B104+SUM($F$8:$F$10))/$F$11*$F$40)-($F$27*D$100/$D$7)-SUM($F$14:$F$26,$F$28:$F$33,$F$35:$F$36,$F$41))</f>
        <v>-205.33979022363025</v>
      </c>
      <c r="E104" s="318">
        <f>(E$100*$B104+SUM($F$8:$F$10)-((E$100*$B104+SUM($F$8:$F$10))/$F$11*$F$40)-($F$27*E$100/$D$7)-SUM($F$14:$F$26,$F$28:$F$33,$F$35:$F$36,$F$41))</f>
        <v>-164.27954022363025</v>
      </c>
      <c r="F104" s="318">
        <f>(F$100*$B104+SUM($F$8:$F$10)-((F$100*$B104+SUM($F$8:$F$10))/$F$11*$F$40)-($F$27*F$100/$D$7)-SUM($F$14:$F$26,$F$28:$F$33,$F$35:$F$36,$F$41))</f>
        <v>-123.21929022363025</v>
      </c>
      <c r="G104" s="318">
        <f>(G$100*$B104+SUM($F$8:$F$10)-((G$100*$B104+SUM($F$8:$F$10))/$F$11*$F$40)-($F$27*G$100/$D$7)-SUM($F$14:$F$26,$F$28:$F$33,$F$35:$F$36,$F$41))</f>
        <v>-82.1590402236302</v>
      </c>
      <c r="H104" s="318">
        <f>(H$100*$B104+SUM($F$8:$F$10)-((H$100*$B104+SUM($F$8:$F$10))/$F$11*$F$40)-($F$27*H$100/$D$7)-SUM($F$14:$F$26,$F$28:$F$33,$F$35:$F$36,$F$41))</f>
        <v>-41.098790223630203</v>
      </c>
      <c r="I104" s="319">
        <f>(I$100*$B104+SUM($F$8:$F$10)-((I$100*$B104+SUM($F$8:$F$10))/$F$11*$F$40)-($F$27*I$100/$D$7)-SUM($F$14:$F$26,$F$28:$F$33,$F$35:$F$36,$F$41))</f>
        <v>-3.8540223630207038E-2</v>
      </c>
    </row>
    <row r="105" spans="1:9" hidden="1">
      <c r="A105" s="369"/>
      <c r="B105" s="300">
        <f>1.1*$E$7</f>
        <v>4.3450000000000006</v>
      </c>
      <c r="C105" s="312">
        <f>(C$100*$B105+SUM($F$8:$F$10)-((C$100*$B105+SUM($F$8:$F$10))/$F$11*$F$40)-($F$27*C$100/$D$7)-SUM($F$14:$F$26,$F$28:$F$33,$F$35:$F$36,$F$41))</f>
        <v>-217.65786522363021</v>
      </c>
      <c r="D105" s="313">
        <f>(D$100*$B105+SUM($F$8:$F$10)-((D$100*$B105+SUM($F$8:$F$10))/$F$11*$F$40)-($F$27*D$100/$D$7)-SUM($F$14:$F$26,$F$28:$F$33,$F$35:$F$36,$F$41))</f>
        <v>-172.49159022363023</v>
      </c>
      <c r="E105" s="313">
        <f>(E$100*$B105+SUM($F$8:$F$10)-((E$100*$B105+SUM($F$8:$F$10))/$F$11*$F$40)-($F$27*E$100/$D$7)-SUM($F$14:$F$26,$F$28:$F$33,$F$35:$F$36,$F$41))</f>
        <v>-127.32531522363018</v>
      </c>
      <c r="F105" s="318">
        <f>(F$100*$B105+SUM($F$8:$F$10)-((F$100*$B105+SUM($F$8:$F$10))/$F$11*$F$40)-($F$27*F$100/$D$7)-SUM($F$14:$F$26,$F$28:$F$33,$F$35:$F$36,$F$41))</f>
        <v>-82.1590402236302</v>
      </c>
      <c r="G105" s="313">
        <f>(G$100*$B105+SUM($F$8:$F$10)-((G$100*$B105+SUM($F$8:$F$10))/$F$11*$F$40)-($F$27*G$100/$D$7)-SUM($F$14:$F$26,$F$28:$F$33,$F$35:$F$36,$F$41))</f>
        <v>-36.992765223630158</v>
      </c>
      <c r="H105" s="313">
        <f>(H$100*$B105+SUM($F$8:$F$10)-((H$100*$B105+SUM($F$8:$F$10))/$F$11*$F$40)-($F$27*H$100/$D$7)-SUM($F$14:$F$26,$F$28:$F$33,$F$35:$F$36,$F$41))</f>
        <v>8.1735097763697695</v>
      </c>
      <c r="I105" s="314">
        <f>(I$100*$B105+SUM($F$8:$F$10)-((I$100*$B105+SUM($F$8:$F$10))/$F$11*$F$40)-($F$27*I$100/$D$7)-SUM($F$14:$F$26,$F$28:$F$33,$F$35:$F$36,$F$41))</f>
        <v>53.339784776369811</v>
      </c>
    </row>
    <row r="106" spans="1:9" hidden="1">
      <c r="A106" s="369"/>
      <c r="B106" s="300">
        <f>1.2*$E$7</f>
        <v>4.74</v>
      </c>
      <c r="C106" s="312">
        <f>(C$100*$B106+SUM($F$8:$F$10)-((C$100*$B106+SUM($F$8:$F$10))/$F$11*$F$40)-($F$27*C$100/$D$7)-SUM($F$14:$F$26,$F$28:$F$33,$F$35:$F$36,$F$41))</f>
        <v>-188.91569022363024</v>
      </c>
      <c r="D106" s="313">
        <f>(D$100*$B106+SUM($F$8:$F$10)-((D$100*$B106+SUM($F$8:$F$10))/$F$11*$F$40)-($F$27*D$100/$D$7)-SUM($F$14:$F$26,$F$28:$F$33,$F$35:$F$36,$F$41))</f>
        <v>-139.64339022363026</v>
      </c>
      <c r="E106" s="313">
        <f>(E$100*$B106+SUM($F$8:$F$10)-((E$100*$B106+SUM($F$8:$F$10))/$F$11*$F$40)-($F$27*E$100/$D$7)-SUM($F$14:$F$26,$F$28:$F$33,$F$35:$F$36,$F$41))</f>
        <v>-90.37109022363029</v>
      </c>
      <c r="F106" s="318">
        <f>(F$100*$B106+SUM($F$8:$F$10)-((F$100*$B106+SUM($F$8:$F$10))/$F$11*$F$40)-($F$27*F$100/$D$7)-SUM($F$14:$F$26,$F$28:$F$33,$F$35:$F$36,$F$41))</f>
        <v>-41.098790223630203</v>
      </c>
      <c r="G106" s="313">
        <f>(G$100*$B106+SUM($F$8:$F$10)-((G$100*$B106+SUM($F$8:$F$10))/$F$11*$F$40)-($F$27*G$100/$D$7)-SUM($F$14:$F$26,$F$28:$F$33,$F$35:$F$36,$F$41))</f>
        <v>8.1735097763698832</v>
      </c>
      <c r="H106" s="313">
        <f>(H$100*$B106+SUM($F$8:$F$10)-((H$100*$B106+SUM($F$8:$F$10))/$F$11*$F$40)-($F$27*H$100/$D$7)-SUM($F$14:$F$26,$F$28:$F$33,$F$35:$F$36,$F$41))</f>
        <v>57.445809776369742</v>
      </c>
      <c r="I106" s="314">
        <f>(I$100*$B106+SUM($F$8:$F$10)-((I$100*$B106+SUM($F$8:$F$10))/$F$11*$F$40)-($F$27*I$100/$D$7)-SUM($F$14:$F$26,$F$28:$F$33,$F$35:$F$36,$F$41))</f>
        <v>106.71810977636972</v>
      </c>
    </row>
    <row r="107" spans="1:9" hidden="1">
      <c r="A107" s="369"/>
      <c r="B107" s="302">
        <f>1.3*$E$7</f>
        <v>5.1350000000000007</v>
      </c>
      <c r="C107" s="315">
        <f>(C$100*$B107+SUM($F$8:$F$10)-((C$100*$B107+SUM($F$8:$F$10))/$F$11*$F$40)-($F$27*C$100/$D$7)-SUM($F$14:$F$26,$F$28:$F$33,$F$35:$F$36,$F$41))</f>
        <v>-160.1735152236302</v>
      </c>
      <c r="D107" s="297">
        <f>(D$100*$B107+SUM($F$8:$F$10)-((D$100*$B107+SUM($F$8:$F$10))/$F$11*$F$40)-($F$27*D$100/$D$7)-SUM($F$14:$F$26,$F$28:$F$33,$F$35:$F$36,$F$41))</f>
        <v>-106.79519022363024</v>
      </c>
      <c r="E107" s="297">
        <f>(E$100*$B107+SUM($F$8:$F$10)-((E$100*$B107+SUM($F$8:$F$10))/$F$11*$F$40)-($F$27*E$100/$D$7)-SUM($F$14:$F$26,$F$28:$F$33,$F$35:$F$36,$F$41))</f>
        <v>-53.416865223630225</v>
      </c>
      <c r="F107" s="298">
        <f>(F$100*$B107+SUM($F$8:$F$10)-((F$100*$B107+SUM($F$8:$F$10))/$F$11*$F$40)-($F$27*F$100/$D$7)-SUM($F$14:$F$26,$F$28:$F$33,$F$35:$F$36,$F$41))</f>
        <v>-3.8540223630207038E-2</v>
      </c>
      <c r="G107" s="297">
        <f>(G$100*$B107+SUM($F$8:$F$10)-((G$100*$B107+SUM($F$8:$F$10))/$F$11*$F$40)-($F$27*G$100/$D$7)-SUM($F$14:$F$26,$F$28:$F$33,$F$35:$F$36,$F$41))</f>
        <v>53.339784776369925</v>
      </c>
      <c r="H107" s="297">
        <f>(H$100*$B107+SUM($F$8:$F$10)-((H$100*$B107+SUM($F$8:$F$10))/$F$11*$F$40)-($F$27*H$100/$D$7)-SUM($F$14:$F$26,$F$28:$F$33,$F$35:$F$36,$F$41))</f>
        <v>106.71810977636983</v>
      </c>
      <c r="I107" s="316">
        <f>(I$100*$B107+SUM($F$8:$F$10)-((I$100*$B107+SUM($F$8:$F$10))/$F$11*$F$40)-($F$27*I$100/$D$7)-SUM($F$14:$F$26,$F$28:$F$33,$F$35:$F$36,$F$41))</f>
        <v>160.09643477636985</v>
      </c>
    </row>
    <row r="108" spans="1:9" hidden="1">
      <c r="E108" s="3" t="s">
        <v>968</v>
      </c>
      <c r="F108" s="12">
        <f>F49</f>
        <v>-123.21929022363031</v>
      </c>
    </row>
    <row r="109" spans="1:9"/>
    <row r="110" spans="1:9"/>
    <row r="111" spans="1:9"/>
    <row r="112" spans="1:9"/>
    <row r="119" s="3" customFormat="1"/>
    <row r="120" s="3" customFormat="1"/>
    <row r="121" s="3" customFormat="1"/>
    <row r="122" s="3" customFormat="1"/>
    <row r="123" s="3" customFormat="1"/>
    <row r="124" s="3" customFormat="1"/>
    <row r="942" s="3" customFormat="1" hidden="1"/>
    <row r="943" s="3" customFormat="1" hidden="1"/>
    <row r="955" spans="2:3" hidden="1">
      <c r="B955" s="3" t="s">
        <v>74</v>
      </c>
    </row>
    <row r="956" spans="2:3" hidden="1">
      <c r="B956" s="3" t="s">
        <v>75</v>
      </c>
      <c r="C956" s="3">
        <v>5</v>
      </c>
    </row>
    <row r="957" spans="2:3" hidden="1">
      <c r="B957" s="3" t="s">
        <v>76</v>
      </c>
      <c r="C957" s="3">
        <v>1</v>
      </c>
    </row>
    <row r="958" spans="2:3" hidden="1">
      <c r="B958" s="3" t="s">
        <v>77</v>
      </c>
      <c r="C958" s="3">
        <v>1</v>
      </c>
    </row>
    <row r="959" spans="2:3" hidden="1">
      <c r="B959" s="3" t="s">
        <v>78</v>
      </c>
      <c r="C959" s="3">
        <v>2</v>
      </c>
    </row>
    <row r="960" spans="2:3" hidden="1">
      <c r="B960" s="3" t="s">
        <v>79</v>
      </c>
      <c r="C960" s="3">
        <v>1</v>
      </c>
    </row>
    <row r="961" spans="2:3" hidden="1">
      <c r="B961" s="3" t="s">
        <v>80</v>
      </c>
      <c r="C961" s="3">
        <v>0</v>
      </c>
    </row>
    <row r="962" spans="2:3" hidden="1">
      <c r="B962" s="3" t="s">
        <v>81</v>
      </c>
      <c r="C962" s="3">
        <v>0</v>
      </c>
    </row>
    <row r="963" spans="2:3" hidden="1">
      <c r="B963" s="3" t="s">
        <v>82</v>
      </c>
      <c r="C963" s="3">
        <v>0</v>
      </c>
    </row>
    <row r="964" spans="2:3" hidden="1">
      <c r="B964" s="3" t="s">
        <v>83</v>
      </c>
      <c r="C964" s="3">
        <v>0</v>
      </c>
    </row>
    <row r="965" spans="2:3" hidden="1">
      <c r="B965" s="3" t="s">
        <v>84</v>
      </c>
      <c r="C965" s="3">
        <v>0</v>
      </c>
    </row>
    <row r="966" spans="2:3" hidden="1">
      <c r="B966" s="3" t="s">
        <v>85</v>
      </c>
      <c r="C966" s="3">
        <v>0</v>
      </c>
    </row>
    <row r="967" spans="2:3" hidden="1">
      <c r="B967" s="3" t="s">
        <v>86</v>
      </c>
      <c r="C967" s="3" t="b">
        <v>1</v>
      </c>
    </row>
    <row r="968" spans="2:3" hidden="1">
      <c r="B968" s="3" t="s">
        <v>87</v>
      </c>
      <c r="C968" s="3">
        <v>0</v>
      </c>
    </row>
    <row r="969" spans="2:3" hidden="1">
      <c r="B969" s="3" t="s">
        <v>88</v>
      </c>
      <c r="C969" s="3" t="b">
        <v>1</v>
      </c>
    </row>
    <row r="970" spans="2:3" hidden="1">
      <c r="B970" s="3" t="s">
        <v>89</v>
      </c>
      <c r="C970" s="3">
        <v>0</v>
      </c>
    </row>
    <row r="971" spans="2:3" hidden="1">
      <c r="B971" s="3" t="s">
        <v>90</v>
      </c>
      <c r="C971" s="3">
        <v>0</v>
      </c>
    </row>
    <row r="972" spans="2:3" hidden="1">
      <c r="B972" s="3" t="s">
        <v>91</v>
      </c>
      <c r="C972" s="3" t="b">
        <v>1</v>
      </c>
    </row>
    <row r="973" spans="2:3" hidden="1">
      <c r="B973" s="3" t="s">
        <v>92</v>
      </c>
      <c r="C973" s="3">
        <v>0</v>
      </c>
    </row>
    <row r="974" spans="2:3" hidden="1">
      <c r="B974" s="3" t="s">
        <v>93</v>
      </c>
      <c r="C974" s="3">
        <v>0</v>
      </c>
    </row>
    <row r="975" spans="2:3" hidden="1">
      <c r="B975" s="3" t="s">
        <v>94</v>
      </c>
      <c r="C975" s="3">
        <v>0</v>
      </c>
    </row>
    <row r="976" spans="2:3" hidden="1">
      <c r="B976" s="3" t="s">
        <v>95</v>
      </c>
      <c r="C976" s="3">
        <v>0</v>
      </c>
    </row>
    <row r="977" spans="2:3" hidden="1">
      <c r="B977" s="3" t="s">
        <v>96</v>
      </c>
      <c r="C977" s="3" t="s">
        <v>392</v>
      </c>
    </row>
    <row r="978" spans="2:3" hidden="1">
      <c r="B978" s="3" t="s">
        <v>97</v>
      </c>
      <c r="C978" s="3">
        <v>100</v>
      </c>
    </row>
    <row r="979" spans="2:3" hidden="1">
      <c r="B979" s="3" t="s">
        <v>98</v>
      </c>
      <c r="C979" s="3">
        <v>25</v>
      </c>
    </row>
    <row r="980" spans="2:3" hidden="1">
      <c r="B980" s="3" t="s">
        <v>99</v>
      </c>
      <c r="C980" s="3">
        <v>9</v>
      </c>
    </row>
    <row r="981" spans="2:3" hidden="1">
      <c r="B981" s="3" t="s">
        <v>100</v>
      </c>
      <c r="C981" s="3">
        <v>0</v>
      </c>
    </row>
    <row r="982" spans="2:3" hidden="1">
      <c r="B982" s="3" t="s">
        <v>101</v>
      </c>
      <c r="C982" s="3">
        <v>0</v>
      </c>
    </row>
    <row r="983" spans="2:3" hidden="1">
      <c r="B983" s="3" t="s">
        <v>102</v>
      </c>
      <c r="C983" s="3">
        <v>0</v>
      </c>
    </row>
    <row r="984" spans="2:3" hidden="1">
      <c r="B984" s="3" t="s">
        <v>103</v>
      </c>
      <c r="C984" s="3">
        <v>0</v>
      </c>
    </row>
    <row r="985" spans="2:3" hidden="1">
      <c r="B985" s="3" t="s">
        <v>104</v>
      </c>
      <c r="C985" s="3">
        <v>0</v>
      </c>
    </row>
    <row r="986" spans="2:3" hidden="1">
      <c r="B986" s="3" t="s">
        <v>105</v>
      </c>
      <c r="C986" s="3">
        <v>60</v>
      </c>
    </row>
    <row r="987" spans="2:3" hidden="1">
      <c r="B987" s="3" t="s">
        <v>106</v>
      </c>
      <c r="C987" s="3">
        <v>0</v>
      </c>
    </row>
    <row r="988" spans="2:3" hidden="1">
      <c r="B988" s="3" t="s">
        <v>107</v>
      </c>
      <c r="C988" s="3">
        <v>0</v>
      </c>
    </row>
    <row r="989" spans="2:3" hidden="1">
      <c r="B989" s="3" t="s">
        <v>108</v>
      </c>
      <c r="C989" s="3">
        <v>0</v>
      </c>
    </row>
    <row r="990" spans="2:3" hidden="1">
      <c r="B990" s="3" t="s">
        <v>109</v>
      </c>
      <c r="C990" s="3">
        <v>0</v>
      </c>
    </row>
    <row r="991" spans="2:3" hidden="1">
      <c r="B991" s="3" t="s">
        <v>110</v>
      </c>
      <c r="C991" s="3">
        <v>0</v>
      </c>
    </row>
    <row r="992" spans="2:3" hidden="1">
      <c r="B992" s="3" t="s">
        <v>111</v>
      </c>
      <c r="C992" s="3">
        <v>200000</v>
      </c>
    </row>
    <row r="993" spans="2:3" hidden="1">
      <c r="B993" s="3" t="s">
        <v>112</v>
      </c>
      <c r="C993" s="3">
        <v>0</v>
      </c>
    </row>
    <row r="994" spans="2:3" hidden="1">
      <c r="B994" s="3" t="s">
        <v>113</v>
      </c>
      <c r="C994" s="3">
        <v>0</v>
      </c>
    </row>
    <row r="995" spans="2:3" hidden="1">
      <c r="B995" s="3" t="s">
        <v>114</v>
      </c>
      <c r="C995" s="3">
        <v>0</v>
      </c>
    </row>
    <row r="996" spans="2:3" hidden="1">
      <c r="B996" s="3" t="s">
        <v>115</v>
      </c>
      <c r="C996" s="3">
        <v>0</v>
      </c>
    </row>
    <row r="997" spans="2:3" hidden="1">
      <c r="B997" s="3" t="s">
        <v>116</v>
      </c>
      <c r="C997" s="3">
        <v>0</v>
      </c>
    </row>
    <row r="998" spans="2:3" hidden="1">
      <c r="B998" s="3" t="s">
        <v>117</v>
      </c>
      <c r="C998" s="3">
        <v>0</v>
      </c>
    </row>
    <row r="999" spans="2:3" hidden="1">
      <c r="B999" s="3" t="s">
        <v>118</v>
      </c>
      <c r="C999" s="3">
        <v>0</v>
      </c>
    </row>
    <row r="1000" spans="2:3" hidden="1">
      <c r="B1000" s="3" t="s">
        <v>119</v>
      </c>
      <c r="C1000" s="3">
        <v>20</v>
      </c>
    </row>
    <row r="1001" spans="2:3" hidden="1">
      <c r="B1001" s="3" t="s">
        <v>120</v>
      </c>
      <c r="C1001" s="3">
        <v>35</v>
      </c>
    </row>
    <row r="1002" spans="2:3" hidden="1">
      <c r="B1002" s="3" t="s">
        <v>121</v>
      </c>
      <c r="C1002" s="3">
        <v>0</v>
      </c>
    </row>
    <row r="1003" spans="2:3" hidden="1">
      <c r="B1003" s="3" t="s">
        <v>122</v>
      </c>
      <c r="C1003" s="3">
        <v>0</v>
      </c>
    </row>
    <row r="1004" spans="2:3" hidden="1">
      <c r="B1004" s="3" t="s">
        <v>123</v>
      </c>
      <c r="C1004" s="3">
        <v>0</v>
      </c>
    </row>
    <row r="1005" spans="2:3" hidden="1">
      <c r="B1005" s="3" t="s">
        <v>124</v>
      </c>
      <c r="C1005" s="3">
        <v>0</v>
      </c>
    </row>
    <row r="1006" spans="2:3" hidden="1">
      <c r="B1006" s="3" t="s">
        <v>125</v>
      </c>
      <c r="C1006" s="3">
        <v>0</v>
      </c>
    </row>
    <row r="1007" spans="2:3" hidden="1">
      <c r="B1007" s="3" t="s">
        <v>126</v>
      </c>
      <c r="C1007" s="3">
        <v>0</v>
      </c>
    </row>
    <row r="1008" spans="2:3" hidden="1">
      <c r="B1008" s="3" t="s">
        <v>127</v>
      </c>
      <c r="C1008" s="3">
        <v>0.49</v>
      </c>
    </row>
    <row r="1009" spans="2:3" hidden="1">
      <c r="B1009" s="3" t="s">
        <v>128</v>
      </c>
      <c r="C1009" s="3">
        <v>0.4</v>
      </c>
    </row>
    <row r="1010" spans="2:3" hidden="1">
      <c r="B1010" s="3" t="s">
        <v>129</v>
      </c>
      <c r="C1010" s="3">
        <v>0</v>
      </c>
    </row>
    <row r="1011" spans="2:3" hidden="1">
      <c r="B1011" s="3" t="s">
        <v>130</v>
      </c>
      <c r="C1011" s="3">
        <v>0</v>
      </c>
    </row>
    <row r="1012" spans="2:3" hidden="1">
      <c r="B1012" s="3" t="s">
        <v>131</v>
      </c>
      <c r="C1012" s="3">
        <v>0</v>
      </c>
    </row>
    <row r="1013" spans="2:3" hidden="1">
      <c r="B1013" s="3" t="s">
        <v>132</v>
      </c>
      <c r="C1013" s="3">
        <v>0</v>
      </c>
    </row>
    <row r="1014" spans="2:3" hidden="1">
      <c r="B1014" s="3" t="s">
        <v>133</v>
      </c>
      <c r="C1014" s="3">
        <v>0</v>
      </c>
    </row>
    <row r="1015" spans="2:3" hidden="1">
      <c r="B1015" s="3" t="s">
        <v>134</v>
      </c>
      <c r="C1015" s="3">
        <v>0</v>
      </c>
    </row>
    <row r="1016" spans="2:3" hidden="1">
      <c r="B1016" s="3" t="s">
        <v>135</v>
      </c>
      <c r="C1016" s="3">
        <v>1</v>
      </c>
    </row>
    <row r="1017" spans="2:3" hidden="1">
      <c r="B1017" s="3" t="s">
        <v>136</v>
      </c>
      <c r="C1017" s="3">
        <v>0</v>
      </c>
    </row>
    <row r="1018" spans="2:3" hidden="1">
      <c r="B1018" s="3" t="s">
        <v>137</v>
      </c>
      <c r="C1018" s="3">
        <v>0</v>
      </c>
    </row>
    <row r="1019" spans="2:3" hidden="1">
      <c r="B1019" s="3" t="s">
        <v>138</v>
      </c>
      <c r="C1019" s="3">
        <v>1</v>
      </c>
    </row>
    <row r="1020" spans="2:3" hidden="1">
      <c r="B1020" s="3" t="s">
        <v>139</v>
      </c>
      <c r="C1020" s="3">
        <v>0</v>
      </c>
    </row>
    <row r="1021" spans="2:3" hidden="1">
      <c r="B1021" s="3" t="s">
        <v>140</v>
      </c>
      <c r="C1021" s="3">
        <v>0</v>
      </c>
    </row>
    <row r="1022" spans="2:3" hidden="1">
      <c r="B1022" s="3" t="s">
        <v>141</v>
      </c>
      <c r="C1022" s="3">
        <v>0</v>
      </c>
    </row>
    <row r="1023" spans="2:3" hidden="1">
      <c r="B1023" s="3" t="s">
        <v>142</v>
      </c>
      <c r="C1023" s="3">
        <v>0</v>
      </c>
    </row>
    <row r="1024" spans="2:3" hidden="1">
      <c r="B1024" s="3" t="s">
        <v>143</v>
      </c>
      <c r="C1024" s="3">
        <v>8.75</v>
      </c>
    </row>
    <row r="1025" spans="2:3" hidden="1">
      <c r="B1025" s="3" t="s">
        <v>144</v>
      </c>
      <c r="C1025" s="3">
        <v>0</v>
      </c>
    </row>
    <row r="1026" spans="2:3" hidden="1">
      <c r="B1026" s="3" t="s">
        <v>145</v>
      </c>
      <c r="C1026" s="3">
        <v>0</v>
      </c>
    </row>
    <row r="1027" spans="2:3" hidden="1">
      <c r="B1027" s="3" t="s">
        <v>146</v>
      </c>
      <c r="C1027" s="3">
        <v>0</v>
      </c>
    </row>
    <row r="1028" spans="2:3" hidden="1">
      <c r="B1028" s="3" t="s">
        <v>147</v>
      </c>
      <c r="C1028" s="3">
        <v>0</v>
      </c>
    </row>
    <row r="1029" spans="2:3" hidden="1">
      <c r="B1029" s="3" t="s">
        <v>148</v>
      </c>
      <c r="C1029" s="3">
        <v>0</v>
      </c>
    </row>
    <row r="1030" spans="2:3" hidden="1">
      <c r="B1030" s="3" t="s">
        <v>149</v>
      </c>
      <c r="C1030" s="3">
        <v>0</v>
      </c>
    </row>
    <row r="1031" spans="2:3" hidden="1">
      <c r="B1031" s="3" t="s">
        <v>150</v>
      </c>
      <c r="C1031" s="3">
        <v>0</v>
      </c>
    </row>
    <row r="1032" spans="2:3" hidden="1">
      <c r="B1032" s="3" t="s">
        <v>151</v>
      </c>
      <c r="C1032" s="3">
        <v>0</v>
      </c>
    </row>
    <row r="1033" spans="2:3" hidden="1">
      <c r="B1033" s="3" t="s">
        <v>152</v>
      </c>
      <c r="C1033" s="3">
        <v>0</v>
      </c>
    </row>
    <row r="1034" spans="2:3" hidden="1">
      <c r="B1034" s="3" t="s">
        <v>153</v>
      </c>
      <c r="C1034" s="3">
        <v>0</v>
      </c>
    </row>
    <row r="1035" spans="2:3" hidden="1">
      <c r="B1035" s="3" t="s">
        <v>154</v>
      </c>
      <c r="C1035" s="3">
        <v>0</v>
      </c>
    </row>
    <row r="1036" spans="2:3" hidden="1">
      <c r="B1036" s="3" t="s">
        <v>155</v>
      </c>
      <c r="C1036" s="3">
        <v>0</v>
      </c>
    </row>
    <row r="1037" spans="2:3" hidden="1">
      <c r="B1037" s="3" t="s">
        <v>156</v>
      </c>
      <c r="C1037" s="3">
        <v>0</v>
      </c>
    </row>
    <row r="1038" spans="2:3" hidden="1">
      <c r="B1038" s="3" t="s">
        <v>157</v>
      </c>
      <c r="C1038" s="3">
        <v>0</v>
      </c>
    </row>
    <row r="1039" spans="2:3" hidden="1">
      <c r="B1039" s="3" t="s">
        <v>158</v>
      </c>
      <c r="C1039" s="3">
        <v>0.5</v>
      </c>
    </row>
    <row r="1040" spans="2:3" hidden="1">
      <c r="B1040" s="3" t="s">
        <v>159</v>
      </c>
      <c r="C1040" s="3">
        <v>13.5</v>
      </c>
    </row>
    <row r="1041" spans="2:3" hidden="1">
      <c r="B1041" s="3" t="s">
        <v>160</v>
      </c>
      <c r="C1041" s="3">
        <v>18</v>
      </c>
    </row>
    <row r="1042" spans="2:3" hidden="1">
      <c r="B1042" s="3" t="s">
        <v>161</v>
      </c>
      <c r="C1042" s="3">
        <v>0</v>
      </c>
    </row>
    <row r="1043" spans="2:3" hidden="1">
      <c r="B1043" s="3" t="s">
        <v>162</v>
      </c>
      <c r="C1043" s="3">
        <v>0</v>
      </c>
    </row>
    <row r="1044" spans="2:3" hidden="1">
      <c r="B1044" s="3" t="s">
        <v>163</v>
      </c>
      <c r="C1044" s="3">
        <v>0</v>
      </c>
    </row>
    <row r="1045" spans="2:3" hidden="1">
      <c r="B1045" s="3" t="s">
        <v>164</v>
      </c>
      <c r="C1045" s="3">
        <v>3600</v>
      </c>
    </row>
    <row r="1046" spans="2:3" hidden="1">
      <c r="B1046" s="3" t="s">
        <v>165</v>
      </c>
      <c r="C1046" s="3">
        <v>0</v>
      </c>
    </row>
    <row r="1047" spans="2:3" hidden="1">
      <c r="B1047" s="3" t="s">
        <v>166</v>
      </c>
      <c r="C1047" s="3">
        <v>0</v>
      </c>
    </row>
    <row r="1048" spans="2:3" hidden="1">
      <c r="B1048" s="3" t="s">
        <v>167</v>
      </c>
      <c r="C1048" s="3">
        <v>0</v>
      </c>
    </row>
    <row r="1049" spans="2:3" hidden="1">
      <c r="B1049" s="3" t="s">
        <v>168</v>
      </c>
      <c r="C1049" s="3">
        <v>0</v>
      </c>
    </row>
    <row r="1050" spans="2:3" hidden="1">
      <c r="B1050" s="3" t="s">
        <v>169</v>
      </c>
      <c r="C1050" s="3">
        <v>6</v>
      </c>
    </row>
    <row r="1051" spans="2:3" hidden="1">
      <c r="B1051" s="3" t="s">
        <v>170</v>
      </c>
      <c r="C1051" s="3">
        <v>3.65</v>
      </c>
    </row>
    <row r="1052" spans="2:3" hidden="1">
      <c r="B1052" s="3" t="s">
        <v>171</v>
      </c>
      <c r="C1052" s="3">
        <v>3.38</v>
      </c>
    </row>
    <row r="1053" spans="2:3" hidden="1">
      <c r="B1053" s="3" t="s">
        <v>172</v>
      </c>
      <c r="C1053" s="3">
        <v>0</v>
      </c>
    </row>
    <row r="1054" spans="2:3" hidden="1">
      <c r="B1054" s="3" t="s">
        <v>173</v>
      </c>
      <c r="C1054" s="3">
        <v>0</v>
      </c>
    </row>
    <row r="1055" spans="2:3" hidden="1">
      <c r="B1055" s="3" t="s">
        <v>174</v>
      </c>
      <c r="C1055" s="3">
        <v>0</v>
      </c>
    </row>
    <row r="1056" spans="2:3" hidden="1">
      <c r="B1056" s="3" t="s">
        <v>175</v>
      </c>
      <c r="C1056" s="3">
        <v>0</v>
      </c>
    </row>
    <row r="1057" spans="2:3" hidden="1">
      <c r="B1057" s="3" t="s">
        <v>176</v>
      </c>
      <c r="C1057" s="3">
        <v>0</v>
      </c>
    </row>
    <row r="1058" spans="2:3" hidden="1">
      <c r="B1058" s="3" t="s">
        <v>177</v>
      </c>
      <c r="C1058" s="3">
        <v>0</v>
      </c>
    </row>
    <row r="1059" spans="2:3" hidden="1">
      <c r="B1059" s="3" t="s">
        <v>178</v>
      </c>
      <c r="C1059" s="3">
        <v>0</v>
      </c>
    </row>
    <row r="1060" spans="2:3" hidden="1">
      <c r="B1060" s="3" t="s">
        <v>179</v>
      </c>
      <c r="C1060" s="3">
        <v>0</v>
      </c>
    </row>
    <row r="1061" spans="2:3" hidden="1">
      <c r="B1061" s="3" t="s">
        <v>180</v>
      </c>
      <c r="C1061" s="3">
        <v>0</v>
      </c>
    </row>
    <row r="1062" spans="2:3" hidden="1">
      <c r="B1062" s="3" t="s">
        <v>181</v>
      </c>
      <c r="C1062" s="3">
        <v>5</v>
      </c>
    </row>
    <row r="1063" spans="2:3" hidden="1">
      <c r="B1063" s="3" t="s">
        <v>182</v>
      </c>
      <c r="C1063" s="3">
        <v>0</v>
      </c>
    </row>
    <row r="1064" spans="2:3" hidden="1">
      <c r="B1064" s="3" t="s">
        <v>183</v>
      </c>
      <c r="C1064" s="3">
        <v>0</v>
      </c>
    </row>
    <row r="1065" spans="2:3" hidden="1">
      <c r="B1065" s="3" t="s">
        <v>184</v>
      </c>
      <c r="C1065" s="3">
        <v>0</v>
      </c>
    </row>
    <row r="1066" spans="2:3" hidden="1">
      <c r="B1066" s="3" t="s">
        <v>185</v>
      </c>
      <c r="C1066" s="3">
        <v>6800</v>
      </c>
    </row>
    <row r="1067" spans="2:3" hidden="1">
      <c r="B1067" s="3" t="s">
        <v>186</v>
      </c>
      <c r="C1067" s="3">
        <v>0</v>
      </c>
    </row>
    <row r="1068" spans="2:3" hidden="1">
      <c r="B1068" s="3" t="s">
        <v>187</v>
      </c>
      <c r="C1068" s="3">
        <v>0</v>
      </c>
    </row>
    <row r="1069" spans="2:3" hidden="1">
      <c r="B1069" s="3" t="s">
        <v>188</v>
      </c>
      <c r="C1069" s="3">
        <v>8500</v>
      </c>
    </row>
    <row r="1070" spans="2:3" hidden="1">
      <c r="B1070" s="3" t="s">
        <v>189</v>
      </c>
      <c r="C1070" s="3">
        <v>0</v>
      </c>
    </row>
    <row r="1071" spans="2:3" hidden="1">
      <c r="B1071" s="3" t="s">
        <v>190</v>
      </c>
      <c r="C1071" s="3">
        <v>15000</v>
      </c>
    </row>
    <row r="1072" spans="2:3" hidden="1">
      <c r="B1072" s="3" t="s">
        <v>191</v>
      </c>
      <c r="C1072" s="3">
        <v>3</v>
      </c>
    </row>
    <row r="1073" spans="2:3" hidden="1">
      <c r="B1073" s="3" t="s">
        <v>192</v>
      </c>
      <c r="C1073" s="3">
        <v>0</v>
      </c>
    </row>
    <row r="1074" spans="2:3" hidden="1">
      <c r="B1074" s="3" t="s">
        <v>193</v>
      </c>
      <c r="C1074" s="3">
        <v>0</v>
      </c>
    </row>
    <row r="1075" spans="2:3" hidden="1">
      <c r="B1075" s="3" t="s">
        <v>194</v>
      </c>
      <c r="C1075" s="3">
        <v>0</v>
      </c>
    </row>
    <row r="1076" spans="2:3" hidden="1">
      <c r="B1076" s="3" t="s">
        <v>195</v>
      </c>
      <c r="C1076" s="3">
        <v>0</v>
      </c>
    </row>
    <row r="1077" spans="2:3" hidden="1">
      <c r="B1077" s="3" t="s">
        <v>196</v>
      </c>
      <c r="C1077" s="3">
        <v>0</v>
      </c>
    </row>
    <row r="1078" spans="2:3" hidden="1">
      <c r="B1078" s="3" t="s">
        <v>197</v>
      </c>
      <c r="C1078" s="3">
        <v>0</v>
      </c>
    </row>
    <row r="1079" spans="2:3" hidden="1">
      <c r="B1079" s="3" t="s">
        <v>198</v>
      </c>
      <c r="C1079" s="3">
        <v>0</v>
      </c>
    </row>
    <row r="1080" spans="2:3" hidden="1">
      <c r="B1080" s="3" t="s">
        <v>199</v>
      </c>
      <c r="C1080" s="3">
        <v>0</v>
      </c>
    </row>
    <row r="1081" spans="2:3" hidden="1">
      <c r="B1081" s="3" t="s">
        <v>200</v>
      </c>
      <c r="C1081" s="3">
        <v>0</v>
      </c>
    </row>
    <row r="1082" spans="2:3" hidden="1">
      <c r="B1082" s="3" t="s">
        <v>201</v>
      </c>
      <c r="C1082" s="3">
        <v>0</v>
      </c>
    </row>
    <row r="1083" spans="2:3" hidden="1">
      <c r="B1083" s="3" t="s">
        <v>202</v>
      </c>
      <c r="C1083" s="3">
        <v>0</v>
      </c>
    </row>
    <row r="1084" spans="2:3" hidden="1">
      <c r="B1084" s="3" t="s">
        <v>203</v>
      </c>
      <c r="C1084" s="3">
        <v>0</v>
      </c>
    </row>
    <row r="1085" spans="2:3" hidden="1">
      <c r="B1085" s="3" t="s">
        <v>204</v>
      </c>
      <c r="C1085" s="3">
        <v>0</v>
      </c>
    </row>
    <row r="1086" spans="2:3" hidden="1">
      <c r="B1086" s="3" t="s">
        <v>205</v>
      </c>
      <c r="C1086" s="3">
        <v>0</v>
      </c>
    </row>
    <row r="1087" spans="2:3" hidden="1">
      <c r="B1087" s="3" t="s">
        <v>206</v>
      </c>
      <c r="C1087" s="3">
        <v>0</v>
      </c>
    </row>
    <row r="1088" spans="2:3" hidden="1">
      <c r="B1088" s="3" t="s">
        <v>207</v>
      </c>
      <c r="C1088" s="3">
        <v>0</v>
      </c>
    </row>
    <row r="1089" spans="2:3" hidden="1">
      <c r="B1089" s="3" t="s">
        <v>208</v>
      </c>
      <c r="C1089" s="3">
        <v>0</v>
      </c>
    </row>
    <row r="1090" spans="2:3" hidden="1">
      <c r="B1090" s="3" t="s">
        <v>209</v>
      </c>
      <c r="C1090" s="3">
        <v>0</v>
      </c>
    </row>
    <row r="1091" spans="2:3" hidden="1">
      <c r="B1091" s="3" t="s">
        <v>210</v>
      </c>
      <c r="C1091" s="3">
        <v>0</v>
      </c>
    </row>
    <row r="1092" spans="2:3" hidden="1">
      <c r="B1092" s="3" t="s">
        <v>211</v>
      </c>
      <c r="C1092" s="3">
        <v>0</v>
      </c>
    </row>
    <row r="1093" spans="2:3" hidden="1">
      <c r="B1093" s="3" t="s">
        <v>212</v>
      </c>
      <c r="C1093" s="3">
        <v>0</v>
      </c>
    </row>
    <row r="1094" spans="2:3" hidden="1">
      <c r="B1094" s="3" t="s">
        <v>213</v>
      </c>
      <c r="C1094" s="3">
        <v>0</v>
      </c>
    </row>
    <row r="1095" spans="2:3" hidden="1">
      <c r="B1095" s="3" t="s">
        <v>214</v>
      </c>
      <c r="C1095" s="3">
        <v>0</v>
      </c>
    </row>
    <row r="1096" spans="2:3" hidden="1">
      <c r="B1096" s="3" t="s">
        <v>215</v>
      </c>
      <c r="C1096" s="3">
        <v>0</v>
      </c>
    </row>
    <row r="1097" spans="2:3" hidden="1">
      <c r="B1097" s="3" t="s">
        <v>216</v>
      </c>
      <c r="C1097" s="3">
        <v>0</v>
      </c>
    </row>
    <row r="1098" spans="2:3" hidden="1">
      <c r="B1098" s="3" t="s">
        <v>217</v>
      </c>
      <c r="C1098" s="3">
        <v>0</v>
      </c>
    </row>
    <row r="1099" spans="2:3" hidden="1">
      <c r="B1099" s="3" t="s">
        <v>218</v>
      </c>
      <c r="C1099" s="3">
        <v>0</v>
      </c>
    </row>
    <row r="1100" spans="2:3" hidden="1">
      <c r="B1100" s="3" t="s">
        <v>219</v>
      </c>
      <c r="C1100" s="3">
        <v>0</v>
      </c>
    </row>
    <row r="1101" spans="2:3" hidden="1">
      <c r="B1101" s="3" t="s">
        <v>220</v>
      </c>
      <c r="C1101" s="3">
        <v>0</v>
      </c>
    </row>
    <row r="1102" spans="2:3" hidden="1">
      <c r="B1102" s="3" t="s">
        <v>221</v>
      </c>
      <c r="C1102" s="3">
        <v>0</v>
      </c>
    </row>
    <row r="1103" spans="2:3" hidden="1">
      <c r="B1103" s="3" t="s">
        <v>222</v>
      </c>
      <c r="C1103" s="3">
        <v>0</v>
      </c>
    </row>
    <row r="1104" spans="2:3" hidden="1">
      <c r="B1104" s="3" t="s">
        <v>223</v>
      </c>
      <c r="C1104" s="3">
        <v>0</v>
      </c>
    </row>
    <row r="1105" spans="2:3" hidden="1">
      <c r="B1105" s="3" t="s">
        <v>224</v>
      </c>
      <c r="C1105" s="3" t="s">
        <v>225</v>
      </c>
    </row>
    <row r="1106" spans="2:3" hidden="1">
      <c r="B1106" s="3" t="s">
        <v>226</v>
      </c>
      <c r="C1106" s="3" t="s">
        <v>227</v>
      </c>
    </row>
    <row r="1107" spans="2:3" hidden="1">
      <c r="B1107" s="3" t="s">
        <v>228</v>
      </c>
      <c r="C1107" s="3" t="s">
        <v>229</v>
      </c>
    </row>
    <row r="1108" spans="2:3" hidden="1">
      <c r="B1108" s="3" t="s">
        <v>230</v>
      </c>
      <c r="C1108" s="3" t="s">
        <v>231</v>
      </c>
    </row>
    <row r="1109" spans="2:3" hidden="1">
      <c r="B1109" s="3" t="s">
        <v>232</v>
      </c>
      <c r="C1109" s="3" t="s">
        <v>233</v>
      </c>
    </row>
    <row r="1110" spans="2:3" hidden="1">
      <c r="B1110" s="3" t="s">
        <v>234</v>
      </c>
      <c r="C1110" s="3" t="s">
        <v>235</v>
      </c>
    </row>
    <row r="1111" spans="2:3" hidden="1">
      <c r="B1111" s="3" t="s">
        <v>236</v>
      </c>
      <c r="C1111" s="3" t="s">
        <v>237</v>
      </c>
    </row>
    <row r="1112" spans="2:3" hidden="1">
      <c r="B1112" s="3" t="s">
        <v>238</v>
      </c>
      <c r="C1112" s="3" t="s">
        <v>239</v>
      </c>
    </row>
    <row r="1113" spans="2:3" hidden="1">
      <c r="B1113" s="3" t="s">
        <v>240</v>
      </c>
      <c r="C1113" s="3" t="s">
        <v>241</v>
      </c>
    </row>
    <row r="1114" spans="2:3" hidden="1">
      <c r="B1114" s="3" t="s">
        <v>242</v>
      </c>
      <c r="C1114" s="3" t="s">
        <v>243</v>
      </c>
    </row>
    <row r="1115" spans="2:3" hidden="1">
      <c r="B1115" s="3" t="s">
        <v>244</v>
      </c>
      <c r="C1115" s="3" t="s">
        <v>245</v>
      </c>
    </row>
    <row r="1116" spans="2:3" hidden="1">
      <c r="B1116" s="3" t="s">
        <v>246</v>
      </c>
      <c r="C1116" s="3" t="s">
        <v>247</v>
      </c>
    </row>
    <row r="1117" spans="2:3" hidden="1">
      <c r="B1117" s="3" t="s">
        <v>248</v>
      </c>
      <c r="C1117" s="3" t="s">
        <v>245</v>
      </c>
    </row>
    <row r="1118" spans="2:3" hidden="1">
      <c r="B1118" s="3" t="s">
        <v>249</v>
      </c>
      <c r="C1118" s="3" t="s">
        <v>237</v>
      </c>
    </row>
    <row r="1119" spans="2:3" hidden="1">
      <c r="B1119" s="3" t="s">
        <v>250</v>
      </c>
      <c r="C1119" s="3" t="s">
        <v>225</v>
      </c>
    </row>
    <row r="1120" spans="2:3" hidden="1">
      <c r="B1120" s="3" t="s">
        <v>251</v>
      </c>
      <c r="C1120" s="3" t="s">
        <v>245</v>
      </c>
    </row>
    <row r="1121" spans="2:3" hidden="1">
      <c r="B1121" s="3" t="s">
        <v>252</v>
      </c>
      <c r="C1121" s="3" t="s">
        <v>245</v>
      </c>
    </row>
    <row r="1122" spans="2:3" hidden="1">
      <c r="B1122" s="3" t="s">
        <v>253</v>
      </c>
      <c r="C1122" s="3" t="s">
        <v>233</v>
      </c>
    </row>
    <row r="1123" spans="2:3" hidden="1">
      <c r="B1123" s="3" t="s">
        <v>254</v>
      </c>
      <c r="C1123" s="3" t="s">
        <v>255</v>
      </c>
    </row>
    <row r="1124" spans="2:3" hidden="1">
      <c r="B1124" s="3" t="s">
        <v>256</v>
      </c>
      <c r="C1124" s="3" t="s">
        <v>229</v>
      </c>
    </row>
    <row r="1125" spans="2:3" hidden="1">
      <c r="B1125" s="3" t="s">
        <v>257</v>
      </c>
      <c r="C1125" s="3" t="s">
        <v>255</v>
      </c>
    </row>
    <row r="1126" spans="2:3" hidden="1">
      <c r="B1126" s="3" t="s">
        <v>258</v>
      </c>
      <c r="C1126" s="3" t="s">
        <v>259</v>
      </c>
    </row>
    <row r="1127" spans="2:3" hidden="1">
      <c r="B1127" s="3" t="s">
        <v>260</v>
      </c>
      <c r="C1127" s="3" t="s">
        <v>261</v>
      </c>
    </row>
    <row r="1128" spans="2:3" hidden="1">
      <c r="B1128" s="3" t="s">
        <v>262</v>
      </c>
      <c r="C1128" s="3" t="s">
        <v>263</v>
      </c>
    </row>
    <row r="1129" spans="2:3" hidden="1">
      <c r="B1129" s="3" t="s">
        <v>264</v>
      </c>
      <c r="C1129" s="3" t="s">
        <v>225</v>
      </c>
    </row>
    <row r="1130" spans="2:3" hidden="1">
      <c r="B1130" s="3" t="s">
        <v>265</v>
      </c>
      <c r="C1130" s="3" t="s">
        <v>233</v>
      </c>
    </row>
    <row r="1131" spans="2:3" hidden="1">
      <c r="B1131" s="3" t="s">
        <v>266</v>
      </c>
      <c r="C1131" s="3" t="s">
        <v>267</v>
      </c>
    </row>
    <row r="1132" spans="2:3" hidden="1">
      <c r="B1132" s="3" t="s">
        <v>268</v>
      </c>
      <c r="C1132" s="3" t="s">
        <v>269</v>
      </c>
    </row>
    <row r="1133" spans="2:3" hidden="1">
      <c r="B1133" s="3" t="s">
        <v>270</v>
      </c>
      <c r="C1133" s="3">
        <v>0</v>
      </c>
    </row>
    <row r="1134" spans="2:3" hidden="1">
      <c r="B1134" s="3" t="s">
        <v>271</v>
      </c>
      <c r="C1134" s="3">
        <v>0</v>
      </c>
    </row>
    <row r="1135" spans="2:3" hidden="1">
      <c r="B1135" s="3" t="s">
        <v>272</v>
      </c>
      <c r="C1135" s="3">
        <v>0</v>
      </c>
    </row>
    <row r="1136" spans="2:3" hidden="1">
      <c r="B1136" s="3" t="s">
        <v>273</v>
      </c>
      <c r="C1136" s="3">
        <v>0</v>
      </c>
    </row>
    <row r="1137" spans="2:3" hidden="1">
      <c r="B1137" s="3" t="s">
        <v>275</v>
      </c>
      <c r="C1137" s="3">
        <v>0</v>
      </c>
    </row>
    <row r="1138" spans="2:3" hidden="1">
      <c r="B1138" s="3" t="s">
        <v>276</v>
      </c>
      <c r="C1138" s="3">
        <v>0</v>
      </c>
    </row>
    <row r="1139" spans="2:3" hidden="1">
      <c r="B1139" s="3" t="s">
        <v>277</v>
      </c>
      <c r="C1139" s="3">
        <v>0</v>
      </c>
    </row>
    <row r="1140" spans="2:3" hidden="1">
      <c r="B1140" s="3" t="s">
        <v>278</v>
      </c>
      <c r="C1140" s="3">
        <v>0</v>
      </c>
    </row>
    <row r="1141" spans="2:3" hidden="1">
      <c r="B1141" s="3" t="s">
        <v>279</v>
      </c>
      <c r="C1141" s="3">
        <v>0</v>
      </c>
    </row>
    <row r="1142" spans="2:3" hidden="1">
      <c r="B1142" s="3" t="s">
        <v>280</v>
      </c>
      <c r="C1142" s="3">
        <v>0</v>
      </c>
    </row>
    <row r="1143" spans="2:3" hidden="1">
      <c r="B1143" s="3" t="s">
        <v>281</v>
      </c>
      <c r="C1143" s="3">
        <v>0</v>
      </c>
    </row>
    <row r="1144" spans="2:3" hidden="1">
      <c r="B1144" s="3" t="s">
        <v>282</v>
      </c>
      <c r="C1144" s="3" t="s">
        <v>283</v>
      </c>
    </row>
    <row r="1145" spans="2:3" hidden="1">
      <c r="B1145" s="3" t="s">
        <v>284</v>
      </c>
      <c r="C1145" s="3">
        <v>0</v>
      </c>
    </row>
    <row r="1146" spans="2:3" hidden="1">
      <c r="B1146" s="3" t="s">
        <v>285</v>
      </c>
      <c r="C1146" s="3">
        <v>0</v>
      </c>
    </row>
    <row r="1147" spans="2:3" hidden="1">
      <c r="B1147" s="3" t="s">
        <v>286</v>
      </c>
      <c r="C1147" s="3">
        <v>0</v>
      </c>
    </row>
    <row r="1148" spans="2:3" hidden="1">
      <c r="B1148" s="3" t="s">
        <v>287</v>
      </c>
      <c r="C1148" s="3">
        <v>0</v>
      </c>
    </row>
    <row r="1149" spans="2:3" hidden="1">
      <c r="B1149" s="3" t="s">
        <v>288</v>
      </c>
      <c r="C1149" s="3">
        <v>0</v>
      </c>
    </row>
    <row r="1150" spans="2:3" hidden="1">
      <c r="B1150" s="3" t="s">
        <v>289</v>
      </c>
      <c r="C1150" s="3">
        <v>0</v>
      </c>
    </row>
    <row r="1151" spans="2:3" hidden="1">
      <c r="B1151" s="3" t="s">
        <v>290</v>
      </c>
      <c r="C1151" s="3">
        <v>0</v>
      </c>
    </row>
    <row r="1152" spans="2:3" hidden="1">
      <c r="B1152" s="3" t="s">
        <v>291</v>
      </c>
      <c r="C1152" s="3" t="s">
        <v>292</v>
      </c>
    </row>
    <row r="1153" spans="2:3" hidden="1">
      <c r="B1153" s="3" t="s">
        <v>293</v>
      </c>
      <c r="C1153" s="3">
        <v>0</v>
      </c>
    </row>
    <row r="1154" spans="2:3" hidden="1">
      <c r="B1154" s="3" t="s">
        <v>294</v>
      </c>
      <c r="C1154" s="3">
        <v>0</v>
      </c>
    </row>
    <row r="1155" spans="2:3" hidden="1">
      <c r="B1155" s="3" t="s">
        <v>295</v>
      </c>
      <c r="C1155" s="3">
        <v>0</v>
      </c>
    </row>
    <row r="1156" spans="2:3" hidden="1">
      <c r="B1156" s="3" t="s">
        <v>296</v>
      </c>
      <c r="C1156" s="3">
        <v>0</v>
      </c>
    </row>
    <row r="1157" spans="2:3" hidden="1">
      <c r="B1157" s="3" t="s">
        <v>297</v>
      </c>
      <c r="C1157" s="3">
        <v>0</v>
      </c>
    </row>
    <row r="1158" spans="2:3" hidden="1">
      <c r="B1158" s="3" t="s">
        <v>298</v>
      </c>
      <c r="C1158" s="3">
        <v>0</v>
      </c>
    </row>
    <row r="1159" spans="2:3" hidden="1">
      <c r="B1159" s="3" t="s">
        <v>299</v>
      </c>
      <c r="C1159" s="3">
        <v>0</v>
      </c>
    </row>
    <row r="1160" spans="2:3" hidden="1">
      <c r="B1160" s="3" t="s">
        <v>300</v>
      </c>
      <c r="C1160" s="3">
        <v>0</v>
      </c>
    </row>
    <row r="1161" spans="2:3" hidden="1">
      <c r="B1161" s="3" t="s">
        <v>301</v>
      </c>
      <c r="C1161" s="3">
        <v>0</v>
      </c>
    </row>
    <row r="1162" spans="2:3" hidden="1">
      <c r="B1162" s="3" t="s">
        <v>302</v>
      </c>
      <c r="C1162" s="3">
        <v>0</v>
      </c>
    </row>
    <row r="1163" spans="2:3" hidden="1">
      <c r="B1163" s="3" t="s">
        <v>303</v>
      </c>
      <c r="C1163" s="3">
        <v>0</v>
      </c>
    </row>
    <row r="1164" spans="2:3" hidden="1">
      <c r="B1164" s="3" t="s">
        <v>304</v>
      </c>
      <c r="C1164" s="3">
        <v>0</v>
      </c>
    </row>
    <row r="1165" spans="2:3" hidden="1">
      <c r="B1165" s="3" t="s">
        <v>305</v>
      </c>
      <c r="C1165" s="3">
        <v>0</v>
      </c>
    </row>
    <row r="1166" spans="2:3" hidden="1">
      <c r="B1166" s="3" t="s">
        <v>306</v>
      </c>
      <c r="C1166" s="3">
        <v>0</v>
      </c>
    </row>
    <row r="1167" spans="2:3" hidden="1">
      <c r="B1167" s="3" t="s">
        <v>307</v>
      </c>
      <c r="C1167" s="3">
        <v>0</v>
      </c>
    </row>
    <row r="1168" spans="2:3" hidden="1">
      <c r="B1168" s="3" t="s">
        <v>308</v>
      </c>
      <c r="C1168" s="3">
        <v>0</v>
      </c>
    </row>
    <row r="1169" spans="2:3" hidden="1">
      <c r="B1169" s="3" t="s">
        <v>309</v>
      </c>
      <c r="C1169" s="3">
        <v>0</v>
      </c>
    </row>
    <row r="1170" spans="2:3" hidden="1">
      <c r="B1170" s="3" t="s">
        <v>310</v>
      </c>
      <c r="C1170" s="3" t="s">
        <v>274</v>
      </c>
    </row>
    <row r="1171" spans="2:3" hidden="1">
      <c r="B1171" s="3" t="s">
        <v>311</v>
      </c>
      <c r="C1171" s="3">
        <v>0</v>
      </c>
    </row>
    <row r="1172" spans="2:3" hidden="1">
      <c r="B1172" s="3" t="s">
        <v>312</v>
      </c>
      <c r="C1172" s="3">
        <v>0</v>
      </c>
    </row>
    <row r="1173" spans="2:3" hidden="1">
      <c r="B1173" s="3" t="s">
        <v>313</v>
      </c>
      <c r="C1173" s="3">
        <v>0</v>
      </c>
    </row>
    <row r="1174" spans="2:3" hidden="1">
      <c r="B1174" s="3" t="s">
        <v>314</v>
      </c>
      <c r="C1174" s="3">
        <v>0</v>
      </c>
    </row>
    <row r="1175" spans="2:3" hidden="1">
      <c r="B1175" s="3" t="s">
        <v>315</v>
      </c>
      <c r="C1175" s="3">
        <v>0</v>
      </c>
    </row>
    <row r="1176" spans="2:3" hidden="1">
      <c r="B1176" s="3" t="s">
        <v>316</v>
      </c>
      <c r="C1176" s="3">
        <v>0</v>
      </c>
    </row>
    <row r="1177" spans="2:3" hidden="1">
      <c r="B1177" s="3" t="s">
        <v>317</v>
      </c>
      <c r="C1177" s="3">
        <v>0</v>
      </c>
    </row>
    <row r="1178" spans="2:3" hidden="1">
      <c r="B1178" s="3" t="s">
        <v>318</v>
      </c>
      <c r="C1178" s="3">
        <v>0</v>
      </c>
    </row>
    <row r="1179" spans="2:3" hidden="1">
      <c r="B1179" s="3" t="s">
        <v>319</v>
      </c>
      <c r="C1179" s="3">
        <v>0</v>
      </c>
    </row>
    <row r="1180" spans="2:3" hidden="1">
      <c r="B1180" s="3" t="s">
        <v>320</v>
      </c>
      <c r="C1180" s="3">
        <v>0</v>
      </c>
    </row>
    <row r="1181" spans="2:3" hidden="1">
      <c r="B1181" s="3" t="s">
        <v>321</v>
      </c>
      <c r="C1181" s="3">
        <v>0</v>
      </c>
    </row>
    <row r="1182" spans="2:3" hidden="1">
      <c r="B1182" s="3" t="s">
        <v>322</v>
      </c>
      <c r="C1182" s="3">
        <v>1</v>
      </c>
    </row>
    <row r="1183" spans="2:3" hidden="1">
      <c r="B1183" s="3" t="s">
        <v>323</v>
      </c>
      <c r="C1183" s="3">
        <v>0</v>
      </c>
    </row>
    <row r="1184" spans="2:3" hidden="1">
      <c r="B1184" s="3" t="s">
        <v>324</v>
      </c>
      <c r="C1184" s="3">
        <v>0</v>
      </c>
    </row>
    <row r="1185" spans="2:3" hidden="1">
      <c r="B1185" s="3" t="s">
        <v>325</v>
      </c>
      <c r="C1185" s="3">
        <v>0</v>
      </c>
    </row>
    <row r="1186" spans="2:3" hidden="1">
      <c r="B1186" s="3" t="s">
        <v>326</v>
      </c>
      <c r="C1186" s="3">
        <v>0</v>
      </c>
    </row>
    <row r="1187" spans="2:3" hidden="1">
      <c r="B1187" s="3" t="s">
        <v>327</v>
      </c>
      <c r="C1187" s="3">
        <v>0</v>
      </c>
    </row>
    <row r="1188" spans="2:3" hidden="1">
      <c r="B1188" s="3" t="s">
        <v>328</v>
      </c>
      <c r="C1188" s="3">
        <v>0</v>
      </c>
    </row>
    <row r="1189" spans="2:3" hidden="1">
      <c r="B1189" s="3" t="s">
        <v>329</v>
      </c>
      <c r="C1189" s="3">
        <v>0</v>
      </c>
    </row>
    <row r="1190" spans="2:3" hidden="1">
      <c r="B1190" s="3" t="s">
        <v>330</v>
      </c>
      <c r="C1190" s="3">
        <v>1</v>
      </c>
    </row>
    <row r="1191" spans="2:3" hidden="1">
      <c r="B1191" s="3" t="s">
        <v>331</v>
      </c>
      <c r="C1191" s="3">
        <v>0</v>
      </c>
    </row>
    <row r="1192" spans="2:3" hidden="1">
      <c r="B1192" s="3" t="s">
        <v>332</v>
      </c>
      <c r="C1192" s="3">
        <v>0</v>
      </c>
    </row>
    <row r="1193" spans="2:3" hidden="1">
      <c r="B1193" s="3" t="s">
        <v>333</v>
      </c>
      <c r="C1193" s="3">
        <v>0</v>
      </c>
    </row>
    <row r="1194" spans="2:3" hidden="1">
      <c r="B1194" s="3" t="s">
        <v>334</v>
      </c>
      <c r="C1194" s="3">
        <v>0</v>
      </c>
    </row>
    <row r="1195" spans="2:3" hidden="1">
      <c r="B1195" s="3" t="s">
        <v>335</v>
      </c>
      <c r="C1195" s="3">
        <v>0</v>
      </c>
    </row>
    <row r="1196" spans="2:3" hidden="1">
      <c r="B1196" s="3" t="s">
        <v>336</v>
      </c>
      <c r="C1196" s="3">
        <v>0</v>
      </c>
    </row>
    <row r="1197" spans="2:3" hidden="1">
      <c r="B1197" s="3" t="s">
        <v>337</v>
      </c>
      <c r="C1197" s="3">
        <v>0</v>
      </c>
    </row>
    <row r="1198" spans="2:3" hidden="1">
      <c r="B1198" s="3" t="s">
        <v>338</v>
      </c>
      <c r="C1198" s="3">
        <v>0</v>
      </c>
    </row>
    <row r="1199" spans="2:3" hidden="1">
      <c r="B1199" s="3" t="s">
        <v>339</v>
      </c>
      <c r="C1199" s="3">
        <v>0</v>
      </c>
    </row>
    <row r="1200" spans="2:3" hidden="1">
      <c r="B1200" s="3" t="s">
        <v>340</v>
      </c>
      <c r="C1200" s="3">
        <v>0</v>
      </c>
    </row>
    <row r="1201" spans="2:3" hidden="1">
      <c r="B1201" s="3" t="s">
        <v>341</v>
      </c>
      <c r="C1201" s="3">
        <v>0</v>
      </c>
    </row>
    <row r="1202" spans="2:3" hidden="1">
      <c r="B1202" s="3" t="s">
        <v>342</v>
      </c>
      <c r="C1202" s="3">
        <v>0</v>
      </c>
    </row>
    <row r="1203" spans="2:3" hidden="1">
      <c r="B1203" s="3" t="s">
        <v>343</v>
      </c>
      <c r="C1203" s="3">
        <v>0</v>
      </c>
    </row>
    <row r="1204" spans="2:3" hidden="1">
      <c r="B1204" s="3" t="s">
        <v>344</v>
      </c>
      <c r="C1204" s="3">
        <v>0</v>
      </c>
    </row>
    <row r="1205" spans="2:3" hidden="1">
      <c r="B1205" s="3" t="s">
        <v>345</v>
      </c>
      <c r="C1205" s="3">
        <v>0</v>
      </c>
    </row>
    <row r="1206" spans="2:3" hidden="1">
      <c r="B1206" s="3" t="s">
        <v>346</v>
      </c>
      <c r="C1206" s="3">
        <v>0</v>
      </c>
    </row>
    <row r="1207" spans="2:3" hidden="1">
      <c r="B1207" s="3" t="s">
        <v>347</v>
      </c>
      <c r="C1207" s="3">
        <v>0</v>
      </c>
    </row>
    <row r="1208" spans="2:3" hidden="1">
      <c r="B1208" s="3" t="s">
        <v>348</v>
      </c>
      <c r="C1208" s="3">
        <v>0</v>
      </c>
    </row>
    <row r="1209" spans="2:3" hidden="1">
      <c r="B1209" s="3" t="s">
        <v>349</v>
      </c>
      <c r="C1209" s="3">
        <v>1</v>
      </c>
    </row>
    <row r="1210" spans="2:3" hidden="1">
      <c r="B1210" s="3" t="s">
        <v>350</v>
      </c>
      <c r="C1210" s="3">
        <v>0</v>
      </c>
    </row>
    <row r="1211" spans="2:3" hidden="1">
      <c r="B1211" s="3" t="s">
        <v>351</v>
      </c>
      <c r="C1211" s="3">
        <v>0</v>
      </c>
    </row>
    <row r="1212" spans="2:3" hidden="1">
      <c r="B1212" s="3" t="s">
        <v>352</v>
      </c>
      <c r="C1212" s="3">
        <v>0</v>
      </c>
    </row>
    <row r="1213" spans="2:3" hidden="1">
      <c r="B1213" s="3" t="s">
        <v>353</v>
      </c>
      <c r="C1213" s="3">
        <v>0</v>
      </c>
    </row>
    <row r="1214" spans="2:3" hidden="1">
      <c r="B1214" s="3" t="s">
        <v>354</v>
      </c>
      <c r="C1214" s="3">
        <v>0</v>
      </c>
    </row>
    <row r="1215" spans="2:3" hidden="1">
      <c r="B1215" s="3" t="s">
        <v>355</v>
      </c>
      <c r="C1215" s="3">
        <v>0</v>
      </c>
    </row>
    <row r="1216" spans="2:3" hidden="1">
      <c r="B1216" s="3" t="s">
        <v>356</v>
      </c>
      <c r="C1216" s="3">
        <v>0</v>
      </c>
    </row>
    <row r="1217" spans="2:3" hidden="1">
      <c r="B1217" s="3" t="s">
        <v>357</v>
      </c>
      <c r="C1217" s="3">
        <v>0</v>
      </c>
    </row>
    <row r="1218" spans="2:3" hidden="1">
      <c r="B1218" s="3" t="s">
        <v>358</v>
      </c>
      <c r="C1218" s="3">
        <v>0</v>
      </c>
    </row>
    <row r="1219" spans="2:3" hidden="1">
      <c r="B1219" s="3" t="s">
        <v>359</v>
      </c>
      <c r="C1219" s="3">
        <v>0</v>
      </c>
    </row>
    <row r="1220" spans="2:3" hidden="1">
      <c r="B1220" s="3" t="s">
        <v>360</v>
      </c>
      <c r="C1220" s="3">
        <v>0</v>
      </c>
    </row>
    <row r="1221" spans="2:3" hidden="1">
      <c r="B1221" s="3" t="s">
        <v>361</v>
      </c>
      <c r="C1221" s="3">
        <v>0</v>
      </c>
    </row>
    <row r="1222" spans="2:3" hidden="1">
      <c r="B1222" s="3" t="s">
        <v>362</v>
      </c>
      <c r="C1222" s="3">
        <v>0</v>
      </c>
    </row>
    <row r="1223" spans="2:3" hidden="1">
      <c r="B1223" s="3" t="s">
        <v>363</v>
      </c>
      <c r="C1223" s="3">
        <v>0</v>
      </c>
    </row>
    <row r="1224" spans="2:3" hidden="1">
      <c r="B1224" s="3" t="s">
        <v>364</v>
      </c>
      <c r="C1224" s="3">
        <v>0</v>
      </c>
    </row>
    <row r="1225" spans="2:3" hidden="1">
      <c r="B1225" s="3" t="s">
        <v>365</v>
      </c>
      <c r="C1225" s="3">
        <v>0</v>
      </c>
    </row>
    <row r="1226" spans="2:3" hidden="1">
      <c r="B1226" s="3" t="s">
        <v>366</v>
      </c>
      <c r="C1226" s="3">
        <v>0</v>
      </c>
    </row>
    <row r="1227" spans="2:3" hidden="1">
      <c r="B1227" s="3" t="s">
        <v>367</v>
      </c>
      <c r="C1227" s="3">
        <v>0</v>
      </c>
    </row>
    <row r="1228" spans="2:3" hidden="1">
      <c r="B1228" s="3" t="s">
        <v>368</v>
      </c>
      <c r="C1228" s="3">
        <v>0</v>
      </c>
    </row>
    <row r="1229" spans="2:3" hidden="1">
      <c r="B1229" s="3" t="s">
        <v>369</v>
      </c>
      <c r="C1229" s="3">
        <v>0</v>
      </c>
    </row>
    <row r="1230" spans="2:3" hidden="1">
      <c r="B1230" s="3" t="s">
        <v>370</v>
      </c>
      <c r="C1230" s="3">
        <v>0</v>
      </c>
    </row>
    <row r="1231" spans="2:3" hidden="1">
      <c r="B1231" s="3" t="s">
        <v>371</v>
      </c>
      <c r="C1231" s="3">
        <v>0</v>
      </c>
    </row>
    <row r="1232" spans="2:3" hidden="1">
      <c r="B1232" s="3" t="s">
        <v>372</v>
      </c>
      <c r="C1232" s="3">
        <v>0</v>
      </c>
    </row>
    <row r="1233" spans="2:3" hidden="1">
      <c r="B1233" s="3" t="s">
        <v>373</v>
      </c>
      <c r="C1233" s="3">
        <v>0</v>
      </c>
    </row>
    <row r="1234" spans="2:3" hidden="1">
      <c r="B1234" s="3" t="s">
        <v>374</v>
      </c>
      <c r="C1234" s="3">
        <v>0</v>
      </c>
    </row>
    <row r="1235" spans="2:3" hidden="1">
      <c r="B1235" s="3" t="s">
        <v>375</v>
      </c>
      <c r="C1235" s="3">
        <v>0</v>
      </c>
    </row>
    <row r="1236" spans="2:3" hidden="1">
      <c r="B1236" s="3" t="s">
        <v>376</v>
      </c>
      <c r="C1236" s="3">
        <v>0</v>
      </c>
    </row>
    <row r="1237" spans="2:3" hidden="1">
      <c r="B1237" s="3" t="s">
        <v>377</v>
      </c>
      <c r="C1237" s="3">
        <v>0</v>
      </c>
    </row>
    <row r="1238" spans="2:3" hidden="1">
      <c r="B1238" s="3" t="s">
        <v>378</v>
      </c>
      <c r="C1238" s="3">
        <v>0</v>
      </c>
    </row>
    <row r="1239" spans="2:3" hidden="1">
      <c r="B1239" s="3" t="s">
        <v>379</v>
      </c>
      <c r="C1239" s="3">
        <v>0</v>
      </c>
    </row>
    <row r="1240" spans="2:3" hidden="1">
      <c r="B1240" s="3" t="s">
        <v>380</v>
      </c>
      <c r="C1240" s="3">
        <v>0</v>
      </c>
    </row>
    <row r="1241" spans="2:3" hidden="1">
      <c r="B1241" s="3" t="s">
        <v>381</v>
      </c>
      <c r="C1241" s="3">
        <v>0</v>
      </c>
    </row>
    <row r="1242" spans="2:3" hidden="1">
      <c r="B1242" s="3" t="s">
        <v>382</v>
      </c>
      <c r="C1242" s="3">
        <v>0</v>
      </c>
    </row>
    <row r="1243" spans="2:3" hidden="1">
      <c r="B1243" s="3" t="s">
        <v>383</v>
      </c>
      <c r="C1243" s="3">
        <v>0</v>
      </c>
    </row>
    <row r="1244" spans="2:3" hidden="1">
      <c r="B1244" s="3" t="s">
        <v>384</v>
      </c>
      <c r="C1244" s="3">
        <v>0</v>
      </c>
    </row>
    <row r="1245" spans="2:3" hidden="1">
      <c r="B1245" s="3" t="s">
        <v>385</v>
      </c>
      <c r="C1245" s="3">
        <v>0</v>
      </c>
    </row>
    <row r="1246" spans="2:3" hidden="1">
      <c r="B1246" s="3" t="s">
        <v>386</v>
      </c>
      <c r="C1246" s="3">
        <v>0</v>
      </c>
    </row>
    <row r="1247" spans="2:3" hidden="1">
      <c r="B1247" s="3" t="s">
        <v>387</v>
      </c>
      <c r="C1247" s="3">
        <v>0</v>
      </c>
    </row>
    <row r="1248" spans="2:3" hidden="1">
      <c r="B1248" s="3" t="s">
        <v>388</v>
      </c>
      <c r="C1248" s="3">
        <v>0</v>
      </c>
    </row>
    <row r="1249" spans="2:3" hidden="1">
      <c r="B1249" s="3" t="s">
        <v>389</v>
      </c>
      <c r="C1249" s="3">
        <v>0</v>
      </c>
    </row>
    <row r="1250" spans="2:3" hidden="1">
      <c r="B1250" s="3" t="s">
        <v>390</v>
      </c>
      <c r="C1250" s="3">
        <v>0</v>
      </c>
    </row>
    <row r="1251" spans="2:3"/>
    <row r="1252" spans="2:3"/>
    <row r="1253" spans="2:3"/>
    <row r="1254" spans="2:3"/>
    <row r="1255" spans="2:3"/>
    <row r="1256" spans="2:3"/>
    <row r="1257" spans="2:3"/>
    <row r="1258" spans="2:3"/>
    <row r="1259" spans="2:3"/>
    <row r="1260" spans="2:3"/>
  </sheetData>
  <sheetProtection sheet="1" objects="1" scenarios="1"/>
  <protectedRanges>
    <protectedRange sqref="F1 C5 C8:E8 F9:F10 F28:F29 F35" name="Grey cells"/>
  </protectedRanges>
  <mergeCells count="4">
    <mergeCell ref="B3:F3"/>
    <mergeCell ref="B99:I99"/>
    <mergeCell ref="A100:A107"/>
    <mergeCell ref="C78:C79"/>
  </mergeCells>
  <conditionalFormatting sqref="B90:C90">
    <cfRule type="expression" dxfId="1" priority="2" stopIfTrue="1">
      <formula>MID($B90,1,4)="Rent"</formula>
    </cfRule>
  </conditionalFormatting>
  <conditionalFormatting sqref="C13:D36">
    <cfRule type="expression" dxfId="0" priority="1">
      <formula>$F$1="yes"</formula>
    </cfRule>
  </conditionalFormatting>
  <dataValidations count="1">
    <dataValidation type="list" allowBlank="1" showInputMessage="1" showErrorMessage="1" sqref="F1" xr:uid="{E87F4F78-D2D7-4024-AC7F-800937800100}">
      <formula1>"Yes, No"</formula1>
    </dataValidation>
  </dataValidations>
  <pageMargins left="0.7" right="0.7" top="0.75" bottom="0.75" header="0.3" footer="0.3"/>
  <pageSetup scale="85" orientation="portrait" r:id="rId1"/>
  <headerFooter>
    <oddFooter>&amp;C&amp;"Verdana,Regular"&amp;8The Crop Budget Generator is a product of the Food and Agricultural Policy Research Institute at the University of Missouri
www.fapri.missouri.edu</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939AE50-C49C-48F7-8288-7A7362A2F1FE}">
          <x14:formula1>
            <xm:f>'Irrigation costs'!$J$22:$J$25</xm:f>
          </x14:formula1>
          <xm:sqref>C5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A42DC-A8C5-44B0-8388-BB9164C9F860}">
  <dimension ref="A1:L12"/>
  <sheetViews>
    <sheetView workbookViewId="0">
      <selection activeCell="L7" sqref="L7"/>
    </sheetView>
  </sheetViews>
  <sheetFormatPr defaultColWidth="0" defaultRowHeight="16.5" zeroHeight="1"/>
  <cols>
    <col min="1" max="1" width="2.125" customWidth="1"/>
    <col min="2" max="2" width="28.25" bestFit="1" customWidth="1"/>
    <col min="3" max="11" width="12.625" customWidth="1"/>
    <col min="12" max="12" width="9" customWidth="1"/>
    <col min="13" max="16384" width="9" hidden="1"/>
  </cols>
  <sheetData>
    <row r="1" spans="2:11" ht="17.25" thickBot="1"/>
    <row r="2" spans="2:11" ht="20.25">
      <c r="B2" s="372" t="s">
        <v>958</v>
      </c>
      <c r="C2" s="373"/>
      <c r="D2" s="373"/>
      <c r="E2" s="373"/>
      <c r="F2" s="373"/>
      <c r="G2" s="373"/>
      <c r="H2" s="373"/>
      <c r="I2" s="373"/>
      <c r="J2" s="373"/>
      <c r="K2" s="374"/>
    </row>
    <row r="3" spans="2:11" ht="17.25" thickBot="1">
      <c r="B3" s="283"/>
      <c r="C3" s="324" t="s">
        <v>3</v>
      </c>
      <c r="D3" s="324" t="s">
        <v>4</v>
      </c>
      <c r="E3" s="324" t="s">
        <v>879</v>
      </c>
      <c r="F3" s="324" t="s">
        <v>669</v>
      </c>
      <c r="G3" s="324" t="s">
        <v>670</v>
      </c>
      <c r="H3" s="324" t="s">
        <v>957</v>
      </c>
      <c r="I3" s="324" t="s">
        <v>994</v>
      </c>
      <c r="J3" s="324" t="s">
        <v>5</v>
      </c>
      <c r="K3" s="325" t="s">
        <v>933</v>
      </c>
    </row>
    <row r="4" spans="2:11">
      <c r="B4" s="285" t="s">
        <v>953</v>
      </c>
      <c r="C4" s="286">
        <f>Corn!F11</f>
        <v>1009</v>
      </c>
      <c r="D4" s="287">
        <f>Soybeans!F11</f>
        <v>663.86</v>
      </c>
      <c r="E4" s="287">
        <f>'Double crop soybeans'!F11</f>
        <v>562.1</v>
      </c>
      <c r="F4" s="287">
        <f>Cotton!F12</f>
        <v>829.99999999999989</v>
      </c>
      <c r="G4" s="287">
        <f>Peanuts!F12</f>
        <v>1112.5</v>
      </c>
      <c r="H4" s="287">
        <f>'Hybrid rice'!F11</f>
        <v>1210</v>
      </c>
      <c r="I4" s="287">
        <f>'Conventional rice'!F11</f>
        <v>1000</v>
      </c>
      <c r="J4" s="287">
        <f>Wheat!F11</f>
        <v>411.95</v>
      </c>
      <c r="K4" s="288">
        <f>'DC Milo'!F11</f>
        <v>414.75</v>
      </c>
    </row>
    <row r="5" spans="2:11">
      <c r="B5" s="283" t="s">
        <v>409</v>
      </c>
      <c r="C5" s="277">
        <f>Corn!F37</f>
        <v>890.7271081140093</v>
      </c>
      <c r="D5" s="278">
        <f>Soybeans!F37</f>
        <v>538.38081203430249</v>
      </c>
      <c r="E5" s="278">
        <f>'Double crop soybeans'!F37</f>
        <v>497.67601893001893</v>
      </c>
      <c r="F5" s="278">
        <f>Cotton!F37</f>
        <v>782.69851478540068</v>
      </c>
      <c r="G5" s="278">
        <f>Peanuts!F37</f>
        <v>709.78301241718725</v>
      </c>
      <c r="H5" s="278">
        <f>'Hybrid rice'!F37</f>
        <v>1054.1799213480012</v>
      </c>
      <c r="I5" s="278">
        <f>'Conventional rice'!F37</f>
        <v>851.20470884800102</v>
      </c>
      <c r="J5" s="278">
        <f>Wheat!F37</f>
        <v>324.51233041222366</v>
      </c>
      <c r="K5" s="279">
        <f>'DC Milo'!F37</f>
        <v>484.27927460001547</v>
      </c>
    </row>
    <row r="6" spans="2:11">
      <c r="B6" s="283" t="s">
        <v>686</v>
      </c>
      <c r="C6" s="277">
        <f>Corn!F43</f>
        <v>329.43436273923885</v>
      </c>
      <c r="D6" s="278">
        <f>Soybeans!F43</f>
        <v>297.82597522798261</v>
      </c>
      <c r="E6" s="278">
        <f>'Double crop soybeans'!F43</f>
        <v>164.42820060848058</v>
      </c>
      <c r="F6" s="278">
        <f>Cotton!F43</f>
        <v>363.44143195576078</v>
      </c>
      <c r="G6" s="278">
        <f>Peanuts!F43</f>
        <v>389.70422693805972</v>
      </c>
      <c r="H6" s="278">
        <f>'Hybrid rice'!F43</f>
        <v>334.21715679000187</v>
      </c>
      <c r="I6" s="278">
        <f>'Conventional rice'!F43</f>
        <v>332.11715679000184</v>
      </c>
      <c r="J6" s="278">
        <f>Wheat!F43</f>
        <v>168.78028735791864</v>
      </c>
      <c r="K6" s="279">
        <f>'DC Milo'!F43</f>
        <v>178.63251562361478</v>
      </c>
    </row>
    <row r="7" spans="2:11">
      <c r="B7" s="285" t="s">
        <v>413</v>
      </c>
      <c r="C7" s="289">
        <f>C5+C6</f>
        <v>1220.1614708532481</v>
      </c>
      <c r="D7" s="290">
        <f t="shared" ref="D7:K7" si="0">D5+D6</f>
        <v>836.20678726228516</v>
      </c>
      <c r="E7" s="290">
        <f t="shared" si="0"/>
        <v>662.10421953849948</v>
      </c>
      <c r="F7" s="290">
        <f t="shared" si="0"/>
        <v>1146.1399467411616</v>
      </c>
      <c r="G7" s="290">
        <f t="shared" si="0"/>
        <v>1099.4872393552469</v>
      </c>
      <c r="H7" s="290">
        <f t="shared" si="0"/>
        <v>1388.3970781380031</v>
      </c>
      <c r="I7" s="290">
        <f t="shared" si="0"/>
        <v>1183.3218656380029</v>
      </c>
      <c r="J7" s="290">
        <f t="shared" si="0"/>
        <v>493.29261777014233</v>
      </c>
      <c r="K7" s="291">
        <f t="shared" si="0"/>
        <v>662.91179022363031</v>
      </c>
    </row>
    <row r="8" spans="2:11">
      <c r="B8" s="283" t="s">
        <v>951</v>
      </c>
      <c r="C8" s="277">
        <f>C4-C5</f>
        <v>118.2728918859907</v>
      </c>
      <c r="D8" s="278">
        <f t="shared" ref="D8:K8" si="1">D4-D5</f>
        <v>125.47918796569752</v>
      </c>
      <c r="E8" s="278">
        <f t="shared" si="1"/>
        <v>64.423981069981096</v>
      </c>
      <c r="F8" s="278">
        <f t="shared" si="1"/>
        <v>47.301485214599211</v>
      </c>
      <c r="G8" s="278">
        <f t="shared" si="1"/>
        <v>402.71698758281275</v>
      </c>
      <c r="H8" s="278">
        <f t="shared" si="1"/>
        <v>155.82007865199876</v>
      </c>
      <c r="I8" s="278">
        <f t="shared" si="1"/>
        <v>148.79529115199898</v>
      </c>
      <c r="J8" s="278">
        <f t="shared" si="1"/>
        <v>87.437669587776327</v>
      </c>
      <c r="K8" s="279">
        <f t="shared" si="1"/>
        <v>-69.529274600015469</v>
      </c>
    </row>
    <row r="9" spans="2:11">
      <c r="B9" s="283" t="s">
        <v>954</v>
      </c>
      <c r="C9" s="277">
        <f>C10+'Input prices'!$D$26</f>
        <v>13.838529146751853</v>
      </c>
      <c r="D9" s="278">
        <f>D10+'Input prices'!$D$26</f>
        <v>52.653212737714853</v>
      </c>
      <c r="E9" s="278">
        <f>E10+'Input prices'!$D$26</f>
        <v>124.99578046150054</v>
      </c>
      <c r="F9" s="278">
        <f>F10+'Input prices'!$D$26</f>
        <v>-91.13994674116168</v>
      </c>
      <c r="G9" s="278">
        <f>G10+'Input prices'!$D$26</f>
        <v>238.01276064475314</v>
      </c>
      <c r="H9" s="278">
        <f>H10+'Input prices'!$D$26</f>
        <v>46.602921861996947</v>
      </c>
      <c r="I9" s="278">
        <f>I10+'Input prices'!$D$26</f>
        <v>41.678134361997081</v>
      </c>
      <c r="J9" s="278">
        <f>J10+'Input prices'!$D$26</f>
        <v>143.65738222985766</v>
      </c>
      <c r="K9" s="279">
        <f>K10+'Input prices'!$D$26</f>
        <v>-23.161790223630305</v>
      </c>
    </row>
    <row r="10" spans="2:11">
      <c r="B10" s="285" t="s">
        <v>955</v>
      </c>
      <c r="C10" s="289">
        <f>C4-C7</f>
        <v>-211.16147085324815</v>
      </c>
      <c r="D10" s="290">
        <f t="shared" ref="D10:K10" si="2">D4-D7</f>
        <v>-172.34678726228515</v>
      </c>
      <c r="E10" s="290">
        <f t="shared" si="2"/>
        <v>-100.00421953849946</v>
      </c>
      <c r="F10" s="290">
        <f t="shared" si="2"/>
        <v>-316.13994674116168</v>
      </c>
      <c r="G10" s="290">
        <f t="shared" si="2"/>
        <v>13.012760644753143</v>
      </c>
      <c r="H10" s="290">
        <f t="shared" si="2"/>
        <v>-178.39707813800305</v>
      </c>
      <c r="I10" s="290">
        <f t="shared" si="2"/>
        <v>-183.32186563800292</v>
      </c>
      <c r="J10" s="290">
        <f t="shared" si="2"/>
        <v>-81.34261777014234</v>
      </c>
      <c r="K10" s="291">
        <f t="shared" si="2"/>
        <v>-248.16179022363031</v>
      </c>
    </row>
    <row r="11" spans="2:11" ht="17.25" thickBot="1">
      <c r="B11" s="284" t="s">
        <v>956</v>
      </c>
      <c r="C11" s="280">
        <f>C10/C7</f>
        <v>-0.1730602677575</v>
      </c>
      <c r="D11" s="281">
        <f t="shared" ref="D11:K11" si="3">D10/D7</f>
        <v>-0.20610546325095391</v>
      </c>
      <c r="E11" s="281">
        <f t="shared" si="3"/>
        <v>-0.15103999731070208</v>
      </c>
      <c r="F11" s="281">
        <f t="shared" si="3"/>
        <v>-0.27583014416350077</v>
      </c>
      <c r="G11" s="281">
        <f t="shared" si="3"/>
        <v>1.1835299382268401E-2</v>
      </c>
      <c r="H11" s="281">
        <f t="shared" si="3"/>
        <v>-0.1284913955431638</v>
      </c>
      <c r="I11" s="281">
        <f t="shared" si="3"/>
        <v>-0.15492138779939016</v>
      </c>
      <c r="J11" s="281">
        <f t="shared" si="3"/>
        <v>-0.16489729389797042</v>
      </c>
      <c r="K11" s="282">
        <f t="shared" si="3"/>
        <v>-0.3743511488005275</v>
      </c>
    </row>
    <row r="12" spans="2:11"/>
  </sheetData>
  <sheetProtection sheet="1" objects="1" scenarios="1"/>
  <mergeCells count="1">
    <mergeCell ref="B2:K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rx>
  <Cntr/>
</Prx>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978D293550EE408BBA80E379FB1048" ma:contentTypeVersion="16" ma:contentTypeDescription="Create a new document." ma:contentTypeScope="" ma:versionID="04486f51ba99f734b2af5e6142f425ae">
  <xsd:schema xmlns:xsd="http://www.w3.org/2001/XMLSchema" xmlns:xs="http://www.w3.org/2001/XMLSchema" xmlns:p="http://schemas.microsoft.com/office/2006/metadata/properties" xmlns:ns1="http://schemas.microsoft.com/sharepoint/v3" xmlns:ns3="73a3dab4-b00d-4a1f-a26d-4395bc4ed9d3" xmlns:ns4="4094fec7-eb86-4f33-885f-f4ec69534214" targetNamespace="http://schemas.microsoft.com/office/2006/metadata/properties" ma:root="true" ma:fieldsID="3940191c99002e42749618a56039999a" ns1:_="" ns3:_="" ns4:_="">
    <xsd:import namespace="http://schemas.microsoft.com/sharepoint/v3"/>
    <xsd:import namespace="73a3dab4-b00d-4a1f-a26d-4395bc4ed9d3"/>
    <xsd:import namespace="4094fec7-eb86-4f33-885f-f4ec6953421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a3dab4-b00d-4a1f-a26d-4395bc4ed9d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94fec7-eb86-4f33-885f-f4ec6953421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B3EE08E-1DBA-4ADE-965D-106B0E0E3C2F}">
  <ds:schemaRefs/>
</ds:datastoreItem>
</file>

<file path=customXml/itemProps2.xml><?xml version="1.0" encoding="utf-8"?>
<ds:datastoreItem xmlns:ds="http://schemas.openxmlformats.org/officeDocument/2006/customXml" ds:itemID="{EE29C18A-F1AB-4E66-837E-100F14FB78C3}">
  <ds:schemaRefs>
    <ds:schemaRef ds:uri="http://schemas.microsoft.com/sharepoint/v3/contenttype/forms"/>
  </ds:schemaRefs>
</ds:datastoreItem>
</file>

<file path=customXml/itemProps3.xml><?xml version="1.0" encoding="utf-8"?>
<ds:datastoreItem xmlns:ds="http://schemas.openxmlformats.org/officeDocument/2006/customXml" ds:itemID="{89CED5ED-3203-4B37-BFD6-636D67B0AE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3a3dab4-b00d-4a1f-a26d-4395bc4ed9d3"/>
    <ds:schemaRef ds:uri="4094fec7-eb86-4f33-885f-f4ec69534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542F0BC-94D8-4787-B282-3DCC9A0E61EF}">
  <ds:schemaRefs>
    <ds:schemaRef ds:uri="73a3dab4-b00d-4a1f-a26d-4395bc4ed9d3"/>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 ds:uri="4094fec7-eb86-4f33-885f-f4ec69534214"/>
    <ds:schemaRef ds:uri="http://schemas.microsoft.com/sharepoint/v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Introduction</vt:lpstr>
      <vt:lpstr>Input prices</vt:lpstr>
      <vt:lpstr>Input quantities</vt:lpstr>
      <vt:lpstr>Equipment</vt:lpstr>
      <vt:lpstr>Machinery Input Tables</vt:lpstr>
      <vt:lpstr>Custom hire</vt:lpstr>
      <vt:lpstr>Irrigation costs</vt:lpstr>
      <vt:lpstr>Corn</vt:lpstr>
      <vt:lpstr>Soybeans</vt:lpstr>
      <vt:lpstr>Double crop soybeans</vt:lpstr>
      <vt:lpstr>Cotton</vt:lpstr>
      <vt:lpstr>Peanuts</vt:lpstr>
      <vt:lpstr>Hybrid rice</vt:lpstr>
      <vt:lpstr>Conventional rice</vt:lpstr>
      <vt:lpstr>Wheat</vt:lpstr>
      <vt:lpstr>DC Milo</vt:lpstr>
      <vt:lpstr>Summary</vt:lpstr>
      <vt:lpstr>'Conventional rice'!Print_Area</vt:lpstr>
      <vt:lpstr>Corn!Print_Area</vt:lpstr>
      <vt:lpstr>Cotton!Print_Area</vt:lpstr>
      <vt:lpstr>'DC Milo'!Print_Area</vt:lpstr>
      <vt:lpstr>'Double crop soybeans'!Print_Area</vt:lpstr>
      <vt:lpstr>'Hybrid rice'!Print_Area</vt:lpstr>
      <vt:lpstr>Peanuts!Print_Area</vt:lpstr>
      <vt:lpstr>Soybeans!Print_Area</vt:lpstr>
      <vt:lpstr>Wheat!Print_Area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Brown</dc:creator>
  <cp:keywords/>
  <dc:description/>
  <cp:lastModifiedBy>Kientzy, Andrew</cp:lastModifiedBy>
  <cp:revision/>
  <dcterms:created xsi:type="dcterms:W3CDTF">2014-11-07T21:30:57Z</dcterms:created>
  <dcterms:modified xsi:type="dcterms:W3CDTF">2024-10-30T16:31:27Z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0x01010028978D293550EE408BBA80E379FB1048</vt:lpwstr>
  </property>
</Properties>
</file>